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ink/ink1.xml" ContentType="application/inkml+xml"/>
  <Override PartName="/xl/drawings/drawing9.xml" ContentType="application/vnd.openxmlformats-officedocument.drawing+xml"/>
  <Override PartName="/xl/drawings/drawing10.xml" ContentType="application/vnd.openxmlformats-officedocument.drawing+xml"/>
  <Override PartName="/xl/ink/ink2.xml" ContentType="application/inkml+xml"/>
  <Override PartName="/xl/drawings/drawing11.xml" ContentType="application/vnd.openxmlformats-officedocument.drawing+xml"/>
  <Override PartName="/xl/drawings/drawing12.xml" ContentType="application/vnd.openxmlformats-officedocument.drawing+xml"/>
  <Override PartName="/xl/ink/ink3.xml" ContentType="application/inkml+xml"/>
  <Override PartName="/xl/drawings/drawing13.xml" ContentType="application/vnd.openxmlformats-officedocument.drawing+xml"/>
  <Override PartName="/xl/drawings/drawing14.xml" ContentType="application/vnd.openxmlformats-officedocument.drawing+xml"/>
  <Override PartName="/xl/ink/ink4.xml" ContentType="application/inkml+xml"/>
  <Override PartName="/xl/drawings/drawing15.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MarcelReijmersFlexKn\Dropbox\FlexKnowledge\1. Projecten\Hanzehogeschool Groningen\Aanbesteding 2026\definitieve documenten\"/>
    </mc:Choice>
  </mc:AlternateContent>
  <xr:revisionPtr revIDLastSave="0" documentId="8_{D5A96A64-6424-40A7-B9F2-CF36628E0DC4}" xr6:coauthVersionLast="47" xr6:coauthVersionMax="47" xr10:uidLastSave="{00000000-0000-0000-0000-000000000000}"/>
  <workbookProtection workbookAlgorithmName="SHA-512" workbookHashValue="IW0on7H4oF0X8nD3Cn1JLQxQpw5KDRvrchdejdWfVWi9sUqvfPNs0W05PkMDoj6icXjpFHORkob0sKpIPD9Uug==" workbookSaltValue="D7YxkWQjwzhIqaUKHaXu4w==" workbookSpinCount="100000" lockStructure="1"/>
  <bookViews>
    <workbookView xWindow="-7030" yWindow="-21710" windowWidth="38620" windowHeight="21100" tabRatio="936" firstSheet="1" activeTab="6" xr2:uid="{00000000-000D-0000-FFFF-FFFF00000000}"/>
  </bookViews>
  <sheets>
    <sheet name="opmerkingen voor Marcel en Henk" sheetId="22" state="veryHidden" r:id="rId1"/>
    <sheet name="Bedrijfswaardes" sheetId="34" r:id="rId2"/>
    <sheet name="Bedrijfsnaam" sheetId="32" state="hidden" r:id="rId3"/>
    <sheet name="Overzicht van invoer" sheetId="5" state="hidden" r:id="rId4"/>
    <sheet name="Vaste waarden" sheetId="76" state="hidden" r:id="rId5"/>
    <sheet name="Toelichting op elk element" sheetId="75" state="hidden" r:id="rId6"/>
    <sheet name="Variabelen" sheetId="90" r:id="rId7"/>
    <sheet name="Pensioen &amp; ZW-A" sheetId="73" r:id="rId8"/>
    <sheet name="Gegevens 4e vaksector" sheetId="41" state="veryHidden" r:id="rId9"/>
    <sheet name="Gegevens 5e vaksector" sheetId="42" state="veryHidden" r:id="rId10"/>
    <sheet name="Hulpblad pensioenpremie" sheetId="87" state="hidden" r:id="rId11"/>
    <sheet name="Alle factoren" sheetId="91" state="hidden" r:id="rId12"/>
    <sheet name="RG I (adm-med) fase A-1+2" sheetId="1" state="hidden" r:id="rId13"/>
    <sheet name="I " sheetId="11" r:id="rId14"/>
    <sheet name="RG II (overig) fase A-1+2" sheetId="77" state="hidden" r:id="rId15"/>
    <sheet name="II" sheetId="78" r:id="rId16"/>
    <sheet name="Fase B-3" sheetId="83" state="hidden" r:id="rId17"/>
    <sheet name="IB+IIB B-3" sheetId="84" r:id="rId18"/>
    <sheet name="Fase C- 4" sheetId="85" state="hidden" r:id="rId19"/>
    <sheet name="IB+IIB C-4" sheetId="86" r:id="rId20"/>
    <sheet name="Prijzenblad 1" sheetId="94" state="hidden" r:id="rId21"/>
    <sheet name="Tariefberekening 1" sheetId="88" state="hidden" r:id="rId22"/>
    <sheet name="Prijzenblad 2" sheetId="95" state="hidden" r:id="rId23"/>
    <sheet name="Prijzenblad " sheetId="96" state="hidden" r:id="rId24"/>
    <sheet name="Opgave tarief" sheetId="97" r:id="rId25"/>
    <sheet name="Tariefberekening 2" sheetId="92" state="hidden" r:id="rId26"/>
  </sheets>
  <definedNames>
    <definedName name="_Toc90463093" localSheetId="5">'Toelichting op elk element'!#REF!</definedName>
    <definedName name="_Toc90463094" localSheetId="5">'Toelichting op elk element'!#REF!</definedName>
    <definedName name="_Toc90463095" localSheetId="5">'Toelichting op elk element'!#REF!</definedName>
    <definedName name="_Toc90463096" localSheetId="5">'Toelichting op elk element'!#REF!</definedName>
    <definedName name="_Toc90463097" localSheetId="5">'Toelichting op elk element'!$B$2</definedName>
    <definedName name="_Toc90463098" localSheetId="5">'Toelichting op elk element'!$B$3</definedName>
    <definedName name="_Toc90463099" localSheetId="5">'Toelichting op elk element'!$B$5</definedName>
    <definedName name="_Toc90463100" localSheetId="5">'Toelichting op elk element'!$B$7</definedName>
    <definedName name="_Toc90463101" localSheetId="5">'Toelichting op elk element'!$B$12</definedName>
    <definedName name="_Toc90463102" localSheetId="5">'Toelichting op elk element'!$B$13</definedName>
    <definedName name="_Toc90463103" localSheetId="5">'Toelichting op elk element'!$B$15</definedName>
    <definedName name="_Toc90463104" localSheetId="5">'Toelichting op elk element'!$B$17</definedName>
    <definedName name="_Toc90463105" localSheetId="5">'Toelichting op elk element'!$B$22</definedName>
    <definedName name="_Toc90463106" localSheetId="5">'Toelichting op elk element'!$B$23</definedName>
    <definedName name="_Toc90463107" localSheetId="5">'Toelichting op elk element'!$B$25</definedName>
    <definedName name="_Toc90463108" localSheetId="5">'Toelichting op elk element'!$B$27</definedName>
    <definedName name="_Toc90463109" localSheetId="5">'Toelichting op elk element'!$B$32</definedName>
    <definedName name="_Toc90463110" localSheetId="5">'Toelichting op elk element'!$B$33</definedName>
    <definedName name="_Toc90463111" localSheetId="5">'Toelichting op elk element'!$B$35</definedName>
    <definedName name="_Toc90463112" localSheetId="5">'Toelichting op elk element'!$B$37</definedName>
    <definedName name="_Toc90463113" localSheetId="5">'Toelichting op elk element'!$B$40</definedName>
    <definedName name="_Toc90463114" localSheetId="5">'Toelichting op elk element'!$B$41</definedName>
    <definedName name="_Toc90463115" localSheetId="5">'Toelichting op elk element'!$B$43</definedName>
    <definedName name="_Toc90463116" localSheetId="5">'Toelichting op elk element'!$B$45</definedName>
    <definedName name="_Toc90463117" localSheetId="5">'Toelichting op elk element'!$B$48</definedName>
    <definedName name="_Toc90463118" localSheetId="5">'Toelichting op elk element'!$B$49</definedName>
    <definedName name="_Toc90463119" localSheetId="5">'Toelichting op elk element'!$B$51</definedName>
    <definedName name="_Toc90463120" localSheetId="5">'Toelichting op elk element'!$B$53</definedName>
    <definedName name="_Toc90463121" localSheetId="5">'Toelichting op elk element'!$B$56</definedName>
    <definedName name="_Toc90463122" localSheetId="5">'Toelichting op elk element'!$B$57</definedName>
    <definedName name="_Toc90463123" localSheetId="5">'Toelichting op elk element'!$B$59</definedName>
    <definedName name="_Toc90463124" localSheetId="5">'Toelichting op elk element'!$B$61</definedName>
    <definedName name="_Toc90463125" localSheetId="5">'Toelichting op elk element'!$B$65</definedName>
    <definedName name="_Toc90463126" localSheetId="5">'Toelichting op elk element'!$B$66</definedName>
    <definedName name="_Toc90463127" localSheetId="5">'Toelichting op elk element'!$B$68</definedName>
    <definedName name="_Toc90463128" localSheetId="5">'Toelichting op elk element'!$B$70</definedName>
    <definedName name="_Toc90463129" localSheetId="5">'Toelichting op elk element'!$B$73</definedName>
    <definedName name="_Toc90463130" localSheetId="5">'Toelichting op elk element'!$B$74</definedName>
    <definedName name="_Toc90463131" localSheetId="5">'Toelichting op elk element'!$B$76</definedName>
    <definedName name="_Toc90463132" localSheetId="5">'Toelichting op elk element'!$B$78</definedName>
    <definedName name="_Toc90463133" localSheetId="5">'Toelichting op elk element'!$B$83</definedName>
    <definedName name="_Toc90463134" localSheetId="5">'Toelichting op elk element'!$B$84</definedName>
    <definedName name="_Toc90463135" localSheetId="5">'Toelichting op elk element'!$B$86</definedName>
    <definedName name="_Toc90463136" localSheetId="5">'Toelichting op elk element'!$B$88</definedName>
    <definedName name="_Toc90463137" localSheetId="5">'Toelichting op elk element'!$B$91</definedName>
    <definedName name="_Toc90463138" localSheetId="5">'Toelichting op elk element'!$B$92</definedName>
    <definedName name="_Toc90463139" localSheetId="5">'Toelichting op elk element'!$B$94</definedName>
    <definedName name="_Toc90463140" localSheetId="5">'Toelichting op elk element'!$B$96</definedName>
    <definedName name="_Toc90463141" localSheetId="5">'Toelichting op elk element'!$B$99</definedName>
    <definedName name="_Toc90463142" localSheetId="5">'Toelichting op elk element'!$B$100</definedName>
    <definedName name="_Toc90463143" localSheetId="5">'Toelichting op elk element'!$B$102</definedName>
    <definedName name="_Toc90463144" localSheetId="5">'Toelichting op elk element'!$B$104</definedName>
    <definedName name="_Toc90463145" localSheetId="5">'Toelichting op elk element'!$B$107</definedName>
    <definedName name="_Toc90463146" localSheetId="5">'Toelichting op elk element'!$B$108</definedName>
    <definedName name="_Toc90463147" localSheetId="5">'Toelichting op elk element'!$B$110</definedName>
    <definedName name="_Toc90463148" localSheetId="5">'Toelichting op elk element'!$B$112</definedName>
    <definedName name="_Toc90463149" localSheetId="5">'Toelichting op elk element'!$B$115</definedName>
    <definedName name="_Toc90463150" localSheetId="5">'Toelichting op elk element'!$B$116</definedName>
    <definedName name="_Toc90463151" localSheetId="5">'Toelichting op elk element'!$B$118</definedName>
    <definedName name="_Toc90463152" localSheetId="5">'Toelichting op elk element'!$B$122</definedName>
    <definedName name="_xlnm.Print_Area" localSheetId="16">'Fase B-3'!$B$1:$H$54</definedName>
    <definedName name="_xlnm.Print_Area" localSheetId="18">'Fase C- 4'!$B$1:$H$54</definedName>
    <definedName name="_xlnm.Print_Area" localSheetId="13">'I '!$A$1:$G$39</definedName>
    <definedName name="_xlnm.Print_Area" localSheetId="17">'IB+IIB B-3'!$A$1:$G$39</definedName>
    <definedName name="_xlnm.Print_Area" localSheetId="19">'IB+IIB C-4'!$A$1:$G$39</definedName>
    <definedName name="_xlnm.Print_Area" localSheetId="15">II!$A$1:$G$40</definedName>
    <definedName name="_xlnm.Print_Area" localSheetId="12">'RG I (adm-med) fase A-1+2'!$B$1:$H$54</definedName>
    <definedName name="_xlnm.Print_Area" localSheetId="14">'RG II (overig) fase A-1+2'!$B$1:$H$54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90" l="1"/>
  <c r="F16" i="90"/>
  <c r="I103" i="78"/>
  <c r="O103" i="78" s="1"/>
  <c r="U103" i="78" s="1"/>
  <c r="I101" i="11"/>
  <c r="C15" i="86" l="1"/>
  <c r="C15" i="84"/>
  <c r="D9" i="97"/>
  <c r="G27" i="97" s="1"/>
  <c r="D32" i="97"/>
  <c r="D31" i="97"/>
  <c r="D30" i="97"/>
  <c r="D29" i="97"/>
  <c r="D28" i="97"/>
  <c r="D27" i="97"/>
  <c r="D26" i="97"/>
  <c r="D25" i="97"/>
  <c r="D24" i="97"/>
  <c r="G32" i="97"/>
  <c r="G31" i="97"/>
  <c r="G30" i="97"/>
  <c r="G26" i="97"/>
  <c r="G25" i="97"/>
  <c r="G24" i="97"/>
  <c r="D31" i="76"/>
  <c r="G28" i="97" l="1"/>
  <c r="G29" i="97"/>
  <c r="D29" i="83"/>
  <c r="C29" i="84"/>
  <c r="D29" i="85"/>
  <c r="C29" i="86"/>
  <c r="C158" i="78"/>
  <c r="C116" i="78"/>
  <c r="C35" i="78"/>
  <c r="D35" i="77"/>
  <c r="C156" i="11"/>
  <c r="C114" i="11"/>
  <c r="C34" i="11"/>
  <c r="D35" i="1"/>
  <c r="C115" i="86"/>
  <c r="C34" i="86"/>
  <c r="C115" i="84"/>
  <c r="C34" i="84"/>
  <c r="D35" i="83"/>
  <c r="C114" i="86"/>
  <c r="C33" i="86"/>
  <c r="C114" i="84"/>
  <c r="C33" i="84"/>
  <c r="C157" i="78"/>
  <c r="C115" i="78"/>
  <c r="C34" i="78"/>
  <c r="C155" i="11"/>
  <c r="C113" i="11"/>
  <c r="C33" i="11"/>
  <c r="D34" i="85"/>
  <c r="D34" i="83"/>
  <c r="D34" i="77"/>
  <c r="D34" i="1"/>
  <c r="V14" i="86" l="1"/>
  <c r="V13" i="86"/>
  <c r="P14" i="86"/>
  <c r="P13" i="86"/>
  <c r="V14" i="84"/>
  <c r="V13" i="84"/>
  <c r="P14" i="84"/>
  <c r="P13" i="84"/>
  <c r="V14" i="11"/>
  <c r="V13" i="11"/>
  <c r="P14" i="11"/>
  <c r="P13" i="11"/>
  <c r="V15" i="78"/>
  <c r="V14" i="78"/>
  <c r="P15" i="78"/>
  <c r="P14" i="78"/>
  <c r="F43" i="5"/>
  <c r="D22" i="85" s="1"/>
  <c r="C21" i="78" l="1"/>
  <c r="O21" i="78" s="1"/>
  <c r="C20" i="84"/>
  <c r="O20" i="84" s="1"/>
  <c r="C20" i="86"/>
  <c r="O20" i="86" s="1"/>
  <c r="D22" i="1"/>
  <c r="D22" i="77"/>
  <c r="D22" i="83"/>
  <c r="I20" i="86"/>
  <c r="I20" i="84"/>
  <c r="I21" i="78"/>
  <c r="B4" i="96" l="1"/>
  <c r="B4" i="95"/>
  <c r="B4" i="94"/>
  <c r="C113" i="96"/>
  <c r="C112" i="96"/>
  <c r="C111" i="96"/>
  <c r="F106" i="96"/>
  <c r="G105" i="96"/>
  <c r="G106" i="96" s="1"/>
  <c r="G104" i="96"/>
  <c r="G103" i="96"/>
  <c r="G100" i="96"/>
  <c r="F100" i="96"/>
  <c r="G91" i="96"/>
  <c r="C91" i="96"/>
  <c r="D91" i="96" s="1"/>
  <c r="G90" i="96"/>
  <c r="C90" i="96"/>
  <c r="D90" i="96" s="1"/>
  <c r="G89" i="96"/>
  <c r="C85" i="96"/>
  <c r="C84" i="96"/>
  <c r="C83" i="96"/>
  <c r="F78" i="96"/>
  <c r="G77" i="96"/>
  <c r="G78" i="96" s="1"/>
  <c r="G76" i="96"/>
  <c r="G75" i="96"/>
  <c r="G72" i="96"/>
  <c r="F72" i="96"/>
  <c r="G63" i="96"/>
  <c r="C63" i="96"/>
  <c r="D63" i="96" s="1"/>
  <c r="G62" i="96"/>
  <c r="C62" i="96"/>
  <c r="D62" i="96" s="1"/>
  <c r="G61" i="96"/>
  <c r="G57" i="96"/>
  <c r="D57" i="96"/>
  <c r="C57" i="96"/>
  <c r="G56" i="96"/>
  <c r="D56" i="96"/>
  <c r="C56" i="96"/>
  <c r="G55" i="96"/>
  <c r="G51" i="96"/>
  <c r="C51" i="96"/>
  <c r="D51" i="96" s="1"/>
  <c r="G50" i="96"/>
  <c r="D50" i="96"/>
  <c r="C50" i="96"/>
  <c r="G49" i="96"/>
  <c r="G43" i="96"/>
  <c r="G42" i="96"/>
  <c r="G41" i="96"/>
  <c r="G37" i="96"/>
  <c r="G36" i="96"/>
  <c r="G35" i="96"/>
  <c r="G32" i="96"/>
  <c r="F32" i="96"/>
  <c r="G23" i="96"/>
  <c r="G22" i="96"/>
  <c r="G21" i="96"/>
  <c r="G17" i="96"/>
  <c r="G16" i="96"/>
  <c r="G15" i="96"/>
  <c r="G12" i="96"/>
  <c r="F12" i="96"/>
  <c r="B3" i="96"/>
  <c r="B2" i="96"/>
  <c r="B1" i="96"/>
  <c r="C113" i="95"/>
  <c r="C112" i="95"/>
  <c r="C111" i="95"/>
  <c r="F106" i="95"/>
  <c r="G105" i="95"/>
  <c r="G106" i="95" s="1"/>
  <c r="G104" i="95"/>
  <c r="G103" i="95"/>
  <c r="G100" i="95"/>
  <c r="F100" i="95"/>
  <c r="G91" i="95"/>
  <c r="C91" i="95"/>
  <c r="D91" i="95" s="1"/>
  <c r="G90" i="95"/>
  <c r="D90" i="95"/>
  <c r="C90" i="95"/>
  <c r="G89" i="95"/>
  <c r="C85" i="95"/>
  <c r="C84" i="95"/>
  <c r="C83" i="95"/>
  <c r="G78" i="95"/>
  <c r="F78" i="95"/>
  <c r="G77" i="95"/>
  <c r="G76" i="95"/>
  <c r="G75" i="95"/>
  <c r="G72" i="95"/>
  <c r="F72" i="95"/>
  <c r="G63" i="95"/>
  <c r="C63" i="95"/>
  <c r="D63" i="95" s="1"/>
  <c r="G62" i="95"/>
  <c r="C62" i="95"/>
  <c r="D62" i="95" s="1"/>
  <c r="G61" i="95"/>
  <c r="G57" i="95"/>
  <c r="C57" i="95"/>
  <c r="D57" i="95" s="1"/>
  <c r="G56" i="95"/>
  <c r="C56" i="95"/>
  <c r="D56" i="95" s="1"/>
  <c r="G55" i="95"/>
  <c r="G51" i="95"/>
  <c r="C51" i="95"/>
  <c r="D51" i="95" s="1"/>
  <c r="G50" i="95"/>
  <c r="C50" i="95"/>
  <c r="D50" i="95" s="1"/>
  <c r="G49" i="95"/>
  <c r="G43" i="95"/>
  <c r="G42" i="95"/>
  <c r="G41" i="95"/>
  <c r="G37" i="95"/>
  <c r="G36" i="95"/>
  <c r="G35" i="95"/>
  <c r="G32" i="95"/>
  <c r="F32" i="95"/>
  <c r="G23" i="95"/>
  <c r="G22" i="95"/>
  <c r="G21" i="95"/>
  <c r="G17" i="95"/>
  <c r="G16" i="95"/>
  <c r="G15" i="95"/>
  <c r="G12" i="95"/>
  <c r="F12" i="95"/>
  <c r="B3" i="95"/>
  <c r="B2" i="95"/>
  <c r="B1" i="95"/>
  <c r="G106" i="94"/>
  <c r="F106" i="94"/>
  <c r="F78" i="94"/>
  <c r="C113" i="94"/>
  <c r="C112" i="94"/>
  <c r="C111" i="94"/>
  <c r="G105" i="94"/>
  <c r="G104" i="94"/>
  <c r="G103" i="94"/>
  <c r="G100" i="94"/>
  <c r="F100" i="94"/>
  <c r="G91" i="94"/>
  <c r="G90" i="94"/>
  <c r="G89" i="94"/>
  <c r="C85" i="94"/>
  <c r="C84" i="94"/>
  <c r="C83" i="94"/>
  <c r="G77" i="94"/>
  <c r="G78" i="94" s="1"/>
  <c r="G76" i="94"/>
  <c r="G75" i="94"/>
  <c r="G72" i="94"/>
  <c r="F72" i="94"/>
  <c r="G63" i="94"/>
  <c r="G62" i="94"/>
  <c r="G61" i="94"/>
  <c r="G57" i="94"/>
  <c r="G56" i="94"/>
  <c r="G55" i="94"/>
  <c r="G51" i="94"/>
  <c r="G50" i="94"/>
  <c r="G49" i="94"/>
  <c r="G43" i="94"/>
  <c r="G42" i="94"/>
  <c r="G41" i="94"/>
  <c r="G37" i="94"/>
  <c r="G36" i="94"/>
  <c r="G35" i="94"/>
  <c r="G32" i="94"/>
  <c r="F32" i="94"/>
  <c r="G23" i="94"/>
  <c r="G22" i="94"/>
  <c r="G21" i="94"/>
  <c r="G17" i="94"/>
  <c r="G16" i="94"/>
  <c r="G15" i="94"/>
  <c r="G12" i="94"/>
  <c r="F12" i="94"/>
  <c r="B3" i="94"/>
  <c r="B2" i="94"/>
  <c r="B1" i="94"/>
  <c r="O16" i="86"/>
  <c r="O16" i="84"/>
  <c r="O17" i="78"/>
  <c r="E77" i="73"/>
  <c r="C80" i="73"/>
  <c r="E80" i="73" s="1"/>
  <c r="C79" i="73"/>
  <c r="E79" i="73" s="1"/>
  <c r="C77" i="73"/>
  <c r="C55" i="94" l="1"/>
  <c r="D55" i="94" s="1"/>
  <c r="C49" i="94"/>
  <c r="D49" i="94" s="1"/>
  <c r="C103" i="94"/>
  <c r="C61" i="94"/>
  <c r="D61" i="94" s="1"/>
  <c r="C89" i="94"/>
  <c r="D89" i="94" s="1"/>
  <c r="C41" i="94"/>
  <c r="C35" i="94"/>
  <c r="C62" i="94"/>
  <c r="D62" i="94" s="1"/>
  <c r="C56" i="94"/>
  <c r="D56" i="94" s="1"/>
  <c r="C50" i="94"/>
  <c r="D50" i="94" s="1"/>
  <c r="C90" i="94"/>
  <c r="D90" i="94" s="1"/>
  <c r="C91" i="94"/>
  <c r="D91" i="94" s="1"/>
  <c r="C63" i="94"/>
  <c r="D63" i="94" s="1"/>
  <c r="C57" i="94"/>
  <c r="D57" i="94" s="1"/>
  <c r="C51" i="94"/>
  <c r="D51" i="94" s="1"/>
  <c r="I96" i="84"/>
  <c r="F51" i="5"/>
  <c r="C4" i="90" l="1"/>
  <c r="C3" i="90"/>
  <c r="C2" i="90"/>
  <c r="B24" i="76"/>
  <c r="V89" i="86"/>
  <c r="V7" i="86"/>
  <c r="V89" i="84"/>
  <c r="V7" i="84"/>
  <c r="V132" i="78"/>
  <c r="V113" i="78"/>
  <c r="V112" i="78"/>
  <c r="V111" i="78"/>
  <c r="V110" i="78"/>
  <c r="V109" i="78"/>
  <c r="V108" i="78"/>
  <c r="V107" i="78"/>
  <c r="V106" i="78"/>
  <c r="V105" i="78"/>
  <c r="V104" i="78"/>
  <c r="V103" i="78"/>
  <c r="V102" i="78"/>
  <c r="V101" i="78"/>
  <c r="V100" i="78"/>
  <c r="V99" i="78"/>
  <c r="V98" i="78"/>
  <c r="V95" i="78"/>
  <c r="V94" i="78"/>
  <c r="V93" i="78"/>
  <c r="V92" i="78"/>
  <c r="V91" i="78"/>
  <c r="V90" i="78"/>
  <c r="V8" i="78"/>
  <c r="V130" i="11"/>
  <c r="V111" i="11"/>
  <c r="V110" i="11"/>
  <c r="V109" i="11"/>
  <c r="V108" i="11"/>
  <c r="V107" i="11"/>
  <c r="V106" i="11"/>
  <c r="V105" i="11"/>
  <c r="V104" i="11"/>
  <c r="V103" i="11"/>
  <c r="V102" i="11"/>
  <c r="V101" i="11"/>
  <c r="V100" i="11"/>
  <c r="V99" i="11"/>
  <c r="V98" i="11"/>
  <c r="V97" i="11"/>
  <c r="V96" i="11"/>
  <c r="V93" i="11"/>
  <c r="V92" i="11"/>
  <c r="V91" i="11"/>
  <c r="V90" i="11"/>
  <c r="V89" i="11"/>
  <c r="V88" i="11"/>
  <c r="V7" i="11"/>
  <c r="A19" i="87" l="1"/>
  <c r="I42" i="87" s="1"/>
  <c r="B37" i="76"/>
  <c r="C112" i="11" l="1"/>
  <c r="F47" i="5" l="1"/>
  <c r="C12" i="34" l="1"/>
  <c r="D18" i="90"/>
  <c r="F18" i="90" s="1"/>
  <c r="F11" i="5" s="1"/>
  <c r="D15" i="90"/>
  <c r="F15" i="90" s="1"/>
  <c r="F8" i="5" s="1"/>
  <c r="F12" i="90"/>
  <c r="C1" i="92" l="1"/>
  <c r="C2" i="92"/>
  <c r="F9" i="5"/>
  <c r="O137" i="78"/>
  <c r="U137" i="78"/>
  <c r="C145" i="78"/>
  <c r="I145" i="78" s="1"/>
  <c r="O145" i="78" s="1"/>
  <c r="C142" i="78"/>
  <c r="I142" i="78" s="1"/>
  <c r="I141" i="78"/>
  <c r="O141" i="78" s="1"/>
  <c r="B31" i="87"/>
  <c r="I16" i="11"/>
  <c r="U16" i="11" s="1"/>
  <c r="C143" i="11"/>
  <c r="U141" i="78" l="1"/>
  <c r="O142" i="78"/>
  <c r="C17" i="73"/>
  <c r="C16" i="73"/>
  <c r="F39" i="5"/>
  <c r="F34" i="5"/>
  <c r="F33" i="5"/>
  <c r="D20" i="5"/>
  <c r="U142" i="78" l="1"/>
  <c r="O178" i="86"/>
  <c r="O137" i="86"/>
  <c r="O95" i="86"/>
  <c r="O54" i="86"/>
  <c r="O13" i="86"/>
  <c r="I178" i="86"/>
  <c r="I137" i="86"/>
  <c r="I95" i="86"/>
  <c r="I54" i="86"/>
  <c r="I13" i="86"/>
  <c r="O178" i="84"/>
  <c r="O137" i="84"/>
  <c r="O95" i="84"/>
  <c r="O54" i="84"/>
  <c r="O13" i="84"/>
  <c r="I178" i="84"/>
  <c r="I137" i="84"/>
  <c r="I95" i="84"/>
  <c r="I54" i="84"/>
  <c r="I13" i="84"/>
  <c r="O179" i="78"/>
  <c r="O138" i="78"/>
  <c r="O96" i="78"/>
  <c r="O55" i="78"/>
  <c r="O14" i="78"/>
  <c r="I179" i="78"/>
  <c r="I138" i="78"/>
  <c r="I96" i="78"/>
  <c r="I55" i="78"/>
  <c r="I14" i="78"/>
  <c r="O177" i="11"/>
  <c r="O136" i="11"/>
  <c r="O94" i="11"/>
  <c r="O54" i="11"/>
  <c r="I177" i="11"/>
  <c r="I136" i="11"/>
  <c r="I94" i="11"/>
  <c r="I54" i="11"/>
  <c r="O13" i="11"/>
  <c r="I13" i="11"/>
  <c r="F42" i="5"/>
  <c r="C94" i="11" s="1"/>
  <c r="O140" i="86"/>
  <c r="O98" i="86"/>
  <c r="V198" i="86"/>
  <c r="X198" i="86" s="1"/>
  <c r="V197" i="86"/>
  <c r="X197" i="86" s="1"/>
  <c r="U177" i="86"/>
  <c r="V172" i="86"/>
  <c r="X172" i="86" s="1"/>
  <c r="Y172" i="86" s="1"/>
  <c r="V157" i="86"/>
  <c r="X157" i="86" s="1"/>
  <c r="V156" i="86"/>
  <c r="X156" i="86" s="1"/>
  <c r="U136" i="86"/>
  <c r="V131" i="86"/>
  <c r="X131" i="86" s="1"/>
  <c r="Y131" i="86" s="1"/>
  <c r="U94" i="86"/>
  <c r="X89" i="86"/>
  <c r="Y89" i="86" s="1"/>
  <c r="V74" i="86"/>
  <c r="X74" i="86" s="1"/>
  <c r="V73" i="86"/>
  <c r="X73" i="86" s="1"/>
  <c r="U53" i="86"/>
  <c r="V48" i="86"/>
  <c r="X48" i="86" s="1"/>
  <c r="Y48" i="86" s="1"/>
  <c r="U12" i="86"/>
  <c r="X7" i="86"/>
  <c r="Y7" i="86" s="1"/>
  <c r="L49" i="85"/>
  <c r="L49" i="83"/>
  <c r="V198" i="84"/>
  <c r="X198" i="84" s="1"/>
  <c r="V197" i="84"/>
  <c r="X197" i="84" s="1"/>
  <c r="U177" i="84"/>
  <c r="V172" i="84"/>
  <c r="X172" i="84" s="1"/>
  <c r="Y172" i="84" s="1"/>
  <c r="V157" i="84"/>
  <c r="X157" i="84" s="1"/>
  <c r="V156" i="84"/>
  <c r="X156" i="84" s="1"/>
  <c r="U136" i="84"/>
  <c r="V131" i="84"/>
  <c r="X131" i="84" s="1"/>
  <c r="Y131" i="84" s="1"/>
  <c r="U94" i="84"/>
  <c r="X89" i="84"/>
  <c r="Y89" i="84" s="1"/>
  <c r="V74" i="84"/>
  <c r="X74" i="84" s="1"/>
  <c r="V73" i="84"/>
  <c r="X73" i="84" s="1"/>
  <c r="U53" i="84"/>
  <c r="V48" i="84"/>
  <c r="X48" i="84" s="1"/>
  <c r="Y48" i="84" s="1"/>
  <c r="U12" i="84"/>
  <c r="X7" i="84"/>
  <c r="Y7" i="84" s="1"/>
  <c r="V199" i="78"/>
  <c r="X199" i="78" s="1"/>
  <c r="V198" i="78"/>
  <c r="X198" i="78" s="1"/>
  <c r="U178" i="78"/>
  <c r="V173" i="78"/>
  <c r="X173" i="78" s="1"/>
  <c r="Y173" i="78" s="1"/>
  <c r="X132" i="78"/>
  <c r="Y132" i="78" s="1"/>
  <c r="U95" i="78"/>
  <c r="X90" i="78"/>
  <c r="Y90" i="78" s="1"/>
  <c r="V75" i="78"/>
  <c r="X75" i="78" s="1"/>
  <c r="V74" i="78"/>
  <c r="X74" i="78" s="1"/>
  <c r="U54" i="78"/>
  <c r="V49" i="78"/>
  <c r="X49" i="78" s="1"/>
  <c r="Y49" i="78" s="1"/>
  <c r="U13" i="78"/>
  <c r="X8" i="78"/>
  <c r="Y8" i="78" s="1"/>
  <c r="L49" i="77"/>
  <c r="V197" i="11"/>
  <c r="X197" i="11" s="1"/>
  <c r="V196" i="11"/>
  <c r="X196" i="11" s="1"/>
  <c r="U176" i="11"/>
  <c r="V171" i="11"/>
  <c r="X171" i="11" s="1"/>
  <c r="Y171" i="11" s="1"/>
  <c r="U135" i="11"/>
  <c r="X130" i="11"/>
  <c r="Y130" i="11" s="1"/>
  <c r="U93" i="11"/>
  <c r="X88" i="11"/>
  <c r="Y88" i="11" s="1"/>
  <c r="V73" i="11"/>
  <c r="X73" i="11" s="1"/>
  <c r="V72" i="11"/>
  <c r="X72" i="11" s="1"/>
  <c r="U53" i="11"/>
  <c r="V48" i="11"/>
  <c r="X48" i="11" s="1"/>
  <c r="Y48" i="11" s="1"/>
  <c r="U12" i="11"/>
  <c r="X7" i="11"/>
  <c r="Y7" i="11" s="1"/>
  <c r="L49" i="1"/>
  <c r="F72" i="90"/>
  <c r="F71" i="90"/>
  <c r="F69" i="90"/>
  <c r="F68" i="90"/>
  <c r="O55" i="86"/>
  <c r="O14" i="86"/>
  <c r="O179" i="86"/>
  <c r="I179" i="86"/>
  <c r="O138" i="86"/>
  <c r="I138" i="86"/>
  <c r="O96" i="86"/>
  <c r="I96" i="86"/>
  <c r="I55" i="86"/>
  <c r="I14" i="86"/>
  <c r="I179" i="84"/>
  <c r="O179" i="84"/>
  <c r="O138" i="84"/>
  <c r="I138" i="84"/>
  <c r="O96" i="84"/>
  <c r="O55" i="84"/>
  <c r="I55" i="84"/>
  <c r="O14" i="84"/>
  <c r="I14" i="84"/>
  <c r="O180" i="78"/>
  <c r="I180" i="78"/>
  <c r="O139" i="78"/>
  <c r="I139" i="78"/>
  <c r="O97" i="78"/>
  <c r="I97" i="78"/>
  <c r="O56" i="78"/>
  <c r="I56" i="78"/>
  <c r="O15" i="78"/>
  <c r="I15" i="78"/>
  <c r="O178" i="11"/>
  <c r="I178" i="11"/>
  <c r="O137" i="11"/>
  <c r="I137" i="11"/>
  <c r="O95" i="11"/>
  <c r="I95" i="11"/>
  <c r="O55" i="11"/>
  <c r="O14" i="11"/>
  <c r="I14" i="11"/>
  <c r="F65" i="90"/>
  <c r="F66" i="90"/>
  <c r="I55" i="11"/>
  <c r="C32" i="76"/>
  <c r="B25" i="87" l="1"/>
  <c r="C95" i="11"/>
  <c r="V109" i="86"/>
  <c r="V101" i="86"/>
  <c r="V93" i="86"/>
  <c r="V108" i="86"/>
  <c r="V100" i="86"/>
  <c r="V92" i="86"/>
  <c r="V105" i="86"/>
  <c r="V103" i="86"/>
  <c r="V110" i="86"/>
  <c r="V94" i="86"/>
  <c r="V107" i="86"/>
  <c r="V99" i="86"/>
  <c r="V91" i="86"/>
  <c r="V106" i="86"/>
  <c r="V98" i="86"/>
  <c r="V90" i="86"/>
  <c r="V97" i="86"/>
  <c r="V112" i="86"/>
  <c r="V104" i="86"/>
  <c r="V111" i="86"/>
  <c r="V102" i="86"/>
  <c r="V11" i="86"/>
  <c r="V9" i="86"/>
  <c r="V10" i="86"/>
  <c r="V8" i="86"/>
  <c r="V12" i="86"/>
  <c r="V109" i="84"/>
  <c r="V101" i="84"/>
  <c r="V93" i="84"/>
  <c r="V108" i="84"/>
  <c r="V100" i="84"/>
  <c r="V92" i="84"/>
  <c r="V112" i="84"/>
  <c r="V103" i="84"/>
  <c r="V102" i="84"/>
  <c r="V107" i="84"/>
  <c r="V99" i="84"/>
  <c r="V91" i="84"/>
  <c r="V106" i="84"/>
  <c r="V98" i="84"/>
  <c r="V90" i="84"/>
  <c r="V105" i="84"/>
  <c r="V97" i="84"/>
  <c r="V104" i="84"/>
  <c r="V111" i="84"/>
  <c r="V110" i="84"/>
  <c r="V94" i="84"/>
  <c r="V11" i="84"/>
  <c r="V10" i="84"/>
  <c r="V9" i="84"/>
  <c r="V8" i="84"/>
  <c r="V12" i="84"/>
  <c r="V136" i="78"/>
  <c r="V135" i="78"/>
  <c r="V134" i="78"/>
  <c r="V133" i="78"/>
  <c r="V137" i="78"/>
  <c r="V12" i="78"/>
  <c r="V11" i="78"/>
  <c r="V10" i="78"/>
  <c r="V9" i="78"/>
  <c r="V13" i="78"/>
  <c r="V134" i="11"/>
  <c r="V133" i="11"/>
  <c r="V132" i="11"/>
  <c r="V131" i="11"/>
  <c r="V135" i="11"/>
  <c r="V11" i="11"/>
  <c r="V9" i="11"/>
  <c r="V8" i="11"/>
  <c r="V12" i="11"/>
  <c r="V10" i="11"/>
  <c r="D10" i="76"/>
  <c r="B38" i="76"/>
  <c r="D73" i="5"/>
  <c r="D72" i="5"/>
  <c r="D71" i="5"/>
  <c r="D70" i="5"/>
  <c r="F62" i="5"/>
  <c r="D62" i="5"/>
  <c r="F61" i="5"/>
  <c r="D61" i="5"/>
  <c r="F60" i="5"/>
  <c r="D60" i="5"/>
  <c r="F59" i="5"/>
  <c r="D59" i="5"/>
  <c r="F58" i="5"/>
  <c r="D58" i="5"/>
  <c r="F57" i="5"/>
  <c r="D57" i="5"/>
  <c r="D56" i="5"/>
  <c r="F111" i="90"/>
  <c r="F112" i="90" s="1"/>
  <c r="B26" i="76" l="1"/>
  <c r="F45" i="5"/>
  <c r="F26" i="5"/>
  <c r="F25" i="5"/>
  <c r="F24" i="5"/>
  <c r="F37" i="5"/>
  <c r="F32" i="5"/>
  <c r="F31" i="5"/>
  <c r="F6" i="5"/>
  <c r="F4" i="5"/>
  <c r="F55" i="5"/>
  <c r="F56" i="5" s="1"/>
  <c r="B10" i="76"/>
  <c r="C144" i="78" s="1"/>
  <c r="I144" i="78" s="1"/>
  <c r="O144" i="78" s="1"/>
  <c r="U144" i="78" s="1"/>
  <c r="B19" i="76"/>
  <c r="C143" i="78" s="1"/>
  <c r="F94" i="90"/>
  <c r="F95" i="90" s="1"/>
  <c r="F37" i="76"/>
  <c r="C31" i="73"/>
  <c r="C30" i="73"/>
  <c r="C29" i="73"/>
  <c r="C28" i="73"/>
  <c r="C27" i="73"/>
  <c r="C26" i="73"/>
  <c r="C25" i="73"/>
  <c r="C24" i="73"/>
  <c r="C23" i="73"/>
  <c r="C22" i="73"/>
  <c r="C21" i="73"/>
  <c r="C20" i="73"/>
  <c r="C19" i="73"/>
  <c r="C18" i="73"/>
  <c r="F41" i="5"/>
  <c r="C50" i="73" l="1"/>
  <c r="B30" i="87"/>
  <c r="O143" i="78"/>
  <c r="I143" i="78"/>
  <c r="U143" i="78" s="1"/>
  <c r="D20" i="85"/>
  <c r="C184" i="78"/>
  <c r="D20" i="83"/>
  <c r="C183" i="86"/>
  <c r="C101" i="78"/>
  <c r="C142" i="86"/>
  <c r="C60" i="78"/>
  <c r="C100" i="86"/>
  <c r="C59" i="86"/>
  <c r="C19" i="78"/>
  <c r="C18" i="86"/>
  <c r="C182" i="11"/>
  <c r="C183" i="84"/>
  <c r="C141" i="11"/>
  <c r="C142" i="84"/>
  <c r="C99" i="11"/>
  <c r="C100" i="84"/>
  <c r="C59" i="11"/>
  <c r="C59" i="84"/>
  <c r="C18" i="84"/>
  <c r="H86" i="90"/>
  <c r="F54" i="5"/>
  <c r="F110" i="90"/>
  <c r="F121" i="90"/>
  <c r="I18" i="86" l="1"/>
  <c r="U18" i="86" s="1"/>
  <c r="O18" i="86"/>
  <c r="I19" i="78"/>
  <c r="U19" i="78" s="1"/>
  <c r="O19" i="78"/>
  <c r="I59" i="86"/>
  <c r="U59" i="86" s="1"/>
  <c r="O59" i="86"/>
  <c r="O18" i="84"/>
  <c r="I18" i="84"/>
  <c r="U18" i="84" s="1"/>
  <c r="I100" i="86"/>
  <c r="U100" i="86" s="1"/>
  <c r="O100" i="86"/>
  <c r="O59" i="84"/>
  <c r="I59" i="84"/>
  <c r="U59" i="84" s="1"/>
  <c r="I60" i="78"/>
  <c r="U60" i="78" s="1"/>
  <c r="O60" i="78"/>
  <c r="I59" i="11"/>
  <c r="U59" i="11" s="1"/>
  <c r="O59" i="11"/>
  <c r="O142" i="86"/>
  <c r="I142" i="86"/>
  <c r="U142" i="86" s="1"/>
  <c r="O100" i="84"/>
  <c r="I100" i="84"/>
  <c r="U100" i="84" s="1"/>
  <c r="O101" i="78"/>
  <c r="I101" i="78"/>
  <c r="U101" i="78" s="1"/>
  <c r="O99" i="11"/>
  <c r="I99" i="11"/>
  <c r="U99" i="11" s="1"/>
  <c r="I183" i="86"/>
  <c r="U183" i="86" s="1"/>
  <c r="O183" i="86"/>
  <c r="I142" i="84"/>
  <c r="U142" i="84" s="1"/>
  <c r="O142" i="84"/>
  <c r="O141" i="11"/>
  <c r="I141" i="11"/>
  <c r="U141" i="11" s="1"/>
  <c r="I183" i="84"/>
  <c r="U183" i="84" s="1"/>
  <c r="O183" i="84"/>
  <c r="O184" i="78"/>
  <c r="I184" i="78"/>
  <c r="U184" i="78" s="1"/>
  <c r="O182" i="11"/>
  <c r="I182" i="11"/>
  <c r="U182" i="11" s="1"/>
  <c r="H87" i="90"/>
  <c r="H88" i="90"/>
  <c r="F64" i="5"/>
  <c r="F120" i="90"/>
  <c r="F65" i="5"/>
  <c r="F63" i="5"/>
  <c r="B26" i="87"/>
  <c r="C54" i="88"/>
  <c r="C53" i="88"/>
  <c r="C52" i="88"/>
  <c r="C51" i="88"/>
  <c r="C50" i="88"/>
  <c r="C39" i="88"/>
  <c r="C38" i="88"/>
  <c r="C37" i="88"/>
  <c r="G36" i="88"/>
  <c r="G37" i="88" s="1"/>
  <c r="C36" i="88"/>
  <c r="E29" i="88"/>
  <c r="G29" i="88" s="1"/>
  <c r="E28" i="88"/>
  <c r="G28" i="88" s="1"/>
  <c r="E27" i="88"/>
  <c r="G27" i="88" s="1"/>
  <c r="E24" i="88"/>
  <c r="G24" i="88" s="1"/>
  <c r="E23" i="88"/>
  <c r="G23" i="88" s="1"/>
  <c r="E22" i="88"/>
  <c r="G22" i="88" s="1"/>
  <c r="E26" i="88"/>
  <c r="G26" i="88" s="1"/>
  <c r="B28" i="87"/>
  <c r="C14" i="34"/>
  <c r="B35" i="76"/>
  <c r="B27" i="87" s="1"/>
  <c r="J42" i="87" s="1"/>
  <c r="A3" i="87"/>
  <c r="I26" i="87" s="1"/>
  <c r="A4" i="87"/>
  <c r="I27" i="87" s="1"/>
  <c r="A5" i="87"/>
  <c r="I28" i="87" s="1"/>
  <c r="A6" i="87"/>
  <c r="I29" i="87" s="1"/>
  <c r="A7" i="87"/>
  <c r="I30" i="87" s="1"/>
  <c r="A8" i="87"/>
  <c r="I31" i="87" s="1"/>
  <c r="A9" i="87"/>
  <c r="I32" i="87" s="1"/>
  <c r="A10" i="87"/>
  <c r="I33" i="87" s="1"/>
  <c r="A11" i="87"/>
  <c r="I34" i="87" s="1"/>
  <c r="A12" i="87"/>
  <c r="I35" i="87" s="1"/>
  <c r="A13" i="87"/>
  <c r="I36" i="87" s="1"/>
  <c r="A14" i="87"/>
  <c r="I37" i="87" s="1"/>
  <c r="A15" i="87"/>
  <c r="I38" i="87" s="1"/>
  <c r="A16" i="87"/>
  <c r="I39" i="87" s="1"/>
  <c r="A17" i="87"/>
  <c r="I40" i="87" s="1"/>
  <c r="A18" i="87"/>
  <c r="I41" i="87" s="1"/>
  <c r="J32" i="87" l="1"/>
  <c r="J39" i="87"/>
  <c r="J38" i="87"/>
  <c r="J30" i="87"/>
  <c r="J29" i="87"/>
  <c r="J28" i="87"/>
  <c r="J37" i="87"/>
  <c r="J35" i="87"/>
  <c r="J27" i="87"/>
  <c r="J40" i="87"/>
  <c r="J31" i="87"/>
  <c r="J36" i="87"/>
  <c r="J34" i="87"/>
  <c r="J26" i="87"/>
  <c r="J41" i="87"/>
  <c r="J33" i="87"/>
  <c r="B33" i="87"/>
  <c r="A2" i="87"/>
  <c r="G38" i="88"/>
  <c r="C56" i="88" s="1"/>
  <c r="Q18" i="87"/>
  <c r="Q10" i="87"/>
  <c r="Q4" i="87"/>
  <c r="Q8" i="87"/>
  <c r="Q3" i="87"/>
  <c r="Q16" i="87"/>
  <c r="Q6" i="87"/>
  <c r="Q13" i="87"/>
  <c r="Q5" i="87"/>
  <c r="Q19" i="87"/>
  <c r="Q7" i="87"/>
  <c r="Q9" i="87"/>
  <c r="Q11" i="87"/>
  <c r="Q17" i="87"/>
  <c r="Q12" i="87"/>
  <c r="Q15" i="87"/>
  <c r="Q14" i="87"/>
  <c r="I25" i="87" l="1"/>
  <c r="B40" i="73"/>
  <c r="O16" i="11"/>
  <c r="Q2" i="87"/>
  <c r="B42" i="73" s="1"/>
  <c r="C58" i="88"/>
  <c r="E58" i="88" s="1"/>
  <c r="E56" i="88"/>
  <c r="G39" i="88"/>
  <c r="C42" i="88" s="1"/>
  <c r="F15" i="76"/>
  <c r="F11" i="76"/>
  <c r="J25" i="87" l="1"/>
  <c r="C52" i="73" s="1"/>
  <c r="B52" i="73"/>
  <c r="F12" i="76"/>
  <c r="F16" i="76"/>
  <c r="A46" i="76"/>
  <c r="A45" i="76"/>
  <c r="D35" i="85"/>
  <c r="I198" i="86"/>
  <c r="C198" i="86"/>
  <c r="I157" i="86"/>
  <c r="C157" i="86"/>
  <c r="I115" i="86"/>
  <c r="I34" i="86"/>
  <c r="I74" i="86"/>
  <c r="C74" i="86"/>
  <c r="I34" i="84"/>
  <c r="I74" i="84"/>
  <c r="C74" i="84"/>
  <c r="I115" i="84"/>
  <c r="I198" i="84"/>
  <c r="I157" i="84"/>
  <c r="C157" i="84"/>
  <c r="C198" i="84"/>
  <c r="F19" i="5"/>
  <c r="F21" i="5" s="1"/>
  <c r="C187" i="86" l="1"/>
  <c r="C146" i="86"/>
  <c r="I146" i="86" s="1"/>
  <c r="C23" i="86"/>
  <c r="I23" i="86" s="1"/>
  <c r="D25" i="85"/>
  <c r="D26" i="85"/>
  <c r="C199" i="86"/>
  <c r="P198" i="86"/>
  <c r="R198" i="86" s="1"/>
  <c r="P197" i="86"/>
  <c r="R197" i="86" s="1"/>
  <c r="C197" i="86"/>
  <c r="I197" i="86" s="1"/>
  <c r="C196" i="86"/>
  <c r="C194" i="86"/>
  <c r="I194" i="86" s="1"/>
  <c r="C193" i="86"/>
  <c r="I193" i="86" s="1"/>
  <c r="C192" i="86"/>
  <c r="I192" i="86" s="1"/>
  <c r="O192" i="86" s="1"/>
  <c r="U192" i="86" s="1"/>
  <c r="C189" i="86"/>
  <c r="I189" i="86" s="1"/>
  <c r="O189" i="86" s="1"/>
  <c r="U189" i="86" s="1"/>
  <c r="C188" i="86"/>
  <c r="I182" i="86"/>
  <c r="O182" i="86" s="1"/>
  <c r="U182" i="86" s="1"/>
  <c r="I181" i="86"/>
  <c r="U181" i="86" s="1"/>
  <c r="C179" i="86"/>
  <c r="C178" i="86"/>
  <c r="O177" i="86"/>
  <c r="P172" i="86"/>
  <c r="R172" i="86" s="1"/>
  <c r="S172" i="86" s="1"/>
  <c r="J172" i="86"/>
  <c r="I172" i="86"/>
  <c r="D172" i="86"/>
  <c r="F172" i="86" s="1"/>
  <c r="G172" i="86" s="1"/>
  <c r="C158" i="86"/>
  <c r="P157" i="86"/>
  <c r="R157" i="86" s="1"/>
  <c r="P156" i="86"/>
  <c r="R156" i="86" s="1"/>
  <c r="C156" i="86"/>
  <c r="I156" i="86" s="1"/>
  <c r="C155" i="86"/>
  <c r="I155" i="86" s="1"/>
  <c r="O155" i="86" s="1"/>
  <c r="C153" i="86"/>
  <c r="I153" i="86" s="1"/>
  <c r="O153" i="86" s="1"/>
  <c r="U153" i="86" s="1"/>
  <c r="C152" i="86"/>
  <c r="I152" i="86" s="1"/>
  <c r="C151" i="86"/>
  <c r="C148" i="86"/>
  <c r="I148" i="86" s="1"/>
  <c r="C147" i="86"/>
  <c r="I147" i="86" s="1"/>
  <c r="O147" i="86" s="1"/>
  <c r="U147" i="86" s="1"/>
  <c r="I144" i="86"/>
  <c r="O144" i="86" s="1"/>
  <c r="I141" i="86"/>
  <c r="O141" i="86" s="1"/>
  <c r="U141" i="86" s="1"/>
  <c r="I140" i="86"/>
  <c r="U140" i="86" s="1"/>
  <c r="C138" i="86"/>
  <c r="C137" i="86"/>
  <c r="O136" i="86"/>
  <c r="P131" i="86"/>
  <c r="R131" i="86" s="1"/>
  <c r="S131" i="86" s="1"/>
  <c r="J131" i="86"/>
  <c r="I131" i="86"/>
  <c r="D131" i="86"/>
  <c r="F131" i="86" s="1"/>
  <c r="G131" i="86" s="1"/>
  <c r="D135" i="86" s="1"/>
  <c r="C116" i="86"/>
  <c r="I114" i="86"/>
  <c r="C113" i="86"/>
  <c r="C111" i="86"/>
  <c r="I111" i="86" s="1"/>
  <c r="I110" i="86"/>
  <c r="O110" i="86" s="1"/>
  <c r="U110" i="86" s="1"/>
  <c r="C109" i="86"/>
  <c r="I109" i="86" s="1"/>
  <c r="O109" i="86" s="1"/>
  <c r="U109" i="86" s="1"/>
  <c r="I107" i="86"/>
  <c r="O107" i="86" s="1"/>
  <c r="U107" i="86" s="1"/>
  <c r="I106" i="86"/>
  <c r="O106" i="86" s="1"/>
  <c r="U106" i="86" s="1"/>
  <c r="I105" i="86"/>
  <c r="O105" i="86" s="1"/>
  <c r="U105" i="86" s="1"/>
  <c r="I104" i="86"/>
  <c r="O104" i="86" s="1"/>
  <c r="U104" i="86" s="1"/>
  <c r="I102" i="86"/>
  <c r="O102" i="86" s="1"/>
  <c r="I101" i="86"/>
  <c r="O101" i="86" s="1"/>
  <c r="U101" i="86" s="1"/>
  <c r="I99" i="86"/>
  <c r="I98" i="86"/>
  <c r="U98" i="86" s="1"/>
  <c r="C96" i="86"/>
  <c r="C95" i="86"/>
  <c r="O94" i="86"/>
  <c r="P89" i="86"/>
  <c r="R89" i="86" s="1"/>
  <c r="S89" i="86" s="1"/>
  <c r="J89" i="86"/>
  <c r="L89" i="86" s="1"/>
  <c r="M89" i="86" s="1"/>
  <c r="D89" i="86"/>
  <c r="F89" i="86" s="1"/>
  <c r="G89" i="86" s="1"/>
  <c r="C75" i="86"/>
  <c r="P74" i="86"/>
  <c r="R74" i="86" s="1"/>
  <c r="P73" i="86"/>
  <c r="R73" i="86" s="1"/>
  <c r="C73" i="86"/>
  <c r="I73" i="86" s="1"/>
  <c r="C72" i="86"/>
  <c r="O72" i="86" s="1"/>
  <c r="C70" i="86"/>
  <c r="I70" i="86" s="1"/>
  <c r="C69" i="86"/>
  <c r="I69" i="86" s="1"/>
  <c r="C68" i="86"/>
  <c r="I68" i="86" s="1"/>
  <c r="O68" i="86" s="1"/>
  <c r="U68" i="86" s="1"/>
  <c r="I66" i="86"/>
  <c r="O66" i="86" s="1"/>
  <c r="U66" i="86" s="1"/>
  <c r="I65" i="86"/>
  <c r="I64" i="86"/>
  <c r="O64" i="86" s="1"/>
  <c r="U64" i="86" s="1"/>
  <c r="I63" i="86"/>
  <c r="I61" i="86"/>
  <c r="I58" i="86"/>
  <c r="O58" i="86" s="1"/>
  <c r="U58" i="86" s="1"/>
  <c r="I57" i="86"/>
  <c r="U57" i="86" s="1"/>
  <c r="O56" i="86"/>
  <c r="I56" i="86"/>
  <c r="U56" i="86" s="1"/>
  <c r="C55" i="86"/>
  <c r="C54" i="86"/>
  <c r="O53" i="86"/>
  <c r="P48" i="86"/>
  <c r="R48" i="86" s="1"/>
  <c r="S48" i="86" s="1"/>
  <c r="J48" i="86"/>
  <c r="L48" i="86" s="1"/>
  <c r="M48" i="86" s="1"/>
  <c r="D48" i="86"/>
  <c r="F48" i="86" s="1"/>
  <c r="G48" i="86" s="1"/>
  <c r="D94" i="86" s="1"/>
  <c r="C35" i="86"/>
  <c r="I33" i="86"/>
  <c r="C32" i="86"/>
  <c r="I32" i="86" s="1"/>
  <c r="C30" i="86"/>
  <c r="C28" i="86"/>
  <c r="I28" i="86" s="1"/>
  <c r="O28" i="86" s="1"/>
  <c r="U28" i="86" s="1"/>
  <c r="C25" i="86"/>
  <c r="C24" i="86"/>
  <c r="I24" i="86" s="1"/>
  <c r="O24" i="86" s="1"/>
  <c r="U24" i="86" s="1"/>
  <c r="I17" i="86"/>
  <c r="I16" i="86"/>
  <c r="U16" i="86" s="1"/>
  <c r="O15" i="86"/>
  <c r="I15" i="86"/>
  <c r="U15" i="86" s="1"/>
  <c r="C14" i="86"/>
  <c r="C13" i="86"/>
  <c r="O12" i="86"/>
  <c r="P7" i="86"/>
  <c r="R7" i="86" s="1"/>
  <c r="S7" i="86" s="1"/>
  <c r="J7" i="86"/>
  <c r="L7" i="86" s="1"/>
  <c r="M7" i="86" s="1"/>
  <c r="D7" i="86"/>
  <c r="F7" i="86" s="1"/>
  <c r="G7" i="86" s="1"/>
  <c r="F72" i="85"/>
  <c r="H72" i="85" s="1"/>
  <c r="I72" i="85" s="1"/>
  <c r="F71" i="85"/>
  <c r="H70" i="85"/>
  <c r="I70" i="85" s="1"/>
  <c r="F69" i="85"/>
  <c r="D69" i="85"/>
  <c r="F68" i="85"/>
  <c r="D68" i="85"/>
  <c r="F67" i="85"/>
  <c r="D67" i="85"/>
  <c r="F66" i="85"/>
  <c r="D66" i="85"/>
  <c r="F65" i="85"/>
  <c r="D65" i="85"/>
  <c r="F64" i="85"/>
  <c r="D64" i="85"/>
  <c r="D63" i="85"/>
  <c r="F62" i="85"/>
  <c r="D62" i="85"/>
  <c r="F61" i="85"/>
  <c r="B60" i="85"/>
  <c r="H58" i="85"/>
  <c r="D58" i="85"/>
  <c r="C55" i="85"/>
  <c r="C30" i="91" s="1"/>
  <c r="D36" i="85"/>
  <c r="D33" i="85"/>
  <c r="D31" i="85"/>
  <c r="D30" i="85"/>
  <c r="D27" i="85"/>
  <c r="D16" i="85"/>
  <c r="D15" i="85"/>
  <c r="E9" i="85"/>
  <c r="G9" i="85" s="1"/>
  <c r="H9" i="85" s="1"/>
  <c r="C197" i="84"/>
  <c r="C194" i="84"/>
  <c r="I194" i="84" s="1"/>
  <c r="C156" i="84"/>
  <c r="I156" i="84" s="1"/>
  <c r="C153" i="84"/>
  <c r="I153" i="84" s="1"/>
  <c r="I114" i="84"/>
  <c r="C111" i="84"/>
  <c r="C73" i="84"/>
  <c r="I73" i="84" s="1"/>
  <c r="C70" i="84"/>
  <c r="I70" i="84" s="1"/>
  <c r="I33" i="84"/>
  <c r="C30" i="84"/>
  <c r="C199" i="84"/>
  <c r="P198" i="84"/>
  <c r="R198" i="84" s="1"/>
  <c r="P197" i="84"/>
  <c r="R197" i="84" s="1"/>
  <c r="C196" i="84"/>
  <c r="C193" i="84"/>
  <c r="I193" i="84" s="1"/>
  <c r="C192" i="84"/>
  <c r="I192" i="84" s="1"/>
  <c r="O192" i="84" s="1"/>
  <c r="U192" i="84" s="1"/>
  <c r="C189" i="84"/>
  <c r="I189" i="84" s="1"/>
  <c r="C188" i="84"/>
  <c r="I188" i="84" s="1"/>
  <c r="C187" i="84"/>
  <c r="I187" i="84" s="1"/>
  <c r="I182" i="84"/>
  <c r="I181" i="84"/>
  <c r="U181" i="84" s="1"/>
  <c r="C179" i="84"/>
  <c r="C178" i="84"/>
  <c r="O177" i="84"/>
  <c r="P172" i="84"/>
  <c r="R172" i="84" s="1"/>
  <c r="S172" i="84" s="1"/>
  <c r="J172" i="84"/>
  <c r="I172" i="84"/>
  <c r="L172" i="84" s="1"/>
  <c r="M172" i="84" s="1"/>
  <c r="D172" i="84"/>
  <c r="F172" i="84" s="1"/>
  <c r="G172" i="84" s="1"/>
  <c r="C158" i="84"/>
  <c r="P157" i="84"/>
  <c r="R157" i="84" s="1"/>
  <c r="P156" i="84"/>
  <c r="R156" i="84" s="1"/>
  <c r="C155" i="84"/>
  <c r="C152" i="84"/>
  <c r="I152" i="84" s="1"/>
  <c r="C151" i="84"/>
  <c r="I151" i="84" s="1"/>
  <c r="O151" i="84" s="1"/>
  <c r="U151" i="84" s="1"/>
  <c r="C148" i="84"/>
  <c r="C147" i="84"/>
  <c r="C146" i="84"/>
  <c r="I146" i="84" s="1"/>
  <c r="I144" i="84"/>
  <c r="O144" i="84" s="1"/>
  <c r="I140" i="84"/>
  <c r="O140" i="84" s="1"/>
  <c r="U140" i="84" s="1"/>
  <c r="C138" i="84"/>
  <c r="C137" i="84"/>
  <c r="O136" i="84"/>
  <c r="P131" i="84"/>
  <c r="R131" i="84" s="1"/>
  <c r="S131" i="84" s="1"/>
  <c r="J131" i="84"/>
  <c r="I131" i="84"/>
  <c r="D131" i="84"/>
  <c r="F131" i="84" s="1"/>
  <c r="G131" i="84" s="1"/>
  <c r="C116" i="84"/>
  <c r="C113" i="84"/>
  <c r="I113" i="84" s="1"/>
  <c r="U113" i="84" s="1"/>
  <c r="I110" i="84"/>
  <c r="C109" i="84"/>
  <c r="I109" i="84" s="1"/>
  <c r="I107" i="84"/>
  <c r="O107" i="84" s="1"/>
  <c r="U107" i="84" s="1"/>
  <c r="I106" i="84"/>
  <c r="O106" i="84" s="1"/>
  <c r="U106" i="84" s="1"/>
  <c r="I105" i="84"/>
  <c r="O105" i="84" s="1"/>
  <c r="U105" i="84" s="1"/>
  <c r="I104" i="84"/>
  <c r="I102" i="84"/>
  <c r="O102" i="84" s="1"/>
  <c r="I101" i="84"/>
  <c r="O101" i="84" s="1"/>
  <c r="U101" i="84" s="1"/>
  <c r="I98" i="84"/>
  <c r="C96" i="84"/>
  <c r="C95" i="84"/>
  <c r="O94" i="84"/>
  <c r="P89" i="84"/>
  <c r="R89" i="84" s="1"/>
  <c r="S89" i="84" s="1"/>
  <c r="J89" i="84"/>
  <c r="L89" i="84" s="1"/>
  <c r="M89" i="84" s="1"/>
  <c r="D89" i="84"/>
  <c r="F89" i="84" s="1"/>
  <c r="G89" i="84" s="1"/>
  <c r="C75" i="84"/>
  <c r="P74" i="84"/>
  <c r="R74" i="84" s="1"/>
  <c r="P73" i="84"/>
  <c r="R73" i="84" s="1"/>
  <c r="C72" i="84"/>
  <c r="I72" i="84" s="1"/>
  <c r="U72" i="84" s="1"/>
  <c r="C69" i="84"/>
  <c r="I69" i="84" s="1"/>
  <c r="C68" i="84"/>
  <c r="I68" i="84" s="1"/>
  <c r="O68" i="84" s="1"/>
  <c r="U68" i="84" s="1"/>
  <c r="I66" i="84"/>
  <c r="O66" i="84" s="1"/>
  <c r="U66" i="84" s="1"/>
  <c r="I65" i="84"/>
  <c r="O65" i="84" s="1"/>
  <c r="U65" i="84" s="1"/>
  <c r="I64" i="84"/>
  <c r="O64" i="84" s="1"/>
  <c r="U64" i="84" s="1"/>
  <c r="I63" i="84"/>
  <c r="O63" i="84" s="1"/>
  <c r="U63" i="84" s="1"/>
  <c r="I61" i="84"/>
  <c r="I58" i="84"/>
  <c r="I57" i="84"/>
  <c r="U57" i="84" s="1"/>
  <c r="O56" i="84"/>
  <c r="I56" i="84"/>
  <c r="U56" i="84" s="1"/>
  <c r="C55" i="84"/>
  <c r="C54" i="84"/>
  <c r="O53" i="84"/>
  <c r="P48" i="84"/>
  <c r="R48" i="84" s="1"/>
  <c r="S48" i="84" s="1"/>
  <c r="J48" i="84"/>
  <c r="L48" i="84" s="1"/>
  <c r="M48" i="84" s="1"/>
  <c r="D48" i="84"/>
  <c r="F48" i="84" s="1"/>
  <c r="G48" i="84" s="1"/>
  <c r="C35" i="84"/>
  <c r="C32" i="84"/>
  <c r="I32" i="84" s="1"/>
  <c r="O32" i="84" s="1"/>
  <c r="I29" i="84"/>
  <c r="O29" i="84" s="1"/>
  <c r="U29" i="84" s="1"/>
  <c r="C28" i="84"/>
  <c r="C25" i="84"/>
  <c r="I25" i="84" s="1"/>
  <c r="O25" i="84" s="1"/>
  <c r="U25" i="84" s="1"/>
  <c r="C24" i="84"/>
  <c r="I24" i="84" s="1"/>
  <c r="O24" i="84" s="1"/>
  <c r="U24" i="84" s="1"/>
  <c r="C23" i="84"/>
  <c r="I23" i="84" s="1"/>
  <c r="O23" i="84" s="1"/>
  <c r="U23" i="84" s="1"/>
  <c r="I17" i="84"/>
  <c r="O17" i="84" s="1"/>
  <c r="U17" i="84" s="1"/>
  <c r="I16" i="84"/>
  <c r="U16" i="84" s="1"/>
  <c r="O15" i="84"/>
  <c r="I15" i="84"/>
  <c r="U15" i="84" s="1"/>
  <c r="C14" i="84"/>
  <c r="C13" i="84"/>
  <c r="O12" i="84"/>
  <c r="P7" i="84"/>
  <c r="R7" i="84" s="1"/>
  <c r="S7" i="84" s="1"/>
  <c r="J7" i="84"/>
  <c r="L7" i="84" s="1"/>
  <c r="M7" i="84" s="1"/>
  <c r="D7" i="84"/>
  <c r="F7" i="84" s="1"/>
  <c r="G7" i="84" s="1"/>
  <c r="F72" i="83"/>
  <c r="H72" i="83" s="1"/>
  <c r="I72" i="83" s="1"/>
  <c r="F71" i="83"/>
  <c r="H70" i="83"/>
  <c r="I70" i="83" s="1"/>
  <c r="F69" i="83"/>
  <c r="D69" i="83"/>
  <c r="F68" i="83"/>
  <c r="D68" i="83"/>
  <c r="F67" i="83"/>
  <c r="D67" i="83"/>
  <c r="F66" i="83"/>
  <c r="D66" i="83"/>
  <c r="F65" i="83"/>
  <c r="D65" i="83"/>
  <c r="F64" i="83"/>
  <c r="D64" i="83"/>
  <c r="D63" i="83"/>
  <c r="F62" i="83"/>
  <c r="D62" i="83"/>
  <c r="F61" i="83"/>
  <c r="B60" i="83"/>
  <c r="H58" i="83"/>
  <c r="D58" i="83"/>
  <c r="C55" i="83"/>
  <c r="C24" i="91" s="1"/>
  <c r="D36" i="83"/>
  <c r="D33" i="83"/>
  <c r="D31" i="83"/>
  <c r="D30" i="83"/>
  <c r="D27" i="83"/>
  <c r="D26" i="83"/>
  <c r="D25" i="83"/>
  <c r="D16" i="83"/>
  <c r="D15" i="83"/>
  <c r="E9" i="83"/>
  <c r="G9" i="83" s="1"/>
  <c r="H9" i="83" s="1"/>
  <c r="E14" i="83" s="1"/>
  <c r="L131" i="84" l="1"/>
  <c r="M131" i="84" s="1"/>
  <c r="X92" i="86"/>
  <c r="X94" i="86"/>
  <c r="Y94" i="86" s="1"/>
  <c r="V50" i="86"/>
  <c r="X50" i="86" s="1"/>
  <c r="X91" i="86"/>
  <c r="X90" i="86"/>
  <c r="V49" i="86"/>
  <c r="X49" i="86" s="1"/>
  <c r="X93" i="86"/>
  <c r="V51" i="86"/>
  <c r="X51" i="86" s="1"/>
  <c r="V53" i="86"/>
  <c r="X53" i="86" s="1"/>
  <c r="Y53" i="86" s="1"/>
  <c r="V52" i="86"/>
  <c r="X52" i="86" s="1"/>
  <c r="P12" i="86"/>
  <c r="R12" i="86" s="1"/>
  <c r="S12" i="86" s="1"/>
  <c r="X10" i="86"/>
  <c r="X9" i="86"/>
  <c r="X11" i="86"/>
  <c r="X8" i="86"/>
  <c r="X12" i="86"/>
  <c r="Y12" i="86" s="1"/>
  <c r="P11" i="86"/>
  <c r="R11" i="86" s="1"/>
  <c r="D53" i="86"/>
  <c r="L131" i="86"/>
  <c r="M131" i="86" s="1"/>
  <c r="J174" i="86" s="1"/>
  <c r="L174" i="86" s="1"/>
  <c r="V133" i="86"/>
  <c r="X133" i="86" s="1"/>
  <c r="V175" i="86"/>
  <c r="X175" i="86" s="1"/>
  <c r="V177" i="86"/>
  <c r="X177" i="86" s="1"/>
  <c r="Y177" i="86" s="1"/>
  <c r="V132" i="86"/>
  <c r="X132" i="86" s="1"/>
  <c r="V176" i="86"/>
  <c r="X176" i="86" s="1"/>
  <c r="V134" i="86"/>
  <c r="X134" i="86" s="1"/>
  <c r="V136" i="86"/>
  <c r="X136" i="86" s="1"/>
  <c r="Y136" i="86" s="1"/>
  <c r="V173" i="86"/>
  <c r="X173" i="86" s="1"/>
  <c r="V174" i="86"/>
  <c r="X174" i="86" s="1"/>
  <c r="V135" i="86"/>
  <c r="X135" i="86" s="1"/>
  <c r="O159" i="86"/>
  <c r="U155" i="86"/>
  <c r="L172" i="86"/>
  <c r="M172" i="86" s="1"/>
  <c r="J9" i="84"/>
  <c r="L9" i="84" s="1"/>
  <c r="J11" i="84"/>
  <c r="L11" i="84" s="1"/>
  <c r="V133" i="84"/>
  <c r="X133" i="84" s="1"/>
  <c r="V177" i="84"/>
  <c r="X177" i="84" s="1"/>
  <c r="Y177" i="84" s="1"/>
  <c r="V132" i="84"/>
  <c r="X132" i="84" s="1"/>
  <c r="V173" i="84"/>
  <c r="X173" i="84" s="1"/>
  <c r="V136" i="84"/>
  <c r="X136" i="84" s="1"/>
  <c r="Y136" i="84" s="1"/>
  <c r="V135" i="84"/>
  <c r="X135" i="84" s="1"/>
  <c r="V176" i="84"/>
  <c r="X176" i="84" s="1"/>
  <c r="V134" i="84"/>
  <c r="X134" i="84" s="1"/>
  <c r="V175" i="84"/>
  <c r="X175" i="84" s="1"/>
  <c r="V174" i="84"/>
  <c r="X174" i="84" s="1"/>
  <c r="P173" i="84"/>
  <c r="R173" i="84" s="1"/>
  <c r="U76" i="84"/>
  <c r="X92" i="84"/>
  <c r="V50" i="84"/>
  <c r="X50" i="84" s="1"/>
  <c r="X94" i="84"/>
  <c r="Y94" i="84" s="1"/>
  <c r="V52" i="84"/>
  <c r="X52" i="84" s="1"/>
  <c r="V51" i="84"/>
  <c r="X51" i="84" s="1"/>
  <c r="X93" i="84"/>
  <c r="V49" i="84"/>
  <c r="X49" i="84" s="1"/>
  <c r="X91" i="84"/>
  <c r="V53" i="84"/>
  <c r="X53" i="84" s="1"/>
  <c r="Y53" i="84" s="1"/>
  <c r="X90" i="84"/>
  <c r="P52" i="84"/>
  <c r="R52" i="84" s="1"/>
  <c r="U117" i="84"/>
  <c r="X10" i="84"/>
  <c r="X11" i="84"/>
  <c r="X9" i="84"/>
  <c r="X8" i="84"/>
  <c r="X12" i="84"/>
  <c r="Y12" i="84" s="1"/>
  <c r="O36" i="84"/>
  <c r="U32" i="84"/>
  <c r="D93" i="84"/>
  <c r="D50" i="84"/>
  <c r="D49" i="84"/>
  <c r="D51" i="84"/>
  <c r="D90" i="86"/>
  <c r="D52" i="86"/>
  <c r="D9" i="84"/>
  <c r="D8" i="84"/>
  <c r="I155" i="84"/>
  <c r="O155" i="84"/>
  <c r="O159" i="84" s="1"/>
  <c r="O196" i="86"/>
  <c r="O200" i="86" s="1"/>
  <c r="I196" i="86"/>
  <c r="O196" i="84"/>
  <c r="O200" i="84" s="1"/>
  <c r="I196" i="84"/>
  <c r="U196" i="84" s="1"/>
  <c r="C159" i="84"/>
  <c r="D37" i="83"/>
  <c r="O113" i="84"/>
  <c r="O117" i="84" s="1"/>
  <c r="I72" i="86"/>
  <c r="C117" i="86"/>
  <c r="C36" i="84"/>
  <c r="C159" i="86"/>
  <c r="I36" i="86"/>
  <c r="O32" i="86"/>
  <c r="C76" i="86"/>
  <c r="O72" i="84"/>
  <c r="O76" i="84" s="1"/>
  <c r="C200" i="86"/>
  <c r="I30" i="86"/>
  <c r="J94" i="86"/>
  <c r="J92" i="86"/>
  <c r="L92" i="86" s="1"/>
  <c r="J53" i="86"/>
  <c r="J51" i="86"/>
  <c r="L51" i="86" s="1"/>
  <c r="J52" i="86"/>
  <c r="L52" i="86" s="1"/>
  <c r="J93" i="86"/>
  <c r="L93" i="86" s="1"/>
  <c r="J90" i="86"/>
  <c r="J50" i="86"/>
  <c r="L50" i="86" s="1"/>
  <c r="J91" i="86"/>
  <c r="L91" i="86" s="1"/>
  <c r="J49" i="86"/>
  <c r="J10" i="86"/>
  <c r="J11" i="86"/>
  <c r="L11" i="86" s="1"/>
  <c r="J12" i="86"/>
  <c r="J9" i="86"/>
  <c r="L9" i="86" s="1"/>
  <c r="J8" i="86"/>
  <c r="D12" i="86"/>
  <c r="D9" i="86"/>
  <c r="D8" i="86"/>
  <c r="D10" i="86"/>
  <c r="D11" i="86"/>
  <c r="P94" i="86"/>
  <c r="R94" i="86" s="1"/>
  <c r="S94" i="86" s="1"/>
  <c r="P93" i="86"/>
  <c r="R93" i="86" s="1"/>
  <c r="P90" i="86"/>
  <c r="R90" i="86" s="1"/>
  <c r="P91" i="86"/>
  <c r="R91" i="86" s="1"/>
  <c r="P50" i="86"/>
  <c r="R50" i="86" s="1"/>
  <c r="P52" i="86"/>
  <c r="R52" i="86" s="1"/>
  <c r="P92" i="86"/>
  <c r="R92" i="86" s="1"/>
  <c r="P53" i="86"/>
  <c r="R53" i="86" s="1"/>
  <c r="S53" i="86" s="1"/>
  <c r="P51" i="86"/>
  <c r="R51" i="86" s="1"/>
  <c r="P49" i="86"/>
  <c r="R49" i="86" s="1"/>
  <c r="P10" i="86"/>
  <c r="R10" i="86" s="1"/>
  <c r="P9" i="86"/>
  <c r="R9" i="86" s="1"/>
  <c r="O63" i="86"/>
  <c r="U63" i="86" s="1"/>
  <c r="O65" i="86"/>
  <c r="U65" i="86" s="1"/>
  <c r="P8" i="86"/>
  <c r="R8" i="86" s="1"/>
  <c r="O17" i="86"/>
  <c r="U17" i="86" s="1"/>
  <c r="O23" i="86"/>
  <c r="U23" i="86" s="1"/>
  <c r="I29" i="86"/>
  <c r="P176" i="86"/>
  <c r="R176" i="86" s="1"/>
  <c r="P136" i="86"/>
  <c r="R136" i="86" s="1"/>
  <c r="S136" i="86" s="1"/>
  <c r="P133" i="86"/>
  <c r="R133" i="86" s="1"/>
  <c r="P134" i="86"/>
  <c r="R134" i="86" s="1"/>
  <c r="P173" i="86"/>
  <c r="R173" i="86" s="1"/>
  <c r="P135" i="86"/>
  <c r="R135" i="86" s="1"/>
  <c r="P177" i="86"/>
  <c r="R177" i="86" s="1"/>
  <c r="S177" i="86" s="1"/>
  <c r="P174" i="86"/>
  <c r="R174" i="86" s="1"/>
  <c r="P132" i="86"/>
  <c r="R132" i="86" s="1"/>
  <c r="P175" i="86"/>
  <c r="R175" i="86" s="1"/>
  <c r="O194" i="86"/>
  <c r="U194" i="86" s="1"/>
  <c r="O69" i="86"/>
  <c r="U69" i="86" s="1"/>
  <c r="I25" i="86"/>
  <c r="D93" i="86"/>
  <c r="D91" i="86"/>
  <c r="D50" i="86"/>
  <c r="D49" i="86"/>
  <c r="D92" i="86"/>
  <c r="D51" i="86"/>
  <c r="O61" i="86"/>
  <c r="U61" i="86" s="1"/>
  <c r="O76" i="86"/>
  <c r="I151" i="86"/>
  <c r="I113" i="86"/>
  <c r="U113" i="86" s="1"/>
  <c r="O152" i="86"/>
  <c r="U152" i="86" s="1"/>
  <c r="C36" i="86"/>
  <c r="O113" i="86"/>
  <c r="O148" i="86"/>
  <c r="U148" i="86" s="1"/>
  <c r="D173" i="86"/>
  <c r="D136" i="86"/>
  <c r="D174" i="86"/>
  <c r="F174" i="86" s="1"/>
  <c r="D175" i="86"/>
  <c r="F175" i="86" s="1"/>
  <c r="D132" i="86"/>
  <c r="D176" i="86"/>
  <c r="D133" i="86"/>
  <c r="F133" i="86" s="1"/>
  <c r="D177" i="86"/>
  <c r="D134" i="86"/>
  <c r="F134" i="86" s="1"/>
  <c r="O99" i="86"/>
  <c r="U99" i="86" s="1"/>
  <c r="I159" i="86"/>
  <c r="I188" i="86"/>
  <c r="O193" i="86"/>
  <c r="U193" i="86" s="1"/>
  <c r="O146" i="86"/>
  <c r="U146" i="86" s="1"/>
  <c r="I187" i="86"/>
  <c r="E14" i="85"/>
  <c r="E13" i="85"/>
  <c r="E11" i="85"/>
  <c r="E10" i="85"/>
  <c r="E12" i="85"/>
  <c r="D37" i="85"/>
  <c r="C117" i="84"/>
  <c r="I76" i="84"/>
  <c r="P10" i="84"/>
  <c r="R10" i="84" s="1"/>
  <c r="P12" i="84"/>
  <c r="R12" i="84" s="1"/>
  <c r="S12" i="84" s="1"/>
  <c r="P8" i="84"/>
  <c r="R8" i="84" s="1"/>
  <c r="P9" i="84"/>
  <c r="R9" i="84" s="1"/>
  <c r="I28" i="84"/>
  <c r="J90" i="84"/>
  <c r="J91" i="84"/>
  <c r="L91" i="84" s="1"/>
  <c r="J92" i="84"/>
  <c r="L92" i="84" s="1"/>
  <c r="J94" i="84"/>
  <c r="J93" i="84"/>
  <c r="L93" i="84" s="1"/>
  <c r="J53" i="84"/>
  <c r="J49" i="84"/>
  <c r="J50" i="84"/>
  <c r="L50" i="84" s="1"/>
  <c r="J52" i="84"/>
  <c r="L52" i="84" s="1"/>
  <c r="J51" i="84"/>
  <c r="L51" i="84" s="1"/>
  <c r="P93" i="84"/>
  <c r="R93" i="84" s="1"/>
  <c r="P94" i="84"/>
  <c r="R94" i="84" s="1"/>
  <c r="S94" i="84" s="1"/>
  <c r="P92" i="84"/>
  <c r="R92" i="84" s="1"/>
  <c r="P53" i="84"/>
  <c r="R53" i="84" s="1"/>
  <c r="S53" i="84" s="1"/>
  <c r="P49" i="84"/>
  <c r="R49" i="84" s="1"/>
  <c r="P50" i="84"/>
  <c r="R50" i="84" s="1"/>
  <c r="P90" i="84"/>
  <c r="R90" i="84" s="1"/>
  <c r="P51" i="84"/>
  <c r="R51" i="84" s="1"/>
  <c r="P91" i="84"/>
  <c r="R91" i="84" s="1"/>
  <c r="J136" i="84"/>
  <c r="J134" i="84"/>
  <c r="L134" i="84" s="1"/>
  <c r="J174" i="84"/>
  <c r="L174" i="84" s="1"/>
  <c r="J135" i="84"/>
  <c r="L135" i="84" s="1"/>
  <c r="J177" i="84"/>
  <c r="J175" i="84"/>
  <c r="L175" i="84" s="1"/>
  <c r="J133" i="84"/>
  <c r="L133" i="84" s="1"/>
  <c r="J132" i="84"/>
  <c r="J176" i="84"/>
  <c r="L176" i="84" s="1"/>
  <c r="J173" i="84"/>
  <c r="P11" i="84"/>
  <c r="R11" i="84" s="1"/>
  <c r="I148" i="84"/>
  <c r="O194" i="84"/>
  <c r="U194" i="84" s="1"/>
  <c r="D10" i="84"/>
  <c r="D11" i="84"/>
  <c r="D12" i="84"/>
  <c r="J8" i="84"/>
  <c r="J12" i="84"/>
  <c r="J10" i="84"/>
  <c r="I30" i="84"/>
  <c r="O30" i="84" s="1"/>
  <c r="U30" i="84" s="1"/>
  <c r="O193" i="84"/>
  <c r="U193" i="84" s="1"/>
  <c r="D133" i="84"/>
  <c r="F133" i="84" s="1"/>
  <c r="D173" i="84"/>
  <c r="D134" i="84"/>
  <c r="F134" i="84" s="1"/>
  <c r="D174" i="84"/>
  <c r="F174" i="84" s="1"/>
  <c r="D135" i="84"/>
  <c r="D175" i="84"/>
  <c r="F175" i="84" s="1"/>
  <c r="D177" i="84"/>
  <c r="D176" i="84"/>
  <c r="D136" i="84"/>
  <c r="O58" i="84"/>
  <c r="O61" i="84"/>
  <c r="O188" i="84"/>
  <c r="U188" i="84" s="1"/>
  <c r="O109" i="84"/>
  <c r="U109" i="84" s="1"/>
  <c r="O69" i="84"/>
  <c r="U69" i="84" s="1"/>
  <c r="P175" i="84"/>
  <c r="R175" i="84" s="1"/>
  <c r="P176" i="84"/>
  <c r="R176" i="84" s="1"/>
  <c r="P132" i="84"/>
  <c r="R132" i="84" s="1"/>
  <c r="P135" i="84"/>
  <c r="R135" i="84" s="1"/>
  <c r="P136" i="84"/>
  <c r="P174" i="84"/>
  <c r="R174" i="84" s="1"/>
  <c r="P134" i="84"/>
  <c r="R134" i="84" s="1"/>
  <c r="P177" i="84"/>
  <c r="R177" i="84" s="1"/>
  <c r="S177" i="84" s="1"/>
  <c r="P133" i="84"/>
  <c r="R133" i="84" s="1"/>
  <c r="C200" i="84"/>
  <c r="I117" i="84"/>
  <c r="D52" i="84"/>
  <c r="D53" i="84"/>
  <c r="D91" i="84"/>
  <c r="D90" i="84"/>
  <c r="D92" i="84"/>
  <c r="D94" i="84"/>
  <c r="I36" i="84"/>
  <c r="D132" i="84"/>
  <c r="O153" i="84"/>
  <c r="U153" i="84" s="1"/>
  <c r="I111" i="84"/>
  <c r="O182" i="84"/>
  <c r="U182" i="84" s="1"/>
  <c r="C76" i="84"/>
  <c r="O98" i="84"/>
  <c r="U98" i="84" s="1"/>
  <c r="O104" i="84"/>
  <c r="U104" i="84" s="1"/>
  <c r="I141" i="84"/>
  <c r="I147" i="84"/>
  <c r="O110" i="84"/>
  <c r="U110" i="84" s="1"/>
  <c r="R136" i="84"/>
  <c r="S136" i="84" s="1"/>
  <c r="O189" i="84"/>
  <c r="U189" i="84" s="1"/>
  <c r="I197" i="84"/>
  <c r="O146" i="84"/>
  <c r="U146" i="84" s="1"/>
  <c r="O187" i="84"/>
  <c r="U187" i="84" s="1"/>
  <c r="I99" i="84"/>
  <c r="O152" i="84"/>
  <c r="U152" i="84" s="1"/>
  <c r="E10" i="83"/>
  <c r="E13" i="83"/>
  <c r="E12" i="83"/>
  <c r="E11" i="83"/>
  <c r="V96" i="86" l="1"/>
  <c r="V95" i="86"/>
  <c r="P96" i="86"/>
  <c r="P95" i="86"/>
  <c r="P96" i="84"/>
  <c r="P95" i="84"/>
  <c r="V96" i="84"/>
  <c r="V95" i="84"/>
  <c r="X14" i="86"/>
  <c r="R14" i="84"/>
  <c r="X13" i="84"/>
  <c r="Y13" i="84" s="1"/>
  <c r="P55" i="84"/>
  <c r="P54" i="84"/>
  <c r="R54" i="84" s="1"/>
  <c r="S54" i="84" s="1"/>
  <c r="R95" i="84"/>
  <c r="S95" i="84" s="1"/>
  <c r="V55" i="84"/>
  <c r="V54" i="84"/>
  <c r="X96" i="84"/>
  <c r="X95" i="84"/>
  <c r="V179" i="84"/>
  <c r="X179" i="84" s="1"/>
  <c r="V178" i="84"/>
  <c r="X178" i="84" s="1"/>
  <c r="Y178" i="84" s="1"/>
  <c r="V138" i="84"/>
  <c r="V137" i="84"/>
  <c r="X137" i="84" s="1"/>
  <c r="Y137" i="84" s="1"/>
  <c r="P179" i="84"/>
  <c r="P178" i="84"/>
  <c r="P138" i="84"/>
  <c r="R138" i="84" s="1"/>
  <c r="P137" i="84"/>
  <c r="R137" i="84" s="1"/>
  <c r="S137" i="84" s="1"/>
  <c r="P138" i="86"/>
  <c r="R138" i="86" s="1"/>
  <c r="P137" i="86"/>
  <c r="V138" i="86"/>
  <c r="X138" i="86" s="1"/>
  <c r="V137" i="86"/>
  <c r="X137" i="86" s="1"/>
  <c r="Y137" i="86" s="1"/>
  <c r="V179" i="86"/>
  <c r="X179" i="86" s="1"/>
  <c r="V178" i="86"/>
  <c r="X178" i="86" s="1"/>
  <c r="Y179" i="86" s="1"/>
  <c r="P179" i="86"/>
  <c r="R179" i="86" s="1"/>
  <c r="P178" i="86"/>
  <c r="R178" i="86" s="1"/>
  <c r="S178" i="86" s="1"/>
  <c r="V55" i="86"/>
  <c r="V54" i="86"/>
  <c r="X54" i="86" s="1"/>
  <c r="Y54" i="86" s="1"/>
  <c r="R95" i="86"/>
  <c r="S95" i="86" s="1"/>
  <c r="X96" i="86"/>
  <c r="X95" i="86"/>
  <c r="Y95" i="86" s="1"/>
  <c r="P55" i="86"/>
  <c r="R55" i="86" s="1"/>
  <c r="P54" i="86"/>
  <c r="R54" i="86" s="1"/>
  <c r="J173" i="86"/>
  <c r="J136" i="86"/>
  <c r="J132" i="86"/>
  <c r="J135" i="86"/>
  <c r="L135" i="86" s="1"/>
  <c r="J134" i="86"/>
  <c r="L134" i="86" s="1"/>
  <c r="J133" i="86"/>
  <c r="L133" i="86" s="1"/>
  <c r="J176" i="86"/>
  <c r="L176" i="86" s="1"/>
  <c r="J175" i="86"/>
  <c r="L175" i="86" s="1"/>
  <c r="J177" i="86"/>
  <c r="R13" i="86"/>
  <c r="S13" i="86" s="1"/>
  <c r="R14" i="86"/>
  <c r="R137" i="86"/>
  <c r="S137" i="86" s="1"/>
  <c r="I76" i="86"/>
  <c r="U72" i="86"/>
  <c r="X55" i="86"/>
  <c r="U117" i="86"/>
  <c r="X13" i="86"/>
  <c r="Y13" i="86" s="1"/>
  <c r="R96" i="86"/>
  <c r="U159" i="86"/>
  <c r="O36" i="86"/>
  <c r="U32" i="86"/>
  <c r="I200" i="86"/>
  <c r="U196" i="86"/>
  <c r="U58" i="84"/>
  <c r="R96" i="84"/>
  <c r="X14" i="84"/>
  <c r="X55" i="84"/>
  <c r="X54" i="84"/>
  <c r="Y55" i="84" s="1"/>
  <c r="R13" i="84"/>
  <c r="S13" i="84" s="1"/>
  <c r="R178" i="84"/>
  <c r="S178" i="84" s="1"/>
  <c r="R179" i="84"/>
  <c r="U36" i="84"/>
  <c r="U200" i="84"/>
  <c r="X138" i="84"/>
  <c r="I159" i="84"/>
  <c r="U155" i="84"/>
  <c r="O188" i="86"/>
  <c r="U188" i="86" s="1"/>
  <c r="I117" i="86"/>
  <c r="O187" i="86"/>
  <c r="U187" i="86" s="1"/>
  <c r="O117" i="86"/>
  <c r="O151" i="86"/>
  <c r="U151" i="86" s="1"/>
  <c r="O29" i="86"/>
  <c r="U29" i="86" s="1"/>
  <c r="O25" i="86"/>
  <c r="U25" i="86" s="1"/>
  <c r="R55" i="84"/>
  <c r="I200" i="84"/>
  <c r="O28" i="84"/>
  <c r="U28" i="84" s="1"/>
  <c r="O148" i="84"/>
  <c r="U148" i="84" s="1"/>
  <c r="O147" i="84"/>
  <c r="U147" i="84" s="1"/>
  <c r="O99" i="84"/>
  <c r="U99" i="84" s="1"/>
  <c r="O141" i="84"/>
  <c r="U141" i="84" s="1"/>
  <c r="Y179" i="84" l="1"/>
  <c r="Y55" i="86"/>
  <c r="Y96" i="84"/>
  <c r="Y14" i="86"/>
  <c r="Y178" i="86"/>
  <c r="Y138" i="86"/>
  <c r="Y96" i="86"/>
  <c r="Y14" i="84"/>
  <c r="U200" i="86"/>
  <c r="U76" i="86"/>
  <c r="U36" i="86"/>
  <c r="Y138" i="84"/>
  <c r="Y95" i="84"/>
  <c r="U159" i="84"/>
  <c r="Y54" i="84"/>
  <c r="S138" i="84"/>
  <c r="P190" i="84" s="1"/>
  <c r="S179" i="84"/>
  <c r="S179" i="86"/>
  <c r="S138" i="86"/>
  <c r="S96" i="84"/>
  <c r="S14" i="84"/>
  <c r="S55" i="86"/>
  <c r="S96" i="86"/>
  <c r="S54" i="86"/>
  <c r="S14" i="86"/>
  <c r="S55" i="84"/>
  <c r="D30" i="77"/>
  <c r="C198" i="78"/>
  <c r="I198" i="78" s="1"/>
  <c r="C197" i="78"/>
  <c r="C195" i="78"/>
  <c r="I195" i="78" s="1"/>
  <c r="O195" i="78" s="1"/>
  <c r="U195" i="78" s="1"/>
  <c r="C194" i="78"/>
  <c r="I194" i="78" s="1"/>
  <c r="O194" i="78" s="1"/>
  <c r="U194" i="78" s="1"/>
  <c r="I157" i="78"/>
  <c r="C156" i="78"/>
  <c r="C154" i="78"/>
  <c r="I154" i="78" s="1"/>
  <c r="O154" i="78" s="1"/>
  <c r="U154" i="78" s="1"/>
  <c r="C153" i="78"/>
  <c r="I153" i="78" s="1"/>
  <c r="I115" i="78"/>
  <c r="C114" i="78"/>
  <c r="I114" i="78" s="1"/>
  <c r="U114" i="78" s="1"/>
  <c r="U118" i="78" s="1"/>
  <c r="C112" i="78"/>
  <c r="I111" i="78"/>
  <c r="C74" i="78"/>
  <c r="I74" i="78" s="1"/>
  <c r="C73" i="78"/>
  <c r="I73" i="78" s="1"/>
  <c r="U73" i="78" s="1"/>
  <c r="U77" i="78" s="1"/>
  <c r="C71" i="78"/>
  <c r="I71" i="78" s="1"/>
  <c r="O71" i="78" s="1"/>
  <c r="U71" i="78" s="1"/>
  <c r="C70" i="78"/>
  <c r="I70" i="78" s="1"/>
  <c r="C33" i="78"/>
  <c r="I33" i="78" s="1"/>
  <c r="C31" i="78"/>
  <c r="I31" i="78" s="1"/>
  <c r="O31" i="78" s="1"/>
  <c r="U31" i="78" s="1"/>
  <c r="C30" i="78"/>
  <c r="I30" i="78" s="1"/>
  <c r="O30" i="78" s="1"/>
  <c r="U30" i="78" s="1"/>
  <c r="C200" i="78"/>
  <c r="P199" i="78"/>
  <c r="R199" i="78" s="1"/>
  <c r="C199" i="78"/>
  <c r="I199" i="78" s="1"/>
  <c r="P198" i="78"/>
  <c r="C193" i="78"/>
  <c r="I193" i="78" s="1"/>
  <c r="O193" i="78" s="1"/>
  <c r="U193" i="78" s="1"/>
  <c r="C190" i="78"/>
  <c r="C189" i="78"/>
  <c r="I189" i="78" s="1"/>
  <c r="C188" i="78"/>
  <c r="I188" i="78" s="1"/>
  <c r="O188" i="78" s="1"/>
  <c r="U188" i="78" s="1"/>
  <c r="C183" i="78"/>
  <c r="I182" i="78"/>
  <c r="U182" i="78" s="1"/>
  <c r="C180" i="78"/>
  <c r="C179" i="78"/>
  <c r="O178" i="78"/>
  <c r="P173" i="78"/>
  <c r="R173" i="78" s="1"/>
  <c r="S173" i="78" s="1"/>
  <c r="J173" i="78"/>
  <c r="I173" i="78"/>
  <c r="D173" i="78"/>
  <c r="F173" i="78" s="1"/>
  <c r="G173" i="78" s="1"/>
  <c r="C159" i="78"/>
  <c r="I158" i="78"/>
  <c r="C152" i="78"/>
  <c r="I152" i="78" s="1"/>
  <c r="O152" i="78" s="1"/>
  <c r="U152" i="78" s="1"/>
  <c r="C149" i="78"/>
  <c r="I149" i="78" s="1"/>
  <c r="C148" i="78"/>
  <c r="C147" i="78"/>
  <c r="C139" i="78"/>
  <c r="C138" i="78"/>
  <c r="P132" i="78"/>
  <c r="R132" i="78" s="1"/>
  <c r="S132" i="78" s="1"/>
  <c r="J132" i="78"/>
  <c r="I132" i="78"/>
  <c r="D132" i="78"/>
  <c r="F132" i="78" s="1"/>
  <c r="G132" i="78" s="1"/>
  <c r="C117" i="78"/>
  <c r="I116" i="78"/>
  <c r="C110" i="78"/>
  <c r="I110" i="78" s="1"/>
  <c r="I108" i="78"/>
  <c r="O108" i="78" s="1"/>
  <c r="U108" i="78" s="1"/>
  <c r="I107" i="78"/>
  <c r="O107" i="78" s="1"/>
  <c r="U107" i="78" s="1"/>
  <c r="I106" i="78"/>
  <c r="O106" i="78" s="1"/>
  <c r="U106" i="78" s="1"/>
  <c r="I105" i="78"/>
  <c r="O105" i="78" s="1"/>
  <c r="U105" i="78" s="1"/>
  <c r="I102" i="78"/>
  <c r="O102" i="78" s="1"/>
  <c r="U102" i="78" s="1"/>
  <c r="C100" i="78"/>
  <c r="I100" i="78" s="1"/>
  <c r="I99" i="78"/>
  <c r="C97" i="78"/>
  <c r="C96" i="78"/>
  <c r="O95" i="78"/>
  <c r="P90" i="78"/>
  <c r="R90" i="78" s="1"/>
  <c r="S90" i="78" s="1"/>
  <c r="J90" i="78"/>
  <c r="L90" i="78" s="1"/>
  <c r="M90" i="78" s="1"/>
  <c r="D90" i="78"/>
  <c r="F90" i="78" s="1"/>
  <c r="G90" i="78" s="1"/>
  <c r="C76" i="78"/>
  <c r="P75" i="78"/>
  <c r="R75" i="78" s="1"/>
  <c r="C75" i="78"/>
  <c r="I75" i="78" s="1"/>
  <c r="P74" i="78"/>
  <c r="C69" i="78"/>
  <c r="I69" i="78" s="1"/>
  <c r="I67" i="78"/>
  <c r="O67" i="78" s="1"/>
  <c r="U67" i="78" s="1"/>
  <c r="I66" i="78"/>
  <c r="O66" i="78" s="1"/>
  <c r="U66" i="78" s="1"/>
  <c r="I65" i="78"/>
  <c r="O65" i="78" s="1"/>
  <c r="U65" i="78" s="1"/>
  <c r="I64" i="78"/>
  <c r="I62" i="78"/>
  <c r="O62" i="78" s="1"/>
  <c r="C59" i="78"/>
  <c r="I59" i="78" s="1"/>
  <c r="I58" i="78"/>
  <c r="U58" i="78" s="1"/>
  <c r="C56" i="78"/>
  <c r="C55" i="78"/>
  <c r="O54" i="78"/>
  <c r="P49" i="78"/>
  <c r="R49" i="78" s="1"/>
  <c r="S49" i="78" s="1"/>
  <c r="J49" i="78"/>
  <c r="L49" i="78" s="1"/>
  <c r="M49" i="78" s="1"/>
  <c r="D49" i="78"/>
  <c r="F49" i="78" s="1"/>
  <c r="G49" i="78" s="1"/>
  <c r="D52" i="78" s="1"/>
  <c r="C36" i="78"/>
  <c r="I35" i="78"/>
  <c r="C29" i="78"/>
  <c r="C26" i="78"/>
  <c r="I26" i="78" s="1"/>
  <c r="C25" i="78"/>
  <c r="I25" i="78" s="1"/>
  <c r="O25" i="78" s="1"/>
  <c r="U25" i="78" s="1"/>
  <c r="C24" i="78"/>
  <c r="I24" i="78" s="1"/>
  <c r="C18" i="78"/>
  <c r="I18" i="78" s="1"/>
  <c r="I17" i="78"/>
  <c r="U17" i="78" s="1"/>
  <c r="C15" i="78"/>
  <c r="C14" i="78"/>
  <c r="O13" i="78"/>
  <c r="P8" i="78"/>
  <c r="R8" i="78" s="1"/>
  <c r="S8" i="78" s="1"/>
  <c r="J8" i="78"/>
  <c r="L8" i="78" s="1"/>
  <c r="M8" i="78" s="1"/>
  <c r="J13" i="78" s="1"/>
  <c r="D8" i="78"/>
  <c r="F8" i="78" s="1"/>
  <c r="G8" i="78" s="1"/>
  <c r="D33" i="77"/>
  <c r="D29" i="77"/>
  <c r="F72" i="77"/>
  <c r="H72" i="77" s="1"/>
  <c r="I72" i="77" s="1"/>
  <c r="F71" i="77"/>
  <c r="H70" i="77"/>
  <c r="I70" i="77" s="1"/>
  <c r="F69" i="77"/>
  <c r="D69" i="77"/>
  <c r="F68" i="77"/>
  <c r="D68" i="77"/>
  <c r="F67" i="77"/>
  <c r="D67" i="77"/>
  <c r="F66" i="77"/>
  <c r="D66" i="77"/>
  <c r="F65" i="77"/>
  <c r="D65" i="77"/>
  <c r="F64" i="77"/>
  <c r="D64" i="77"/>
  <c r="D63" i="77"/>
  <c r="F62" i="77"/>
  <c r="D62" i="77"/>
  <c r="F61" i="77"/>
  <c r="B60" i="77"/>
  <c r="H58" i="77"/>
  <c r="D58" i="77"/>
  <c r="C55" i="77"/>
  <c r="C18" i="91" s="1"/>
  <c r="D36" i="77"/>
  <c r="D31" i="77"/>
  <c r="D27" i="77"/>
  <c r="D26" i="77"/>
  <c r="D25" i="77"/>
  <c r="D20" i="77"/>
  <c r="D19" i="77"/>
  <c r="D16" i="77"/>
  <c r="D15" i="77"/>
  <c r="E9" i="77"/>
  <c r="G9" i="77" s="1"/>
  <c r="H9" i="77" s="1"/>
  <c r="C55" i="1"/>
  <c r="C11" i="91" s="1"/>
  <c r="I180" i="11"/>
  <c r="U180" i="11" s="1"/>
  <c r="I57" i="11"/>
  <c r="U57" i="11" s="1"/>
  <c r="D36" i="1"/>
  <c r="D15" i="1"/>
  <c r="C13" i="11"/>
  <c r="C177" i="11"/>
  <c r="C136" i="11"/>
  <c r="C54" i="11"/>
  <c r="C193" i="11"/>
  <c r="C192" i="11"/>
  <c r="I192" i="11" s="1"/>
  <c r="O192" i="11" s="1"/>
  <c r="U192" i="11" s="1"/>
  <c r="C191" i="11"/>
  <c r="C188" i="11"/>
  <c r="C187" i="11"/>
  <c r="C186" i="11"/>
  <c r="C152" i="11"/>
  <c r="C151" i="11"/>
  <c r="I151" i="11" s="1"/>
  <c r="O151" i="11" s="1"/>
  <c r="U151" i="11" s="1"/>
  <c r="C150" i="11"/>
  <c r="C147" i="11"/>
  <c r="C146" i="11"/>
  <c r="C145" i="11"/>
  <c r="C181" i="11"/>
  <c r="C140" i="11"/>
  <c r="C198" i="11"/>
  <c r="C197" i="11"/>
  <c r="C196" i="11"/>
  <c r="C195" i="11"/>
  <c r="C157" i="11"/>
  <c r="C154" i="11"/>
  <c r="O154" i="11" s="1"/>
  <c r="O158" i="11" s="1"/>
  <c r="C110" i="11"/>
  <c r="I110" i="11" s="1"/>
  <c r="O110" i="11" s="1"/>
  <c r="U110" i="11" s="1"/>
  <c r="I109" i="11"/>
  <c r="O109" i="11" s="1"/>
  <c r="U109" i="11" s="1"/>
  <c r="C30" i="11"/>
  <c r="C29" i="11"/>
  <c r="I29" i="11" s="1"/>
  <c r="O29" i="11" s="1"/>
  <c r="U29" i="11" s="1"/>
  <c r="C69" i="11"/>
  <c r="C68" i="11"/>
  <c r="I143" i="11"/>
  <c r="O143" i="11" s="1"/>
  <c r="C178" i="11"/>
  <c r="C137" i="11"/>
  <c r="C55" i="11"/>
  <c r="V21" i="86" l="1"/>
  <c r="V20" i="86"/>
  <c r="X20" i="86" s="1"/>
  <c r="V21" i="84"/>
  <c r="V20" i="84"/>
  <c r="X20" i="84" s="1"/>
  <c r="P21" i="84"/>
  <c r="P20" i="84"/>
  <c r="R20" i="84" s="1"/>
  <c r="P21" i="86"/>
  <c r="P20" i="86"/>
  <c r="R20" i="86" s="1"/>
  <c r="V28" i="86"/>
  <c r="V19" i="86"/>
  <c r="V17" i="86"/>
  <c r="V27" i="86"/>
  <c r="V18" i="86"/>
  <c r="X18" i="86" s="1"/>
  <c r="V26" i="86"/>
  <c r="V25" i="86"/>
  <c r="X25" i="86" s="1"/>
  <c r="V16" i="86"/>
  <c r="X16" i="86" s="1"/>
  <c r="V23" i="86"/>
  <c r="V22" i="86"/>
  <c r="V24" i="86"/>
  <c r="X24" i="86" s="1"/>
  <c r="V15" i="86"/>
  <c r="V31" i="86"/>
  <c r="V30" i="86"/>
  <c r="X30" i="86" s="1"/>
  <c r="V29" i="86"/>
  <c r="X29" i="86" s="1"/>
  <c r="V28" i="84"/>
  <c r="V19" i="84"/>
  <c r="V26" i="84"/>
  <c r="V25" i="84"/>
  <c r="X25" i="84" s="1"/>
  <c r="V24" i="84"/>
  <c r="X24" i="84" s="1"/>
  <c r="V31" i="84"/>
  <c r="V22" i="84"/>
  <c r="V27" i="84"/>
  <c r="V18" i="84"/>
  <c r="V17" i="84"/>
  <c r="X17" i="84" s="1"/>
  <c r="V16" i="84"/>
  <c r="X16" i="84" s="1"/>
  <c r="V15" i="84"/>
  <c r="V23" i="84"/>
  <c r="X23" i="84" s="1"/>
  <c r="V30" i="84"/>
  <c r="X30" i="84" s="1"/>
  <c r="V29" i="84"/>
  <c r="X29" i="84" s="1"/>
  <c r="D137" i="78"/>
  <c r="D136" i="78"/>
  <c r="D133" i="78"/>
  <c r="D134" i="78"/>
  <c r="D135" i="78"/>
  <c r="P136" i="78"/>
  <c r="R136" i="78" s="1"/>
  <c r="P135" i="78"/>
  <c r="R135" i="78" s="1"/>
  <c r="X136" i="78"/>
  <c r="P133" i="78"/>
  <c r="R133" i="78" s="1"/>
  <c r="P134" i="78"/>
  <c r="R134" i="78" s="1"/>
  <c r="X137" i="78"/>
  <c r="Y137" i="78" s="1"/>
  <c r="X135" i="78"/>
  <c r="X133" i="78"/>
  <c r="X134" i="78"/>
  <c r="P137" i="78"/>
  <c r="R137" i="78" s="1"/>
  <c r="S137" i="78" s="1"/>
  <c r="V60" i="86"/>
  <c r="P60" i="86"/>
  <c r="V60" i="84"/>
  <c r="P60" i="84"/>
  <c r="P141" i="84"/>
  <c r="R141" i="84" s="1"/>
  <c r="P147" i="84"/>
  <c r="R147" i="84" s="1"/>
  <c r="P150" i="84"/>
  <c r="P186" i="84"/>
  <c r="P192" i="84"/>
  <c r="R192" i="84" s="1"/>
  <c r="P189" i="84"/>
  <c r="R189" i="84" s="1"/>
  <c r="P140" i="84"/>
  <c r="R140" i="84" s="1"/>
  <c r="P191" i="84"/>
  <c r="P182" i="84"/>
  <c r="R182" i="84" s="1"/>
  <c r="P181" i="84"/>
  <c r="P57" i="84"/>
  <c r="P188" i="84"/>
  <c r="R188" i="84" s="1"/>
  <c r="P181" i="86"/>
  <c r="P140" i="86"/>
  <c r="R140" i="86" s="1"/>
  <c r="P98" i="86"/>
  <c r="R98" i="86" s="1"/>
  <c r="P57" i="86"/>
  <c r="I152" i="11"/>
  <c r="O152" i="11"/>
  <c r="U152" i="11" s="1"/>
  <c r="I193" i="11"/>
  <c r="O193" i="11"/>
  <c r="U193" i="11" s="1"/>
  <c r="V143" i="86"/>
  <c r="V152" i="86"/>
  <c r="X152" i="86" s="1"/>
  <c r="X111" i="86"/>
  <c r="V61" i="86"/>
  <c r="X61" i="86" s="1"/>
  <c r="V184" i="86"/>
  <c r="V144" i="86"/>
  <c r="X144" i="86" s="1"/>
  <c r="X17" i="86"/>
  <c r="X102" i="86"/>
  <c r="X110" i="86"/>
  <c r="V70" i="86"/>
  <c r="X70" i="86" s="1"/>
  <c r="V193" i="86"/>
  <c r="X193" i="86" s="1"/>
  <c r="V153" i="86"/>
  <c r="X153" i="86" s="1"/>
  <c r="X100" i="86"/>
  <c r="X23" i="86"/>
  <c r="V183" i="86"/>
  <c r="X183" i="86" s="1"/>
  <c r="V185" i="86"/>
  <c r="V69" i="86"/>
  <c r="X69" i="86" s="1"/>
  <c r="V194" i="86"/>
  <c r="X194" i="86" s="1"/>
  <c r="X28" i="86"/>
  <c r="V59" i="86"/>
  <c r="X59" i="86" s="1"/>
  <c r="V142" i="86"/>
  <c r="X142" i="86" s="1"/>
  <c r="X15" i="86"/>
  <c r="P104" i="86"/>
  <c r="R104" i="86" s="1"/>
  <c r="X107" i="86"/>
  <c r="V71" i="86"/>
  <c r="V58" i="86"/>
  <c r="X58" i="86" s="1"/>
  <c r="V65" i="86"/>
  <c r="X65" i="86" s="1"/>
  <c r="X105" i="86"/>
  <c r="V56" i="86"/>
  <c r="X56" i="86" s="1"/>
  <c r="X99" i="86"/>
  <c r="V66" i="86"/>
  <c r="X66" i="86" s="1"/>
  <c r="X98" i="86"/>
  <c r="X109" i="86"/>
  <c r="X106" i="86"/>
  <c r="V62" i="86"/>
  <c r="V57" i="86"/>
  <c r="X57" i="86" s="1"/>
  <c r="X101" i="86"/>
  <c r="V67" i="86"/>
  <c r="V63" i="86"/>
  <c r="X63" i="86" s="1"/>
  <c r="V64" i="86"/>
  <c r="X64" i="86" s="1"/>
  <c r="V68" i="86"/>
  <c r="X68" i="86" s="1"/>
  <c r="X104" i="86"/>
  <c r="P188" i="86"/>
  <c r="R188" i="86" s="1"/>
  <c r="V190" i="86"/>
  <c r="V146" i="86"/>
  <c r="X146" i="86" s="1"/>
  <c r="V182" i="86"/>
  <c r="X182" i="86" s="1"/>
  <c r="V192" i="86"/>
  <c r="X192" i="86" s="1"/>
  <c r="V188" i="86"/>
  <c r="X188" i="86" s="1"/>
  <c r="V148" i="86"/>
  <c r="X148" i="86" s="1"/>
  <c r="V150" i="86"/>
  <c r="V186" i="86"/>
  <c r="V180" i="86"/>
  <c r="V140" i="86"/>
  <c r="X140" i="86" s="1"/>
  <c r="V187" i="86"/>
  <c r="X187" i="86" s="1"/>
  <c r="V151" i="86"/>
  <c r="X151" i="86" s="1"/>
  <c r="V147" i="86"/>
  <c r="X147" i="86" s="1"/>
  <c r="V154" i="86"/>
  <c r="V195" i="86"/>
  <c r="V191" i="86"/>
  <c r="V189" i="86"/>
  <c r="X189" i="86" s="1"/>
  <c r="V149" i="86"/>
  <c r="V181" i="86"/>
  <c r="X181" i="86" s="1"/>
  <c r="V145" i="86"/>
  <c r="V141" i="86"/>
  <c r="X141" i="86" s="1"/>
  <c r="V139" i="86"/>
  <c r="P150" i="86"/>
  <c r="P145" i="84"/>
  <c r="V192" i="84"/>
  <c r="X192" i="84" s="1"/>
  <c r="V188" i="84"/>
  <c r="X188" i="84" s="1"/>
  <c r="V148" i="84"/>
  <c r="X148" i="84" s="1"/>
  <c r="V180" i="84"/>
  <c r="V140" i="84"/>
  <c r="X140" i="84" s="1"/>
  <c r="V189" i="84"/>
  <c r="X189" i="84" s="1"/>
  <c r="V141" i="84"/>
  <c r="X141" i="84" s="1"/>
  <c r="V150" i="84"/>
  <c r="V187" i="84"/>
  <c r="X187" i="84" s="1"/>
  <c r="V145" i="84"/>
  <c r="V139" i="84"/>
  <c r="V182" i="84"/>
  <c r="X182" i="84" s="1"/>
  <c r="V154" i="84"/>
  <c r="V149" i="84"/>
  <c r="V191" i="84"/>
  <c r="V186" i="84"/>
  <c r="V146" i="84"/>
  <c r="X146" i="84" s="1"/>
  <c r="V195" i="84"/>
  <c r="V181" i="84"/>
  <c r="X181" i="84" s="1"/>
  <c r="V151" i="84"/>
  <c r="X151" i="84" s="1"/>
  <c r="V190" i="84"/>
  <c r="V147" i="84"/>
  <c r="X147" i="84" s="1"/>
  <c r="P149" i="84"/>
  <c r="P108" i="84"/>
  <c r="X107" i="84"/>
  <c r="V71" i="84"/>
  <c r="V58" i="84"/>
  <c r="X58" i="84" s="1"/>
  <c r="X99" i="84"/>
  <c r="X106" i="84"/>
  <c r="V65" i="84"/>
  <c r="X65" i="84" s="1"/>
  <c r="X101" i="84"/>
  <c r="X105" i="84"/>
  <c r="V64" i="84"/>
  <c r="X64" i="84" s="1"/>
  <c r="V63" i="84"/>
  <c r="X63" i="84" s="1"/>
  <c r="X109" i="84"/>
  <c r="V62" i="84"/>
  <c r="V68" i="84"/>
  <c r="X68" i="84" s="1"/>
  <c r="X98" i="84"/>
  <c r="V57" i="84"/>
  <c r="X57" i="84" s="1"/>
  <c r="X104" i="84"/>
  <c r="V67" i="84"/>
  <c r="V56" i="84"/>
  <c r="X56" i="84" s="1"/>
  <c r="V66" i="84"/>
  <c r="X66" i="84" s="1"/>
  <c r="P146" i="84"/>
  <c r="R146" i="84" s="1"/>
  <c r="P154" i="84"/>
  <c r="V152" i="84"/>
  <c r="X152" i="84" s="1"/>
  <c r="X111" i="84"/>
  <c r="V184" i="84"/>
  <c r="V144" i="84"/>
  <c r="X144" i="84" s="1"/>
  <c r="V194" i="84"/>
  <c r="X194" i="84" s="1"/>
  <c r="X102" i="84"/>
  <c r="V183" i="84"/>
  <c r="X183" i="84" s="1"/>
  <c r="V61" i="84"/>
  <c r="V70" i="84"/>
  <c r="X70" i="84" s="1"/>
  <c r="V193" i="84"/>
  <c r="X193" i="84" s="1"/>
  <c r="X110" i="84"/>
  <c r="V69" i="84"/>
  <c r="X69" i="84" s="1"/>
  <c r="V59" i="84"/>
  <c r="X59" i="84" s="1"/>
  <c r="X28" i="84"/>
  <c r="X18" i="84"/>
  <c r="V143" i="84"/>
  <c r="X15" i="84"/>
  <c r="V185" i="84"/>
  <c r="V153" i="84"/>
  <c r="X153" i="84" s="1"/>
  <c r="X100" i="84"/>
  <c r="V142" i="84"/>
  <c r="X142" i="84" s="1"/>
  <c r="P148" i="84"/>
  <c r="R148" i="84" s="1"/>
  <c r="P139" i="84"/>
  <c r="P54" i="78"/>
  <c r="R54" i="78" s="1"/>
  <c r="S54" i="78" s="1"/>
  <c r="X93" i="78"/>
  <c r="V52" i="78"/>
  <c r="X52" i="78" s="1"/>
  <c r="X94" i="78"/>
  <c r="V54" i="78"/>
  <c r="X54" i="78" s="1"/>
  <c r="Y54" i="78" s="1"/>
  <c r="V53" i="78"/>
  <c r="X53" i="78" s="1"/>
  <c r="V51" i="78"/>
  <c r="X51" i="78" s="1"/>
  <c r="V50" i="78"/>
  <c r="X50" i="78" s="1"/>
  <c r="X92" i="78"/>
  <c r="X91" i="78"/>
  <c r="X95" i="78"/>
  <c r="Y95" i="78" s="1"/>
  <c r="X11" i="78"/>
  <c r="X10" i="78"/>
  <c r="X12" i="78"/>
  <c r="X13" i="78"/>
  <c r="Y13" i="78" s="1"/>
  <c r="X9" i="78"/>
  <c r="V178" i="78"/>
  <c r="X178" i="78" s="1"/>
  <c r="Y178" i="78" s="1"/>
  <c r="V177" i="78"/>
  <c r="X177" i="78" s="1"/>
  <c r="V174" i="78"/>
  <c r="X174" i="78" s="1"/>
  <c r="V176" i="78"/>
  <c r="X176" i="78" s="1"/>
  <c r="V175" i="78"/>
  <c r="X175" i="78" s="1"/>
  <c r="O100" i="78"/>
  <c r="U100" i="78" s="1"/>
  <c r="P195" i="86"/>
  <c r="P145" i="86"/>
  <c r="P151" i="84"/>
  <c r="R151" i="84" s="1"/>
  <c r="P180" i="84"/>
  <c r="P187" i="84"/>
  <c r="R187" i="84" s="1"/>
  <c r="P153" i="86"/>
  <c r="R153" i="86" s="1"/>
  <c r="P100" i="86"/>
  <c r="R100" i="86" s="1"/>
  <c r="P59" i="86"/>
  <c r="R59" i="86" s="1"/>
  <c r="P183" i="86"/>
  <c r="R183" i="86" s="1"/>
  <c r="P142" i="86"/>
  <c r="R142" i="86" s="1"/>
  <c r="P18" i="86"/>
  <c r="R18" i="86" s="1"/>
  <c r="P25" i="84"/>
  <c r="R25" i="84" s="1"/>
  <c r="P183" i="84"/>
  <c r="R183" i="84" s="1"/>
  <c r="P59" i="84"/>
  <c r="R59" i="84" s="1"/>
  <c r="P142" i="84"/>
  <c r="R142" i="84" s="1"/>
  <c r="P18" i="84"/>
  <c r="R18" i="84" s="1"/>
  <c r="P100" i="84"/>
  <c r="R100" i="84" s="1"/>
  <c r="P182" i="86"/>
  <c r="R182" i="86" s="1"/>
  <c r="P61" i="84"/>
  <c r="R61" i="84" s="1"/>
  <c r="P190" i="86"/>
  <c r="P146" i="86"/>
  <c r="R146" i="86" s="1"/>
  <c r="P148" i="86"/>
  <c r="R148" i="86" s="1"/>
  <c r="P195" i="84"/>
  <c r="P154" i="86"/>
  <c r="P186" i="86"/>
  <c r="P139" i="86"/>
  <c r="P29" i="84"/>
  <c r="R29" i="84" s="1"/>
  <c r="P16" i="84"/>
  <c r="P28" i="84"/>
  <c r="R28" i="84" s="1"/>
  <c r="P102" i="84"/>
  <c r="R102" i="84" s="1"/>
  <c r="P111" i="84"/>
  <c r="R111" i="84" s="1"/>
  <c r="P189" i="86"/>
  <c r="R189" i="86" s="1"/>
  <c r="P180" i="86"/>
  <c r="P141" i="86"/>
  <c r="R141" i="86" s="1"/>
  <c r="P149" i="86"/>
  <c r="P194" i="86"/>
  <c r="R194" i="86" s="1"/>
  <c r="P27" i="84"/>
  <c r="P26" i="84"/>
  <c r="P22" i="84"/>
  <c r="P110" i="84"/>
  <c r="R110" i="84" s="1"/>
  <c r="P30" i="84"/>
  <c r="R30" i="84" s="1"/>
  <c r="P184" i="84"/>
  <c r="P191" i="86"/>
  <c r="P187" i="86"/>
  <c r="R187" i="86" s="1"/>
  <c r="P144" i="84"/>
  <c r="R144" i="84" s="1"/>
  <c r="P193" i="84"/>
  <c r="R193" i="84" s="1"/>
  <c r="P147" i="86"/>
  <c r="R147" i="86" s="1"/>
  <c r="P151" i="86"/>
  <c r="R151" i="86" s="1"/>
  <c r="P23" i="84"/>
  <c r="R23" i="84" s="1"/>
  <c r="P152" i="84"/>
  <c r="R152" i="84" s="1"/>
  <c r="P192" i="86"/>
  <c r="R192" i="86" s="1"/>
  <c r="P194" i="84"/>
  <c r="R194" i="84" s="1"/>
  <c r="P15" i="84"/>
  <c r="R15" i="84" s="1"/>
  <c r="P143" i="84"/>
  <c r="P153" i="84"/>
  <c r="R153" i="84" s="1"/>
  <c r="P24" i="84"/>
  <c r="R24" i="84" s="1"/>
  <c r="P185" i="84"/>
  <c r="P111" i="86"/>
  <c r="R111" i="86" s="1"/>
  <c r="P17" i="84"/>
  <c r="R17" i="84" s="1"/>
  <c r="P69" i="84"/>
  <c r="R69" i="84" s="1"/>
  <c r="P193" i="86"/>
  <c r="R193" i="86" s="1"/>
  <c r="P19" i="84"/>
  <c r="P70" i="84"/>
  <c r="R70" i="84" s="1"/>
  <c r="P143" i="86"/>
  <c r="P31" i="84"/>
  <c r="P144" i="86"/>
  <c r="R144" i="86" s="1"/>
  <c r="P109" i="86"/>
  <c r="R109" i="86" s="1"/>
  <c r="P71" i="86"/>
  <c r="P185" i="86"/>
  <c r="P110" i="86"/>
  <c r="R110" i="86" s="1"/>
  <c r="P61" i="86"/>
  <c r="R61" i="86" s="1"/>
  <c r="P26" i="86"/>
  <c r="P27" i="86"/>
  <c r="P25" i="86"/>
  <c r="R25" i="86" s="1"/>
  <c r="P17" i="86"/>
  <c r="R17" i="86" s="1"/>
  <c r="P24" i="86"/>
  <c r="R24" i="86" s="1"/>
  <c r="P15" i="86"/>
  <c r="R15" i="86" s="1"/>
  <c r="P23" i="86"/>
  <c r="R23" i="86" s="1"/>
  <c r="P31" i="86"/>
  <c r="P152" i="86"/>
  <c r="R152" i="86" s="1"/>
  <c r="P19" i="86"/>
  <c r="P28" i="86"/>
  <c r="R28" i="86" s="1"/>
  <c r="P56" i="86"/>
  <c r="R56" i="86" s="1"/>
  <c r="P63" i="86"/>
  <c r="R63" i="86" s="1"/>
  <c r="P65" i="86"/>
  <c r="R65" i="86" s="1"/>
  <c r="P58" i="86"/>
  <c r="R58" i="86" s="1"/>
  <c r="P108" i="86"/>
  <c r="P101" i="86"/>
  <c r="R101" i="86" s="1"/>
  <c r="P97" i="86"/>
  <c r="P102" i="86"/>
  <c r="R102" i="86" s="1"/>
  <c r="P29" i="86"/>
  <c r="R29" i="86" s="1"/>
  <c r="P68" i="86"/>
  <c r="R68" i="86" s="1"/>
  <c r="P103" i="86"/>
  <c r="P105" i="86"/>
  <c r="R105" i="86" s="1"/>
  <c r="P62" i="86"/>
  <c r="P99" i="86"/>
  <c r="R99" i="86" s="1"/>
  <c r="P106" i="86"/>
  <c r="R106" i="86" s="1"/>
  <c r="P64" i="86"/>
  <c r="R64" i="86" s="1"/>
  <c r="P107" i="86"/>
  <c r="R107" i="86" s="1"/>
  <c r="P66" i="86"/>
  <c r="R66" i="86" s="1"/>
  <c r="P64" i="84"/>
  <c r="R64" i="84" s="1"/>
  <c r="P66" i="84"/>
  <c r="R66" i="84" s="1"/>
  <c r="P62" i="84"/>
  <c r="P101" i="84"/>
  <c r="R101" i="84" s="1"/>
  <c r="P103" i="84"/>
  <c r="P104" i="84"/>
  <c r="R104" i="84" s="1"/>
  <c r="P97" i="84"/>
  <c r="P109" i="84"/>
  <c r="R109" i="84" s="1"/>
  <c r="P105" i="84"/>
  <c r="R105" i="84" s="1"/>
  <c r="P112" i="86"/>
  <c r="P99" i="84"/>
  <c r="R99" i="84" s="1"/>
  <c r="P22" i="86"/>
  <c r="P69" i="86"/>
  <c r="R69" i="86" s="1"/>
  <c r="P112" i="84"/>
  <c r="P65" i="84"/>
  <c r="R65" i="84" s="1"/>
  <c r="P63" i="84"/>
  <c r="R63" i="84" s="1"/>
  <c r="P71" i="84"/>
  <c r="P98" i="84"/>
  <c r="R98" i="84" s="1"/>
  <c r="P58" i="84"/>
  <c r="R58" i="84" s="1"/>
  <c r="P30" i="86"/>
  <c r="R30" i="86" s="1"/>
  <c r="P16" i="86"/>
  <c r="P184" i="86"/>
  <c r="P67" i="86"/>
  <c r="P70" i="86"/>
  <c r="R70" i="86" s="1"/>
  <c r="P67" i="84"/>
  <c r="P106" i="84"/>
  <c r="R106" i="84" s="1"/>
  <c r="P56" i="84"/>
  <c r="R56" i="84" s="1"/>
  <c r="P107" i="84"/>
  <c r="R107" i="84" s="1"/>
  <c r="P68" i="84"/>
  <c r="R68" i="84" s="1"/>
  <c r="O197" i="78"/>
  <c r="I197" i="78"/>
  <c r="U197" i="78" s="1"/>
  <c r="U201" i="78" s="1"/>
  <c r="I156" i="78"/>
  <c r="U156" i="78" s="1"/>
  <c r="U160" i="78" s="1"/>
  <c r="O156" i="78"/>
  <c r="O160" i="78" s="1"/>
  <c r="I154" i="11"/>
  <c r="U154" i="11" s="1"/>
  <c r="U158" i="11" s="1"/>
  <c r="O195" i="11"/>
  <c r="I195" i="11"/>
  <c r="U195" i="11" s="1"/>
  <c r="U199" i="11" s="1"/>
  <c r="J12" i="78"/>
  <c r="L12" i="78" s="1"/>
  <c r="R74" i="78"/>
  <c r="L132" i="78"/>
  <c r="M132" i="78" s="1"/>
  <c r="L173" i="78"/>
  <c r="M173" i="78" s="1"/>
  <c r="I77" i="78"/>
  <c r="J11" i="78"/>
  <c r="I112" i="78"/>
  <c r="O112" i="78" s="1"/>
  <c r="U112" i="78" s="1"/>
  <c r="D11" i="78"/>
  <c r="D12" i="78"/>
  <c r="D13" i="78"/>
  <c r="D10" i="78"/>
  <c r="D9" i="78"/>
  <c r="O69" i="78"/>
  <c r="U69" i="78" s="1"/>
  <c r="I148" i="78"/>
  <c r="I29" i="78"/>
  <c r="J92" i="78"/>
  <c r="L92" i="78" s="1"/>
  <c r="J95" i="78"/>
  <c r="J93" i="78"/>
  <c r="L93" i="78" s="1"/>
  <c r="J94" i="78"/>
  <c r="L94" i="78" s="1"/>
  <c r="J91" i="78"/>
  <c r="J50" i="78"/>
  <c r="J51" i="78"/>
  <c r="L51" i="78" s="1"/>
  <c r="J54" i="78"/>
  <c r="J52" i="78"/>
  <c r="L52" i="78" s="1"/>
  <c r="J53" i="78"/>
  <c r="L53" i="78" s="1"/>
  <c r="O59" i="78"/>
  <c r="U59" i="78" s="1"/>
  <c r="O70" i="78"/>
  <c r="U70" i="78" s="1"/>
  <c r="O33" i="78"/>
  <c r="U33" i="78" s="1"/>
  <c r="U37" i="78" s="1"/>
  <c r="O26" i="78"/>
  <c r="U26" i="78" s="1"/>
  <c r="I34" i="78"/>
  <c r="C37" i="78"/>
  <c r="J9" i="78"/>
  <c r="J10" i="78"/>
  <c r="L10" i="78" s="1"/>
  <c r="O18" i="78"/>
  <c r="U18" i="78" s="1"/>
  <c r="O24" i="78"/>
  <c r="U24" i="78" s="1"/>
  <c r="P13" i="78"/>
  <c r="R13" i="78" s="1"/>
  <c r="S13" i="78" s="1"/>
  <c r="P9" i="78"/>
  <c r="R9" i="78" s="1"/>
  <c r="P10" i="78"/>
  <c r="R10" i="78" s="1"/>
  <c r="P11" i="78"/>
  <c r="R11" i="78" s="1"/>
  <c r="P12" i="78"/>
  <c r="R12" i="78" s="1"/>
  <c r="D95" i="78"/>
  <c r="D53" i="78"/>
  <c r="D54" i="78"/>
  <c r="D94" i="78"/>
  <c r="D91" i="78"/>
  <c r="D92" i="78"/>
  <c r="D93" i="78"/>
  <c r="D51" i="78"/>
  <c r="D50" i="78"/>
  <c r="O64" i="78"/>
  <c r="U64" i="78" s="1"/>
  <c r="O73" i="78"/>
  <c r="P91" i="78"/>
  <c r="R91" i="78" s="1"/>
  <c r="O110" i="78"/>
  <c r="U110" i="78" s="1"/>
  <c r="P178" i="78"/>
  <c r="R178" i="78" s="1"/>
  <c r="S178" i="78" s="1"/>
  <c r="P175" i="78"/>
  <c r="R175" i="78" s="1"/>
  <c r="P176" i="78"/>
  <c r="R176" i="78" s="1"/>
  <c r="P177" i="78"/>
  <c r="R177" i="78" s="1"/>
  <c r="P174" i="78"/>
  <c r="R174" i="78" s="1"/>
  <c r="O149" i="78"/>
  <c r="U149" i="78" s="1"/>
  <c r="P53" i="78"/>
  <c r="R53" i="78" s="1"/>
  <c r="P52" i="78"/>
  <c r="R52" i="78" s="1"/>
  <c r="C77" i="78"/>
  <c r="O153" i="78"/>
  <c r="U153" i="78" s="1"/>
  <c r="P51" i="78"/>
  <c r="R51" i="78" s="1"/>
  <c r="O111" i="78"/>
  <c r="U111" i="78" s="1"/>
  <c r="I118" i="78"/>
  <c r="D178" i="78"/>
  <c r="D174" i="78"/>
  <c r="D175" i="78"/>
  <c r="F175" i="78" s="1"/>
  <c r="D176" i="78"/>
  <c r="F176" i="78" s="1"/>
  <c r="I183" i="78"/>
  <c r="O189" i="78"/>
  <c r="U189" i="78" s="1"/>
  <c r="P50" i="78"/>
  <c r="R50" i="78" s="1"/>
  <c r="O99" i="78"/>
  <c r="U99" i="78" s="1"/>
  <c r="P95" i="78"/>
  <c r="R95" i="78" s="1"/>
  <c r="S95" i="78" s="1"/>
  <c r="P93" i="78"/>
  <c r="R93" i="78" s="1"/>
  <c r="P94" i="78"/>
  <c r="R94" i="78" s="1"/>
  <c r="P92" i="78"/>
  <c r="R92" i="78" s="1"/>
  <c r="D177" i="78"/>
  <c r="I190" i="78"/>
  <c r="O114" i="78"/>
  <c r="C201" i="78"/>
  <c r="I147" i="78"/>
  <c r="C160" i="78"/>
  <c r="C118" i="78"/>
  <c r="D37" i="77"/>
  <c r="E12" i="77"/>
  <c r="E14" i="77"/>
  <c r="E11" i="77"/>
  <c r="E10" i="77"/>
  <c r="E13" i="77"/>
  <c r="I30" i="11"/>
  <c r="O30" i="11" s="1"/>
  <c r="U30" i="11" s="1"/>
  <c r="C115" i="11"/>
  <c r="I114" i="11"/>
  <c r="C72" i="11"/>
  <c r="I72" i="11" s="1"/>
  <c r="C71" i="11"/>
  <c r="C67" i="11"/>
  <c r="C74" i="11"/>
  <c r="C73" i="11"/>
  <c r="P197" i="11"/>
  <c r="R197" i="11" s="1"/>
  <c r="I197" i="11"/>
  <c r="P196" i="11"/>
  <c r="I196" i="11"/>
  <c r="I156" i="11"/>
  <c r="I155" i="11"/>
  <c r="P73" i="11"/>
  <c r="R73" i="11" s="1"/>
  <c r="P72" i="11"/>
  <c r="C58" i="11"/>
  <c r="F7" i="5"/>
  <c r="C35" i="11"/>
  <c r="I34" i="11"/>
  <c r="I33" i="11"/>
  <c r="D33" i="1"/>
  <c r="C32" i="11"/>
  <c r="I32" i="11" s="1"/>
  <c r="O32" i="11" s="1"/>
  <c r="U32" i="11" s="1"/>
  <c r="U36" i="11" s="1"/>
  <c r="D30" i="1"/>
  <c r="D29" i="1"/>
  <c r="I69" i="11"/>
  <c r="O69" i="11" s="1"/>
  <c r="U69" i="11" s="1"/>
  <c r="I68" i="11"/>
  <c r="D31" i="1"/>
  <c r="D27" i="1"/>
  <c r="D26" i="1"/>
  <c r="D25" i="1"/>
  <c r="C24" i="11"/>
  <c r="C28" i="11"/>
  <c r="C25" i="11"/>
  <c r="C23" i="11"/>
  <c r="C14" i="11"/>
  <c r="C18" i="11"/>
  <c r="C17" i="11"/>
  <c r="D16" i="1"/>
  <c r="C98" i="11"/>
  <c r="D20" i="1"/>
  <c r="D19" i="1"/>
  <c r="E9" i="1"/>
  <c r="G9" i="1" s="1"/>
  <c r="H9" i="1" s="1"/>
  <c r="C108" i="11"/>
  <c r="V97" i="78" l="1"/>
  <c r="V96" i="78"/>
  <c r="X96" i="78" s="1"/>
  <c r="P97" i="78"/>
  <c r="R97" i="78" s="1"/>
  <c r="P96" i="78"/>
  <c r="P138" i="78"/>
  <c r="P139" i="78"/>
  <c r="V138" i="78"/>
  <c r="V139" i="78"/>
  <c r="V144" i="78"/>
  <c r="V143" i="78"/>
  <c r="V141" i="78"/>
  <c r="X141" i="78" s="1"/>
  <c r="V142" i="78"/>
  <c r="X142" i="78" s="1"/>
  <c r="X138" i="78"/>
  <c r="Y138" i="78" s="1"/>
  <c r="V145" i="78"/>
  <c r="V140" i="78"/>
  <c r="V146" i="78"/>
  <c r="X15" i="78"/>
  <c r="X14" i="78"/>
  <c r="Y14" i="78" s="1"/>
  <c r="V21" i="78" s="1"/>
  <c r="X21" i="78" s="1"/>
  <c r="R14" i="78"/>
  <c r="S14" i="78" s="1"/>
  <c r="P21" i="78" s="1"/>
  <c r="R21" i="78" s="1"/>
  <c r="R15" i="78"/>
  <c r="P146" i="78"/>
  <c r="P142" i="78"/>
  <c r="R142" i="78" s="1"/>
  <c r="P140" i="78"/>
  <c r="P141" i="78"/>
  <c r="R141" i="78" s="1"/>
  <c r="J174" i="78"/>
  <c r="J133" i="78"/>
  <c r="J134" i="78"/>
  <c r="L134" i="78" s="1"/>
  <c r="J137" i="78"/>
  <c r="J136" i="78"/>
  <c r="L136" i="78" s="1"/>
  <c r="J135" i="78"/>
  <c r="L135" i="78" s="1"/>
  <c r="X97" i="78"/>
  <c r="V56" i="78"/>
  <c r="X56" i="78" s="1"/>
  <c r="V55" i="78"/>
  <c r="X55" i="78" s="1"/>
  <c r="Y55" i="78" s="1"/>
  <c r="R96" i="78"/>
  <c r="S96" i="78" s="1"/>
  <c r="P56" i="78"/>
  <c r="R56" i="78" s="1"/>
  <c r="P55" i="78"/>
  <c r="R55" i="78" s="1"/>
  <c r="S55" i="78" s="1"/>
  <c r="R139" i="78"/>
  <c r="R138" i="78"/>
  <c r="S138" i="78" s="1"/>
  <c r="X139" i="78"/>
  <c r="V180" i="78"/>
  <c r="X180" i="78" s="1"/>
  <c r="V179" i="78"/>
  <c r="X179" i="78" s="1"/>
  <c r="I160" i="78"/>
  <c r="I201" i="78"/>
  <c r="J177" i="78"/>
  <c r="L177" i="78" s="1"/>
  <c r="J176" i="78"/>
  <c r="L176" i="78" s="1"/>
  <c r="J175" i="78"/>
  <c r="L175" i="78" s="1"/>
  <c r="J178" i="78"/>
  <c r="P180" i="78"/>
  <c r="R180" i="78" s="1"/>
  <c r="P179" i="78"/>
  <c r="R179" i="78" s="1"/>
  <c r="S179" i="78" s="1"/>
  <c r="O18" i="11"/>
  <c r="I18" i="11"/>
  <c r="U18" i="11" s="1"/>
  <c r="O148" i="78"/>
  <c r="U148" i="78" s="1"/>
  <c r="O77" i="78"/>
  <c r="O29" i="78"/>
  <c r="U29" i="78" s="1"/>
  <c r="O118" i="78"/>
  <c r="O183" i="78"/>
  <c r="U183" i="78" s="1"/>
  <c r="O190" i="78"/>
  <c r="U190" i="78" s="1"/>
  <c r="O147" i="78"/>
  <c r="U147" i="78" s="1"/>
  <c r="O201" i="78"/>
  <c r="R198" i="78"/>
  <c r="I37" i="78"/>
  <c r="R196" i="11"/>
  <c r="R72" i="11"/>
  <c r="I113" i="11"/>
  <c r="I73" i="11"/>
  <c r="O68" i="11"/>
  <c r="U68" i="11" s="1"/>
  <c r="D15" i="32"/>
  <c r="F23" i="5"/>
  <c r="Y15" i="78" l="1"/>
  <c r="V22" i="78" s="1"/>
  <c r="Y97" i="78"/>
  <c r="V29" i="78"/>
  <c r="V20" i="78"/>
  <c r="V28" i="78"/>
  <c r="V19" i="78"/>
  <c r="X19" i="78" s="1"/>
  <c r="V27" i="78"/>
  <c r="V18" i="78"/>
  <c r="V26" i="78"/>
  <c r="V17" i="78"/>
  <c r="V25" i="78"/>
  <c r="V16" i="78"/>
  <c r="V32" i="78"/>
  <c r="V24" i="78"/>
  <c r="V31" i="78"/>
  <c r="V23" i="78"/>
  <c r="V30" i="78"/>
  <c r="P144" i="78"/>
  <c r="R144" i="78" s="1"/>
  <c r="X145" i="78"/>
  <c r="P143" i="78"/>
  <c r="R143" i="78" s="1"/>
  <c r="X144" i="78"/>
  <c r="P103" i="78"/>
  <c r="P145" i="78"/>
  <c r="R145" i="78" s="1"/>
  <c r="X143" i="78"/>
  <c r="P61" i="78"/>
  <c r="V61" i="78"/>
  <c r="Y180" i="78"/>
  <c r="Y96" i="78"/>
  <c r="Y139" i="78"/>
  <c r="V147" i="78" s="1"/>
  <c r="Y56" i="78"/>
  <c r="Y179" i="78"/>
  <c r="V184" i="78"/>
  <c r="X184" i="78" s="1"/>
  <c r="X101" i="78"/>
  <c r="V60" i="78"/>
  <c r="X60" i="78" s="1"/>
  <c r="P184" i="78"/>
  <c r="R184" i="78" s="1"/>
  <c r="P60" i="78"/>
  <c r="R60" i="78" s="1"/>
  <c r="C3" i="85"/>
  <c r="C4" i="85" s="1"/>
  <c r="C3" i="83"/>
  <c r="C4" i="83" s="1"/>
  <c r="C3" i="77"/>
  <c r="C4" i="77" s="1"/>
  <c r="C67" i="84"/>
  <c r="C27" i="84"/>
  <c r="I27" i="84" s="1"/>
  <c r="O27" i="84" s="1"/>
  <c r="C150" i="86"/>
  <c r="I150" i="86" s="1"/>
  <c r="O150" i="86" s="1"/>
  <c r="C67" i="86"/>
  <c r="C191" i="84"/>
  <c r="I191" i="84" s="1"/>
  <c r="O191" i="84" s="1"/>
  <c r="C150" i="84"/>
  <c r="I150" i="84" s="1"/>
  <c r="O150" i="84" s="1"/>
  <c r="C191" i="86"/>
  <c r="I191" i="86" s="1"/>
  <c r="O191" i="86" s="1"/>
  <c r="C27" i="86"/>
  <c r="I27" i="86" s="1"/>
  <c r="O27" i="86" s="1"/>
  <c r="C151" i="78"/>
  <c r="I151" i="78" s="1"/>
  <c r="O151" i="78" s="1"/>
  <c r="U151" i="78" s="1"/>
  <c r="C68" i="78"/>
  <c r="C192" i="78"/>
  <c r="I192" i="78" s="1"/>
  <c r="O192" i="78" s="1"/>
  <c r="U192" i="78" s="1"/>
  <c r="C28" i="78"/>
  <c r="I28" i="78" s="1"/>
  <c r="O28" i="78" s="1"/>
  <c r="U28" i="78" s="1"/>
  <c r="S180" i="78"/>
  <c r="S139" i="78"/>
  <c r="S97" i="78"/>
  <c r="S15" i="78"/>
  <c r="P22" i="78" s="1"/>
  <c r="O37" i="78"/>
  <c r="S56" i="78"/>
  <c r="P101" i="78" s="1"/>
  <c r="R101" i="78" s="1"/>
  <c r="C190" i="11"/>
  <c r="C149" i="11"/>
  <c r="C27" i="11"/>
  <c r="C3" i="5"/>
  <c r="F10" i="5"/>
  <c r="K7" i="5"/>
  <c r="K10" i="5"/>
  <c r="F17" i="76"/>
  <c r="F13" i="76"/>
  <c r="H6" i="5"/>
  <c r="H9" i="5"/>
  <c r="I24" i="11"/>
  <c r="I63" i="11"/>
  <c r="O63" i="11" s="1"/>
  <c r="U63" i="11" s="1"/>
  <c r="I104" i="11"/>
  <c r="O104" i="11" s="1"/>
  <c r="U104" i="11" s="1"/>
  <c r="I146" i="11"/>
  <c r="O146" i="11" s="1"/>
  <c r="U146" i="11" s="1"/>
  <c r="I188" i="11"/>
  <c r="O188" i="11" s="1"/>
  <c r="U188" i="11" s="1"/>
  <c r="B27" i="76"/>
  <c r="B12" i="76"/>
  <c r="B16" i="76"/>
  <c r="V153" i="78" l="1"/>
  <c r="P19" i="78"/>
  <c r="R19" i="78" s="1"/>
  <c r="V154" i="78"/>
  <c r="X154" i="78" s="1"/>
  <c r="V152" i="78"/>
  <c r="X152" i="78" s="1"/>
  <c r="V151" i="78"/>
  <c r="X151" i="78" s="1"/>
  <c r="V150" i="78"/>
  <c r="V149" i="78"/>
  <c r="X149" i="78" s="1"/>
  <c r="V148" i="78"/>
  <c r="X148" i="78" s="1"/>
  <c r="V155" i="78"/>
  <c r="B30" i="76"/>
  <c r="C25" i="76" s="1"/>
  <c r="C132" i="86" s="1"/>
  <c r="P182" i="78"/>
  <c r="P58" i="78"/>
  <c r="R150" i="86"/>
  <c r="U150" i="86"/>
  <c r="X150" i="86" s="1"/>
  <c r="R27" i="86"/>
  <c r="U27" i="86"/>
  <c r="X27" i="86" s="1"/>
  <c r="R191" i="86"/>
  <c r="U191" i="86"/>
  <c r="X191" i="86" s="1"/>
  <c r="R150" i="84"/>
  <c r="U150" i="84"/>
  <c r="X150" i="84" s="1"/>
  <c r="R191" i="84"/>
  <c r="U191" i="84"/>
  <c r="X191" i="84" s="1"/>
  <c r="R27" i="84"/>
  <c r="U27" i="84"/>
  <c r="X27" i="84" s="1"/>
  <c r="P190" i="78"/>
  <c r="R190" i="78" s="1"/>
  <c r="V193" i="78"/>
  <c r="X193" i="78" s="1"/>
  <c r="V189" i="78"/>
  <c r="X189" i="78" s="1"/>
  <c r="V181" i="78"/>
  <c r="V196" i="78"/>
  <c r="V192" i="78"/>
  <c r="X192" i="78" s="1"/>
  <c r="V188" i="78"/>
  <c r="X188" i="78" s="1"/>
  <c r="V187" i="78"/>
  <c r="X147" i="78"/>
  <c r="V191" i="78"/>
  <c r="V190" i="78"/>
  <c r="X190" i="78" s="1"/>
  <c r="V183" i="78"/>
  <c r="X183" i="78" s="1"/>
  <c r="V182" i="78"/>
  <c r="X182" i="78" s="1"/>
  <c r="P112" i="78"/>
  <c r="R112" i="78" s="1"/>
  <c r="X153" i="78"/>
  <c r="X112" i="78"/>
  <c r="X28" i="78"/>
  <c r="X24" i="78"/>
  <c r="V185" i="78"/>
  <c r="X111" i="78"/>
  <c r="V71" i="78"/>
  <c r="X71" i="78" s="1"/>
  <c r="X31" i="78"/>
  <c r="V194" i="78"/>
  <c r="X194" i="78" s="1"/>
  <c r="X18" i="78"/>
  <c r="V62" i="78"/>
  <c r="X29" i="78"/>
  <c r="X17" i="78"/>
  <c r="X26" i="78"/>
  <c r="X25" i="78"/>
  <c r="V195" i="78"/>
  <c r="X195" i="78" s="1"/>
  <c r="V70" i="78"/>
  <c r="X70" i="78" s="1"/>
  <c r="X30" i="78"/>
  <c r="V186" i="78"/>
  <c r="X108" i="78"/>
  <c r="V72" i="78"/>
  <c r="V68" i="78"/>
  <c r="V64" i="78"/>
  <c r="X64" i="78" s="1"/>
  <c r="X100" i="78"/>
  <c r="X107" i="78"/>
  <c r="V67" i="78"/>
  <c r="X67" i="78" s="1"/>
  <c r="X110" i="78"/>
  <c r="V58" i="78"/>
  <c r="X58" i="78" s="1"/>
  <c r="X106" i="78"/>
  <c r="V66" i="78"/>
  <c r="X66" i="78" s="1"/>
  <c r="X105" i="78"/>
  <c r="V63" i="78"/>
  <c r="V59" i="78"/>
  <c r="X59" i="78" s="1"/>
  <c r="V65" i="78"/>
  <c r="X65" i="78" s="1"/>
  <c r="X102" i="78"/>
  <c r="X99" i="78"/>
  <c r="V57" i="78"/>
  <c r="V69" i="78"/>
  <c r="X69" i="78" s="1"/>
  <c r="P155" i="78"/>
  <c r="P152" i="78"/>
  <c r="R152" i="78" s="1"/>
  <c r="P148" i="78"/>
  <c r="R148" i="78" s="1"/>
  <c r="P196" i="78"/>
  <c r="P151" i="78"/>
  <c r="R151" i="78" s="1"/>
  <c r="P187" i="78"/>
  <c r="P189" i="78"/>
  <c r="R189" i="78" s="1"/>
  <c r="P191" i="78"/>
  <c r="P193" i="78"/>
  <c r="R193" i="78" s="1"/>
  <c r="H7" i="5"/>
  <c r="H10" i="5"/>
  <c r="P149" i="78"/>
  <c r="R149" i="78" s="1"/>
  <c r="P150" i="78"/>
  <c r="P188" i="78"/>
  <c r="R188" i="78" s="1"/>
  <c r="P181" i="78"/>
  <c r="P183" i="78"/>
  <c r="R183" i="78" s="1"/>
  <c r="P192" i="78"/>
  <c r="R192" i="78" s="1"/>
  <c r="P147" i="78"/>
  <c r="R147" i="78" s="1"/>
  <c r="I68" i="78"/>
  <c r="C72" i="78"/>
  <c r="C2" i="83"/>
  <c r="C2" i="85"/>
  <c r="C2" i="77"/>
  <c r="H13" i="5"/>
  <c r="F36" i="76"/>
  <c r="H12" i="5" s="1"/>
  <c r="I109" i="78"/>
  <c r="C113" i="78"/>
  <c r="C112" i="86"/>
  <c r="I108" i="86"/>
  <c r="I108" i="84"/>
  <c r="C112" i="84"/>
  <c r="I67" i="86"/>
  <c r="C71" i="86"/>
  <c r="C71" i="84"/>
  <c r="I67" i="84"/>
  <c r="P16" i="78"/>
  <c r="P29" i="78"/>
  <c r="R29" i="78" s="1"/>
  <c r="P24" i="78"/>
  <c r="R24" i="78" s="1"/>
  <c r="P27" i="78"/>
  <c r="P17" i="78"/>
  <c r="P70" i="78"/>
  <c r="R70" i="78" s="1"/>
  <c r="P194" i="78"/>
  <c r="R194" i="78" s="1"/>
  <c r="P32" i="78"/>
  <c r="P25" i="78"/>
  <c r="R25" i="78" s="1"/>
  <c r="P185" i="78"/>
  <c r="P111" i="78"/>
  <c r="R111" i="78" s="1"/>
  <c r="P186" i="78"/>
  <c r="P18" i="78"/>
  <c r="R18" i="78" s="1"/>
  <c r="P28" i="78"/>
  <c r="R28" i="78" s="1"/>
  <c r="P195" i="78"/>
  <c r="R195" i="78" s="1"/>
  <c r="P31" i="78"/>
  <c r="R31" i="78" s="1"/>
  <c r="P23" i="78"/>
  <c r="P20" i="78"/>
  <c r="P62" i="78"/>
  <c r="R62" i="78" s="1"/>
  <c r="P30" i="78"/>
  <c r="R30" i="78" s="1"/>
  <c r="P26" i="78"/>
  <c r="R26" i="78" s="1"/>
  <c r="P71" i="78"/>
  <c r="R71" i="78" s="1"/>
  <c r="P154" i="78"/>
  <c r="R154" i="78" s="1"/>
  <c r="P153" i="78"/>
  <c r="R153" i="78" s="1"/>
  <c r="P102" i="78"/>
  <c r="R102" i="78" s="1"/>
  <c r="P100" i="78"/>
  <c r="R100" i="78" s="1"/>
  <c r="P99" i="78"/>
  <c r="R99" i="78" s="1"/>
  <c r="P98" i="78"/>
  <c r="P110" i="78"/>
  <c r="R110" i="78" s="1"/>
  <c r="P109" i="78"/>
  <c r="P108" i="78"/>
  <c r="R108" i="78" s="1"/>
  <c r="P107" i="78"/>
  <c r="R107" i="78" s="1"/>
  <c r="P106" i="78"/>
  <c r="R106" i="78" s="1"/>
  <c r="P105" i="78"/>
  <c r="R105" i="78" s="1"/>
  <c r="P59" i="78"/>
  <c r="R59" i="78" s="1"/>
  <c r="P113" i="78"/>
  <c r="P69" i="78"/>
  <c r="R69" i="78" s="1"/>
  <c r="P57" i="78"/>
  <c r="P68" i="78"/>
  <c r="P67" i="78"/>
  <c r="R67" i="78" s="1"/>
  <c r="P66" i="78"/>
  <c r="R66" i="78" s="1"/>
  <c r="P65" i="78"/>
  <c r="R65" i="78" s="1"/>
  <c r="P64" i="78"/>
  <c r="R64" i="78" s="1"/>
  <c r="P63" i="78"/>
  <c r="P72" i="78"/>
  <c r="P104" i="78"/>
  <c r="O24" i="11"/>
  <c r="U24" i="11" s="1"/>
  <c r="C172" i="11" l="1"/>
  <c r="C174" i="78"/>
  <c r="F174" i="78" s="1"/>
  <c r="C132" i="84"/>
  <c r="I132" i="84" s="1"/>
  <c r="C173" i="84"/>
  <c r="F173" i="84" s="1"/>
  <c r="C173" i="86"/>
  <c r="I173" i="86" s="1"/>
  <c r="O108" i="84"/>
  <c r="U108" i="84" s="1"/>
  <c r="I112" i="84"/>
  <c r="O67" i="86"/>
  <c r="U67" i="86" s="1"/>
  <c r="I71" i="86"/>
  <c r="O109" i="78"/>
  <c r="U109" i="78" s="1"/>
  <c r="I113" i="78"/>
  <c r="I174" i="78"/>
  <c r="I71" i="84"/>
  <c r="O67" i="84"/>
  <c r="U67" i="84" s="1"/>
  <c r="O108" i="86"/>
  <c r="U108" i="86" s="1"/>
  <c r="I112" i="86"/>
  <c r="F132" i="86"/>
  <c r="I132" i="86"/>
  <c r="O68" i="78"/>
  <c r="U68" i="78" s="1"/>
  <c r="I72" i="78"/>
  <c r="F132" i="84" l="1"/>
  <c r="F173" i="86"/>
  <c r="I173" i="84"/>
  <c r="L173" i="84" s="1"/>
  <c r="X108" i="86"/>
  <c r="U112" i="86"/>
  <c r="X112" i="86" s="1"/>
  <c r="X67" i="86"/>
  <c r="U71" i="86"/>
  <c r="X71" i="86" s="1"/>
  <c r="X67" i="84"/>
  <c r="U71" i="84"/>
  <c r="X71" i="84" s="1"/>
  <c r="X108" i="84"/>
  <c r="U112" i="84"/>
  <c r="X112" i="84" s="1"/>
  <c r="X109" i="78"/>
  <c r="U113" i="78"/>
  <c r="X113" i="78" s="1"/>
  <c r="X68" i="78"/>
  <c r="U72" i="78"/>
  <c r="X72" i="78" s="1"/>
  <c r="O113" i="78"/>
  <c r="R113" i="78" s="1"/>
  <c r="O72" i="78"/>
  <c r="R72" i="78" s="1"/>
  <c r="R68" i="78"/>
  <c r="R109" i="78"/>
  <c r="I177" i="86"/>
  <c r="L177" i="86" s="1"/>
  <c r="M177" i="86" s="1"/>
  <c r="L173" i="86"/>
  <c r="R108" i="86"/>
  <c r="O112" i="86"/>
  <c r="R112" i="86" s="1"/>
  <c r="I136" i="84"/>
  <c r="L136" i="84" s="1"/>
  <c r="M136" i="84" s="1"/>
  <c r="L132" i="84"/>
  <c r="O71" i="86"/>
  <c r="R71" i="86" s="1"/>
  <c r="R67" i="86"/>
  <c r="I136" i="86"/>
  <c r="L136" i="86" s="1"/>
  <c r="M136" i="86" s="1"/>
  <c r="L132" i="86"/>
  <c r="O71" i="84"/>
  <c r="R71" i="84" s="1"/>
  <c r="R67" i="84"/>
  <c r="I178" i="78"/>
  <c r="L178" i="78" s="1"/>
  <c r="M178" i="78" s="1"/>
  <c r="J179" i="78" s="1"/>
  <c r="L179" i="78" s="1"/>
  <c r="M179" i="78" s="1"/>
  <c r="L174" i="78"/>
  <c r="O112" i="84"/>
  <c r="R112" i="84" s="1"/>
  <c r="R108" i="84"/>
  <c r="O199" i="11"/>
  <c r="I199" i="11"/>
  <c r="C199" i="11"/>
  <c r="I191" i="11"/>
  <c r="I190" i="11"/>
  <c r="O190" i="11" s="1"/>
  <c r="U190" i="11" s="1"/>
  <c r="I181" i="11"/>
  <c r="O181" i="11" s="1"/>
  <c r="U181" i="11" s="1"/>
  <c r="O176" i="11"/>
  <c r="I172" i="11"/>
  <c r="I176" i="11" s="1"/>
  <c r="P171" i="11"/>
  <c r="R171" i="11" s="1"/>
  <c r="S171" i="11" s="1"/>
  <c r="J171" i="11"/>
  <c r="I171" i="11"/>
  <c r="D171" i="11"/>
  <c r="F171" i="11" s="1"/>
  <c r="G171" i="11" s="1"/>
  <c r="C116" i="11"/>
  <c r="O112" i="11"/>
  <c r="I112" i="11"/>
  <c r="U112" i="11" s="1"/>
  <c r="U116" i="11" s="1"/>
  <c r="I100" i="11"/>
  <c r="O100" i="11" s="1"/>
  <c r="U100" i="11" s="1"/>
  <c r="I108" i="11"/>
  <c r="I107" i="11"/>
  <c r="O107" i="11" s="1"/>
  <c r="U107" i="11" s="1"/>
  <c r="I106" i="11"/>
  <c r="O106" i="11" s="1"/>
  <c r="U106" i="11" s="1"/>
  <c r="I105" i="11"/>
  <c r="O105" i="11" s="1"/>
  <c r="U105" i="11" s="1"/>
  <c r="I103" i="11"/>
  <c r="O103" i="11" s="1"/>
  <c r="U103" i="11" s="1"/>
  <c r="I97" i="11"/>
  <c r="O97" i="11" s="1"/>
  <c r="U97" i="11" s="1"/>
  <c r="O93" i="11"/>
  <c r="P88" i="11"/>
  <c r="R88" i="11" s="1"/>
  <c r="S88" i="11" s="1"/>
  <c r="J88" i="11"/>
  <c r="L88" i="11" s="1"/>
  <c r="M88" i="11" s="1"/>
  <c r="D88" i="11"/>
  <c r="D7" i="11"/>
  <c r="F7" i="11" s="1"/>
  <c r="G7" i="11" s="1"/>
  <c r="D10" i="11" s="1"/>
  <c r="J7" i="11"/>
  <c r="L7" i="11" s="1"/>
  <c r="P7" i="11"/>
  <c r="R7" i="11" s="1"/>
  <c r="O12" i="11"/>
  <c r="I17" i="11"/>
  <c r="I23" i="11"/>
  <c r="O23" i="11" s="1"/>
  <c r="U23" i="11" s="1"/>
  <c r="I25" i="11"/>
  <c r="O25" i="11" s="1"/>
  <c r="U25" i="11" s="1"/>
  <c r="I27" i="11"/>
  <c r="O27" i="11" s="1"/>
  <c r="U27" i="11" s="1"/>
  <c r="I28" i="11"/>
  <c r="O28" i="11" s="1"/>
  <c r="U28" i="11" s="1"/>
  <c r="C36" i="11"/>
  <c r="I36" i="11"/>
  <c r="O36" i="11"/>
  <c r="D48" i="11"/>
  <c r="J48" i="11"/>
  <c r="L48" i="11" s="1"/>
  <c r="M48" i="11" s="1"/>
  <c r="J91" i="11" s="1"/>
  <c r="L91" i="11" s="1"/>
  <c r="P48" i="11"/>
  <c r="R48" i="11" s="1"/>
  <c r="S48" i="11" s="1"/>
  <c r="O53" i="11"/>
  <c r="I62" i="11"/>
  <c r="I64" i="11"/>
  <c r="I65" i="11"/>
  <c r="I66" i="11"/>
  <c r="I67" i="11"/>
  <c r="I71" i="11"/>
  <c r="U71" i="11" s="1"/>
  <c r="U75" i="11" s="1"/>
  <c r="O71" i="11"/>
  <c r="O75" i="11" s="1"/>
  <c r="C75" i="11"/>
  <c r="D130" i="11"/>
  <c r="F130" i="11" s="1"/>
  <c r="G130" i="11" s="1"/>
  <c r="D174" i="11" s="1"/>
  <c r="F174" i="11" s="1"/>
  <c r="I130" i="11"/>
  <c r="J130" i="11"/>
  <c r="P130" i="11"/>
  <c r="R130" i="11" s="1"/>
  <c r="S130" i="11" s="1"/>
  <c r="O135" i="11"/>
  <c r="I139" i="11"/>
  <c r="I140" i="11"/>
  <c r="I145" i="11"/>
  <c r="O145" i="11" s="1"/>
  <c r="U145" i="11" s="1"/>
  <c r="I149" i="11"/>
  <c r="I150" i="11"/>
  <c r="C158" i="11"/>
  <c r="I158" i="11"/>
  <c r="I177" i="84" l="1"/>
  <c r="L177" i="84" s="1"/>
  <c r="M177" i="84" s="1"/>
  <c r="J179" i="84" s="1"/>
  <c r="L179" i="84" s="1"/>
  <c r="J138" i="84"/>
  <c r="L138" i="84" s="1"/>
  <c r="J137" i="84"/>
  <c r="L137" i="84" s="1"/>
  <c r="M137" i="84" s="1"/>
  <c r="J138" i="86"/>
  <c r="L138" i="86" s="1"/>
  <c r="J137" i="86"/>
  <c r="L137" i="86" s="1"/>
  <c r="M137" i="86" s="1"/>
  <c r="J179" i="86"/>
  <c r="L179" i="86" s="1"/>
  <c r="J178" i="86"/>
  <c r="L178" i="86" s="1"/>
  <c r="M178" i="86" s="1"/>
  <c r="P174" i="11"/>
  <c r="R174" i="11" s="1"/>
  <c r="X135" i="11"/>
  <c r="Y135" i="11" s="1"/>
  <c r="X134" i="11"/>
  <c r="V175" i="11"/>
  <c r="X175" i="11" s="1"/>
  <c r="V174" i="11"/>
  <c r="X174" i="11" s="1"/>
  <c r="V172" i="11"/>
  <c r="X172" i="11" s="1"/>
  <c r="V176" i="11"/>
  <c r="X176" i="11" s="1"/>
  <c r="Y176" i="11" s="1"/>
  <c r="V173" i="11"/>
  <c r="X173" i="11" s="1"/>
  <c r="X133" i="11"/>
  <c r="X132" i="11"/>
  <c r="X131" i="11"/>
  <c r="P91" i="11"/>
  <c r="R91" i="11" s="1"/>
  <c r="X89" i="11"/>
  <c r="V49" i="11"/>
  <c r="X49" i="11" s="1"/>
  <c r="X91" i="11"/>
  <c r="X90" i="11"/>
  <c r="V52" i="11"/>
  <c r="X52" i="11" s="1"/>
  <c r="V51" i="11"/>
  <c r="X51" i="11" s="1"/>
  <c r="V50" i="11"/>
  <c r="X50" i="11" s="1"/>
  <c r="X93" i="11"/>
  <c r="Y93" i="11" s="1"/>
  <c r="X92" i="11"/>
  <c r="V53" i="11"/>
  <c r="X53" i="11" s="1"/>
  <c r="Y53" i="11" s="1"/>
  <c r="I116" i="11"/>
  <c r="I75" i="11"/>
  <c r="J180" i="78"/>
  <c r="L180" i="78" s="1"/>
  <c r="P173" i="11"/>
  <c r="R173" i="11" s="1"/>
  <c r="P133" i="11"/>
  <c r="R133" i="11" s="1"/>
  <c r="D172" i="11"/>
  <c r="F172" i="11" s="1"/>
  <c r="D133" i="11"/>
  <c r="P92" i="11"/>
  <c r="R92" i="11" s="1"/>
  <c r="P51" i="11"/>
  <c r="R51" i="11" s="1"/>
  <c r="J89" i="11"/>
  <c r="J51" i="11"/>
  <c r="L51" i="11" s="1"/>
  <c r="L171" i="11"/>
  <c r="M171" i="11" s="1"/>
  <c r="F88" i="11"/>
  <c r="G88" i="11" s="1"/>
  <c r="L130" i="11"/>
  <c r="M130" i="11" s="1"/>
  <c r="J174" i="11" s="1"/>
  <c r="L174" i="11" s="1"/>
  <c r="D176" i="11"/>
  <c r="P176" i="11"/>
  <c r="R176" i="11" s="1"/>
  <c r="S176" i="11" s="1"/>
  <c r="I186" i="11"/>
  <c r="P172" i="11"/>
  <c r="R172" i="11" s="1"/>
  <c r="D175" i="11"/>
  <c r="D173" i="11"/>
  <c r="F173" i="11" s="1"/>
  <c r="O191" i="11"/>
  <c r="U191" i="11" s="1"/>
  <c r="P175" i="11"/>
  <c r="R175" i="11" s="1"/>
  <c r="C70" i="11"/>
  <c r="F48" i="11"/>
  <c r="G48" i="11" s="1"/>
  <c r="D91" i="11" s="1"/>
  <c r="I111" i="11"/>
  <c r="O108" i="11"/>
  <c r="P89" i="11"/>
  <c r="R89" i="11" s="1"/>
  <c r="I98" i="11"/>
  <c r="P90" i="11"/>
  <c r="R90" i="11" s="1"/>
  <c r="P93" i="11"/>
  <c r="R93" i="11" s="1"/>
  <c r="S93" i="11" s="1"/>
  <c r="C111" i="11"/>
  <c r="O116" i="11"/>
  <c r="J92" i="11"/>
  <c r="L92" i="11" s="1"/>
  <c r="J90" i="11"/>
  <c r="L90" i="11" s="1"/>
  <c r="J93" i="11"/>
  <c r="I70" i="11"/>
  <c r="S7" i="11"/>
  <c r="D134" i="11"/>
  <c r="D135" i="11"/>
  <c r="D131" i="11"/>
  <c r="M7" i="11"/>
  <c r="P52" i="11"/>
  <c r="R52" i="11" s="1"/>
  <c r="P50" i="11"/>
  <c r="R50" i="11" s="1"/>
  <c r="P49" i="11"/>
  <c r="R49" i="11" s="1"/>
  <c r="P53" i="11"/>
  <c r="R53" i="11" s="1"/>
  <c r="S53" i="11" s="1"/>
  <c r="O150" i="11"/>
  <c r="U150" i="11" s="1"/>
  <c r="P131" i="11"/>
  <c r="R131" i="11" s="1"/>
  <c r="P135" i="11"/>
  <c r="R135" i="11" s="1"/>
  <c r="S135" i="11" s="1"/>
  <c r="P134" i="11"/>
  <c r="R134" i="11" s="1"/>
  <c r="P132" i="11"/>
  <c r="R132" i="11" s="1"/>
  <c r="J49" i="11"/>
  <c r="J53" i="11"/>
  <c r="J50" i="11"/>
  <c r="L50" i="11" s="1"/>
  <c r="J52" i="11"/>
  <c r="L52" i="11" s="1"/>
  <c r="D12" i="11"/>
  <c r="D11" i="11"/>
  <c r="D9" i="11"/>
  <c r="D8" i="11"/>
  <c r="I147" i="11"/>
  <c r="O149" i="11"/>
  <c r="U149" i="11" s="1"/>
  <c r="O140" i="11"/>
  <c r="U140" i="11" s="1"/>
  <c r="D132" i="11"/>
  <c r="O67" i="11"/>
  <c r="U67" i="11" s="1"/>
  <c r="I58" i="11"/>
  <c r="O139" i="11"/>
  <c r="U139" i="11" s="1"/>
  <c r="O66" i="11"/>
  <c r="U66" i="11" s="1"/>
  <c r="O65" i="11"/>
  <c r="U65" i="11" s="1"/>
  <c r="O64" i="11"/>
  <c r="U64" i="11" s="1"/>
  <c r="O62" i="11"/>
  <c r="U62" i="11" s="1"/>
  <c r="O17" i="11"/>
  <c r="U17" i="11" s="1"/>
  <c r="P94" i="11" l="1"/>
  <c r="P95" i="11"/>
  <c r="V95" i="11"/>
  <c r="V94" i="11"/>
  <c r="X94" i="11" s="1"/>
  <c r="Y94" i="11" s="1"/>
  <c r="P137" i="11"/>
  <c r="P136" i="11"/>
  <c r="V137" i="11"/>
  <c r="V136" i="11"/>
  <c r="J178" i="84"/>
  <c r="L178" i="84" s="1"/>
  <c r="M178" i="84" s="1"/>
  <c r="V54" i="11"/>
  <c r="X54" i="11" s="1"/>
  <c r="Y54" i="11" s="1"/>
  <c r="V55" i="11"/>
  <c r="X55" i="11" s="1"/>
  <c r="R94" i="11"/>
  <c r="S94" i="11" s="1"/>
  <c r="X95" i="11"/>
  <c r="P54" i="11"/>
  <c r="R54" i="11" s="1"/>
  <c r="S54" i="11" s="1"/>
  <c r="P55" i="11"/>
  <c r="R55" i="11" s="1"/>
  <c r="X137" i="11"/>
  <c r="X136" i="11"/>
  <c r="Y136" i="11" s="1"/>
  <c r="P178" i="11"/>
  <c r="R178" i="11" s="1"/>
  <c r="P177" i="11"/>
  <c r="R177" i="11" s="1"/>
  <c r="S177" i="11" s="1"/>
  <c r="R137" i="11"/>
  <c r="R136" i="11"/>
  <c r="S136" i="11" s="1"/>
  <c r="V178" i="11"/>
  <c r="X178" i="11" s="1"/>
  <c r="V177" i="11"/>
  <c r="X177" i="11" s="1"/>
  <c r="Y177" i="11" s="1"/>
  <c r="O111" i="11"/>
  <c r="U108" i="11"/>
  <c r="R95" i="11"/>
  <c r="P12" i="11"/>
  <c r="R12" i="11" s="1"/>
  <c r="S12" i="11" s="1"/>
  <c r="X9" i="11"/>
  <c r="X10" i="11"/>
  <c r="X8" i="11"/>
  <c r="X12" i="11"/>
  <c r="Y12" i="11" s="1"/>
  <c r="X11" i="11"/>
  <c r="U70" i="11"/>
  <c r="M179" i="86"/>
  <c r="M180" i="78"/>
  <c r="M138" i="84"/>
  <c r="M138" i="86"/>
  <c r="J132" i="11"/>
  <c r="L132" i="11" s="1"/>
  <c r="J131" i="11"/>
  <c r="J135" i="11"/>
  <c r="J134" i="11"/>
  <c r="L134" i="11" s="1"/>
  <c r="J133" i="11"/>
  <c r="L133" i="11" s="1"/>
  <c r="D49" i="11"/>
  <c r="D51" i="11"/>
  <c r="J176" i="11"/>
  <c r="L176" i="11" s="1"/>
  <c r="M176" i="11" s="1"/>
  <c r="J172" i="11"/>
  <c r="L172" i="11" s="1"/>
  <c r="J8" i="11"/>
  <c r="J10" i="11"/>
  <c r="J173" i="11"/>
  <c r="L173" i="11" s="1"/>
  <c r="P8" i="11"/>
  <c r="R8" i="11" s="1"/>
  <c r="P10" i="11"/>
  <c r="R10" i="11" s="1"/>
  <c r="J175" i="11"/>
  <c r="L175" i="11" s="1"/>
  <c r="D52" i="11"/>
  <c r="D93" i="11"/>
  <c r="D53" i="11"/>
  <c r="D89" i="11"/>
  <c r="D50" i="11"/>
  <c r="I187" i="11"/>
  <c r="O186" i="11"/>
  <c r="U186" i="11" s="1"/>
  <c r="P9" i="11"/>
  <c r="R9" i="11" s="1"/>
  <c r="D90" i="11"/>
  <c r="D92" i="11"/>
  <c r="O98" i="11"/>
  <c r="U98" i="11" s="1"/>
  <c r="P11" i="11"/>
  <c r="R11" i="11" s="1"/>
  <c r="J9" i="11"/>
  <c r="L9" i="11" s="1"/>
  <c r="J11" i="11"/>
  <c r="L11" i="11" s="1"/>
  <c r="J12" i="11"/>
  <c r="O58" i="11"/>
  <c r="U58" i="11" s="1"/>
  <c r="O147" i="11"/>
  <c r="U147" i="11" s="1"/>
  <c r="O70" i="11"/>
  <c r="M179" i="84" l="1"/>
  <c r="X14" i="11"/>
  <c r="X13" i="11"/>
  <c r="Y13" i="11" s="1"/>
  <c r="R13" i="11"/>
  <c r="S13" i="11" s="1"/>
  <c r="Y55" i="11"/>
  <c r="Y137" i="11"/>
  <c r="J178" i="11"/>
  <c r="L178" i="11" s="1"/>
  <c r="J177" i="11"/>
  <c r="L177" i="11" s="1"/>
  <c r="M177" i="11" s="1"/>
  <c r="Y178" i="11"/>
  <c r="Y95" i="11"/>
  <c r="U111" i="11"/>
  <c r="J147" i="84"/>
  <c r="L147" i="84" s="1"/>
  <c r="J181" i="84"/>
  <c r="L181" i="84" s="1"/>
  <c r="J180" i="84"/>
  <c r="J140" i="84"/>
  <c r="L140" i="84" s="1"/>
  <c r="J187" i="84"/>
  <c r="L187" i="84" s="1"/>
  <c r="J190" i="84"/>
  <c r="J139" i="84"/>
  <c r="J186" i="84"/>
  <c r="J191" i="84"/>
  <c r="L191" i="84" s="1"/>
  <c r="J189" i="84"/>
  <c r="L189" i="84" s="1"/>
  <c r="J149" i="84"/>
  <c r="J148" i="84"/>
  <c r="L148" i="84" s="1"/>
  <c r="J182" i="84"/>
  <c r="L182" i="84" s="1"/>
  <c r="J192" i="84"/>
  <c r="L192" i="84" s="1"/>
  <c r="J141" i="84"/>
  <c r="L141" i="84" s="1"/>
  <c r="J146" i="84"/>
  <c r="L146" i="84" s="1"/>
  <c r="J150" i="84"/>
  <c r="L150" i="84" s="1"/>
  <c r="J195" i="84"/>
  <c r="J145" i="84"/>
  <c r="J154" i="84"/>
  <c r="J188" i="84"/>
  <c r="L188" i="84" s="1"/>
  <c r="J151" i="84"/>
  <c r="L151" i="84" s="1"/>
  <c r="J181" i="86"/>
  <c r="L181" i="86" s="1"/>
  <c r="J150" i="86"/>
  <c r="L150" i="86" s="1"/>
  <c r="J140" i="86"/>
  <c r="L140" i="86" s="1"/>
  <c r="J187" i="86"/>
  <c r="L187" i="86" s="1"/>
  <c r="J189" i="86"/>
  <c r="L189" i="86" s="1"/>
  <c r="J149" i="86"/>
  <c r="J154" i="86"/>
  <c r="J195" i="86"/>
  <c r="J139" i="86"/>
  <c r="J180" i="86"/>
  <c r="J148" i="86"/>
  <c r="L148" i="86" s="1"/>
  <c r="J191" i="86"/>
  <c r="L191" i="86" s="1"/>
  <c r="J188" i="86"/>
  <c r="L188" i="86" s="1"/>
  <c r="J192" i="86"/>
  <c r="L192" i="86" s="1"/>
  <c r="J190" i="86"/>
  <c r="J186" i="86"/>
  <c r="J182" i="86"/>
  <c r="L182" i="86" s="1"/>
  <c r="J147" i="86"/>
  <c r="L147" i="86" s="1"/>
  <c r="J146" i="86"/>
  <c r="L146" i="86" s="1"/>
  <c r="J151" i="86"/>
  <c r="L151" i="86" s="1"/>
  <c r="J141" i="86"/>
  <c r="L141" i="86" s="1"/>
  <c r="J145" i="86"/>
  <c r="S95" i="11"/>
  <c r="S55" i="11"/>
  <c r="P99" i="11" s="1"/>
  <c r="S137" i="11"/>
  <c r="S178" i="11"/>
  <c r="R14" i="11"/>
  <c r="O187" i="11"/>
  <c r="U187" i="11" s="1"/>
  <c r="V150" i="11" l="1"/>
  <c r="X150" i="11" s="1"/>
  <c r="V142" i="11"/>
  <c r="V149" i="11"/>
  <c r="X149" i="11" s="1"/>
  <c r="V141" i="11"/>
  <c r="V148" i="11"/>
  <c r="V140" i="11"/>
  <c r="X140" i="11" s="1"/>
  <c r="V152" i="11"/>
  <c r="V143" i="11"/>
  <c r="V147" i="11"/>
  <c r="V139" i="11"/>
  <c r="X139" i="11" s="1"/>
  <c r="V145" i="11"/>
  <c r="V146" i="11"/>
  <c r="V138" i="11"/>
  <c r="V153" i="11"/>
  <c r="V144" i="11"/>
  <c r="V151" i="11"/>
  <c r="Y14" i="11"/>
  <c r="V21" i="11" s="1"/>
  <c r="P189" i="11"/>
  <c r="V190" i="11"/>
  <c r="X190" i="11" s="1"/>
  <c r="V186" i="11"/>
  <c r="X186" i="11" s="1"/>
  <c r="X145" i="11"/>
  <c r="V194" i="11"/>
  <c r="V189" i="11"/>
  <c r="V185" i="11"/>
  <c r="V181" i="11"/>
  <c r="X181" i="11" s="1"/>
  <c r="V188" i="11"/>
  <c r="X188" i="11" s="1"/>
  <c r="V180" i="11"/>
  <c r="X180" i="11" s="1"/>
  <c r="X147" i="11"/>
  <c r="V187" i="11"/>
  <c r="X187" i="11" s="1"/>
  <c r="V179" i="11"/>
  <c r="V191" i="11"/>
  <c r="X191" i="11" s="1"/>
  <c r="X146" i="11"/>
  <c r="P62" i="11"/>
  <c r="R62" i="11" s="1"/>
  <c r="X97" i="11"/>
  <c r="V61" i="11"/>
  <c r="V57" i="11"/>
  <c r="X57" i="11" s="1"/>
  <c r="X108" i="11"/>
  <c r="X104" i="11"/>
  <c r="V64" i="11"/>
  <c r="X64" i="11" s="1"/>
  <c r="X106" i="11"/>
  <c r="V67" i="11"/>
  <c r="X67" i="11" s="1"/>
  <c r="V62" i="11"/>
  <c r="X62" i="11" s="1"/>
  <c r="X100" i="11"/>
  <c r="V56" i="11"/>
  <c r="V63" i="11"/>
  <c r="X63" i="11" s="1"/>
  <c r="X107" i="11"/>
  <c r="V66" i="11"/>
  <c r="X66" i="11" s="1"/>
  <c r="X105" i="11"/>
  <c r="X111" i="11"/>
  <c r="X98" i="11"/>
  <c r="V70" i="11"/>
  <c r="X70" i="11" s="1"/>
  <c r="V65" i="11"/>
  <c r="X65" i="11" s="1"/>
  <c r="X103" i="11"/>
  <c r="V58" i="11"/>
  <c r="X58" i="11" s="1"/>
  <c r="P97" i="11"/>
  <c r="R97" i="11" s="1"/>
  <c r="P58" i="11"/>
  <c r="R58" i="11" s="1"/>
  <c r="P70" i="11"/>
  <c r="R70" i="11" s="1"/>
  <c r="P66" i="11"/>
  <c r="R66" i="11" s="1"/>
  <c r="P140" i="11"/>
  <c r="R140" i="11" s="1"/>
  <c r="P57" i="11"/>
  <c r="P106" i="11"/>
  <c r="R106" i="11" s="1"/>
  <c r="P65" i="11"/>
  <c r="R65" i="11" s="1"/>
  <c r="P61" i="11"/>
  <c r="P56" i="11"/>
  <c r="P108" i="11"/>
  <c r="R108" i="11" s="1"/>
  <c r="P64" i="11"/>
  <c r="R64" i="11" s="1"/>
  <c r="P98" i="11"/>
  <c r="R98" i="11" s="1"/>
  <c r="P105" i="11"/>
  <c r="R105" i="11" s="1"/>
  <c r="P102" i="11"/>
  <c r="P100" i="11"/>
  <c r="R100" i="11" s="1"/>
  <c r="P147" i="11"/>
  <c r="R147" i="11" s="1"/>
  <c r="P103" i="11"/>
  <c r="R103" i="11" s="1"/>
  <c r="P96" i="11"/>
  <c r="P107" i="11"/>
  <c r="R107" i="11" s="1"/>
  <c r="P186" i="11"/>
  <c r="R186" i="11" s="1"/>
  <c r="P188" i="11"/>
  <c r="R188" i="11" s="1"/>
  <c r="P67" i="11"/>
  <c r="R67" i="11" s="1"/>
  <c r="P153" i="11"/>
  <c r="P111" i="11"/>
  <c r="R111" i="11" s="1"/>
  <c r="P190" i="11"/>
  <c r="R190" i="11" s="1"/>
  <c r="P104" i="11"/>
  <c r="R104" i="11" s="1"/>
  <c r="P181" i="11"/>
  <c r="R181" i="11" s="1"/>
  <c r="P138" i="11"/>
  <c r="P191" i="11"/>
  <c r="R191" i="11" s="1"/>
  <c r="P185" i="11"/>
  <c r="P187" i="11"/>
  <c r="R187" i="11" s="1"/>
  <c r="P148" i="11"/>
  <c r="P144" i="11"/>
  <c r="P139" i="11"/>
  <c r="R139" i="11" s="1"/>
  <c r="P180" i="11"/>
  <c r="P194" i="11"/>
  <c r="P146" i="11"/>
  <c r="R146" i="11" s="1"/>
  <c r="P150" i="11"/>
  <c r="R150" i="11" s="1"/>
  <c r="P145" i="11"/>
  <c r="R145" i="11" s="1"/>
  <c r="P179" i="11"/>
  <c r="P149" i="11"/>
  <c r="R149" i="11" s="1"/>
  <c r="P63" i="11"/>
  <c r="R63" i="11" s="1"/>
  <c r="M178" i="11"/>
  <c r="S14" i="11"/>
  <c r="P21" i="11" s="1"/>
  <c r="V28" i="11" l="1"/>
  <c r="V19" i="11"/>
  <c r="V26" i="11"/>
  <c r="V17" i="11"/>
  <c r="X17" i="11" s="1"/>
  <c r="V25" i="11"/>
  <c r="X25" i="11" s="1"/>
  <c r="V16" i="11"/>
  <c r="X16" i="11" s="1"/>
  <c r="V24" i="11"/>
  <c r="X24" i="11" s="1"/>
  <c r="V15" i="11"/>
  <c r="V31" i="11"/>
  <c r="V23" i="11"/>
  <c r="X23" i="11" s="1"/>
  <c r="V30" i="11"/>
  <c r="X30" i="11" s="1"/>
  <c r="V22" i="11"/>
  <c r="V29" i="11"/>
  <c r="X29" i="11" s="1"/>
  <c r="V20" i="11"/>
  <c r="V27" i="11"/>
  <c r="X27" i="11" s="1"/>
  <c r="V18" i="11"/>
  <c r="X18" i="11" s="1"/>
  <c r="P20" i="11"/>
  <c r="V68" i="11"/>
  <c r="X68" i="11" s="1"/>
  <c r="X141" i="11"/>
  <c r="V182" i="11"/>
  <c r="X182" i="11" s="1"/>
  <c r="V193" i="11"/>
  <c r="X193" i="11" s="1"/>
  <c r="V192" i="11"/>
  <c r="X192" i="11" s="1"/>
  <c r="X152" i="11"/>
  <c r="V184" i="11"/>
  <c r="X151" i="11"/>
  <c r="X110" i="11"/>
  <c r="X109" i="11"/>
  <c r="X143" i="11"/>
  <c r="V183" i="11"/>
  <c r="X99" i="11"/>
  <c r="V60" i="11"/>
  <c r="X28" i="11"/>
  <c r="V59" i="11"/>
  <c r="X59" i="11" s="1"/>
  <c r="V69" i="11"/>
  <c r="X69" i="11" s="1"/>
  <c r="P18" i="11"/>
  <c r="R18" i="11" s="1"/>
  <c r="R99" i="11"/>
  <c r="P182" i="11"/>
  <c r="R182" i="11" s="1"/>
  <c r="P59" i="11"/>
  <c r="R59" i="11" s="1"/>
  <c r="P141" i="11"/>
  <c r="R141" i="11" s="1"/>
  <c r="P110" i="11"/>
  <c r="R110" i="11" s="1"/>
  <c r="P109" i="11"/>
  <c r="R109" i="11" s="1"/>
  <c r="P193" i="11"/>
  <c r="R193" i="11" s="1"/>
  <c r="P192" i="11"/>
  <c r="R192" i="11" s="1"/>
  <c r="P152" i="11"/>
  <c r="R152" i="11" s="1"/>
  <c r="P151" i="11"/>
  <c r="R151" i="11" s="1"/>
  <c r="P30" i="11"/>
  <c r="R30" i="11" s="1"/>
  <c r="P29" i="11"/>
  <c r="R29" i="11" s="1"/>
  <c r="P143" i="11"/>
  <c r="R143" i="11" s="1"/>
  <c r="P101" i="11"/>
  <c r="P183" i="11"/>
  <c r="P142" i="11"/>
  <c r="P184" i="11"/>
  <c r="P25" i="11"/>
  <c r="R25" i="11" s="1"/>
  <c r="P16" i="11"/>
  <c r="R16" i="11" s="1"/>
  <c r="P24" i="11"/>
  <c r="R24" i="11" s="1"/>
  <c r="P31" i="11"/>
  <c r="P26" i="11"/>
  <c r="P19" i="11"/>
  <c r="P23" i="11"/>
  <c r="R23" i="11" s="1"/>
  <c r="P15" i="11"/>
  <c r="P69" i="11"/>
  <c r="R69" i="11" s="1"/>
  <c r="P27" i="11"/>
  <c r="R27" i="11" s="1"/>
  <c r="P17" i="11"/>
  <c r="R17" i="11" s="1"/>
  <c r="P22" i="11"/>
  <c r="P68" i="11"/>
  <c r="R68" i="11" s="1"/>
  <c r="P28" i="11"/>
  <c r="R28" i="11" s="1"/>
  <c r="P60" i="11"/>
  <c r="B60" i="1" l="1"/>
  <c r="H58" i="1" l="1"/>
  <c r="D58" i="1"/>
  <c r="F61" i="1" l="1"/>
  <c r="F72" i="1" l="1"/>
  <c r="H72" i="1" s="1"/>
  <c r="F71" i="1"/>
  <c r="H70" i="1"/>
  <c r="D69" i="1"/>
  <c r="D68" i="1"/>
  <c r="D67" i="1"/>
  <c r="D66" i="1"/>
  <c r="D65" i="1"/>
  <c r="D64" i="1"/>
  <c r="D63" i="1"/>
  <c r="D62" i="1"/>
  <c r="F69" i="1"/>
  <c r="F68" i="1"/>
  <c r="F67" i="1"/>
  <c r="F66" i="1"/>
  <c r="F65" i="1"/>
  <c r="F64" i="1"/>
  <c r="F62" i="1"/>
  <c r="F63" i="85" l="1"/>
  <c r="F63" i="83"/>
  <c r="F63" i="77"/>
  <c r="F63" i="1"/>
  <c r="I70" i="1"/>
  <c r="I72" i="1"/>
  <c r="F22" i="5" l="1"/>
  <c r="F16" i="5"/>
  <c r="F17" i="5" s="1"/>
  <c r="C3" i="1"/>
  <c r="C4" i="1" s="1"/>
  <c r="F14" i="73"/>
  <c r="F13" i="73"/>
  <c r="H8" i="73"/>
  <c r="H9" i="73" s="1"/>
  <c r="H10" i="73" s="1"/>
  <c r="H12" i="73"/>
  <c r="H83" i="5"/>
  <c r="L10" i="5"/>
  <c r="L7" i="5"/>
  <c r="G15" i="42"/>
  <c r="G14" i="42"/>
  <c r="G13" i="42"/>
  <c r="G10" i="42"/>
  <c r="G9" i="42"/>
  <c r="G6" i="42"/>
  <c r="G5" i="42"/>
  <c r="G15" i="41"/>
  <c r="G14" i="41"/>
  <c r="G13" i="41"/>
  <c r="G10" i="41"/>
  <c r="G9" i="41"/>
  <c r="G6" i="41"/>
  <c r="G5" i="41"/>
  <c r="F4" i="42"/>
  <c r="F4" i="41"/>
  <c r="F11" i="42"/>
  <c r="F12" i="42" s="1"/>
  <c r="F7" i="42"/>
  <c r="F8" i="42" s="1"/>
  <c r="F11" i="41"/>
  <c r="F12" i="41" s="1"/>
  <c r="F7" i="41"/>
  <c r="F8" i="41" s="1"/>
  <c r="H5" i="5"/>
  <c r="C5" i="5"/>
  <c r="B5" i="5"/>
  <c r="C140" i="78"/>
  <c r="I140" i="78" l="1"/>
  <c r="C146" i="78"/>
  <c r="O140" i="78"/>
  <c r="C139" i="86"/>
  <c r="C97" i="86"/>
  <c r="C97" i="84"/>
  <c r="C180" i="86"/>
  <c r="C139" i="84"/>
  <c r="C180" i="84"/>
  <c r="C26" i="86"/>
  <c r="C149" i="84"/>
  <c r="C26" i="84"/>
  <c r="D28" i="83"/>
  <c r="C190" i="86"/>
  <c r="D28" i="85"/>
  <c r="C190" i="84"/>
  <c r="C149" i="86"/>
  <c r="C27" i="78"/>
  <c r="C150" i="78"/>
  <c r="D28" i="77"/>
  <c r="C191" i="78"/>
  <c r="C98" i="78"/>
  <c r="D17" i="77"/>
  <c r="C181" i="78"/>
  <c r="C16" i="78"/>
  <c r="C57" i="78"/>
  <c r="C56" i="11"/>
  <c r="C179" i="11"/>
  <c r="C96" i="11"/>
  <c r="C138" i="11"/>
  <c r="C189" i="11"/>
  <c r="C148" i="11"/>
  <c r="C15" i="11"/>
  <c r="O15" i="11" s="1"/>
  <c r="C26" i="11"/>
  <c r="C31" i="11" s="1"/>
  <c r="B29" i="87" s="1"/>
  <c r="D28" i="1"/>
  <c r="D32" i="1" s="1"/>
  <c r="B40" i="76" s="1"/>
  <c r="D17" i="1"/>
  <c r="D3" i="5"/>
  <c r="C2" i="1"/>
  <c r="D3" i="42"/>
  <c r="D3" i="41"/>
  <c r="E12" i="1"/>
  <c r="M7" i="5"/>
  <c r="D7" i="5" s="1"/>
  <c r="M10" i="5"/>
  <c r="D10" i="5" s="1"/>
  <c r="D37" i="1"/>
  <c r="I21" i="11" l="1"/>
  <c r="I21" i="84"/>
  <c r="I22" i="78"/>
  <c r="I21" i="86"/>
  <c r="O146" i="78"/>
  <c r="R146" i="78" s="1"/>
  <c r="S146" i="78" s="1"/>
  <c r="R140" i="78"/>
  <c r="U140" i="78"/>
  <c r="I146" i="78"/>
  <c r="C185" i="86"/>
  <c r="U60" i="86"/>
  <c r="C60" i="86"/>
  <c r="C60" i="84"/>
  <c r="C60" i="11"/>
  <c r="U184" i="11"/>
  <c r="X184" i="11" s="1"/>
  <c r="U61" i="78"/>
  <c r="X61" i="78" s="1"/>
  <c r="C184" i="11"/>
  <c r="U185" i="86"/>
  <c r="X185" i="86" s="1"/>
  <c r="U186" i="78"/>
  <c r="X186" i="78" s="1"/>
  <c r="C186" i="78"/>
  <c r="U60" i="84"/>
  <c r="U62" i="78"/>
  <c r="X62" i="78" s="1"/>
  <c r="U185" i="84"/>
  <c r="X185" i="84" s="1"/>
  <c r="U61" i="84"/>
  <c r="X61" i="84" s="1"/>
  <c r="U60" i="11"/>
  <c r="X60" i="11" s="1"/>
  <c r="C185" i="84"/>
  <c r="C61" i="78"/>
  <c r="D32" i="77"/>
  <c r="I26" i="84"/>
  <c r="C31" i="84"/>
  <c r="D32" i="85"/>
  <c r="I191" i="78"/>
  <c r="C196" i="78"/>
  <c r="D32" i="83"/>
  <c r="I150" i="78"/>
  <c r="C155" i="78"/>
  <c r="I149" i="84"/>
  <c r="C154" i="84"/>
  <c r="O180" i="84"/>
  <c r="I180" i="84"/>
  <c r="U180" i="84" s="1"/>
  <c r="O97" i="86"/>
  <c r="I97" i="86"/>
  <c r="U97" i="86" s="1"/>
  <c r="C103" i="86"/>
  <c r="C31" i="86"/>
  <c r="I26" i="86"/>
  <c r="I149" i="86"/>
  <c r="C154" i="86"/>
  <c r="I180" i="86"/>
  <c r="U180" i="86" s="1"/>
  <c r="O180" i="86"/>
  <c r="I190" i="86"/>
  <c r="C195" i="86"/>
  <c r="I139" i="86"/>
  <c r="U139" i="86" s="1"/>
  <c r="O139" i="86"/>
  <c r="I139" i="84"/>
  <c r="U139" i="84" s="1"/>
  <c r="O139" i="84"/>
  <c r="I27" i="78"/>
  <c r="C32" i="78"/>
  <c r="C195" i="84"/>
  <c r="I190" i="84"/>
  <c r="O97" i="84"/>
  <c r="C103" i="84"/>
  <c r="I97" i="84"/>
  <c r="U97" i="84" s="1"/>
  <c r="I57" i="78"/>
  <c r="U57" i="78" s="1"/>
  <c r="O57" i="78"/>
  <c r="I16" i="78"/>
  <c r="U16" i="78" s="1"/>
  <c r="O16" i="78"/>
  <c r="O181" i="78"/>
  <c r="I181" i="78"/>
  <c r="U181" i="78" s="1"/>
  <c r="I98" i="78"/>
  <c r="U98" i="78" s="1"/>
  <c r="O98" i="78"/>
  <c r="C153" i="11"/>
  <c r="I148" i="11"/>
  <c r="I189" i="11"/>
  <c r="C194" i="11"/>
  <c r="O138" i="11"/>
  <c r="I138" i="11"/>
  <c r="I179" i="11"/>
  <c r="U179" i="11" s="1"/>
  <c r="O179" i="11"/>
  <c r="I15" i="11"/>
  <c r="U15" i="11" s="1"/>
  <c r="I26" i="11"/>
  <c r="I31" i="11" s="1"/>
  <c r="I56" i="11"/>
  <c r="U56" i="11" s="1"/>
  <c r="O56" i="11"/>
  <c r="R15" i="11"/>
  <c r="O96" i="11"/>
  <c r="I96" i="11"/>
  <c r="U96" i="11" s="1"/>
  <c r="E11" i="1"/>
  <c r="E14" i="1"/>
  <c r="E10" i="1"/>
  <c r="E13" i="1"/>
  <c r="B17" i="42"/>
  <c r="B17" i="41"/>
  <c r="U21" i="86" l="1"/>
  <c r="X21" i="86" s="1"/>
  <c r="O21" i="86"/>
  <c r="R21" i="86" s="1"/>
  <c r="O22" i="78"/>
  <c r="R22" i="78" s="1"/>
  <c r="U22" i="78"/>
  <c r="X22" i="78" s="1"/>
  <c r="O21" i="84"/>
  <c r="R21" i="84" s="1"/>
  <c r="U21" i="84"/>
  <c r="X21" i="84" s="1"/>
  <c r="U21" i="11"/>
  <c r="X21" i="11" s="1"/>
  <c r="O21" i="11"/>
  <c r="U146" i="78"/>
  <c r="X146" i="78" s="1"/>
  <c r="Y146" i="78" s="1"/>
  <c r="X140" i="78"/>
  <c r="C102" i="11"/>
  <c r="U138" i="11"/>
  <c r="X138" i="11" s="1"/>
  <c r="O102" i="11"/>
  <c r="R102" i="11" s="1"/>
  <c r="S102" i="11" s="1"/>
  <c r="S111" i="11" s="1"/>
  <c r="I185" i="84"/>
  <c r="I60" i="86"/>
  <c r="I61" i="78"/>
  <c r="I63" i="78" s="1"/>
  <c r="I60" i="84"/>
  <c r="I184" i="11"/>
  <c r="U62" i="86"/>
  <c r="X62" i="86" s="1"/>
  <c r="Y62" i="86" s="1"/>
  <c r="Y71" i="86" s="1"/>
  <c r="X60" i="86"/>
  <c r="U62" i="84"/>
  <c r="X62" i="84" s="1"/>
  <c r="Y62" i="84" s="1"/>
  <c r="Y71" i="84" s="1"/>
  <c r="X60" i="84"/>
  <c r="I186" i="78"/>
  <c r="I60" i="11"/>
  <c r="I61" i="11" s="1"/>
  <c r="I185" i="86"/>
  <c r="X139" i="86"/>
  <c r="U103" i="86"/>
  <c r="X103" i="86" s="1"/>
  <c r="Y103" i="86" s="1"/>
  <c r="Y112" i="86" s="1"/>
  <c r="X97" i="86"/>
  <c r="X180" i="86"/>
  <c r="X97" i="84"/>
  <c r="U103" i="84"/>
  <c r="X103" i="84" s="1"/>
  <c r="Y103" i="84" s="1"/>
  <c r="Y112" i="84" s="1"/>
  <c r="X180" i="84"/>
  <c r="X139" i="84"/>
  <c r="X98" i="78"/>
  <c r="U63" i="78"/>
  <c r="X63" i="78" s="1"/>
  <c r="Y63" i="78" s="1"/>
  <c r="Y72" i="78" s="1"/>
  <c r="X57" i="78"/>
  <c r="X181" i="78"/>
  <c r="X16" i="78"/>
  <c r="X56" i="11"/>
  <c r="U61" i="11"/>
  <c r="X61" i="11" s="1"/>
  <c r="Y61" i="11" s="1"/>
  <c r="Y70" i="11" s="1"/>
  <c r="X15" i="11"/>
  <c r="X96" i="11"/>
  <c r="X179" i="11"/>
  <c r="O27" i="78"/>
  <c r="U27" i="78" s="1"/>
  <c r="I32" i="78"/>
  <c r="R180" i="84"/>
  <c r="O150" i="78"/>
  <c r="U150" i="78" s="1"/>
  <c r="I155" i="78"/>
  <c r="R139" i="86"/>
  <c r="R180" i="86"/>
  <c r="O149" i="86"/>
  <c r="U149" i="86" s="1"/>
  <c r="I154" i="86"/>
  <c r="L154" i="86" s="1"/>
  <c r="L149" i="86"/>
  <c r="I103" i="86"/>
  <c r="O149" i="84"/>
  <c r="U149" i="84" s="1"/>
  <c r="I154" i="84"/>
  <c r="L154" i="84" s="1"/>
  <c r="L149" i="84"/>
  <c r="I103" i="84"/>
  <c r="I195" i="84"/>
  <c r="L195" i="84" s="1"/>
  <c r="O190" i="84"/>
  <c r="U190" i="84" s="1"/>
  <c r="L190" i="84"/>
  <c r="L139" i="84"/>
  <c r="O103" i="86"/>
  <c r="R103" i="86" s="1"/>
  <c r="S103" i="86" s="1"/>
  <c r="S112" i="86" s="1"/>
  <c r="R97" i="86"/>
  <c r="L139" i="86"/>
  <c r="L180" i="86"/>
  <c r="O191" i="78"/>
  <c r="U191" i="78" s="1"/>
  <c r="I196" i="78"/>
  <c r="R139" i="84"/>
  <c r="O103" i="84"/>
  <c r="R103" i="84" s="1"/>
  <c r="S103" i="84" s="1"/>
  <c r="S112" i="84" s="1"/>
  <c r="R97" i="84"/>
  <c r="O190" i="86"/>
  <c r="U190" i="86" s="1"/>
  <c r="I195" i="86"/>
  <c r="L195" i="86" s="1"/>
  <c r="L190" i="86"/>
  <c r="I31" i="86"/>
  <c r="O26" i="86"/>
  <c r="U26" i="86" s="1"/>
  <c r="O26" i="84"/>
  <c r="U26" i="84" s="1"/>
  <c r="I31" i="84"/>
  <c r="L180" i="84"/>
  <c r="R181" i="78"/>
  <c r="R98" i="78"/>
  <c r="R16" i="78"/>
  <c r="R57" i="78"/>
  <c r="R179" i="11"/>
  <c r="O189" i="11"/>
  <c r="U189" i="11" s="1"/>
  <c r="I194" i="11"/>
  <c r="R138" i="11"/>
  <c r="O148" i="11"/>
  <c r="U148" i="11" s="1"/>
  <c r="I153" i="11"/>
  <c r="O26" i="11"/>
  <c r="R56" i="11"/>
  <c r="I102" i="11"/>
  <c r="R96" i="11"/>
  <c r="R21" i="11" l="1"/>
  <c r="X20" i="11"/>
  <c r="P117" i="86"/>
  <c r="P116" i="86"/>
  <c r="P115" i="86"/>
  <c r="R115" i="86" s="1"/>
  <c r="P114" i="86"/>
  <c r="R114" i="86" s="1"/>
  <c r="P113" i="86"/>
  <c r="R113" i="86" s="1"/>
  <c r="P116" i="11"/>
  <c r="P115" i="11"/>
  <c r="P113" i="11"/>
  <c r="R113" i="11" s="1"/>
  <c r="P112" i="11"/>
  <c r="R112" i="11" s="1"/>
  <c r="P114" i="11"/>
  <c r="R114" i="11" s="1"/>
  <c r="V117" i="86"/>
  <c r="V116" i="86"/>
  <c r="V115" i="86"/>
  <c r="X115" i="86" s="1"/>
  <c r="V114" i="86"/>
  <c r="X114" i="86" s="1"/>
  <c r="V113" i="86"/>
  <c r="X113" i="86" s="1"/>
  <c r="P116" i="84"/>
  <c r="P115" i="84"/>
  <c r="R115" i="84" s="1"/>
  <c r="P114" i="84"/>
  <c r="R114" i="84" s="1"/>
  <c r="P113" i="84"/>
  <c r="R113" i="84" s="1"/>
  <c r="P117" i="84"/>
  <c r="V117" i="84"/>
  <c r="V116" i="84"/>
  <c r="V115" i="84"/>
  <c r="X115" i="84" s="1"/>
  <c r="V114" i="84"/>
  <c r="X114" i="84" s="1"/>
  <c r="V113" i="84"/>
  <c r="X113" i="84" s="1"/>
  <c r="R101" i="11"/>
  <c r="O60" i="84"/>
  <c r="I62" i="84"/>
  <c r="O186" i="78"/>
  <c r="R186" i="78" s="1"/>
  <c r="O61" i="78"/>
  <c r="O185" i="86"/>
  <c r="R185" i="86" s="1"/>
  <c r="O184" i="11"/>
  <c r="R184" i="11" s="1"/>
  <c r="O60" i="86"/>
  <c r="I62" i="86"/>
  <c r="O60" i="11"/>
  <c r="O185" i="84"/>
  <c r="R185" i="84" s="1"/>
  <c r="X190" i="86"/>
  <c r="U195" i="86"/>
  <c r="X195" i="86" s="1"/>
  <c r="X26" i="86"/>
  <c r="U31" i="86"/>
  <c r="X31" i="86" s="1"/>
  <c r="X149" i="86"/>
  <c r="U154" i="86"/>
  <c r="X154" i="86" s="1"/>
  <c r="X149" i="84"/>
  <c r="U154" i="84"/>
  <c r="X154" i="84" s="1"/>
  <c r="X26" i="84"/>
  <c r="U31" i="84"/>
  <c r="X31" i="84" s="1"/>
  <c r="X190" i="84"/>
  <c r="U195" i="84"/>
  <c r="X195" i="84" s="1"/>
  <c r="X27" i="78"/>
  <c r="U32" i="78"/>
  <c r="X32" i="78" s="1"/>
  <c r="X191" i="78"/>
  <c r="U196" i="78"/>
  <c r="X196" i="78" s="1"/>
  <c r="X150" i="78"/>
  <c r="U155" i="78"/>
  <c r="X155" i="78" s="1"/>
  <c r="X148" i="11"/>
  <c r="U153" i="11"/>
  <c r="X153" i="11" s="1"/>
  <c r="O31" i="11"/>
  <c r="U26" i="11"/>
  <c r="X189" i="11"/>
  <c r="U194" i="11"/>
  <c r="X194" i="11" s="1"/>
  <c r="O155" i="78"/>
  <c r="R155" i="78" s="1"/>
  <c r="R150" i="78"/>
  <c r="O32" i="78"/>
  <c r="R27" i="78"/>
  <c r="R26" i="86"/>
  <c r="O31" i="86"/>
  <c r="R31" i="86" s="1"/>
  <c r="O154" i="86"/>
  <c r="R154" i="86" s="1"/>
  <c r="R149" i="86"/>
  <c r="O31" i="84"/>
  <c r="R31" i="84" s="1"/>
  <c r="R26" i="84"/>
  <c r="O195" i="86"/>
  <c r="R195" i="86" s="1"/>
  <c r="R190" i="86"/>
  <c r="O195" i="84"/>
  <c r="R195" i="84" s="1"/>
  <c r="R190" i="84"/>
  <c r="O154" i="84"/>
  <c r="R154" i="84" s="1"/>
  <c r="R149" i="84"/>
  <c r="O196" i="78"/>
  <c r="R196" i="78" s="1"/>
  <c r="R191" i="78"/>
  <c r="O153" i="11"/>
  <c r="R153" i="11" s="1"/>
  <c r="R148" i="11"/>
  <c r="O194" i="11"/>
  <c r="R194" i="11" s="1"/>
  <c r="R189" i="11"/>
  <c r="R26" i="11"/>
  <c r="X101" i="11" l="1"/>
  <c r="U102" i="11"/>
  <c r="X102" i="11" s="1"/>
  <c r="Y102" i="11" s="1"/>
  <c r="Y111" i="11" s="1"/>
  <c r="R60" i="11"/>
  <c r="R60" i="86"/>
  <c r="R61" i="78"/>
  <c r="R60" i="84"/>
  <c r="R32" i="78"/>
  <c r="X26" i="11"/>
  <c r="U31" i="11"/>
  <c r="X31" i="11" s="1"/>
  <c r="V115" i="11" l="1"/>
  <c r="V114" i="11"/>
  <c r="X114" i="11" s="1"/>
  <c r="V113" i="11"/>
  <c r="X113" i="11" s="1"/>
  <c r="V112" i="11"/>
  <c r="X112" i="11" s="1"/>
  <c r="V116" i="11"/>
  <c r="C20" i="11"/>
  <c r="O20" i="11" l="1"/>
  <c r="R20" i="11" s="1"/>
  <c r="I20" i="11"/>
  <c r="C104" i="78"/>
  <c r="R17" i="78" l="1"/>
  <c r="R16" i="84"/>
  <c r="R16" i="86"/>
  <c r="R116" i="11" l="1"/>
  <c r="S117" i="11" s="1"/>
  <c r="S118" i="11" s="1"/>
  <c r="J51" i="1" s="1"/>
  <c r="X115" i="11"/>
  <c r="X116" i="11"/>
  <c r="Y117" i="11" s="1"/>
  <c r="Y118" i="11" s="1"/>
  <c r="L51" i="1" s="1"/>
  <c r="R115" i="11"/>
  <c r="R117" i="86"/>
  <c r="S118" i="86" s="1"/>
  <c r="S119" i="86" s="1"/>
  <c r="X117" i="86"/>
  <c r="Y118" i="86" s="1"/>
  <c r="Y119" i="86" s="1"/>
  <c r="L51" i="85" s="1"/>
  <c r="X116" i="86"/>
  <c r="R116" i="86"/>
  <c r="X117" i="84"/>
  <c r="Y118" i="84" s="1"/>
  <c r="Y119" i="84" s="1"/>
  <c r="L51" i="83" s="1"/>
  <c r="X116" i="84"/>
  <c r="R117" i="84"/>
  <c r="S118" i="84" s="1"/>
  <c r="S119" i="84" s="1"/>
  <c r="R116" i="84"/>
  <c r="F23" i="91" l="1"/>
  <c r="F42" i="91"/>
  <c r="F10" i="91"/>
  <c r="F37" i="91"/>
  <c r="F29" i="91"/>
  <c r="F44" i="91"/>
  <c r="E10" i="91"/>
  <c r="E37" i="91"/>
  <c r="J51" i="83"/>
  <c r="J51" i="85"/>
  <c r="R31" i="11"/>
  <c r="B106" i="95" l="1"/>
  <c r="D106" i="95" s="1"/>
  <c r="B106" i="94"/>
  <c r="D106" i="94" s="1"/>
  <c r="B106" i="96"/>
  <c r="D106" i="96" s="1"/>
  <c r="B78" i="94"/>
  <c r="D78" i="94" s="1"/>
  <c r="B78" i="95"/>
  <c r="D78" i="95" s="1"/>
  <c r="B78" i="96"/>
  <c r="D78" i="96" s="1"/>
  <c r="B17" i="95"/>
  <c r="D17" i="95" s="1"/>
  <c r="B17" i="94"/>
  <c r="D17" i="94" s="1"/>
  <c r="B17" i="96"/>
  <c r="D17" i="96" s="1"/>
  <c r="B18" i="96"/>
  <c r="D18" i="96" s="1"/>
  <c r="B18" i="94"/>
  <c r="D18" i="94" s="1"/>
  <c r="B18" i="95"/>
  <c r="D18" i="95" s="1"/>
  <c r="E29" i="91"/>
  <c r="E44" i="91"/>
  <c r="E23" i="91"/>
  <c r="E42" i="91"/>
  <c r="C183" i="11"/>
  <c r="C185" i="78"/>
  <c r="D21" i="83"/>
  <c r="C184" i="86"/>
  <c r="D21" i="85"/>
  <c r="D21" i="77"/>
  <c r="C143" i="86"/>
  <c r="C19" i="84"/>
  <c r="I19" i="84" s="1"/>
  <c r="O19" i="84" s="1"/>
  <c r="U19" i="84" s="1"/>
  <c r="C143" i="84"/>
  <c r="C184" i="84"/>
  <c r="C19" i="86"/>
  <c r="I19" i="86" s="1"/>
  <c r="O19" i="86" s="1"/>
  <c r="U19" i="86" s="1"/>
  <c r="D21" i="1"/>
  <c r="C142" i="11"/>
  <c r="C144" i="11" s="1"/>
  <c r="C20" i="78"/>
  <c r="C19" i="11"/>
  <c r="B77" i="96" l="1"/>
  <c r="D77" i="96" s="1"/>
  <c r="B77" i="95"/>
  <c r="D77" i="95" s="1"/>
  <c r="B77" i="94"/>
  <c r="D77" i="94" s="1"/>
  <c r="B105" i="96"/>
  <c r="D105" i="96" s="1"/>
  <c r="B105" i="94"/>
  <c r="D105" i="94" s="1"/>
  <c r="B105" i="95"/>
  <c r="D105" i="95" s="1"/>
  <c r="X19" i="86"/>
  <c r="U22" i="86"/>
  <c r="X22" i="86" s="1"/>
  <c r="Y22" i="86" s="1"/>
  <c r="Y31" i="86" s="1"/>
  <c r="X19" i="84"/>
  <c r="U22" i="84"/>
  <c r="X22" i="84" s="1"/>
  <c r="Y22" i="84" s="1"/>
  <c r="Y31" i="84" s="1"/>
  <c r="I183" i="11"/>
  <c r="O183" i="11" s="1"/>
  <c r="R19" i="86"/>
  <c r="I185" i="78"/>
  <c r="I187" i="78" s="1"/>
  <c r="I19" i="11"/>
  <c r="I143" i="84"/>
  <c r="O143" i="84" s="1"/>
  <c r="U143" i="84" s="1"/>
  <c r="I142" i="11"/>
  <c r="I144" i="11" s="1"/>
  <c r="I184" i="84"/>
  <c r="C145" i="84"/>
  <c r="I143" i="86"/>
  <c r="R19" i="84"/>
  <c r="I20" i="78"/>
  <c r="C145" i="86"/>
  <c r="I184" i="86"/>
  <c r="I22" i="11" l="1"/>
  <c r="V36" i="86"/>
  <c r="V35" i="86"/>
  <c r="V34" i="86"/>
  <c r="X34" i="86" s="1"/>
  <c r="V33" i="86"/>
  <c r="X33" i="86" s="1"/>
  <c r="V32" i="86"/>
  <c r="V36" i="84"/>
  <c r="V35" i="84"/>
  <c r="V34" i="84"/>
  <c r="X34" i="84" s="1"/>
  <c r="V33" i="84"/>
  <c r="X33" i="84" s="1"/>
  <c r="V32" i="84"/>
  <c r="X143" i="84"/>
  <c r="U145" i="84"/>
  <c r="X145" i="84" s="1"/>
  <c r="Y145" i="84" s="1"/>
  <c r="Y154" i="84" s="1"/>
  <c r="Y155" i="78"/>
  <c r="U183" i="11"/>
  <c r="R183" i="11"/>
  <c r="I185" i="11"/>
  <c r="O185" i="78"/>
  <c r="U185" i="78" s="1"/>
  <c r="O19" i="11"/>
  <c r="O184" i="84"/>
  <c r="U184" i="84" s="1"/>
  <c r="I186" i="84"/>
  <c r="O142" i="11"/>
  <c r="I145" i="86"/>
  <c r="O143" i="86"/>
  <c r="U143" i="86" s="1"/>
  <c r="R143" i="84"/>
  <c r="O145" i="84"/>
  <c r="R145" i="84" s="1"/>
  <c r="S145" i="84" s="1"/>
  <c r="S154" i="84" s="1"/>
  <c r="I145" i="84"/>
  <c r="O20" i="78"/>
  <c r="U20" i="78" s="1"/>
  <c r="O184" i="86"/>
  <c r="U184" i="86" s="1"/>
  <c r="I186" i="86"/>
  <c r="U19" i="11" l="1"/>
  <c r="U22" i="11" s="1"/>
  <c r="X22" i="11" s="1"/>
  <c r="Y22" i="11" s="1"/>
  <c r="Y31" i="11" s="1"/>
  <c r="O22" i="11"/>
  <c r="V160" i="78"/>
  <c r="V157" i="78"/>
  <c r="X157" i="78" s="1"/>
  <c r="V159" i="78"/>
  <c r="V158" i="78"/>
  <c r="X158" i="78" s="1"/>
  <c r="V156" i="78"/>
  <c r="U142" i="11"/>
  <c r="X142" i="11" s="1"/>
  <c r="O144" i="11"/>
  <c r="R144" i="11" s="1"/>
  <c r="S144" i="11" s="1"/>
  <c r="S153" i="11" s="1"/>
  <c r="X184" i="86"/>
  <c r="U186" i="86"/>
  <c r="X186" i="86" s="1"/>
  <c r="Y186" i="86" s="1"/>
  <c r="Y195" i="86" s="1"/>
  <c r="X143" i="86"/>
  <c r="U145" i="86"/>
  <c r="X145" i="86" s="1"/>
  <c r="Y145" i="86" s="1"/>
  <c r="Y154" i="86" s="1"/>
  <c r="V200" i="84"/>
  <c r="X200" i="84" s="1"/>
  <c r="V155" i="84"/>
  <c r="X155" i="84" s="1"/>
  <c r="V199" i="84"/>
  <c r="X199" i="84" s="1"/>
  <c r="V159" i="84"/>
  <c r="X159" i="84" s="1"/>
  <c r="Y160" i="84" s="1"/>
  <c r="Y161" i="84" s="1"/>
  <c r="V158" i="84"/>
  <c r="X158" i="84" s="1"/>
  <c r="X184" i="84"/>
  <c r="U186" i="84"/>
  <c r="X186" i="84" s="1"/>
  <c r="Y186" i="84" s="1"/>
  <c r="Y195" i="84" s="1"/>
  <c r="X185" i="78"/>
  <c r="U187" i="78"/>
  <c r="X187" i="78" s="1"/>
  <c r="Y187" i="78" s="1"/>
  <c r="Y196" i="78" s="1"/>
  <c r="X20" i="78"/>
  <c r="U23" i="78"/>
  <c r="X23" i="78" s="1"/>
  <c r="Y23" i="78" s="1"/>
  <c r="Y32" i="78" s="1"/>
  <c r="S155" i="78"/>
  <c r="X183" i="11"/>
  <c r="U185" i="11"/>
  <c r="X185" i="11" s="1"/>
  <c r="Y185" i="11" s="1"/>
  <c r="Y194" i="11" s="1"/>
  <c r="R185" i="78"/>
  <c r="R19" i="11"/>
  <c r="R142" i="11"/>
  <c r="P159" i="84"/>
  <c r="R159" i="84" s="1"/>
  <c r="S160" i="84" s="1"/>
  <c r="S161" i="84" s="1"/>
  <c r="P155" i="84"/>
  <c r="R155" i="84" s="1"/>
  <c r="P199" i="84"/>
  <c r="R199" i="84" s="1"/>
  <c r="P200" i="84"/>
  <c r="R200" i="84" s="1"/>
  <c r="P158" i="84"/>
  <c r="R158" i="84" s="1"/>
  <c r="R184" i="84"/>
  <c r="R143" i="86"/>
  <c r="O145" i="86"/>
  <c r="R145" i="86" s="1"/>
  <c r="S145" i="86" s="1"/>
  <c r="S154" i="86" s="1"/>
  <c r="R184" i="86"/>
  <c r="R20" i="78"/>
  <c r="X19" i="11" l="1"/>
  <c r="P160" i="78"/>
  <c r="R160" i="78" s="1"/>
  <c r="S161" i="78" s="1"/>
  <c r="S162" i="78" s="1"/>
  <c r="P159" i="78"/>
  <c r="R159" i="78" s="1"/>
  <c r="P158" i="78"/>
  <c r="R158" i="78" s="1"/>
  <c r="P157" i="78"/>
  <c r="R157" i="78" s="1"/>
  <c r="P156" i="78"/>
  <c r="R156" i="78" s="1"/>
  <c r="P156" i="11"/>
  <c r="R156" i="11" s="1"/>
  <c r="P155" i="11"/>
  <c r="R155" i="11" s="1"/>
  <c r="P154" i="11"/>
  <c r="R154" i="11" s="1"/>
  <c r="P158" i="11"/>
  <c r="R158" i="11" s="1"/>
  <c r="S159" i="11" s="1"/>
  <c r="S160" i="11" s="1"/>
  <c r="J48" i="1" s="1"/>
  <c r="P157" i="11"/>
  <c r="R157" i="11" s="1"/>
  <c r="V37" i="78"/>
  <c r="V36" i="78"/>
  <c r="V35" i="78"/>
  <c r="X35" i="78" s="1"/>
  <c r="V34" i="78"/>
  <c r="X34" i="78" s="1"/>
  <c r="V33" i="78"/>
  <c r="V36" i="11"/>
  <c r="V34" i="11"/>
  <c r="X34" i="11" s="1"/>
  <c r="V33" i="11"/>
  <c r="X33" i="11" s="1"/>
  <c r="V32" i="11"/>
  <c r="V35" i="11"/>
  <c r="U144" i="11"/>
  <c r="X144" i="11" s="1"/>
  <c r="Y144" i="11" s="1"/>
  <c r="Y153" i="11" s="1"/>
  <c r="Y201" i="84"/>
  <c r="Y202" i="84" s="1"/>
  <c r="V159" i="86"/>
  <c r="X159" i="86" s="1"/>
  <c r="Y160" i="86" s="1"/>
  <c r="Y161" i="86" s="1"/>
  <c r="V199" i="86"/>
  <c r="X199" i="86" s="1"/>
  <c r="V200" i="86"/>
  <c r="X200" i="86" s="1"/>
  <c r="Y201" i="86" s="1"/>
  <c r="Y202" i="86" s="1"/>
  <c r="V155" i="86"/>
  <c r="X155" i="86" s="1"/>
  <c r="V158" i="86"/>
  <c r="X158" i="86" s="1"/>
  <c r="V201" i="78"/>
  <c r="X201" i="78" s="1"/>
  <c r="Y202" i="78" s="1"/>
  <c r="Y203" i="78" s="1"/>
  <c r="L53" i="77" s="1"/>
  <c r="V200" i="78"/>
  <c r="X200" i="78" s="1"/>
  <c r="X159" i="78"/>
  <c r="X156" i="78"/>
  <c r="X160" i="78"/>
  <c r="Y161" i="78" s="1"/>
  <c r="Y162" i="78" s="1"/>
  <c r="P200" i="78"/>
  <c r="R200" i="78" s="1"/>
  <c r="P201" i="78"/>
  <c r="R201" i="78" s="1"/>
  <c r="V199" i="11"/>
  <c r="X199" i="11" s="1"/>
  <c r="Y200" i="11" s="1"/>
  <c r="Y201" i="11" s="1"/>
  <c r="L53" i="1" s="1"/>
  <c r="V198" i="11"/>
  <c r="X198" i="11" s="1"/>
  <c r="P198" i="11"/>
  <c r="R198" i="11" s="1"/>
  <c r="P199" i="11"/>
  <c r="R199" i="11" s="1"/>
  <c r="P155" i="86"/>
  <c r="R155" i="86" s="1"/>
  <c r="P158" i="86"/>
  <c r="R158" i="86" s="1"/>
  <c r="P159" i="86"/>
  <c r="R159" i="86" s="1"/>
  <c r="S160" i="86" s="1"/>
  <c r="S161" i="86" s="1"/>
  <c r="P200" i="86"/>
  <c r="R200" i="86" s="1"/>
  <c r="P199" i="86"/>
  <c r="R199" i="86" s="1"/>
  <c r="V158" i="11" l="1"/>
  <c r="X158" i="11" s="1"/>
  <c r="Y159" i="11" s="1"/>
  <c r="Y160" i="11" s="1"/>
  <c r="L52" i="1" s="1"/>
  <c r="V157" i="11"/>
  <c r="X157" i="11" s="1"/>
  <c r="V156" i="11"/>
  <c r="X156" i="11" s="1"/>
  <c r="V155" i="11"/>
  <c r="X155" i="11" s="1"/>
  <c r="V154" i="11"/>
  <c r="X154" i="11" s="1"/>
  <c r="E9" i="91"/>
  <c r="E35" i="91"/>
  <c r="J52" i="77"/>
  <c r="J48" i="77"/>
  <c r="L52" i="77"/>
  <c r="L48" i="77"/>
  <c r="J52" i="1"/>
  <c r="B23" i="94" l="1"/>
  <c r="D23" i="94" s="1"/>
  <c r="B23" i="96"/>
  <c r="D23" i="96" s="1"/>
  <c r="B23" i="95"/>
  <c r="D23" i="95" s="1"/>
  <c r="E16" i="91"/>
  <c r="E38" i="91"/>
  <c r="F16" i="91"/>
  <c r="F38" i="91"/>
  <c r="L48" i="1"/>
  <c r="I22" i="86"/>
  <c r="B43" i="96" l="1"/>
  <c r="D43" i="96" s="1"/>
  <c r="B43" i="95"/>
  <c r="D43" i="95" s="1"/>
  <c r="B43" i="94"/>
  <c r="D43" i="94" s="1"/>
  <c r="B44" i="95"/>
  <c r="D44" i="95" s="1"/>
  <c r="B44" i="94"/>
  <c r="D44" i="94" s="1"/>
  <c r="B44" i="96"/>
  <c r="D44" i="96" s="1"/>
  <c r="F9" i="91"/>
  <c r="F35" i="91"/>
  <c r="B24" i="94" l="1"/>
  <c r="D24" i="94" s="1"/>
  <c r="B24" i="96"/>
  <c r="D24" i="96" s="1"/>
  <c r="B24" i="95"/>
  <c r="D24" i="95" s="1"/>
  <c r="I23" i="78"/>
  <c r="R22" i="11"/>
  <c r="S22" i="11" s="1"/>
  <c r="S31" i="11" s="1"/>
  <c r="I22" i="84"/>
  <c r="O22" i="86"/>
  <c r="R22" i="86" s="1"/>
  <c r="S22" i="86" s="1"/>
  <c r="S31" i="86" s="1"/>
  <c r="P34" i="11" l="1"/>
  <c r="R34" i="11" s="1"/>
  <c r="P32" i="11"/>
  <c r="R32" i="11" s="1"/>
  <c r="P33" i="11"/>
  <c r="R33" i="11" s="1"/>
  <c r="P36" i="11"/>
  <c r="R36" i="11" s="1"/>
  <c r="S37" i="11" s="1"/>
  <c r="P35" i="11"/>
  <c r="R35" i="11" s="1"/>
  <c r="P36" i="86"/>
  <c r="R36" i="86" s="1"/>
  <c r="S37" i="86" s="1"/>
  <c r="S38" i="86" s="1"/>
  <c r="J46" i="85" s="1"/>
  <c r="E43" i="91" s="1"/>
  <c r="P32" i="86"/>
  <c r="R32" i="86" s="1"/>
  <c r="P35" i="86"/>
  <c r="R35" i="86" s="1"/>
  <c r="P34" i="86"/>
  <c r="R34" i="86" s="1"/>
  <c r="P33" i="86"/>
  <c r="R33" i="86" s="1"/>
  <c r="X36" i="11"/>
  <c r="Y37" i="11" s="1"/>
  <c r="Y38" i="11" s="1"/>
  <c r="L46" i="1" s="1"/>
  <c r="F36" i="91" s="1"/>
  <c r="X35" i="11"/>
  <c r="X32" i="11"/>
  <c r="X36" i="86"/>
  <c r="Y37" i="86" s="1"/>
  <c r="Y38" i="86" s="1"/>
  <c r="L46" i="85" s="1"/>
  <c r="F43" i="91" s="1"/>
  <c r="X35" i="86"/>
  <c r="X32" i="86"/>
  <c r="O22" i="84"/>
  <c r="R22" i="84" s="1"/>
  <c r="S22" i="84" s="1"/>
  <c r="S31" i="84" s="1"/>
  <c r="O23" i="78"/>
  <c r="R23" i="78" s="1"/>
  <c r="S23" i="78" s="1"/>
  <c r="S32" i="78" s="1"/>
  <c r="P33" i="78" l="1"/>
  <c r="R33" i="78" s="1"/>
  <c r="P37" i="78"/>
  <c r="R37" i="78" s="1"/>
  <c r="S38" i="78" s="1"/>
  <c r="S39" i="78" s="1"/>
  <c r="J46" i="77" s="1"/>
  <c r="E39" i="91" s="1"/>
  <c r="G5" i="92" s="1"/>
  <c r="P34" i="78"/>
  <c r="R34" i="78" s="1"/>
  <c r="P36" i="78"/>
  <c r="R36" i="78" s="1"/>
  <c r="P35" i="78"/>
  <c r="R35" i="78" s="1"/>
  <c r="P34" i="84"/>
  <c r="R34" i="84" s="1"/>
  <c r="P36" i="84"/>
  <c r="R36" i="84" s="1"/>
  <c r="S37" i="84" s="1"/>
  <c r="S38" i="84" s="1"/>
  <c r="J46" i="83" s="1"/>
  <c r="E41" i="91" s="1"/>
  <c r="P32" i="84"/>
  <c r="R32" i="84" s="1"/>
  <c r="P35" i="84"/>
  <c r="R35" i="84" s="1"/>
  <c r="P33" i="84"/>
  <c r="R33" i="84" s="1"/>
  <c r="J58" i="85"/>
  <c r="E28" i="91"/>
  <c r="J46" i="1"/>
  <c r="E36" i="91" s="1"/>
  <c r="S38" i="11"/>
  <c r="X32" i="84"/>
  <c r="X35" i="84"/>
  <c r="X36" i="84"/>
  <c r="Y37" i="84" s="1"/>
  <c r="Y38" i="84" s="1"/>
  <c r="L46" i="83" s="1"/>
  <c r="F41" i="91" s="1"/>
  <c r="F28" i="91"/>
  <c r="L58" i="85"/>
  <c r="H71" i="85" s="1"/>
  <c r="I71" i="85" s="1"/>
  <c r="L58" i="1"/>
  <c r="H71" i="1" s="1"/>
  <c r="I71" i="1" s="1"/>
  <c r="F8" i="91"/>
  <c r="X33" i="78"/>
  <c r="X37" i="78"/>
  <c r="Y38" i="78" s="1"/>
  <c r="Y39" i="78" s="1"/>
  <c r="L46" i="77" s="1"/>
  <c r="F39" i="91" s="1"/>
  <c r="H5" i="92" s="1"/>
  <c r="X36" i="78"/>
  <c r="C89" i="96" l="1"/>
  <c r="D89" i="96" s="1"/>
  <c r="C41" i="96"/>
  <c r="C49" i="96"/>
  <c r="D49" i="96" s="1"/>
  <c r="C61" i="96"/>
  <c r="D61" i="96" s="1"/>
  <c r="C55" i="96"/>
  <c r="D55" i="96" s="1"/>
  <c r="B12" i="95"/>
  <c r="D12" i="95" s="1"/>
  <c r="B12" i="96"/>
  <c r="D12" i="96" s="1"/>
  <c r="B12" i="94"/>
  <c r="D12" i="94" s="1"/>
  <c r="B99" i="94"/>
  <c r="D99" i="94" s="1"/>
  <c r="B99" i="95"/>
  <c r="D99" i="95" s="1"/>
  <c r="B99" i="96"/>
  <c r="D99" i="96" s="1"/>
  <c r="B100" i="96"/>
  <c r="D100" i="96" s="1"/>
  <c r="B100" i="95"/>
  <c r="D100" i="95" s="1"/>
  <c r="B100" i="94"/>
  <c r="D100" i="94" s="1"/>
  <c r="D21" i="92"/>
  <c r="E21" i="92" s="1"/>
  <c r="D20" i="92"/>
  <c r="E20" i="92" s="1"/>
  <c r="D22" i="92"/>
  <c r="E22" i="92" s="1"/>
  <c r="D19" i="92"/>
  <c r="E19" i="92" s="1"/>
  <c r="D18" i="92"/>
  <c r="E18" i="92" s="1"/>
  <c r="E15" i="91"/>
  <c r="J58" i="77"/>
  <c r="J58" i="83"/>
  <c r="E22" i="91"/>
  <c r="F22" i="91"/>
  <c r="L58" i="83"/>
  <c r="H71" i="83" s="1"/>
  <c r="I71" i="83" s="1"/>
  <c r="E8" i="91"/>
  <c r="J58" i="1"/>
  <c r="F15" i="91"/>
  <c r="L58" i="77"/>
  <c r="H71" i="77" s="1"/>
  <c r="I71" i="77" s="1"/>
  <c r="H68" i="85"/>
  <c r="I68" i="85" s="1"/>
  <c r="H69" i="85"/>
  <c r="I69" i="85" s="1"/>
  <c r="H67" i="85"/>
  <c r="I67" i="85" s="1"/>
  <c r="B32" i="96" l="1"/>
  <c r="D32" i="96" s="1"/>
  <c r="B32" i="94"/>
  <c r="D32" i="94" s="1"/>
  <c r="B32" i="95"/>
  <c r="D32" i="95" s="1"/>
  <c r="B11" i="96"/>
  <c r="D11" i="96" s="1"/>
  <c r="B11" i="95"/>
  <c r="D11" i="95" s="1"/>
  <c r="B11" i="94"/>
  <c r="D11" i="94" s="1"/>
  <c r="B71" i="95"/>
  <c r="D71" i="95" s="1"/>
  <c r="B71" i="96"/>
  <c r="D71" i="96" s="1"/>
  <c r="B71" i="94"/>
  <c r="D71" i="94" s="1"/>
  <c r="B72" i="94"/>
  <c r="D72" i="94" s="1"/>
  <c r="B72" i="95"/>
  <c r="D72" i="95" s="1"/>
  <c r="B72" i="96"/>
  <c r="D72" i="96" s="1"/>
  <c r="B31" i="96"/>
  <c r="D31" i="96" s="1"/>
  <c r="B31" i="95"/>
  <c r="D31" i="95" s="1"/>
  <c r="B31" i="94"/>
  <c r="D31" i="94" s="1"/>
  <c r="H67" i="1"/>
  <c r="I67" i="1" s="1"/>
  <c r="H68" i="1"/>
  <c r="I68" i="1" s="1"/>
  <c r="H69" i="1"/>
  <c r="I69" i="1" s="1"/>
  <c r="H68" i="77"/>
  <c r="I68" i="77" s="1"/>
  <c r="H69" i="77"/>
  <c r="I69" i="77" s="1"/>
  <c r="H67" i="77"/>
  <c r="I67" i="77" s="1"/>
  <c r="H69" i="83"/>
  <c r="I69" i="83" s="1"/>
  <c r="H67" i="83"/>
  <c r="I67" i="83" s="1"/>
  <c r="H68" i="83"/>
  <c r="I68" i="83" s="1"/>
  <c r="J12" i="92"/>
  <c r="F18" i="92" s="1"/>
  <c r="G18" i="92" s="1"/>
  <c r="H18" i="92" s="1"/>
  <c r="E31" i="76"/>
  <c r="B28" i="76" s="1"/>
  <c r="B29" i="76" s="1"/>
  <c r="F20" i="92" l="1"/>
  <c r="I20" i="92" s="1"/>
  <c r="J20" i="92" s="1"/>
  <c r="F21" i="92"/>
  <c r="G21" i="92" s="1"/>
  <c r="H21" i="92" s="1"/>
  <c r="F22" i="92"/>
  <c r="G22" i="92" s="1"/>
  <c r="H22" i="92" s="1"/>
  <c r="F19" i="92"/>
  <c r="I19" i="92" s="1"/>
  <c r="J19" i="92" s="1"/>
  <c r="I18" i="92"/>
  <c r="J18" i="92" s="1"/>
  <c r="C26" i="76"/>
  <c r="C24" i="76"/>
  <c r="C27" i="76"/>
  <c r="C28" i="76"/>
  <c r="B31" i="76" s="1"/>
  <c r="C31" i="76" s="1"/>
  <c r="G20" i="92" l="1"/>
  <c r="H20" i="92" s="1"/>
  <c r="I21" i="92"/>
  <c r="J21" i="92" s="1"/>
  <c r="I22" i="92"/>
  <c r="J22" i="92" s="1"/>
  <c r="G19" i="92"/>
  <c r="H19" i="92" s="1"/>
  <c r="B23" i="87"/>
  <c r="C51" i="86"/>
  <c r="F51" i="86" s="1"/>
  <c r="D12" i="85"/>
  <c r="G12" i="85" s="1"/>
  <c r="C93" i="78"/>
  <c r="F93" i="78" s="1"/>
  <c r="C91" i="11"/>
  <c r="F91" i="11" s="1"/>
  <c r="C10" i="86"/>
  <c r="C51" i="84"/>
  <c r="F51" i="84" s="1"/>
  <c r="D12" i="77"/>
  <c r="G12" i="77" s="1"/>
  <c r="C10" i="11"/>
  <c r="C10" i="84"/>
  <c r="C135" i="78"/>
  <c r="F135" i="78" s="1"/>
  <c r="C133" i="11"/>
  <c r="F133" i="11" s="1"/>
  <c r="C51" i="11"/>
  <c r="F51" i="11" s="1"/>
  <c r="D12" i="83"/>
  <c r="G12" i="83" s="1"/>
  <c r="C11" i="78"/>
  <c r="C92" i="86"/>
  <c r="F92" i="86" s="1"/>
  <c r="C52" i="78"/>
  <c r="F52" i="78" s="1"/>
  <c r="C92" i="84"/>
  <c r="F92" i="84" s="1"/>
  <c r="D12" i="1"/>
  <c r="G12" i="1" s="1"/>
  <c r="C50" i="78"/>
  <c r="C89" i="11"/>
  <c r="C49" i="11"/>
  <c r="C90" i="86"/>
  <c r="C49" i="84"/>
  <c r="C91" i="78"/>
  <c r="C49" i="86"/>
  <c r="C90" i="84"/>
  <c r="D10" i="85"/>
  <c r="C8" i="84"/>
  <c r="C133" i="78"/>
  <c r="D10" i="1"/>
  <c r="C8" i="11"/>
  <c r="D10" i="77"/>
  <c r="C131" i="11"/>
  <c r="B21" i="87"/>
  <c r="C9" i="78"/>
  <c r="D10" i="83"/>
  <c r="C8" i="86"/>
  <c r="C11" i="86"/>
  <c r="F11" i="86" s="1"/>
  <c r="C52" i="86"/>
  <c r="F52" i="86" s="1"/>
  <c r="C93" i="86"/>
  <c r="F93" i="86" s="1"/>
  <c r="C12" i="78"/>
  <c r="F12" i="78" s="1"/>
  <c r="D13" i="77"/>
  <c r="G13" i="77" s="1"/>
  <c r="C53" i="78"/>
  <c r="F53" i="78" s="1"/>
  <c r="C11" i="11"/>
  <c r="F11" i="11" s="1"/>
  <c r="C52" i="84"/>
  <c r="F52" i="84" s="1"/>
  <c r="D13" i="85"/>
  <c r="G13" i="85" s="1"/>
  <c r="C134" i="11"/>
  <c r="F134" i="11" s="1"/>
  <c r="C92" i="11"/>
  <c r="F92" i="11" s="1"/>
  <c r="C94" i="78"/>
  <c r="F94" i="78" s="1"/>
  <c r="B24" i="87"/>
  <c r="C136" i="78"/>
  <c r="F136" i="78" s="1"/>
  <c r="C93" i="84"/>
  <c r="F93" i="84" s="1"/>
  <c r="D13" i="83"/>
  <c r="G13" i="83" s="1"/>
  <c r="C52" i="11"/>
  <c r="F52" i="11" s="1"/>
  <c r="C11" i="84"/>
  <c r="F11" i="84" s="1"/>
  <c r="D13" i="1"/>
  <c r="G13" i="1" s="1"/>
  <c r="C135" i="86"/>
  <c r="C176" i="86"/>
  <c r="C135" i="84"/>
  <c r="C177" i="78"/>
  <c r="C175" i="11"/>
  <c r="C176" i="84"/>
  <c r="C134" i="78"/>
  <c r="F134" i="78" s="1"/>
  <c r="C92" i="78"/>
  <c r="F92" i="78" s="1"/>
  <c r="D11" i="77"/>
  <c r="G11" i="77" s="1"/>
  <c r="C50" i="86"/>
  <c r="F50" i="86" s="1"/>
  <c r="D11" i="85"/>
  <c r="G11" i="85" s="1"/>
  <c r="D11" i="83"/>
  <c r="G11" i="83" s="1"/>
  <c r="C9" i="86"/>
  <c r="F9" i="86" s="1"/>
  <c r="C9" i="11"/>
  <c r="F9" i="11" s="1"/>
  <c r="B22" i="87"/>
  <c r="C50" i="84"/>
  <c r="F50" i="84" s="1"/>
  <c r="C132" i="11"/>
  <c r="F132" i="11" s="1"/>
  <c r="C91" i="84"/>
  <c r="F91" i="84" s="1"/>
  <c r="C10" i="78"/>
  <c r="F10" i="78" s="1"/>
  <c r="C9" i="84"/>
  <c r="F9" i="84" s="1"/>
  <c r="C51" i="78"/>
  <c r="F51" i="78" s="1"/>
  <c r="C90" i="11"/>
  <c r="F90" i="11" s="1"/>
  <c r="C50" i="11"/>
  <c r="F50" i="11" s="1"/>
  <c r="C91" i="86"/>
  <c r="F91" i="86" s="1"/>
  <c r="D11" i="1"/>
  <c r="G11" i="1" s="1"/>
  <c r="F10" i="84" l="1"/>
  <c r="I10" i="84"/>
  <c r="L10" i="84" s="1"/>
  <c r="F10" i="11"/>
  <c r="I10" i="11"/>
  <c r="L10" i="11" s="1"/>
  <c r="F11" i="78"/>
  <c r="I11" i="78"/>
  <c r="L11" i="78" s="1"/>
  <c r="F10" i="86"/>
  <c r="I10" i="86"/>
  <c r="L10" i="86" s="1"/>
  <c r="C12" i="87"/>
  <c r="C16" i="87"/>
  <c r="C8" i="87"/>
  <c r="C15" i="87"/>
  <c r="C3" i="87"/>
  <c r="C11" i="87"/>
  <c r="C17" i="87"/>
  <c r="C10" i="87"/>
  <c r="C7" i="87"/>
  <c r="C18" i="87"/>
  <c r="C14" i="87"/>
  <c r="C9" i="87"/>
  <c r="C5" i="87"/>
  <c r="C13" i="87"/>
  <c r="C6" i="87"/>
  <c r="C19" i="87"/>
  <c r="C4" i="87"/>
  <c r="C2" i="87"/>
  <c r="F8" i="11"/>
  <c r="I8" i="11"/>
  <c r="C12" i="11"/>
  <c r="F12" i="11" s="1"/>
  <c r="G12" i="11" s="1"/>
  <c r="F49" i="84"/>
  <c r="I49" i="84"/>
  <c r="C53" i="84"/>
  <c r="F53" i="84" s="1"/>
  <c r="G53" i="84" s="1"/>
  <c r="F176" i="84"/>
  <c r="C177" i="84"/>
  <c r="F177" i="84" s="1"/>
  <c r="G177" i="84" s="1"/>
  <c r="G10" i="1"/>
  <c r="D14" i="1"/>
  <c r="G14" i="1" s="1"/>
  <c r="H14" i="1" s="1"/>
  <c r="F90" i="86"/>
  <c r="I90" i="86"/>
  <c r="C94" i="86"/>
  <c r="F94" i="86" s="1"/>
  <c r="G94" i="86" s="1"/>
  <c r="F8" i="86"/>
  <c r="C12" i="86"/>
  <c r="F12" i="86" s="1"/>
  <c r="G12" i="86" s="1"/>
  <c r="I8" i="86"/>
  <c r="F133" i="78"/>
  <c r="I133" i="78"/>
  <c r="C137" i="78"/>
  <c r="F137" i="78" s="1"/>
  <c r="G137" i="78" s="1"/>
  <c r="F49" i="11"/>
  <c r="I49" i="11"/>
  <c r="C53" i="11"/>
  <c r="F53" i="11" s="1"/>
  <c r="G53" i="11" s="1"/>
  <c r="F177" i="78"/>
  <c r="C178" i="78"/>
  <c r="F178" i="78" s="1"/>
  <c r="G178" i="78" s="1"/>
  <c r="G10" i="83"/>
  <c r="D14" i="83"/>
  <c r="G14" i="83" s="1"/>
  <c r="H14" i="83" s="1"/>
  <c r="F8" i="84"/>
  <c r="I8" i="84"/>
  <c r="C12" i="84"/>
  <c r="F12" i="84" s="1"/>
  <c r="G12" i="84" s="1"/>
  <c r="F89" i="11"/>
  <c r="I89" i="11"/>
  <c r="C93" i="11"/>
  <c r="F93" i="11" s="1"/>
  <c r="G93" i="11" s="1"/>
  <c r="F135" i="84"/>
  <c r="C136" i="84"/>
  <c r="F136" i="84" s="1"/>
  <c r="G136" i="84" s="1"/>
  <c r="F50" i="78"/>
  <c r="I50" i="78"/>
  <c r="C54" i="78"/>
  <c r="F54" i="78" s="1"/>
  <c r="G54" i="78" s="1"/>
  <c r="E2" i="87"/>
  <c r="E4" i="87"/>
  <c r="E9" i="87"/>
  <c r="E10" i="87"/>
  <c r="E16" i="87"/>
  <c r="E8" i="87"/>
  <c r="E12" i="87"/>
  <c r="E7" i="87"/>
  <c r="E13" i="87"/>
  <c r="E19" i="87"/>
  <c r="E14" i="87"/>
  <c r="E3" i="87"/>
  <c r="E6" i="87"/>
  <c r="E15" i="87"/>
  <c r="E17" i="87"/>
  <c r="E5" i="87"/>
  <c r="E11" i="87"/>
  <c r="E18" i="87"/>
  <c r="B13" i="87"/>
  <c r="B17" i="87"/>
  <c r="B10" i="87"/>
  <c r="B16" i="87"/>
  <c r="B5" i="87"/>
  <c r="B6" i="87"/>
  <c r="B4" i="87"/>
  <c r="B18" i="87"/>
  <c r="B7" i="87"/>
  <c r="B12" i="87"/>
  <c r="B14" i="87"/>
  <c r="B11" i="87"/>
  <c r="B9" i="87"/>
  <c r="B8" i="87"/>
  <c r="B19" i="87"/>
  <c r="B15" i="87"/>
  <c r="B2" i="87"/>
  <c r="B3" i="87"/>
  <c r="F90" i="84"/>
  <c r="C94" i="84"/>
  <c r="F94" i="84" s="1"/>
  <c r="G94" i="84" s="1"/>
  <c r="I90" i="84"/>
  <c r="F176" i="86"/>
  <c r="C177" i="86"/>
  <c r="F177" i="86" s="1"/>
  <c r="G177" i="86" s="1"/>
  <c r="F135" i="86"/>
  <c r="C136" i="86"/>
  <c r="F136" i="86" s="1"/>
  <c r="G136" i="86" s="1"/>
  <c r="F131" i="11"/>
  <c r="C135" i="11"/>
  <c r="F135" i="11" s="1"/>
  <c r="G135" i="11" s="1"/>
  <c r="I131" i="11"/>
  <c r="F49" i="86"/>
  <c r="I49" i="86"/>
  <c r="C53" i="86"/>
  <c r="F53" i="86" s="1"/>
  <c r="G53" i="86" s="1"/>
  <c r="F175" i="11"/>
  <c r="C176" i="11"/>
  <c r="F176" i="11" s="1"/>
  <c r="G176" i="11" s="1"/>
  <c r="F9" i="78"/>
  <c r="I9" i="78"/>
  <c r="C13" i="78"/>
  <c r="F13" i="78" s="1"/>
  <c r="G13" i="78" s="1"/>
  <c r="G10" i="85"/>
  <c r="D14" i="85"/>
  <c r="G14" i="85" s="1"/>
  <c r="H14" i="85" s="1"/>
  <c r="G10" i="77"/>
  <c r="D14" i="77"/>
  <c r="G14" i="77" s="1"/>
  <c r="H14" i="77" s="1"/>
  <c r="F91" i="78"/>
  <c r="I91" i="78"/>
  <c r="C95" i="78"/>
  <c r="F95" i="78" s="1"/>
  <c r="G95" i="78" s="1"/>
  <c r="D4" i="87"/>
  <c r="D14" i="87"/>
  <c r="D16" i="87"/>
  <c r="D8" i="87"/>
  <c r="D2" i="87"/>
  <c r="D9" i="87"/>
  <c r="D11" i="87"/>
  <c r="D13" i="87"/>
  <c r="D7" i="87"/>
  <c r="D5" i="87"/>
  <c r="D17" i="87"/>
  <c r="D18" i="87"/>
  <c r="D12" i="87"/>
  <c r="D3" i="87"/>
  <c r="D19" i="87"/>
  <c r="D10" i="87"/>
  <c r="D15" i="87"/>
  <c r="D6" i="87"/>
  <c r="T8" i="87" l="1"/>
  <c r="M31" i="87"/>
  <c r="D55" i="86"/>
  <c r="F55" i="86" s="1"/>
  <c r="D54" i="86"/>
  <c r="F54" i="86" s="1"/>
  <c r="G54" i="86" s="1"/>
  <c r="D179" i="86"/>
  <c r="F179" i="86" s="1"/>
  <c r="D178" i="86"/>
  <c r="F178" i="86" s="1"/>
  <c r="G178" i="86" s="1"/>
  <c r="F19" i="87"/>
  <c r="R19" i="87"/>
  <c r="K42" i="87"/>
  <c r="F4" i="87"/>
  <c r="G4" i="87" s="1"/>
  <c r="R4" i="87"/>
  <c r="K27" i="87"/>
  <c r="N34" i="87"/>
  <c r="U11" i="87"/>
  <c r="N36" i="87"/>
  <c r="U13" i="87"/>
  <c r="N25" i="87"/>
  <c r="H52" i="73" s="1"/>
  <c r="G40" i="73"/>
  <c r="U2" i="87"/>
  <c r="G42" i="73" s="1"/>
  <c r="D54" i="11"/>
  <c r="F54" i="11" s="1"/>
  <c r="G54" i="11" s="1"/>
  <c r="D55" i="11"/>
  <c r="F55" i="11" s="1"/>
  <c r="D55" i="84"/>
  <c r="F55" i="84" s="1"/>
  <c r="D54" i="84"/>
  <c r="F54" i="84" s="1"/>
  <c r="G54" i="84" s="1"/>
  <c r="S19" i="87"/>
  <c r="L42" i="87"/>
  <c r="S10" i="87"/>
  <c r="L33" i="87"/>
  <c r="E16" i="85"/>
  <c r="G16" i="85" s="1"/>
  <c r="E15" i="85"/>
  <c r="G15" i="85" s="1"/>
  <c r="H15" i="85" s="1"/>
  <c r="L49" i="86"/>
  <c r="I53" i="86"/>
  <c r="L53" i="86" s="1"/>
  <c r="M53" i="86" s="1"/>
  <c r="K31" i="87"/>
  <c r="R8" i="87"/>
  <c r="F8" i="87"/>
  <c r="K29" i="87"/>
  <c r="F6" i="87"/>
  <c r="G6" i="87" s="1"/>
  <c r="R6" i="87"/>
  <c r="N28" i="87"/>
  <c r="U5" i="87"/>
  <c r="N30" i="87"/>
  <c r="U7" i="87"/>
  <c r="D56" i="78"/>
  <c r="F56" i="78" s="1"/>
  <c r="D55" i="78"/>
  <c r="F55" i="78" s="1"/>
  <c r="G55" i="78" s="1"/>
  <c r="D13" i="84"/>
  <c r="F13" i="84" s="1"/>
  <c r="G13" i="84" s="1"/>
  <c r="D14" i="84"/>
  <c r="F14" i="84" s="1"/>
  <c r="L49" i="11"/>
  <c r="I53" i="11"/>
  <c r="L53" i="11" s="1"/>
  <c r="M53" i="11" s="1"/>
  <c r="D95" i="86"/>
  <c r="F95" i="86" s="1"/>
  <c r="G95" i="86" s="1"/>
  <c r="D96" i="86"/>
  <c r="F96" i="86" s="1"/>
  <c r="L49" i="84"/>
  <c r="I53" i="84"/>
  <c r="L53" i="84" s="1"/>
  <c r="M53" i="84" s="1"/>
  <c r="S6" i="87"/>
  <c r="L29" i="87"/>
  <c r="S17" i="87"/>
  <c r="L40" i="87"/>
  <c r="M37" i="87"/>
  <c r="T14" i="87"/>
  <c r="L50" i="78"/>
  <c r="I54" i="78"/>
  <c r="L54" i="78" s="1"/>
  <c r="M54" i="78" s="1"/>
  <c r="L8" i="84"/>
  <c r="I12" i="84"/>
  <c r="L12" i="84" s="1"/>
  <c r="M12" i="84" s="1"/>
  <c r="L90" i="86"/>
  <c r="I94" i="86"/>
  <c r="L94" i="86" s="1"/>
  <c r="M94" i="86" s="1"/>
  <c r="S13" i="87"/>
  <c r="L36" i="87"/>
  <c r="S11" i="87"/>
  <c r="L34" i="87"/>
  <c r="L131" i="11"/>
  <c r="I135" i="11"/>
  <c r="L135" i="11" s="1"/>
  <c r="M135" i="11" s="1"/>
  <c r="N38" i="87"/>
  <c r="U15" i="87"/>
  <c r="D14" i="11"/>
  <c r="F14" i="11" s="1"/>
  <c r="D13" i="11"/>
  <c r="F13" i="11" s="1"/>
  <c r="G13" i="11" s="1"/>
  <c r="S5" i="87"/>
  <c r="L28" i="87"/>
  <c r="S3" i="87"/>
  <c r="L26" i="87"/>
  <c r="M41" i="87"/>
  <c r="T18" i="87"/>
  <c r="M28" i="87"/>
  <c r="T5" i="87"/>
  <c r="L90" i="84"/>
  <c r="I94" i="84"/>
  <c r="L94" i="84" s="1"/>
  <c r="M94" i="84" s="1"/>
  <c r="F9" i="87"/>
  <c r="G9" i="87" s="1"/>
  <c r="K32" i="87"/>
  <c r="R9" i="87"/>
  <c r="K28" i="87"/>
  <c r="F5" i="87"/>
  <c r="R5" i="87"/>
  <c r="N40" i="87"/>
  <c r="U17" i="87"/>
  <c r="N35" i="87"/>
  <c r="U12" i="87"/>
  <c r="M30" i="87"/>
  <c r="T7" i="87"/>
  <c r="T4" i="87"/>
  <c r="M27" i="87"/>
  <c r="D14" i="78"/>
  <c r="F14" i="78" s="1"/>
  <c r="G14" i="78" s="1"/>
  <c r="D15" i="78"/>
  <c r="F15" i="78" s="1"/>
  <c r="D95" i="84"/>
  <c r="F95" i="84" s="1"/>
  <c r="G95" i="84" s="1"/>
  <c r="D96" i="84"/>
  <c r="F96" i="84" s="1"/>
  <c r="F11" i="87"/>
  <c r="R11" i="87"/>
  <c r="K34" i="87"/>
  <c r="F16" i="87"/>
  <c r="G16" i="87" s="1"/>
  <c r="R16" i="87"/>
  <c r="K39" i="87"/>
  <c r="N31" i="87"/>
  <c r="U8" i="87"/>
  <c r="L133" i="78"/>
  <c r="I137" i="78"/>
  <c r="L137" i="78" s="1"/>
  <c r="M137" i="78" s="1"/>
  <c r="E15" i="1"/>
  <c r="G15" i="1" s="1"/>
  <c r="H15" i="1" s="1"/>
  <c r="E16" i="1"/>
  <c r="G16" i="1" s="1"/>
  <c r="S15" i="87"/>
  <c r="L38" i="87"/>
  <c r="L8" i="11"/>
  <c r="I12" i="11"/>
  <c r="L12" i="11" s="1"/>
  <c r="M12" i="11" s="1"/>
  <c r="L32" i="87"/>
  <c r="S9" i="87"/>
  <c r="T19" i="87"/>
  <c r="M42" i="87"/>
  <c r="T11" i="87"/>
  <c r="M34" i="87"/>
  <c r="L91" i="78"/>
  <c r="I95" i="78"/>
  <c r="L95" i="78" s="1"/>
  <c r="M95" i="78" s="1"/>
  <c r="F3" i="87"/>
  <c r="G3" i="87" s="1"/>
  <c r="R3" i="87"/>
  <c r="K26" i="87"/>
  <c r="F12" i="87"/>
  <c r="G12" i="87" s="1"/>
  <c r="K35" i="87"/>
  <c r="R12" i="87"/>
  <c r="K40" i="87"/>
  <c r="R17" i="87"/>
  <c r="F17" i="87"/>
  <c r="G17" i="87" s="1"/>
  <c r="N26" i="87"/>
  <c r="U3" i="87"/>
  <c r="U10" i="87"/>
  <c r="N33" i="87"/>
  <c r="L37" i="87"/>
  <c r="S14" i="87"/>
  <c r="L31" i="87"/>
  <c r="S8" i="87"/>
  <c r="M40" i="87"/>
  <c r="T17" i="87"/>
  <c r="T16" i="87"/>
  <c r="M39" i="87"/>
  <c r="T6" i="87"/>
  <c r="M29" i="87"/>
  <c r="T15" i="87"/>
  <c r="M38" i="87"/>
  <c r="D139" i="78"/>
  <c r="F139" i="78" s="1"/>
  <c r="D138" i="78"/>
  <c r="F138" i="78" s="1"/>
  <c r="G138" i="78" s="1"/>
  <c r="M33" i="87"/>
  <c r="T10" i="87"/>
  <c r="T13" i="87"/>
  <c r="M36" i="87"/>
  <c r="D96" i="78"/>
  <c r="F96" i="78" s="1"/>
  <c r="G96" i="78" s="1"/>
  <c r="D97" i="78"/>
  <c r="F97" i="78" s="1"/>
  <c r="L9" i="78"/>
  <c r="I13" i="78"/>
  <c r="L13" i="78" s="1"/>
  <c r="M13" i="78" s="1"/>
  <c r="D136" i="11"/>
  <c r="F136" i="11" s="1"/>
  <c r="G136" i="11" s="1"/>
  <c r="D137" i="11"/>
  <c r="F137" i="11" s="1"/>
  <c r="F14" i="87"/>
  <c r="K37" i="87"/>
  <c r="R14" i="87"/>
  <c r="R10" i="87"/>
  <c r="F10" i="87"/>
  <c r="G10" i="87" s="1"/>
  <c r="K33" i="87"/>
  <c r="U6" i="87"/>
  <c r="N29" i="87"/>
  <c r="D137" i="84"/>
  <c r="F137" i="84" s="1"/>
  <c r="G137" i="84" s="1"/>
  <c r="D138" i="84"/>
  <c r="F138" i="84" s="1"/>
  <c r="D178" i="11"/>
  <c r="F178" i="11" s="1"/>
  <c r="D177" i="11"/>
  <c r="F177" i="11" s="1"/>
  <c r="G177" i="11" s="1"/>
  <c r="D138" i="86"/>
  <c r="F138" i="86" s="1"/>
  <c r="D137" i="86"/>
  <c r="F137" i="86" s="1"/>
  <c r="G137" i="86" s="1"/>
  <c r="C40" i="73"/>
  <c r="F2" i="87"/>
  <c r="K25" i="87"/>
  <c r="R2" i="87"/>
  <c r="F7" i="87"/>
  <c r="G7" i="87" s="1"/>
  <c r="K30" i="87"/>
  <c r="R7" i="87"/>
  <c r="F13" i="87"/>
  <c r="G13" i="87" s="1"/>
  <c r="R13" i="87"/>
  <c r="K36" i="87"/>
  <c r="N37" i="87"/>
  <c r="U14" i="87"/>
  <c r="N32" i="87"/>
  <c r="U9" i="87"/>
  <c r="D94" i="11"/>
  <c r="F94" i="11" s="1"/>
  <c r="G94" i="11" s="1"/>
  <c r="D95" i="11"/>
  <c r="F95" i="11" s="1"/>
  <c r="D180" i="78"/>
  <c r="F180" i="78" s="1"/>
  <c r="D179" i="78"/>
  <c r="F179" i="78" s="1"/>
  <c r="G179" i="78" s="1"/>
  <c r="L8" i="86"/>
  <c r="I12" i="86"/>
  <c r="L12" i="86" s="1"/>
  <c r="M12" i="86" s="1"/>
  <c r="D178" i="84"/>
  <c r="F178" i="84" s="1"/>
  <c r="G178" i="84" s="1"/>
  <c r="D179" i="84"/>
  <c r="F179" i="84" s="1"/>
  <c r="E40" i="73"/>
  <c r="S2" i="87"/>
  <c r="E42" i="73" s="1"/>
  <c r="L25" i="87"/>
  <c r="F52" i="73" s="1"/>
  <c r="S18" i="87"/>
  <c r="L41" i="87"/>
  <c r="L39" i="87"/>
  <c r="S16" i="87"/>
  <c r="U16" i="87"/>
  <c r="N39" i="87"/>
  <c r="E16" i="83"/>
  <c r="G16" i="83" s="1"/>
  <c r="E15" i="83"/>
  <c r="G15" i="83" s="1"/>
  <c r="H15" i="83" s="1"/>
  <c r="T3" i="87"/>
  <c r="M26" i="87"/>
  <c r="T9" i="87"/>
  <c r="M32" i="87"/>
  <c r="M35" i="87"/>
  <c r="T12" i="87"/>
  <c r="M25" i="87"/>
  <c r="G52" i="73" s="1"/>
  <c r="F40" i="73"/>
  <c r="T2" i="87"/>
  <c r="F42" i="73" s="1"/>
  <c r="E16" i="77"/>
  <c r="G16" i="77" s="1"/>
  <c r="E15" i="77"/>
  <c r="G15" i="77" s="1"/>
  <c r="H15" i="77" s="1"/>
  <c r="F15" i="87"/>
  <c r="G15" i="87" s="1"/>
  <c r="K38" i="87"/>
  <c r="R15" i="87"/>
  <c r="K41" i="87"/>
  <c r="F18" i="87"/>
  <c r="G18" i="87" s="1"/>
  <c r="R18" i="87"/>
  <c r="N41" i="87"/>
  <c r="U18" i="87"/>
  <c r="U19" i="87"/>
  <c r="N42" i="87"/>
  <c r="U4" i="87"/>
  <c r="N27" i="87"/>
  <c r="L89" i="11"/>
  <c r="I93" i="11"/>
  <c r="L93" i="11" s="1"/>
  <c r="M93" i="11" s="1"/>
  <c r="D13" i="86"/>
  <c r="F13" i="86" s="1"/>
  <c r="G13" i="86" s="1"/>
  <c r="D14" i="86"/>
  <c r="F14" i="86" s="1"/>
  <c r="L27" i="87"/>
  <c r="S4" i="87"/>
  <c r="L30" i="87"/>
  <c r="S7" i="87"/>
  <c r="L35" i="87"/>
  <c r="S12" i="87"/>
  <c r="G97" i="78" l="1"/>
  <c r="G95" i="11"/>
  <c r="G178" i="11"/>
  <c r="H16" i="85"/>
  <c r="E27" i="85" s="1"/>
  <c r="G27" i="85" s="1"/>
  <c r="G137" i="11"/>
  <c r="D146" i="11" s="1"/>
  <c r="F146" i="11" s="1"/>
  <c r="H16" i="1"/>
  <c r="E31" i="1" s="1"/>
  <c r="G31" i="1" s="1"/>
  <c r="G179" i="86"/>
  <c r="G179" i="84"/>
  <c r="G139" i="78"/>
  <c r="D143" i="78" s="1"/>
  <c r="F143" i="78" s="1"/>
  <c r="H16" i="83"/>
  <c r="E24" i="83" s="1"/>
  <c r="G96" i="84"/>
  <c r="G14" i="86"/>
  <c r="D69" i="86" s="1"/>
  <c r="F69" i="86" s="1"/>
  <c r="G15" i="78"/>
  <c r="G56" i="78"/>
  <c r="D100" i="78" s="1"/>
  <c r="F100" i="78" s="1"/>
  <c r="H16" i="77"/>
  <c r="E25" i="77" s="1"/>
  <c r="G25" i="77" s="1"/>
  <c r="G96" i="86"/>
  <c r="G55" i="84"/>
  <c r="D63" i="84" s="1"/>
  <c r="F63" i="84" s="1"/>
  <c r="G138" i="86"/>
  <c r="D192" i="86" s="1"/>
  <c r="F192" i="86" s="1"/>
  <c r="G55" i="11"/>
  <c r="D67" i="11" s="1"/>
  <c r="F67" i="11" s="1"/>
  <c r="G55" i="86"/>
  <c r="D64" i="86" s="1"/>
  <c r="F64" i="86" s="1"/>
  <c r="G138" i="84"/>
  <c r="D192" i="84" s="1"/>
  <c r="F192" i="84" s="1"/>
  <c r="G14" i="84"/>
  <c r="D153" i="84" s="1"/>
  <c r="F153" i="84" s="1"/>
  <c r="G180" i="78"/>
  <c r="D107" i="84"/>
  <c r="F107" i="84" s="1"/>
  <c r="D99" i="84"/>
  <c r="F99" i="84" s="1"/>
  <c r="O28" i="87"/>
  <c r="P28" i="87" s="1"/>
  <c r="K5" i="87" s="1"/>
  <c r="V5" i="87"/>
  <c r="X5" i="87" s="1"/>
  <c r="J15" i="78"/>
  <c r="L15" i="78" s="1"/>
  <c r="J14" i="78"/>
  <c r="L14" i="78" s="1"/>
  <c r="M14" i="78" s="1"/>
  <c r="V3" i="87"/>
  <c r="X3" i="87" s="1"/>
  <c r="O26" i="87"/>
  <c r="P26" i="87" s="1"/>
  <c r="K3" i="87" s="1"/>
  <c r="O39" i="87"/>
  <c r="P39" i="87" s="1"/>
  <c r="K16" i="87" s="1"/>
  <c r="V16" i="87"/>
  <c r="X16" i="87" s="1"/>
  <c r="G14" i="11"/>
  <c r="J55" i="78"/>
  <c r="L55" i="78" s="1"/>
  <c r="M55" i="78" s="1"/>
  <c r="J56" i="78"/>
  <c r="L56" i="78" s="1"/>
  <c r="J55" i="84"/>
  <c r="L55" i="84" s="1"/>
  <c r="J54" i="84"/>
  <c r="L54" i="84" s="1"/>
  <c r="M54" i="84" s="1"/>
  <c r="V8" i="87"/>
  <c r="X8" i="87" s="1"/>
  <c r="O31" i="87"/>
  <c r="P31" i="87" s="1"/>
  <c r="K8" i="87" s="1"/>
  <c r="O27" i="87"/>
  <c r="P27" i="87" s="1"/>
  <c r="K4" i="87" s="1"/>
  <c r="V4" i="87"/>
  <c r="X4" i="87" s="1"/>
  <c r="G5" i="87"/>
  <c r="V7" i="87"/>
  <c r="X7" i="87" s="1"/>
  <c r="O30" i="87"/>
  <c r="P30" i="87" s="1"/>
  <c r="K7" i="87" s="1"/>
  <c r="E52" i="73"/>
  <c r="O37" i="87"/>
  <c r="P37" i="87" s="1"/>
  <c r="K14" i="87" s="1"/>
  <c r="V14" i="87"/>
  <c r="X14" i="87" s="1"/>
  <c r="D142" i="78"/>
  <c r="F142" i="78" s="1"/>
  <c r="D189" i="78"/>
  <c r="F189" i="78" s="1"/>
  <c r="D193" i="78"/>
  <c r="F193" i="78" s="1"/>
  <c r="D151" i="78"/>
  <c r="F151" i="78" s="1"/>
  <c r="D141" i="78"/>
  <c r="F141" i="78" s="1"/>
  <c r="D149" i="78"/>
  <c r="F149" i="78" s="1"/>
  <c r="D148" i="78"/>
  <c r="F148" i="78" s="1"/>
  <c r="D150" i="78"/>
  <c r="F150" i="78" s="1"/>
  <c r="D181" i="78"/>
  <c r="F181" i="78" s="1"/>
  <c r="J97" i="78"/>
  <c r="L97" i="78" s="1"/>
  <c r="J96" i="78"/>
  <c r="L96" i="78" s="1"/>
  <c r="M96" i="78" s="1"/>
  <c r="J14" i="11"/>
  <c r="L14" i="11" s="1"/>
  <c r="J13" i="11"/>
  <c r="L13" i="11" s="1"/>
  <c r="M13" i="11" s="1"/>
  <c r="J139" i="78"/>
  <c r="L139" i="78" s="1"/>
  <c r="J141" i="78"/>
  <c r="L141" i="78" s="1"/>
  <c r="J142" i="78"/>
  <c r="L142" i="78" s="1"/>
  <c r="J146" i="78"/>
  <c r="J138" i="78"/>
  <c r="L138" i="78" s="1"/>
  <c r="M138" i="78" s="1"/>
  <c r="J140" i="78"/>
  <c r="L140" i="78" s="1"/>
  <c r="C42" i="73"/>
  <c r="H40" i="73"/>
  <c r="O25" i="87"/>
  <c r="I52" i="73" s="1"/>
  <c r="V2" i="87"/>
  <c r="H42" i="73" s="1"/>
  <c r="G14" i="87"/>
  <c r="D60" i="78"/>
  <c r="F60" i="78" s="1"/>
  <c r="D184" i="78"/>
  <c r="F184" i="78" s="1"/>
  <c r="D61" i="78"/>
  <c r="F61" i="78" s="1"/>
  <c r="D103" i="78"/>
  <c r="F103" i="78" s="1"/>
  <c r="G8" i="87"/>
  <c r="O42" i="87"/>
  <c r="P42" i="87" s="1"/>
  <c r="K19" i="87" s="1"/>
  <c r="V19" i="87"/>
  <c r="X19" i="87" s="1"/>
  <c r="G2" i="87"/>
  <c r="I40" i="73" s="1"/>
  <c r="V11" i="87"/>
  <c r="X11" i="87" s="1"/>
  <c r="O34" i="87"/>
  <c r="P34" i="87" s="1"/>
  <c r="K11" i="87" s="1"/>
  <c r="J95" i="86"/>
  <c r="L95" i="86" s="1"/>
  <c r="J96" i="86"/>
  <c r="L96" i="86" s="1"/>
  <c r="J54" i="86"/>
  <c r="L54" i="86" s="1"/>
  <c r="M54" i="86" s="1"/>
  <c r="J55" i="86"/>
  <c r="L55" i="86" s="1"/>
  <c r="G19" i="87"/>
  <c r="E26" i="83"/>
  <c r="G26" i="83" s="1"/>
  <c r="E29" i="83"/>
  <c r="G29" i="83" s="1"/>
  <c r="E32" i="83"/>
  <c r="G32" i="83" s="1"/>
  <c r="E21" i="83"/>
  <c r="G21" i="83" s="1"/>
  <c r="O38" i="87"/>
  <c r="P38" i="87" s="1"/>
  <c r="K15" i="87" s="1"/>
  <c r="V15" i="87"/>
  <c r="X15" i="87" s="1"/>
  <c r="J94" i="11"/>
  <c r="L94" i="11" s="1"/>
  <c r="M94" i="11" s="1"/>
  <c r="J95" i="11"/>
  <c r="L95" i="11" s="1"/>
  <c r="V10" i="87"/>
  <c r="X10" i="87" s="1"/>
  <c r="O33" i="87"/>
  <c r="P33" i="87" s="1"/>
  <c r="K10" i="87" s="1"/>
  <c r="O35" i="87"/>
  <c r="P35" i="87" s="1"/>
  <c r="K12" i="87" s="1"/>
  <c r="V12" i="87"/>
  <c r="X12" i="87" s="1"/>
  <c r="G11" i="87"/>
  <c r="O32" i="87"/>
  <c r="P32" i="87" s="1"/>
  <c r="K9" i="87" s="1"/>
  <c r="V9" i="87"/>
  <c r="X9" i="87" s="1"/>
  <c r="O29" i="87"/>
  <c r="P29" i="87" s="1"/>
  <c r="K6" i="87" s="1"/>
  <c r="V6" i="87"/>
  <c r="X6" i="87" s="1"/>
  <c r="J13" i="86"/>
  <c r="L13" i="86" s="1"/>
  <c r="M13" i="86" s="1"/>
  <c r="J14" i="86"/>
  <c r="L14" i="86" s="1"/>
  <c r="O36" i="87"/>
  <c r="P36" i="87" s="1"/>
  <c r="K13" i="87" s="1"/>
  <c r="V13" i="87"/>
  <c r="X13" i="87" s="1"/>
  <c r="O41" i="87"/>
  <c r="P41" i="87" s="1"/>
  <c r="K18" i="87" s="1"/>
  <c r="V18" i="87"/>
  <c r="X18" i="87" s="1"/>
  <c r="Z18" i="87" s="1"/>
  <c r="AD18" i="87" s="1"/>
  <c r="V17" i="87"/>
  <c r="X17" i="87" s="1"/>
  <c r="O40" i="87"/>
  <c r="P40" i="87" s="1"/>
  <c r="K17" i="87" s="1"/>
  <c r="J95" i="84"/>
  <c r="L95" i="84" s="1"/>
  <c r="M95" i="84" s="1"/>
  <c r="J96" i="84"/>
  <c r="L96" i="84" s="1"/>
  <c r="J137" i="11"/>
  <c r="L137" i="11" s="1"/>
  <c r="J136" i="11"/>
  <c r="L136" i="11" s="1"/>
  <c r="M136" i="11" s="1"/>
  <c r="J13" i="84"/>
  <c r="L13" i="84" s="1"/>
  <c r="M13" i="84" s="1"/>
  <c r="J14" i="84"/>
  <c r="L14" i="84" s="1"/>
  <c r="J54" i="11"/>
  <c r="L54" i="11" s="1"/>
  <c r="M54" i="11" s="1"/>
  <c r="J55" i="11"/>
  <c r="L55" i="11" s="1"/>
  <c r="E22" i="83" l="1"/>
  <c r="G22" i="83" s="1"/>
  <c r="E18" i="83"/>
  <c r="D98" i="78"/>
  <c r="F98" i="78" s="1"/>
  <c r="E20" i="83"/>
  <c r="G20" i="83" s="1"/>
  <c r="E28" i="83"/>
  <c r="G28" i="83" s="1"/>
  <c r="E30" i="83"/>
  <c r="G30" i="83" s="1"/>
  <c r="E23" i="83"/>
  <c r="E19" i="83"/>
  <c r="G19" i="83" s="1"/>
  <c r="D18" i="78"/>
  <c r="F18" i="78" s="1"/>
  <c r="D21" i="78"/>
  <c r="F21" i="78" s="1"/>
  <c r="E31" i="83"/>
  <c r="G31" i="83" s="1"/>
  <c r="D179" i="11"/>
  <c r="F179" i="11" s="1"/>
  <c r="D138" i="11"/>
  <c r="F138" i="11" s="1"/>
  <c r="D194" i="11"/>
  <c r="F194" i="11" s="1"/>
  <c r="D26" i="86"/>
  <c r="F26" i="86" s="1"/>
  <c r="D150" i="11"/>
  <c r="F150" i="11" s="1"/>
  <c r="D108" i="78"/>
  <c r="F108" i="78" s="1"/>
  <c r="D144" i="11"/>
  <c r="D72" i="78"/>
  <c r="F72" i="78" s="1"/>
  <c r="D24" i="86"/>
  <c r="F24" i="86" s="1"/>
  <c r="E17" i="83"/>
  <c r="G17" i="83" s="1"/>
  <c r="E27" i="83"/>
  <c r="G27" i="83" s="1"/>
  <c r="D16" i="86"/>
  <c r="D188" i="11"/>
  <c r="F188" i="11" s="1"/>
  <c r="D180" i="11"/>
  <c r="D190" i="78"/>
  <c r="F190" i="78" s="1"/>
  <c r="D140" i="78"/>
  <c r="F140" i="78" s="1"/>
  <c r="D183" i="78"/>
  <c r="F183" i="78" s="1"/>
  <c r="D59" i="86"/>
  <c r="F59" i="86" s="1"/>
  <c r="D187" i="11"/>
  <c r="F187" i="11" s="1"/>
  <c r="D145" i="11"/>
  <c r="F145" i="11" s="1"/>
  <c r="D143" i="86"/>
  <c r="F143" i="86" s="1"/>
  <c r="D20" i="86"/>
  <c r="F20" i="86" s="1"/>
  <c r="D19" i="86"/>
  <c r="F19" i="86" s="1"/>
  <c r="D70" i="86"/>
  <c r="F70" i="86" s="1"/>
  <c r="D31" i="86"/>
  <c r="F31" i="86" s="1"/>
  <c r="D193" i="86"/>
  <c r="F193" i="86" s="1"/>
  <c r="D21" i="86"/>
  <c r="D142" i="86"/>
  <c r="F142" i="86" s="1"/>
  <c r="D100" i="86"/>
  <c r="F100" i="86" s="1"/>
  <c r="D29" i="86"/>
  <c r="F29" i="86" s="1"/>
  <c r="D152" i="86"/>
  <c r="F152" i="86" s="1"/>
  <c r="D18" i="86"/>
  <c r="F18" i="86" s="1"/>
  <c r="D185" i="86"/>
  <c r="F185" i="86" s="1"/>
  <c r="D28" i="86"/>
  <c r="F28" i="86" s="1"/>
  <c r="D153" i="86"/>
  <c r="F153" i="86" s="1"/>
  <c r="D190" i="11"/>
  <c r="F190" i="11" s="1"/>
  <c r="D189" i="11"/>
  <c r="F189" i="11" s="1"/>
  <c r="E18" i="85"/>
  <c r="D105" i="84"/>
  <c r="F105" i="84" s="1"/>
  <c r="D196" i="78"/>
  <c r="F196" i="78" s="1"/>
  <c r="D144" i="78"/>
  <c r="F144" i="78" s="1"/>
  <c r="D147" i="78"/>
  <c r="F147" i="78" s="1"/>
  <c r="D145" i="78"/>
  <c r="F145" i="78" s="1"/>
  <c r="D146" i="78"/>
  <c r="D104" i="84"/>
  <c r="F104" i="84" s="1"/>
  <c r="D192" i="78"/>
  <c r="F192" i="78" s="1"/>
  <c r="D187" i="78"/>
  <c r="D62" i="84"/>
  <c r="D109" i="84"/>
  <c r="F109" i="84" s="1"/>
  <c r="D191" i="78"/>
  <c r="F191" i="78" s="1"/>
  <c r="D182" i="78"/>
  <c r="D188" i="78"/>
  <c r="F188" i="78" s="1"/>
  <c r="D112" i="84"/>
  <c r="F112" i="84" s="1"/>
  <c r="D64" i="78"/>
  <c r="F64" i="78" s="1"/>
  <c r="D69" i="78"/>
  <c r="F69" i="78" s="1"/>
  <c r="E25" i="83"/>
  <c r="G25" i="83" s="1"/>
  <c r="D68" i="78"/>
  <c r="F68" i="78" s="1"/>
  <c r="D139" i="11"/>
  <c r="F139" i="11" s="1"/>
  <c r="D66" i="78"/>
  <c r="F66" i="78" s="1"/>
  <c r="D102" i="78"/>
  <c r="F102" i="78" s="1"/>
  <c r="D63" i="78"/>
  <c r="D104" i="78"/>
  <c r="D67" i="78"/>
  <c r="F67" i="78" s="1"/>
  <c r="D57" i="78"/>
  <c r="F57" i="78" s="1"/>
  <c r="D106" i="78"/>
  <c r="F106" i="78" s="1"/>
  <c r="D96" i="11"/>
  <c r="F96" i="11" s="1"/>
  <c r="D60" i="86"/>
  <c r="F60" i="86" s="1"/>
  <c r="D17" i="86"/>
  <c r="F17" i="86" s="1"/>
  <c r="D58" i="78"/>
  <c r="D107" i="78"/>
  <c r="F107" i="78" s="1"/>
  <c r="D148" i="11"/>
  <c r="F148" i="11" s="1"/>
  <c r="D140" i="11"/>
  <c r="F140" i="11" s="1"/>
  <c r="D141" i="84"/>
  <c r="F141" i="84" s="1"/>
  <c r="D144" i="86"/>
  <c r="F144" i="86" s="1"/>
  <c r="D111" i="86"/>
  <c r="F111" i="86" s="1"/>
  <c r="D183" i="86"/>
  <c r="F183" i="86" s="1"/>
  <c r="D113" i="78"/>
  <c r="F113" i="78" s="1"/>
  <c r="D99" i="78"/>
  <c r="F99" i="78" s="1"/>
  <c r="D147" i="11"/>
  <c r="F147" i="11" s="1"/>
  <c r="D181" i="11"/>
  <c r="F181" i="11" s="1"/>
  <c r="D145" i="84"/>
  <c r="D103" i="11"/>
  <c r="F103" i="11" s="1"/>
  <c r="D189" i="86"/>
  <c r="F189" i="86" s="1"/>
  <c r="D57" i="11"/>
  <c r="D102" i="11"/>
  <c r="D66" i="11"/>
  <c r="F66" i="11" s="1"/>
  <c r="D104" i="11"/>
  <c r="F104" i="11" s="1"/>
  <c r="D61" i="11"/>
  <c r="D15" i="86"/>
  <c r="F15" i="86" s="1"/>
  <c r="D27" i="86"/>
  <c r="F27" i="86" s="1"/>
  <c r="D110" i="86"/>
  <c r="F110" i="86" s="1"/>
  <c r="D194" i="86"/>
  <c r="F194" i="86" s="1"/>
  <c r="D65" i="78"/>
  <c r="F65" i="78" s="1"/>
  <c r="D110" i="78"/>
  <c r="F110" i="78" s="1"/>
  <c r="D185" i="11"/>
  <c r="D186" i="11"/>
  <c r="F186" i="11" s="1"/>
  <c r="E24" i="85"/>
  <c r="D97" i="11"/>
  <c r="F97" i="11" s="1"/>
  <c r="D184" i="86"/>
  <c r="F184" i="86" s="1"/>
  <c r="D102" i="86"/>
  <c r="F102" i="86" s="1"/>
  <c r="D30" i="86"/>
  <c r="F30" i="86" s="1"/>
  <c r="D61" i="86"/>
  <c r="F61" i="86" s="1"/>
  <c r="D101" i="78"/>
  <c r="F101" i="78" s="1"/>
  <c r="D109" i="78"/>
  <c r="F109" i="78" s="1"/>
  <c r="D149" i="11"/>
  <c r="F149" i="11" s="1"/>
  <c r="D153" i="11"/>
  <c r="F153" i="11" s="1"/>
  <c r="E29" i="85"/>
  <c r="G29" i="85" s="1"/>
  <c r="D106" i="11"/>
  <c r="F106" i="11" s="1"/>
  <c r="E30" i="85"/>
  <c r="G30" i="85" s="1"/>
  <c r="D62" i="11"/>
  <c r="F62" i="11" s="1"/>
  <c r="D150" i="84"/>
  <c r="F150" i="84" s="1"/>
  <c r="D63" i="86"/>
  <c r="F63" i="86" s="1"/>
  <c r="E19" i="77"/>
  <c r="G19" i="77" s="1"/>
  <c r="D66" i="86"/>
  <c r="F66" i="86" s="1"/>
  <c r="D16" i="78"/>
  <c r="F16" i="78" s="1"/>
  <c r="D100" i="84"/>
  <c r="F100" i="84" s="1"/>
  <c r="D146" i="84"/>
  <c r="F146" i="84" s="1"/>
  <c r="E20" i="85"/>
  <c r="G20" i="85" s="1"/>
  <c r="D107" i="11"/>
  <c r="F107" i="11" s="1"/>
  <c r="D20" i="78"/>
  <c r="F20" i="78" s="1"/>
  <c r="D16" i="84"/>
  <c r="D187" i="84"/>
  <c r="F187" i="84" s="1"/>
  <c r="E22" i="85"/>
  <c r="G22" i="85" s="1"/>
  <c r="D65" i="11"/>
  <c r="F65" i="11" s="1"/>
  <c r="D180" i="84"/>
  <c r="F180" i="84" s="1"/>
  <c r="D181" i="84"/>
  <c r="D62" i="78"/>
  <c r="F62" i="78" s="1"/>
  <c r="D186" i="84"/>
  <c r="E21" i="85"/>
  <c r="G21" i="85" s="1"/>
  <c r="D68" i="84"/>
  <c r="F68" i="84" s="1"/>
  <c r="D195" i="78"/>
  <c r="F195" i="78" s="1"/>
  <c r="D182" i="84"/>
  <c r="F182" i="84" s="1"/>
  <c r="D28" i="84"/>
  <c r="F28" i="84" s="1"/>
  <c r="D15" i="84"/>
  <c r="F15" i="84" s="1"/>
  <c r="D20" i="84"/>
  <c r="F20" i="84" s="1"/>
  <c r="D111" i="11"/>
  <c r="F111" i="11" s="1"/>
  <c r="D63" i="11"/>
  <c r="F63" i="11" s="1"/>
  <c r="D28" i="78"/>
  <c r="F28" i="78" s="1"/>
  <c r="D24" i="84"/>
  <c r="F24" i="84" s="1"/>
  <c r="E17" i="85"/>
  <c r="G17" i="85" s="1"/>
  <c r="D56" i="11"/>
  <c r="F56" i="11" s="1"/>
  <c r="D70" i="11"/>
  <c r="F70" i="11" s="1"/>
  <c r="D105" i="11"/>
  <c r="F105" i="11" s="1"/>
  <c r="D97" i="86"/>
  <c r="F97" i="86" s="1"/>
  <c r="D22" i="86"/>
  <c r="D23" i="86"/>
  <c r="F23" i="86" s="1"/>
  <c r="D25" i="86"/>
  <c r="F25" i="86" s="1"/>
  <c r="D191" i="11"/>
  <c r="F191" i="11" s="1"/>
  <c r="D143" i="84"/>
  <c r="F143" i="84" s="1"/>
  <c r="D152" i="84"/>
  <c r="F152" i="84" s="1"/>
  <c r="D139" i="84"/>
  <c r="F139" i="84" s="1"/>
  <c r="D195" i="84"/>
  <c r="F195" i="84" s="1"/>
  <c r="E28" i="85"/>
  <c r="G28" i="85" s="1"/>
  <c r="E19" i="85"/>
  <c r="G19" i="85" s="1"/>
  <c r="D62" i="86"/>
  <c r="D29" i="78"/>
  <c r="F29" i="78" s="1"/>
  <c r="D31" i="84"/>
  <c r="F31" i="84" s="1"/>
  <c r="D102" i="84"/>
  <c r="F102" i="84" s="1"/>
  <c r="D154" i="84"/>
  <c r="F154" i="84" s="1"/>
  <c r="D151" i="84"/>
  <c r="F151" i="84" s="1"/>
  <c r="E31" i="85"/>
  <c r="G31" i="85" s="1"/>
  <c r="E23" i="85"/>
  <c r="D106" i="86"/>
  <c r="F106" i="86" s="1"/>
  <c r="D112" i="78"/>
  <c r="F112" i="78" s="1"/>
  <c r="D18" i="84"/>
  <c r="F18" i="84" s="1"/>
  <c r="D190" i="84"/>
  <c r="F190" i="84" s="1"/>
  <c r="D140" i="84"/>
  <c r="F140" i="84" s="1"/>
  <c r="E26" i="85"/>
  <c r="G26" i="85" s="1"/>
  <c r="E25" i="85"/>
  <c r="G25" i="85" s="1"/>
  <c r="D65" i="86"/>
  <c r="F65" i="86" s="1"/>
  <c r="D67" i="84"/>
  <c r="F67" i="84" s="1"/>
  <c r="D66" i="84"/>
  <c r="F66" i="84" s="1"/>
  <c r="D111" i="78"/>
  <c r="F111" i="78" s="1"/>
  <c r="D111" i="84"/>
  <c r="F111" i="84" s="1"/>
  <c r="D191" i="84"/>
  <c r="F191" i="84" s="1"/>
  <c r="D147" i="84"/>
  <c r="F147" i="84" s="1"/>
  <c r="D56" i="84"/>
  <c r="F56" i="84" s="1"/>
  <c r="D98" i="84"/>
  <c r="F98" i="84" s="1"/>
  <c r="D105" i="86"/>
  <c r="F105" i="86" s="1"/>
  <c r="D185" i="78"/>
  <c r="F185" i="78" s="1"/>
  <c r="E28" i="1"/>
  <c r="G28" i="1" s="1"/>
  <c r="D155" i="78"/>
  <c r="F155" i="78" s="1"/>
  <c r="D152" i="78"/>
  <c r="F152" i="78" s="1"/>
  <c r="D23" i="84"/>
  <c r="F23" i="84" s="1"/>
  <c r="D188" i="84"/>
  <c r="F188" i="84" s="1"/>
  <c r="D148" i="84"/>
  <c r="F148" i="84" s="1"/>
  <c r="E32" i="85"/>
  <c r="G32" i="85" s="1"/>
  <c r="D97" i="84"/>
  <c r="F97" i="84" s="1"/>
  <c r="D101" i="84"/>
  <c r="F101" i="84" s="1"/>
  <c r="D101" i="86"/>
  <c r="F101" i="86" s="1"/>
  <c r="D27" i="78"/>
  <c r="F27" i="78" s="1"/>
  <c r="E29" i="1"/>
  <c r="G29" i="1" s="1"/>
  <c r="D19" i="84"/>
  <c r="F19" i="84" s="1"/>
  <c r="D194" i="84"/>
  <c r="F194" i="84" s="1"/>
  <c r="D22" i="84"/>
  <c r="D61" i="84"/>
  <c r="F61" i="84" s="1"/>
  <c r="E17" i="1"/>
  <c r="G17" i="1" s="1"/>
  <c r="E24" i="1"/>
  <c r="E20" i="1"/>
  <c r="G20" i="1" s="1"/>
  <c r="E32" i="1"/>
  <c r="G32" i="1" s="1"/>
  <c r="E21" i="1"/>
  <c r="G21" i="1" s="1"/>
  <c r="E25" i="1"/>
  <c r="G25" i="1" s="1"/>
  <c r="D27" i="84"/>
  <c r="F27" i="84" s="1"/>
  <c r="D25" i="84"/>
  <c r="F25" i="84" s="1"/>
  <c r="D17" i="84"/>
  <c r="F17" i="84" s="1"/>
  <c r="D144" i="84"/>
  <c r="F144" i="84" s="1"/>
  <c r="D71" i="84"/>
  <c r="F71" i="84" s="1"/>
  <c r="D64" i="84"/>
  <c r="F64" i="84" s="1"/>
  <c r="D58" i="84"/>
  <c r="F58" i="84" s="1"/>
  <c r="E23" i="1"/>
  <c r="E18" i="1"/>
  <c r="D142" i="84"/>
  <c r="F142" i="84" s="1"/>
  <c r="D183" i="84"/>
  <c r="F183" i="84" s="1"/>
  <c r="D69" i="84"/>
  <c r="F69" i="84" s="1"/>
  <c r="D108" i="84"/>
  <c r="F108" i="84" s="1"/>
  <c r="E26" i="1"/>
  <c r="G26" i="1" s="1"/>
  <c r="E22" i="1"/>
  <c r="G22" i="1" s="1"/>
  <c r="D105" i="78"/>
  <c r="F105" i="78" s="1"/>
  <c r="D59" i="78"/>
  <c r="F59" i="78" s="1"/>
  <c r="D26" i="84"/>
  <c r="F26" i="84" s="1"/>
  <c r="D110" i="84"/>
  <c r="F110" i="84" s="1"/>
  <c r="D193" i="84"/>
  <c r="F193" i="84" s="1"/>
  <c r="D59" i="84"/>
  <c r="F59" i="84" s="1"/>
  <c r="D57" i="84"/>
  <c r="D65" i="84"/>
  <c r="F65" i="84" s="1"/>
  <c r="D103" i="84"/>
  <c r="D108" i="86"/>
  <c r="F108" i="86" s="1"/>
  <c r="D154" i="78"/>
  <c r="F154" i="78" s="1"/>
  <c r="D17" i="78"/>
  <c r="E30" i="1"/>
  <c r="G30" i="1" s="1"/>
  <c r="E27" i="1"/>
  <c r="G27" i="1" s="1"/>
  <c r="D60" i="84"/>
  <c r="F60" i="84" s="1"/>
  <c r="D21" i="84"/>
  <c r="D29" i="84"/>
  <c r="F29" i="84" s="1"/>
  <c r="D106" i="84"/>
  <c r="F106" i="84" s="1"/>
  <c r="D56" i="86"/>
  <c r="F56" i="86" s="1"/>
  <c r="D98" i="86"/>
  <c r="F98" i="86" s="1"/>
  <c r="D22" i="78"/>
  <c r="D26" i="78"/>
  <c r="F26" i="78" s="1"/>
  <c r="E19" i="1"/>
  <c r="G19" i="1" s="1"/>
  <c r="E27" i="77"/>
  <c r="G27" i="77" s="1"/>
  <c r="D139" i="86"/>
  <c r="F139" i="86" s="1"/>
  <c r="D154" i="86"/>
  <c r="F154" i="86" s="1"/>
  <c r="D141" i="86"/>
  <c r="F141" i="86" s="1"/>
  <c r="D190" i="86"/>
  <c r="F190" i="86" s="1"/>
  <c r="D182" i="86"/>
  <c r="F182" i="86" s="1"/>
  <c r="E18" i="77"/>
  <c r="M137" i="11"/>
  <c r="J185" i="11" s="1"/>
  <c r="D140" i="86"/>
  <c r="F140" i="86" s="1"/>
  <c r="D181" i="86"/>
  <c r="D107" i="86"/>
  <c r="F107" i="86" s="1"/>
  <c r="D67" i="86"/>
  <c r="F67" i="86" s="1"/>
  <c r="D147" i="86"/>
  <c r="F147" i="86" s="1"/>
  <c r="D145" i="86"/>
  <c r="D149" i="86"/>
  <c r="F149" i="86" s="1"/>
  <c r="D146" i="86"/>
  <c r="F146" i="86" s="1"/>
  <c r="M55" i="11"/>
  <c r="J56" i="11" s="1"/>
  <c r="L56" i="11" s="1"/>
  <c r="D195" i="86"/>
  <c r="F195" i="86" s="1"/>
  <c r="D188" i="86"/>
  <c r="F188" i="86" s="1"/>
  <c r="D103" i="86"/>
  <c r="D99" i="86"/>
  <c r="F99" i="86" s="1"/>
  <c r="D148" i="86"/>
  <c r="F148" i="86" s="1"/>
  <c r="E17" i="77"/>
  <c r="G17" i="77" s="1"/>
  <c r="M14" i="11"/>
  <c r="J110" i="11" s="1"/>
  <c r="L110" i="11" s="1"/>
  <c r="D184" i="84"/>
  <c r="F184" i="84" s="1"/>
  <c r="D185" i="84"/>
  <c r="F185" i="84" s="1"/>
  <c r="D30" i="84"/>
  <c r="F30" i="84" s="1"/>
  <c r="D70" i="84"/>
  <c r="F70" i="84" s="1"/>
  <c r="D70" i="78"/>
  <c r="F70" i="78" s="1"/>
  <c r="D23" i="78"/>
  <c r="D187" i="86"/>
  <c r="F187" i="86" s="1"/>
  <c r="D150" i="86"/>
  <c r="F150" i="86" s="1"/>
  <c r="D191" i="86"/>
  <c r="F191" i="86" s="1"/>
  <c r="M55" i="86"/>
  <c r="J71" i="86" s="1"/>
  <c r="L71" i="86" s="1"/>
  <c r="D32" i="78"/>
  <c r="F32" i="78" s="1"/>
  <c r="D153" i="78"/>
  <c r="F153" i="78" s="1"/>
  <c r="D180" i="86"/>
  <c r="F180" i="86" s="1"/>
  <c r="D186" i="86"/>
  <c r="D151" i="86"/>
  <c r="F151" i="86" s="1"/>
  <c r="E29" i="77"/>
  <c r="G29" i="77" s="1"/>
  <c r="E23" i="77"/>
  <c r="E21" i="77"/>
  <c r="G21" i="77" s="1"/>
  <c r="E22" i="77"/>
  <c r="G22" i="77" s="1"/>
  <c r="X2" i="87"/>
  <c r="E16" i="73" s="1"/>
  <c r="E32" i="77"/>
  <c r="G32" i="77" s="1"/>
  <c r="E24" i="77"/>
  <c r="M56" i="78"/>
  <c r="J68" i="78" s="1"/>
  <c r="L68" i="78" s="1"/>
  <c r="D186" i="78"/>
  <c r="F186" i="78" s="1"/>
  <c r="D25" i="78"/>
  <c r="F25" i="78" s="1"/>
  <c r="D19" i="78"/>
  <c r="F19" i="78" s="1"/>
  <c r="E28" i="77"/>
  <c r="G28" i="77" s="1"/>
  <c r="E30" i="77"/>
  <c r="G30" i="77" s="1"/>
  <c r="D30" i="78"/>
  <c r="F30" i="78" s="1"/>
  <c r="D31" i="78"/>
  <c r="F31" i="78" s="1"/>
  <c r="D194" i="78"/>
  <c r="F194" i="78" s="1"/>
  <c r="E20" i="77"/>
  <c r="G20" i="77" s="1"/>
  <c r="E31" i="77"/>
  <c r="G31" i="77" s="1"/>
  <c r="D24" i="78"/>
  <c r="F24" i="78" s="1"/>
  <c r="D71" i="78"/>
  <c r="F71" i="78" s="1"/>
  <c r="E26" i="77"/>
  <c r="G26" i="77" s="1"/>
  <c r="M95" i="11"/>
  <c r="M96" i="86"/>
  <c r="M139" i="78"/>
  <c r="J188" i="78" s="1"/>
  <c r="L188" i="78" s="1"/>
  <c r="M15" i="78"/>
  <c r="J154" i="78" s="1"/>
  <c r="L154" i="78" s="1"/>
  <c r="M14" i="86"/>
  <c r="J61" i="86" s="1"/>
  <c r="L61" i="86" s="1"/>
  <c r="M55" i="84"/>
  <c r="J63" i="84" s="1"/>
  <c r="L63" i="84" s="1"/>
  <c r="D68" i="86"/>
  <c r="F68" i="86" s="1"/>
  <c r="D109" i="86"/>
  <c r="F109" i="86" s="1"/>
  <c r="D104" i="86"/>
  <c r="F104" i="86" s="1"/>
  <c r="M96" i="84"/>
  <c r="D98" i="11"/>
  <c r="F98" i="11" s="1"/>
  <c r="D100" i="11"/>
  <c r="F100" i="11" s="1"/>
  <c r="D58" i="11"/>
  <c r="F58" i="11" s="1"/>
  <c r="D71" i="86"/>
  <c r="F71" i="86" s="1"/>
  <c r="D58" i="86"/>
  <c r="F58" i="86" s="1"/>
  <c r="D112" i="86"/>
  <c r="F112" i="86" s="1"/>
  <c r="M14" i="84"/>
  <c r="J23" i="84" s="1"/>
  <c r="L23" i="84" s="1"/>
  <c r="M97" i="78"/>
  <c r="D149" i="84"/>
  <c r="F149" i="84" s="1"/>
  <c r="D189" i="84"/>
  <c r="F189" i="84" s="1"/>
  <c r="D64" i="11"/>
  <c r="F64" i="11" s="1"/>
  <c r="D108" i="11"/>
  <c r="F108" i="11" s="1"/>
  <c r="D57" i="86"/>
  <c r="L13" i="87"/>
  <c r="M13" i="87"/>
  <c r="N13" i="87" s="1"/>
  <c r="G27" i="73" s="1"/>
  <c r="Z9" i="87"/>
  <c r="E23" i="73"/>
  <c r="J103" i="78"/>
  <c r="J184" i="78"/>
  <c r="L184" i="78" s="1"/>
  <c r="J143" i="78"/>
  <c r="L143" i="78" s="1"/>
  <c r="J60" i="78"/>
  <c r="L60" i="78" s="1"/>
  <c r="J21" i="78"/>
  <c r="L21" i="78" s="1"/>
  <c r="J144" i="78"/>
  <c r="L144" i="78" s="1"/>
  <c r="J145" i="78"/>
  <c r="L145" i="78" s="1"/>
  <c r="J61" i="78"/>
  <c r="L61" i="78" s="1"/>
  <c r="M17" i="87"/>
  <c r="N17" i="87" s="1"/>
  <c r="G31" i="73" s="1"/>
  <c r="L17" i="87"/>
  <c r="E28" i="73"/>
  <c r="Z14" i="87"/>
  <c r="Z12" i="87"/>
  <c r="E26" i="73"/>
  <c r="E25" i="73"/>
  <c r="Z11" i="87"/>
  <c r="Z19" i="87"/>
  <c r="E33" i="73"/>
  <c r="Z16" i="87"/>
  <c r="E30" i="73"/>
  <c r="L16" i="87"/>
  <c r="M16" i="87"/>
  <c r="N16" i="87" s="1"/>
  <c r="G30" i="73" s="1"/>
  <c r="L11" i="87"/>
  <c r="M11" i="87"/>
  <c r="N11" i="87" s="1"/>
  <c r="G25" i="73" s="1"/>
  <c r="L18" i="87"/>
  <c r="M18" i="87"/>
  <c r="N18" i="87" s="1"/>
  <c r="L3" i="87"/>
  <c r="M3" i="87"/>
  <c r="N3" i="87" s="1"/>
  <c r="E31" i="73"/>
  <c r="Z17" i="87"/>
  <c r="L12" i="87"/>
  <c r="M12" i="87"/>
  <c r="N12" i="87" s="1"/>
  <c r="G26" i="73" s="1"/>
  <c r="E27" i="73"/>
  <c r="Z13" i="87"/>
  <c r="E17" i="73"/>
  <c r="Z3" i="87"/>
  <c r="L9" i="87"/>
  <c r="M9" i="87"/>
  <c r="N9" i="87" s="1"/>
  <c r="G23" i="73" s="1"/>
  <c r="L5" i="87"/>
  <c r="M5" i="87"/>
  <c r="N5" i="87" s="1"/>
  <c r="G19" i="73" s="1"/>
  <c r="L8" i="87"/>
  <c r="M8" i="87"/>
  <c r="N8" i="87" s="1"/>
  <c r="G22" i="73" s="1"/>
  <c r="E29" i="73"/>
  <c r="Z15" i="87"/>
  <c r="M95" i="86"/>
  <c r="L19" i="87"/>
  <c r="M19" i="87"/>
  <c r="N19" i="87" s="1"/>
  <c r="E22" i="73"/>
  <c r="Z8" i="87"/>
  <c r="L10" i="87"/>
  <c r="M10" i="87"/>
  <c r="N10" i="87" s="1"/>
  <c r="G24" i="73" s="1"/>
  <c r="P25" i="87"/>
  <c r="K2" i="87" s="1"/>
  <c r="L7" i="87"/>
  <c r="M7" i="87"/>
  <c r="N7" i="87" s="1"/>
  <c r="G21" i="73" s="1"/>
  <c r="L6" i="87"/>
  <c r="M6" i="87"/>
  <c r="N6" i="87" s="1"/>
  <c r="G20" i="73" s="1"/>
  <c r="E20" i="73"/>
  <c r="Z6" i="87"/>
  <c r="L14" i="87"/>
  <c r="M14" i="87"/>
  <c r="N14" i="87" s="1"/>
  <c r="G28" i="73" s="1"/>
  <c r="L15" i="87"/>
  <c r="M15" i="87"/>
  <c r="N15" i="87" s="1"/>
  <c r="G29" i="73" s="1"/>
  <c r="E19" i="73"/>
  <c r="Z5" i="87"/>
  <c r="Z10" i="87"/>
  <c r="E24" i="73"/>
  <c r="E18" i="73"/>
  <c r="Z4" i="87"/>
  <c r="L4" i="87"/>
  <c r="M4" i="87"/>
  <c r="N4" i="87" s="1"/>
  <c r="G18" i="73" s="1"/>
  <c r="Z7" i="87"/>
  <c r="E21" i="73"/>
  <c r="D28" i="11"/>
  <c r="F28" i="11" s="1"/>
  <c r="D143" i="11"/>
  <c r="F143" i="11" s="1"/>
  <c r="D109" i="11"/>
  <c r="F109" i="11" s="1"/>
  <c r="D110" i="11"/>
  <c r="F110" i="11" s="1"/>
  <c r="D23" i="11"/>
  <c r="F23" i="11" s="1"/>
  <c r="D17" i="11"/>
  <c r="F17" i="11" s="1"/>
  <c r="D21" i="11"/>
  <c r="D193" i="11"/>
  <c r="F193" i="11" s="1"/>
  <c r="D141" i="11"/>
  <c r="F141" i="11" s="1"/>
  <c r="D29" i="11"/>
  <c r="F29" i="11" s="1"/>
  <c r="D26" i="11"/>
  <c r="F26" i="11" s="1"/>
  <c r="D18" i="11"/>
  <c r="F18" i="11" s="1"/>
  <c r="D101" i="11"/>
  <c r="F101" i="11" s="1"/>
  <c r="D25" i="11"/>
  <c r="F25" i="11" s="1"/>
  <c r="D69" i="11"/>
  <c r="F69" i="11" s="1"/>
  <c r="D152" i="11"/>
  <c r="F152" i="11" s="1"/>
  <c r="D27" i="11"/>
  <c r="F27" i="11" s="1"/>
  <c r="D59" i="11"/>
  <c r="F59" i="11" s="1"/>
  <c r="D182" i="11"/>
  <c r="F182" i="11" s="1"/>
  <c r="D24" i="11"/>
  <c r="F24" i="11" s="1"/>
  <c r="D22" i="11"/>
  <c r="D16" i="11"/>
  <c r="D151" i="11"/>
  <c r="F151" i="11" s="1"/>
  <c r="D30" i="11"/>
  <c r="F30" i="11" s="1"/>
  <c r="D99" i="11"/>
  <c r="F99" i="11" s="1"/>
  <c r="D192" i="11"/>
  <c r="F192" i="11" s="1"/>
  <c r="D68" i="11"/>
  <c r="F68" i="11" s="1"/>
  <c r="D20" i="11"/>
  <c r="F20" i="11" s="1"/>
  <c r="D184" i="11"/>
  <c r="F184" i="11" s="1"/>
  <c r="D60" i="11"/>
  <c r="F60" i="11" s="1"/>
  <c r="D142" i="11"/>
  <c r="F142" i="11" s="1"/>
  <c r="D183" i="11"/>
  <c r="F183" i="11" s="1"/>
  <c r="D19" i="11"/>
  <c r="F19" i="11" s="1"/>
  <c r="D31" i="11"/>
  <c r="F31" i="11" s="1"/>
  <c r="D15" i="11"/>
  <c r="F15" i="11" s="1"/>
  <c r="F104" i="78" l="1"/>
  <c r="G104" i="78" s="1"/>
  <c r="G113" i="78" s="1"/>
  <c r="F146" i="78"/>
  <c r="G146" i="78" s="1"/>
  <c r="G155" i="78" s="1"/>
  <c r="D199" i="78" s="1"/>
  <c r="F199" i="78" s="1"/>
  <c r="J194" i="11"/>
  <c r="L194" i="11" s="1"/>
  <c r="J97" i="11"/>
  <c r="L97" i="11" s="1"/>
  <c r="J190" i="11"/>
  <c r="L190" i="11" s="1"/>
  <c r="J150" i="11"/>
  <c r="L150" i="11" s="1"/>
  <c r="J179" i="11"/>
  <c r="L179" i="11" s="1"/>
  <c r="J187" i="11"/>
  <c r="L187" i="11" s="1"/>
  <c r="J189" i="11"/>
  <c r="L189" i="11" s="1"/>
  <c r="J63" i="11"/>
  <c r="L63" i="11" s="1"/>
  <c r="J104" i="11"/>
  <c r="L104" i="11" s="1"/>
  <c r="F103" i="86"/>
  <c r="G103" i="86" s="1"/>
  <c r="G112" i="86" s="1"/>
  <c r="D116" i="86" s="1"/>
  <c r="F116" i="86" s="1"/>
  <c r="J67" i="11"/>
  <c r="L67" i="11" s="1"/>
  <c r="J107" i="11"/>
  <c r="L107" i="11" s="1"/>
  <c r="J105" i="11"/>
  <c r="L105" i="11" s="1"/>
  <c r="J181" i="11"/>
  <c r="L181" i="11" s="1"/>
  <c r="J145" i="11"/>
  <c r="L145" i="11" s="1"/>
  <c r="J139" i="11"/>
  <c r="L139" i="11" s="1"/>
  <c r="J102" i="11"/>
  <c r="J66" i="11"/>
  <c r="L66" i="11" s="1"/>
  <c r="J15" i="11"/>
  <c r="L15" i="11" s="1"/>
  <c r="J148" i="11"/>
  <c r="L148" i="11" s="1"/>
  <c r="J103" i="11"/>
  <c r="L103" i="11" s="1"/>
  <c r="J142" i="11"/>
  <c r="L142" i="11" s="1"/>
  <c r="J186" i="11"/>
  <c r="L186" i="11" s="1"/>
  <c r="J191" i="11"/>
  <c r="L191" i="11" s="1"/>
  <c r="J104" i="86"/>
  <c r="L104" i="86" s="1"/>
  <c r="J65" i="11"/>
  <c r="L65" i="11" s="1"/>
  <c r="J64" i="11"/>
  <c r="L64" i="11" s="1"/>
  <c r="J109" i="11"/>
  <c r="L109" i="11" s="1"/>
  <c r="J108" i="78"/>
  <c r="L108" i="78" s="1"/>
  <c r="J146" i="11"/>
  <c r="L146" i="11" s="1"/>
  <c r="J182" i="11"/>
  <c r="L182" i="11" s="1"/>
  <c r="J147" i="11"/>
  <c r="L147" i="11" s="1"/>
  <c r="J111" i="11"/>
  <c r="L111" i="11" s="1"/>
  <c r="J58" i="11"/>
  <c r="L58" i="11" s="1"/>
  <c r="J140" i="11"/>
  <c r="L140" i="11" s="1"/>
  <c r="J149" i="11"/>
  <c r="L149" i="11" s="1"/>
  <c r="J61" i="11"/>
  <c r="J64" i="86"/>
  <c r="L64" i="86" s="1"/>
  <c r="J65" i="78"/>
  <c r="L65" i="78" s="1"/>
  <c r="J66" i="86"/>
  <c r="L66" i="86" s="1"/>
  <c r="J105" i="78"/>
  <c r="L105" i="78" s="1"/>
  <c r="J110" i="78"/>
  <c r="L110" i="78" s="1"/>
  <c r="J107" i="86"/>
  <c r="L107" i="86" s="1"/>
  <c r="J64" i="78"/>
  <c r="L64" i="78" s="1"/>
  <c r="J56" i="86"/>
  <c r="L56" i="86" s="1"/>
  <c r="J66" i="78"/>
  <c r="L66" i="78" s="1"/>
  <c r="J62" i="86"/>
  <c r="J112" i="86"/>
  <c r="L112" i="86" s="1"/>
  <c r="J63" i="86"/>
  <c r="L63" i="86" s="1"/>
  <c r="J103" i="86"/>
  <c r="J138" i="11"/>
  <c r="L138" i="11" s="1"/>
  <c r="J188" i="11"/>
  <c r="L188" i="11" s="1"/>
  <c r="J180" i="11"/>
  <c r="L180" i="11" s="1"/>
  <c r="J65" i="86"/>
  <c r="L65" i="86" s="1"/>
  <c r="J57" i="86"/>
  <c r="L57" i="86" s="1"/>
  <c r="J68" i="11"/>
  <c r="L68" i="11" s="1"/>
  <c r="J72" i="78"/>
  <c r="L72" i="78" s="1"/>
  <c r="J108" i="84"/>
  <c r="L108" i="84" s="1"/>
  <c r="J71" i="84"/>
  <c r="L71" i="84" s="1"/>
  <c r="J106" i="78"/>
  <c r="L106" i="78" s="1"/>
  <c r="J101" i="78"/>
  <c r="L101" i="78" s="1"/>
  <c r="J19" i="84"/>
  <c r="L19" i="84" s="1"/>
  <c r="F103" i="84"/>
  <c r="G103" i="84" s="1"/>
  <c r="G112" i="84" s="1"/>
  <c r="D117" i="84" s="1"/>
  <c r="F117" i="84" s="1"/>
  <c r="G118" i="84" s="1"/>
  <c r="G119" i="84" s="1"/>
  <c r="C51" i="83" s="1"/>
  <c r="J67" i="86"/>
  <c r="L67" i="86" s="1"/>
  <c r="J63" i="78"/>
  <c r="F145" i="84"/>
  <c r="G145" i="84" s="1"/>
  <c r="G154" i="84" s="1"/>
  <c r="D155" i="84" s="1"/>
  <c r="F155" i="84" s="1"/>
  <c r="I42" i="73"/>
  <c r="E44" i="73" s="1"/>
  <c r="J28" i="11"/>
  <c r="L28" i="11" s="1"/>
  <c r="J111" i="86"/>
  <c r="L111" i="86" s="1"/>
  <c r="F145" i="86"/>
  <c r="G145" i="86" s="1"/>
  <c r="G154" i="86" s="1"/>
  <c r="D197" i="86" s="1"/>
  <c r="F197" i="86" s="1"/>
  <c r="J193" i="11"/>
  <c r="L193" i="11" s="1"/>
  <c r="J70" i="86"/>
  <c r="L70" i="86" s="1"/>
  <c r="J16" i="11"/>
  <c r="L16" i="11" s="1"/>
  <c r="J20" i="11"/>
  <c r="L20" i="11" s="1"/>
  <c r="J101" i="11"/>
  <c r="L101" i="11" s="1"/>
  <c r="J21" i="11"/>
  <c r="L21" i="11" s="1"/>
  <c r="J102" i="86"/>
  <c r="L102" i="86" s="1"/>
  <c r="J24" i="11"/>
  <c r="L24" i="11" s="1"/>
  <c r="J31" i="86"/>
  <c r="L31" i="86" s="1"/>
  <c r="J184" i="84"/>
  <c r="L184" i="84" s="1"/>
  <c r="J104" i="78"/>
  <c r="J102" i="78"/>
  <c r="L102" i="78" s="1"/>
  <c r="J153" i="84"/>
  <c r="L153" i="84" s="1"/>
  <c r="J19" i="11"/>
  <c r="L19" i="11" s="1"/>
  <c r="J23" i="11"/>
  <c r="L23" i="11" s="1"/>
  <c r="J69" i="11"/>
  <c r="L69" i="11" s="1"/>
  <c r="J20" i="78"/>
  <c r="L20" i="78" s="1"/>
  <c r="J25" i="11"/>
  <c r="L25" i="11" s="1"/>
  <c r="J17" i="11"/>
  <c r="L17" i="11" s="1"/>
  <c r="J22" i="11"/>
  <c r="J59" i="11"/>
  <c r="L59" i="11" s="1"/>
  <c r="J29" i="11"/>
  <c r="L29" i="11" s="1"/>
  <c r="J26" i="11"/>
  <c r="L26" i="11" s="1"/>
  <c r="J153" i="11"/>
  <c r="L153" i="11" s="1"/>
  <c r="J144" i="11"/>
  <c r="J141" i="11"/>
  <c r="L141" i="11" s="1"/>
  <c r="J143" i="11"/>
  <c r="L143" i="11" s="1"/>
  <c r="Z2" i="87"/>
  <c r="AD2" i="87" s="1"/>
  <c r="J194" i="86"/>
  <c r="L194" i="86" s="1"/>
  <c r="J107" i="84"/>
  <c r="L107" i="84" s="1"/>
  <c r="J57" i="84"/>
  <c r="L57" i="84" s="1"/>
  <c r="J152" i="84"/>
  <c r="L152" i="84" s="1"/>
  <c r="J17" i="84"/>
  <c r="L17" i="84" s="1"/>
  <c r="J60" i="84"/>
  <c r="L60" i="84" s="1"/>
  <c r="J16" i="84"/>
  <c r="L16" i="84" s="1"/>
  <c r="J61" i="84"/>
  <c r="L61" i="84" s="1"/>
  <c r="J60" i="86"/>
  <c r="L60" i="86" s="1"/>
  <c r="J144" i="84"/>
  <c r="L144" i="84" s="1"/>
  <c r="J30" i="84"/>
  <c r="L30" i="84" s="1"/>
  <c r="J181" i="78"/>
  <c r="L181" i="78" s="1"/>
  <c r="L146" i="78"/>
  <c r="M146" i="78" s="1"/>
  <c r="J31" i="84"/>
  <c r="L31" i="84" s="1"/>
  <c r="J110" i="84"/>
  <c r="L110" i="84" s="1"/>
  <c r="J26" i="84"/>
  <c r="L26" i="84" s="1"/>
  <c r="J28" i="84"/>
  <c r="L28" i="84" s="1"/>
  <c r="J21" i="84"/>
  <c r="L21" i="84" s="1"/>
  <c r="J18" i="84"/>
  <c r="L18" i="84" s="1"/>
  <c r="J70" i="78"/>
  <c r="L70" i="78" s="1"/>
  <c r="J70" i="84"/>
  <c r="L70" i="84" s="1"/>
  <c r="J24" i="84"/>
  <c r="L24" i="84" s="1"/>
  <c r="J26" i="78"/>
  <c r="L26" i="78" s="1"/>
  <c r="J113" i="78"/>
  <c r="L113" i="78" s="1"/>
  <c r="J58" i="78"/>
  <c r="L58" i="78" s="1"/>
  <c r="J100" i="78"/>
  <c r="L100" i="78" s="1"/>
  <c r="J69" i="78"/>
  <c r="L69" i="78" s="1"/>
  <c r="J59" i="78"/>
  <c r="L59" i="78" s="1"/>
  <c r="J107" i="78"/>
  <c r="L107" i="78" s="1"/>
  <c r="J147" i="78"/>
  <c r="L147" i="78" s="1"/>
  <c r="J193" i="78"/>
  <c r="L193" i="78" s="1"/>
  <c r="J98" i="78"/>
  <c r="L98" i="78" s="1"/>
  <c r="J99" i="78"/>
  <c r="L99" i="78" s="1"/>
  <c r="J109" i="78"/>
  <c r="L109" i="78" s="1"/>
  <c r="J152" i="78"/>
  <c r="L152" i="78" s="1"/>
  <c r="J57" i="78"/>
  <c r="L57" i="78" s="1"/>
  <c r="J67" i="78"/>
  <c r="L67" i="78" s="1"/>
  <c r="J190" i="78"/>
  <c r="L190" i="78" s="1"/>
  <c r="J192" i="78"/>
  <c r="L192" i="78" s="1"/>
  <c r="J15" i="84"/>
  <c r="L15" i="84" s="1"/>
  <c r="J27" i="84"/>
  <c r="L27" i="84" s="1"/>
  <c r="J100" i="84"/>
  <c r="L100" i="84" s="1"/>
  <c r="J32" i="78"/>
  <c r="L32" i="78" s="1"/>
  <c r="J22" i="78"/>
  <c r="L22" i="78" s="1"/>
  <c r="J194" i="78"/>
  <c r="L194" i="78" s="1"/>
  <c r="J142" i="86"/>
  <c r="L142" i="86" s="1"/>
  <c r="J30" i="86"/>
  <c r="L30" i="86" s="1"/>
  <c r="J65" i="84"/>
  <c r="L65" i="84" s="1"/>
  <c r="J104" i="84"/>
  <c r="L104" i="84" s="1"/>
  <c r="J30" i="78"/>
  <c r="L30" i="78" s="1"/>
  <c r="J111" i="78"/>
  <c r="L111" i="78" s="1"/>
  <c r="J99" i="86"/>
  <c r="L99" i="86" s="1"/>
  <c r="J105" i="86"/>
  <c r="L105" i="86" s="1"/>
  <c r="J98" i="86"/>
  <c r="L98" i="86" s="1"/>
  <c r="J70" i="11"/>
  <c r="L70" i="11" s="1"/>
  <c r="J108" i="11"/>
  <c r="L108" i="11" s="1"/>
  <c r="J106" i="11"/>
  <c r="L106" i="11" s="1"/>
  <c r="J184" i="11"/>
  <c r="L184" i="11" s="1"/>
  <c r="J152" i="11"/>
  <c r="L152" i="11" s="1"/>
  <c r="J18" i="11"/>
  <c r="L18" i="11" s="1"/>
  <c r="J60" i="11"/>
  <c r="L60" i="11" s="1"/>
  <c r="J21" i="86"/>
  <c r="L21" i="86" s="1"/>
  <c r="J69" i="86"/>
  <c r="L69" i="86" s="1"/>
  <c r="J105" i="84"/>
  <c r="L105" i="84" s="1"/>
  <c r="J98" i="84"/>
  <c r="L98" i="84" s="1"/>
  <c r="J62" i="78"/>
  <c r="L62" i="78" s="1"/>
  <c r="J18" i="78"/>
  <c r="L18" i="78" s="1"/>
  <c r="J189" i="78"/>
  <c r="L189" i="78" s="1"/>
  <c r="J109" i="84"/>
  <c r="L109" i="84" s="1"/>
  <c r="J153" i="86"/>
  <c r="L153" i="86" s="1"/>
  <c r="J20" i="86"/>
  <c r="L20" i="86" s="1"/>
  <c r="J56" i="84"/>
  <c r="L56" i="84" s="1"/>
  <c r="J67" i="84"/>
  <c r="L67" i="84" s="1"/>
  <c r="J27" i="78"/>
  <c r="L27" i="78" s="1"/>
  <c r="J71" i="78"/>
  <c r="L71" i="78" s="1"/>
  <c r="J97" i="86"/>
  <c r="L97" i="86" s="1"/>
  <c r="J101" i="86"/>
  <c r="L101" i="86" s="1"/>
  <c r="J152" i="86"/>
  <c r="L152" i="86" s="1"/>
  <c r="J68" i="86"/>
  <c r="L68" i="86" s="1"/>
  <c r="J109" i="86"/>
  <c r="L109" i="86" s="1"/>
  <c r="J106" i="86"/>
  <c r="L106" i="86" s="1"/>
  <c r="J96" i="11"/>
  <c r="L96" i="11" s="1"/>
  <c r="J100" i="11"/>
  <c r="L100" i="11" s="1"/>
  <c r="J98" i="11"/>
  <c r="L98" i="11" s="1"/>
  <c r="J183" i="11"/>
  <c r="L183" i="11" s="1"/>
  <c r="J30" i="11"/>
  <c r="L30" i="11" s="1"/>
  <c r="J151" i="11"/>
  <c r="L151" i="11" s="1"/>
  <c r="J192" i="11"/>
  <c r="L192" i="11" s="1"/>
  <c r="J15" i="86"/>
  <c r="L15" i="86" s="1"/>
  <c r="J24" i="86"/>
  <c r="L24" i="86" s="1"/>
  <c r="J193" i="86"/>
  <c r="L193" i="86" s="1"/>
  <c r="J97" i="84"/>
  <c r="L97" i="84" s="1"/>
  <c r="J101" i="84"/>
  <c r="L101" i="84" s="1"/>
  <c r="J24" i="78"/>
  <c r="L24" i="78" s="1"/>
  <c r="J195" i="78"/>
  <c r="L195" i="78" s="1"/>
  <c r="J196" i="78"/>
  <c r="L196" i="78" s="1"/>
  <c r="J108" i="86"/>
  <c r="L108" i="86" s="1"/>
  <c r="J58" i="86"/>
  <c r="L58" i="86" s="1"/>
  <c r="J57" i="11"/>
  <c r="L57" i="11" s="1"/>
  <c r="J62" i="11"/>
  <c r="L62" i="11" s="1"/>
  <c r="J31" i="11"/>
  <c r="L31" i="11" s="1"/>
  <c r="J27" i="11"/>
  <c r="L27" i="11" s="1"/>
  <c r="J99" i="11"/>
  <c r="L99" i="11" s="1"/>
  <c r="J184" i="86"/>
  <c r="L184" i="86" s="1"/>
  <c r="J144" i="86"/>
  <c r="L144" i="86" s="1"/>
  <c r="J16" i="86"/>
  <c r="L16" i="86" s="1"/>
  <c r="J66" i="84"/>
  <c r="L66" i="84" s="1"/>
  <c r="J62" i="84"/>
  <c r="J112" i="78"/>
  <c r="L112" i="78" s="1"/>
  <c r="J31" i="78"/>
  <c r="L31" i="78" s="1"/>
  <c r="J187" i="78"/>
  <c r="J19" i="86"/>
  <c r="L19" i="86" s="1"/>
  <c r="J23" i="86"/>
  <c r="L23" i="86" s="1"/>
  <c r="J100" i="86"/>
  <c r="L100" i="86" s="1"/>
  <c r="J59" i="86"/>
  <c r="L59" i="86" s="1"/>
  <c r="J185" i="86"/>
  <c r="L185" i="86" s="1"/>
  <c r="J17" i="86"/>
  <c r="L17" i="86" s="1"/>
  <c r="J26" i="86"/>
  <c r="L26" i="86" s="1"/>
  <c r="J29" i="86"/>
  <c r="L29" i="86" s="1"/>
  <c r="J183" i="86"/>
  <c r="L183" i="86" s="1"/>
  <c r="J18" i="86"/>
  <c r="L18" i="86" s="1"/>
  <c r="J110" i="86"/>
  <c r="L110" i="86" s="1"/>
  <c r="J27" i="86"/>
  <c r="L27" i="86" s="1"/>
  <c r="J143" i="86"/>
  <c r="L143" i="86" s="1"/>
  <c r="J28" i="86"/>
  <c r="L28" i="86" s="1"/>
  <c r="J25" i="86"/>
  <c r="L25" i="86" s="1"/>
  <c r="J22" i="86"/>
  <c r="J191" i="78"/>
  <c r="L191" i="78" s="1"/>
  <c r="J142" i="84"/>
  <c r="L142" i="84" s="1"/>
  <c r="J111" i="84"/>
  <c r="L111" i="84" s="1"/>
  <c r="J22" i="84"/>
  <c r="J58" i="84"/>
  <c r="L58" i="84" s="1"/>
  <c r="J99" i="84"/>
  <c r="L99" i="84" s="1"/>
  <c r="J148" i="78"/>
  <c r="L148" i="78" s="1"/>
  <c r="J143" i="84"/>
  <c r="L143" i="84" s="1"/>
  <c r="J59" i="84"/>
  <c r="L59" i="84" s="1"/>
  <c r="J102" i="84"/>
  <c r="L102" i="84" s="1"/>
  <c r="J20" i="84"/>
  <c r="L20" i="84" s="1"/>
  <c r="J155" i="78"/>
  <c r="L155" i="78" s="1"/>
  <c r="J149" i="78"/>
  <c r="L149" i="78" s="1"/>
  <c r="J151" i="78"/>
  <c r="L151" i="78" s="1"/>
  <c r="J183" i="84"/>
  <c r="L183" i="84" s="1"/>
  <c r="J194" i="84"/>
  <c r="L194" i="84" s="1"/>
  <c r="J25" i="84"/>
  <c r="L25" i="84" s="1"/>
  <c r="J29" i="84"/>
  <c r="L29" i="84" s="1"/>
  <c r="J150" i="78"/>
  <c r="L150" i="78" s="1"/>
  <c r="J183" i="78"/>
  <c r="L183" i="78" s="1"/>
  <c r="J185" i="84"/>
  <c r="L185" i="84" s="1"/>
  <c r="J69" i="84"/>
  <c r="L69" i="84" s="1"/>
  <c r="J193" i="84"/>
  <c r="L193" i="84" s="1"/>
  <c r="J182" i="78"/>
  <c r="L182" i="78" s="1"/>
  <c r="J106" i="84"/>
  <c r="L106" i="84" s="1"/>
  <c r="J103" i="84"/>
  <c r="J64" i="84"/>
  <c r="L64" i="84" s="1"/>
  <c r="J28" i="78"/>
  <c r="L28" i="78" s="1"/>
  <c r="J153" i="78"/>
  <c r="L153" i="78" s="1"/>
  <c r="J186" i="78"/>
  <c r="L186" i="78" s="1"/>
  <c r="F144" i="11"/>
  <c r="G144" i="11" s="1"/>
  <c r="G153" i="11" s="1"/>
  <c r="D199" i="11" s="1"/>
  <c r="F199" i="11" s="1"/>
  <c r="J68" i="84"/>
  <c r="L68" i="84" s="1"/>
  <c r="J112" i="84"/>
  <c r="L112" i="84" s="1"/>
  <c r="J16" i="78"/>
  <c r="L16" i="78" s="1"/>
  <c r="J23" i="78"/>
  <c r="J29" i="78"/>
  <c r="L29" i="78" s="1"/>
  <c r="J19" i="78"/>
  <c r="L19" i="78" s="1"/>
  <c r="F102" i="11"/>
  <c r="G102" i="11" s="1"/>
  <c r="G111" i="11" s="1"/>
  <c r="D116" i="11" s="1"/>
  <c r="F116" i="11" s="1"/>
  <c r="G117" i="11" s="1"/>
  <c r="G118" i="11" s="1"/>
  <c r="C51" i="1" s="1"/>
  <c r="J185" i="78"/>
  <c r="L185" i="78" s="1"/>
  <c r="J25" i="78"/>
  <c r="L25" i="78" s="1"/>
  <c r="J17" i="78"/>
  <c r="L17" i="78" s="1"/>
  <c r="AD5" i="87"/>
  <c r="F19" i="73"/>
  <c r="AD6" i="87"/>
  <c r="F20" i="73"/>
  <c r="AD3" i="87"/>
  <c r="F17" i="73"/>
  <c r="F28" i="73"/>
  <c r="AD14" i="87"/>
  <c r="AD16" i="87"/>
  <c r="F30" i="73"/>
  <c r="G33" i="73"/>
  <c r="B34" i="87"/>
  <c r="AD7" i="87"/>
  <c r="F21" i="73"/>
  <c r="F24" i="73"/>
  <c r="AD10" i="87"/>
  <c r="F27" i="73"/>
  <c r="AD13" i="87"/>
  <c r="AD19" i="87"/>
  <c r="F33" i="73"/>
  <c r="F31" i="73"/>
  <c r="AD17" i="87"/>
  <c r="F25" i="73"/>
  <c r="AD11" i="87"/>
  <c r="F23" i="73"/>
  <c r="AD9" i="87"/>
  <c r="D116" i="84"/>
  <c r="F116" i="84" s="1"/>
  <c r="AD15" i="87"/>
  <c r="F29" i="73"/>
  <c r="AD4" i="87"/>
  <c r="F18" i="73"/>
  <c r="L2" i="87"/>
  <c r="C54" i="73" s="1"/>
  <c r="B54" i="73"/>
  <c r="M2" i="87"/>
  <c r="AD8" i="87"/>
  <c r="F22" i="73"/>
  <c r="G17" i="73"/>
  <c r="C21" i="84"/>
  <c r="F21" i="84" s="1"/>
  <c r="C21" i="86"/>
  <c r="F21" i="86" s="1"/>
  <c r="D23" i="83"/>
  <c r="G23" i="83" s="1"/>
  <c r="D23" i="85"/>
  <c r="G23" i="85" s="1"/>
  <c r="AD12" i="87"/>
  <c r="F26" i="73"/>
  <c r="D116" i="78" l="1"/>
  <c r="F116" i="78" s="1"/>
  <c r="D118" i="78"/>
  <c r="F118" i="78" s="1"/>
  <c r="G119" i="78" s="1"/>
  <c r="G120" i="78" s="1"/>
  <c r="C51" i="77" s="1"/>
  <c r="C17" i="91" s="1"/>
  <c r="D115" i="78"/>
  <c r="F115" i="78" s="1"/>
  <c r="D114" i="78"/>
  <c r="F114" i="78" s="1"/>
  <c r="D117" i="78"/>
  <c r="F117" i="78" s="1"/>
  <c r="D158" i="78"/>
  <c r="F158" i="78" s="1"/>
  <c r="D200" i="78"/>
  <c r="F200" i="78" s="1"/>
  <c r="D198" i="78"/>
  <c r="F198" i="78" s="1"/>
  <c r="D197" i="78"/>
  <c r="F197" i="78" s="1"/>
  <c r="D115" i="84"/>
  <c r="F115" i="84" s="1"/>
  <c r="D160" i="78"/>
  <c r="F160" i="78" s="1"/>
  <c r="G161" i="78" s="1"/>
  <c r="G162" i="78" s="1"/>
  <c r="C52" i="77" s="1"/>
  <c r="D114" i="84"/>
  <c r="F114" i="84" s="1"/>
  <c r="D201" i="78"/>
  <c r="F201" i="78" s="1"/>
  <c r="D113" i="84"/>
  <c r="F113" i="84" s="1"/>
  <c r="D157" i="78"/>
  <c r="F157" i="78" s="1"/>
  <c r="D159" i="78"/>
  <c r="F159" i="78" s="1"/>
  <c r="D156" i="78"/>
  <c r="F156" i="78" s="1"/>
  <c r="D115" i="86"/>
  <c r="F115" i="86" s="1"/>
  <c r="D159" i="84"/>
  <c r="F159" i="84" s="1"/>
  <c r="G160" i="84" s="1"/>
  <c r="G161" i="84" s="1"/>
  <c r="D199" i="84"/>
  <c r="F199" i="84" s="1"/>
  <c r="D158" i="84"/>
  <c r="F158" i="84" s="1"/>
  <c r="D200" i="84"/>
  <c r="F200" i="84" s="1"/>
  <c r="D196" i="84"/>
  <c r="F196" i="84" s="1"/>
  <c r="L144" i="11"/>
  <c r="M144" i="11" s="1"/>
  <c r="M153" i="11" s="1"/>
  <c r="J157" i="11" s="1"/>
  <c r="L157" i="11" s="1"/>
  <c r="L103" i="86"/>
  <c r="M103" i="86" s="1"/>
  <c r="M112" i="86" s="1"/>
  <c r="F20" i="90"/>
  <c r="F13" i="5" s="1"/>
  <c r="F16" i="73"/>
  <c r="L22" i="11"/>
  <c r="M22" i="11" s="1"/>
  <c r="M31" i="11" s="1"/>
  <c r="J33" i="11" s="1"/>
  <c r="L33" i="11" s="1"/>
  <c r="L187" i="78"/>
  <c r="M187" i="78" s="1"/>
  <c r="M196" i="78" s="1"/>
  <c r="D196" i="86"/>
  <c r="F196" i="86" s="1"/>
  <c r="D155" i="86"/>
  <c r="F155" i="86" s="1"/>
  <c r="D157" i="86"/>
  <c r="F157" i="86" s="1"/>
  <c r="D199" i="86"/>
  <c r="F199" i="86" s="1"/>
  <c r="D198" i="86"/>
  <c r="F198" i="86" s="1"/>
  <c r="D159" i="86"/>
  <c r="F159" i="86" s="1"/>
  <c r="G160" i="86" s="1"/>
  <c r="G161" i="86" s="1"/>
  <c r="D200" i="86"/>
  <c r="F200" i="86" s="1"/>
  <c r="D156" i="86"/>
  <c r="F156" i="86" s="1"/>
  <c r="D158" i="86"/>
  <c r="F158" i="86" s="1"/>
  <c r="D114" i="86"/>
  <c r="F114" i="86" s="1"/>
  <c r="L22" i="86"/>
  <c r="M22" i="86" s="1"/>
  <c r="M31" i="86" s="1"/>
  <c r="J32" i="86" s="1"/>
  <c r="L32" i="86" s="1"/>
  <c r="D113" i="86"/>
  <c r="F113" i="86" s="1"/>
  <c r="L145" i="86"/>
  <c r="M145" i="86" s="1"/>
  <c r="M154" i="86" s="1"/>
  <c r="J199" i="86" s="1"/>
  <c r="L199" i="86" s="1"/>
  <c r="D117" i="86"/>
  <c r="F117" i="86" s="1"/>
  <c r="G118" i="86" s="1"/>
  <c r="G119" i="86" s="1"/>
  <c r="C51" i="85" s="1"/>
  <c r="C44" i="91" s="1"/>
  <c r="M155" i="78"/>
  <c r="J200" i="78" s="1"/>
  <c r="L200" i="78" s="1"/>
  <c r="L22" i="84"/>
  <c r="M22" i="84" s="1"/>
  <c r="M31" i="84" s="1"/>
  <c r="J198" i="84" s="1"/>
  <c r="L198" i="84" s="1"/>
  <c r="L103" i="84"/>
  <c r="M103" i="84" s="1"/>
  <c r="M112" i="84" s="1"/>
  <c r="L63" i="78"/>
  <c r="M63" i="78" s="1"/>
  <c r="M72" i="78" s="1"/>
  <c r="J117" i="78" s="1"/>
  <c r="L117" i="78" s="1"/>
  <c r="D198" i="11"/>
  <c r="F198" i="11" s="1"/>
  <c r="D158" i="11"/>
  <c r="F158" i="11" s="1"/>
  <c r="G159" i="11" s="1"/>
  <c r="G160" i="11" s="1"/>
  <c r="C48" i="1" s="1"/>
  <c r="L62" i="86"/>
  <c r="M62" i="86" s="1"/>
  <c r="M71" i="86" s="1"/>
  <c r="J115" i="86" s="1"/>
  <c r="L115" i="86" s="1"/>
  <c r="L186" i="84"/>
  <c r="M186" i="84" s="1"/>
  <c r="M195" i="84" s="1"/>
  <c r="D114" i="11"/>
  <c r="F114" i="11" s="1"/>
  <c r="D115" i="11"/>
  <c r="F115" i="11" s="1"/>
  <c r="L61" i="11"/>
  <c r="M61" i="11" s="1"/>
  <c r="M70" i="11" s="1"/>
  <c r="J73" i="11" s="1"/>
  <c r="L73" i="11" s="1"/>
  <c r="L23" i="78"/>
  <c r="M23" i="78" s="1"/>
  <c r="M32" i="78" s="1"/>
  <c r="J35" i="78" s="1"/>
  <c r="L35" i="78" s="1"/>
  <c r="L145" i="84"/>
  <c r="M145" i="84" s="1"/>
  <c r="M154" i="84" s="1"/>
  <c r="J155" i="84" s="1"/>
  <c r="L155" i="84" s="1"/>
  <c r="L102" i="11"/>
  <c r="M102" i="11" s="1"/>
  <c r="M111" i="11" s="1"/>
  <c r="L185" i="11"/>
  <c r="M185" i="11" s="1"/>
  <c r="M194" i="11" s="1"/>
  <c r="L186" i="86"/>
  <c r="M186" i="86" s="1"/>
  <c r="M195" i="86" s="1"/>
  <c r="L62" i="84"/>
  <c r="M62" i="84" s="1"/>
  <c r="M71" i="84" s="1"/>
  <c r="J114" i="84" s="1"/>
  <c r="L114" i="84" s="1"/>
  <c r="D112" i="11"/>
  <c r="F112" i="11" s="1"/>
  <c r="D157" i="11"/>
  <c r="F157" i="11" s="1"/>
  <c r="D195" i="11"/>
  <c r="F195" i="11" s="1"/>
  <c r="D156" i="11"/>
  <c r="F156" i="11" s="1"/>
  <c r="D196" i="11"/>
  <c r="F196" i="11" s="1"/>
  <c r="D154" i="11"/>
  <c r="F154" i="11" s="1"/>
  <c r="D155" i="11"/>
  <c r="F155" i="11" s="1"/>
  <c r="D197" i="11"/>
  <c r="F197" i="11" s="1"/>
  <c r="D113" i="11"/>
  <c r="F113" i="11" s="1"/>
  <c r="C10" i="91"/>
  <c r="E27" i="97" s="1"/>
  <c r="F27" i="97" s="1"/>
  <c r="H27" i="97" s="1"/>
  <c r="J27" i="97" s="1"/>
  <c r="C37" i="91"/>
  <c r="E54" i="73"/>
  <c r="N2" i="87"/>
  <c r="L103" i="78"/>
  <c r="L104" i="78" s="1"/>
  <c r="M104" i="78" s="1"/>
  <c r="M113" i="78" s="1"/>
  <c r="I104" i="78"/>
  <c r="C42" i="91"/>
  <c r="C23" i="91"/>
  <c r="E28" i="97" s="1"/>
  <c r="F28" i="97" s="1"/>
  <c r="H28" i="97" s="1"/>
  <c r="J28" i="97" s="1"/>
  <c r="C40" i="91" l="1"/>
  <c r="F19" i="90"/>
  <c r="F12" i="5" s="1"/>
  <c r="C48" i="77"/>
  <c r="C16" i="91" s="1"/>
  <c r="J154" i="11"/>
  <c r="L154" i="11" s="1"/>
  <c r="J155" i="11"/>
  <c r="L155" i="11" s="1"/>
  <c r="J195" i="11"/>
  <c r="L195" i="11" s="1"/>
  <c r="J34" i="78"/>
  <c r="L34" i="78" s="1"/>
  <c r="J158" i="11"/>
  <c r="L158" i="11" s="1"/>
  <c r="M159" i="11" s="1"/>
  <c r="M160" i="11" s="1"/>
  <c r="F48" i="1" s="1"/>
  <c r="J199" i="11"/>
  <c r="L199" i="11" s="1"/>
  <c r="M200" i="11" s="1"/>
  <c r="M201" i="11" s="1"/>
  <c r="F53" i="1" s="1"/>
  <c r="J197" i="11"/>
  <c r="L197" i="11" s="1"/>
  <c r="J156" i="11"/>
  <c r="L156" i="11" s="1"/>
  <c r="J198" i="11"/>
  <c r="L198" i="11" s="1"/>
  <c r="J196" i="11"/>
  <c r="L196" i="11" s="1"/>
  <c r="C29" i="91"/>
  <c r="E29" i="97" s="1"/>
  <c r="F29" i="97" s="1"/>
  <c r="H29" i="97" s="1"/>
  <c r="J29" i="97" s="1"/>
  <c r="K27" i="97" s="1"/>
  <c r="M28" i="97" s="1"/>
  <c r="J36" i="78"/>
  <c r="L36" i="78" s="1"/>
  <c r="J37" i="78"/>
  <c r="L37" i="78" s="1"/>
  <c r="M38" i="78" s="1"/>
  <c r="M39" i="78" s="1"/>
  <c r="F46" i="77" s="1"/>
  <c r="F58" i="77" s="1"/>
  <c r="C181" i="86"/>
  <c r="C186" i="86" s="1"/>
  <c r="C16" i="84"/>
  <c r="C22" i="84" s="1"/>
  <c r="C16" i="86"/>
  <c r="C22" i="86" s="1"/>
  <c r="C57" i="86"/>
  <c r="O57" i="86" s="1"/>
  <c r="C181" i="84"/>
  <c r="O181" i="84" s="1"/>
  <c r="D18" i="83"/>
  <c r="D24" i="83" s="1"/>
  <c r="D18" i="85"/>
  <c r="G18" i="85" s="1"/>
  <c r="G24" i="85" s="1"/>
  <c r="H24" i="85" s="1"/>
  <c r="H32" i="85" s="1"/>
  <c r="C57" i="84"/>
  <c r="C62" i="84" s="1"/>
  <c r="J33" i="78"/>
  <c r="L33" i="78" s="1"/>
  <c r="J199" i="78"/>
  <c r="L199" i="78" s="1"/>
  <c r="J158" i="78"/>
  <c r="L158" i="78" s="1"/>
  <c r="J35" i="11"/>
  <c r="L35" i="11" s="1"/>
  <c r="J35" i="86"/>
  <c r="L35" i="86" s="1"/>
  <c r="J33" i="86"/>
  <c r="L33" i="86" s="1"/>
  <c r="J36" i="86"/>
  <c r="L36" i="86" s="1"/>
  <c r="M37" i="86" s="1"/>
  <c r="M38" i="86" s="1"/>
  <c r="F46" i="85" s="1"/>
  <c r="D43" i="91" s="1"/>
  <c r="J36" i="11"/>
  <c r="L36" i="11" s="1"/>
  <c r="M37" i="11" s="1"/>
  <c r="F46" i="1" s="1"/>
  <c r="J34" i="86"/>
  <c r="L34" i="86" s="1"/>
  <c r="J114" i="78"/>
  <c r="L114" i="78" s="1"/>
  <c r="J34" i="11"/>
  <c r="L34" i="11" s="1"/>
  <c r="J116" i="78"/>
  <c r="L116" i="78" s="1"/>
  <c r="J36" i="84"/>
  <c r="L36" i="84" s="1"/>
  <c r="M37" i="84" s="1"/>
  <c r="M38" i="84" s="1"/>
  <c r="F46" i="83" s="1"/>
  <c r="D22" i="91" s="1"/>
  <c r="C52" i="1"/>
  <c r="J197" i="86"/>
  <c r="L197" i="86" s="1"/>
  <c r="J159" i="86"/>
  <c r="L159" i="86" s="1"/>
  <c r="M160" i="86" s="1"/>
  <c r="M161" i="86" s="1"/>
  <c r="J155" i="86"/>
  <c r="L155" i="86" s="1"/>
  <c r="J197" i="84"/>
  <c r="L197" i="84" s="1"/>
  <c r="J33" i="84"/>
  <c r="L33" i="84" s="1"/>
  <c r="J35" i="84"/>
  <c r="L35" i="84" s="1"/>
  <c r="J32" i="84"/>
  <c r="L32" i="84" s="1"/>
  <c r="J159" i="78"/>
  <c r="L159" i="78" s="1"/>
  <c r="J75" i="84"/>
  <c r="L75" i="84" s="1"/>
  <c r="J74" i="86"/>
  <c r="L74" i="86" s="1"/>
  <c r="J156" i="78"/>
  <c r="L156" i="78" s="1"/>
  <c r="J157" i="86"/>
  <c r="L157" i="86" s="1"/>
  <c r="J157" i="78"/>
  <c r="L157" i="78" s="1"/>
  <c r="J117" i="86"/>
  <c r="L117" i="86" s="1"/>
  <c r="M118" i="86" s="1"/>
  <c r="M119" i="86" s="1"/>
  <c r="F51" i="85" s="1"/>
  <c r="D29" i="91" s="1"/>
  <c r="J200" i="86"/>
  <c r="L200" i="86" s="1"/>
  <c r="M201" i="86" s="1"/>
  <c r="M202" i="86" s="1"/>
  <c r="J113" i="86"/>
  <c r="L113" i="86" s="1"/>
  <c r="J114" i="86"/>
  <c r="L114" i="86" s="1"/>
  <c r="J160" i="78"/>
  <c r="L160" i="78" s="1"/>
  <c r="M161" i="78" s="1"/>
  <c r="M162" i="78" s="1"/>
  <c r="F52" i="77" s="1"/>
  <c r="J200" i="84"/>
  <c r="L200" i="84" s="1"/>
  <c r="M201" i="84" s="1"/>
  <c r="M202" i="84" s="1"/>
  <c r="J34" i="84"/>
  <c r="L34" i="84" s="1"/>
  <c r="J196" i="86"/>
  <c r="L196" i="86" s="1"/>
  <c r="J156" i="86"/>
  <c r="L156" i="86" s="1"/>
  <c r="J72" i="86"/>
  <c r="L72" i="86" s="1"/>
  <c r="J198" i="78"/>
  <c r="L198" i="78" s="1"/>
  <c r="J201" i="78"/>
  <c r="L201" i="78" s="1"/>
  <c r="M202" i="78" s="1"/>
  <c r="M203" i="78" s="1"/>
  <c r="F53" i="77" s="1"/>
  <c r="J74" i="84"/>
  <c r="L74" i="84" s="1"/>
  <c r="J113" i="84"/>
  <c r="L113" i="84" s="1"/>
  <c r="J73" i="86"/>
  <c r="L73" i="86" s="1"/>
  <c r="J197" i="78"/>
  <c r="L197" i="78" s="1"/>
  <c r="J198" i="86"/>
  <c r="L198" i="86" s="1"/>
  <c r="J158" i="86"/>
  <c r="L158" i="86" s="1"/>
  <c r="J116" i="86"/>
  <c r="L116" i="86" s="1"/>
  <c r="J157" i="84"/>
  <c r="L157" i="84" s="1"/>
  <c r="J76" i="84"/>
  <c r="L76" i="84" s="1"/>
  <c r="M77" i="84" s="1"/>
  <c r="M78" i="84" s="1"/>
  <c r="F49" i="83" s="1"/>
  <c r="J118" i="78"/>
  <c r="L118" i="78" s="1"/>
  <c r="M119" i="78" s="1"/>
  <c r="M120" i="78" s="1"/>
  <c r="F51" i="77" s="1"/>
  <c r="D17" i="91" s="1"/>
  <c r="J74" i="78"/>
  <c r="L74" i="78" s="1"/>
  <c r="J72" i="11"/>
  <c r="L72" i="11" s="1"/>
  <c r="J77" i="78"/>
  <c r="L77" i="78" s="1"/>
  <c r="M78" i="78" s="1"/>
  <c r="M79" i="78" s="1"/>
  <c r="F49" i="77" s="1"/>
  <c r="J73" i="78"/>
  <c r="L73" i="78" s="1"/>
  <c r="J73" i="84"/>
  <c r="L73" i="84" s="1"/>
  <c r="J32" i="11"/>
  <c r="L32" i="11" s="1"/>
  <c r="J75" i="86"/>
  <c r="L75" i="86" s="1"/>
  <c r="J75" i="78"/>
  <c r="L75" i="78" s="1"/>
  <c r="J116" i="84"/>
  <c r="L116" i="84" s="1"/>
  <c r="J76" i="86"/>
  <c r="L76" i="86" s="1"/>
  <c r="M77" i="86" s="1"/>
  <c r="M78" i="86" s="1"/>
  <c r="F49" i="85" s="1"/>
  <c r="J76" i="78"/>
  <c r="L76" i="78" s="1"/>
  <c r="J113" i="11"/>
  <c r="L113" i="11" s="1"/>
  <c r="J71" i="11"/>
  <c r="L71" i="11" s="1"/>
  <c r="J115" i="84"/>
  <c r="L115" i="84" s="1"/>
  <c r="J115" i="78"/>
  <c r="L115" i="78" s="1"/>
  <c r="J75" i="11"/>
  <c r="L75" i="11" s="1"/>
  <c r="M76" i="11" s="1"/>
  <c r="M77" i="11" s="1"/>
  <c r="F49" i="1" s="1"/>
  <c r="J112" i="11"/>
  <c r="L112" i="11" s="1"/>
  <c r="J117" i="84"/>
  <c r="L117" i="84" s="1"/>
  <c r="M118" i="84" s="1"/>
  <c r="M119" i="84" s="1"/>
  <c r="F51" i="83" s="1"/>
  <c r="D42" i="91" s="1"/>
  <c r="J74" i="11"/>
  <c r="L74" i="11" s="1"/>
  <c r="J116" i="11"/>
  <c r="L116" i="11" s="1"/>
  <c r="M117" i="11" s="1"/>
  <c r="M118" i="11" s="1"/>
  <c r="F51" i="1" s="1"/>
  <c r="D37" i="91" s="1"/>
  <c r="J115" i="11"/>
  <c r="L115" i="11" s="1"/>
  <c r="J114" i="11"/>
  <c r="L114" i="11" s="1"/>
  <c r="J196" i="84"/>
  <c r="L196" i="84" s="1"/>
  <c r="J159" i="84"/>
  <c r="L159" i="84" s="1"/>
  <c r="M160" i="84" s="1"/>
  <c r="M161" i="84" s="1"/>
  <c r="J156" i="84"/>
  <c r="L156" i="84" s="1"/>
  <c r="J158" i="84"/>
  <c r="L158" i="84" s="1"/>
  <c r="J199" i="84"/>
  <c r="L199" i="84" s="1"/>
  <c r="J72" i="84"/>
  <c r="L72" i="84" s="1"/>
  <c r="B103" i="94"/>
  <c r="D103" i="94" s="1"/>
  <c r="B103" i="95"/>
  <c r="C103" i="95" s="1"/>
  <c r="B35" i="95"/>
  <c r="C35" i="95" s="1"/>
  <c r="B35" i="94"/>
  <c r="D35" i="94" s="1"/>
  <c r="B35" i="96"/>
  <c r="D35" i="96" s="1"/>
  <c r="C35" i="96" s="1"/>
  <c r="B75" i="96"/>
  <c r="D75" i="96" s="1"/>
  <c r="C75" i="96" s="1"/>
  <c r="B75" i="94"/>
  <c r="D75" i="94" s="1"/>
  <c r="B75" i="95"/>
  <c r="C75" i="95" s="1"/>
  <c r="G54" i="73"/>
  <c r="E56" i="73" s="1"/>
  <c r="G16" i="73"/>
  <c r="F44" i="5"/>
  <c r="R103" i="78"/>
  <c r="O104" i="78"/>
  <c r="R104" i="78" s="1"/>
  <c r="S104" i="78" s="1"/>
  <c r="S113" i="78" s="1"/>
  <c r="C38" i="91"/>
  <c r="C9" i="91"/>
  <c r="C35" i="91"/>
  <c r="X103" i="78"/>
  <c r="U104" i="78"/>
  <c r="X104" i="78" s="1"/>
  <c r="Y104" i="78" s="1"/>
  <c r="Y113" i="78" s="1"/>
  <c r="B15" i="94"/>
  <c r="D15" i="94" s="1"/>
  <c r="B15" i="95"/>
  <c r="C15" i="95" s="1"/>
  <c r="B15" i="96"/>
  <c r="D15" i="96" s="1"/>
  <c r="C15" i="96" s="1"/>
  <c r="C180" i="11" l="1"/>
  <c r="C17" i="78"/>
  <c r="C58" i="78"/>
  <c r="O58" i="78" s="1"/>
  <c r="C16" i="11"/>
  <c r="D18" i="1"/>
  <c r="C182" i="78"/>
  <c r="F182" i="78" s="1"/>
  <c r="F187" i="78" s="1"/>
  <c r="G187" i="78" s="1"/>
  <c r="G196" i="78" s="1"/>
  <c r="G202" i="78" s="1"/>
  <c r="G203" i="78" s="1"/>
  <c r="C53" i="77" s="1"/>
  <c r="D18" i="77"/>
  <c r="G18" i="77" s="1"/>
  <c r="C57" i="11"/>
  <c r="O57" i="11" s="1"/>
  <c r="F181" i="84"/>
  <c r="F186" i="84" s="1"/>
  <c r="G186" i="84" s="1"/>
  <c r="G195" i="84" s="1"/>
  <c r="G201" i="84" s="1"/>
  <c r="G202" i="84" s="1"/>
  <c r="D24" i="85"/>
  <c r="B103" i="96"/>
  <c r="D103" i="96" s="1"/>
  <c r="C103" i="96" s="1"/>
  <c r="D15" i="91"/>
  <c r="B30" i="96" s="1"/>
  <c r="D30" i="96" s="1"/>
  <c r="D39" i="91"/>
  <c r="F5" i="92" s="1"/>
  <c r="D13" i="92" s="1"/>
  <c r="F52" i="1"/>
  <c r="O181" i="86"/>
  <c r="R181" i="86" s="1"/>
  <c r="F16" i="84"/>
  <c r="F22" i="84" s="1"/>
  <c r="G22" i="84" s="1"/>
  <c r="G31" i="84" s="1"/>
  <c r="D156" i="84" s="1"/>
  <c r="F156" i="84" s="1"/>
  <c r="G18" i="83"/>
  <c r="G24" i="83" s="1"/>
  <c r="H24" i="83" s="1"/>
  <c r="H32" i="83" s="1"/>
  <c r="E35" i="83" s="1"/>
  <c r="G35" i="83" s="1"/>
  <c r="F16" i="86"/>
  <c r="F22" i="86" s="1"/>
  <c r="G22" i="86" s="1"/>
  <c r="G31" i="86" s="1"/>
  <c r="D33" i="86" s="1"/>
  <c r="F33" i="86" s="1"/>
  <c r="C186" i="84"/>
  <c r="D44" i="91"/>
  <c r="F57" i="86"/>
  <c r="F62" i="86" s="1"/>
  <c r="G62" i="86" s="1"/>
  <c r="G71" i="86" s="1"/>
  <c r="D75" i="86" s="1"/>
  <c r="F75" i="86" s="1"/>
  <c r="C62" i="86"/>
  <c r="F181" i="86"/>
  <c r="F186" i="86" s="1"/>
  <c r="G186" i="86" s="1"/>
  <c r="G195" i="86" s="1"/>
  <c r="G201" i="86" s="1"/>
  <c r="G202" i="86" s="1"/>
  <c r="O57" i="84"/>
  <c r="O62" i="84" s="1"/>
  <c r="R62" i="84" s="1"/>
  <c r="S62" i="84" s="1"/>
  <c r="S71" i="84" s="1"/>
  <c r="F57" i="84"/>
  <c r="F62" i="84" s="1"/>
  <c r="G62" i="84" s="1"/>
  <c r="G71" i="84" s="1"/>
  <c r="D72" i="84" s="1"/>
  <c r="F72" i="84" s="1"/>
  <c r="D28" i="91"/>
  <c r="B98" i="95" s="1"/>
  <c r="D98" i="95" s="1"/>
  <c r="F58" i="83"/>
  <c r="H65" i="83" s="1"/>
  <c r="I65" i="83" s="1"/>
  <c r="D41" i="91"/>
  <c r="F58" i="85"/>
  <c r="H66" i="85" s="1"/>
  <c r="I66" i="85" s="1"/>
  <c r="M38" i="11"/>
  <c r="F48" i="77"/>
  <c r="D10" i="91"/>
  <c r="D23" i="91"/>
  <c r="B76" i="94" s="1"/>
  <c r="D76" i="94" s="1"/>
  <c r="D40" i="91"/>
  <c r="O62" i="86"/>
  <c r="R62" i="86" s="1"/>
  <c r="S62" i="86" s="1"/>
  <c r="S71" i="86" s="1"/>
  <c r="R57" i="86"/>
  <c r="F16" i="11"/>
  <c r="D35" i="91"/>
  <c r="D9" i="91"/>
  <c r="C22" i="78"/>
  <c r="F22" i="78" s="1"/>
  <c r="C21" i="11"/>
  <c r="F21" i="11" s="1"/>
  <c r="D23" i="1"/>
  <c r="G23" i="1" s="1"/>
  <c r="D23" i="77"/>
  <c r="G23" i="77" s="1"/>
  <c r="E33" i="85"/>
  <c r="G33" i="85" s="1"/>
  <c r="E37" i="85"/>
  <c r="G37" i="85" s="1"/>
  <c r="H38" i="85" s="1"/>
  <c r="E36" i="85"/>
  <c r="G36" i="85" s="1"/>
  <c r="E34" i="85"/>
  <c r="G34" i="85" s="1"/>
  <c r="E35" i="85"/>
  <c r="G35" i="85" s="1"/>
  <c r="D8" i="91"/>
  <c r="F58" i="1"/>
  <c r="D36" i="91"/>
  <c r="F17" i="78"/>
  <c r="V116" i="78"/>
  <c r="X116" i="78" s="1"/>
  <c r="V118" i="78"/>
  <c r="X118" i="78" s="1"/>
  <c r="Y119" i="78" s="1"/>
  <c r="Y120" i="78" s="1"/>
  <c r="L51" i="77" s="1"/>
  <c r="V117" i="78"/>
  <c r="X117" i="78" s="1"/>
  <c r="V114" i="78"/>
  <c r="X114" i="78" s="1"/>
  <c r="V115" i="78"/>
  <c r="X115" i="78" s="1"/>
  <c r="R181" i="84"/>
  <c r="O186" i="84"/>
  <c r="R186" i="84" s="1"/>
  <c r="S186" i="84" s="1"/>
  <c r="S195" i="84" s="1"/>
  <c r="P115" i="78"/>
  <c r="R115" i="78" s="1"/>
  <c r="P118" i="78"/>
  <c r="R118" i="78" s="1"/>
  <c r="S119" i="78" s="1"/>
  <c r="S120" i="78" s="1"/>
  <c r="J51" i="77" s="1"/>
  <c r="P117" i="78"/>
  <c r="R117" i="78" s="1"/>
  <c r="P116" i="78"/>
  <c r="R116" i="78" s="1"/>
  <c r="P114" i="78"/>
  <c r="R114" i="78" s="1"/>
  <c r="B21" i="96"/>
  <c r="B21" i="95"/>
  <c r="C21" i="95" s="1"/>
  <c r="B21" i="94"/>
  <c r="D21" i="94" s="1"/>
  <c r="B36" i="96"/>
  <c r="D36" i="96" s="1"/>
  <c r="B16" i="96"/>
  <c r="D16" i="96" s="1"/>
  <c r="B36" i="95"/>
  <c r="D36" i="95" s="1"/>
  <c r="B16" i="94"/>
  <c r="D16" i="94" s="1"/>
  <c r="B16" i="95"/>
  <c r="D16" i="95" s="1"/>
  <c r="B36" i="94"/>
  <c r="D36" i="94" s="1"/>
  <c r="F180" i="11"/>
  <c r="F185" i="11" s="1"/>
  <c r="G185" i="11" s="1"/>
  <c r="G194" i="11" s="1"/>
  <c r="G200" i="11" s="1"/>
  <c r="G201" i="11" s="1"/>
  <c r="C53" i="1" s="1"/>
  <c r="C185" i="11"/>
  <c r="O180" i="11"/>
  <c r="B104" i="95"/>
  <c r="D104" i="95" s="1"/>
  <c r="B104" i="96"/>
  <c r="D104" i="96" s="1"/>
  <c r="B104" i="94"/>
  <c r="D104" i="94" s="1"/>
  <c r="B70" i="96"/>
  <c r="D70" i="96" s="1"/>
  <c r="B70" i="95"/>
  <c r="D70" i="95" s="1"/>
  <c r="B70" i="94"/>
  <c r="D70" i="94" s="1"/>
  <c r="G18" i="1"/>
  <c r="C63" i="78"/>
  <c r="B41" i="94"/>
  <c r="D41" i="94" s="1"/>
  <c r="B41" i="95"/>
  <c r="C41" i="95" s="1"/>
  <c r="B41" i="96"/>
  <c r="D41" i="96" s="1"/>
  <c r="H63" i="77"/>
  <c r="I63" i="77" s="1"/>
  <c r="H65" i="77"/>
  <c r="I65" i="77" s="1"/>
  <c r="H66" i="77"/>
  <c r="I66" i="77" s="1"/>
  <c r="H64" i="77"/>
  <c r="I64" i="77" s="1"/>
  <c r="B30" i="94" l="1"/>
  <c r="D30" i="94" s="1"/>
  <c r="C187" i="78"/>
  <c r="O182" i="78"/>
  <c r="B30" i="95"/>
  <c r="D30" i="95" s="1"/>
  <c r="F58" i="78"/>
  <c r="F63" i="78" s="1"/>
  <c r="G63" i="78" s="1"/>
  <c r="G72" i="78" s="1"/>
  <c r="D73" i="78" s="1"/>
  <c r="F73" i="78" s="1"/>
  <c r="F57" i="11"/>
  <c r="F61" i="11" s="1"/>
  <c r="G61" i="11" s="1"/>
  <c r="G70" i="11" s="1"/>
  <c r="D74" i="11" s="1"/>
  <c r="F74" i="11" s="1"/>
  <c r="C61" i="11"/>
  <c r="O186" i="86"/>
  <c r="R186" i="86" s="1"/>
  <c r="S186" i="86" s="1"/>
  <c r="S195" i="86" s="1"/>
  <c r="V196" i="86" s="1"/>
  <c r="X196" i="86" s="1"/>
  <c r="D36" i="84"/>
  <c r="F36" i="84" s="1"/>
  <c r="G37" i="84" s="1"/>
  <c r="G38" i="84" s="1"/>
  <c r="C46" i="83" s="1"/>
  <c r="C41" i="91" s="1"/>
  <c r="D34" i="84"/>
  <c r="F34" i="84" s="1"/>
  <c r="D197" i="84"/>
  <c r="F197" i="84" s="1"/>
  <c r="D17" i="92"/>
  <c r="D16" i="92"/>
  <c r="D14" i="92"/>
  <c r="D15" i="92"/>
  <c r="D33" i="84"/>
  <c r="F33" i="84" s="1"/>
  <c r="D198" i="84"/>
  <c r="F198" i="84" s="1"/>
  <c r="E34" i="83"/>
  <c r="G34" i="83" s="1"/>
  <c r="D157" i="84"/>
  <c r="F157" i="84" s="1"/>
  <c r="D35" i="84"/>
  <c r="F35" i="84" s="1"/>
  <c r="D32" i="84"/>
  <c r="F32" i="84" s="1"/>
  <c r="D35" i="86"/>
  <c r="F35" i="86" s="1"/>
  <c r="E33" i="83"/>
  <c r="G33" i="83" s="1"/>
  <c r="D76" i="86"/>
  <c r="F76" i="86" s="1"/>
  <c r="G77" i="86" s="1"/>
  <c r="G78" i="86" s="1"/>
  <c r="C49" i="85" s="1"/>
  <c r="E37" i="83"/>
  <c r="G37" i="83" s="1"/>
  <c r="H38" i="83" s="1"/>
  <c r="E36" i="83"/>
  <c r="G36" i="83" s="1"/>
  <c r="D72" i="86"/>
  <c r="F72" i="86" s="1"/>
  <c r="D74" i="86"/>
  <c r="F74" i="86" s="1"/>
  <c r="D73" i="86"/>
  <c r="F73" i="86" s="1"/>
  <c r="D36" i="86"/>
  <c r="F36" i="86" s="1"/>
  <c r="G37" i="86" s="1"/>
  <c r="G38" i="86" s="1"/>
  <c r="C46" i="85" s="1"/>
  <c r="C28" i="91" s="1"/>
  <c r="D32" i="86"/>
  <c r="F32" i="86" s="1"/>
  <c r="D34" i="86"/>
  <c r="F34" i="86" s="1"/>
  <c r="D73" i="84"/>
  <c r="F73" i="84" s="1"/>
  <c r="D74" i="84"/>
  <c r="F74" i="84" s="1"/>
  <c r="D75" i="84"/>
  <c r="F75" i="84" s="1"/>
  <c r="D76" i="84"/>
  <c r="F76" i="84" s="1"/>
  <c r="G77" i="84" s="1"/>
  <c r="G78" i="84" s="1"/>
  <c r="C49" i="83" s="1"/>
  <c r="B98" i="94"/>
  <c r="D98" i="94" s="1"/>
  <c r="B98" i="96"/>
  <c r="D98" i="96" s="1"/>
  <c r="R57" i="84"/>
  <c r="D24" i="1"/>
  <c r="H64" i="83"/>
  <c r="I64" i="83" s="1"/>
  <c r="H66" i="83"/>
  <c r="I66" i="83" s="1"/>
  <c r="H63" i="83"/>
  <c r="I63" i="83" s="1"/>
  <c r="H64" i="85"/>
  <c r="I64" i="85" s="1"/>
  <c r="H63" i="85"/>
  <c r="I63" i="85" s="1"/>
  <c r="H65" i="85"/>
  <c r="I65" i="85" s="1"/>
  <c r="B76" i="95"/>
  <c r="D76" i="95" s="1"/>
  <c r="B76" i="96"/>
  <c r="D76" i="96" s="1"/>
  <c r="D16" i="91"/>
  <c r="D38" i="91"/>
  <c r="C23" i="78"/>
  <c r="F23" i="78"/>
  <c r="G23" i="78" s="1"/>
  <c r="G32" i="78" s="1"/>
  <c r="D36" i="78" s="1"/>
  <c r="F36" i="78" s="1"/>
  <c r="F22" i="11"/>
  <c r="G22" i="11" s="1"/>
  <c r="G31" i="11" s="1"/>
  <c r="D33" i="11" s="1"/>
  <c r="F33" i="11" s="1"/>
  <c r="D76" i="78"/>
  <c r="F76" i="78" s="1"/>
  <c r="P75" i="84"/>
  <c r="R75" i="84" s="1"/>
  <c r="V72" i="84"/>
  <c r="X72" i="84" s="1"/>
  <c r="V75" i="84"/>
  <c r="X75" i="84" s="1"/>
  <c r="P72" i="84"/>
  <c r="R72" i="84" s="1"/>
  <c r="V76" i="84"/>
  <c r="X76" i="84" s="1"/>
  <c r="Y77" i="84" s="1"/>
  <c r="Y78" i="84" s="1"/>
  <c r="P76" i="84"/>
  <c r="R76" i="84" s="1"/>
  <c r="S77" i="84" s="1"/>
  <c r="S78" i="84" s="1"/>
  <c r="P196" i="84"/>
  <c r="R196" i="84" s="1"/>
  <c r="S201" i="84"/>
  <c r="S202" i="84" s="1"/>
  <c r="V196" i="84"/>
  <c r="X196" i="84" s="1"/>
  <c r="R58" i="78"/>
  <c r="O63" i="78"/>
  <c r="R63" i="78" s="1"/>
  <c r="S63" i="78" s="1"/>
  <c r="S72" i="78" s="1"/>
  <c r="E17" i="91"/>
  <c r="E40" i="91"/>
  <c r="F17" i="91"/>
  <c r="F40" i="91"/>
  <c r="H66" i="1"/>
  <c r="I66" i="1" s="1"/>
  <c r="H63" i="1"/>
  <c r="I63" i="1" s="1"/>
  <c r="H65" i="1"/>
  <c r="I65" i="1" s="1"/>
  <c r="H64" i="1"/>
  <c r="I64" i="1" s="1"/>
  <c r="G24" i="1"/>
  <c r="H24" i="1" s="1"/>
  <c r="H32" i="1" s="1"/>
  <c r="G24" i="77"/>
  <c r="H24" i="77" s="1"/>
  <c r="H32" i="77" s="1"/>
  <c r="C22" i="11"/>
  <c r="B10" i="94"/>
  <c r="D10" i="94" s="1"/>
  <c r="B10" i="95"/>
  <c r="D10" i="95" s="1"/>
  <c r="B10" i="96"/>
  <c r="D10" i="96" s="1"/>
  <c r="R57" i="11"/>
  <c r="O61" i="11"/>
  <c r="R61" i="11" s="1"/>
  <c r="S61" i="11" s="1"/>
  <c r="S70" i="11" s="1"/>
  <c r="D24" i="77"/>
  <c r="R182" i="78"/>
  <c r="O187" i="78"/>
  <c r="R187" i="78" s="1"/>
  <c r="S187" i="78" s="1"/>
  <c r="S196" i="78" s="1"/>
  <c r="R180" i="11"/>
  <c r="O185" i="11"/>
  <c r="R185" i="11" s="1"/>
  <c r="S185" i="11" s="1"/>
  <c r="S194" i="11" s="1"/>
  <c r="B22" i="95"/>
  <c r="D22" i="95" s="1"/>
  <c r="B22" i="94"/>
  <c r="D22" i="94" s="1"/>
  <c r="B22" i="96"/>
  <c r="D22" i="96" s="1"/>
  <c r="V75" i="86"/>
  <c r="X75" i="86" s="1"/>
  <c r="P75" i="86"/>
  <c r="R75" i="86" s="1"/>
  <c r="P76" i="86"/>
  <c r="R76" i="86" s="1"/>
  <c r="S77" i="86" s="1"/>
  <c r="S78" i="86" s="1"/>
  <c r="P72" i="86"/>
  <c r="R72" i="86" s="1"/>
  <c r="V72" i="86"/>
  <c r="X72" i="86" s="1"/>
  <c r="V76" i="86"/>
  <c r="X76" i="86" s="1"/>
  <c r="Y77" i="86" s="1"/>
  <c r="Y78" i="86" s="1"/>
  <c r="D74" i="78" l="1"/>
  <c r="F74" i="78" s="1"/>
  <c r="D72" i="11"/>
  <c r="F72" i="11" s="1"/>
  <c r="D75" i="11"/>
  <c r="F75" i="11" s="1"/>
  <c r="G76" i="11" s="1"/>
  <c r="G77" i="11" s="1"/>
  <c r="C49" i="1" s="1"/>
  <c r="D75" i="78"/>
  <c r="F75" i="78" s="1"/>
  <c r="D71" i="11"/>
  <c r="F71" i="11" s="1"/>
  <c r="D77" i="78"/>
  <c r="F77" i="78" s="1"/>
  <c r="G78" i="78" s="1"/>
  <c r="G79" i="78" s="1"/>
  <c r="C49" i="77" s="1"/>
  <c r="S201" i="86"/>
  <c r="S202" i="86" s="1"/>
  <c r="D73" i="11"/>
  <c r="F73" i="11" s="1"/>
  <c r="P196" i="86"/>
  <c r="R196" i="86" s="1"/>
  <c r="C58" i="83"/>
  <c r="H61" i="83" s="1"/>
  <c r="I61" i="83" s="1"/>
  <c r="C58" i="85"/>
  <c r="H61" i="85" s="1"/>
  <c r="I61" i="85" s="1"/>
  <c r="C22" i="91"/>
  <c r="B69" i="96" s="1"/>
  <c r="D69" i="96" s="1"/>
  <c r="C69" i="96" s="1"/>
  <c r="C43" i="91"/>
  <c r="D35" i="78"/>
  <c r="F35" i="78" s="1"/>
  <c r="E32" i="97"/>
  <c r="F32" i="97" s="1"/>
  <c r="H32" i="97" s="1"/>
  <c r="J32" i="97" s="1"/>
  <c r="E26" i="97"/>
  <c r="F26" i="97" s="1"/>
  <c r="H26" i="97" s="1"/>
  <c r="J26" i="97" s="1"/>
  <c r="D34" i="78"/>
  <c r="F34" i="78" s="1"/>
  <c r="D33" i="78"/>
  <c r="F33" i="78" s="1"/>
  <c r="B42" i="95"/>
  <c r="D42" i="95" s="1"/>
  <c r="B42" i="94"/>
  <c r="D42" i="94" s="1"/>
  <c r="B42" i="96"/>
  <c r="D42" i="96" s="1"/>
  <c r="D37" i="78"/>
  <c r="F37" i="78" s="1"/>
  <c r="G38" i="78" s="1"/>
  <c r="G39" i="78" s="1"/>
  <c r="C46" i="77" s="1"/>
  <c r="C15" i="91" s="1"/>
  <c r="D34" i="11"/>
  <c r="F34" i="11" s="1"/>
  <c r="D32" i="11"/>
  <c r="F32" i="11" s="1"/>
  <c r="D35" i="11"/>
  <c r="F35" i="11" s="1"/>
  <c r="D36" i="11"/>
  <c r="F36" i="11" s="1"/>
  <c r="G37" i="11" s="1"/>
  <c r="G38" i="11" s="1"/>
  <c r="C46" i="1" s="1"/>
  <c r="C36" i="91" s="1"/>
  <c r="J49" i="83"/>
  <c r="J49" i="85"/>
  <c r="S200" i="11"/>
  <c r="S201" i="11" s="1"/>
  <c r="J53" i="1" s="1"/>
  <c r="V195" i="11"/>
  <c r="X195" i="11" s="1"/>
  <c r="P195" i="11"/>
  <c r="R195" i="11" s="1"/>
  <c r="S202" i="78"/>
  <c r="S203" i="78" s="1"/>
  <c r="J53" i="77" s="1"/>
  <c r="V197" i="78"/>
  <c r="X197" i="78" s="1"/>
  <c r="P197" i="78"/>
  <c r="R197" i="78" s="1"/>
  <c r="B38" i="94"/>
  <c r="D38" i="94" s="1"/>
  <c r="B38" i="96"/>
  <c r="D38" i="96" s="1"/>
  <c r="B38" i="95"/>
  <c r="D38" i="95" s="1"/>
  <c r="E35" i="77"/>
  <c r="G35" i="77" s="1"/>
  <c r="E37" i="77"/>
  <c r="G37" i="77" s="1"/>
  <c r="H38" i="77" s="1"/>
  <c r="E36" i="77"/>
  <c r="G36" i="77" s="1"/>
  <c r="E34" i="77"/>
  <c r="G34" i="77" s="1"/>
  <c r="E33" i="77"/>
  <c r="G33" i="77" s="1"/>
  <c r="V77" i="78"/>
  <c r="X77" i="78" s="1"/>
  <c r="Y78" i="78" s="1"/>
  <c r="Y79" i="78" s="1"/>
  <c r="V76" i="78"/>
  <c r="X76" i="78" s="1"/>
  <c r="V73" i="78"/>
  <c r="X73" i="78" s="1"/>
  <c r="P76" i="78"/>
  <c r="R76" i="78" s="1"/>
  <c r="P73" i="78"/>
  <c r="R73" i="78" s="1"/>
  <c r="P77" i="78"/>
  <c r="R77" i="78" s="1"/>
  <c r="S78" i="78" s="1"/>
  <c r="S79" i="78" s="1"/>
  <c r="J49" i="77" s="1"/>
  <c r="B97" i="95"/>
  <c r="C97" i="95" s="1"/>
  <c r="B97" i="96"/>
  <c r="D97" i="96" s="1"/>
  <c r="C97" i="96" s="1"/>
  <c r="B97" i="94"/>
  <c r="D97" i="94" s="1"/>
  <c r="E37" i="1"/>
  <c r="G37" i="1" s="1"/>
  <c r="H38" i="1" s="1"/>
  <c r="E36" i="1"/>
  <c r="G36" i="1" s="1"/>
  <c r="E35" i="1"/>
  <c r="G35" i="1" s="1"/>
  <c r="E33" i="1"/>
  <c r="G33" i="1" s="1"/>
  <c r="E34" i="1"/>
  <c r="G34" i="1" s="1"/>
  <c r="B37" i="94"/>
  <c r="D37" i="94" s="1"/>
  <c r="B37" i="96"/>
  <c r="D37" i="96" s="1"/>
  <c r="B37" i="95"/>
  <c r="D37" i="95" s="1"/>
  <c r="V71" i="11"/>
  <c r="X71" i="11" s="1"/>
  <c r="P71" i="11"/>
  <c r="R71" i="11" s="1"/>
  <c r="V74" i="11"/>
  <c r="X74" i="11" s="1"/>
  <c r="V75" i="11"/>
  <c r="X75" i="11" s="1"/>
  <c r="Y76" i="11" s="1"/>
  <c r="Y77" i="11" s="1"/>
  <c r="P75" i="11"/>
  <c r="R75" i="11" s="1"/>
  <c r="S76" i="11" s="1"/>
  <c r="S77" i="11" s="1"/>
  <c r="J49" i="1" s="1"/>
  <c r="P74" i="11"/>
  <c r="R74" i="11" s="1"/>
  <c r="H62" i="83" l="1"/>
  <c r="I62" i="83" s="1"/>
  <c r="I73" i="83" s="1"/>
  <c r="I74" i="83" s="1"/>
  <c r="I75" i="83" s="1"/>
  <c r="B69" i="94"/>
  <c r="D69" i="94" s="1"/>
  <c r="E25" i="97"/>
  <c r="F25" i="97" s="1"/>
  <c r="H25" i="97" s="1"/>
  <c r="J25" i="97" s="1"/>
  <c r="E31" i="97"/>
  <c r="F31" i="97" s="1"/>
  <c r="H31" i="97" s="1"/>
  <c r="J31" i="97" s="1"/>
  <c r="B69" i="95"/>
  <c r="C69" i="95" s="1"/>
  <c r="H62" i="85"/>
  <c r="H73" i="85" s="1"/>
  <c r="H74" i="85" s="1"/>
  <c r="H75" i="85" s="1"/>
  <c r="C39" i="91"/>
  <c r="E5" i="92" s="1"/>
  <c r="D12" i="92" s="1"/>
  <c r="E12" i="92" s="1"/>
  <c r="E16" i="92" s="1"/>
  <c r="F16" i="92" s="1"/>
  <c r="C58" i="77"/>
  <c r="H61" i="77" s="1"/>
  <c r="I61" i="77" s="1"/>
  <c r="C58" i="1"/>
  <c r="H62" i="1" s="1"/>
  <c r="C8" i="91"/>
  <c r="B29" i="96"/>
  <c r="D29" i="96" s="1"/>
  <c r="C29" i="96" s="1"/>
  <c r="B29" i="95"/>
  <c r="C29" i="95" s="1"/>
  <c r="B29" i="94"/>
  <c r="D29" i="94" s="1"/>
  <c r="I62" i="85"/>
  <c r="I73" i="85" s="1"/>
  <c r="I74" i="85" s="1"/>
  <c r="I75" i="85" s="1"/>
  <c r="H73" i="83" l="1"/>
  <c r="H74" i="83" s="1"/>
  <c r="H75" i="83" s="1"/>
  <c r="B9" i="96"/>
  <c r="D9" i="96" s="1"/>
  <c r="E24" i="97"/>
  <c r="F24" i="97" s="1"/>
  <c r="H24" i="97" s="1"/>
  <c r="J24" i="97" s="1"/>
  <c r="K24" i="97" s="1"/>
  <c r="M25" i="97" s="1"/>
  <c r="E30" i="97"/>
  <c r="F30" i="97" s="1"/>
  <c r="H30" i="97" s="1"/>
  <c r="J30" i="97" s="1"/>
  <c r="K30" i="97" s="1"/>
  <c r="H62" i="77"/>
  <c r="H73" i="77" s="1"/>
  <c r="H74" i="77" s="1"/>
  <c r="H75" i="77" s="1"/>
  <c r="F12" i="92"/>
  <c r="G12" i="92" s="1"/>
  <c r="E15" i="92"/>
  <c r="F15" i="92" s="1"/>
  <c r="I15" i="92" s="1"/>
  <c r="J15" i="92" s="1"/>
  <c r="E13" i="92"/>
  <c r="F13" i="92" s="1"/>
  <c r="G13" i="92" s="1"/>
  <c r="H13" i="92" s="1"/>
  <c r="E14" i="92"/>
  <c r="F14" i="92" s="1"/>
  <c r="G14" i="92" s="1"/>
  <c r="H14" i="92" s="1"/>
  <c r="B9" i="95"/>
  <c r="C9" i="95" s="1"/>
  <c r="C89" i="95" s="1"/>
  <c r="D89" i="95" s="1"/>
  <c r="H61" i="1"/>
  <c r="I61" i="1" s="1"/>
  <c r="B9" i="94"/>
  <c r="D9" i="94" s="1"/>
  <c r="E17" i="92"/>
  <c r="F17" i="92" s="1"/>
  <c r="I17" i="92" s="1"/>
  <c r="J17" i="92" s="1"/>
  <c r="G16" i="92"/>
  <c r="H16" i="92" s="1"/>
  <c r="I16" i="92"/>
  <c r="J16" i="92" s="1"/>
  <c r="I62" i="1"/>
  <c r="I73" i="1" s="1"/>
  <c r="I74" i="1" s="1"/>
  <c r="I75" i="1" s="1"/>
  <c r="H73" i="1"/>
  <c r="H74" i="1" s="1"/>
  <c r="H75" i="1" s="1"/>
  <c r="M31" i="97" l="1"/>
  <c r="Q30" i="97"/>
  <c r="H12" i="92"/>
  <c r="I12" i="92" s="1"/>
  <c r="I62" i="77"/>
  <c r="I73" i="77" s="1"/>
  <c r="I74" i="77" s="1"/>
  <c r="I75" i="77" s="1"/>
  <c r="I13" i="92"/>
  <c r="J13" i="92" s="1"/>
  <c r="I14" i="92"/>
  <c r="J14" i="92" s="1"/>
  <c r="C61" i="95"/>
  <c r="D61" i="95" s="1"/>
  <c r="G15" i="92"/>
  <c r="H15" i="92" s="1"/>
  <c r="C55" i="95"/>
  <c r="D55" i="95" s="1"/>
  <c r="C49" i="95"/>
  <c r="D49" i="95" s="1"/>
  <c r="G17" i="92"/>
  <c r="H17" i="92" s="1"/>
</calcChain>
</file>

<file path=xl/sharedStrings.xml><?xml version="1.0" encoding="utf-8"?>
<sst xmlns="http://schemas.openxmlformats.org/spreadsheetml/2006/main" count="5854" uniqueCount="994">
  <si>
    <t>Component</t>
  </si>
  <si>
    <t>basis</t>
  </si>
  <si>
    <t>percentage</t>
  </si>
  <si>
    <t>grondslag</t>
  </si>
  <si>
    <t>bijdrage</t>
  </si>
  <si>
    <t>totaal</t>
  </si>
  <si>
    <t>wachtdag</t>
  </si>
  <si>
    <t>reserveringen</t>
  </si>
  <si>
    <t>vakantiedagen</t>
  </si>
  <si>
    <t>feestdagen</t>
  </si>
  <si>
    <t>kv/bv</t>
  </si>
  <si>
    <t>vakantiegeld</t>
  </si>
  <si>
    <t>sociaal fonds</t>
  </si>
  <si>
    <t>zvw</t>
  </si>
  <si>
    <t>*</t>
  </si>
  <si>
    <t>**</t>
  </si>
  <si>
    <t>Contractverplichtingen</t>
  </si>
  <si>
    <t>(bij contracten zonder beding)</t>
  </si>
  <si>
    <t>werkgeverslasten (CAO)</t>
  </si>
  <si>
    <t>Urensoort</t>
  </si>
  <si>
    <t>CAO</t>
  </si>
  <si>
    <t>in mindering worden gebracht. Om de berekening niet te ingewikkeld te maken, is dat niet gedaan</t>
  </si>
  <si>
    <t xml:space="preserve">            totaal</t>
  </si>
  <si>
    <t xml:space="preserve">Op de grondslag moet eigenlijk het werknemersdeel pensioenpremie en het werknemersdeel van de zw-aanvullend </t>
  </si>
  <si>
    <t>Toepasselijke CAO</t>
  </si>
  <si>
    <t>Premie WGA-vast</t>
  </si>
  <si>
    <t>Premie WGA-flex</t>
  </si>
  <si>
    <t>Premie ZW indien géén ERD</t>
  </si>
  <si>
    <t>Premie ZW indien wél ERD</t>
  </si>
  <si>
    <t>Toelichting</t>
  </si>
  <si>
    <t>Premie die u betaalt aan Acture, FlexCom4, Boval, etc.</t>
  </si>
  <si>
    <t>Percentage overnemen uit beschikking  van de belastingdienst. Onderdeel van de premie Werkhervattingskas.</t>
  </si>
  <si>
    <t>Vakantiedagen</t>
  </si>
  <si>
    <t>Feestdagen</t>
  </si>
  <si>
    <t>Sociaal fonds</t>
  </si>
  <si>
    <t>Vakantiegeld</t>
  </si>
  <si>
    <t>Eventueel nog zelf toe te voegen kosten</t>
  </si>
  <si>
    <t>Als u nog extra kosten op wilt nemen, kunt u die hier vermelden.</t>
  </si>
  <si>
    <t>NBBU</t>
  </si>
  <si>
    <t>ABU</t>
  </si>
  <si>
    <t>Vragen</t>
  </si>
  <si>
    <t>%</t>
  </si>
  <si>
    <t>5.Houtindustrie</t>
  </si>
  <si>
    <t>--&gt; Dit percentage wordt opgenomen in de kostprijsberekening.</t>
  </si>
  <si>
    <t>Disclaimer</t>
  </si>
  <si>
    <t>Basis</t>
  </si>
  <si>
    <t>Reserveringen</t>
  </si>
  <si>
    <t>Werkgeverslasten (CAO)</t>
  </si>
  <si>
    <t>Doorbetaling bij leegloop</t>
  </si>
  <si>
    <t>Werkloosheidswet AWF (WW premie)</t>
  </si>
  <si>
    <t>Pensioen*</t>
  </si>
  <si>
    <t xml:space="preserve">ZW-aanvullend </t>
  </si>
  <si>
    <t xml:space="preserve">            Totaal</t>
  </si>
  <si>
    <t>De kosten voor pensioen verschillen per kandidaat, afhankelijk van de regeling die geldt.</t>
  </si>
  <si>
    <t>Percentage</t>
  </si>
  <si>
    <t>Bijdrage</t>
  </si>
  <si>
    <t>Totaal</t>
  </si>
  <si>
    <t>Normaal</t>
  </si>
  <si>
    <t xml:space="preserve">Grondslag          </t>
  </si>
  <si>
    <t>Organisatie</t>
  </si>
  <si>
    <t>Werknemerspremie</t>
  </si>
  <si>
    <t>Werkgeverspremie</t>
  </si>
  <si>
    <t>Aandeel werknemer (max. 50%)</t>
  </si>
  <si>
    <t>Uitbetaling via verzekeraar, wg-lasten meeverzekerd</t>
  </si>
  <si>
    <t xml:space="preserve">Als u zelf volledige loondoorbetaling bij ziekte betaalt </t>
  </si>
  <si>
    <t>Kostprijsfactoren normale uren</t>
  </si>
  <si>
    <t>Kostprijsfactoren overige uren</t>
  </si>
  <si>
    <t>U heeft nog niet alle gegevens op het tabblad "In te vullen gegevens" ingevuld. De berekende kostprijs is dus onvolledig !</t>
  </si>
  <si>
    <t>Hoewel FlexKnowledge dit document met de grootst mogelijke zorgvuldigheid heeft samengesteld, is FlexKnowledge niet verantwoordelijk voor eventuele fouten in de berekeningen.</t>
  </si>
  <si>
    <t>U bent altijd zelf volledig verantwoordelijk voor de goede berekening en toepassing van uw kostprijs.</t>
  </si>
  <si>
    <t>Naam van uw organisatie</t>
  </si>
  <si>
    <t>Antwoorden</t>
  </si>
  <si>
    <t>Transitievergoeding</t>
  </si>
  <si>
    <t>Voorziening transitievergoeding</t>
  </si>
  <si>
    <t xml:space="preserve">De tabbladen per kostprijs staan klaar. </t>
  </si>
  <si>
    <t>Dit is volgens mij een onjuiste verwijzing</t>
  </si>
  <si>
    <t>gewijzigd in:</t>
  </si>
  <si>
    <t>Wil jij alle verwijzingen onder deze rode balk nalopen?</t>
  </si>
  <si>
    <t>Het is nu -behalve de wijziging die ik hierboven heb weergegeven- op alle tabbladen hetzelfde als bij IA</t>
  </si>
  <si>
    <t>Ik vind dat we dit moeten inbouwen. Dit staat zo knullig</t>
  </si>
  <si>
    <t>Ik heb de oude kostprijsbladen nog niet verwijderd.</t>
  </si>
  <si>
    <t>Dat moeten we pas doen na volledige check juistheid nieuwe bladen.</t>
  </si>
  <si>
    <t>Ik zie nog steeds die verwijzing staan anders:</t>
  </si>
  <si>
    <t xml:space="preserve">Waar je het dan hebt gewijzigd, zie ik zo niet staan. Het maakt volgens mij ook helemaal niet uit, omdat je alleen de </t>
  </si>
  <si>
    <t>ZVW overhoudt bovenop het bruto loon als KP, premies en pensioenen zijn 0. Ik denk dat ik hem daarom niet</t>
  </si>
  <si>
    <t>opnieuw had berekend en er naar verwees.</t>
  </si>
  <si>
    <t>Ik niet. Kán ook niet, omdat het netto premiepercentage afhankelijk is van het uurloon. Bij een uurloon van 10,- heb je door de franchise een heel ander percentage dan bij 20,-. Dus gewoon melden in de tekst melden. Het is een commerciële kostprijs die hier wordt berekend, geen verloning.</t>
  </si>
  <si>
    <t>Ik heb er deze tekst van gemaakt:</t>
  </si>
  <si>
    <t>Door de franchise op het werknemersdeel van de pensioenpremie en zw-aanvullend is de exacte grondslag afhankelijk van het feitelijke uurloon.</t>
  </si>
  <si>
    <t>Hier is dus geen generieke berekening mogelijk. De franchise is buiten beschouwing gelaten en leidt tot een gering voordeel in de nacalculatorische kostprijs.</t>
  </si>
  <si>
    <t>Hier is geen generieke berekening mogelijk. De franchise is buiten beschouwing gelaten en leidt tot een klein voordeel in de nacalculatorische kostprijs.</t>
  </si>
  <si>
    <t xml:space="preserve">Door de franchise op het werknemersdeel van de pensioenpremie en zw-aanvullend is de exacte grondslag afhankelijk van het feitelijke uurloon. </t>
  </si>
  <si>
    <t>Werkgeverslasten (soc. premies) **</t>
  </si>
  <si>
    <t>Het is mij niet helemaal duidelijk welke regels er onder de rode balk weggekaten mogen worden.</t>
  </si>
  <si>
    <t>Wil jij ze verwijderen waar dat moet?</t>
  </si>
  <si>
    <t>Beveiliging bestand:</t>
  </si>
  <si>
    <t>Ik denk dat het bij dit bestand belangrijk is dat we de beveiliging optimaal maken.</t>
  </si>
  <si>
    <t>Met Visual Basic kan ik de bladen verbergen, maar er dan geen wachtwoord opzetten…tenzij…</t>
  </si>
  <si>
    <t xml:space="preserve">Enige nadeel daarvan is, dat als een klant de kostprijzen van ons toegestuurd krijgt, dat er een melding verschijnt </t>
  </si>
  <si>
    <t>Of de macro's door de klant worden ingeschakeld of niet, maakt voor het resultaat van de worksheets niet uit.</t>
  </si>
  <si>
    <t>Ingevulde bestand komt retour.</t>
  </si>
  <si>
    <t>Enige wat er moet worden gedaan is de pagina In te vullen gegevens kopieren/plakken in een Excel binair bestand, waar al de juiste pagina's zichtbaar zijn, EN een goede beveiliging.</t>
  </si>
  <si>
    <t>Bestand opslaan als - naam klant</t>
  </si>
  <si>
    <t>Verzenden per e-mail.</t>
  </si>
  <si>
    <t>Klaar</t>
  </si>
  <si>
    <t>ik Excel laat denken dat er een macro aanwezig is, dan kan ik een wachtwoordbeveiliging maken in Visual Basic.</t>
  </si>
  <si>
    <t>Hoe we het meest makkelijk, en met een goed beveiligd bestand kunnen werken:</t>
  </si>
  <si>
    <t>Klant krijgt eerst Excel bestand met pagina In te vullen gegevens en verborgen (met Visual Basic) de vaste waarden. Daar zit geen zware beveiliging op het verborgen tabblad, dus geen melding over uitgeschakelde macro's.</t>
  </si>
  <si>
    <t>NB. Er komt naast de beveiliging op verborgen tabbladen uiteraard een beveiliging dat alleen de cellen die ingevuld moeten worden te benaderen zijn.</t>
  </si>
  <si>
    <t>Prachtig!</t>
  </si>
  <si>
    <t xml:space="preserve">We doen het op de manier die jij het beste vindt. Maar als we dan nog steeds moeten knippen en plakken, kunnen we toch ook een bestand sturen met één tabblad, namelijk de in te vllen gegevens? </t>
  </si>
  <si>
    <t>Of is dat dan toch meer werk voor ons? Geen idee namelijk wat een 'binair bestand' is…</t>
  </si>
  <si>
    <t>Die verwijzing naar IA was fout. Ik heb dat aangepast. Op IB+IIB moet het verwijzen naar IB+IIB, etc.</t>
  </si>
  <si>
    <t>Ik snap niet goed wat je hier nog zou willen verwijderen. De combinaties die er nu staan, kunnen als contractvorm en dus ook als kostprijs voorkomen.</t>
  </si>
  <si>
    <t>Wachtdag bij NBBU in IB+IIB</t>
  </si>
  <si>
    <t>De CAO van de NBBU biedt theoretisch de mogelijkheid om bij overeenkomsten zonder beding te kiezen voor 0, 1 of 2 wachtdagen. Bij twee wachtdagen moet er weer wachtdagcompensatie</t>
  </si>
  <si>
    <t>worden gegeven. Deze optie ondersteunen we nu niet. Dat moeten we denk ik wel melden bij de in te vullen gegevens. Of jij moet de behoefte voelen dat nog in te bouwen...</t>
  </si>
  <si>
    <t>Afgehandeld</t>
  </si>
  <si>
    <t>Inderdaad, alleen de in te vullen gegevens versturen, die wordt "gevoed" door blad vaste gegevens. Vandaar die verbergen.</t>
  </si>
  <si>
    <t>Komt helemaal in orde</t>
  </si>
  <si>
    <t>0 wachtdagen:</t>
  </si>
  <si>
    <t>huidige berekening ok</t>
  </si>
  <si>
    <t>1 wachtdag</t>
  </si>
  <si>
    <t>2 wachtdagen</t>
  </si>
  <si>
    <t>welk percentage compensatie?</t>
  </si>
  <si>
    <t>Als cao = NBBU:</t>
  </si>
  <si>
    <t>Ik vind dat dit ingebouwd moet worden (heb ik net gedaan op de in te vullen gegevens…..)</t>
  </si>
  <si>
    <t>Vaksectoren</t>
  </si>
  <si>
    <t>Welk tabblad als vertrekpunt nemen?</t>
  </si>
  <si>
    <t>Waarde invulveld F40, cq F41, cq F42, in welke cel plaatsen bij de kostprijzen?  --&gt; D21</t>
  </si>
  <si>
    <t>Antwoord:</t>
  </si>
  <si>
    <t>huidige berekening ok, namelijk 0</t>
  </si>
  <si>
    <t>percentage wachtdagcompensatie gelijk aan dat van overeenkomsten met uitzendbeding, dus 0,71 bij IB en 1,16 bij IIB</t>
  </si>
  <si>
    <t>inderdaad, in D21</t>
  </si>
  <si>
    <t>VOLGENS MIJ MOET DIT 'M ZIJN</t>
  </si>
  <si>
    <t>tabblad A-1-2a zonder beding</t>
  </si>
  <si>
    <t xml:space="preserve">Eenvoudige kostprijsberekening    </t>
  </si>
  <si>
    <t>Wat bedoel je eigenlijk met deze koptekst?</t>
  </si>
  <si>
    <r>
      <t xml:space="preserve">Volgens mij heb ik hier foutieve soort werkn. en moet de tekst zijn: </t>
    </r>
    <r>
      <rPr>
        <b/>
        <sz val="10"/>
        <rFont val="Arial"/>
        <family val="2"/>
      </rPr>
      <t xml:space="preserve">Uzk Fase A zonder beding. </t>
    </r>
    <r>
      <rPr>
        <sz val="10"/>
        <rFont val="Arial"/>
        <family val="2"/>
      </rPr>
      <t>Heb ik aangepast.</t>
    </r>
  </si>
  <si>
    <t>Dit in de kop toegevoegd bij vaksector</t>
  </si>
  <si>
    <t>Deze tekst verschijnt op de tabbladen met de vaksectoren als er geen vaksector is geselecteerd.</t>
  </si>
  <si>
    <t>De waardes laat ik er dan bewust raar uitzien:</t>
  </si>
  <si>
    <t>Ik heb de tabbladen voor de 1e vaksector (van de 3 die in te vullen zijn) gemaakt. Als dit akkoord is, dan maak ik de anderen ook.</t>
  </si>
  <si>
    <t xml:space="preserve">Gezien de tekst in B5, verwacht ik een percentage, niet een aantal dagen. Kun je hem uitbreiden met de volgende tekst: </t>
  </si>
  <si>
    <t>Gewenste aantal wachtdagen bij overeenkomsten zonder uitzendbeding'</t>
  </si>
  <si>
    <t>Bij NBBU moet de tekst verwijzen naar fase 1 en 2a. Ook gaat het mis bij tabblad voor fase 3 en 4, daar staat dan ook fase 1/2</t>
  </si>
  <si>
    <t>te nemen en voor elke sector een extra set aan te leveren waar we dan de tabs met beding verbergen/verwijderen?</t>
  </si>
  <si>
    <t>Het is mooi dat je het zo aanbiedt, maar dan moet je ook extra opties bieden voor de werkhervattingskas. Is het niet eenvoudiger om als ze dit invullen, zelf een leeg exemplaar</t>
  </si>
  <si>
    <t>vroeger was die heel eenvoudig: 1 tabblad en steeds allles opnieuw invullen voor elke soort kandidaat en urensoort.</t>
  </si>
  <si>
    <t>Die tekst die je noemt, had ik staan in C5. Wil je 'm daar weghebben en verplaatsen naar B5? Dat kan hoor…</t>
  </si>
  <si>
    <t>Dit moeten we even telf afstemmen. Ik begrijp je niet helemaal</t>
  </si>
  <si>
    <t>Zullen we als kop nemen:</t>
  </si>
  <si>
    <t>Kostprijsberekening</t>
  </si>
  <si>
    <t>aangepast. Ik zag dat bij keuze ABU er ook eentje onjuist was.</t>
  </si>
  <si>
    <t>Bladen verbergen:</t>
  </si>
  <si>
    <t>Mijn  idee voor de verzending:</t>
  </si>
  <si>
    <t>Iemand bestelt onze kostprijs.</t>
  </si>
  <si>
    <t>Er wordt om een password gevraagd.</t>
  </si>
  <si>
    <t>Vooraf zijn de vaste waarden ingevuld en alle pagina's beveiligd.</t>
  </si>
  <si>
    <t xml:space="preserve">Het staat bij ons klaar als standaard document. bruine tabbladen zijn dan al verborgen, net als nu. </t>
  </si>
  <si>
    <t>Het enige wat de klant mag en kan doen is op de pagina In te vullen gegevens de blauwe velden invullen.</t>
  </si>
  <si>
    <t xml:space="preserve">Zijn niet alle velden ingevuld en iemand raadpleegt de tabbladen met de kostprijzen, staat er op regel 37 een waarschuwing: </t>
  </si>
  <si>
    <t xml:space="preserve">Door de bedrijfsnaam als vast gegeven er in te zetten en deze pagina te verbergen, kan de klant geen andere bedrijfsnaam invoeren. </t>
  </si>
  <si>
    <t>We hoeven dan niet bang te zijn dat het document wordt gekopieerd en aan andere bureaus wordt toegespeeld.</t>
  </si>
  <si>
    <t>Nadat alle velden zijn ingevuld verschijnt in B34 de melding "Alle velden zijn ingevuld, u kunt de kostprijspagina's bekijken."</t>
  </si>
  <si>
    <t>Voordeel van deze methode is, dat er geen bestanden heen en weer gestuurd hoeven te worden en wij niets hoeven te knippen en plakken.</t>
  </si>
  <si>
    <t>Voor de kostprijzen vaksectoren moeten we nog even overleggen hoe precies in te bouwen.</t>
  </si>
  <si>
    <t>Ik voel trouwens wel wat voor 2 prijsvarianten: 195,- euro voor de gewone set. 285,- euro voor set inclusief vaksectoren.</t>
  </si>
  <si>
    <t>Oude tabbladen zijn verwijderd</t>
  </si>
  <si>
    <r>
      <t xml:space="preserve">Daarna druk je op </t>
    </r>
    <r>
      <rPr>
        <b/>
        <sz val="10"/>
        <rFont val="Arial"/>
        <family val="2"/>
      </rPr>
      <t>Ctrl-h</t>
    </r>
  </si>
  <si>
    <r>
      <t xml:space="preserve">Hier vul je in: </t>
    </r>
    <r>
      <rPr>
        <b/>
        <sz val="10"/>
        <rFont val="Arial"/>
        <family val="2"/>
      </rPr>
      <t>pw</t>
    </r>
  </si>
  <si>
    <t>Bestandsnaam (daarachter komt de bedrijfsnaam)</t>
  </si>
  <si>
    <r>
      <t xml:space="preserve">Pad waar dit bestand moet worden opgeslagen: </t>
    </r>
    <r>
      <rPr>
        <b/>
        <sz val="10"/>
        <rFont val="Arial"/>
        <family val="2"/>
      </rPr>
      <t>LET OP: altijd afsluiten met een \</t>
    </r>
  </si>
  <si>
    <t>Vul bedrijfsnaam klant in</t>
  </si>
  <si>
    <t>Vul ook het juiste pad in</t>
  </si>
  <si>
    <t>Het bestand is opgeslagen en kan aan de klant worden verzonden</t>
  </si>
  <si>
    <r>
      <t xml:space="preserve">Daarna druk je op </t>
    </r>
    <r>
      <rPr>
        <b/>
        <sz val="10"/>
        <rFont val="Arial"/>
        <family val="2"/>
      </rPr>
      <t>Ctrl-g</t>
    </r>
  </si>
  <si>
    <r>
      <t xml:space="preserve">Op de pagina </t>
    </r>
    <r>
      <rPr>
        <b/>
        <sz val="10"/>
        <rFont val="Arial"/>
        <family val="2"/>
      </rPr>
      <t>Bedrijfsnaam</t>
    </r>
    <r>
      <rPr>
        <sz val="10"/>
        <rFont val="Arial"/>
        <family val="2"/>
      </rPr>
      <t xml:space="preserve"> vul je de naam van de klant in. </t>
    </r>
  </si>
  <si>
    <t>Daarna is de pagina Bedrijfsnaam en Vaste waarden ook verborgen.</t>
  </si>
  <si>
    <t>Waar ik mee zit is dat er in B5 geen duidelijke link is met overeenkomsten zonder beding. Dus dan denk ik dat iedereen daar verwacht dat het over wdc bij ovk mét beding gaat. Als je het</t>
  </si>
  <si>
    <t>aan B5 toevoegt, verdwijnt het netjes als je ABU invult. Nu blijft het staan en dan is het nig verwarrenden, want je kunt nog wel 2 invullen.</t>
  </si>
  <si>
    <t>akkoord</t>
  </si>
  <si>
    <t>Zouden we te term soort werknemer niet moeten vervangen door 'Fase' en dan Uzk weghalen? Alle soorten staan namelijk onderaan genoemd.</t>
  </si>
  <si>
    <t>ERD ZW:</t>
  </si>
  <si>
    <t>Het eerste is de kosten voor verzuim ná dienstverband tot en met het tweede jaar en het eerste is het verzuim tijdens het dienstverband</t>
  </si>
  <si>
    <t>Ik heb dat alvast doorgevoerd</t>
  </si>
  <si>
    <t>TABBLAD KLANTGEGEVENS MAKEN</t>
  </si>
  <si>
    <t>TBV FACTURERING</t>
  </si>
  <si>
    <t>Bij keuze ABU, blijft tekst C staan, moet dan weg. Bij toelichting nog aangeven: n.v.t.</t>
  </si>
  <si>
    <t>B4 soort wn, wordt Fase</t>
  </si>
  <si>
    <t>C4 Uzk weg</t>
  </si>
  <si>
    <t>Dit moeten we even goed telef afstemmen</t>
  </si>
  <si>
    <t>Vragen met kleur, moeten ook voor vaksectoren gesteld worden.</t>
  </si>
  <si>
    <t>VRAGEN VAKSECTOREN</t>
  </si>
  <si>
    <t xml:space="preserve">Kostprijsberekening                                              </t>
  </si>
  <si>
    <t>aangepast</t>
  </si>
  <si>
    <t>Fase en soort</t>
  </si>
  <si>
    <t>aangepast. Tekst: Fase en soort</t>
  </si>
  <si>
    <t>VINKJES</t>
  </si>
  <si>
    <t>Als vraag is beantwoord, verschijnt vinkje in kolom G, anders staat er een pijltje</t>
  </si>
  <si>
    <t>tabblad gemaakt. In word doc "gegevens opdrachtgever" mist iets: bij KPL ja, kun je nergens een KPL invullen!!</t>
  </si>
  <si>
    <t>Akkoord</t>
  </si>
  <si>
    <t xml:space="preserve">Gaat nog mis in. Hier staat fase A </t>
  </si>
  <si>
    <t>We weten welke % sectorpremie geldt voor welke vaksector. Die zouden we toe kunnen voegen aan blad vaste waarden en ze dan terug laten komen in de 'in te vullen gegevens' en de berekening. Als ik ze toevoeg, kun jij die koppeling dan leggen?</t>
  </si>
  <si>
    <t>Goed punt. Is van oorsprong formulier voor PSC. De gedachte erachter is dat PSC dan gaat bellen met de betreffende organisatie om dat af te stemmen. Dat komt  nogal nauw bij de klanten van de intermediair waaraan PSC de dienst ZZP levert.</t>
  </si>
  <si>
    <t>Ik zag het gelijk. Prachtig</t>
  </si>
  <si>
    <t>Dat zijn ze inderdaad. Maar je moet er verder nog mee aan de slag toch?</t>
  </si>
  <si>
    <t>Pas jij het word doc aan?</t>
  </si>
  <si>
    <t>moet de waarde op regel 30 verwaccht ziekteverzuim, van in te vullen gegevens niet worden opgeteld bij de waarde op regel 30 in de tabbladen IB+IIB?</t>
  </si>
  <si>
    <t>Maak een schatting van het verzuimpercentage bij overeenkomsten zonder uitzendbeding (tijdens de duur van het dienstverband). 
Vergeet de kosten van de arbo-begeleiding niet!</t>
  </si>
  <si>
    <t>Betreft schatting kosten ziekgengeld bij "ziek uit dienst".</t>
  </si>
  <si>
    <t>Voorziening</t>
  </si>
  <si>
    <t>Premie</t>
  </si>
  <si>
    <t>Kies de vaksector</t>
  </si>
  <si>
    <t>3a.Bouw kort</t>
  </si>
  <si>
    <t>Sectorpremie</t>
  </si>
  <si>
    <t>Kostprijzen 2015, Vaksectoren</t>
  </si>
  <si>
    <t>1e vaksector staat klaar. Wil je checken of alles klopt?</t>
  </si>
  <si>
    <t>Ik vermoed dat je nog wel wat "bruine" tabbladen moet maken voor de overige kostprijzen</t>
  </si>
  <si>
    <t>is aangepast</t>
  </si>
  <si>
    <t xml:space="preserve">Viel mee: alleen voor vergoedingen en VK. Voor de VK moet je nog wel die truc met de wachtdagen nog een keer uithalen om onderscheid te maken voor ABU en NBBU. </t>
  </si>
  <si>
    <t>Voor AOW hoeft geen aparte tab: er zijn geen premies meer te betalen, uitsluitend de kale loondoorbetaling tijdens contract en dat is F30 van in te vullen gegevens.</t>
  </si>
  <si>
    <t>en dan de verwijzing in C43 tab 1e vaksector aanpassen. In het tabblad VK 1e vaksector staat nu een harde waarde van 0% in de wachtdag</t>
  </si>
  <si>
    <t>Blad VK 1e vaksector: in C9 staat formule voor wachtdag. Bij NBBU en 2 wachtdagen wordt er 0,71 comp (uit de vaste waarden) opgenomen in de kostprijs</t>
  </si>
  <si>
    <t>Verwijzing C43 nu gedaan naar het tabblad VK 1e vaksector</t>
  </si>
  <si>
    <t>Marketing</t>
  </si>
  <si>
    <t>EXTRA VAKSECTOREN</t>
  </si>
  <si>
    <t>Heb ik toegevoegd</t>
  </si>
  <si>
    <t>Ik denk dat het goed is om wat screenshots te maken van gedeeltes van de schermen. Dit kan als ondersteuning bieden in het artikel dat ik al heb geschreven.</t>
  </si>
  <si>
    <t>Op die manier gaat het meer leven hoe uitgebreid en eenvoudig het is.</t>
  </si>
  <si>
    <t>Eens?</t>
  </si>
  <si>
    <t xml:space="preserve">Ik heb een goede beveiliging aangebracht, zodat acterliggende macro's e.d. niet te openen zijn, daar zit niet "pw" op, maar ons gebruikelijke wachtwoord. Alleen mensen die </t>
  </si>
  <si>
    <t>iets van Visual Basic afweten, weten dat je het daar moet zoeken, maar zonder wachtwoord zien zij ook niets.</t>
  </si>
  <si>
    <t>BEVEILIGING VELDEN</t>
  </si>
  <si>
    <t>Ik heb de bladen waarop dingen ingevuld moeten worden al beveiligd</t>
  </si>
  <si>
    <t>Alleen de pagina's met kostprijzen moeten nog beveiligd worden. Dat geldt alleen voor de pagina's die zichtbaar worden voor de gebruikers. Alle bruine tabbladen hoev je niet te beveiligen, die worden toch onzichtbaar.</t>
  </si>
  <si>
    <t>is 5 niet wat overdreven? Ik zou drie doen</t>
  </si>
  <si>
    <t>ik snap echt geen hout van die macro's. Graag kleine demo via Teamviewer</t>
  </si>
  <si>
    <t>eens. Maak jij er een paar :)?</t>
  </si>
  <si>
    <t>Betreft schatting kosten ziekengeld bij "ziek uit dienst".</t>
  </si>
  <si>
    <t>Te hoog percentage!</t>
  </si>
  <si>
    <t>Uren</t>
  </si>
  <si>
    <t>Bruto (uur)loon</t>
  </si>
  <si>
    <t>Als u gebruik wilt maken van dit hulpmiddel, kunt u dat op twee manieren doen:</t>
  </si>
  <si>
    <t xml:space="preserve">B: Bruto loon per "soort" uitzendkracht. Het invullen kost meer tijd, maar leidt mogelijk tot een nauwkeuriger uitkomst.  </t>
  </si>
  <si>
    <t>Werknemersdeel</t>
  </si>
  <si>
    <t>A: Betaalde premie 2015</t>
  </si>
  <si>
    <t>Totale premie Pluspensioen 2016</t>
  </si>
  <si>
    <t>Premie WGA</t>
  </si>
  <si>
    <t>A: Betaalde premie 2016</t>
  </si>
  <si>
    <t>Loonsom 2016 uk's met Pluspensioen</t>
  </si>
  <si>
    <t>Verwachte stijging uurlonen 2017 t.o.v. 2016</t>
  </si>
  <si>
    <t>Totale premie Pluspensioen 2017</t>
  </si>
  <si>
    <t>WG-deel Pluspensioen t.b.v. kostprijs 2017</t>
  </si>
  <si>
    <r>
      <t xml:space="preserve">Als u ADV in tijd wilt reserveren vult u hier het aantal ADV </t>
    </r>
    <r>
      <rPr>
        <b/>
        <sz val="10"/>
        <rFont val="Calibri"/>
        <family val="2"/>
        <scheme val="minor"/>
      </rPr>
      <t>dagen</t>
    </r>
    <r>
      <rPr>
        <sz val="10"/>
        <rFont val="Calibri"/>
        <family val="2"/>
        <scheme val="minor"/>
      </rPr>
      <t xml:space="preserve"> op jaarbasis in. Dat wordt omgerekend naar een percentage en verwerkt in de 
berekeningen. </t>
    </r>
    <r>
      <rPr>
        <b/>
        <i/>
        <sz val="10"/>
        <rFont val="Calibri"/>
        <family val="2"/>
        <scheme val="minor"/>
      </rPr>
      <t>Let op: als u ADV in geld betaalt, hier altijd 0 invullen!</t>
    </r>
  </si>
  <si>
    <t>Bruto vergoeding/overwerk</t>
  </si>
  <si>
    <t>Structurele toeslagen</t>
  </si>
  <si>
    <t>Kostenvergoedingen,  overwerk en niet structurele toeslagen</t>
  </si>
  <si>
    <t>Gegevens t.b.v kosptrijsberekening in geld</t>
  </si>
  <si>
    <t>Percentages</t>
  </si>
  <si>
    <t>uurloon</t>
  </si>
  <si>
    <t>aantal normale uren per week</t>
  </si>
  <si>
    <t>ADV in geld als % van uurloon</t>
  </si>
  <si>
    <t>Waarvan toeslaguren, percentage en aantal uur per week</t>
  </si>
  <si>
    <t>vermeld hier alleen de toeslag, bijv. 15%</t>
  </si>
  <si>
    <t>Overwerk, percentage en aantal uur per week</t>
  </si>
  <si>
    <t>Netto reiskostenvergoeding woon/werk per dag</t>
  </si>
  <si>
    <t>Gegevens t.b.v tariefberekening in geld</t>
  </si>
  <si>
    <t>Gewenste marge normale uren en ADV</t>
  </si>
  <si>
    <t>Gewenste marge toeslagdeel van toeslaguren</t>
  </si>
  <si>
    <t>Gewenste marge overwerk</t>
  </si>
  <si>
    <t>Gewenste marge bruto vergoedingen</t>
  </si>
  <si>
    <t>Nominaal</t>
  </si>
  <si>
    <t>Kostprijs</t>
  </si>
  <si>
    <t>Tarief</t>
  </si>
  <si>
    <t>Totale loonkosten resp. factuurbedrag per week</t>
  </si>
  <si>
    <t>Totale loonkosten per uur</t>
  </si>
  <si>
    <t>Gewogen factor</t>
  </si>
  <si>
    <t>Selecteer via de uitvallijst het gewenste contractype</t>
  </si>
  <si>
    <t>het 100% deel van de toeslaguren heeft dezelfde kostprijs (en tarief) als een normaal uur</t>
  </si>
  <si>
    <t>Verwachte WAB-leegloop</t>
  </si>
  <si>
    <t>Verwachte leegloop voor 'bankzitten'</t>
  </si>
  <si>
    <t>Doorbetaling bij WAB-leegloop</t>
  </si>
  <si>
    <t>Kostprijsfactoren structurele toeslagen  (ORT, Ploegendienst en ADV)</t>
  </si>
  <si>
    <t>Pensioenregeling</t>
  </si>
  <si>
    <t>Duurzame inzetbaarheid</t>
  </si>
  <si>
    <t>PAWW</t>
  </si>
  <si>
    <t>Basisregeling</t>
  </si>
  <si>
    <t>Welke contractvorm?</t>
  </si>
  <si>
    <t>Wat is het?</t>
  </si>
  <si>
    <t>Welk percentage?</t>
  </si>
  <si>
    <t>Reservering vakantiedagen / feestdagen / kort verzuim en bijzonder verlof</t>
  </si>
  <si>
    <t>Welke percentages?</t>
  </si>
  <si>
    <t>Premie ZW-aanvullend, ook wel ZW-A of Aanvulling Ziektewet</t>
  </si>
  <si>
    <t>Pensioen</t>
  </si>
  <si>
    <t>Sociaal Fonds</t>
  </si>
  <si>
    <t>Werkloosheidswet</t>
  </si>
  <si>
    <t>Basispremie WAO/WIA, inclusief kinderopvang</t>
  </si>
  <si>
    <t>Gedifferentieerde premie Werkhervattingskas: WGA en ZW-flex</t>
  </si>
  <si>
    <t xml:space="preserve"> Zorgverzekeringswet</t>
  </si>
  <si>
    <t>Overige directe kosten</t>
  </si>
  <si>
    <t>Doorbetaling bij ziekte</t>
  </si>
  <si>
    <t>Of en hoeveel procent er voor leegloop wordt opgenomen, is vooral afhankelijk van de afspraken die er verder worden gemaakt: worden de kosten door de opdrachtgever betaald als ze zich voordoen? Dan is 0% de norm in de opbouw. Moet de uitlener de kosten op zich nemen, dan zien we percentages van minder dan 1% voor WAB-leegloop en rond de 3% voor bankzit-leegloop.</t>
  </si>
  <si>
    <t>Waardes</t>
  </si>
  <si>
    <t>Component, zie ook  het tabblad 'Toelichting op elk element'</t>
  </si>
  <si>
    <t>Toelichting, zie ook  het tabblad 'Toelichting op elk element'</t>
  </si>
  <si>
    <t>Kandidaat met pensioen</t>
  </si>
  <si>
    <t>Er mag maximaal 0,2% van het SV-loon over maximaal de eerste 52 gewerkte weken worden geheven. Het werkelijke percentage wordt jaarlijks vastgesteld.</t>
  </si>
  <si>
    <t>Kinderopvang</t>
  </si>
  <si>
    <t>Perceel</t>
  </si>
  <si>
    <t>Reguliere werknemers</t>
  </si>
  <si>
    <t>factor voor:</t>
  </si>
  <si>
    <t>Normale uren voor reguliere werknemers</t>
  </si>
  <si>
    <t>toeslagdeel van de structurele toeslagen 6)</t>
  </si>
  <si>
    <t>zw-aanvullend  1)</t>
  </si>
  <si>
    <t>pensioen 2) 7)</t>
  </si>
  <si>
    <t>werkgeverslasten (soc. premies) 3)</t>
  </si>
  <si>
    <t>gediff. premie ZW-flex 5)</t>
  </si>
  <si>
    <t>Normale uren voor gepensioneerde medewerkers</t>
  </si>
  <si>
    <t>pensioen 2) 7) 10)</t>
  </si>
  <si>
    <t>ww-premie</t>
  </si>
  <si>
    <t>gediff. premie WGA na aftrek wn-deel 9)</t>
  </si>
  <si>
    <t>gediff. premie ZW-flex 9)</t>
  </si>
  <si>
    <t>Normale uren voor vakantiekrachten</t>
  </si>
  <si>
    <t>1)</t>
  </si>
  <si>
    <t>Verdeeld in een werkgevers- en werknemersdeel. Voor juiste berekening alleen werkgeversdeel invullen. Niet van toepassing op AOW-ers, zie 10)</t>
  </si>
  <si>
    <t>2)</t>
  </si>
  <si>
    <t xml:space="preserve">De kosten voor pensioen verschillen per kandidaat, afhankelijk van de regeling die geldt. Vul hier in waar u rekening mee houdt in de kostprijs. </t>
  </si>
  <si>
    <t>3)</t>
  </si>
  <si>
    <t>4)</t>
  </si>
  <si>
    <t>Maximaal de helft van de premie WGA mag bij de werknemer worden verhaald. Wij gaan ervan uit dat u dat doet. Vul hier de andere helft in</t>
  </si>
  <si>
    <t>5)</t>
  </si>
  <si>
    <t>Als u Eigenrisicodrager bent voor de ZW-flex, zet u in dit veld het percentage waar u rekening mee houdt in de kostprijs</t>
  </si>
  <si>
    <t>6)</t>
  </si>
  <si>
    <t xml:space="preserve">Structurele toeslagen dienen te worden doorbetaald tijdens de vakantieperiode (art. 26 lid 11) en bij ziekte (art. 25 lid 8), vandaar de opbouw hiervan over deze toeslagen. </t>
  </si>
  <si>
    <t>7)</t>
  </si>
  <si>
    <t xml:space="preserve">Vanaf 2022 moet er ook over de toeslagen, overuren en vergoedingen pensioenpremie worden betaald. Aangezien de uurfranchise in de Plusregeling dan al is verbruikt, is het volledige </t>
  </si>
  <si>
    <t>werkegeverspercentage hiervoor opgenomen.</t>
  </si>
  <si>
    <t>8)</t>
  </si>
  <si>
    <t>Deze kosten dienen onderbouwd te worden.</t>
  </si>
  <si>
    <t>9)</t>
  </si>
  <si>
    <t xml:space="preserve">Gepensioneerden zijn niet meer verzekerd voor de ZW. De 90% loondoorbetaling bij ziekte komt daarom altijd voor rekening van de werkgever maar is begrensd tot maximaal 13 weken (vanaf 1 juli 6 weken). U kunt hier de voorziening die u hiervoor wilt treffen, invullen. </t>
  </si>
  <si>
    <t>10)</t>
  </si>
  <si>
    <t>Voor gepensioneerden tot en met 66 jaar moet nog pensioenpremie worden afgedragen. U kunt hier een inschatting maken van de kosten daarvan.</t>
  </si>
  <si>
    <t>11)</t>
  </si>
  <si>
    <t>Dit betreft zgn. WAB-leegloop. Daar is sprake van als bij een oproepcontract het rooster korter dan 4 dagen vooraf wijzigt of als een werknemer met vaste uren niet aan zijn uren kan komen.</t>
  </si>
  <si>
    <t>AOW-gerechtigde werknemers met pensioenopbouw (tot 67)</t>
  </si>
  <si>
    <t>Sociale Zekerheid</t>
  </si>
  <si>
    <t>WW, hoog</t>
  </si>
  <si>
    <t>WW, laag</t>
  </si>
  <si>
    <t>ZVW</t>
  </si>
  <si>
    <t>AOF, laag</t>
  </si>
  <si>
    <t>CAO Uitzendkrachten</t>
  </si>
  <si>
    <t>IA ZW-aanvullend totaal</t>
  </si>
  <si>
    <t>IIA ZW-aanvullend totaal</t>
  </si>
  <si>
    <t>IB ZW-aanvullend totaal</t>
  </si>
  <si>
    <t>IIB ZW-aanvullend totaal</t>
  </si>
  <si>
    <t>II max inhouding</t>
  </si>
  <si>
    <t>I max inhouding</t>
  </si>
  <si>
    <t>SFU</t>
  </si>
  <si>
    <t>Franchise STiPP</t>
  </si>
  <si>
    <t>Werkbare dagen</t>
  </si>
  <si>
    <t>ADV in tijd</t>
  </si>
  <si>
    <t>kinderopvang</t>
  </si>
  <si>
    <t>basispremie WAO/WIA</t>
  </si>
  <si>
    <t>Plusregeling</t>
  </si>
  <si>
    <t>Werkgeversdeel</t>
  </si>
  <si>
    <t xml:space="preserve">Werknemersdeel </t>
  </si>
  <si>
    <t>Dit percentage is overgenomen uit beschikking  van de belastingdienst. Onderdeel van de premie Werkhervattingskas.</t>
  </si>
  <si>
    <t>Dit percentage is overgenomen uit de beschikking  van de belastingdienst. Onderdeel van de premie Werkhervattingskas.</t>
  </si>
  <si>
    <t>ABU of NBBU</t>
  </si>
  <si>
    <t>WGA</t>
  </si>
  <si>
    <t>ZW-flex</t>
  </si>
  <si>
    <t>AOF, hoog</t>
  </si>
  <si>
    <t>basispremie WAO/WIA (AOF)</t>
  </si>
  <si>
    <t>ZW-aanvullend voor I (adm/medisch)</t>
  </si>
  <si>
    <t>ZW-aanvullend voor II (prod/technisch)</t>
  </si>
  <si>
    <t>Versie</t>
  </si>
  <si>
    <t>Overig</t>
  </si>
  <si>
    <t>Maak een schatting van het verzuimpercentage bij overeenkomsten met uitzendbeding voor de eerste 4 weken. Vergeet de kosten van de arbo-begeleiding niet!</t>
  </si>
  <si>
    <t>Werkhervattingskas, kosten verzuim ná dienstverband</t>
  </si>
  <si>
    <t>Begeleidende teksten bij In te vullen gegevens</t>
  </si>
  <si>
    <t>Kosten ERD Ziektewet, niet herverzekerd</t>
  </si>
  <si>
    <t>Kosten verzuim eerste 4 weken, herverzekerd</t>
  </si>
  <si>
    <t>Kosten ERD Ziektewet, herverzekerd</t>
  </si>
  <si>
    <t>Basispremie WAO/WIA</t>
  </si>
  <si>
    <t>Kosten verzuim eerste 4 weken, niet herverzekerd</t>
  </si>
  <si>
    <t>Vakantiewerkers zonder pensioenopbouw (t/m 17 jaar)</t>
  </si>
  <si>
    <t>Vakantiewerkers met pensioenopbouw (vanaf 18 jaar)</t>
  </si>
  <si>
    <t>factor verzuimkosten</t>
  </si>
  <si>
    <t>Eindejaarsuitkering</t>
  </si>
  <si>
    <t>veld dat afhankelijk is van RG, zowel verwijzing als tekst</t>
  </si>
  <si>
    <t>grondslag nog te bepalen</t>
  </si>
  <si>
    <t>uitvallijst kostprijsfactoren</t>
  </si>
  <si>
    <t>basis+res</t>
  </si>
  <si>
    <t>basis+res+wglasten</t>
  </si>
  <si>
    <t>veld dat afhankelijk is van fase</t>
  </si>
  <si>
    <t>Door ons in te vullen bedrijfswaardes</t>
  </si>
  <si>
    <t>Netto werkbare dagen regulier en aow</t>
  </si>
  <si>
    <t>Netto werkbare dagen vakantiewerker</t>
  </si>
  <si>
    <t>Vakantiedagen vakantiewerker</t>
  </si>
  <si>
    <t>Neem de premie over uit de verzekeringspolis. Vergeet eventuele extra kosten van bijv. de arbo-begeleiding niet!</t>
  </si>
  <si>
    <t>Kosten hiervan worden berekend over het loon + de reserveringen voor vakantiedagen, feestdagen en kort verzuim. Dus niet het vakantiegeld! Dit is de meest voorkomende situatie, maar het kán bij jouw inlener anders zijn. Check dit altijd goed!</t>
  </si>
  <si>
    <t>Premie die je betaalt aan Acture, FlexCom4, Boval, etc.</t>
  </si>
  <si>
    <t>Als je zelf de volledige kosten van het ERD draagt</t>
  </si>
  <si>
    <t>Kosten verzuim, herverzekerd</t>
  </si>
  <si>
    <t>Kosten verzuim, niet herverzekerd</t>
  </si>
  <si>
    <t>AOW-er tot 67 jaar</t>
  </si>
  <si>
    <t xml:space="preserve">Keuzelijsten </t>
  </si>
  <si>
    <t>Pensioenpremie in fase A/1+2</t>
  </si>
  <si>
    <t>Pensioenpremie in fase B/C/3/4</t>
  </si>
  <si>
    <t xml:space="preserve">Netto werkgeversdeel van de premie </t>
  </si>
  <si>
    <t>bij herverzekering premie gebaseerd op SV-loon, vandaar wel in de opbouw</t>
  </si>
  <si>
    <t>wel og geen werkgeversdeel ZW-A in overwerk? En hoe dan bij ZUB?</t>
  </si>
  <si>
    <t>Overwerk hoef je niet door te betalen bij ziekte, dus niet in kostprijs</t>
  </si>
  <si>
    <t>Wel of niet SFU bij AOW-ers?</t>
  </si>
  <si>
    <t>Premie voor fase B/C/3/4</t>
  </si>
  <si>
    <t>Premie voor fase A/1+2</t>
  </si>
  <si>
    <t>Voorziening fase A/1+2</t>
  </si>
  <si>
    <t>Voorziening fase B/C/3/4</t>
  </si>
  <si>
    <t>n.v.t.</t>
  </si>
  <si>
    <t>Bedrijfsgegevens</t>
  </si>
  <si>
    <t>Vakantiekracht zonder pensioen</t>
  </si>
  <si>
    <t>Vakantiekracht met pensioen</t>
  </si>
  <si>
    <t>Doorbetaling bij WAB-leegloop en bankzitten</t>
  </si>
  <si>
    <t>Doorbetaling bij  leegloop</t>
  </si>
  <si>
    <t>C:\Users\mreij\Dropbox\Flexknowledge\1. Projecten\1. Ingevulde kostprijsdocumenten\2023-2024\</t>
  </si>
  <si>
    <t>R1</t>
  </si>
  <si>
    <t>Zie tabblad Pensioen &amp; ZW-A</t>
  </si>
  <si>
    <r>
      <t>·</t>
    </r>
    <r>
      <rPr>
        <sz val="7"/>
        <color rgb="FFDA1820"/>
        <rFont val="Calibri"/>
        <family val="2"/>
        <scheme val="minor"/>
      </rPr>
      <t xml:space="preserve">      </t>
    </r>
    <r>
      <rPr>
        <sz val="11"/>
        <rFont val="Calibri"/>
        <family val="2"/>
        <scheme val="minor"/>
      </rPr>
      <t>Alle</t>
    </r>
  </si>
  <si>
    <r>
      <t>·</t>
    </r>
    <r>
      <rPr>
        <sz val="7"/>
        <color rgb="FFDA1820"/>
        <rFont val="Calibri"/>
        <family val="2"/>
        <scheme val="minor"/>
      </rPr>
      <t xml:space="preserve">      </t>
    </r>
    <r>
      <rPr>
        <sz val="11"/>
        <rFont val="Calibri"/>
        <family val="2"/>
        <scheme val="minor"/>
      </rPr>
      <t>Net als ‘gewone’ werknemers hebben uitzendkrachten recht op doorbetaalde vakantiedagen. Gewone werknemers krijgen van u het loon tijdens de vakantie doorbetaald, net als bij feestdagen, kort verzuim of bijzonder verlof of arbeidsongeschiktheid. Ook een uitlener moet het loon dan in de meeste gevallen doorbetalen, maar kan dat op dat moment niet factureren aan de opdrachtgever: die betaalt alleen voor de gewerkte uren. Om hier ‘potjes’ voor op te bouwen, nemen uitleners reserveringen op in de kostprijs waaruit deze dagen worden doorbetaald. Afhankelijk van de contractvorm kunnen de rechten van de kandidaat op doorbetaling wat verschillen.</t>
    </r>
  </si>
  <si>
    <r>
      <t>·</t>
    </r>
    <r>
      <rPr>
        <sz val="7"/>
        <color rgb="FFDA1820"/>
        <rFont val="Calibri"/>
        <family val="2"/>
        <scheme val="minor"/>
      </rPr>
      <t xml:space="preserve">      </t>
    </r>
    <r>
      <rPr>
        <sz val="11"/>
        <rFont val="Calibri"/>
        <family val="2"/>
        <scheme val="minor"/>
      </rPr>
      <t>Fase A/1/2, zowel met als zonder uitzendbeding</t>
    </r>
  </si>
  <si>
    <r>
      <t>·</t>
    </r>
    <r>
      <rPr>
        <sz val="7"/>
        <color rgb="FFDA1820"/>
        <rFont val="Calibri"/>
        <family val="2"/>
        <scheme val="minor"/>
      </rPr>
      <t xml:space="preserve">      </t>
    </r>
    <r>
      <rPr>
        <sz val="11"/>
        <rFont val="Calibri"/>
        <family val="2"/>
        <scheme val="minor"/>
      </rPr>
      <t xml:space="preserve"> De percentages voor de werknemer zijn in de cao gemaximeerd op 0,30% in premiegroep I en 0,70% in premiegroep II.</t>
    </r>
  </si>
  <si>
    <r>
      <t>·</t>
    </r>
    <r>
      <rPr>
        <sz val="7"/>
        <color rgb="FFDA1820"/>
        <rFont val="Calibri"/>
        <family val="2"/>
        <scheme val="minor"/>
      </rPr>
      <t xml:space="preserve">      </t>
    </r>
    <r>
      <rPr>
        <sz val="11"/>
        <rFont val="Calibri"/>
        <family val="2"/>
        <scheme val="minor"/>
      </rPr>
      <t>Alle contractvormen</t>
    </r>
  </si>
  <si>
    <r>
      <t>·</t>
    </r>
    <r>
      <rPr>
        <sz val="7"/>
        <color rgb="FFDA1820"/>
        <rFont val="Calibri"/>
        <family val="2"/>
        <scheme val="minor"/>
      </rPr>
      <t xml:space="preserve">      </t>
    </r>
    <r>
      <rPr>
        <sz val="11"/>
        <rFont val="Calibri"/>
        <family val="2"/>
        <scheme val="minor"/>
      </rPr>
      <t>Er wordt premie betaald over het SV-loon minus de bijtelling voor auto van de zaak plus het werknemersaandeel in de pensioenpremie plus de uitgeruilde loon als de ET-regeling voor arbeidsmigranten wordt gebruikt.</t>
    </r>
  </si>
  <si>
    <r>
      <t>·</t>
    </r>
    <r>
      <rPr>
        <sz val="7"/>
        <color rgb="FFDA1820"/>
        <rFont val="Calibri"/>
        <family val="2"/>
        <scheme val="minor"/>
      </rPr>
      <t xml:space="preserve">      </t>
    </r>
    <r>
      <rPr>
        <sz val="11"/>
        <rFont val="Calibri"/>
        <family val="2"/>
        <scheme val="minor"/>
      </rPr>
      <t>Alle contractvormen, maar alleen in fase A/1/2</t>
    </r>
    <r>
      <rPr>
        <sz val="10"/>
        <color rgb="FFDA1820"/>
        <rFont val="Calibri"/>
        <family val="2"/>
        <scheme val="minor"/>
      </rPr>
      <t>.</t>
    </r>
  </si>
  <si>
    <r>
      <t>·</t>
    </r>
    <r>
      <rPr>
        <sz val="7"/>
        <color rgb="FFDA1820"/>
        <rFont val="Calibri"/>
        <family val="2"/>
        <scheme val="minor"/>
      </rPr>
      <t xml:space="preserve">      </t>
    </r>
    <r>
      <rPr>
        <sz val="11"/>
        <rFont val="Calibri"/>
        <family val="2"/>
        <scheme val="minor"/>
      </rPr>
      <t>Met het geld in het sociaal fonds worden de SNCU (CAO Politie) en de stichting Doorzaam gefinancierd.</t>
    </r>
  </si>
  <si>
    <r>
      <t>·</t>
    </r>
    <r>
      <rPr>
        <sz val="7"/>
        <color rgb="FFDA1820"/>
        <rFont val="Calibri"/>
        <family val="2"/>
        <scheme val="minor"/>
      </rPr>
      <t xml:space="preserve">      </t>
    </r>
    <r>
      <rPr>
        <sz val="11"/>
        <rFont val="Calibri"/>
        <family val="2"/>
        <scheme val="minor"/>
      </rPr>
      <t>Met deze premie wordt de uitvoering van de werkloosheidswet gefinancierd.</t>
    </r>
  </si>
  <si>
    <r>
      <t>·</t>
    </r>
    <r>
      <rPr>
        <sz val="7"/>
        <color rgb="FFDA1820"/>
        <rFont val="Calibri"/>
        <family val="2"/>
        <scheme val="minor"/>
      </rPr>
      <t xml:space="preserve">      </t>
    </r>
    <r>
      <rPr>
        <sz val="11"/>
        <rFont val="Calibri"/>
        <family val="2"/>
        <scheme val="minor"/>
      </rPr>
      <t xml:space="preserve">Er wordt een onderscheid gemaakt in premie tussen contracten voor bepaalde tijd en oproepcontracten voor onbepaalde tijd enerzijds en contracten voor onbepaalde tijd die aan bepaalde voorwaarden voldoen (schriftelijk en geen oproepcontract) anderzijds. In de praktijk de hoge en de lage premie genoemd. Wettelijk is het hoogteverschil bepaald op minimaal 5 procentpunt. De percentages zelf wijzigen jaarlijks. </t>
    </r>
  </si>
  <si>
    <r>
      <t>Premie 3</t>
    </r>
    <r>
      <rPr>
        <b/>
        <vertAlign val="superscript"/>
        <sz val="12"/>
        <color rgb="FF4D196C"/>
        <rFont val="Calibri"/>
        <family val="2"/>
        <scheme val="minor"/>
      </rPr>
      <t>e</t>
    </r>
    <r>
      <rPr>
        <b/>
        <sz val="12"/>
        <color rgb="FF4D196C"/>
        <rFont val="Calibri"/>
        <family val="2"/>
        <scheme val="minor"/>
      </rPr>
      <t xml:space="preserve"> jaar WW: CAO PAWW</t>
    </r>
  </si>
  <si>
    <r>
      <t>·</t>
    </r>
    <r>
      <rPr>
        <sz val="7"/>
        <color rgb="FFDA1820"/>
        <rFont val="Calibri"/>
        <family val="2"/>
        <scheme val="minor"/>
      </rPr>
      <t xml:space="preserve">      </t>
    </r>
    <r>
      <rPr>
        <sz val="11"/>
        <rFont val="Calibri"/>
        <family val="2"/>
        <scheme val="minor"/>
      </rPr>
      <t>De hoogte van de premie wordt jaarlijks vastgesteld en de uitlener heeft hier zelf geen invloed op.</t>
    </r>
  </si>
  <si>
    <r>
      <t>·</t>
    </r>
    <r>
      <rPr>
        <sz val="7"/>
        <color rgb="FFDA1820"/>
        <rFont val="Calibri"/>
        <family val="2"/>
        <scheme val="minor"/>
      </rPr>
      <t xml:space="preserve">      </t>
    </r>
    <r>
      <rPr>
        <sz val="11"/>
        <rFont val="Calibri"/>
        <family val="2"/>
        <scheme val="minor"/>
      </rPr>
      <t>Met deze premie wordt de arbeidsongeschiktheid na de ziektewetperiode van 2 jaar gefinancierd.  Daarnaast wordt een percentage gehanteerd om kinderopvang van te financieren.</t>
    </r>
  </si>
  <si>
    <r>
      <t>·</t>
    </r>
    <r>
      <rPr>
        <sz val="7"/>
        <color rgb="FFDA1820"/>
        <rFont val="Calibri"/>
        <family val="2"/>
        <scheme val="minor"/>
      </rPr>
      <t xml:space="preserve">      </t>
    </r>
    <r>
      <rPr>
        <sz val="11"/>
        <rFont val="Calibri"/>
        <family val="2"/>
        <scheme val="minor"/>
      </rPr>
      <t>De Whk bestaat uit twee premies: de WGA en de ZW-flex. Met deze premies wordt de arbeidsongeschiktheid na einde ziektewetperiode resp. de uitvoering van de ziektewet gefinancierd.</t>
    </r>
  </si>
  <si>
    <r>
      <t>·</t>
    </r>
    <r>
      <rPr>
        <sz val="7"/>
        <color rgb="FFDA1820"/>
        <rFont val="Calibri"/>
        <family val="2"/>
        <scheme val="minor"/>
      </rPr>
      <t xml:space="preserve">      </t>
    </r>
    <r>
      <rPr>
        <sz val="11"/>
        <rFont val="Calibri"/>
        <family val="2"/>
        <scheme val="minor"/>
      </rPr>
      <t>Voor kleine (loonsom tot ongeveer 25 FTE) en startende werkgevers, geldt een sectoraal bepaalde premie. Voor de uitzendbranche is die veel hoger dan voor andere sectoren. Voor middelgrote werkgevers (tot ongeveer 100 FTE) geldt een gewogen gemiddelde van de sectorale Whk en de individuele schadelast van die werkgever. Daarboven wordt de premie volledig individueel bepaald op basis van de schadelast. Er is echter wel een wettelijk bepaalde boven- en ondergrens. Ook eigenrisicodragerschap is mogelijk. Voor de ZW-flex zien we dat regelmatig, voor WGA nooit. De werkgever kan dan het risico herverzekeren of volledig zelf dragen.</t>
    </r>
  </si>
  <si>
    <r>
      <t>·</t>
    </r>
    <r>
      <rPr>
        <sz val="7"/>
        <color rgb="FFDA1820"/>
        <rFont val="Calibri"/>
        <family val="2"/>
        <scheme val="minor"/>
      </rPr>
      <t xml:space="preserve">      </t>
    </r>
    <r>
      <rPr>
        <sz val="11"/>
        <rFont val="Calibri"/>
        <family val="2"/>
        <scheme val="minor"/>
      </rPr>
      <t>Van de premie WGA mag de werkgever de helft bij de werknemer inhouden. In de praktijk gebeurt dit ook altijd. Het gedeelte dat de uitlener betaalt is opgenomen in de berekening.</t>
    </r>
  </si>
  <si>
    <r>
      <t>·</t>
    </r>
    <r>
      <rPr>
        <sz val="7"/>
        <color rgb="FFDA1820"/>
        <rFont val="Calibri"/>
        <family val="2"/>
        <scheme val="minor"/>
      </rPr>
      <t xml:space="preserve">      </t>
    </r>
    <r>
      <rPr>
        <sz val="11"/>
        <rFont val="Calibri"/>
        <family val="2"/>
        <scheme val="minor"/>
      </rPr>
      <t xml:space="preserve">De uitlener kan zijn eigen beschikking invullen als premie in de kostprijsopbouw. In de praktijk zien we bij partijen die veel moet buitenlandse werknemers werken, lagere percentages dan bij andere uitleners. </t>
    </r>
  </si>
  <si>
    <r>
      <t>·</t>
    </r>
    <r>
      <rPr>
        <sz val="7"/>
        <color rgb="FFDA1820"/>
        <rFont val="Calibri"/>
        <family val="2"/>
        <scheme val="minor"/>
      </rPr>
      <t xml:space="preserve">      </t>
    </r>
    <r>
      <rPr>
        <sz val="11"/>
        <rFont val="Calibri"/>
        <family val="2"/>
        <scheme val="minor"/>
      </rPr>
      <t>Met deze premie wordt de zorgverzekering (deels) gefinancierd.</t>
    </r>
  </si>
  <si>
    <r>
      <t>·</t>
    </r>
    <r>
      <rPr>
        <sz val="7"/>
        <color rgb="FFDA1820"/>
        <rFont val="Calibri"/>
        <family val="2"/>
        <scheme val="minor"/>
      </rPr>
      <t xml:space="preserve">      </t>
    </r>
    <r>
      <rPr>
        <sz val="11"/>
        <rFont val="Calibri"/>
        <family val="2"/>
        <scheme val="minor"/>
      </rPr>
      <t>De premie is voor alle werkgevers gelijk en wijzigt jaarlijks.</t>
    </r>
  </si>
  <si>
    <r>
      <t>·</t>
    </r>
    <r>
      <rPr>
        <sz val="7"/>
        <color rgb="FFDA1820"/>
        <rFont val="Calibri"/>
        <family val="2"/>
        <scheme val="minor"/>
      </rPr>
      <t xml:space="preserve">      </t>
    </r>
    <r>
      <rPr>
        <sz val="11"/>
        <rFont val="Calibri"/>
        <family val="2"/>
        <scheme val="minor"/>
      </rPr>
      <t>Een vergoeding die moet worden gegeven als een arbeidsovereenkomst op initiatief van de werkgever wordt beëindigd of niet wordt verlengd.</t>
    </r>
  </si>
  <si>
    <r>
      <t>·</t>
    </r>
    <r>
      <rPr>
        <sz val="7"/>
        <color rgb="FFDA1820"/>
        <rFont val="Calibri"/>
        <family val="2"/>
        <scheme val="minor"/>
      </rPr>
      <t xml:space="preserve">      </t>
    </r>
    <r>
      <rPr>
        <sz val="11"/>
        <rFont val="Calibri"/>
        <family val="2"/>
        <scheme val="minor"/>
      </rPr>
      <t>De berekening is erg ingewikkeld, zeker voor uitzendkrachten, omdat het maandloon in veel gevallen erg lastig is te bepalen. In de praktijk wordt 2,78% van al het brutoloon dat ooit is betaald als uitgangspunt genomen. Dit is dus een percentage dat regelmatig voorkomt in de kostprijsopbouw. Over dit bedrag moet alleen premie ZVW worden betaald en soms wordt de 2,78% daarmee verhoogd.</t>
    </r>
  </si>
  <si>
    <r>
      <t>·</t>
    </r>
    <r>
      <rPr>
        <sz val="7"/>
        <color rgb="FFDA1820"/>
        <rFont val="Calibri"/>
        <family val="2"/>
        <scheme val="minor"/>
      </rPr>
      <t xml:space="preserve">      </t>
    </r>
    <r>
      <rPr>
        <sz val="11"/>
        <rFont val="Calibri"/>
        <family val="2"/>
        <scheme val="minor"/>
      </rPr>
      <t>Kosten waarvan de uitlener vindt dat ze samenhangen met de kosten van arbeid en niet uit de marge betaald zouden hoeven worden. Meestal wordt hierbij gedacht aan kosten van software, lidmaatschap branchevereniging, kosten voor certificering e.d.</t>
    </r>
  </si>
  <si>
    <r>
      <t>·</t>
    </r>
    <r>
      <rPr>
        <sz val="7"/>
        <color rgb="FFDA1820"/>
        <rFont val="Calibri"/>
        <family val="2"/>
        <scheme val="minor"/>
      </rPr>
      <t xml:space="preserve">      </t>
    </r>
    <r>
      <rPr>
        <sz val="11"/>
        <rFont val="Calibri"/>
        <family val="2"/>
        <scheme val="minor"/>
      </rPr>
      <t xml:space="preserve">Wij vinden eigenlijk dat dit percentage per definitie 0 zou moeten zijn, omdat de kosten van arbeid door alle andere onderdelen in de opbouw gedekt zijn. </t>
    </r>
  </si>
  <si>
    <r>
      <t>·</t>
    </r>
    <r>
      <rPr>
        <sz val="7"/>
        <color rgb="FFDA1820"/>
        <rFont val="Calibri"/>
        <family val="2"/>
        <scheme val="minor"/>
      </rPr>
      <t xml:space="preserve">      </t>
    </r>
    <r>
      <rPr>
        <sz val="11"/>
        <rFont val="Calibri"/>
        <family val="2"/>
        <scheme val="minor"/>
      </rPr>
      <t>Er bestaan twee soorten leegloop:</t>
    </r>
  </si>
  <si>
    <r>
      <t>·</t>
    </r>
    <r>
      <rPr>
        <sz val="7"/>
        <color rgb="FFDA1820"/>
        <rFont val="Calibri"/>
        <family val="2"/>
        <scheme val="minor"/>
      </rPr>
      <t xml:space="preserve">      </t>
    </r>
    <r>
      <rPr>
        <sz val="11"/>
        <rFont val="Calibri"/>
        <family val="2"/>
        <scheme val="minor"/>
      </rPr>
      <t>WAB-leegloop: doorbetaling van loon, omdat het rooster korter dan 4 dagen voor aanvang van het werk wijzigt bij oproepcontracten of doorbetaling van loon, omdat de werknemer niet aan zijn gecontracteerde uren komt.</t>
    </r>
  </si>
  <si>
    <r>
      <t>·</t>
    </r>
    <r>
      <rPr>
        <sz val="7"/>
        <color rgb="FFDA1820"/>
        <rFont val="Calibri"/>
        <family val="2"/>
        <scheme val="minor"/>
      </rPr>
      <t xml:space="preserve">      </t>
    </r>
    <r>
      <rPr>
        <sz val="11"/>
        <rFont val="Calibri"/>
        <family val="2"/>
        <scheme val="minor"/>
      </rPr>
      <t>Bankzit-leegloop: doorbetaling van loon tussen twee verschillende opdrachten. Deze vorm van leegloop is vooral terug te vinden in de kostprijsopbouw van fase B en C.</t>
    </r>
  </si>
  <si>
    <r>
      <t>U kunt de premie Pluspensioen ook invullen op het tabblad "</t>
    </r>
    <r>
      <rPr>
        <i/>
        <sz val="10"/>
        <color theme="0"/>
        <rFont val="Calibri"/>
        <family val="2"/>
        <scheme val="minor"/>
      </rPr>
      <t>In te vullen gegevens</t>
    </r>
    <r>
      <rPr>
        <sz val="10"/>
        <color theme="0"/>
        <rFont val="Calibri"/>
        <family val="2"/>
        <scheme val="minor"/>
      </rPr>
      <t>" zonder gebruik te maken van dit hulpmiddel.</t>
    </r>
  </si>
  <si>
    <t>Voor uitzendkrachten in fase A/1+2 die ziek uit dienst gaan, moet je het eerste jaar 20% op het dagloon aanvullen en het tweede jaar 10%</t>
  </si>
  <si>
    <t>Aanvulling Ziektewet, ook wel ZW-A of ZW-Aanvullend genoemd</t>
  </si>
  <si>
    <t>Individueel risico</t>
  </si>
  <si>
    <t>Gebruik deze regel als je de beschikking gebruikt</t>
  </si>
  <si>
    <t>Benodigd voor ZW-A</t>
  </si>
  <si>
    <t>R2</t>
  </si>
  <si>
    <t>Verzuim tijdens dienstverband contracten fase A/1+2</t>
  </si>
  <si>
    <t>Premie voor RG I</t>
  </si>
  <si>
    <t>Premie voor RG II</t>
  </si>
  <si>
    <t>Voorziening voor RG I</t>
  </si>
  <si>
    <t>Voorziening voor RG II</t>
  </si>
  <si>
    <t>Verwacht ziekteverzuim, verzekerd</t>
  </si>
  <si>
    <t>Verwacht ziekteverzuim , niet verzekerd</t>
  </si>
  <si>
    <t>Kosten verzuim tijdens het dienstverband, meestal  max. 4 weken</t>
  </si>
  <si>
    <t>Verzuim tijdens dienstverband contracten fase B/C/3/4</t>
  </si>
  <si>
    <t xml:space="preserve">Verwacht ziekteverzuim, verzekerd </t>
  </si>
  <si>
    <t>Verwacht ziekteverzuim, niet verzekerd</t>
  </si>
  <si>
    <t>kort verzuim</t>
  </si>
  <si>
    <t>franchise</t>
  </si>
  <si>
    <t>KV/BV</t>
  </si>
  <si>
    <t>premie uurloon</t>
  </si>
  <si>
    <t>premie vd</t>
  </si>
  <si>
    <t>premie fd</t>
  </si>
  <si>
    <t>premie kv</t>
  </si>
  <si>
    <t>premie vg</t>
  </si>
  <si>
    <t>pensioenpremie WG</t>
  </si>
  <si>
    <t>netto premie</t>
  </si>
  <si>
    <t>oud</t>
  </si>
  <si>
    <t>verschil</t>
  </si>
  <si>
    <t xml:space="preserve">Dit is een hulpmiddel om het het wg-deel van de pensioenpremie te berekenen. </t>
  </si>
  <si>
    <t>Zet het percentage in het tabblad  'In te vullen gegevens'</t>
  </si>
  <si>
    <t>EJU</t>
  </si>
  <si>
    <t>vakantiegeld/EJU</t>
  </si>
  <si>
    <t>Totale Whk</t>
  </si>
  <si>
    <t>Premie voor fase A/1+2 RG I</t>
  </si>
  <si>
    <t>Premie voor fase A/1+2 RG II</t>
  </si>
  <si>
    <t>Premie voor B/C/3/4</t>
  </si>
  <si>
    <t>Voorziening voor IA (MUB)</t>
  </si>
  <si>
    <t>Voorziening voor IIA (MUB)</t>
  </si>
  <si>
    <t>Voorziening voor IB+IIB (ZUB)</t>
  </si>
  <si>
    <t>Kandidaatfase A met basis of pluspensioen</t>
  </si>
  <si>
    <t>Kandidaat fase B met pluspensioen</t>
  </si>
  <si>
    <t>Kandidaat fase C met pluspensioen</t>
  </si>
  <si>
    <t>Vul hier een aantal basisgegeven in</t>
  </si>
  <si>
    <t>Maandloon</t>
  </si>
  <si>
    <t>Uren per week</t>
  </si>
  <si>
    <t>ADV in dagen per jaar als die in vrije tijd worden gegeven</t>
  </si>
  <si>
    <t>Verwacht verzuimpercentage</t>
  </si>
  <si>
    <t>Verwachte leegloop (alleen voor fase B en C)</t>
  </si>
  <si>
    <t>Kostprijs in geld</t>
  </si>
  <si>
    <t>Kostprijs per uur</t>
  </si>
  <si>
    <t>Eenmalige (bruto) bonus per jaar</t>
  </si>
  <si>
    <t>Eindejaarsuitkering per jaar)</t>
  </si>
  <si>
    <t>Netto uitkering per jaar</t>
  </si>
  <si>
    <t>Bruto vergoeding per maand</t>
  </si>
  <si>
    <t>Netto vergoeding per maand</t>
  </si>
  <si>
    <t>Relocationkosten per maand</t>
  </si>
  <si>
    <t>Reiskosten per maand</t>
  </si>
  <si>
    <t>Gewenste marge als percentage van het verkooptarief</t>
  </si>
  <si>
    <t>Tariefberekening vanuit maandloon</t>
  </si>
  <si>
    <t>Basisloon op basis van deze gegevens</t>
  </si>
  <si>
    <t>per uur</t>
  </si>
  <si>
    <t>Gewenste marge als percentage van verkooptarief</t>
  </si>
  <si>
    <t>Kostprijs in geld van het basisloon</t>
  </si>
  <si>
    <t>Kostprijs bijkomende arbeidsvoorwaarden</t>
  </si>
  <si>
    <t>ADV in dagen per jaar als die in vrije tijd wordt gegeven</t>
  </si>
  <si>
    <t>Totale kostprijs</t>
  </si>
  <si>
    <t>Tarief op basis van deze gegevens</t>
  </si>
  <si>
    <t>Tariefberekening vanuit budget</t>
  </si>
  <si>
    <t>kostprijs in geld</t>
  </si>
  <si>
    <t>Budget per uur</t>
  </si>
  <si>
    <t>Gewenste marge als percentage van budget</t>
  </si>
  <si>
    <t>Verwachte leeloop</t>
  </si>
  <si>
    <t xml:space="preserve">Uurloon </t>
  </si>
  <si>
    <t>LET OP: het loon moet altijd voldoen aan de inlenersbeloning!</t>
  </si>
  <si>
    <t xml:space="preserve">Tariefberekening </t>
  </si>
  <si>
    <t>Hoge of lage premie AOF</t>
  </si>
  <si>
    <t>factureerbaar</t>
  </si>
  <si>
    <t>ja</t>
  </si>
  <si>
    <t>nee</t>
  </si>
  <si>
    <t>Nog niet genoemde bruto vergoedingen teruggerekend naar week, bijv. een bonus</t>
  </si>
  <si>
    <t>Nog niet genoemde netto vergoedingen teruggerekend naar een week: leaseauto</t>
  </si>
  <si>
    <t>fase</t>
  </si>
  <si>
    <t>Fase A-1+2, RG I</t>
  </si>
  <si>
    <t>Fase A,-1+2 RG II</t>
  </si>
  <si>
    <t>Fase B-3</t>
  </si>
  <si>
    <t>Fase C-4</t>
  </si>
  <si>
    <t>opgenomen in kostprijs normale uren en kostprijs structurele vergoedingen, vermindert de werkbare dagen</t>
  </si>
  <si>
    <t>kort verzuim, bijzonder verlof</t>
  </si>
  <si>
    <t>Andere (bovenwettelijke) verlofregelingen</t>
  </si>
  <si>
    <t>Te compenseren in salaris</t>
  </si>
  <si>
    <t>bruto werkgeversdeel StiPP</t>
  </si>
  <si>
    <t>Vakantiedagen, seniorendagen, etc.</t>
  </si>
  <si>
    <t>Partnerverlof</t>
  </si>
  <si>
    <t>Nog niet genoemde kosten (in %) en diverse bovenwettelijke verlofregelingen</t>
  </si>
  <si>
    <t>PAWW en aanvullend</t>
  </si>
  <si>
    <t>Bedrijfsspecifieke waardes</t>
  </si>
  <si>
    <t>Aan de opdracht gerelateerde waardes</t>
  </si>
  <si>
    <t>Bron</t>
  </si>
  <si>
    <t>Zie de hulpschermen</t>
  </si>
  <si>
    <t xml:space="preserve">Scholing, duurzame inzetbaarheid e.d. </t>
  </si>
  <si>
    <t>Franchise StiPP</t>
  </si>
  <si>
    <t>Relevant voor berekeningen in geld, op de factor heeft het geen invloed. Je kunt hem ook leeg laten</t>
  </si>
  <si>
    <t>Normale arbeidsduur</t>
  </si>
  <si>
    <t>Berekening</t>
  </si>
  <si>
    <t>Schatting</t>
  </si>
  <si>
    <t>StiPP</t>
  </si>
  <si>
    <t>Als percentage van uurloon, opgenomen in kostprijs normale uren, grondslag gelijk aan die van vakantiegeld</t>
  </si>
  <si>
    <t>Opgenomen in kostprijs normale uren en kostprijs structurele vergoedingen, vermindert aantal werkbare dagen</t>
  </si>
  <si>
    <t>Opgenomen in kostprijsnormale uren, vermindert de werkbare dagen</t>
  </si>
  <si>
    <t>Feestdagen en doorbetaalde opleidingsdagen</t>
  </si>
  <si>
    <t>Kort verzuim / Bijzonder verlof/extra verlofdagen</t>
  </si>
  <si>
    <t>Netto vergoedingen</t>
  </si>
  <si>
    <t>Deze worden opgeteld bij de loonkosten</t>
  </si>
  <si>
    <t>Aantal uur</t>
  </si>
  <si>
    <t>AOW-er</t>
  </si>
  <si>
    <t>Compensatie PAWW bij opdrachtgever</t>
  </si>
  <si>
    <t>Bruto werkgeversdeel pensioenregeling opdrachtgever</t>
  </si>
  <si>
    <t>Seniorendagen</t>
  </si>
  <si>
    <t>Doorbetaalde feestdagen (zowel op werkdagen als in weekend)</t>
  </si>
  <si>
    <t>Verplichte opleidingsdagen</t>
  </si>
  <si>
    <t>Inhouding premie WGA bij de werknemer</t>
  </si>
  <si>
    <t>Correctiefactor artikel 46</t>
  </si>
  <si>
    <t>Bruto vergoedingen teruggerekend naar week</t>
  </si>
  <si>
    <t>Netto vergoedingen teruggerekend naar een week</t>
  </si>
  <si>
    <t>Diverse netto vergoedingen</t>
  </si>
  <si>
    <t>Mobiliteitsbudget is een bruto vergoeding</t>
  </si>
  <si>
    <t>Diverse bruto vergoedingen, zoals diplomatoeslag, consignatie, etc.</t>
  </si>
  <si>
    <t>Als percentage van uurloon, opgenomen in kostprijs Toeslagen, grondslag gelijk aan die van vakantiegeld</t>
  </si>
  <si>
    <t>Als percentage van uurloon, opgenomen in kostprijs Overwerk, grondslag gelijk aan die van vakantiegeld</t>
  </si>
  <si>
    <t>Maak keuze voor grondslag: ook over Toeslagen?</t>
  </si>
  <si>
    <t>Maak keuze voor grondslag: ook over Overwerk?</t>
  </si>
  <si>
    <t>Alleen werkgeverspremie opnemen!</t>
  </si>
  <si>
    <t>Eindejaarsuitkering, IKB, etc.</t>
  </si>
  <si>
    <r>
      <t xml:space="preserve">Individueel Keuzebudget. </t>
    </r>
    <r>
      <rPr>
        <i/>
        <sz val="10"/>
        <rFont val="Calibri"/>
        <family val="2"/>
        <scheme val="minor"/>
      </rPr>
      <t>Komt vaak i.p.v. vakantiegeld, EJU en/of bovenwettelijke vakantiedagen. Die moet je dan aanpassen.</t>
    </r>
  </si>
  <si>
    <t>Eindejaarsuitkering, Winstdeling, bonus, 13e maand, 14e periode, etc.</t>
  </si>
  <si>
    <t>Kostprijsfactor kostenvergoedingen</t>
  </si>
  <si>
    <t>Overwerk</t>
  </si>
  <si>
    <t>Kostenvergoeding</t>
  </si>
  <si>
    <t>Bruto vergoedingen</t>
  </si>
  <si>
    <t xml:space="preserve">Vergoedingen </t>
  </si>
  <si>
    <t xml:space="preserve">Deze tool is alleen bedoeld om de kosten van de arbeidsvoorwaarden bij de opdrachtgever in kaart te brengen en niet om op een of andere manier de gelijkwaardigheid </t>
  </si>
  <si>
    <t xml:space="preserve">van de beloning te bepalen. Ons advies is om waar mogelijk te gaan voor gelijke beloning, dus hetzelfde aantal feestdagen, vakantiedagen, hetzelfde percentage vakantiegeld, etc. </t>
  </si>
  <si>
    <t>als bij de opdrachtgever.</t>
  </si>
  <si>
    <t xml:space="preserve">Deze tool is een hulpmiddel en heeft als doel de commerciële kostprijs van arbeidsvoorwaarden vast te stellen, maar kan geen rekening houden met álle verschillende grondslagen </t>
  </si>
  <si>
    <t xml:space="preserve">die kunnen voorkomen. We hebben de meest gangbare grondslagen als uitgangspunt genomen en je kunt zelf aangeven waarover je vakantiegeld wilt berekenen. Er zullen echter zeker </t>
  </si>
  <si>
    <t xml:space="preserve">CAO's en regelingen zijn die hierdoor niet volledig gedekt zijn. Houd daar rekening mee bij het vaststellen van de uiteindelijke kostprijsfactor! </t>
  </si>
  <si>
    <t xml:space="preserve">FlexKnowledge is nooit aansprakelijk voor de gevolgen van een berekening die uiteindelijk onjuist of onvolledig blijkt te zijn. </t>
  </si>
  <si>
    <t xml:space="preserve">Vakantiegeld. </t>
  </si>
  <si>
    <t>Let op: de tool houdt er geen rekening mee dat in sommige cao's een minimaal bedrag aan vakantiegeld is afgesproken!</t>
  </si>
  <si>
    <t>Gegevens t.b.v kostprijsberekening in geld</t>
  </si>
  <si>
    <t>Kostprijsfactor overwerk</t>
  </si>
  <si>
    <r>
      <t>·</t>
    </r>
    <r>
      <rPr>
        <sz val="7"/>
        <color rgb="FFDA1820"/>
        <rFont val="Calibri"/>
        <family val="2"/>
        <scheme val="minor"/>
      </rPr>
      <t xml:space="preserve">      </t>
    </r>
    <r>
      <rPr>
        <sz val="11"/>
        <rFont val="Calibri"/>
        <family val="2"/>
        <scheme val="minor"/>
      </rPr>
      <t xml:space="preserve">Uitzendkrachten hebben recht op hetzelfde percentage vakantiegeld als werknemers bij de opdrachtgevers over dezelfde grondslag. </t>
    </r>
  </si>
  <si>
    <r>
      <t>·</t>
    </r>
    <r>
      <rPr>
        <sz val="7"/>
        <color rgb="FFDA1820"/>
        <rFont val="Calibri"/>
        <family val="2"/>
        <scheme val="minor"/>
      </rPr>
      <t xml:space="preserve">      </t>
    </r>
    <r>
      <rPr>
        <sz val="11"/>
        <rFont val="Calibri"/>
        <family val="2"/>
        <scheme val="minor"/>
      </rPr>
      <t>Een uitzendkracht heeft recht op hetzelfde aantal vakantiedagen als werknemers bij de opdrachtgever. Dat geldt ook voor doorbetaalde feestdagen. De reserveringspercentages voor vakantiedagen en feestdagen fluctueren jaarlijks, afhankelijk van  het aantal werkbare dagen in dat jaar.</t>
    </r>
  </si>
  <si>
    <r>
      <t>·</t>
    </r>
    <r>
      <rPr>
        <sz val="7"/>
        <color rgb="FFDA1820"/>
        <rFont val="Calibri"/>
        <family val="2"/>
        <scheme val="minor"/>
      </rPr>
      <t xml:space="preserve">      </t>
    </r>
    <r>
      <rPr>
        <sz val="11"/>
        <rFont val="Calibri"/>
        <family val="2"/>
        <scheme val="minor"/>
      </rPr>
      <t xml:space="preserve">Voor kort verzuim en bijzonder verlof wordt meestal standaard 0,6% gereserveerd in de kostprijs. Dit komt overeen met ongeveer 1,5 dag op jaarbasis, maar ook hier geldt dat de uitzendkracht dezelfde rechten heeft als werknemers van de opdrachtgever, dus een ander percentage kan voorkomen. </t>
    </r>
  </si>
  <si>
    <t xml:space="preserve">Alle componenten met dezelfde grondslag als het vakantiegeld. Denk aan EJU, 13e maand, 14e periode, IKB, etc. </t>
  </si>
  <si>
    <t>Transitievergoeding en pensioencompensatie</t>
  </si>
  <si>
    <t>PAWW compensatie en wg-premie voor WGA-hiaat, etc</t>
  </si>
  <si>
    <t>Vergoedingen</t>
  </si>
  <si>
    <t>D1-D07</t>
  </si>
  <si>
    <t>voorbereidende versies</t>
  </si>
  <si>
    <t>eerste versie, uitgeleverd aan helpdeskabonnees</t>
  </si>
  <si>
    <t>niet uitgeleverd</t>
  </si>
  <si>
    <t>R3</t>
  </si>
  <si>
    <t>kolommen verbreed, tekst uitbereid op tabblad Pensioen, diverse teksten aangepast</t>
  </si>
  <si>
    <t>pensioencompensatie verhuisd van niveau EJU naar TV, i.v.m, grondslag. Dus ook over vergoedingen</t>
  </si>
  <si>
    <t>pc alleen opgenomen als er ook pensioenopbouw is</t>
  </si>
  <si>
    <t>berekening netto wg-premie stipp uitgebreid met vg over pc</t>
  </si>
  <si>
    <r>
      <t>·</t>
    </r>
    <r>
      <rPr>
        <sz val="7"/>
        <color rgb="FFDA1820"/>
        <rFont val="Calibri"/>
        <family val="2"/>
        <scheme val="minor"/>
      </rPr>
      <t xml:space="preserve">      </t>
    </r>
    <r>
      <rPr>
        <sz val="11"/>
        <rFont val="Calibri"/>
        <family val="2"/>
        <scheme val="minor"/>
      </rPr>
      <t>De uitzendkracht heeft bij arbeidsongeschiktheid ná dienstverband recht op 70% Ziektewetuitkering en in de cao is bepaald dat deze uitkering wordt aangevuld tot 90% van het dagloon in het eerste jaar en tot 80% in het tweede. De kosten hiervan worden zowel door de werkgever als de werknemer betaald.</t>
    </r>
  </si>
  <si>
    <r>
      <t>·</t>
    </r>
    <r>
      <rPr>
        <sz val="7"/>
        <color rgb="FFDA1820"/>
        <rFont val="Calibri"/>
        <family val="2"/>
        <scheme val="minor"/>
      </rPr>
      <t xml:space="preserve">      </t>
    </r>
    <r>
      <rPr>
        <sz val="11"/>
        <rFont val="Calibri"/>
        <family val="2"/>
        <scheme val="minor"/>
      </rPr>
      <t xml:space="preserve">De (advies)premie minus de werknemersbijdrage horen als lasten voor de werkgever  in de kostprijs thuis. </t>
    </r>
  </si>
  <si>
    <r>
      <t>·</t>
    </r>
    <r>
      <rPr>
        <sz val="7"/>
        <color rgb="FFDA1820"/>
        <rFont val="Calibri"/>
        <family val="2"/>
        <scheme val="minor"/>
      </rPr>
      <t xml:space="preserve">      </t>
    </r>
    <r>
      <rPr>
        <sz val="11"/>
        <rFont val="Calibri"/>
        <family val="2"/>
        <scheme val="minor"/>
      </rPr>
      <t>De verzekeraars in de branche communiceren elk jaar een adviespremie voor de verzekering van de aanvulling. Dit percentage wordt  min of meer als standaard genomen voor de kostprijsberekening, maar als de inlener werkt met een inkoopadviseur zien we steeds vaker dat dit niet wordt geaccepteerd. Er wordt dan een relatie gelegd tussen de hoogte van de ZW-Flex en de Aanvulling. Zie ook het tabblad Pensioen &amp; ZW-A.</t>
    </r>
  </si>
  <si>
    <r>
      <t>·</t>
    </r>
    <r>
      <rPr>
        <sz val="7"/>
        <color rgb="FFDA1820"/>
        <rFont val="Calibri"/>
        <family val="2"/>
        <scheme val="minor"/>
      </rPr>
      <t xml:space="preserve">      </t>
    </r>
    <r>
      <rPr>
        <sz val="11"/>
        <rFont val="Calibri"/>
        <family val="2"/>
        <scheme val="minor"/>
      </rPr>
      <t>Werknemers van 18 jaar en ouder nemen vanaf de eerste werkdag deel aan de pensioenregeling. Er is vanaf 2026 één regeling met een werkgeverspremie van 15,90% en een werknemerspremie van 7,50%.</t>
    </r>
  </si>
  <si>
    <r>
      <t>·</t>
    </r>
    <r>
      <rPr>
        <sz val="7"/>
        <color rgb="FFDA1820"/>
        <rFont val="Calibri"/>
        <family val="2"/>
        <scheme val="minor"/>
      </rPr>
      <t>     </t>
    </r>
    <r>
      <rPr>
        <sz val="11"/>
        <rFont val="Calibri"/>
        <family val="2"/>
        <scheme val="minor"/>
      </rPr>
      <t>Er is een uurfranchise en een maximum pensioengevend uurloon. Deze twee worden jaarlijks aangepast. De netto werkgeverspremie kan daarom nooit meer dan ongeveer 13% bedragen. De werkelijke premie is afhankelijk van het gemiddelde uurloon.  Bij een gemiddeld uurloon van € 17,00 is het 8%.</t>
    </r>
  </si>
  <si>
    <r>
      <t>·</t>
    </r>
    <r>
      <rPr>
        <sz val="7"/>
        <color rgb="FFDA1820"/>
        <rFont val="Calibri"/>
        <family val="2"/>
        <scheme val="minor"/>
      </rPr>
      <t xml:space="preserve">      </t>
    </r>
    <r>
      <rPr>
        <sz val="11"/>
        <rFont val="Calibri"/>
        <family val="2"/>
        <scheme val="minor"/>
      </rPr>
      <t>Er In het kader van gelijkwaardige beloning moet het verschil in bruto werkgeverspremie van de regeling bij de opdrachtgever en StiPP worden gecompenseerd over de grondslag van StiPP. Dat moet als de premie bij de opdrachtgever hoger is dan StiPP. Is de premie lager, dan hoef je niet te compenseren, maar mag je het loon ook niet elders verlagen. In het kostprijsmodel staan de compensatie en de transitievergoeding in dezelfde berekening, omdat beide over het SV-loon zijn.</t>
    </r>
  </si>
  <si>
    <r>
      <t>·</t>
    </r>
    <r>
      <rPr>
        <sz val="7"/>
        <color rgb="FFDA1820"/>
        <rFont val="Calibri"/>
        <family val="2"/>
        <scheme val="minor"/>
      </rPr>
      <t xml:space="preserve">      </t>
    </r>
    <r>
      <rPr>
        <sz val="11"/>
        <rFont val="Calibri"/>
        <family val="2"/>
        <scheme val="minor"/>
      </rPr>
      <t>Een voorziening of verplichting die gelijk is aan de regeling zoals die bij de opdrachtgever geldt</t>
    </r>
    <r>
      <rPr>
        <sz val="10"/>
        <color rgb="FFDA1820"/>
        <rFont val="Calibri"/>
        <family val="2"/>
        <scheme val="minor"/>
      </rPr>
      <t xml:space="preserve"> </t>
    </r>
    <r>
      <rPr>
        <sz val="10"/>
        <rFont val="Calibri"/>
        <family val="2"/>
        <scheme val="minor"/>
      </rPr>
      <t>en waarvan uitzendkrachten worden geschoold.</t>
    </r>
  </si>
  <si>
    <r>
      <t>·</t>
    </r>
    <r>
      <rPr>
        <sz val="7"/>
        <color rgb="FFDA1820"/>
        <rFont val="Calibri"/>
        <family val="2"/>
        <scheme val="minor"/>
      </rPr>
      <t xml:space="preserve">      </t>
    </r>
    <r>
      <rPr>
        <sz val="11"/>
        <rFont val="Calibri"/>
        <family val="2"/>
        <scheme val="minor"/>
      </rPr>
      <t>Afhankelijk van de regeling bij de opdrachtgever</t>
    </r>
    <r>
      <rPr>
        <sz val="10"/>
        <color rgb="FFDA1820"/>
        <rFont val="Calibri"/>
        <family val="2"/>
        <scheme val="minor"/>
      </rPr>
      <t>.</t>
    </r>
  </si>
  <si>
    <r>
      <t>·</t>
    </r>
    <r>
      <rPr>
        <sz val="7"/>
        <color rgb="FFDA1820"/>
        <rFont val="Calibri"/>
        <family val="2"/>
        <scheme val="minor"/>
      </rPr>
      <t xml:space="preserve">      </t>
    </r>
    <r>
      <rPr>
        <sz val="11"/>
        <rFont val="Calibri"/>
        <family val="2"/>
        <scheme val="minor"/>
      </rPr>
      <t>Dit is een private aanvulling waarmee uitzendkrachten hun recht op WW van maximaal 2 jaar kunnen verlengen naar maximaal 3 jaar. In veel cao’s is dit een werknemerspremie, maar als in de CAO van de opdrachtgever is afgesproken dat hij wordt betaald door de werkgever, geldt dat ook voor uitzendkrachten. Er is dus wel altijd deelname van uitzendkrachten, maar niet standaard compensatie door de uitlener.</t>
    </r>
  </si>
  <si>
    <r>
      <t>·</t>
    </r>
    <r>
      <rPr>
        <sz val="7"/>
        <color rgb="FFDA1820"/>
        <rFont val="Calibri"/>
        <family val="2"/>
        <scheme val="minor"/>
      </rPr>
      <t xml:space="preserve">      </t>
    </r>
    <r>
      <rPr>
        <sz val="11"/>
        <rFont val="Calibri"/>
        <family val="2"/>
        <scheme val="minor"/>
      </rPr>
      <t>Sinds 2022 wordt de basispremie WAO/WIA gedifferentieerd. Niet naar schadelast, maar wel naar het criterium kleine of (middel)grote werkgever. De grens ligt voor 2026 op € 1.082.500. De meeste uitleners zullen als grote uitlener kwalificeren. De percentages zelf wijzigen jaarlijks.</t>
    </r>
  </si>
  <si>
    <r>
      <t>·</t>
    </r>
    <r>
      <rPr>
        <sz val="7"/>
        <color rgb="FFDA1820"/>
        <rFont val="Calibri"/>
        <family val="2"/>
        <scheme val="minor"/>
      </rPr>
      <t xml:space="preserve">      </t>
    </r>
    <r>
      <rPr>
        <sz val="11"/>
        <rFont val="Calibri"/>
        <family val="2"/>
        <scheme val="minor"/>
      </rPr>
      <t>Dit percentage is afhankelijk van o.a. contractduur en kwaliteit van de verzuimbegeleiding en aard van het werk. Naarmate de gemiddelde contractduur langer is, zal het percentage vaak wat hoger zijn. Gebruikelijk is 4 tot 5%.</t>
    </r>
  </si>
  <si>
    <r>
      <t xml:space="preserve">·      </t>
    </r>
    <r>
      <rPr>
        <sz val="11"/>
        <rFont val="Calibri"/>
        <family val="2"/>
        <scheme val="minor"/>
      </rPr>
      <t>De loondoorbetaling bij ziekte gedurende het dienstverband en de kosten die de werkgever maakt voor de begeleiding van het verzuim, bijv. arbodienst en uitvoering Wet Poortwachter. Voor het recht op doorbetaling gelden de regels zoals die bij de opdrachtgever ook gelden, zoals het percentage, wachtdagen, etc. De berekening van het loon dat moet worden doorbetaald, volgt uit de CAO voor Uitzendkrachten.</t>
    </r>
  </si>
  <si>
    <t>basis+res+wg lasten</t>
  </si>
  <si>
    <t>kv/bv toegevoegd aan grondslag vakantiegeld</t>
  </si>
  <si>
    <t>vakantiewerkers en AOW met pensioen verborgen</t>
  </si>
  <si>
    <t>naamgeving grondslag gecorrigeerd in rekenbladen</t>
  </si>
  <si>
    <t>Teksten toelichting op elk element geupdate aan nieuwe cao</t>
  </si>
  <si>
    <t>Opgenomen in alle kostprijsfactoren, grondslag is SV-loon</t>
  </si>
  <si>
    <t>WGA-excedent verzekering</t>
  </si>
  <si>
    <t>WGA-hiaat verzekering</t>
  </si>
  <si>
    <t>Correctiefactor verhoogd met sociale lasten om die bij de compensatie op te tellen</t>
  </si>
  <si>
    <t>R4</t>
  </si>
  <si>
    <t>Pensioencompensatie over alle urensoorten</t>
  </si>
  <si>
    <t>R5</t>
  </si>
  <si>
    <t>Pensioencompensatie verhoogd met percentage SV</t>
  </si>
  <si>
    <t>Kandidaat t/m 17 jaar</t>
  </si>
  <si>
    <t xml:space="preserve">Factor normale uren </t>
  </si>
  <si>
    <t>Factor structurele toeslagen  (ORT, Ploegendienst)</t>
  </si>
  <si>
    <t>Factor overwerk</t>
  </si>
  <si>
    <t>Factor kostenvergoedingen</t>
  </si>
  <si>
    <t>Kandidaattype</t>
  </si>
  <si>
    <t>Fase B</t>
  </si>
  <si>
    <t>Fase C</t>
  </si>
  <si>
    <t>Fase A MUB en ZUB RG I, Adminstratief en Medisch</t>
  </si>
  <si>
    <t>Fase A MUB en ZUB RG II, Productie, Technisch en Logistiek</t>
  </si>
  <si>
    <t>Dit tabblad kun je gebruiken om de factoren te kopiëren of om koppelingen te maken met andere bestanden. Het is daarom niet beveiligd.</t>
  </si>
  <si>
    <t xml:space="preserve">Let erop dat als je kopieert en plakt, je waarschijnlijk moet kiezen voor het plakken van 'waarden'. </t>
  </si>
  <si>
    <t>R6</t>
  </si>
  <si>
    <t>Extra tabblad toegevoegd met alle factoren om te kopiëren</t>
  </si>
  <si>
    <t>Kostprijsfactoren structurele toeslagen  (ORT en Ploegendienst)</t>
  </si>
  <si>
    <t>Kostprijsfactoren normale uren en ADV in geld</t>
  </si>
  <si>
    <t>Percentage loondoorbetaling bij ziekte</t>
  </si>
  <si>
    <t>Voor de uiteindelijke verzuimkosten in de kostprijs wordt het percentage in cel  F23, F 24 en F27 hiermee vermenigvuldigd</t>
  </si>
  <si>
    <t>Verwacht gemiddeld uurloon in fase B/C/3/4</t>
  </si>
  <si>
    <t>Verwacht gemiddeld uurloon in fase A/1+2</t>
  </si>
  <si>
    <t>Waarde uit tabblad variabelen, gemiddeld loon fase A/1+2</t>
  </si>
  <si>
    <t>Waarde uit tabblad variabelen, gemiddeld loon fase B/C/3/4</t>
  </si>
  <si>
    <t>FK131019D001 -FlexKnowledge Kostprijsberekening 2026 StiPP</t>
  </si>
  <si>
    <t>D001</t>
  </si>
  <si>
    <t>Tekst in paarse blok bovenaan aangepast van met beding naar MUB odf ZUB</t>
  </si>
  <si>
    <t>Maandloon verborgen, WIA compensaties verborgen</t>
  </si>
  <si>
    <t>Uurloon gekoppeld aan netto werkgeverspremie pensioen en op 8% gezet als er geen uurloon is ingevuld.</t>
  </si>
  <si>
    <t>Niet direct in geld te waarderen loonelementen / Overige directe kosten</t>
  </si>
  <si>
    <t>Standaard duur van de werkweek bij de opdrachtgever</t>
  </si>
  <si>
    <t>Tekst bij overige directe kosten op tabblad variabalen aangepast</t>
  </si>
  <si>
    <t>Overige directe kosten / niet direct in geld waardeerbare kosten</t>
  </si>
  <si>
    <t xml:space="preserve">Er moet ook over de toeslagen, overuren en vergoedingen pensioenpremie worden betaald. Aangezien de uurfranchise in de Plusregeling dan al is verbruikt, is het volledige </t>
  </si>
  <si>
    <t>hier staan de (verborgen WIA-aanvulling en WGA-excedent regelingen</t>
  </si>
  <si>
    <t>PAWW compensatie</t>
  </si>
  <si>
    <t>AOW-gerechtigde werknemers</t>
  </si>
  <si>
    <t>Jongeren t/m 17 jaar toegevoegd, gelijk aan regulier minus pensioen</t>
  </si>
  <si>
    <t>Jongeren t/m 17 jaar</t>
  </si>
  <si>
    <t>Jongere t/m 17 jaar</t>
  </si>
  <si>
    <t xml:space="preserve">Gepensioneerden zijn niet meer verzekerd voor de ZW. De  loondoorbetaling bij ziekte komt daarom altijd voor rekening van de werkgever maar is begrensd tot maximaal 6 weken.  U kunt hier de voorziening die u hiervoor wilt treffen, invullen. </t>
  </si>
  <si>
    <t xml:space="preserve">Berekening pensioencompensatie: </t>
  </si>
  <si>
    <t>pensioencompensatie</t>
  </si>
  <si>
    <t>correctiefactor</t>
  </si>
  <si>
    <t>Maximum wg-premie</t>
  </si>
  <si>
    <t>Pensioenpremie in Overwerk gekoppeld aan maximum pensioengevend loon</t>
  </si>
  <si>
    <t>t.bv. Pensioenpremie in Overwerk</t>
  </si>
  <si>
    <t xml:space="preserve">Maximum pensioencompensatie </t>
  </si>
  <si>
    <t>De pensioencompensatie wordt in de berekening verhoogd met de sociale lasten. Dat gebeurt niet voor de transitievergoeding</t>
  </si>
  <si>
    <t>Transitievergoeding en pensioencompensatie incl. SV</t>
  </si>
  <si>
    <t>Maximum premiegevend uurloon</t>
  </si>
  <si>
    <t>werkegeverspercentage hiervoor opgenomen. Er is gecorrigeerd voor het maximum pensioengevend uurloon</t>
  </si>
  <si>
    <t>Verdeeld in een werkgevers- en werknemersdeel. Voor juiste berekening alleen werkgeversdeel invullen.</t>
  </si>
  <si>
    <t xml:space="preserve">Verdeeld in een werkgevers- en werknemersdeel. Voor juiste berekening alleen werkgeversdeel invullen. </t>
  </si>
  <si>
    <t>Totaal van netto vergoedingen per week</t>
  </si>
  <si>
    <t>Totaal van bruto vergoedingen per week</t>
  </si>
  <si>
    <t xml:space="preserve">vakantiegeld </t>
  </si>
  <si>
    <t>ADV</t>
  </si>
  <si>
    <t>premie ADV</t>
  </si>
  <si>
    <t>Bedrijf</t>
  </si>
  <si>
    <t>Fase A RG I, 18 t/m 66 jaar</t>
  </si>
  <si>
    <t>Fase A RG II,  18 t/m 66 jaar</t>
  </si>
  <si>
    <t>Fase A RG I, t/m 17 jaar</t>
  </si>
  <si>
    <t>Fase A RG II, t/m 17 jaar</t>
  </si>
  <si>
    <t>Fase A RG II, vanaf 67 jaar</t>
  </si>
  <si>
    <t>Fase A RG I, vanaf 67 jaar</t>
  </si>
  <si>
    <t>Fase B, 18 t/m 66 jaar</t>
  </si>
  <si>
    <t>Fase B, vanaf 67 jaar</t>
  </si>
  <si>
    <t>Fase C, 18 t/m 66 jaar</t>
  </si>
  <si>
    <t>Fase C, vanaf 67 jaar</t>
  </si>
  <si>
    <t>Contractvorm</t>
  </si>
  <si>
    <t>Toeslag uren</t>
  </si>
  <si>
    <t>Overwerkuren</t>
  </si>
  <si>
    <t>Uitvallijst tariefberekening contractvorm</t>
  </si>
  <si>
    <t>uitvallijst tariefberekening</t>
  </si>
  <si>
    <t>Tarieffactor</t>
  </si>
  <si>
    <t>Vast tarief</t>
  </si>
  <si>
    <t>Marge percentage</t>
  </si>
  <si>
    <t>Marge per uur</t>
  </si>
  <si>
    <t>Normale uren</t>
  </si>
  <si>
    <t xml:space="preserve">Nnormale uren </t>
  </si>
  <si>
    <t>ORT en Ploegendienst</t>
  </si>
  <si>
    <t>Brutovergoeding</t>
  </si>
  <si>
    <t>kostprijsfactor</t>
  </si>
  <si>
    <t>Marge % per uur</t>
  </si>
  <si>
    <t>Tarieffactor o.b.v 100%-uurloon</t>
  </si>
  <si>
    <t>Tarieffactor o.b.v. uurloon+ toeslag</t>
  </si>
  <si>
    <t>Kies de gewenste contractvorm</t>
  </si>
  <si>
    <t>Voer een uurloon in</t>
  </si>
  <si>
    <t>Gewenste tariefberekening</t>
  </si>
  <si>
    <t>R5a</t>
  </si>
  <si>
    <t>Franchise overwerk aangepast</t>
  </si>
  <si>
    <t>Kopie van D001, maar dan voor uitleners</t>
  </si>
  <si>
    <t>D100</t>
  </si>
  <si>
    <t>Naam uitlener</t>
  </si>
  <si>
    <t>Dit percentage is gekoppeld aan de waarde die je invult voor de ZW-flex</t>
  </si>
  <si>
    <t>Premie ZW-Flex indien via UWV, voorziening ZW-Flex indien ERD</t>
  </si>
  <si>
    <t>Werkhervattingskas</t>
  </si>
  <si>
    <t>Vul hier de kosten voor verzuim tijdens dienstverband in.</t>
  </si>
  <si>
    <t>Deze kosten moeten worden gemotiveerd</t>
  </si>
  <si>
    <t>Deze waarde wordt berekend op basis van het uurloon dat je op regel 43 invult. Zie ook tabblad Pensioen &amp; ZW-A, óf</t>
  </si>
  <si>
    <t>vul hier de netto werkgeverspremie in die je in de kostprijs wilt opnemen, zie ook tabblad Pensioen &amp; ZW-A</t>
  </si>
  <si>
    <t>Factor</t>
  </si>
  <si>
    <t>Bedrag</t>
  </si>
  <si>
    <t>Frequentie</t>
  </si>
  <si>
    <t>Variabelen aangepast aan beschikbare velden in oude model inlener</t>
  </si>
  <si>
    <t>Anders: overige kosten over hele kostprijs en niet meer alleen over loon + reserveringen</t>
  </si>
  <si>
    <t>Verwacht ziekteverzuim AOW'ers, loondoorbetaling max 6 weken</t>
  </si>
  <si>
    <t>Voorziening  AOW'ers RG I</t>
  </si>
  <si>
    <t>Voorziening  AOW'ers RG II</t>
  </si>
  <si>
    <t>Kosten ZW-Flex of ERD Ziektewet</t>
  </si>
  <si>
    <t>Kosten verzuim tijdens dienstverband</t>
  </si>
  <si>
    <t>Kosten verzuim, zowel tijdens als na dienstverband</t>
  </si>
  <si>
    <t>Verwacht ziekteverzuim t/m 66 jaar</t>
  </si>
  <si>
    <t>Kan zowel tijdens als na dienstverband zijn</t>
  </si>
  <si>
    <t>Verzuimkosten AOW aangepast</t>
  </si>
  <si>
    <t>Voor Amsterdam en Sappi moeten in de definitieve versie de waardes voor pensioen in overwerk worden aangepast naar 15,9%</t>
  </si>
  <si>
    <t>Voor Amsterdam scholing ui fase B en C halen en alleen over normale uren.</t>
  </si>
  <si>
    <t>D101</t>
  </si>
  <si>
    <t>Berekening pensioencompensatie aangepast. Factor 0,853 gingdubbel</t>
  </si>
  <si>
    <t>Waar nodig directe kosten aanpassen naar alleen NU</t>
  </si>
  <si>
    <t>Compensatie</t>
  </si>
  <si>
    <t>Als % van loon</t>
  </si>
  <si>
    <t>als % van loon incl. SV</t>
  </si>
  <si>
    <t>PC uurloon</t>
  </si>
  <si>
    <t>PC vd</t>
  </si>
  <si>
    <t>PC fd</t>
  </si>
  <si>
    <t>PC kv</t>
  </si>
  <si>
    <t>PC ADV</t>
  </si>
  <si>
    <t>PC vg</t>
  </si>
  <si>
    <t>PC Totaal</t>
  </si>
  <si>
    <t>D102</t>
  </si>
  <si>
    <t>Pensioencompensatie volledig opnieuw opgezet</t>
  </si>
  <si>
    <t>D103</t>
  </si>
  <si>
    <t>Grondslag scholing aangepast in IIA en foute verzijzingen in bruto vergoedingen aangepast</t>
  </si>
  <si>
    <t>Scholingsdagen liepen dubbel mee in opbouw</t>
  </si>
  <si>
    <t>WG deel v.d. premie over loon incl. resreveringen</t>
  </si>
  <si>
    <t>In % van bruto loon incl. reserveringen</t>
  </si>
  <si>
    <t>Pensioencompensatie incl. werkgeverslasten in % van bruto uurloon</t>
  </si>
  <si>
    <t>Kostprijzen 2026</t>
  </si>
  <si>
    <t>reserveveld</t>
  </si>
  <si>
    <t>reserverveld</t>
  </si>
  <si>
    <t>voorlopige premies van 2026 toegevoegd, tabbladen vergrendeld, kleuren verwijderd van prijzenbladen</t>
  </si>
  <si>
    <t>Naam inlener</t>
  </si>
  <si>
    <t>Dit bestand bevat tabbladen voor de verschillende contractsoorten. Per contractsoort zijn verschillende types uitzendkracht te definiëren en verschillende urensoorten.</t>
  </si>
  <si>
    <t>-</t>
  </si>
  <si>
    <t>Tabblad RG I, fase A/1+2 staat voor administratieve en medische functies in contracten zowel met als zonder uitzendbeding in fase A of 1+2</t>
  </si>
  <si>
    <t>Tabblad RG II, fase A-1+2 staat voor technische en productiefuncties in contracten zowel met als zonder uitzendbeding in fase A of 1+2</t>
  </si>
  <si>
    <t>Tabblad IB+IIB B-3 staat voor alle functies in contracten zonder uitzendbeding in fase B of 3</t>
  </si>
  <si>
    <t>Tabblad IB+IIB C-4 staat voor alle functies in contracten zonder uitzendbeding in fase C of 4</t>
  </si>
  <si>
    <t xml:space="preserve">Veel van de waardes in de kostprijsopbouw volgen uit wet- en regelgeving en/of de CAO voor Uitzendkrachten en/of de Beloningsregeling van de inlener en zijn daarom niet te wijzigen. </t>
  </si>
  <si>
    <t>Kostprijsfactoren</t>
  </si>
  <si>
    <t>premiegroep I, fase A of 1+2</t>
  </si>
  <si>
    <t>bureaumarge als percentage van tarief</t>
  </si>
  <si>
    <t>tarieffactor</t>
  </si>
  <si>
    <t>reguliere werknemers</t>
  </si>
  <si>
    <t>normale uren</t>
  </si>
  <si>
    <t>structurele toeslagen</t>
  </si>
  <si>
    <t>overige toeslagen, overwerk en vergoedingen</t>
  </si>
  <si>
    <t>AOW-gerechtigden</t>
  </si>
  <si>
    <t>vakantiewerkers</t>
  </si>
  <si>
    <t>premiegroep II, fase A of 1+2</t>
  </si>
  <si>
    <t>premiegroep IB+IIB, fase A/1/2</t>
  </si>
  <si>
    <t>premiegroep I, fase B-3</t>
  </si>
  <si>
    <t>premiegroep II, fase B-3</t>
  </si>
  <si>
    <t>premiegroep I, fase C-4</t>
  </si>
  <si>
    <t>premiegroep II, fase C-4</t>
  </si>
  <si>
    <t>IB+IIB, fase B-3</t>
  </si>
  <si>
    <t>IB+IIB, fase C-4</t>
  </si>
  <si>
    <t>bruto vergoedingen</t>
  </si>
  <si>
    <t xml:space="preserve">overige toeslagen en overwerk </t>
  </si>
  <si>
    <t>De keuzes die zijn gemaakt, zijn in overleg met FlexKnowledge gemaakt.</t>
  </si>
  <si>
    <t xml:space="preserve">In de berekening  houden we rekening met het feit dat je over uitbetaling van vakantiegeld en ADV de volledige pensioenpremie moet betalen, </t>
  </si>
  <si>
    <t xml:space="preserve">daarvoor geldt  geen franchise. Dat heeft tot gevolg dat als je de berekening narekent, je een lager percentage zult krijgen dan je hier ziet staan. </t>
  </si>
  <si>
    <t>Hieronder de exacte berekening:</t>
  </si>
  <si>
    <t>totaal pensioengevend</t>
  </si>
  <si>
    <t>premie over uurloon</t>
  </si>
  <si>
    <t>totaal premie</t>
  </si>
  <si>
    <t>De pensioencompensatie wordt berekend door van de grondslag van het loon incl. reserveringen de franchise af te trekken (het pensioengevend loon) en daar de premie over te berekenen.</t>
  </si>
  <si>
    <t>Het bedrag dat dan overblijft wordt gedeeld door het uurloon en dat levert dan het percentage pensioencompensatie voor de kostprijsberekening. Dit is de methode uit artikel 46 ld 1 van de CAO.</t>
  </si>
  <si>
    <t>Hieronder de exacte berekening, waarbij PC staat voor pensioencompensatie:</t>
  </si>
  <si>
    <t>Verschil in werkgeverspremies:</t>
  </si>
  <si>
    <t xml:space="preserve"> Voor de pensioencompensatie wordt gerekend met 0,835 x deze waarde.</t>
  </si>
  <si>
    <t>PC totaal</t>
  </si>
  <si>
    <t>als % van loon</t>
  </si>
  <si>
    <t>Premie als percentage over pensioengevend loon:</t>
  </si>
  <si>
    <t>Deze  waarde wordt in de tool  opgeteld bij de waarde voor de transitievergoeding:</t>
  </si>
  <si>
    <r>
      <t xml:space="preserve">Als je deze apart factureert, hier geen waarde invullen! </t>
    </r>
    <r>
      <rPr>
        <sz val="10"/>
        <color theme="0"/>
        <rFont val="Calibri"/>
        <family val="2"/>
        <scheme val="minor"/>
      </rPr>
      <t>Vergoedingen zijn teruggerekend naar een week</t>
    </r>
  </si>
  <si>
    <r>
      <t>Als je deze apart factureert, hier geen waarde invullen!</t>
    </r>
    <r>
      <rPr>
        <sz val="10"/>
        <color theme="0"/>
        <rFont val="Calibri"/>
        <family val="2"/>
        <scheme val="minor"/>
      </rPr>
      <t xml:space="preserve"> Vergoedingen zijn teruggerekend naar een week</t>
    </r>
  </si>
  <si>
    <r>
      <t xml:space="preserve">Alleen feestdagen meetellen waarop </t>
    </r>
    <r>
      <rPr>
        <i/>
        <sz val="10"/>
        <rFont val="Calibri"/>
        <family val="2"/>
        <scheme val="minor"/>
      </rPr>
      <t>wegens de feestdag</t>
    </r>
    <r>
      <rPr>
        <sz val="10"/>
        <rFont val="Calibri"/>
        <family val="2"/>
        <scheme val="minor"/>
      </rPr>
      <t xml:space="preserve"> niet wordt gewerkt. Wordt er in het weekend nooit gewerkt, dan feestdagen in weekend niet meetellen! </t>
    </r>
  </si>
  <si>
    <t xml:space="preserve">Franchise StiPP </t>
  </si>
  <si>
    <t>AANPASSEN ALS DE PREMIE GEPUBLICEERD IS!!!</t>
  </si>
  <si>
    <t>compensatie incl. SV en pensioenpremie</t>
  </si>
  <si>
    <t>Dit percentage mag nooit hoger zijn dan het geldende maximum bij het UWV voor sector 52</t>
  </si>
  <si>
    <t>Vul hier de kosten voor verzuim zowel tijdens als na het dienstverband in.</t>
  </si>
  <si>
    <t>Bovenwettelijke aanvullingen op WAZO-verlof mogen apart worden gefactureerd, dus hier niet opnemen!</t>
  </si>
  <si>
    <t xml:space="preserve">Wordt gebruikt om de netto werkgeverspremie van StiPP en de pensioencompensatie te berekenen. </t>
  </si>
  <si>
    <t>De wet staat 50% toe, maar de opdrachtgever houdt dit percentage in bij zijn eigen werknemers. U dient dit ook te doen</t>
  </si>
  <si>
    <t>Als percentage van uurloon, opgenomen in alle kostprijsfactoren. De grondslag is gelijk aan die van STiPP, dus SV-loon.
Zie de gebruikte berekeningsmethode in het tabblad Pensioen &amp;  ZW-A, dit is de methode volgens artikel 46 lid 1 uit de CAO.
U dient deze methode ook te gebruiken voor de compensatie aan de uitzendkrachten</t>
  </si>
  <si>
    <r>
      <t xml:space="preserve">Dit zijn kosten die niet vaak voorkomen en/of niet voor alle werknemers zullen gelden. </t>
    </r>
    <r>
      <rPr>
        <b/>
        <sz val="10"/>
        <rFont val="Calibri"/>
        <family val="2"/>
        <scheme val="minor"/>
      </rPr>
      <t>Als deze apart mogen worden gefactureerd, dan hier niets invullen!</t>
    </r>
  </si>
  <si>
    <t>compensatie incl. SV en premie StiPP</t>
  </si>
  <si>
    <t>als % van loon incl. SV en StiPP</t>
  </si>
  <si>
    <t>In de kostprijsopbouw is een directe relatie gelegd tussen de ZW-flex en de aanvulling.</t>
  </si>
  <si>
    <t xml:space="preserve">Het hulpmiddel hieronder hieronder rekent het percentag ZW-flex of ERD ZW om naar het percentage voor de aanvulling dat in de kostprijs wordt opgenomen. </t>
  </si>
  <si>
    <t xml:space="preserve">Het scherm hieronder hieronder rekent het percentag ZW-flex of ERD ZW om naar het percentage voor de aanvulling dat in de kostprijs wordt opgenomen. </t>
  </si>
  <si>
    <t>Waarde ZW-flex RG I in tabblad Variabelen</t>
  </si>
  <si>
    <t>Waarde ZW-flex RG II in tabblad Variabelen</t>
  </si>
  <si>
    <t>zw-aanvullend</t>
  </si>
  <si>
    <t>pensioen</t>
  </si>
  <si>
    <t>gediff. premie WGA na aftrek wn-deel</t>
  </si>
  <si>
    <t xml:space="preserve">zw-aanvullend </t>
  </si>
  <si>
    <t>werkgeverslasten (soc. premies)</t>
  </si>
  <si>
    <t>Enkele inconsistenties bij AOW aangepast</t>
  </si>
  <si>
    <t>Specifiek voor opdrachtgeversversie</t>
  </si>
  <si>
    <t>teksten in toelichting aangepast</t>
  </si>
  <si>
    <t>pensioenpremie toegevoegd aan pensioencompensatie incl. SV</t>
  </si>
  <si>
    <t>pensioenpremie overwerk op 15,9% gezet</t>
  </si>
  <si>
    <t>verwijzingen naar voetnoten verwijderd</t>
  </si>
  <si>
    <t>Overwerk en toeslagdeel van niet-structurele toeslagen</t>
  </si>
  <si>
    <t>toeslagdeel van de structurele toeslagen</t>
  </si>
  <si>
    <t>gediff. premie ZW-flex</t>
  </si>
  <si>
    <t>geen marge toegestaan</t>
  </si>
  <si>
    <t>nominale bureaumarge</t>
  </si>
  <si>
    <t>Jaar</t>
  </si>
  <si>
    <t>Prijzenbladen 1, 2 en 3 toegevoegd (%marge, tarieffactor en nominaal)</t>
  </si>
  <si>
    <t>U kunt in het tabblad Variabelen alleen de paarse velden in het bovenste blok bewerken. De waardes die u invult worden waar nodig doorgekopieerd naar andere urensoorten of types werknemers.</t>
  </si>
  <si>
    <t xml:space="preserve">Voorziening transitievergoeding </t>
  </si>
  <si>
    <t>Pensioencompensatie, incl. SV-premies en pensioenpremie over de compensatie</t>
  </si>
  <si>
    <t>Pensioencompensatie, incl. premie SV en pensioen</t>
  </si>
  <si>
    <t>transitievergoeding en pensioencompensatie gesplitst</t>
  </si>
  <si>
    <t>transitievergoeding uit de factor voor bruto vergoeding gehaald</t>
  </si>
  <si>
    <t>Weergave PC  op P&amp;ZW-A 4 cijfers achter de komma</t>
  </si>
  <si>
    <t>Weergave percentages op IA in 4 cijfers achter de komma</t>
  </si>
  <si>
    <t xml:space="preserve">gediff. premie WGA na aftrek wn-deel </t>
  </si>
  <si>
    <t>Ook op tabbladen voor uitleners aangepast</t>
  </si>
  <si>
    <t>PC voor fase B en C gekoppeld aan gemiddelde loon in B en C</t>
  </si>
  <si>
    <t>*** verwijderd op tabbladen voor uitleners</t>
  </si>
  <si>
    <t>WGA en WIA weer zichtbaar gemaakt</t>
  </si>
  <si>
    <t>Verzuim voor fase B en C gesplitst</t>
  </si>
  <si>
    <t>Verzuim tijdens dienstverband contracten fase B/3</t>
  </si>
  <si>
    <t>Verzuim tijdens dienstverband contracten fase C/4</t>
  </si>
  <si>
    <t>Voorziening fase C/4</t>
  </si>
  <si>
    <t>Voorziening AOW'ers fase C/4</t>
  </si>
  <si>
    <t>Voorziening AOW'ers fase B/3</t>
  </si>
  <si>
    <t>Voorziening fase B/3</t>
  </si>
  <si>
    <t>Verwachte leegloop voor 'bankzitten' in fase B/3</t>
  </si>
  <si>
    <t>Verwachte leegloop voor 'bankzitten' C/4</t>
  </si>
  <si>
    <t>Leegloop bij overeenkomsten in fase B/3.</t>
  </si>
  <si>
    <t xml:space="preserve"> WAB-leegloop voor oproepcontracten of niet-aan-de-vaste-uren-komen in fase A/1+2</t>
  </si>
  <si>
    <t>Verwachte WAB-leegloop in fase A/1+2</t>
  </si>
  <si>
    <t>Leegloop bij overeenkomsten in fase C/4</t>
  </si>
  <si>
    <t>wordt niet meer gebruikt in berekeningen. Bladen verwijzen nu rechstreeks naar Variabalen</t>
  </si>
  <si>
    <t>Leegloop gesplitst in WAB, fase B en fase C</t>
  </si>
  <si>
    <t>Kort verzuim, bijzonder verlof, geboorteverlof</t>
  </si>
  <si>
    <t>Premie voor B/3</t>
  </si>
  <si>
    <t>Premie voor C/4</t>
  </si>
  <si>
    <t>ZW-flex fase B en C gesplitst</t>
  </si>
  <si>
    <t>Kort verzuim en ander wazoverlof opgenomen in berekening werkbare dagen + tekstuele aanpassingen</t>
  </si>
  <si>
    <t>kort verzuim en WAZO-verlof toegevoegd aan grondslag vakantiegeld</t>
  </si>
  <si>
    <t>Kort verzuim/wazo in %  en dagen</t>
  </si>
  <si>
    <t>Kort verzuim en WAZO als werkbare dagen</t>
  </si>
  <si>
    <t>NB: kort verzuim is altijd gebaseerd op B23 om kringverwijzing te voorkomen</t>
  </si>
  <si>
    <t>Sociale lasten + SFU</t>
  </si>
  <si>
    <t>Sociaal fonds toegevoegd aan sociale lasten tbv. PC, hulpblad B29</t>
  </si>
  <si>
    <t xml:space="preserve">Stichting Hanzehogeschool Groningen </t>
  </si>
  <si>
    <t>Vul hier 100% van de premie in</t>
  </si>
  <si>
    <t>De jubileumuitkering mag worden gefactureerd als die zich voordoet</t>
  </si>
  <si>
    <t>Regeling Werktijdvermindering Senioren zal door de randvoorwaarden (bijna) niet voor kunnen komen.</t>
  </si>
  <si>
    <t>Verhuiskostenregeling is n.v.t.</t>
  </si>
  <si>
    <t>Laptop met toebehoren is geen arbeidsvoorwaarde, dus blijft buiten beschouwing</t>
  </si>
  <si>
    <t>Aanvulling IVA-uitkering tot 100%. Mag apart worden gefactureerd als het zich voordoet</t>
  </si>
  <si>
    <t>Inschrijving nominale bureaumarge per gewerkt uur</t>
  </si>
  <si>
    <t>Surveillanten - WEL AOW-gerechtigd</t>
  </si>
  <si>
    <t>Regulier onderwijsondersteunend</t>
  </si>
  <si>
    <t>Maximale fictieve inschrijfprijs bij deze aanbesteding</t>
  </si>
  <si>
    <t>Profiel</t>
  </si>
  <si>
    <t>Fictief bruto uurloon</t>
  </si>
  <si>
    <t>Kostprijsfactor ingevuld</t>
  </si>
  <si>
    <t>Loonkosten nominaal</t>
  </si>
  <si>
    <t>Aanbod bureaumarge</t>
  </si>
  <si>
    <t>Fictief uurtarief</t>
  </si>
  <si>
    <t>Weging</t>
  </si>
  <si>
    <t>Gewogen fictief uurtarief</t>
  </si>
  <si>
    <t>Inschrijfprijs</t>
  </si>
  <si>
    <t>Score inschrijver gunningscriterium prijs</t>
  </si>
  <si>
    <t>ABU fase A / NBBU fase 1 en 2</t>
  </si>
  <si>
    <t>ABU fase B / NBBU fase 3</t>
  </si>
  <si>
    <t>ABU fase C / NBBU fase 4</t>
  </si>
  <si>
    <r>
      <rPr>
        <sz val="12"/>
        <color rgb="FF000000"/>
        <rFont val="Calibri"/>
        <family val="2"/>
        <scheme val="minor"/>
      </rPr>
      <t xml:space="preserve">Surveillanten 
</t>
    </r>
    <r>
      <rPr>
        <b/>
        <sz val="11"/>
        <color rgb="FF000000"/>
        <rFont val="Calibri"/>
        <family val="2"/>
        <scheme val="minor"/>
      </rPr>
      <t xml:space="preserve">NIET </t>
    </r>
    <r>
      <rPr>
        <sz val="11"/>
        <color rgb="FF000000"/>
        <rFont val="Calibri"/>
        <family val="2"/>
        <scheme val="minor"/>
      </rPr>
      <t>AOW-gerechtigd</t>
    </r>
  </si>
  <si>
    <r>
      <rPr>
        <sz val="12"/>
        <color rgb="FF000000"/>
        <rFont val="Calibri"/>
        <family val="2"/>
        <scheme val="minor"/>
      </rPr>
      <t xml:space="preserve">Surveillanten 
</t>
    </r>
    <r>
      <rPr>
        <b/>
        <sz val="11"/>
        <color rgb="FF000000"/>
        <rFont val="Calibri"/>
        <family val="2"/>
        <scheme val="minor"/>
      </rPr>
      <t xml:space="preserve">WEL </t>
    </r>
    <r>
      <rPr>
        <sz val="11"/>
        <color rgb="FF000000"/>
        <rFont val="Calibri"/>
        <family val="2"/>
        <scheme val="minor"/>
      </rPr>
      <t>AOW-gerechtigd</t>
    </r>
  </si>
  <si>
    <r>
      <rPr>
        <b/>
        <sz val="11"/>
        <color theme="1" tint="0.249977111117893"/>
        <rFont val="Calibri"/>
        <family val="2"/>
        <scheme val="minor"/>
      </rPr>
      <t xml:space="preserve">Copyright © Workforce Consulting, 2026.
</t>
    </r>
    <r>
      <rPr>
        <sz val="11"/>
        <color theme="1"/>
        <rFont val="Calibri"/>
        <family val="2"/>
        <scheme val="minor"/>
      </rPr>
      <t>Dit model en de bijbehorende inhoud zijn beschermd. Het is niet toegestaan dit document, geheel of gedeeltelijk, te kopiëren, te vermenigvuldigen, te verspreiden of op andere wijze te gebruiken zonder voorafgaande schriftelijke toestemming van de Workforce Consulting. Ongeoorloofd gebruik kan leiden tot juridische stappen.</t>
    </r>
  </si>
  <si>
    <r>
      <rPr>
        <b/>
        <sz val="11"/>
        <color theme="0"/>
        <rFont val="Calibri"/>
        <family val="2"/>
        <scheme val="minor"/>
      </rPr>
      <t xml:space="preserve">Instructie aan inschrijver
</t>
    </r>
    <r>
      <rPr>
        <sz val="11"/>
        <color theme="0"/>
        <rFont val="Calibri"/>
        <family val="2"/>
        <scheme val="minor"/>
      </rPr>
      <t xml:space="preserve">- Vul eerst tabblad 'opgave kostprijs' in voordat de bureaumarge wordt opgevoerd in dit tabblad.
- Vul uitsluitend de </t>
    </r>
    <r>
      <rPr>
        <b/>
        <sz val="12"/>
        <color theme="0"/>
        <rFont val="Calibri"/>
        <family val="2"/>
        <scheme val="minor"/>
      </rPr>
      <t xml:space="preserve">groen </t>
    </r>
    <r>
      <rPr>
        <sz val="11"/>
        <color theme="0"/>
        <rFont val="Calibri"/>
        <family val="2"/>
        <scheme val="minor"/>
      </rPr>
      <t xml:space="preserve">gearceerde velden in.
- De inschrijfprijs die inschrijver indient moet tussen de </t>
    </r>
    <r>
      <rPr>
        <b/>
        <sz val="11"/>
        <color theme="0"/>
        <rFont val="Calibri"/>
        <family val="2"/>
        <scheme val="minor"/>
      </rPr>
      <t>€ xx,00 en € xx,00</t>
    </r>
    <r>
      <rPr>
        <sz val="11"/>
        <color theme="0"/>
        <rFont val="Calibri"/>
        <family val="2"/>
        <scheme val="minor"/>
      </rPr>
      <t xml:space="preserve"> zijn.
- De maximale inschrijfprijs weergeeft welke inschrijfprijs inschrijver maximaal mag aanbieden. Indien de maximale Inschrijfprijs wordt overschreden dan wordt de Inschrijving terzijde gelegd en komt inschrijver niet in aanmerking voor gunning.</t>
    </r>
  </si>
  <si>
    <t>Copyright © FlexKnowledge, 2026.</t>
  </si>
  <si>
    <t xml:space="preserve">Dit model en de bijbehorende inhoud zijn beschermd. Het is niet toegestaan dit document, geheel of gedeeltelijk, te kopiëren, te vermenigvuldigen, te verspreiden of op andere wijze te gebruiken zonder voorafgaande schriftelijke toestemming van FlexKnowledge B.V. </t>
  </si>
  <si>
    <t>Ongeoorloofd gebruik kan leiden tot juridische stappen.</t>
  </si>
  <si>
    <t>Dit model en de bijbehorende inhoud zijn beschermd. Het is niet toegestaan dit document, geheel of gedeeltelijk, te kopiëren, te vermenigvuldigen, te verspreiden of op andere wijze te gebruiken zonder voorafgaande schriftelijke toestemming van FlexKnowledge B.V.</t>
  </si>
  <si>
    <t>Inschrijvende partij</t>
  </si>
  <si>
    <t>Jubileumuitkering</t>
  </si>
  <si>
    <t>BV</t>
  </si>
  <si>
    <t>Aanvullend geboorteverlof, 100% doorbetaling van dagloon i.p.v. 70%. Het verschil mag worden gefactueerd</t>
  </si>
  <si>
    <t>NU</t>
  </si>
  <si>
    <t>Extra uitkering bovenop de wettelijjke overlijdensuitkering</t>
  </si>
  <si>
    <t>Netto</t>
  </si>
  <si>
    <t xml:space="preserve">Pofessionaliseringsuren gelden alleen voor docenten, dus n.v.t. </t>
  </si>
  <si>
    <t>De fietsregeling is bruto/netto, dit dient de uitlener zelf te organiseren</t>
  </si>
  <si>
    <t>Deelname fiscale regeling reiskosten is bruto/netto, dit dienst de uitlener zelf te organiseren</t>
  </si>
  <si>
    <t>Vakbondscontributie is bruto/netto dit dient de uitlener zelf organiseren</t>
  </si>
  <si>
    <t>BV of Netto</t>
  </si>
  <si>
    <t>Het  kopen/verkopen van verlof moet de uitlener zelf regelen</t>
  </si>
  <si>
    <t xml:space="preserve">Afspraken die worden gemaakt over aanspraken </t>
  </si>
  <si>
    <t>Overwerk toelage</t>
  </si>
  <si>
    <t>OV</t>
  </si>
  <si>
    <t>Toelage onregelmatige dienst</t>
  </si>
  <si>
    <t>ORT</t>
  </si>
  <si>
    <t>Reiskostenvergoeding, verschilt per vervoerswijze</t>
  </si>
  <si>
    <t>Deze vergoedingen mogen apart worden gefactureerd indien ze voor vergoeding in aanmerking komen</t>
  </si>
  <si>
    <t>BHV-toelage</t>
  </si>
  <si>
    <t>maand</t>
  </si>
  <si>
    <t>BHV ploegleiderstoelage</t>
  </si>
  <si>
    <t>Thuiswerkvergoeding</t>
  </si>
  <si>
    <t>dag</t>
  </si>
  <si>
    <t>Internervergoeding</t>
  </si>
  <si>
    <t>mnd/rato</t>
  </si>
  <si>
    <t>Internetvergoeding</t>
  </si>
  <si>
    <t>Voor de collectieve zorgverzekering dient de uitlener zelf een aanbod te organiseren</t>
  </si>
  <si>
    <t>De sportvergoeding kan gelden na 6 maanden dienstverband + aanvullende randvoorwaarden. Als daaraan is voldaan, mag het gefactureerd worden</t>
  </si>
  <si>
    <t>De WS-regeling zal door de randvoorwaarden niet voor kunnen komen</t>
  </si>
  <si>
    <t>Gendertransitieverlof, mag worden apart gefactureerd</t>
  </si>
  <si>
    <t>CAO Hoger Onderwijs/ De Hanze</t>
  </si>
  <si>
    <t>Tegemoetkoming ziektekosten van €300,- per jaar is teruggerekend naar een vergoeding per uur, gebaseerd op een 36-urige werkweek</t>
  </si>
  <si>
    <t>uur</t>
  </si>
  <si>
    <t>Artikel 39 van de CAO vereist aanvulling van de ZW-uitkering tot 100% van het loon bij ziek uit dienst. In het model is formule voor de ZW-A op regel 13</t>
  </si>
  <si>
    <t>daarom aangepast zodat hij geen 20%, maar 30% aanvult. In fase B en C is de ZW-A als extra component toegevoegd.</t>
  </si>
  <si>
    <t>Surveillanten</t>
  </si>
  <si>
    <t>Max aantal punten</t>
  </si>
  <si>
    <t xml:space="preserve">     De bandbreedte nominale  bureaumarge voor surveillanten is tussen de € 4,00 en € 12,00.</t>
  </si>
  <si>
    <t xml:space="preserve">     De bandbreedte nominale  bureaumarge voor inhuur overige inhuur t/m schaal 9 is tussen de € 6,00 en € 16,00.</t>
  </si>
  <si>
    <t>Surveillanten niet AOW-gerechtigd</t>
  </si>
  <si>
    <t>Surveillanten wel AOW-gerechtigd</t>
  </si>
  <si>
    <t>Regulier onderwijs ondersteunend</t>
  </si>
  <si>
    <t xml:space="preserve">gemiddelde uurloon in model WF is veel lager. Wat is de impact daarvan? </t>
  </si>
  <si>
    <t>Voor de arbeidsongeschiktheidverzekering moet de uitlener zelf een aanbod organiseren, vanaf 2027 is er vanuit de Hanze geen werkgeversbijdrage meer</t>
  </si>
  <si>
    <t>Alle kostprijsfactoren worden op 4 cijfers achter de komma afgerond en zijn verzameld in het tabblad 'Opgave tarief'. Op dat tabblad kunt u ook de bureaumarge invullen en samen leidt dit tot de tarieffactor die u offreert</t>
  </si>
  <si>
    <t>Werkgeverspremie ABP + werkgeversdeel AOP voor Hoger Onderwijs</t>
  </si>
  <si>
    <t>Opleidingen en (bij)scholing dient uit de 1,22% van regel 96 betaald te worden</t>
  </si>
  <si>
    <t>Duurzame inzetbaarheidsuren waaronder ook professionaliseringsuren, mogen mits vooraf akkoord is gegeven, apart worden gefactureerd</t>
  </si>
  <si>
    <t>Geen inhouding bij de werknemer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</si>
</sst>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7" formatCode="&quot;€&quot;\ #,##0.00;&quot;€&quot;\ \-#,##0.00"/>
    <numFmt numFmtId="44" formatCode="_ &quot;€&quot;\ * #,##0.00_ ;_ &quot;€&quot;\ * \-#,##0.00_ ;_ &quot;€&quot;\ * &quot;-&quot;??_ ;_ @_ "/>
    <numFmt numFmtId="43" formatCode="_ * #,##0.00_ ;_ * \-#,##0.00_ ;_ * &quot;-&quot;??_ ;_ @_ "/>
    <numFmt numFmtId="164" formatCode="0.0000"/>
    <numFmt numFmtId="165" formatCode="0.0000%"/>
    <numFmt numFmtId="166" formatCode="0.000%"/>
    <numFmt numFmtId="167" formatCode="0;\-0;;@\ "/>
    <numFmt numFmtId="168" formatCode="0;\-0;;@"/>
    <numFmt numFmtId="169" formatCode="[Green]&quot;√&quot;;[Red]&quot;N&quot;;[Blue]&quot;0&quot;"/>
    <numFmt numFmtId="170" formatCode="#,##0_ ;\-#,##0\ "/>
    <numFmt numFmtId="171" formatCode="&quot;€&quot;\ #,##0.00"/>
    <numFmt numFmtId="172" formatCode="0.00_ ;\-0.00\ "/>
    <numFmt numFmtId="173" formatCode="_ * #,##0.0000_ ;_ * \-#,##0.0000_ ;_ * &quot;-&quot;??_ ;_ @_ "/>
    <numFmt numFmtId="174" formatCode="_ &quot;€&quot;\ * #,##0.00_ ;_ &quot;€&quot;\ * \-#,##0.00_ ;_ &quot;€&quot;\ * &quot;-&quot;????_ ;_ @_ "/>
    <numFmt numFmtId="175" formatCode="_ * #,##0.0000_ ;_ * \-#,##0.0000_ ;_ * &quot;-&quot;????_ ;_ @_ "/>
    <numFmt numFmtId="176" formatCode="_ [$€-2]\ * #,##0.00_ ;_ [$€-2]\ * \-#,##0.00_ ;_ [$€-2]\ * &quot;-&quot;??_ ;_ @_ "/>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4"/>
      <color theme="1"/>
      <name val="Calibri"/>
      <family val="2"/>
      <scheme val="minor"/>
    </font>
    <font>
      <sz val="10"/>
      <color theme="1"/>
      <name val="Arial"/>
      <family val="2"/>
    </font>
    <font>
      <sz val="10"/>
      <color theme="1"/>
      <name val="Calibri"/>
      <family val="2"/>
      <scheme val="minor"/>
    </font>
    <font>
      <sz val="10"/>
      <name val="Calibri"/>
      <family val="2"/>
      <scheme val="minor"/>
    </font>
    <font>
      <sz val="10"/>
      <color theme="0"/>
      <name val="Calibri"/>
      <family val="2"/>
      <scheme val="minor"/>
    </font>
    <font>
      <b/>
      <sz val="12"/>
      <name val="Calibri"/>
      <family val="2"/>
      <scheme val="minor"/>
    </font>
    <font>
      <b/>
      <sz val="10"/>
      <name val="Calibri"/>
      <family val="2"/>
      <scheme val="minor"/>
    </font>
    <font>
      <sz val="12"/>
      <name val="Calibri"/>
      <family val="2"/>
      <scheme val="minor"/>
    </font>
    <font>
      <i/>
      <sz val="8"/>
      <color indexed="10"/>
      <name val="Calibri"/>
      <family val="2"/>
      <scheme val="minor"/>
    </font>
    <font>
      <b/>
      <sz val="12"/>
      <color theme="0"/>
      <name val="Calibri"/>
      <family val="2"/>
      <scheme val="minor"/>
    </font>
    <font>
      <b/>
      <sz val="10"/>
      <color theme="0"/>
      <name val="Calibri"/>
      <family val="2"/>
      <scheme val="minor"/>
    </font>
    <font>
      <b/>
      <sz val="10"/>
      <color rgb="FFFF0000"/>
      <name val="Calibri"/>
      <family val="2"/>
      <scheme val="minor"/>
    </font>
    <font>
      <sz val="8"/>
      <name val="Calibri"/>
      <family val="2"/>
      <scheme val="minor"/>
    </font>
    <font>
      <sz val="10"/>
      <color rgb="FFFF0000"/>
      <name val="Arial"/>
      <family val="2"/>
    </font>
    <font>
      <b/>
      <sz val="10"/>
      <color rgb="FFFF0000"/>
      <name val="Arial"/>
      <family val="2"/>
    </font>
    <font>
      <sz val="10"/>
      <color rgb="FF1D546C"/>
      <name val="Calibri"/>
      <family val="2"/>
      <scheme val="minor"/>
    </font>
    <font>
      <u/>
      <sz val="10"/>
      <color theme="10"/>
      <name val="Arial"/>
      <family val="2"/>
    </font>
    <font>
      <b/>
      <i/>
      <sz val="10"/>
      <name val="Calibri"/>
      <family val="2"/>
      <scheme val="minor"/>
    </font>
    <font>
      <sz val="10"/>
      <name val="Arial"/>
      <family val="2"/>
    </font>
    <font>
      <sz val="10"/>
      <name val="Arial"/>
      <family val="2"/>
    </font>
    <font>
      <b/>
      <sz val="12"/>
      <color rgb="FF4D196C"/>
      <name val="Calibri"/>
      <family val="2"/>
      <scheme val="minor"/>
    </font>
    <font>
      <i/>
      <sz val="11"/>
      <name val="Calibri"/>
      <family val="2"/>
      <scheme val="minor"/>
    </font>
    <font>
      <sz val="10"/>
      <color rgb="FFDA1820"/>
      <name val="Calibri"/>
      <family val="2"/>
      <scheme val="minor"/>
    </font>
    <font>
      <sz val="7"/>
      <color rgb="FFDA1820"/>
      <name val="Calibri"/>
      <family val="2"/>
      <scheme val="minor"/>
    </font>
    <font>
      <sz val="11"/>
      <name val="Calibri"/>
      <family val="2"/>
      <scheme val="minor"/>
    </font>
    <font>
      <b/>
      <vertAlign val="superscript"/>
      <sz val="12"/>
      <color rgb="FF4D196C"/>
      <name val="Calibri"/>
      <family val="2"/>
      <scheme val="minor"/>
    </font>
    <font>
      <i/>
      <sz val="10"/>
      <color theme="0"/>
      <name val="Calibri"/>
      <family val="2"/>
      <scheme val="minor"/>
    </font>
    <font>
      <sz val="12"/>
      <color theme="0"/>
      <name val="Calibri"/>
      <family val="2"/>
      <scheme val="minor"/>
    </font>
    <font>
      <sz val="10"/>
      <color rgb="FF333333"/>
      <name val="Verdana"/>
      <family val="2"/>
    </font>
    <font>
      <b/>
      <sz val="10"/>
      <color theme="1"/>
      <name val="Calibri"/>
      <family val="2"/>
      <scheme val="minor"/>
    </font>
    <font>
      <b/>
      <sz val="28"/>
      <color theme="0"/>
      <name val="Calibri"/>
      <family val="2"/>
      <scheme val="minor"/>
    </font>
    <font>
      <i/>
      <sz val="10"/>
      <name val="Calibri"/>
      <family val="2"/>
      <scheme val="minor"/>
    </font>
    <font>
      <sz val="11"/>
      <color rgb="FFDA1820"/>
      <name val="Calibri"/>
      <family val="2"/>
      <scheme val="minor"/>
    </font>
    <font>
      <b/>
      <sz val="22"/>
      <name val="Calibri"/>
      <family val="2"/>
      <scheme val="minor"/>
    </font>
    <font>
      <b/>
      <sz val="16"/>
      <name val="Calibri"/>
      <family val="2"/>
      <scheme val="minor"/>
    </font>
    <font>
      <i/>
      <sz val="26"/>
      <color indexed="10"/>
      <name val="Calibri"/>
      <family val="2"/>
      <scheme val="minor"/>
    </font>
    <font>
      <sz val="14"/>
      <name val="Calibri"/>
      <family val="2"/>
      <scheme val="minor"/>
    </font>
    <font>
      <b/>
      <sz val="26"/>
      <color indexed="10"/>
      <name val="Calibri"/>
      <family val="2"/>
      <scheme val="minor"/>
    </font>
    <font>
      <sz val="16"/>
      <name val="Calibri"/>
      <family val="2"/>
      <scheme val="minor"/>
    </font>
    <font>
      <i/>
      <sz val="16"/>
      <color indexed="10"/>
      <name val="Calibri"/>
      <family val="2"/>
      <scheme val="minor"/>
    </font>
    <font>
      <sz val="16"/>
      <color theme="1"/>
      <name val="Calibri"/>
      <family val="2"/>
      <scheme val="minor"/>
    </font>
    <font>
      <b/>
      <sz val="14"/>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1"/>
      <color rgb="FF000000"/>
      <name val="Calibri"/>
      <family val="2"/>
      <scheme val="minor"/>
    </font>
    <font>
      <b/>
      <sz val="11"/>
      <color rgb="FFFF0000"/>
      <name val="Calibri"/>
      <family val="2"/>
      <scheme val="minor"/>
    </font>
    <font>
      <b/>
      <i/>
      <sz val="11"/>
      <color rgb="FF000000"/>
      <name val="Calibri"/>
      <family val="2"/>
      <scheme val="minor"/>
    </font>
    <font>
      <b/>
      <sz val="11"/>
      <color rgb="FF000000"/>
      <name val="Calibri"/>
      <family val="2"/>
      <scheme val="minor"/>
    </font>
    <font>
      <b/>
      <sz val="13"/>
      <color theme="0"/>
      <name val="Calibri"/>
      <family val="2"/>
      <scheme val="minor"/>
    </font>
    <font>
      <sz val="12"/>
      <color rgb="FF000000"/>
      <name val="Calibri"/>
      <family val="2"/>
      <scheme val="minor"/>
    </font>
    <font>
      <b/>
      <sz val="13"/>
      <color theme="1"/>
      <name val="Calibri"/>
      <family val="2"/>
      <scheme val="minor"/>
    </font>
    <font>
      <b/>
      <sz val="11"/>
      <color theme="1" tint="0.249977111117893"/>
      <name val="Calibri"/>
      <family val="2"/>
      <scheme val="minor"/>
    </font>
    <font>
      <sz val="11"/>
      <color theme="1"/>
      <name val="Calibri"/>
      <scheme val="minor"/>
    </font>
    <font>
      <i/>
      <sz val="11"/>
      <color theme="1"/>
      <name val="Candara"/>
      <family val="2"/>
    </font>
    <font>
      <sz val="11"/>
      <color rgb="FFFF0000"/>
      <name val="Calibri"/>
      <family val="2"/>
      <scheme val="minor"/>
    </font>
    <font>
      <b/>
      <strike/>
      <sz val="10"/>
      <name val="Calibri"/>
      <family val="2"/>
      <scheme val="minor"/>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A0014"/>
        <bgColor indexed="64"/>
      </patternFill>
    </fill>
    <fill>
      <patternFill patternType="solid">
        <fgColor rgb="FF1D546C"/>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DA1820"/>
        <bgColor indexed="64"/>
      </patternFill>
    </fill>
    <fill>
      <patternFill patternType="solid">
        <fgColor rgb="FF4D196C"/>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theme="0"/>
        <bgColor theme="0"/>
      </patternFill>
    </fill>
    <fill>
      <patternFill patternType="solid">
        <fgColor theme="7" tint="0.59999389629810485"/>
        <bgColor indexed="64"/>
      </patternFill>
    </fill>
  </fills>
  <borders count="83">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auto="1"/>
      </left>
      <right style="hair">
        <color auto="1"/>
      </right>
      <top style="hair">
        <color auto="1"/>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medium">
        <color indexed="64"/>
      </top>
      <bottom/>
      <diagonal/>
    </border>
    <border>
      <left/>
      <right/>
      <top style="medium">
        <color indexed="64"/>
      </top>
      <bottom style="thin">
        <color theme="0"/>
      </bottom>
      <diagonal/>
    </border>
    <border>
      <left style="thin">
        <color indexed="64"/>
      </left>
      <right style="thin">
        <color indexed="64"/>
      </right>
      <top style="thin">
        <color theme="0"/>
      </top>
      <bottom style="thin">
        <color theme="0"/>
      </bottom>
      <diagonal/>
    </border>
    <border>
      <left/>
      <right/>
      <top style="thin">
        <color theme="0"/>
      </top>
      <bottom style="thin">
        <color theme="0"/>
      </bottom>
      <diagonal/>
    </border>
    <border>
      <left/>
      <right/>
      <top style="thin">
        <color theme="0"/>
      </top>
      <bottom style="medium">
        <color indexed="64"/>
      </bottom>
      <diagonal/>
    </border>
    <border>
      <left style="thin">
        <color indexed="64"/>
      </left>
      <right style="thin">
        <color indexed="64"/>
      </right>
      <top/>
      <bottom style="thin">
        <color theme="0"/>
      </bottom>
      <diagonal/>
    </border>
    <border>
      <left style="thin">
        <color indexed="64"/>
      </left>
      <right style="thin">
        <color indexed="64"/>
      </right>
      <top style="thin">
        <color theme="0"/>
      </top>
      <bottom style="medium">
        <color indexed="64"/>
      </bottom>
      <diagonal/>
    </border>
    <border>
      <left/>
      <right/>
      <top/>
      <bottom style="thin">
        <color theme="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theme="0"/>
      </bottom>
      <diagonal/>
    </border>
    <border>
      <left style="medium">
        <color indexed="64"/>
      </left>
      <right style="medium">
        <color indexed="64"/>
      </right>
      <top style="medium">
        <color indexed="64"/>
      </top>
      <bottom style="thin">
        <color theme="0"/>
      </bottom>
      <diagonal/>
    </border>
    <border>
      <left style="medium">
        <color indexed="64"/>
      </left>
      <right style="medium">
        <color indexed="64"/>
      </right>
      <top style="thin">
        <color theme="0"/>
      </top>
      <bottom/>
      <diagonal/>
    </border>
    <border>
      <left style="thin">
        <color indexed="64"/>
      </left>
      <right style="medium">
        <color indexed="64"/>
      </right>
      <top/>
      <bottom style="medium">
        <color indexed="64"/>
      </bottom>
      <diagonal/>
    </border>
  </borders>
  <cellStyleXfs count="17">
    <xf numFmtId="0" fontId="0" fillId="0" borderId="0"/>
    <xf numFmtId="9" fontId="4" fillId="0" borderId="0" applyFont="0" applyFill="0" applyBorder="0" applyAlignment="0" applyProtection="0"/>
    <xf numFmtId="0" fontId="23" fillId="0" borderId="0" applyNumberFormat="0" applyFill="0" applyBorder="0" applyAlignment="0" applyProtection="0"/>
    <xf numFmtId="44" fontId="25" fillId="0" borderId="0" applyFont="0" applyFill="0" applyBorder="0" applyAlignment="0" applyProtection="0"/>
    <xf numFmtId="43" fontId="26"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61"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61" fillId="0" borderId="0" applyFont="0" applyFill="0" applyBorder="0" applyAlignment="0" applyProtection="0"/>
    <xf numFmtId="0" fontId="61" fillId="0" borderId="0"/>
    <xf numFmtId="44" fontId="2" fillId="0" borderId="0" applyFont="0" applyFill="0" applyBorder="0" applyAlignment="0" applyProtection="0"/>
    <xf numFmtId="0" fontId="2" fillId="0" borderId="0"/>
  </cellStyleXfs>
  <cellXfs count="1027">
    <xf numFmtId="0" fontId="0" fillId="0" borderId="0" xfId="0"/>
    <xf numFmtId="10" fontId="0" fillId="0" borderId="0" xfId="1" applyNumberFormat="1" applyFont="1"/>
    <xf numFmtId="0" fontId="7" fillId="0" borderId="0" xfId="0" applyFont="1" applyAlignment="1">
      <alignment vertical="center" wrapText="1"/>
    </xf>
    <xf numFmtId="0" fontId="10" fillId="0" borderId="0" xfId="0" applyFont="1"/>
    <xf numFmtId="0" fontId="4" fillId="0" borderId="0" xfId="0" applyFont="1"/>
    <xf numFmtId="0" fontId="0" fillId="7" borderId="0" xfId="0" applyFill="1"/>
    <xf numFmtId="10" fontId="13" fillId="2" borderId="0" xfId="0" applyNumberFormat="1" applyFont="1" applyFill="1" applyAlignment="1">
      <alignment horizontal="center"/>
    </xf>
    <xf numFmtId="0" fontId="10" fillId="2" borderId="0" xfId="0" applyFont="1" applyFill="1"/>
    <xf numFmtId="164" fontId="10" fillId="2" borderId="0" xfId="0" applyNumberFormat="1" applyFont="1" applyFill="1"/>
    <xf numFmtId="0" fontId="14" fillId="2" borderId="0" xfId="0" applyFont="1" applyFill="1" applyAlignment="1">
      <alignment horizontal="left"/>
    </xf>
    <xf numFmtId="164" fontId="10" fillId="2" borderId="6" xfId="0" applyNumberFormat="1" applyFont="1" applyFill="1" applyBorder="1"/>
    <xf numFmtId="164" fontId="10" fillId="2" borderId="8" xfId="0" applyNumberFormat="1" applyFont="1" applyFill="1" applyBorder="1"/>
    <xf numFmtId="10" fontId="10" fillId="2" borderId="0" xfId="0" applyNumberFormat="1" applyFont="1" applyFill="1"/>
    <xf numFmtId="0" fontId="13" fillId="2" borderId="10" xfId="0" applyFont="1" applyFill="1" applyBorder="1"/>
    <xf numFmtId="164" fontId="13" fillId="2" borderId="3" xfId="0" applyNumberFormat="1" applyFont="1" applyFill="1" applyBorder="1"/>
    <xf numFmtId="164" fontId="13" fillId="2" borderId="14" xfId="0" applyNumberFormat="1" applyFont="1" applyFill="1" applyBorder="1"/>
    <xf numFmtId="0" fontId="13" fillId="2" borderId="0" xfId="0" applyFont="1" applyFill="1"/>
    <xf numFmtId="0" fontId="10" fillId="2" borderId="5" xfId="0" applyFont="1" applyFill="1" applyBorder="1"/>
    <xf numFmtId="0" fontId="10" fillId="2" borderId="4" xfId="0" applyFont="1" applyFill="1" applyBorder="1"/>
    <xf numFmtId="164" fontId="10" fillId="2" borderId="4" xfId="0" applyNumberFormat="1" applyFont="1" applyFill="1" applyBorder="1"/>
    <xf numFmtId="0" fontId="10" fillId="2" borderId="7" xfId="0" applyFont="1" applyFill="1" applyBorder="1"/>
    <xf numFmtId="0" fontId="10" fillId="2" borderId="1" xfId="0" applyFont="1" applyFill="1" applyBorder="1"/>
    <xf numFmtId="164" fontId="10" fillId="2" borderId="1" xfId="0" applyNumberFormat="1" applyFont="1" applyFill="1" applyBorder="1"/>
    <xf numFmtId="0" fontId="10" fillId="2" borderId="9" xfId="0" applyFont="1" applyFill="1" applyBorder="1"/>
    <xf numFmtId="0" fontId="10" fillId="2" borderId="2" xfId="0" applyFont="1" applyFill="1" applyBorder="1"/>
    <xf numFmtId="164" fontId="10" fillId="2" borderId="2" xfId="0" applyNumberFormat="1" applyFont="1" applyFill="1" applyBorder="1"/>
    <xf numFmtId="0" fontId="10" fillId="2" borderId="10" xfId="0" applyFont="1" applyFill="1" applyBorder="1"/>
    <xf numFmtId="0" fontId="10" fillId="2" borderId="3" xfId="0" applyFont="1" applyFill="1" applyBorder="1"/>
    <xf numFmtId="164" fontId="10" fillId="2" borderId="11" xfId="0" applyNumberFormat="1" applyFont="1" applyFill="1" applyBorder="1"/>
    <xf numFmtId="164" fontId="10" fillId="2" borderId="3" xfId="0" applyNumberFormat="1" applyFont="1" applyFill="1" applyBorder="1"/>
    <xf numFmtId="0" fontId="13" fillId="2" borderId="3" xfId="0" applyFont="1" applyFill="1" applyBorder="1"/>
    <xf numFmtId="165" fontId="13" fillId="2" borderId="3" xfId="0" applyNumberFormat="1" applyFont="1" applyFill="1" applyBorder="1"/>
    <xf numFmtId="0" fontId="10" fillId="2" borderId="0" xfId="0" applyFont="1" applyFill="1" applyAlignment="1">
      <alignment horizontal="right"/>
    </xf>
    <xf numFmtId="0" fontId="15" fillId="2" borderId="0" xfId="0" applyFont="1" applyFill="1"/>
    <xf numFmtId="0" fontId="4" fillId="7" borderId="0" xfId="0" applyFont="1" applyFill="1"/>
    <xf numFmtId="0" fontId="4" fillId="8" borderId="0" xfId="0" applyFont="1" applyFill="1"/>
    <xf numFmtId="0" fontId="0" fillId="8" borderId="0" xfId="0" applyFill="1"/>
    <xf numFmtId="0" fontId="19" fillId="2" borderId="0" xfId="0" applyFont="1" applyFill="1"/>
    <xf numFmtId="0" fontId="19" fillId="0" borderId="0" xfId="0" applyFont="1"/>
    <xf numFmtId="0" fontId="19" fillId="2" borderId="0" xfId="0" applyFont="1" applyFill="1" applyAlignment="1">
      <alignment horizontal="right"/>
    </xf>
    <xf numFmtId="16" fontId="0" fillId="0" borderId="0" xfId="0" applyNumberFormat="1"/>
    <xf numFmtId="16" fontId="0" fillId="7" borderId="0" xfId="0" applyNumberFormat="1" applyFill="1"/>
    <xf numFmtId="16" fontId="0" fillId="8" borderId="0" xfId="0" applyNumberFormat="1" applyFill="1"/>
    <xf numFmtId="0" fontId="4" fillId="0" borderId="0" xfId="0" applyFont="1" applyAlignment="1">
      <alignment wrapText="1"/>
    </xf>
    <xf numFmtId="168" fontId="11" fillId="5" borderId="16" xfId="0" applyNumberFormat="1" applyFont="1" applyFill="1" applyBorder="1" applyAlignment="1" applyProtection="1">
      <alignment vertical="center" wrapText="1"/>
      <protection locked="0"/>
    </xf>
    <xf numFmtId="0" fontId="17" fillId="7" borderId="0" xfId="0" applyFont="1" applyFill="1"/>
    <xf numFmtId="0" fontId="13" fillId="7" borderId="0" xfId="0" applyFont="1" applyFill="1"/>
    <xf numFmtId="16" fontId="4" fillId="7" borderId="0" xfId="0" applyNumberFormat="1" applyFont="1" applyFill="1"/>
    <xf numFmtId="0" fontId="5" fillId="7" borderId="0" xfId="0" applyFont="1" applyFill="1"/>
    <xf numFmtId="0" fontId="11" fillId="0" borderId="0" xfId="0" applyFont="1" applyAlignment="1">
      <alignment vertical="center" wrapText="1"/>
    </xf>
    <xf numFmtId="0" fontId="4" fillId="0" borderId="0" xfId="0" applyFont="1" applyAlignment="1">
      <alignment horizontal="right" vertical="center" wrapText="1"/>
    </xf>
    <xf numFmtId="0" fontId="10" fillId="0" borderId="0" xfId="0" applyFont="1" applyAlignment="1">
      <alignment vertical="center" wrapText="1"/>
    </xf>
    <xf numFmtId="0" fontId="10" fillId="0" borderId="9" xfId="0" applyFont="1" applyBorder="1" applyAlignment="1">
      <alignment vertical="center" wrapText="1"/>
    </xf>
    <xf numFmtId="0" fontId="10" fillId="0" borderId="17" xfId="0" applyFont="1" applyBorder="1" applyAlignment="1">
      <alignment vertical="center" wrapText="1"/>
    </xf>
    <xf numFmtId="0" fontId="10" fillId="0" borderId="19" xfId="0" applyFont="1" applyBorder="1" applyAlignment="1">
      <alignment vertical="center" wrapText="1"/>
    </xf>
    <xf numFmtId="0" fontId="23" fillId="0" borderId="0" xfId="2"/>
    <xf numFmtId="16" fontId="20" fillId="7" borderId="0" xfId="0" applyNumberFormat="1" applyFont="1" applyFill="1"/>
    <xf numFmtId="0" fontId="21" fillId="7" borderId="0" xfId="0" applyFont="1" applyFill="1"/>
    <xf numFmtId="0" fontId="4" fillId="7" borderId="0" xfId="0" quotePrefix="1" applyFont="1" applyFill="1"/>
    <xf numFmtId="0" fontId="5" fillId="7" borderId="0" xfId="0" quotePrefix="1" applyFont="1" applyFill="1"/>
    <xf numFmtId="166" fontId="0" fillId="0" borderId="0" xfId="1" applyNumberFormat="1" applyFont="1" applyProtection="1"/>
    <xf numFmtId="0" fontId="8" fillId="4" borderId="0" xfId="0" applyFont="1" applyFill="1" applyAlignment="1">
      <alignment horizontal="right" vertical="center" wrapText="1"/>
    </xf>
    <xf numFmtId="0" fontId="11" fillId="4" borderId="0" xfId="0" applyFont="1" applyFill="1" applyAlignment="1">
      <alignment vertical="center" wrapText="1"/>
    </xf>
    <xf numFmtId="0" fontId="11" fillId="4" borderId="0" xfId="0" applyFont="1" applyFill="1" applyAlignment="1">
      <alignment vertical="center"/>
    </xf>
    <xf numFmtId="0" fontId="11" fillId="4" borderId="0" xfId="0" applyFont="1" applyFill="1" applyAlignment="1">
      <alignment horizontal="right" vertical="center"/>
    </xf>
    <xf numFmtId="0" fontId="10" fillId="0" borderId="9" xfId="0" applyFont="1" applyBorder="1"/>
    <xf numFmtId="0" fontId="22" fillId="0" borderId="0" xfId="0" applyFont="1"/>
    <xf numFmtId="166" fontId="10" fillId="0" borderId="0" xfId="1" applyNumberFormat="1" applyFont="1" applyProtection="1"/>
    <xf numFmtId="166" fontId="10" fillId="0" borderId="0" xfId="1" applyNumberFormat="1" applyFont="1" applyFill="1" applyProtection="1"/>
    <xf numFmtId="0" fontId="10" fillId="0" borderId="12" xfId="0" applyFont="1" applyBorder="1"/>
    <xf numFmtId="166" fontId="22" fillId="0" borderId="11" xfId="1" applyNumberFormat="1" applyFont="1" applyFill="1" applyBorder="1" applyProtection="1"/>
    <xf numFmtId="0" fontId="10" fillId="0" borderId="5" xfId="0" applyFont="1" applyBorder="1"/>
    <xf numFmtId="0" fontId="10" fillId="0" borderId="6" xfId="0" applyFont="1" applyBorder="1"/>
    <xf numFmtId="166" fontId="22" fillId="0" borderId="0" xfId="1" applyNumberFormat="1" applyFont="1" applyFill="1" applyBorder="1" applyProtection="1"/>
    <xf numFmtId="167" fontId="10" fillId="0" borderId="15" xfId="0" applyNumberFormat="1" applyFont="1" applyBorder="1"/>
    <xf numFmtId="0" fontId="10" fillId="0" borderId="7" xfId="0" applyFont="1" applyBorder="1"/>
    <xf numFmtId="0" fontId="10" fillId="0" borderId="8" xfId="0" applyFont="1" applyBorder="1"/>
    <xf numFmtId="0" fontId="0" fillId="0" borderId="8" xfId="0" applyBorder="1"/>
    <xf numFmtId="166" fontId="10" fillId="0" borderId="8" xfId="1" applyNumberFormat="1" applyFont="1" applyFill="1" applyBorder="1" applyProtection="1"/>
    <xf numFmtId="167" fontId="10" fillId="0" borderId="13" xfId="0" quotePrefix="1" applyNumberFormat="1" applyFont="1" applyBorder="1"/>
    <xf numFmtId="0" fontId="0" fillId="0" borderId="6" xfId="0" applyBorder="1"/>
    <xf numFmtId="0" fontId="0" fillId="0" borderId="0" xfId="0" applyAlignment="1">
      <alignment horizontal="left"/>
    </xf>
    <xf numFmtId="166" fontId="10" fillId="0" borderId="0" xfId="1" applyNumberFormat="1" applyFont="1" applyBorder="1" applyProtection="1"/>
    <xf numFmtId="167" fontId="10" fillId="0" borderId="12" xfId="0" applyNumberFormat="1" applyFont="1" applyBorder="1"/>
    <xf numFmtId="166" fontId="10" fillId="0" borderId="0" xfId="1" applyNumberFormat="1" applyFont="1" applyFill="1" applyBorder="1" applyProtection="1"/>
    <xf numFmtId="166" fontId="22" fillId="0" borderId="8" xfId="1" applyNumberFormat="1" applyFont="1" applyFill="1" applyBorder="1" applyProtection="1"/>
    <xf numFmtId="167" fontId="10" fillId="0" borderId="13" xfId="0" applyNumberFormat="1" applyFont="1" applyBorder="1"/>
    <xf numFmtId="0" fontId="9" fillId="4" borderId="0" xfId="0" applyFont="1" applyFill="1" applyAlignment="1">
      <alignment vertical="center" wrapText="1"/>
    </xf>
    <xf numFmtId="0" fontId="9" fillId="4" borderId="0" xfId="0" applyFont="1" applyFill="1" applyAlignment="1">
      <alignment horizontal="right" vertical="center"/>
    </xf>
    <xf numFmtId="166" fontId="11" fillId="5" borderId="6" xfId="1" applyNumberFormat="1" applyFont="1" applyFill="1" applyBorder="1" applyProtection="1">
      <protection locked="0"/>
    </xf>
    <xf numFmtId="0" fontId="11" fillId="5" borderId="0" xfId="0" applyFont="1" applyFill="1" applyProtection="1">
      <protection locked="0"/>
    </xf>
    <xf numFmtId="166" fontId="11" fillId="5" borderId="8" xfId="1" applyNumberFormat="1" applyFont="1" applyFill="1" applyBorder="1" applyProtection="1">
      <protection locked="0"/>
    </xf>
    <xf numFmtId="166" fontId="10" fillId="0" borderId="0" xfId="0" applyNumberFormat="1" applyFont="1" applyAlignment="1">
      <alignment vertical="center" wrapText="1"/>
    </xf>
    <xf numFmtId="166" fontId="22" fillId="0" borderId="6" xfId="1" applyNumberFormat="1" applyFont="1" applyFill="1" applyBorder="1" applyProtection="1"/>
    <xf numFmtId="0" fontId="8" fillId="0" borderId="0" xfId="0" applyFont="1" applyAlignment="1">
      <alignment horizontal="right" vertical="center" wrapText="1"/>
    </xf>
    <xf numFmtId="0" fontId="17" fillId="0" borderId="0" xfId="0" applyFont="1" applyAlignment="1">
      <alignment horizontal="left" vertical="center"/>
    </xf>
    <xf numFmtId="0" fontId="9" fillId="0" borderId="0" xfId="0" applyFont="1" applyAlignment="1">
      <alignment vertical="center" wrapText="1"/>
    </xf>
    <xf numFmtId="0" fontId="9" fillId="0" borderId="0" xfId="0" applyFont="1" applyAlignment="1">
      <alignment horizontal="right" vertical="center"/>
    </xf>
    <xf numFmtId="0" fontId="0" fillId="0" borderId="0" xfId="0" applyProtection="1">
      <protection hidden="1"/>
    </xf>
    <xf numFmtId="0" fontId="7" fillId="0" borderId="0" xfId="0" applyFont="1" applyAlignment="1" applyProtection="1">
      <alignment vertical="center" wrapText="1"/>
      <protection hidden="1"/>
    </xf>
    <xf numFmtId="0" fontId="10" fillId="0" borderId="0" xfId="0" applyFont="1" applyProtection="1">
      <protection hidden="1"/>
    </xf>
    <xf numFmtId="0" fontId="10" fillId="0" borderId="9" xfId="0" applyFont="1" applyBorder="1" applyProtection="1">
      <protection hidden="1"/>
    </xf>
    <xf numFmtId="0" fontId="22" fillId="0" borderId="0" xfId="0" applyFont="1" applyProtection="1">
      <protection hidden="1"/>
    </xf>
    <xf numFmtId="166" fontId="10" fillId="0" borderId="0" xfId="1" applyNumberFormat="1" applyFont="1" applyProtection="1">
      <protection hidden="1"/>
    </xf>
    <xf numFmtId="166" fontId="10" fillId="0" borderId="0" xfId="1" applyNumberFormat="1" applyFont="1" applyFill="1" applyProtection="1">
      <protection hidden="1"/>
    </xf>
    <xf numFmtId="0" fontId="10" fillId="0" borderId="12" xfId="0" applyFont="1" applyBorder="1" applyProtection="1">
      <protection hidden="1"/>
    </xf>
    <xf numFmtId="0" fontId="10" fillId="0" borderId="10" xfId="0" applyFont="1" applyBorder="1" applyProtection="1">
      <protection hidden="1"/>
    </xf>
    <xf numFmtId="0" fontId="10" fillId="0" borderId="11" xfId="0" applyFont="1" applyBorder="1" applyProtection="1">
      <protection hidden="1"/>
    </xf>
    <xf numFmtId="166" fontId="22" fillId="0" borderId="11" xfId="1" applyNumberFormat="1" applyFont="1" applyFill="1" applyBorder="1" applyProtection="1">
      <protection hidden="1"/>
    </xf>
    <xf numFmtId="0" fontId="10" fillId="0" borderId="14" xfId="0" applyFont="1" applyBorder="1" applyProtection="1">
      <protection hidden="1"/>
    </xf>
    <xf numFmtId="0" fontId="10" fillId="0" borderId="6" xfId="0" applyFont="1" applyBorder="1" applyAlignment="1" applyProtection="1">
      <alignment vertical="center"/>
      <protection hidden="1"/>
    </xf>
    <xf numFmtId="166" fontId="22" fillId="0" borderId="11" xfId="1" applyNumberFormat="1" applyFont="1" applyFill="1" applyBorder="1" applyAlignment="1" applyProtection="1">
      <alignment vertical="center"/>
      <protection hidden="1"/>
    </xf>
    <xf numFmtId="168" fontId="10" fillId="0" borderId="15" xfId="0" applyNumberFormat="1" applyFont="1" applyBorder="1" applyAlignment="1" applyProtection="1">
      <alignment vertical="center" wrapText="1"/>
      <protection hidden="1"/>
    </xf>
    <xf numFmtId="0" fontId="10" fillId="0" borderId="5" xfId="0" applyFont="1" applyBorder="1" applyProtection="1">
      <protection hidden="1"/>
    </xf>
    <xf numFmtId="0" fontId="10" fillId="0" borderId="6" xfId="0" applyFont="1" applyBorder="1" applyProtection="1">
      <protection hidden="1"/>
    </xf>
    <xf numFmtId="166" fontId="22" fillId="0" borderId="0" xfId="1" applyNumberFormat="1" applyFont="1" applyFill="1" applyBorder="1" applyProtection="1">
      <protection hidden="1"/>
    </xf>
    <xf numFmtId="167" fontId="10" fillId="0" borderId="15" xfId="0" applyNumberFormat="1" applyFont="1" applyBorder="1" applyProtection="1">
      <protection hidden="1"/>
    </xf>
    <xf numFmtId="167" fontId="10" fillId="0" borderId="12" xfId="0" applyNumberFormat="1" applyFont="1" applyBorder="1" applyProtection="1">
      <protection hidden="1"/>
    </xf>
    <xf numFmtId="0" fontId="10" fillId="0" borderId="7" xfId="0" applyFont="1" applyBorder="1" applyProtection="1">
      <protection hidden="1"/>
    </xf>
    <xf numFmtId="0" fontId="10" fillId="0" borderId="8" xfId="0" applyFont="1" applyBorder="1" applyProtection="1">
      <protection hidden="1"/>
    </xf>
    <xf numFmtId="166" fontId="10" fillId="0" borderId="8" xfId="1" applyNumberFormat="1" applyFont="1" applyFill="1" applyBorder="1" applyProtection="1">
      <protection hidden="1"/>
    </xf>
    <xf numFmtId="167" fontId="10" fillId="0" borderId="13" xfId="0" quotePrefix="1" applyNumberFormat="1" applyFont="1" applyBorder="1" applyProtection="1">
      <protection hidden="1"/>
    </xf>
    <xf numFmtId="0" fontId="10" fillId="0" borderId="10" xfId="0" applyFont="1" applyBorder="1" applyAlignment="1" applyProtection="1">
      <alignment vertical="center"/>
      <protection hidden="1"/>
    </xf>
    <xf numFmtId="167" fontId="10" fillId="0" borderId="14" xfId="0" applyNumberFormat="1" applyFont="1" applyBorder="1" applyAlignment="1" applyProtection="1">
      <alignment wrapText="1"/>
      <protection hidden="1"/>
    </xf>
    <xf numFmtId="0" fontId="11" fillId="5" borderId="0" xfId="0" applyFont="1" applyFill="1" applyProtection="1">
      <protection locked="0" hidden="1"/>
    </xf>
    <xf numFmtId="166" fontId="10" fillId="0" borderId="0" xfId="1" applyNumberFormat="1" applyFont="1" applyBorder="1" applyProtection="1">
      <protection hidden="1"/>
    </xf>
    <xf numFmtId="166" fontId="10" fillId="0" borderId="0" xfId="1" applyNumberFormat="1" applyFont="1" applyFill="1" applyBorder="1" applyProtection="1">
      <protection hidden="1"/>
    </xf>
    <xf numFmtId="167" fontId="10" fillId="0" borderId="14" xfId="0" applyNumberFormat="1" applyFont="1" applyBorder="1" applyProtection="1">
      <protection hidden="1"/>
    </xf>
    <xf numFmtId="166" fontId="22" fillId="0" borderId="8" xfId="1" applyNumberFormat="1" applyFont="1" applyFill="1" applyBorder="1" applyProtection="1">
      <protection hidden="1"/>
    </xf>
    <xf numFmtId="167" fontId="10" fillId="0" borderId="13" xfId="0" applyNumberFormat="1" applyFont="1" applyBorder="1" applyProtection="1">
      <protection hidden="1"/>
    </xf>
    <xf numFmtId="0" fontId="10" fillId="0" borderId="5" xfId="0" applyFont="1" applyBorder="1" applyAlignment="1" applyProtection="1">
      <alignment vertical="center"/>
      <protection hidden="1"/>
    </xf>
    <xf numFmtId="166" fontId="22" fillId="0" borderId="21" xfId="1" applyNumberFormat="1" applyFont="1" applyFill="1" applyBorder="1" applyAlignment="1" applyProtection="1">
      <alignment vertical="center"/>
      <protection hidden="1"/>
    </xf>
    <xf numFmtId="167" fontId="10" fillId="0" borderId="15" xfId="0" applyNumberFormat="1" applyFont="1" applyBorder="1" applyAlignment="1" applyProtection="1">
      <alignment vertical="center" wrapText="1"/>
      <protection hidden="1"/>
    </xf>
    <xf numFmtId="0" fontId="10" fillId="2" borderId="0" xfId="0" applyFont="1" applyFill="1" applyProtection="1">
      <protection hidden="1"/>
    </xf>
    <xf numFmtId="0" fontId="10" fillId="2" borderId="0" xfId="0" applyFont="1" applyFill="1" applyAlignment="1" applyProtection="1">
      <alignment horizontal="left"/>
      <protection hidden="1"/>
    </xf>
    <xf numFmtId="10" fontId="10" fillId="2" borderId="0" xfId="0" applyNumberFormat="1" applyFont="1" applyFill="1" applyAlignment="1" applyProtection="1">
      <alignment horizontal="left"/>
      <protection hidden="1"/>
    </xf>
    <xf numFmtId="164" fontId="10" fillId="2" borderId="0" xfId="0" applyNumberFormat="1" applyFont="1" applyFill="1" applyProtection="1">
      <protection hidden="1"/>
    </xf>
    <xf numFmtId="10" fontId="10" fillId="2" borderId="0" xfId="0" applyNumberFormat="1" applyFont="1" applyFill="1" applyProtection="1">
      <protection hidden="1"/>
    </xf>
    <xf numFmtId="10" fontId="0" fillId="0" borderId="0" xfId="0" applyNumberFormat="1"/>
    <xf numFmtId="0" fontId="10" fillId="3" borderId="0" xfId="0" applyFont="1" applyFill="1"/>
    <xf numFmtId="166" fontId="10" fillId="0" borderId="0" xfId="0" applyNumberFormat="1" applyFont="1" applyProtection="1">
      <protection hidden="1"/>
    </xf>
    <xf numFmtId="168" fontId="11" fillId="5" borderId="8" xfId="0" applyNumberFormat="1" applyFont="1" applyFill="1" applyBorder="1" applyAlignment="1" applyProtection="1">
      <alignment vertical="center" wrapText="1"/>
      <protection locked="0" hidden="1"/>
    </xf>
    <xf numFmtId="0" fontId="10" fillId="0" borderId="11" xfId="0" applyFont="1" applyBorder="1" applyAlignment="1" applyProtection="1">
      <alignment vertical="center" wrapText="1"/>
      <protection hidden="1"/>
    </xf>
    <xf numFmtId="0" fontId="11" fillId="3" borderId="0" xfId="0" applyFont="1" applyFill="1" applyProtection="1">
      <protection hidden="1"/>
    </xf>
    <xf numFmtId="164" fontId="10" fillId="2" borderId="0" xfId="0" applyNumberFormat="1" applyFont="1" applyFill="1" applyAlignment="1">
      <alignment horizontal="center"/>
    </xf>
    <xf numFmtId="164" fontId="10" fillId="2" borderId="15" xfId="0" applyNumberFormat="1" applyFont="1" applyFill="1" applyBorder="1" applyAlignment="1">
      <alignment horizontal="center"/>
    </xf>
    <xf numFmtId="164" fontId="10" fillId="2" borderId="12" xfId="0" applyNumberFormat="1" applyFont="1" applyFill="1" applyBorder="1" applyAlignment="1">
      <alignment horizontal="center"/>
    </xf>
    <xf numFmtId="164" fontId="10" fillId="2" borderId="13" xfId="0" applyNumberFormat="1" applyFont="1" applyFill="1" applyBorder="1" applyAlignment="1">
      <alignment horizontal="center"/>
    </xf>
    <xf numFmtId="0" fontId="10" fillId="3" borderId="5" xfId="0" applyFont="1" applyFill="1" applyBorder="1"/>
    <xf numFmtId="0" fontId="10" fillId="2" borderId="6" xfId="0" applyFont="1" applyFill="1" applyBorder="1"/>
    <xf numFmtId="0" fontId="10" fillId="3" borderId="9" xfId="0" applyFont="1" applyFill="1" applyBorder="1"/>
    <xf numFmtId="0" fontId="10" fillId="3" borderId="7" xfId="0" applyFont="1" applyFill="1" applyBorder="1"/>
    <xf numFmtId="0" fontId="10" fillId="3" borderId="6" xfId="0" applyFont="1" applyFill="1" applyBorder="1"/>
    <xf numFmtId="0" fontId="10" fillId="2" borderId="8" xfId="0" applyFont="1" applyFill="1" applyBorder="1"/>
    <xf numFmtId="164" fontId="10" fillId="2" borderId="14" xfId="0" applyNumberFormat="1" applyFont="1" applyFill="1" applyBorder="1" applyAlignment="1">
      <alignment horizontal="center"/>
    </xf>
    <xf numFmtId="0" fontId="10" fillId="3" borderId="10" xfId="0" applyFont="1" applyFill="1" applyBorder="1"/>
    <xf numFmtId="0" fontId="13" fillId="2" borderId="11" xfId="0" applyFont="1" applyFill="1" applyBorder="1"/>
    <xf numFmtId="0" fontId="11" fillId="0" borderId="0" xfId="0" applyFont="1" applyProtection="1">
      <protection hidden="1"/>
    </xf>
    <xf numFmtId="0" fontId="8" fillId="9" borderId="0" xfId="0" applyFont="1" applyFill="1" applyAlignment="1">
      <alignment horizontal="right" vertical="center" wrapText="1"/>
    </xf>
    <xf numFmtId="0" fontId="11" fillId="9" borderId="0" xfId="0" applyFont="1" applyFill="1" applyAlignment="1">
      <alignment vertical="center" wrapText="1"/>
    </xf>
    <xf numFmtId="0" fontId="11" fillId="9" borderId="0" xfId="0" applyFont="1" applyFill="1" applyAlignment="1" applyProtection="1">
      <alignment vertical="center" wrapText="1"/>
      <protection hidden="1"/>
    </xf>
    <xf numFmtId="0" fontId="11" fillId="9" borderId="0" xfId="0" applyFont="1" applyFill="1" applyAlignment="1" applyProtection="1">
      <alignment vertical="center"/>
      <protection hidden="1"/>
    </xf>
    <xf numFmtId="0" fontId="11" fillId="9" borderId="0" xfId="0" applyFont="1" applyFill="1" applyAlignment="1" applyProtection="1">
      <alignment horizontal="right" vertical="center"/>
      <protection hidden="1"/>
    </xf>
    <xf numFmtId="0" fontId="9" fillId="9" borderId="0" xfId="0" applyFont="1" applyFill="1" applyAlignment="1" applyProtection="1">
      <alignment vertical="center" wrapText="1"/>
      <protection hidden="1"/>
    </xf>
    <xf numFmtId="0" fontId="9" fillId="9" borderId="0" xfId="0" applyFont="1" applyFill="1" applyAlignment="1" applyProtection="1">
      <alignment horizontal="right" vertical="center"/>
      <protection hidden="1"/>
    </xf>
    <xf numFmtId="0" fontId="11" fillId="9" borderId="0" xfId="0" applyFont="1" applyFill="1" applyAlignment="1" applyProtection="1">
      <alignment horizontal="left" vertical="center" wrapText="1"/>
      <protection hidden="1"/>
    </xf>
    <xf numFmtId="0" fontId="9" fillId="9" borderId="0" xfId="0" applyFont="1" applyFill="1" applyAlignment="1" applyProtection="1">
      <alignment vertical="center"/>
      <protection hidden="1"/>
    </xf>
    <xf numFmtId="0" fontId="11" fillId="9" borderId="0" xfId="0" applyFont="1" applyFill="1" applyAlignment="1" applyProtection="1">
      <alignment horizontal="right" vertical="center" wrapText="1"/>
      <protection hidden="1"/>
    </xf>
    <xf numFmtId="7" fontId="11" fillId="9" borderId="3" xfId="0" applyNumberFormat="1" applyFont="1" applyFill="1" applyBorder="1" applyAlignment="1" applyProtection="1">
      <alignment vertical="center" wrapText="1"/>
      <protection locked="0" hidden="1"/>
    </xf>
    <xf numFmtId="0" fontId="11" fillId="9" borderId="0" xfId="0" applyFont="1" applyFill="1" applyAlignment="1" applyProtection="1">
      <alignment horizontal="left" vertical="center"/>
      <protection hidden="1"/>
    </xf>
    <xf numFmtId="10" fontId="11" fillId="9" borderId="3" xfId="0" applyNumberFormat="1" applyFont="1" applyFill="1" applyBorder="1" applyAlignment="1" applyProtection="1">
      <alignment vertical="center" wrapText="1"/>
      <protection locked="0" hidden="1"/>
    </xf>
    <xf numFmtId="10" fontId="11" fillId="9" borderId="0" xfId="0" applyNumberFormat="1" applyFont="1" applyFill="1" applyAlignment="1" applyProtection="1">
      <alignment horizontal="right" vertical="center"/>
      <protection hidden="1"/>
    </xf>
    <xf numFmtId="10" fontId="11" fillId="9" borderId="0" xfId="0" applyNumberFormat="1" applyFont="1" applyFill="1" applyAlignment="1" applyProtection="1">
      <alignment horizontal="right" vertical="center" wrapText="1"/>
      <protection hidden="1"/>
    </xf>
    <xf numFmtId="166" fontId="17" fillId="9" borderId="0" xfId="0" applyNumberFormat="1" applyFont="1" applyFill="1" applyAlignment="1" applyProtection="1">
      <alignment horizontal="right" vertical="center"/>
      <protection hidden="1"/>
    </xf>
    <xf numFmtId="0" fontId="11" fillId="10" borderId="16" xfId="0" applyFont="1" applyFill="1" applyBorder="1" applyAlignment="1" applyProtection="1">
      <alignment vertical="center" wrapText="1"/>
      <protection locked="0"/>
    </xf>
    <xf numFmtId="0" fontId="11" fillId="10" borderId="16" xfId="0" applyFont="1" applyFill="1" applyBorder="1" applyAlignment="1" applyProtection="1">
      <alignment vertical="center"/>
      <protection locked="0"/>
    </xf>
    <xf numFmtId="167" fontId="16" fillId="10" borderId="5" xfId="0" applyNumberFormat="1" applyFont="1" applyFill="1" applyBorder="1" applyAlignment="1">
      <alignment horizontal="left"/>
    </xf>
    <xf numFmtId="167" fontId="16" fillId="10" borderId="9" xfId="0" applyNumberFormat="1" applyFont="1" applyFill="1" applyBorder="1" applyAlignment="1">
      <alignment horizontal="left"/>
    </xf>
    <xf numFmtId="0" fontId="16" fillId="10" borderId="7" xfId="0" applyFont="1" applyFill="1" applyBorder="1" applyAlignment="1">
      <alignment horizontal="left"/>
    </xf>
    <xf numFmtId="164" fontId="11" fillId="10" borderId="15" xfId="0" applyNumberFormat="1" applyFont="1" applyFill="1" applyBorder="1"/>
    <xf numFmtId="164" fontId="11" fillId="10" borderId="13" xfId="0" applyNumberFormat="1" applyFont="1" applyFill="1" applyBorder="1"/>
    <xf numFmtId="164" fontId="11" fillId="10" borderId="12" xfId="0" applyNumberFormat="1" applyFont="1" applyFill="1" applyBorder="1"/>
    <xf numFmtId="164" fontId="17" fillId="10" borderId="14" xfId="0" applyNumberFormat="1" applyFont="1" applyFill="1" applyBorder="1"/>
    <xf numFmtId="0" fontId="17" fillId="9" borderId="10" xfId="0" applyFont="1" applyFill="1" applyBorder="1"/>
    <xf numFmtId="0" fontId="17" fillId="9" borderId="11" xfId="0" applyFont="1" applyFill="1" applyBorder="1"/>
    <xf numFmtId="10" fontId="17" fillId="9" borderId="11" xfId="0" applyNumberFormat="1" applyFont="1" applyFill="1" applyBorder="1"/>
    <xf numFmtId="164" fontId="17" fillId="9" borderId="3" xfId="0" applyNumberFormat="1" applyFont="1" applyFill="1" applyBorder="1" applyAlignment="1">
      <alignment horizontal="center"/>
    </xf>
    <xf numFmtId="164" fontId="17" fillId="9" borderId="14" xfId="0" applyNumberFormat="1" applyFont="1" applyFill="1" applyBorder="1" applyAlignment="1">
      <alignment horizontal="center"/>
    </xf>
    <xf numFmtId="164" fontId="11" fillId="10" borderId="1" xfId="0" applyNumberFormat="1" applyFont="1" applyFill="1" applyBorder="1"/>
    <xf numFmtId="164" fontId="11" fillId="10" borderId="3" xfId="0" applyNumberFormat="1" applyFont="1" applyFill="1" applyBorder="1"/>
    <xf numFmtId="0" fontId="17" fillId="9" borderId="0" xfId="0" applyFont="1" applyFill="1" applyAlignment="1" applyProtection="1">
      <alignment horizontal="center" vertical="center" wrapText="1"/>
      <protection hidden="1"/>
    </xf>
    <xf numFmtId="0" fontId="17" fillId="9" borderId="0" xfId="0" applyFont="1" applyFill="1" applyAlignment="1" applyProtection="1">
      <alignment vertical="center" wrapText="1"/>
      <protection hidden="1"/>
    </xf>
    <xf numFmtId="0" fontId="17" fillId="9" borderId="0" xfId="0" applyFont="1" applyFill="1" applyAlignment="1" applyProtection="1">
      <alignment horizontal="center" vertical="center"/>
      <protection hidden="1"/>
    </xf>
    <xf numFmtId="0" fontId="17" fillId="9" borderId="15" xfId="0" applyFont="1" applyFill="1" applyBorder="1" applyAlignment="1" applyProtection="1">
      <alignment horizontal="center" vertical="center" wrapText="1"/>
      <protection hidden="1"/>
    </xf>
    <xf numFmtId="0" fontId="10" fillId="3" borderId="10" xfId="0" applyFont="1" applyFill="1" applyBorder="1" applyProtection="1">
      <protection hidden="1"/>
    </xf>
    <xf numFmtId="0" fontId="10" fillId="3" borderId="14" xfId="0" applyFont="1" applyFill="1" applyBorder="1" applyProtection="1">
      <protection hidden="1"/>
    </xf>
    <xf numFmtId="0" fontId="4" fillId="3" borderId="14" xfId="0" applyFont="1" applyFill="1" applyBorder="1" applyProtection="1">
      <protection hidden="1"/>
    </xf>
    <xf numFmtId="44" fontId="10" fillId="3" borderId="10" xfId="3" applyFont="1" applyFill="1" applyBorder="1" applyAlignment="1" applyProtection="1">
      <alignment horizontal="center" vertical="center"/>
    </xf>
    <xf numFmtId="166" fontId="10" fillId="3" borderId="7" xfId="1" applyNumberFormat="1" applyFont="1" applyFill="1" applyBorder="1" applyProtection="1">
      <protection hidden="1"/>
    </xf>
    <xf numFmtId="44" fontId="10" fillId="3" borderId="13" xfId="3" applyFont="1" applyFill="1" applyBorder="1" applyProtection="1"/>
    <xf numFmtId="44" fontId="10" fillId="3" borderId="1" xfId="3" applyFont="1" applyFill="1" applyBorder="1" applyProtection="1"/>
    <xf numFmtId="0" fontId="10" fillId="3" borderId="9" xfId="0" applyFont="1" applyFill="1" applyBorder="1" applyProtection="1">
      <protection hidden="1"/>
    </xf>
    <xf numFmtId="0" fontId="10" fillId="3" borderId="12" xfId="0" applyFont="1" applyFill="1" applyBorder="1" applyProtection="1">
      <protection hidden="1"/>
    </xf>
    <xf numFmtId="10" fontId="10" fillId="3" borderId="9" xfId="0" applyNumberFormat="1" applyFont="1" applyFill="1" applyBorder="1" applyProtection="1">
      <protection hidden="1"/>
    </xf>
    <xf numFmtId="0" fontId="4" fillId="3" borderId="12" xfId="0" applyFont="1" applyFill="1" applyBorder="1" applyProtection="1">
      <protection hidden="1"/>
    </xf>
    <xf numFmtId="43" fontId="10" fillId="3" borderId="9" xfId="4" applyFont="1" applyFill="1" applyBorder="1" applyAlignment="1" applyProtection="1">
      <alignment horizontal="center" vertical="center"/>
    </xf>
    <xf numFmtId="166" fontId="10" fillId="3" borderId="9" xfId="1" applyNumberFormat="1" applyFont="1" applyFill="1" applyBorder="1" applyProtection="1">
      <protection hidden="1"/>
    </xf>
    <xf numFmtId="44" fontId="10" fillId="3" borderId="12" xfId="3" applyFont="1" applyFill="1" applyBorder="1" applyProtection="1"/>
    <xf numFmtId="44" fontId="10" fillId="3" borderId="9" xfId="3" applyFont="1" applyFill="1" applyBorder="1" applyAlignment="1" applyProtection="1">
      <alignment horizontal="center" vertical="center"/>
    </xf>
    <xf numFmtId="9" fontId="10" fillId="3" borderId="9" xfId="0" applyNumberFormat="1" applyFont="1" applyFill="1" applyBorder="1" applyProtection="1">
      <protection hidden="1"/>
    </xf>
    <xf numFmtId="0" fontId="10" fillId="3" borderId="7" xfId="0" applyFont="1" applyFill="1" applyBorder="1" applyProtection="1">
      <protection hidden="1"/>
    </xf>
    <xf numFmtId="0" fontId="10" fillId="3" borderId="13" xfId="0" applyFont="1" applyFill="1" applyBorder="1" applyProtection="1">
      <protection hidden="1"/>
    </xf>
    <xf numFmtId="10" fontId="10" fillId="3" borderId="7" xfId="0" applyNumberFormat="1" applyFont="1" applyFill="1" applyBorder="1" applyProtection="1">
      <protection hidden="1"/>
    </xf>
    <xf numFmtId="0" fontId="4" fillId="3" borderId="13" xfId="0" applyFont="1" applyFill="1" applyBorder="1" applyProtection="1">
      <protection hidden="1"/>
    </xf>
    <xf numFmtId="43" fontId="10" fillId="3" borderId="1" xfId="4" applyFont="1" applyFill="1" applyBorder="1" applyAlignment="1" applyProtection="1">
      <alignment horizontal="center" vertical="center"/>
    </xf>
    <xf numFmtId="44" fontId="10" fillId="3" borderId="9" xfId="3" applyFont="1" applyFill="1" applyBorder="1" applyProtection="1">
      <protection hidden="1"/>
    </xf>
    <xf numFmtId="0" fontId="10" fillId="3" borderId="0" xfId="0" applyFont="1" applyFill="1" applyProtection="1">
      <protection hidden="1"/>
    </xf>
    <xf numFmtId="0" fontId="4" fillId="3" borderId="0" xfId="0" applyFont="1" applyFill="1" applyProtection="1">
      <protection hidden="1"/>
    </xf>
    <xf numFmtId="44" fontId="10" fillId="3" borderId="7" xfId="3" applyFont="1" applyFill="1" applyBorder="1" applyProtection="1">
      <protection hidden="1"/>
    </xf>
    <xf numFmtId="0" fontId="10" fillId="2" borderId="12" xfId="0" applyFont="1" applyFill="1" applyBorder="1"/>
    <xf numFmtId="10" fontId="10" fillId="3" borderId="9" xfId="0" applyNumberFormat="1" applyFont="1" applyFill="1" applyBorder="1"/>
    <xf numFmtId="2" fontId="10" fillId="2" borderId="9" xfId="0" applyNumberFormat="1" applyFont="1" applyFill="1" applyBorder="1"/>
    <xf numFmtId="164" fontId="10" fillId="2" borderId="9" xfId="0" applyNumberFormat="1" applyFont="1" applyFill="1" applyBorder="1"/>
    <xf numFmtId="44" fontId="10" fillId="2" borderId="12" xfId="3" applyFont="1" applyFill="1" applyBorder="1" applyProtection="1"/>
    <xf numFmtId="0" fontId="10" fillId="2" borderId="13" xfId="0" applyFont="1" applyFill="1" applyBorder="1"/>
    <xf numFmtId="10" fontId="10" fillId="2" borderId="7" xfId="0" applyNumberFormat="1" applyFont="1" applyFill="1" applyBorder="1"/>
    <xf numFmtId="164" fontId="10" fillId="2" borderId="7" xfId="0" applyNumberFormat="1" applyFont="1" applyFill="1" applyBorder="1"/>
    <xf numFmtId="44" fontId="10" fillId="2" borderId="13" xfId="3" applyFont="1" applyFill="1" applyBorder="1" applyProtection="1"/>
    <xf numFmtId="164" fontId="10" fillId="2" borderId="13" xfId="0" applyNumberFormat="1" applyFont="1" applyFill="1" applyBorder="1"/>
    <xf numFmtId="44" fontId="10" fillId="3" borderId="1" xfId="3" applyFont="1" applyFill="1" applyBorder="1" applyAlignment="1" applyProtection="1">
      <alignment horizontal="center" vertical="center"/>
    </xf>
    <xf numFmtId="164" fontId="10" fillId="3" borderId="13" xfId="0" applyNumberFormat="1" applyFont="1" applyFill="1" applyBorder="1"/>
    <xf numFmtId="44" fontId="10" fillId="3" borderId="0" xfId="3" applyFont="1" applyFill="1" applyBorder="1" applyProtection="1"/>
    <xf numFmtId="44" fontId="10" fillId="3" borderId="2" xfId="3" applyFont="1" applyFill="1" applyBorder="1" applyProtection="1"/>
    <xf numFmtId="44" fontId="10" fillId="2" borderId="0" xfId="0" applyNumberFormat="1" applyFont="1" applyFill="1"/>
    <xf numFmtId="0" fontId="12" fillId="2" borderId="0" xfId="0" applyFont="1" applyFill="1"/>
    <xf numFmtId="0" fontId="17" fillId="9" borderId="0" xfId="0" applyFont="1" applyFill="1" applyAlignment="1" applyProtection="1">
      <alignment vertical="center"/>
      <protection hidden="1"/>
    </xf>
    <xf numFmtId="166" fontId="10" fillId="0" borderId="6" xfId="1" applyNumberFormat="1" applyFont="1" applyBorder="1" applyProtection="1">
      <protection hidden="1"/>
    </xf>
    <xf numFmtId="0" fontId="10" fillId="0" borderId="15" xfId="0" applyFont="1" applyBorder="1" applyProtection="1">
      <protection hidden="1"/>
    </xf>
    <xf numFmtId="9" fontId="11" fillId="0" borderId="0" xfId="0" applyNumberFormat="1" applyFont="1" applyAlignment="1" applyProtection="1">
      <alignment horizontal="center"/>
      <protection hidden="1"/>
    </xf>
    <xf numFmtId="166" fontId="10" fillId="0" borderId="8" xfId="1" applyNumberFormat="1" applyFont="1" applyBorder="1" applyProtection="1">
      <protection hidden="1"/>
    </xf>
    <xf numFmtId="0" fontId="10" fillId="0" borderId="13" xfId="0" applyFont="1" applyBorder="1" applyProtection="1">
      <protection hidden="1"/>
    </xf>
    <xf numFmtId="10" fontId="11" fillId="10" borderId="6" xfId="1" applyNumberFormat="1" applyFont="1" applyFill="1" applyBorder="1" applyAlignment="1" applyProtection="1">
      <alignment horizontal="center"/>
      <protection locked="0"/>
    </xf>
    <xf numFmtId="0" fontId="10" fillId="2" borderId="11" xfId="0" applyFont="1" applyFill="1" applyBorder="1"/>
    <xf numFmtId="164" fontId="10" fillId="2" borderId="5" xfId="0" applyNumberFormat="1" applyFont="1" applyFill="1" applyBorder="1" applyAlignment="1">
      <alignment horizontal="center"/>
    </xf>
    <xf numFmtId="164" fontId="10" fillId="2" borderId="7" xfId="0" applyNumberFormat="1" applyFont="1" applyFill="1" applyBorder="1" applyAlignment="1">
      <alignment horizontal="center"/>
    </xf>
    <xf numFmtId="164" fontId="13" fillId="2" borderId="11" xfId="0" applyNumberFormat="1" applyFont="1" applyFill="1" applyBorder="1" applyAlignment="1">
      <alignment horizontal="center"/>
    </xf>
    <xf numFmtId="164" fontId="10" fillId="2" borderId="9" xfId="0" applyNumberFormat="1" applyFont="1" applyFill="1" applyBorder="1" applyAlignment="1">
      <alignment horizontal="center"/>
    </xf>
    <xf numFmtId="164" fontId="10" fillId="2" borderId="8" xfId="0" applyNumberFormat="1" applyFont="1" applyFill="1" applyBorder="1" applyAlignment="1">
      <alignment horizontal="center"/>
    </xf>
    <xf numFmtId="164" fontId="10" fillId="2" borderId="6" xfId="0" applyNumberFormat="1" applyFont="1" applyFill="1" applyBorder="1" applyAlignment="1">
      <alignment horizontal="center"/>
    </xf>
    <xf numFmtId="0" fontId="13" fillId="9" borderId="11" xfId="0" applyFont="1" applyFill="1" applyBorder="1"/>
    <xf numFmtId="0" fontId="17" fillId="9" borderId="14" xfId="0" applyFont="1" applyFill="1" applyBorder="1" applyAlignment="1">
      <alignment horizontal="center"/>
    </xf>
    <xf numFmtId="0" fontId="13" fillId="9" borderId="14" xfId="0" applyFont="1" applyFill="1" applyBorder="1"/>
    <xf numFmtId="167" fontId="10" fillId="0" borderId="14" xfId="0" applyNumberFormat="1" applyFont="1" applyBorder="1" applyAlignment="1" applyProtection="1">
      <alignment vertical="center" wrapText="1"/>
      <protection hidden="1"/>
    </xf>
    <xf numFmtId="166" fontId="22" fillId="0" borderId="6" xfId="1" applyNumberFormat="1" applyFont="1" applyFill="1" applyBorder="1" applyProtection="1">
      <protection hidden="1"/>
    </xf>
    <xf numFmtId="0" fontId="17" fillId="9" borderId="0" xfId="0" applyFont="1" applyFill="1" applyAlignment="1" applyProtection="1">
      <alignment horizontal="right" vertical="center"/>
      <protection hidden="1"/>
    </xf>
    <xf numFmtId="0" fontId="4" fillId="0" borderId="0" xfId="0" applyFont="1" applyAlignment="1">
      <alignment vertical="top"/>
    </xf>
    <xf numFmtId="49" fontId="11" fillId="10" borderId="3" xfId="0" applyNumberFormat="1" applyFont="1" applyFill="1" applyBorder="1" applyAlignment="1" applyProtection="1">
      <alignment vertical="center" wrapText="1"/>
      <protection locked="0" hidden="1"/>
    </xf>
    <xf numFmtId="172" fontId="10" fillId="0" borderId="0" xfId="0" applyNumberFormat="1" applyFont="1" applyProtection="1">
      <protection hidden="1"/>
    </xf>
    <xf numFmtId="166" fontId="22" fillId="0" borderId="6" xfId="1" applyNumberFormat="1" applyFont="1" applyFill="1" applyBorder="1" applyAlignment="1" applyProtection="1">
      <alignment vertical="center"/>
      <protection hidden="1"/>
    </xf>
    <xf numFmtId="0" fontId="10" fillId="0" borderId="8" xfId="0" applyFont="1" applyBorder="1" applyAlignment="1" applyProtection="1">
      <alignment vertical="top"/>
      <protection hidden="1"/>
    </xf>
    <xf numFmtId="0" fontId="10" fillId="0" borderId="0" xfId="0" applyFont="1" applyAlignment="1" applyProtection="1">
      <alignment vertical="top"/>
      <protection hidden="1"/>
    </xf>
    <xf numFmtId="166" fontId="22" fillId="0" borderId="8" xfId="1" applyNumberFormat="1" applyFont="1" applyFill="1" applyBorder="1" applyAlignment="1" applyProtection="1">
      <alignment vertical="center"/>
      <protection hidden="1"/>
    </xf>
    <xf numFmtId="0" fontId="17" fillId="9" borderId="3" xfId="0" applyFont="1" applyFill="1" applyBorder="1" applyProtection="1">
      <protection locked="0"/>
    </xf>
    <xf numFmtId="10" fontId="17" fillId="9" borderId="3" xfId="0" applyNumberFormat="1" applyFont="1" applyFill="1" applyBorder="1"/>
    <xf numFmtId="0" fontId="17" fillId="9" borderId="3" xfId="0" applyFont="1" applyFill="1" applyBorder="1"/>
    <xf numFmtId="164" fontId="17" fillId="9" borderId="3" xfId="0" applyNumberFormat="1" applyFont="1" applyFill="1" applyBorder="1"/>
    <xf numFmtId="10" fontId="10" fillId="2" borderId="2" xfId="0" applyNumberFormat="1" applyFont="1" applyFill="1" applyBorder="1"/>
    <xf numFmtId="10" fontId="10" fillId="2" borderId="1" xfId="0" applyNumberFormat="1" applyFont="1" applyFill="1" applyBorder="1"/>
    <xf numFmtId="2" fontId="10" fillId="2" borderId="4" xfId="0" applyNumberFormat="1" applyFont="1" applyFill="1" applyBorder="1"/>
    <xf numFmtId="2" fontId="10" fillId="2" borderId="2" xfId="0" applyNumberFormat="1" applyFont="1" applyFill="1" applyBorder="1"/>
    <xf numFmtId="2" fontId="10" fillId="2" borderId="1" xfId="0" applyNumberFormat="1" applyFont="1" applyFill="1" applyBorder="1"/>
    <xf numFmtId="0" fontId="10" fillId="3" borderId="2" xfId="0" applyFont="1" applyFill="1" applyBorder="1"/>
    <xf numFmtId="0" fontId="10" fillId="2" borderId="15" xfId="0" applyFont="1" applyFill="1" applyBorder="1"/>
    <xf numFmtId="0" fontId="17" fillId="9" borderId="8" xfId="0" applyFont="1" applyFill="1" applyBorder="1" applyAlignment="1" applyProtection="1">
      <alignment horizontal="center" vertical="center"/>
      <protection hidden="1"/>
    </xf>
    <xf numFmtId="0" fontId="17" fillId="9" borderId="8" xfId="0" applyFont="1" applyFill="1" applyBorder="1" applyAlignment="1" applyProtection="1">
      <alignment horizontal="center" vertical="center" wrapText="1"/>
      <protection hidden="1"/>
    </xf>
    <xf numFmtId="0" fontId="17" fillId="9" borderId="11" xfId="0" applyFont="1" applyFill="1" applyBorder="1" applyAlignment="1" applyProtection="1">
      <alignment horizontal="right" vertical="center"/>
      <protection hidden="1"/>
    </xf>
    <xf numFmtId="10" fontId="10" fillId="0" borderId="18" xfId="1" applyNumberFormat="1" applyFont="1" applyFill="1" applyBorder="1" applyAlignment="1" applyProtection="1">
      <alignment horizontal="left" vertical="center" wrapText="1"/>
      <protection hidden="1"/>
    </xf>
    <xf numFmtId="10" fontId="10" fillId="0" borderId="12" xfId="1" applyNumberFormat="1" applyFont="1" applyBorder="1" applyAlignment="1" applyProtection="1">
      <alignment horizontal="left" vertical="center" wrapText="1"/>
      <protection hidden="1"/>
    </xf>
    <xf numFmtId="10" fontId="10" fillId="0" borderId="20" xfId="1" applyNumberFormat="1" applyFont="1" applyBorder="1" applyAlignment="1" applyProtection="1">
      <alignment horizontal="left" vertical="center" wrapText="1"/>
      <protection hidden="1"/>
    </xf>
    <xf numFmtId="0" fontId="10" fillId="0" borderId="6" xfId="0" applyFont="1" applyBorder="1" applyAlignment="1" applyProtection="1">
      <alignment vertical="center" wrapText="1"/>
      <protection hidden="1"/>
    </xf>
    <xf numFmtId="0" fontId="18" fillId="0" borderId="0" xfId="0" applyFont="1" applyProtection="1">
      <protection hidden="1"/>
    </xf>
    <xf numFmtId="0" fontId="27" fillId="3" borderId="0" xfId="0" applyFont="1" applyFill="1" applyAlignment="1">
      <alignment vertical="center" wrapText="1"/>
    </xf>
    <xf numFmtId="0" fontId="10" fillId="3" borderId="0" xfId="0" applyFont="1" applyFill="1" applyAlignment="1">
      <alignment wrapText="1"/>
    </xf>
    <xf numFmtId="0" fontId="28" fillId="3" borderId="0" xfId="0" applyFont="1" applyFill="1" applyAlignment="1">
      <alignment vertical="center" wrapText="1"/>
    </xf>
    <xf numFmtId="0" fontId="29" fillId="3" borderId="0" xfId="0" applyFont="1" applyFill="1" applyAlignment="1">
      <alignment horizontal="left" vertical="center" wrapText="1"/>
    </xf>
    <xf numFmtId="0" fontId="31" fillId="3" borderId="0" xfId="0" applyFont="1" applyFill="1" applyAlignment="1">
      <alignment vertical="center" wrapText="1"/>
    </xf>
    <xf numFmtId="0" fontId="31" fillId="3" borderId="0" xfId="0" applyFont="1" applyFill="1" applyAlignment="1">
      <alignment horizontal="left" vertical="center" wrapText="1"/>
    </xf>
    <xf numFmtId="0" fontId="31" fillId="3" borderId="0" xfId="0" applyFont="1" applyFill="1" applyAlignment="1">
      <alignment wrapText="1"/>
    </xf>
    <xf numFmtId="0" fontId="10" fillId="9" borderId="0" xfId="0" applyFont="1" applyFill="1" applyAlignment="1" applyProtection="1">
      <alignment horizontal="right" vertical="center" wrapText="1"/>
      <protection hidden="1"/>
    </xf>
    <xf numFmtId="0" fontId="11" fillId="9" borderId="0" xfId="0" applyFont="1" applyFill="1" applyProtection="1">
      <protection hidden="1"/>
    </xf>
    <xf numFmtId="0" fontId="9" fillId="9" borderId="0" xfId="0" applyFont="1" applyFill="1" applyAlignment="1" applyProtection="1">
      <alignment horizontal="right" vertical="center" wrapText="1"/>
      <protection hidden="1"/>
    </xf>
    <xf numFmtId="170" fontId="11" fillId="10" borderId="3" xfId="0" applyNumberFormat="1" applyFont="1" applyFill="1" applyBorder="1" applyAlignment="1" applyProtection="1">
      <alignment vertical="center" wrapText="1"/>
      <protection locked="0" hidden="1"/>
    </xf>
    <xf numFmtId="171" fontId="10" fillId="0" borderId="3" xfId="1" applyNumberFormat="1" applyFont="1" applyBorder="1" applyProtection="1">
      <protection hidden="1"/>
    </xf>
    <xf numFmtId="171" fontId="10" fillId="0" borderId="10" xfId="1" applyNumberFormat="1" applyFont="1" applyBorder="1" applyProtection="1">
      <protection hidden="1"/>
    </xf>
    <xf numFmtId="171" fontId="10" fillId="0" borderId="0" xfId="0" applyNumberFormat="1" applyFont="1" applyProtection="1">
      <protection hidden="1"/>
    </xf>
    <xf numFmtId="166" fontId="13" fillId="0" borderId="0" xfId="0" applyNumberFormat="1" applyFont="1" applyProtection="1">
      <protection hidden="1"/>
    </xf>
    <xf numFmtId="10" fontId="10" fillId="0" borderId="10" xfId="1" applyNumberFormat="1" applyFont="1" applyBorder="1" applyProtection="1">
      <protection hidden="1"/>
    </xf>
    <xf numFmtId="0" fontId="13" fillId="0" borderId="0" xfId="0" applyFont="1" applyProtection="1">
      <protection hidden="1"/>
    </xf>
    <xf numFmtId="10" fontId="10" fillId="0" borderId="3" xfId="1" applyNumberFormat="1" applyFont="1" applyFill="1" applyBorder="1" applyProtection="1">
      <protection hidden="1"/>
    </xf>
    <xf numFmtId="171" fontId="10" fillId="0" borderId="3" xfId="1" applyNumberFormat="1" applyFont="1" applyFill="1" applyBorder="1" applyProtection="1">
      <protection hidden="1"/>
    </xf>
    <xf numFmtId="0" fontId="11" fillId="9" borderId="13" xfId="0" applyFont="1" applyFill="1" applyBorder="1" applyAlignment="1" applyProtection="1">
      <alignment horizontal="right" vertical="center"/>
      <protection hidden="1"/>
    </xf>
    <xf numFmtId="49" fontId="11" fillId="10" borderId="3" xfId="0" applyNumberFormat="1" applyFont="1" applyFill="1" applyBorder="1" applyAlignment="1" applyProtection="1">
      <alignment vertical="center" wrapText="1"/>
      <protection hidden="1"/>
    </xf>
    <xf numFmtId="7" fontId="0" fillId="0" borderId="0" xfId="0" applyNumberFormat="1"/>
    <xf numFmtId="44" fontId="0" fillId="0" borderId="0" xfId="0" applyNumberFormat="1"/>
    <xf numFmtId="10" fontId="10" fillId="3" borderId="0" xfId="0" applyNumberFormat="1" applyFont="1" applyFill="1"/>
    <xf numFmtId="10" fontId="10" fillId="2" borderId="3" xfId="0" applyNumberFormat="1" applyFont="1" applyFill="1" applyBorder="1"/>
    <xf numFmtId="10" fontId="10" fillId="3" borderId="1" xfId="0" applyNumberFormat="1" applyFont="1" applyFill="1" applyBorder="1"/>
    <xf numFmtId="10" fontId="10" fillId="3" borderId="2" xfId="0" applyNumberFormat="1" applyFont="1" applyFill="1" applyBorder="1"/>
    <xf numFmtId="10" fontId="10" fillId="0" borderId="1" xfId="0" applyNumberFormat="1" applyFont="1" applyBorder="1"/>
    <xf numFmtId="10" fontId="13" fillId="2" borderId="3" xfId="0" applyNumberFormat="1" applyFont="1" applyFill="1" applyBorder="1"/>
    <xf numFmtId="0" fontId="10" fillId="2" borderId="0" xfId="0" applyFont="1" applyFill="1" applyAlignment="1">
      <alignment vertical="center"/>
    </xf>
    <xf numFmtId="0" fontId="34" fillId="2" borderId="0" xfId="0" applyFont="1" applyFill="1" applyAlignment="1">
      <alignment horizontal="left"/>
    </xf>
    <xf numFmtId="167" fontId="16" fillId="3" borderId="0" xfId="0" applyNumberFormat="1" applyFont="1" applyFill="1"/>
    <xf numFmtId="167" fontId="16" fillId="3" borderId="0" xfId="0" applyNumberFormat="1" applyFont="1" applyFill="1" applyAlignment="1">
      <alignment horizontal="left"/>
    </xf>
    <xf numFmtId="0" fontId="17" fillId="9" borderId="0" xfId="0" applyFont="1" applyFill="1" applyAlignment="1">
      <alignment vertical="top"/>
    </xf>
    <xf numFmtId="0" fontId="13" fillId="9" borderId="0" xfId="0" applyFont="1" applyFill="1" applyAlignment="1">
      <alignment vertical="top"/>
    </xf>
    <xf numFmtId="0" fontId="17" fillId="9" borderId="11" xfId="0" applyFont="1" applyFill="1" applyBorder="1" applyAlignment="1">
      <alignment horizontal="center" vertical="top" wrapText="1"/>
    </xf>
    <xf numFmtId="0" fontId="17" fillId="9" borderId="10" xfId="0" applyFont="1" applyFill="1" applyBorder="1" applyAlignment="1">
      <alignment vertical="center" wrapText="1"/>
    </xf>
    <xf numFmtId="0" fontId="10" fillId="2" borderId="0" xfId="0" applyFont="1" applyFill="1" applyAlignment="1">
      <alignment vertical="top"/>
    </xf>
    <xf numFmtId="164" fontId="10" fillId="3" borderId="0" xfId="0" applyNumberFormat="1" applyFont="1" applyFill="1"/>
    <xf numFmtId="164" fontId="10" fillId="3" borderId="0" xfId="0" applyNumberFormat="1" applyFont="1" applyFill="1" applyAlignment="1">
      <alignment horizontal="center"/>
    </xf>
    <xf numFmtId="44" fontId="10" fillId="3" borderId="0" xfId="3" applyFont="1" applyFill="1" applyAlignment="1" applyProtection="1">
      <alignment horizontal="center"/>
    </xf>
    <xf numFmtId="0" fontId="13" fillId="3" borderId="0" xfId="0" applyFont="1" applyFill="1"/>
    <xf numFmtId="0" fontId="10" fillId="3" borderId="0" xfId="0" applyFont="1" applyFill="1" applyAlignment="1">
      <alignment vertical="center"/>
    </xf>
    <xf numFmtId="0" fontId="17" fillId="9" borderId="0" xfId="0" applyFont="1" applyFill="1"/>
    <xf numFmtId="0" fontId="13" fillId="9" borderId="0" xfId="0" applyFont="1" applyFill="1"/>
    <xf numFmtId="0" fontId="17" fillId="9" borderId="0" xfId="0" applyFont="1" applyFill="1" applyAlignment="1">
      <alignment vertical="center"/>
    </xf>
    <xf numFmtId="0" fontId="17" fillId="3" borderId="0" xfId="0" applyFont="1" applyFill="1"/>
    <xf numFmtId="0" fontId="17" fillId="3" borderId="0" xfId="0" applyFont="1" applyFill="1" applyAlignment="1">
      <alignment vertical="center"/>
    </xf>
    <xf numFmtId="44" fontId="11" fillId="10" borderId="22" xfId="3" applyFont="1" applyFill="1" applyBorder="1" applyProtection="1">
      <protection locked="0"/>
    </xf>
    <xf numFmtId="44" fontId="10" fillId="2" borderId="0" xfId="3" applyFont="1" applyFill="1" applyBorder="1" applyAlignment="1" applyProtection="1"/>
    <xf numFmtId="2" fontId="11" fillId="10" borderId="23" xfId="0" applyNumberFormat="1" applyFont="1" applyFill="1" applyBorder="1" applyProtection="1">
      <protection locked="0"/>
    </xf>
    <xf numFmtId="2" fontId="11" fillId="10" borderId="22" xfId="0" applyNumberFormat="1" applyFont="1" applyFill="1" applyBorder="1" applyProtection="1">
      <protection locked="0"/>
    </xf>
    <xf numFmtId="10" fontId="11" fillId="10" borderId="22" xfId="1" applyNumberFormat="1" applyFont="1" applyFill="1" applyBorder="1" applyAlignment="1" applyProtection="1">
      <protection locked="0"/>
    </xf>
    <xf numFmtId="0" fontId="35" fillId="0" borderId="0" xfId="0" applyFont="1" applyAlignment="1">
      <alignment horizontal="left" vertical="center" indent="1"/>
    </xf>
    <xf numFmtId="10" fontId="10" fillId="2" borderId="0" xfId="0" applyNumberFormat="1" applyFont="1" applyFill="1" applyAlignment="1">
      <alignment horizontal="right"/>
    </xf>
    <xf numFmtId="0" fontId="10" fillId="2" borderId="0" xfId="0" applyFont="1" applyFill="1" applyAlignment="1">
      <alignment horizontal="right" vertical="center"/>
    </xf>
    <xf numFmtId="44" fontId="11" fillId="10" borderId="22" xfId="3" applyFont="1" applyFill="1" applyBorder="1" applyAlignment="1" applyProtection="1">
      <protection locked="0"/>
    </xf>
    <xf numFmtId="44" fontId="10" fillId="2" borderId="0" xfId="3" applyFont="1" applyFill="1"/>
    <xf numFmtId="44" fontId="10" fillId="2" borderId="0" xfId="0" applyNumberFormat="1" applyFont="1" applyFill="1" applyAlignment="1">
      <alignment vertical="center"/>
    </xf>
    <xf numFmtId="10" fontId="11" fillId="10" borderId="24" xfId="1" applyNumberFormat="1" applyFont="1" applyFill="1" applyBorder="1" applyAlignment="1" applyProtection="1">
      <protection locked="0"/>
    </xf>
    <xf numFmtId="2" fontId="10" fillId="2" borderId="0" xfId="0" applyNumberFormat="1" applyFont="1" applyFill="1"/>
    <xf numFmtId="10" fontId="10" fillId="2" borderId="0" xfId="1" applyNumberFormat="1" applyFont="1" applyFill="1" applyBorder="1" applyAlignment="1" applyProtection="1"/>
    <xf numFmtId="10" fontId="10" fillId="2" borderId="0" xfId="0" applyNumberFormat="1" applyFont="1" applyFill="1" applyAlignment="1">
      <alignment horizontal="left" vertical="top"/>
    </xf>
    <xf numFmtId="44" fontId="10" fillId="3" borderId="0" xfId="3" applyFont="1" applyFill="1" applyProtection="1"/>
    <xf numFmtId="44" fontId="10" fillId="3" borderId="0" xfId="0" applyNumberFormat="1" applyFont="1" applyFill="1" applyAlignment="1">
      <alignment vertical="center"/>
    </xf>
    <xf numFmtId="174" fontId="13" fillId="2" borderId="0" xfId="0" applyNumberFormat="1" applyFont="1" applyFill="1"/>
    <xf numFmtId="174" fontId="10" fillId="2" borderId="0" xfId="0" applyNumberFormat="1" applyFont="1" applyFill="1"/>
    <xf numFmtId="0" fontId="17" fillId="4" borderId="0" xfId="0" applyFont="1" applyFill="1"/>
    <xf numFmtId="0" fontId="13" fillId="4" borderId="0" xfId="0" applyFont="1" applyFill="1"/>
    <xf numFmtId="0" fontId="17" fillId="4" borderId="0" xfId="0" applyFont="1" applyFill="1" applyAlignment="1">
      <alignment vertical="center"/>
    </xf>
    <xf numFmtId="44" fontId="10" fillId="2" borderId="0" xfId="3" applyFont="1" applyFill="1" applyProtection="1"/>
    <xf numFmtId="10" fontId="13" fillId="2" borderId="0" xfId="0" applyNumberFormat="1" applyFont="1" applyFill="1"/>
    <xf numFmtId="0" fontId="13" fillId="2" borderId="0" xfId="0" applyFont="1" applyFill="1" applyAlignment="1">
      <alignment vertical="center"/>
    </xf>
    <xf numFmtId="171" fontId="11" fillId="10" borderId="3" xfId="3" applyNumberFormat="1" applyFont="1" applyFill="1" applyBorder="1" applyAlignment="1" applyProtection="1">
      <alignment vertical="center" wrapText="1"/>
      <protection locked="0" hidden="1"/>
    </xf>
    <xf numFmtId="166" fontId="22" fillId="0" borderId="0" xfId="1" applyNumberFormat="1" applyFont="1" applyFill="1" applyBorder="1" applyAlignment="1" applyProtection="1">
      <alignment vertical="center"/>
      <protection hidden="1"/>
    </xf>
    <xf numFmtId="0" fontId="17" fillId="9" borderId="12" xfId="0" applyFont="1" applyFill="1" applyBorder="1" applyAlignment="1" applyProtection="1">
      <alignment vertical="center"/>
      <protection hidden="1"/>
    </xf>
    <xf numFmtId="0" fontId="17" fillId="9" borderId="25" xfId="0" applyFont="1" applyFill="1" applyBorder="1" applyAlignment="1" applyProtection="1">
      <alignment vertical="center"/>
      <protection hidden="1"/>
    </xf>
    <xf numFmtId="0" fontId="17" fillId="9" borderId="26" xfId="0" applyFont="1" applyFill="1" applyBorder="1" applyAlignment="1" applyProtection="1">
      <alignment vertical="center"/>
      <protection hidden="1"/>
    </xf>
    <xf numFmtId="0" fontId="17" fillId="9" borderId="26" xfId="0" applyFont="1" applyFill="1" applyBorder="1" applyAlignment="1" applyProtection="1">
      <alignment vertical="center" wrapText="1"/>
      <protection hidden="1"/>
    </xf>
    <xf numFmtId="0" fontId="17" fillId="9" borderId="26" xfId="0" applyFont="1" applyFill="1" applyBorder="1" applyAlignment="1" applyProtection="1">
      <alignment horizontal="right" vertical="center"/>
      <protection hidden="1"/>
    </xf>
    <xf numFmtId="0" fontId="17" fillId="9" borderId="28" xfId="0" applyFont="1" applyFill="1" applyBorder="1" applyAlignment="1" applyProtection="1">
      <alignment vertical="center"/>
      <protection hidden="1"/>
    </xf>
    <xf numFmtId="167" fontId="10" fillId="0" borderId="32" xfId="0" applyNumberFormat="1" applyFont="1" applyBorder="1" applyProtection="1">
      <protection hidden="1"/>
    </xf>
    <xf numFmtId="0" fontId="17" fillId="9" borderId="33" xfId="0" applyFont="1" applyFill="1" applyBorder="1" applyAlignment="1" applyProtection="1">
      <alignment vertical="center"/>
      <protection hidden="1"/>
    </xf>
    <xf numFmtId="0" fontId="17" fillId="9" borderId="32" xfId="0" applyFont="1" applyFill="1" applyBorder="1" applyAlignment="1" applyProtection="1">
      <alignment vertical="center" wrapText="1"/>
      <protection hidden="1"/>
    </xf>
    <xf numFmtId="0" fontId="17" fillId="9" borderId="38" xfId="0" applyFont="1" applyFill="1" applyBorder="1" applyAlignment="1" applyProtection="1">
      <alignment vertical="center" wrapText="1"/>
      <protection hidden="1"/>
    </xf>
    <xf numFmtId="0" fontId="17" fillId="9" borderId="38" xfId="0" applyFont="1" applyFill="1" applyBorder="1" applyAlignment="1" applyProtection="1">
      <alignment horizontal="right" vertical="center"/>
      <protection hidden="1"/>
    </xf>
    <xf numFmtId="0" fontId="17" fillId="9" borderId="39" xfId="0" applyFont="1" applyFill="1" applyBorder="1" applyAlignment="1" applyProtection="1">
      <alignment vertical="center"/>
      <protection hidden="1"/>
    </xf>
    <xf numFmtId="166" fontId="10" fillId="0" borderId="11" xfId="1" applyNumberFormat="1" applyFont="1" applyFill="1" applyBorder="1" applyProtection="1">
      <protection hidden="1"/>
    </xf>
    <xf numFmtId="0" fontId="17" fillId="9" borderId="26" xfId="0" applyFont="1" applyFill="1" applyBorder="1" applyAlignment="1" applyProtection="1">
      <alignment horizontal="center" vertical="center"/>
      <protection hidden="1"/>
    </xf>
    <xf numFmtId="0" fontId="10" fillId="0" borderId="40" xfId="0" applyFont="1" applyBorder="1" applyProtection="1">
      <protection hidden="1"/>
    </xf>
    <xf numFmtId="0" fontId="10" fillId="0" borderId="41" xfId="0" applyFont="1" applyBorder="1" applyProtection="1">
      <protection hidden="1"/>
    </xf>
    <xf numFmtId="0" fontId="10" fillId="0" borderId="42" xfId="0" applyFont="1" applyBorder="1" applyProtection="1">
      <protection hidden="1"/>
    </xf>
    <xf numFmtId="0" fontId="10" fillId="0" borderId="43" xfId="0" applyFont="1" applyBorder="1" applyProtection="1">
      <protection hidden="1"/>
    </xf>
    <xf numFmtId="0" fontId="17" fillId="9" borderId="42" xfId="0" applyFont="1" applyFill="1" applyBorder="1" applyAlignment="1" applyProtection="1">
      <alignment vertical="center"/>
      <protection hidden="1"/>
    </xf>
    <xf numFmtId="0" fontId="10" fillId="0" borderId="41" xfId="0" applyFont="1" applyBorder="1" applyAlignment="1" applyProtection="1">
      <alignment vertical="center" wrapText="1"/>
      <protection hidden="1"/>
    </xf>
    <xf numFmtId="0" fontId="17" fillId="9" borderId="44" xfId="0" applyFont="1" applyFill="1" applyBorder="1" applyAlignment="1" applyProtection="1">
      <alignment vertical="center"/>
      <protection hidden="1"/>
    </xf>
    <xf numFmtId="0" fontId="10" fillId="0" borderId="4" xfId="0" applyFont="1" applyBorder="1" applyProtection="1">
      <protection hidden="1"/>
    </xf>
    <xf numFmtId="0" fontId="10" fillId="0" borderId="2" xfId="0" applyFont="1" applyBorder="1" applyProtection="1">
      <protection hidden="1"/>
    </xf>
    <xf numFmtId="0" fontId="10" fillId="0" borderId="1" xfId="0" applyFont="1" applyBorder="1" applyProtection="1">
      <protection hidden="1"/>
    </xf>
    <xf numFmtId="0" fontId="10" fillId="0" borderId="3" xfId="0" applyFont="1" applyBorder="1" applyAlignment="1" applyProtection="1">
      <alignment vertical="center"/>
      <protection hidden="1"/>
    </xf>
    <xf numFmtId="0" fontId="17" fillId="9" borderId="2" xfId="0" applyFont="1" applyFill="1" applyBorder="1" applyAlignment="1" applyProtection="1">
      <alignment vertical="center"/>
      <protection hidden="1"/>
    </xf>
    <xf numFmtId="0" fontId="10" fillId="0" borderId="1" xfId="0" applyFont="1" applyBorder="1" applyAlignment="1" applyProtection="1">
      <alignment horizontal="left" vertical="center" wrapText="1"/>
      <protection hidden="1"/>
    </xf>
    <xf numFmtId="0" fontId="17" fillId="9" borderId="46" xfId="0" applyFont="1" applyFill="1" applyBorder="1" applyAlignment="1" applyProtection="1">
      <alignment vertical="center"/>
      <protection hidden="1"/>
    </xf>
    <xf numFmtId="0" fontId="17" fillId="9" borderId="47" xfId="0" applyFont="1" applyFill="1" applyBorder="1" applyAlignment="1" applyProtection="1">
      <alignment vertical="center"/>
      <protection hidden="1"/>
    </xf>
    <xf numFmtId="0" fontId="17" fillId="9" borderId="48" xfId="0" applyFont="1" applyFill="1" applyBorder="1" applyAlignment="1" applyProtection="1">
      <alignment vertical="center"/>
      <protection hidden="1"/>
    </xf>
    <xf numFmtId="0" fontId="17" fillId="9" borderId="49" xfId="0" applyFont="1" applyFill="1" applyBorder="1" applyAlignment="1" applyProtection="1">
      <alignment vertical="center" wrapText="1"/>
      <protection hidden="1"/>
    </xf>
    <xf numFmtId="0" fontId="17" fillId="9" borderId="12" xfId="0" applyFont="1" applyFill="1" applyBorder="1" applyAlignment="1" applyProtection="1">
      <alignment vertical="center" wrapText="1"/>
      <protection hidden="1"/>
    </xf>
    <xf numFmtId="0" fontId="17" fillId="9" borderId="45" xfId="0" applyFont="1" applyFill="1" applyBorder="1" applyAlignment="1" applyProtection="1">
      <alignment vertical="center" wrapText="1"/>
      <protection hidden="1"/>
    </xf>
    <xf numFmtId="0" fontId="17" fillId="9" borderId="50" xfId="0" applyFont="1" applyFill="1" applyBorder="1" applyAlignment="1" applyProtection="1">
      <alignment horizontal="center" vertical="center"/>
      <protection hidden="1"/>
    </xf>
    <xf numFmtId="165" fontId="10" fillId="3" borderId="1" xfId="0" applyNumberFormat="1" applyFont="1" applyFill="1" applyBorder="1" applyAlignment="1">
      <alignment horizontal="right"/>
    </xf>
    <xf numFmtId="10" fontId="11" fillId="10" borderId="4" xfId="1" applyNumberFormat="1" applyFont="1" applyFill="1" applyBorder="1" applyProtection="1">
      <protection locked="0" hidden="1"/>
    </xf>
    <xf numFmtId="10" fontId="10" fillId="0" borderId="1" xfId="1" applyNumberFormat="1" applyFont="1" applyFill="1" applyBorder="1" applyProtection="1">
      <protection hidden="1"/>
    </xf>
    <xf numFmtId="10" fontId="17" fillId="9" borderId="3" xfId="0" applyNumberFormat="1" applyFont="1" applyFill="1" applyBorder="1" applyAlignment="1" applyProtection="1">
      <alignment horizontal="center" vertical="center"/>
      <protection hidden="1"/>
    </xf>
    <xf numFmtId="10" fontId="10" fillId="0" borderId="2" xfId="1" applyNumberFormat="1" applyFont="1" applyFill="1" applyBorder="1" applyProtection="1">
      <protection hidden="1"/>
    </xf>
    <xf numFmtId="10" fontId="10" fillId="0" borderId="2" xfId="1" applyNumberFormat="1" applyFont="1" applyBorder="1" applyProtection="1">
      <protection hidden="1"/>
    </xf>
    <xf numFmtId="10" fontId="17" fillId="9" borderId="2" xfId="0" applyNumberFormat="1" applyFont="1" applyFill="1" applyBorder="1" applyAlignment="1" applyProtection="1">
      <alignment horizontal="center" vertical="center"/>
      <protection hidden="1"/>
    </xf>
    <xf numFmtId="10" fontId="11" fillId="10" borderId="4" xfId="1" applyNumberFormat="1" applyFont="1" applyFill="1" applyBorder="1" applyAlignment="1" applyProtection="1">
      <alignment vertical="center"/>
      <protection locked="0" hidden="1"/>
    </xf>
    <xf numFmtId="10" fontId="11" fillId="10" borderId="1" xfId="1" applyNumberFormat="1" applyFont="1" applyFill="1" applyBorder="1" applyAlignment="1" applyProtection="1">
      <alignment vertical="center"/>
      <protection locked="0" hidden="1"/>
    </xf>
    <xf numFmtId="10" fontId="11" fillId="10" borderId="2" xfId="1" applyNumberFormat="1" applyFont="1" applyFill="1" applyBorder="1" applyProtection="1">
      <protection locked="0" hidden="1"/>
    </xf>
    <xf numFmtId="0" fontId="17" fillId="9" borderId="46" xfId="0" applyFont="1" applyFill="1" applyBorder="1" applyAlignment="1" applyProtection="1">
      <alignment horizontal="center" vertical="center"/>
      <protection hidden="1"/>
    </xf>
    <xf numFmtId="0" fontId="10" fillId="0" borderId="3" xfId="0" applyFont="1" applyBorder="1" applyProtection="1">
      <protection hidden="1"/>
    </xf>
    <xf numFmtId="168" fontId="10" fillId="0" borderId="4" xfId="0" applyNumberFormat="1" applyFont="1" applyBorder="1" applyAlignment="1" applyProtection="1">
      <alignment vertical="center"/>
      <protection hidden="1"/>
    </xf>
    <xf numFmtId="0" fontId="10" fillId="0" borderId="4" xfId="0" applyFont="1" applyBorder="1" applyAlignment="1" applyProtection="1">
      <alignment vertical="center" wrapText="1"/>
      <protection hidden="1"/>
    </xf>
    <xf numFmtId="168" fontId="10" fillId="0" borderId="3" xfId="0" applyNumberFormat="1" applyFont="1" applyBorder="1" applyAlignment="1" applyProtection="1">
      <alignment vertical="center"/>
      <protection hidden="1"/>
    </xf>
    <xf numFmtId="0" fontId="17" fillId="9" borderId="14" xfId="0" applyFont="1" applyFill="1" applyBorder="1" applyAlignment="1" applyProtection="1">
      <alignment vertical="center"/>
      <protection hidden="1"/>
    </xf>
    <xf numFmtId="0" fontId="17" fillId="9" borderId="14" xfId="0" applyFont="1" applyFill="1" applyBorder="1" applyAlignment="1" applyProtection="1">
      <alignment vertical="center" wrapText="1"/>
      <protection hidden="1"/>
    </xf>
    <xf numFmtId="1" fontId="11" fillId="10" borderId="4" xfId="1" applyNumberFormat="1" applyFont="1" applyFill="1" applyBorder="1" applyAlignment="1" applyProtection="1">
      <alignment vertical="center"/>
      <protection locked="0" hidden="1"/>
    </xf>
    <xf numFmtId="10" fontId="10" fillId="10" borderId="2" xfId="1" applyNumberFormat="1" applyFont="1" applyFill="1" applyBorder="1" applyProtection="1">
      <protection hidden="1"/>
    </xf>
    <xf numFmtId="10" fontId="10" fillId="10" borderId="1" xfId="1" applyNumberFormat="1" applyFont="1" applyFill="1" applyBorder="1" applyProtection="1">
      <protection hidden="1"/>
    </xf>
    <xf numFmtId="0" fontId="17" fillId="9" borderId="2" xfId="0" applyFont="1" applyFill="1" applyBorder="1" applyAlignment="1" applyProtection="1">
      <alignment vertical="center" wrapText="1"/>
      <protection hidden="1"/>
    </xf>
    <xf numFmtId="2" fontId="10" fillId="3" borderId="3" xfId="1" applyNumberFormat="1" applyFont="1" applyFill="1" applyBorder="1" applyAlignment="1" applyProtection="1">
      <alignment vertical="center"/>
      <protection hidden="1"/>
    </xf>
    <xf numFmtId="10" fontId="10" fillId="3" borderId="3" xfId="1" applyNumberFormat="1" applyFont="1" applyFill="1" applyBorder="1" applyAlignment="1" applyProtection="1">
      <alignment vertical="center"/>
      <protection hidden="1"/>
    </xf>
    <xf numFmtId="44" fontId="10" fillId="0" borderId="15" xfId="3" applyFont="1" applyBorder="1" applyProtection="1">
      <protection hidden="1"/>
    </xf>
    <xf numFmtId="2" fontId="10" fillId="0" borderId="12" xfId="3" applyNumberFormat="1" applyFont="1" applyBorder="1" applyProtection="1">
      <protection hidden="1"/>
    </xf>
    <xf numFmtId="0" fontId="11" fillId="0" borderId="12" xfId="0" applyFont="1" applyBorder="1" applyProtection="1">
      <protection hidden="1"/>
    </xf>
    <xf numFmtId="10" fontId="11" fillId="10" borderId="11" xfId="1" applyNumberFormat="1" applyFont="1" applyFill="1" applyBorder="1" applyAlignment="1" applyProtection="1">
      <alignment horizontal="center"/>
      <protection locked="0"/>
    </xf>
    <xf numFmtId="44" fontId="10" fillId="0" borderId="14" xfId="3" applyFont="1" applyBorder="1" applyProtection="1">
      <protection hidden="1"/>
    </xf>
    <xf numFmtId="166" fontId="10" fillId="0" borderId="11" xfId="1" applyNumberFormat="1" applyFont="1" applyBorder="1" applyProtection="1">
      <protection hidden="1"/>
    </xf>
    <xf numFmtId="44" fontId="10" fillId="0" borderId="4" xfId="3" applyFont="1" applyBorder="1" applyProtection="1">
      <protection hidden="1"/>
    </xf>
    <xf numFmtId="44" fontId="10" fillId="0" borderId="2" xfId="3" applyFont="1" applyBorder="1" applyProtection="1">
      <protection hidden="1"/>
    </xf>
    <xf numFmtId="44" fontId="10" fillId="0" borderId="1" xfId="3" applyFont="1" applyBorder="1" applyProtection="1">
      <protection hidden="1"/>
    </xf>
    <xf numFmtId="166" fontId="10" fillId="0" borderId="5" xfId="1" applyNumberFormat="1" applyFont="1" applyBorder="1" applyProtection="1">
      <protection hidden="1"/>
    </xf>
    <xf numFmtId="166" fontId="10" fillId="0" borderId="9" xfId="1" applyNumberFormat="1" applyFont="1" applyBorder="1" applyProtection="1">
      <protection hidden="1"/>
    </xf>
    <xf numFmtId="166" fontId="10" fillId="0" borderId="7" xfId="1" applyNumberFormat="1" applyFont="1" applyBorder="1" applyProtection="1">
      <protection hidden="1"/>
    </xf>
    <xf numFmtId="166" fontId="10" fillId="0" borderId="4" xfId="1" applyNumberFormat="1" applyFont="1" applyBorder="1" applyProtection="1">
      <protection hidden="1"/>
    </xf>
    <xf numFmtId="166" fontId="10" fillId="0" borderId="2" xfId="1" applyNumberFormat="1" applyFont="1" applyBorder="1" applyProtection="1">
      <protection hidden="1"/>
    </xf>
    <xf numFmtId="166" fontId="10" fillId="0" borderId="1" xfId="1" applyNumberFormat="1" applyFont="1" applyBorder="1" applyProtection="1">
      <protection hidden="1"/>
    </xf>
    <xf numFmtId="10" fontId="10" fillId="3" borderId="4" xfId="1" applyNumberFormat="1" applyFont="1" applyFill="1" applyBorder="1" applyProtection="1">
      <protection hidden="1"/>
    </xf>
    <xf numFmtId="10" fontId="10" fillId="3" borderId="1" xfId="1" applyNumberFormat="1" applyFont="1" applyFill="1" applyBorder="1" applyProtection="1">
      <protection hidden="1"/>
    </xf>
    <xf numFmtId="44" fontId="10" fillId="3" borderId="14" xfId="3" applyFont="1" applyFill="1" applyBorder="1" applyProtection="1"/>
    <xf numFmtId="0" fontId="17" fillId="9" borderId="52" xfId="0" applyFont="1" applyFill="1" applyBorder="1" applyAlignment="1" applyProtection="1">
      <alignment horizontal="center" vertical="center"/>
      <protection hidden="1"/>
    </xf>
    <xf numFmtId="0" fontId="17" fillId="9" borderId="51" xfId="0" applyFont="1" applyFill="1" applyBorder="1" applyAlignment="1" applyProtection="1">
      <alignment vertical="center"/>
      <protection hidden="1"/>
    </xf>
    <xf numFmtId="0" fontId="17" fillId="9" borderId="52" xfId="0" applyFont="1" applyFill="1" applyBorder="1" applyAlignment="1" applyProtection="1">
      <alignment vertical="center"/>
      <protection hidden="1"/>
    </xf>
    <xf numFmtId="0" fontId="17" fillId="9" borderId="52" xfId="0" applyFont="1" applyFill="1" applyBorder="1" applyAlignment="1" applyProtection="1">
      <alignment vertical="center" wrapText="1"/>
      <protection hidden="1"/>
    </xf>
    <xf numFmtId="0" fontId="17" fillId="9" borderId="52" xfId="0" applyFont="1" applyFill="1" applyBorder="1" applyAlignment="1" applyProtection="1">
      <alignment horizontal="right" vertical="center"/>
      <protection hidden="1"/>
    </xf>
    <xf numFmtId="0" fontId="17" fillId="9" borderId="53" xfId="0" applyFont="1" applyFill="1" applyBorder="1" applyAlignment="1" applyProtection="1">
      <alignment vertical="center"/>
      <protection hidden="1"/>
    </xf>
    <xf numFmtId="2" fontId="11" fillId="10" borderId="6" xfId="1" applyNumberFormat="1" applyFont="1" applyFill="1" applyBorder="1" applyAlignment="1" applyProtection="1">
      <alignment horizontal="right"/>
      <protection locked="0"/>
    </xf>
    <xf numFmtId="0" fontId="10" fillId="0" borderId="34" xfId="0" applyFont="1" applyBorder="1" applyProtection="1">
      <protection hidden="1"/>
    </xf>
    <xf numFmtId="0" fontId="10" fillId="0" borderId="32" xfId="0" applyFont="1" applyBorder="1" applyProtection="1">
      <protection hidden="1"/>
    </xf>
    <xf numFmtId="0" fontId="10" fillId="0" borderId="38" xfId="0" applyFont="1" applyBorder="1" applyProtection="1">
      <protection hidden="1"/>
    </xf>
    <xf numFmtId="0" fontId="10" fillId="0" borderId="39" xfId="0" applyFont="1" applyBorder="1" applyProtection="1">
      <protection hidden="1"/>
    </xf>
    <xf numFmtId="164" fontId="10" fillId="2" borderId="10" xfId="0" applyNumberFormat="1" applyFont="1" applyFill="1" applyBorder="1" applyAlignment="1">
      <alignment horizontal="center"/>
    </xf>
    <xf numFmtId="0" fontId="10" fillId="3" borderId="11" xfId="0" applyFont="1" applyFill="1" applyBorder="1"/>
    <xf numFmtId="10" fontId="10" fillId="0" borderId="0" xfId="0" applyNumberFormat="1" applyFont="1" applyProtection="1">
      <protection locked="0" hidden="1"/>
    </xf>
    <xf numFmtId="0" fontId="10" fillId="0" borderId="5" xfId="0" applyFont="1" applyBorder="1" applyAlignment="1" applyProtection="1">
      <alignment vertical="top" wrapText="1"/>
      <protection hidden="1"/>
    </xf>
    <xf numFmtId="0" fontId="10" fillId="3" borderId="1" xfId="0" applyFont="1" applyFill="1" applyBorder="1" applyAlignment="1">
      <alignment vertical="top"/>
    </xf>
    <xf numFmtId="10" fontId="10" fillId="3" borderId="1" xfId="0" applyNumberFormat="1" applyFont="1" applyFill="1" applyBorder="1" applyAlignment="1">
      <alignment vertical="top"/>
    </xf>
    <xf numFmtId="164" fontId="10" fillId="2" borderId="11" xfId="0" applyNumberFormat="1" applyFont="1" applyFill="1" applyBorder="1" applyAlignment="1">
      <alignment vertical="top"/>
    </xf>
    <xf numFmtId="0" fontId="10" fillId="2" borderId="1" xfId="0" applyFont="1" applyFill="1" applyBorder="1" applyAlignment="1">
      <alignment vertical="top"/>
    </xf>
    <xf numFmtId="164" fontId="10" fillId="2" borderId="3" xfId="0" applyNumberFormat="1" applyFont="1" applyFill="1" applyBorder="1" applyAlignment="1">
      <alignment vertical="top"/>
    </xf>
    <xf numFmtId="164" fontId="11" fillId="10" borderId="3" xfId="0" applyNumberFormat="1" applyFont="1" applyFill="1" applyBorder="1" applyAlignment="1">
      <alignment vertical="top"/>
    </xf>
    <xf numFmtId="0" fontId="10" fillId="0" borderId="32" xfId="0" applyFont="1" applyBorder="1"/>
    <xf numFmtId="169" fontId="10" fillId="0" borderId="15" xfId="0" applyNumberFormat="1" applyFont="1" applyBorder="1" applyProtection="1">
      <protection hidden="1"/>
    </xf>
    <xf numFmtId="10" fontId="10" fillId="0" borderId="0" xfId="0" applyNumberFormat="1" applyFont="1"/>
    <xf numFmtId="0" fontId="10" fillId="0" borderId="14" xfId="0" applyFont="1" applyBorder="1" applyAlignment="1" applyProtection="1">
      <alignment vertical="center"/>
      <protection hidden="1"/>
    </xf>
    <xf numFmtId="44" fontId="10" fillId="0" borderId="0" xfId="3" applyFont="1"/>
    <xf numFmtId="10" fontId="11" fillId="10" borderId="1" xfId="1" applyNumberFormat="1" applyFont="1" applyFill="1" applyBorder="1" applyProtection="1">
      <protection locked="0"/>
    </xf>
    <xf numFmtId="0" fontId="10" fillId="0" borderId="12" xfId="0" applyFont="1" applyBorder="1" applyAlignment="1" applyProtection="1">
      <alignment vertical="center"/>
      <protection hidden="1"/>
    </xf>
    <xf numFmtId="0" fontId="10" fillId="0" borderId="13" xfId="0" applyFont="1" applyBorder="1" applyAlignment="1" applyProtection="1">
      <alignment vertical="center"/>
      <protection hidden="1"/>
    </xf>
    <xf numFmtId="0" fontId="10" fillId="0" borderId="11" xfId="0" applyFont="1" applyBorder="1" applyAlignment="1" applyProtection="1">
      <alignment vertical="center"/>
      <protection hidden="1"/>
    </xf>
    <xf numFmtId="0" fontId="10" fillId="0" borderId="1" xfId="0" applyFont="1" applyBorder="1"/>
    <xf numFmtId="0" fontId="10" fillId="0" borderId="13" xfId="0" applyFont="1" applyBorder="1"/>
    <xf numFmtId="0" fontId="10" fillId="10" borderId="0" xfId="0" applyFont="1" applyFill="1"/>
    <xf numFmtId="0" fontId="10" fillId="0" borderId="42" xfId="0" applyFont="1" applyBorder="1"/>
    <xf numFmtId="44" fontId="11" fillId="10" borderId="0" xfId="3" applyFont="1" applyFill="1" applyBorder="1" applyProtection="1">
      <protection locked="0"/>
    </xf>
    <xf numFmtId="0" fontId="10" fillId="0" borderId="42" xfId="0" applyFont="1" applyBorder="1" applyAlignment="1">
      <alignment horizontal="center"/>
    </xf>
    <xf numFmtId="10" fontId="10" fillId="0" borderId="0" xfId="1" applyNumberFormat="1" applyFont="1"/>
    <xf numFmtId="0" fontId="10" fillId="0" borderId="38" xfId="0" applyFont="1" applyBorder="1"/>
    <xf numFmtId="44" fontId="10" fillId="0" borderId="0" xfId="0" applyNumberFormat="1" applyFont="1"/>
    <xf numFmtId="0" fontId="10" fillId="0" borderId="32" xfId="0" applyFont="1" applyBorder="1" applyAlignment="1">
      <alignment wrapText="1"/>
    </xf>
    <xf numFmtId="0" fontId="10" fillId="0" borderId="32" xfId="0" applyFont="1" applyBorder="1" applyAlignment="1">
      <alignment vertical="top" wrapText="1"/>
    </xf>
    <xf numFmtId="0" fontId="10" fillId="0" borderId="44" xfId="0" applyFont="1" applyBorder="1"/>
    <xf numFmtId="0" fontId="10" fillId="0" borderId="39" xfId="0" applyFont="1" applyBorder="1"/>
    <xf numFmtId="0" fontId="10" fillId="0" borderId="15" xfId="0" applyFont="1" applyBorder="1" applyAlignment="1" applyProtection="1">
      <alignment vertical="center"/>
      <protection hidden="1"/>
    </xf>
    <xf numFmtId="0" fontId="10" fillId="0" borderId="12" xfId="0" applyFont="1" applyBorder="1" applyAlignment="1" applyProtection="1">
      <alignment horizontal="left"/>
      <protection hidden="1"/>
    </xf>
    <xf numFmtId="0" fontId="11" fillId="0" borderId="12" xfId="0" applyFont="1" applyBorder="1" applyAlignment="1" applyProtection="1">
      <alignment horizontal="left"/>
      <protection hidden="1"/>
    </xf>
    <xf numFmtId="0" fontId="10" fillId="10" borderId="14" xfId="0" applyFont="1" applyFill="1" applyBorder="1" applyProtection="1">
      <protection hidden="1"/>
    </xf>
    <xf numFmtId="0" fontId="11" fillId="10" borderId="6" xfId="0" applyFont="1" applyFill="1" applyBorder="1" applyProtection="1">
      <protection hidden="1"/>
    </xf>
    <xf numFmtId="0" fontId="11" fillId="10" borderId="0" xfId="0" applyFont="1" applyFill="1" applyProtection="1">
      <protection hidden="1"/>
    </xf>
    <xf numFmtId="0" fontId="11" fillId="10" borderId="8" xfId="0" applyFont="1" applyFill="1" applyBorder="1" applyProtection="1">
      <protection hidden="1"/>
    </xf>
    <xf numFmtId="0" fontId="36" fillId="0" borderId="0" xfId="0" applyFont="1" applyAlignment="1" applyProtection="1">
      <alignment vertical="center" wrapText="1"/>
      <protection hidden="1"/>
    </xf>
    <xf numFmtId="0" fontId="13" fillId="0" borderId="0" xfId="0" applyFont="1"/>
    <xf numFmtId="165" fontId="10" fillId="0" borderId="0" xfId="1" applyNumberFormat="1" applyFont="1"/>
    <xf numFmtId="43" fontId="10" fillId="0" borderId="0" xfId="4" applyFont="1"/>
    <xf numFmtId="43" fontId="10" fillId="0" borderId="0" xfId="1" applyNumberFormat="1" applyFont="1"/>
    <xf numFmtId="10" fontId="10" fillId="0" borderId="0" xfId="0" applyNumberFormat="1" applyFont="1" applyAlignment="1">
      <alignment horizontal="left"/>
    </xf>
    <xf numFmtId="0" fontId="10" fillId="0" borderId="0" xfId="0" applyFont="1" applyAlignment="1">
      <alignment vertical="center"/>
    </xf>
    <xf numFmtId="0" fontId="10" fillId="0" borderId="42" xfId="0" applyFont="1" applyBorder="1" applyAlignment="1">
      <alignment vertical="center"/>
    </xf>
    <xf numFmtId="0" fontId="10" fillId="0" borderId="42" xfId="0" applyFont="1" applyBorder="1" applyAlignment="1">
      <alignment vertical="center" wrapText="1"/>
    </xf>
    <xf numFmtId="0" fontId="10" fillId="0" borderId="42" xfId="0" applyFont="1" applyBorder="1" applyAlignment="1">
      <alignment wrapText="1"/>
    </xf>
    <xf numFmtId="0" fontId="10" fillId="0" borderId="32" xfId="0" applyFont="1" applyBorder="1" applyAlignment="1">
      <alignment vertical="center"/>
    </xf>
    <xf numFmtId="0" fontId="12" fillId="0" borderId="0" xfId="0" applyFont="1"/>
    <xf numFmtId="0" fontId="10" fillId="0" borderId="32" xfId="0" applyFont="1" applyBorder="1" applyAlignment="1">
      <alignment horizontal="left" vertical="center"/>
    </xf>
    <xf numFmtId="10" fontId="10" fillId="0" borderId="2" xfId="0" applyNumberFormat="1" applyFont="1" applyBorder="1"/>
    <xf numFmtId="0" fontId="39" fillId="3" borderId="0" xfId="0" applyFont="1" applyFill="1" applyAlignment="1">
      <alignment horizontal="left" vertical="center" wrapText="1"/>
    </xf>
    <xf numFmtId="0" fontId="10" fillId="2" borderId="3" xfId="0" applyFont="1" applyFill="1" applyBorder="1" applyAlignment="1">
      <alignment vertical="top"/>
    </xf>
    <xf numFmtId="0" fontId="10" fillId="6" borderId="0" xfId="0" applyFont="1" applyFill="1"/>
    <xf numFmtId="164" fontId="10" fillId="0" borderId="0" xfId="0" applyNumberFormat="1" applyFont="1"/>
    <xf numFmtId="167" fontId="10" fillId="0" borderId="34" xfId="0" applyNumberFormat="1" applyFont="1" applyBorder="1" applyAlignment="1" applyProtection="1">
      <alignment horizontal="left" vertical="center" wrapText="1"/>
      <protection hidden="1"/>
    </xf>
    <xf numFmtId="164" fontId="10" fillId="3" borderId="13" xfId="0" applyNumberFormat="1" applyFont="1" applyFill="1" applyBorder="1" applyAlignment="1">
      <alignment horizontal="center"/>
    </xf>
    <xf numFmtId="164" fontId="10" fillId="3" borderId="14" xfId="0" applyNumberFormat="1" applyFont="1" applyFill="1" applyBorder="1" applyAlignment="1">
      <alignment horizontal="center"/>
    </xf>
    <xf numFmtId="0" fontId="40" fillId="3" borderId="0" xfId="0" applyFont="1" applyFill="1" applyAlignment="1">
      <alignment horizontal="center" vertical="center"/>
    </xf>
    <xf numFmtId="0" fontId="17" fillId="9" borderId="3" xfId="0" applyFont="1" applyFill="1" applyBorder="1" applyAlignment="1">
      <alignment horizontal="center" vertical="center"/>
    </xf>
    <xf numFmtId="0" fontId="17" fillId="9" borderId="3" xfId="0" applyFont="1" applyFill="1" applyBorder="1" applyAlignment="1">
      <alignment horizontal="center"/>
    </xf>
    <xf numFmtId="0" fontId="17" fillId="9" borderId="10" xfId="0" applyFont="1" applyFill="1" applyBorder="1" applyAlignment="1">
      <alignment horizontal="center"/>
    </xf>
    <xf numFmtId="0" fontId="41" fillId="3" borderId="0" xfId="0" applyFont="1" applyFill="1" applyAlignment="1">
      <alignment horizontal="left" vertical="center"/>
    </xf>
    <xf numFmtId="164" fontId="10" fillId="3" borderId="3" xfId="0" applyNumberFormat="1" applyFont="1" applyFill="1" applyBorder="1" applyAlignment="1">
      <alignment horizontal="center"/>
    </xf>
    <xf numFmtId="164" fontId="10" fillId="3" borderId="1" xfId="0" applyNumberFormat="1" applyFont="1" applyFill="1" applyBorder="1" applyAlignment="1">
      <alignment horizontal="center"/>
    </xf>
    <xf numFmtId="0" fontId="10" fillId="3" borderId="0" xfId="0" applyFont="1" applyFill="1" applyAlignment="1">
      <alignment horizontal="center"/>
    </xf>
    <xf numFmtId="0" fontId="10" fillId="0" borderId="8" xfId="0" applyFont="1" applyBorder="1" applyAlignment="1" applyProtection="1">
      <alignment vertical="center"/>
      <protection hidden="1"/>
    </xf>
    <xf numFmtId="0" fontId="11" fillId="0" borderId="42" xfId="0" applyFont="1" applyBorder="1"/>
    <xf numFmtId="0" fontId="11" fillId="0" borderId="0" xfId="0" applyFont="1"/>
    <xf numFmtId="0" fontId="10" fillId="2" borderId="14" xfId="0" applyFont="1" applyFill="1" applyBorder="1" applyAlignment="1">
      <alignment vertical="center"/>
    </xf>
    <xf numFmtId="0" fontId="13" fillId="3" borderId="10" xfId="0" applyFont="1" applyFill="1" applyBorder="1"/>
    <xf numFmtId="164" fontId="13" fillId="3" borderId="11" xfId="0" applyNumberFormat="1" applyFont="1" applyFill="1" applyBorder="1"/>
    <xf numFmtId="0" fontId="13" fillId="13" borderId="0" xfId="0" applyFont="1" applyFill="1"/>
    <xf numFmtId="164" fontId="10" fillId="11" borderId="15" xfId="0" applyNumberFormat="1" applyFont="1" applyFill="1" applyBorder="1"/>
    <xf numFmtId="164" fontId="10" fillId="3" borderId="15" xfId="0" applyNumberFormat="1" applyFont="1" applyFill="1" applyBorder="1"/>
    <xf numFmtId="0" fontId="10" fillId="12" borderId="0" xfId="0" applyFont="1" applyFill="1"/>
    <xf numFmtId="165" fontId="10" fillId="2" borderId="1" xfId="1" applyNumberFormat="1" applyFont="1" applyFill="1" applyBorder="1"/>
    <xf numFmtId="164" fontId="10" fillId="11" borderId="13" xfId="0" applyNumberFormat="1" applyFont="1" applyFill="1" applyBorder="1"/>
    <xf numFmtId="165" fontId="10" fillId="2" borderId="2" xfId="1" applyNumberFormat="1" applyFont="1" applyFill="1" applyBorder="1"/>
    <xf numFmtId="164" fontId="10" fillId="3" borderId="12" xfId="0" applyNumberFormat="1" applyFont="1" applyFill="1" applyBorder="1"/>
    <xf numFmtId="164" fontId="10" fillId="11" borderId="12" xfId="0" applyNumberFormat="1" applyFont="1" applyFill="1" applyBorder="1"/>
    <xf numFmtId="164" fontId="10" fillId="11" borderId="14" xfId="0" applyNumberFormat="1" applyFont="1" applyFill="1" applyBorder="1"/>
    <xf numFmtId="10" fontId="10" fillId="0" borderId="3" xfId="1" applyNumberFormat="1" applyFont="1" applyBorder="1"/>
    <xf numFmtId="164" fontId="10" fillId="3" borderId="1" xfId="0" applyNumberFormat="1" applyFont="1" applyFill="1" applyBorder="1"/>
    <xf numFmtId="165" fontId="10" fillId="0" borderId="1" xfId="1" applyNumberFormat="1" applyFont="1" applyBorder="1"/>
    <xf numFmtId="164" fontId="13" fillId="11" borderId="14" xfId="0" applyNumberFormat="1" applyFont="1" applyFill="1" applyBorder="1"/>
    <xf numFmtId="164" fontId="13" fillId="3" borderId="14" xfId="0" applyNumberFormat="1" applyFont="1" applyFill="1" applyBorder="1"/>
    <xf numFmtId="0" fontId="13" fillId="2" borderId="0" xfId="0" applyFont="1" applyFill="1" applyAlignment="1">
      <alignment vertical="top" wrapText="1"/>
    </xf>
    <xf numFmtId="0" fontId="13" fillId="2" borderId="0" xfId="0" applyFont="1" applyFill="1" applyAlignment="1">
      <alignment wrapText="1"/>
    </xf>
    <xf numFmtId="173" fontId="10" fillId="2" borderId="0" xfId="4" applyNumberFormat="1" applyFont="1" applyFill="1"/>
    <xf numFmtId="0" fontId="10" fillId="2" borderId="0" xfId="0" applyFont="1" applyFill="1" applyAlignment="1">
      <alignment horizontal="left"/>
    </xf>
    <xf numFmtId="165" fontId="10" fillId="2" borderId="1" xfId="0" applyNumberFormat="1" applyFont="1" applyFill="1" applyBorder="1"/>
    <xf numFmtId="165" fontId="10" fillId="0" borderId="1" xfId="0" applyNumberFormat="1" applyFont="1" applyBorder="1"/>
    <xf numFmtId="165" fontId="10" fillId="2" borderId="2" xfId="0" applyNumberFormat="1" applyFont="1" applyFill="1" applyBorder="1"/>
    <xf numFmtId="0" fontId="10" fillId="0" borderId="3" xfId="0" applyFont="1" applyBorder="1"/>
    <xf numFmtId="165" fontId="10" fillId="0" borderId="2" xfId="0" applyNumberFormat="1" applyFont="1" applyBorder="1"/>
    <xf numFmtId="0" fontId="43" fillId="2" borderId="0" xfId="0" applyFont="1" applyFill="1" applyAlignment="1">
      <alignment horizontal="right"/>
    </xf>
    <xf numFmtId="0" fontId="43" fillId="2" borderId="0" xfId="0" applyFont="1" applyFill="1"/>
    <xf numFmtId="164" fontId="43" fillId="2" borderId="0" xfId="0" applyNumberFormat="1" applyFont="1" applyFill="1"/>
    <xf numFmtId="0" fontId="13" fillId="2" borderId="14" xfId="0" applyFont="1" applyFill="1" applyBorder="1"/>
    <xf numFmtId="164" fontId="10" fillId="2" borderId="11" xfId="0" applyNumberFormat="1" applyFont="1" applyFill="1" applyBorder="1" applyAlignment="1">
      <alignment horizontal="center"/>
    </xf>
    <xf numFmtId="164" fontId="13" fillId="2" borderId="14" xfId="0" applyNumberFormat="1" applyFont="1" applyFill="1" applyBorder="1" applyAlignment="1">
      <alignment horizontal="center"/>
    </xf>
    <xf numFmtId="0" fontId="11" fillId="2" borderId="0" xfId="0" applyFont="1" applyFill="1"/>
    <xf numFmtId="164" fontId="11" fillId="2" borderId="0" xfId="0" applyNumberFormat="1" applyFont="1" applyFill="1"/>
    <xf numFmtId="173" fontId="11" fillId="2" borderId="0" xfId="4" applyNumberFormat="1" applyFont="1" applyFill="1"/>
    <xf numFmtId="0" fontId="11" fillId="2" borderId="0" xfId="0" applyFont="1" applyFill="1" applyAlignment="1">
      <alignment horizontal="right"/>
    </xf>
    <xf numFmtId="7" fontId="4" fillId="0" borderId="0" xfId="0" applyNumberFormat="1" applyFont="1"/>
    <xf numFmtId="171" fontId="13" fillId="0" borderId="3" xfId="1" applyNumberFormat="1" applyFont="1" applyFill="1" applyBorder="1" applyAlignment="1" applyProtection="1">
      <alignment horizontal="right"/>
      <protection hidden="1"/>
    </xf>
    <xf numFmtId="0" fontId="0" fillId="0" borderId="0" xfId="0" applyAlignment="1">
      <alignment horizontal="right"/>
    </xf>
    <xf numFmtId="0" fontId="10" fillId="3" borderId="0" xfId="0" applyFont="1" applyFill="1" applyAlignment="1" applyProtection="1">
      <alignment horizontal="left"/>
      <protection hidden="1"/>
    </xf>
    <xf numFmtId="0" fontId="10" fillId="3" borderId="4" xfId="0" applyFont="1" applyFill="1" applyBorder="1" applyAlignment="1" applyProtection="1">
      <alignment horizontal="left"/>
      <protection hidden="1"/>
    </xf>
    <xf numFmtId="164" fontId="10" fillId="3" borderId="14" xfId="0" applyNumberFormat="1" applyFont="1" applyFill="1" applyBorder="1"/>
    <xf numFmtId="164" fontId="10" fillId="0" borderId="3" xfId="0" applyNumberFormat="1" applyFont="1" applyBorder="1"/>
    <xf numFmtId="0" fontId="10" fillId="0" borderId="42" xfId="0" applyFont="1" applyBorder="1" applyAlignment="1" applyProtection="1">
      <alignment horizontal="left" vertical="center" wrapText="1"/>
      <protection hidden="1"/>
    </xf>
    <xf numFmtId="0" fontId="14" fillId="0" borderId="0" xfId="0" applyFont="1" applyProtection="1">
      <protection hidden="1"/>
    </xf>
    <xf numFmtId="0" fontId="17" fillId="9" borderId="3" xfId="0" applyFont="1" applyFill="1" applyBorder="1" applyProtection="1">
      <protection hidden="1"/>
    </xf>
    <xf numFmtId="0" fontId="17" fillId="9" borderId="3" xfId="0" applyFont="1" applyFill="1" applyBorder="1" applyAlignment="1" applyProtection="1">
      <alignment horizontal="center"/>
      <protection hidden="1"/>
    </xf>
    <xf numFmtId="0" fontId="17" fillId="9" borderId="3" xfId="0" applyFont="1" applyFill="1" applyBorder="1" applyAlignment="1" applyProtection="1">
      <alignment horizontal="center" vertical="center"/>
      <protection hidden="1"/>
    </xf>
    <xf numFmtId="44" fontId="11" fillId="10" borderId="3" xfId="3" applyFont="1" applyFill="1" applyBorder="1" applyProtection="1">
      <protection hidden="1"/>
    </xf>
    <xf numFmtId="173" fontId="10" fillId="0" borderId="3" xfId="4" applyNumberFormat="1" applyFont="1" applyBorder="1" applyAlignment="1" applyProtection="1">
      <alignment horizontal="center"/>
      <protection hidden="1"/>
    </xf>
    <xf numFmtId="173" fontId="10" fillId="0" borderId="3" xfId="4" applyNumberFormat="1" applyFont="1" applyBorder="1" applyAlignment="1" applyProtection="1">
      <alignment vertical="center"/>
      <protection hidden="1"/>
    </xf>
    <xf numFmtId="164" fontId="10" fillId="0" borderId="0" xfId="0" applyNumberFormat="1" applyFont="1" applyProtection="1">
      <protection hidden="1"/>
    </xf>
    <xf numFmtId="44" fontId="10" fillId="0" borderId="0" xfId="3" applyFont="1" applyAlignment="1" applyProtection="1">
      <alignment horizontal="center"/>
      <protection hidden="1"/>
    </xf>
    <xf numFmtId="0" fontId="17" fillId="9" borderId="0" xfId="0" applyFont="1" applyFill="1" applyAlignment="1" applyProtection="1">
      <alignment horizontal="center"/>
      <protection hidden="1"/>
    </xf>
    <xf numFmtId="9" fontId="10" fillId="0" borderId="0" xfId="1" applyFont="1" applyBorder="1" applyAlignment="1" applyProtection="1">
      <alignment horizontal="center"/>
      <protection hidden="1"/>
    </xf>
    <xf numFmtId="173" fontId="10" fillId="0" borderId="0" xfId="0" applyNumberFormat="1" applyFont="1" applyAlignment="1" applyProtection="1">
      <alignment horizontal="center"/>
      <protection hidden="1"/>
    </xf>
    <xf numFmtId="44" fontId="10" fillId="0" borderId="0" xfId="3" applyFont="1" applyBorder="1" applyProtection="1">
      <protection hidden="1"/>
    </xf>
    <xf numFmtId="173" fontId="10" fillId="0" borderId="0" xfId="4" applyNumberFormat="1" applyFont="1" applyBorder="1" applyProtection="1">
      <protection hidden="1"/>
    </xf>
    <xf numFmtId="10" fontId="10" fillId="0" borderId="0" xfId="1" applyNumberFormat="1" applyFont="1" applyBorder="1" applyProtection="1">
      <protection hidden="1"/>
    </xf>
    <xf numFmtId="175" fontId="10" fillId="0" borderId="0" xfId="0" applyNumberFormat="1" applyFont="1" applyProtection="1">
      <protection hidden="1"/>
    </xf>
    <xf numFmtId="9" fontId="10" fillId="0" borderId="0" xfId="1" applyFont="1" applyAlignment="1" applyProtection="1">
      <alignment horizontal="center"/>
      <protection hidden="1"/>
    </xf>
    <xf numFmtId="0" fontId="11" fillId="10" borderId="3" xfId="0" applyFont="1" applyFill="1" applyBorder="1" applyProtection="1">
      <protection locked="0" hidden="1"/>
    </xf>
    <xf numFmtId="0" fontId="11" fillId="10" borderId="3" xfId="0" applyFont="1" applyFill="1" applyBorder="1" applyAlignment="1" applyProtection="1">
      <alignment horizontal="center"/>
      <protection locked="0" hidden="1"/>
    </xf>
    <xf numFmtId="44" fontId="11" fillId="10" borderId="3" xfId="3" applyFont="1" applyFill="1" applyBorder="1" applyProtection="1">
      <protection locked="0" hidden="1"/>
    </xf>
    <xf numFmtId="0" fontId="11" fillId="10" borderId="0" xfId="0" applyFont="1" applyFill="1" applyProtection="1">
      <protection locked="0" hidden="1"/>
    </xf>
    <xf numFmtId="9" fontId="11" fillId="10" borderId="0" xfId="1" applyFont="1" applyFill="1" applyBorder="1" applyAlignment="1" applyProtection="1">
      <alignment horizontal="center"/>
      <protection locked="0" hidden="1"/>
    </xf>
    <xf numFmtId="10" fontId="13" fillId="0" borderId="0" xfId="0" applyNumberFormat="1" applyFont="1" applyAlignment="1">
      <alignment horizontal="center"/>
    </xf>
    <xf numFmtId="0" fontId="45" fillId="0" borderId="0" xfId="0" applyFont="1"/>
    <xf numFmtId="0" fontId="46" fillId="0" borderId="0" xfId="0" applyFont="1"/>
    <xf numFmtId="0" fontId="41" fillId="0" borderId="3" xfId="0" applyFont="1" applyBorder="1" applyAlignment="1">
      <alignment horizontal="left"/>
    </xf>
    <xf numFmtId="167" fontId="47" fillId="0" borderId="4" xfId="0" applyNumberFormat="1" applyFont="1" applyBorder="1" applyAlignment="1">
      <alignment horizontal="left"/>
    </xf>
    <xf numFmtId="167" fontId="47" fillId="0" borderId="3" xfId="0" applyNumberFormat="1" applyFont="1" applyBorder="1" applyAlignment="1">
      <alignment horizontal="left"/>
    </xf>
    <xf numFmtId="0" fontId="45" fillId="0" borderId="3" xfId="0" applyFont="1" applyBorder="1" applyAlignment="1">
      <alignment horizontal="left"/>
    </xf>
    <xf numFmtId="10" fontId="10" fillId="0" borderId="0" xfId="1" applyNumberFormat="1" applyFont="1" applyFill="1"/>
    <xf numFmtId="0" fontId="10" fillId="0" borderId="42" xfId="0" applyFont="1" applyBorder="1" applyAlignment="1" applyProtection="1">
      <alignment vertical="center" wrapText="1"/>
      <protection hidden="1"/>
    </xf>
    <xf numFmtId="0" fontId="10" fillId="0" borderId="43" xfId="0" applyFont="1" applyBorder="1" applyAlignment="1" applyProtection="1">
      <alignment vertical="center" wrapText="1"/>
      <protection hidden="1"/>
    </xf>
    <xf numFmtId="10" fontId="11" fillId="10" borderId="6" xfId="1" applyNumberFormat="1" applyFont="1" applyFill="1" applyBorder="1" applyAlignment="1" applyProtection="1">
      <alignment vertical="center"/>
      <protection locked="0" hidden="1"/>
    </xf>
    <xf numFmtId="0" fontId="10" fillId="0" borderId="4" xfId="0" applyFont="1" applyBorder="1" applyAlignment="1" applyProtection="1">
      <alignment vertical="center"/>
      <protection hidden="1"/>
    </xf>
    <xf numFmtId="10" fontId="11" fillId="10" borderId="2" xfId="1" applyNumberFormat="1" applyFont="1" applyFill="1" applyBorder="1" applyAlignment="1" applyProtection="1">
      <alignment vertical="center"/>
      <protection locked="0" hidden="1"/>
    </xf>
    <xf numFmtId="165" fontId="11" fillId="0" borderId="8" xfId="1" applyNumberFormat="1" applyFont="1" applyBorder="1" applyProtection="1">
      <protection hidden="1"/>
    </xf>
    <xf numFmtId="165" fontId="11" fillId="0" borderId="0" xfId="1" applyNumberFormat="1" applyFont="1" applyBorder="1" applyProtection="1">
      <protection hidden="1"/>
    </xf>
    <xf numFmtId="167" fontId="10" fillId="0" borderId="32" xfId="0" quotePrefix="1" applyNumberFormat="1" applyFont="1" applyBorder="1" applyProtection="1">
      <protection hidden="1"/>
    </xf>
    <xf numFmtId="0" fontId="17" fillId="9" borderId="8" xfId="0" applyFont="1" applyFill="1" applyBorder="1" applyAlignment="1" applyProtection="1">
      <alignment horizontal="right" vertical="center"/>
      <protection hidden="1"/>
    </xf>
    <xf numFmtId="0" fontId="10" fillId="0" borderId="5" xfId="0" applyFont="1" applyBorder="1" applyAlignment="1" applyProtection="1">
      <alignment vertical="center" wrapText="1"/>
      <protection hidden="1"/>
    </xf>
    <xf numFmtId="0" fontId="10" fillId="0" borderId="7" xfId="0" applyFont="1" applyBorder="1" applyAlignment="1" applyProtection="1">
      <alignment vertical="center" wrapText="1"/>
      <protection hidden="1"/>
    </xf>
    <xf numFmtId="0" fontId="10" fillId="0" borderId="1" xfId="0" applyFont="1" applyBorder="1" applyAlignment="1" applyProtection="1">
      <alignment vertical="center"/>
      <protection hidden="1"/>
    </xf>
    <xf numFmtId="10" fontId="11" fillId="10" borderId="1" xfId="1" applyNumberFormat="1" applyFont="1" applyFill="1" applyBorder="1" applyProtection="1">
      <protection locked="0" hidden="1"/>
    </xf>
    <xf numFmtId="0" fontId="11" fillId="10" borderId="0" xfId="0" applyFont="1" applyFill="1" applyAlignment="1" applyProtection="1">
      <alignment horizontal="center"/>
      <protection locked="0"/>
    </xf>
    <xf numFmtId="173" fontId="11" fillId="10" borderId="0" xfId="4" applyNumberFormat="1" applyFont="1" applyFill="1" applyBorder="1" applyProtection="1">
      <protection locked="0"/>
    </xf>
    <xf numFmtId="0" fontId="11" fillId="10" borderId="13" xfId="0" applyFont="1" applyFill="1" applyBorder="1" applyAlignment="1" applyProtection="1">
      <alignment horizontal="center" vertical="center"/>
      <protection locked="0" hidden="1"/>
    </xf>
    <xf numFmtId="44" fontId="11" fillId="10" borderId="8" xfId="3" applyFont="1" applyFill="1" applyBorder="1" applyProtection="1">
      <protection locked="0"/>
    </xf>
    <xf numFmtId="0" fontId="10" fillId="0" borderId="7" xfId="0" applyFont="1" applyBorder="1" applyAlignment="1" applyProtection="1">
      <alignment vertical="top"/>
      <protection hidden="1"/>
    </xf>
    <xf numFmtId="0" fontId="10" fillId="0" borderId="9" xfId="0" applyFont="1" applyBorder="1" applyAlignment="1" applyProtection="1">
      <alignment horizontal="left" vertical="center" wrapText="1"/>
      <protection hidden="1"/>
    </xf>
    <xf numFmtId="0" fontId="10" fillId="0" borderId="9" xfId="0" applyFont="1" applyBorder="1" applyAlignment="1" applyProtection="1">
      <alignment vertical="top"/>
      <protection hidden="1"/>
    </xf>
    <xf numFmtId="0" fontId="10" fillId="0" borderId="5" xfId="0" applyFont="1" applyBorder="1" applyAlignment="1" applyProtection="1">
      <alignment vertical="top"/>
      <protection hidden="1"/>
    </xf>
    <xf numFmtId="10" fontId="4" fillId="0" borderId="0" xfId="1" applyNumberFormat="1" applyFont="1" applyBorder="1"/>
    <xf numFmtId="10" fontId="0" fillId="0" borderId="0" xfId="1" applyNumberFormat="1" applyFont="1" applyBorder="1"/>
    <xf numFmtId="0" fontId="0" fillId="0" borderId="33" xfId="0" applyBorder="1" applyAlignment="1">
      <alignment horizontal="center"/>
    </xf>
    <xf numFmtId="0" fontId="0" fillId="0" borderId="32" xfId="0" applyBorder="1" applyAlignment="1">
      <alignment horizontal="center" vertical="center"/>
    </xf>
    <xf numFmtId="7" fontId="0" fillId="0" borderId="33" xfId="0" applyNumberFormat="1" applyBorder="1"/>
    <xf numFmtId="44" fontId="0" fillId="0" borderId="0" xfId="3" applyFont="1" applyBorder="1"/>
    <xf numFmtId="7" fontId="0" fillId="0" borderId="32" xfId="0" applyNumberFormat="1" applyBorder="1"/>
    <xf numFmtId="7" fontId="0" fillId="0" borderId="37" xfId="0" applyNumberFormat="1" applyBorder="1"/>
    <xf numFmtId="7" fontId="0" fillId="0" borderId="38" xfId="0" applyNumberFormat="1" applyBorder="1"/>
    <xf numFmtId="44" fontId="0" fillId="0" borderId="38" xfId="3" applyFont="1" applyBorder="1"/>
    <xf numFmtId="7" fontId="0" fillId="0" borderId="39" xfId="0" applyNumberFormat="1" applyBorder="1"/>
    <xf numFmtId="0" fontId="0" fillId="0" borderId="25" xfId="0" applyBorder="1"/>
    <xf numFmtId="0" fontId="4" fillId="0" borderId="26" xfId="0" applyFont="1" applyBorder="1"/>
    <xf numFmtId="0" fontId="0" fillId="0" borderId="28" xfId="0" applyBorder="1"/>
    <xf numFmtId="0" fontId="0" fillId="0" borderId="32" xfId="0" applyBorder="1"/>
    <xf numFmtId="0" fontId="0" fillId="0" borderId="33" xfId="0" applyBorder="1"/>
    <xf numFmtId="0" fontId="0" fillId="0" borderId="0" xfId="0" applyAlignment="1">
      <alignment horizontal="center" vertical="center"/>
    </xf>
    <xf numFmtId="0" fontId="11" fillId="9" borderId="0" xfId="0" applyFont="1" applyFill="1" applyAlignment="1" applyProtection="1">
      <alignment horizontal="center" vertical="center"/>
      <protection hidden="1"/>
    </xf>
    <xf numFmtId="0" fontId="11" fillId="9" borderId="0" xfId="0" applyFont="1" applyFill="1" applyAlignment="1" applyProtection="1">
      <alignment horizontal="center" vertical="center" wrapText="1"/>
      <protection hidden="1"/>
    </xf>
    <xf numFmtId="171" fontId="13" fillId="0" borderId="11" xfId="1" applyNumberFormat="1" applyFont="1" applyFill="1" applyBorder="1" applyAlignment="1" applyProtection="1">
      <alignment horizontal="center"/>
      <protection hidden="1"/>
    </xf>
    <xf numFmtId="170" fontId="17" fillId="10" borderId="3" xfId="0" applyNumberFormat="1" applyFont="1" applyFill="1" applyBorder="1" applyAlignment="1" applyProtection="1">
      <alignment horizontal="center" vertical="center" wrapText="1"/>
      <protection locked="0" hidden="1"/>
    </xf>
    <xf numFmtId="10" fontId="13" fillId="0" borderId="11" xfId="1" applyNumberFormat="1" applyFont="1" applyFill="1" applyBorder="1" applyAlignment="1" applyProtection="1">
      <alignment horizontal="center"/>
      <protection hidden="1"/>
    </xf>
    <xf numFmtId="10" fontId="13" fillId="0" borderId="14" xfId="0" applyNumberFormat="1" applyFont="1" applyBorder="1" applyAlignment="1" applyProtection="1">
      <alignment horizontal="center"/>
      <protection hidden="1"/>
    </xf>
    <xf numFmtId="171" fontId="10" fillId="0" borderId="11" xfId="1" applyNumberFormat="1" applyFont="1" applyFill="1" applyBorder="1" applyAlignment="1" applyProtection="1">
      <alignment horizontal="center"/>
      <protection hidden="1"/>
    </xf>
    <xf numFmtId="170" fontId="11" fillId="10" borderId="3" xfId="0" applyNumberFormat="1" applyFont="1" applyFill="1" applyBorder="1" applyAlignment="1" applyProtection="1">
      <alignment horizontal="center" vertical="center" wrapText="1"/>
      <protection locked="0" hidden="1"/>
    </xf>
    <xf numFmtId="10" fontId="10" fillId="0" borderId="11" xfId="1" applyNumberFormat="1" applyFont="1" applyFill="1" applyBorder="1" applyAlignment="1" applyProtection="1">
      <alignment horizontal="center"/>
      <protection hidden="1"/>
    </xf>
    <xf numFmtId="10" fontId="10" fillId="0" borderId="14" xfId="0" applyNumberFormat="1" applyFont="1" applyBorder="1" applyAlignment="1" applyProtection="1">
      <alignment horizontal="center"/>
      <protection hidden="1"/>
    </xf>
    <xf numFmtId="165" fontId="10" fillId="3" borderId="1" xfId="1" applyNumberFormat="1" applyFont="1" applyFill="1" applyBorder="1"/>
    <xf numFmtId="165" fontId="10" fillId="3" borderId="2" xfId="1" applyNumberFormat="1" applyFont="1" applyFill="1" applyBorder="1"/>
    <xf numFmtId="0" fontId="10" fillId="3" borderId="1" xfId="0" applyFont="1" applyFill="1" applyBorder="1"/>
    <xf numFmtId="0" fontId="15" fillId="3" borderId="0" xfId="0" applyFont="1" applyFill="1"/>
    <xf numFmtId="10" fontId="13" fillId="3" borderId="3" xfId="0" applyNumberFormat="1" applyFont="1" applyFill="1" applyBorder="1"/>
    <xf numFmtId="164" fontId="10" fillId="3" borderId="3" xfId="0" applyNumberFormat="1" applyFont="1" applyFill="1" applyBorder="1"/>
    <xf numFmtId="164" fontId="13" fillId="3" borderId="3" xfId="0" applyNumberFormat="1" applyFont="1" applyFill="1" applyBorder="1"/>
    <xf numFmtId="10" fontId="11" fillId="3" borderId="0" xfId="0" applyNumberFormat="1" applyFont="1" applyFill="1"/>
    <xf numFmtId="164" fontId="10" fillId="3" borderId="4" xfId="0" applyNumberFormat="1" applyFont="1" applyFill="1" applyBorder="1"/>
    <xf numFmtId="165" fontId="10" fillId="3" borderId="1" xfId="0" applyNumberFormat="1" applyFont="1" applyFill="1" applyBorder="1"/>
    <xf numFmtId="165" fontId="10" fillId="3" borderId="2" xfId="0" applyNumberFormat="1" applyFont="1" applyFill="1" applyBorder="1"/>
    <xf numFmtId="165" fontId="13" fillId="3" borderId="3" xfId="0" applyNumberFormat="1" applyFont="1" applyFill="1" applyBorder="1"/>
    <xf numFmtId="10" fontId="43" fillId="3" borderId="0" xfId="0" applyNumberFormat="1" applyFont="1" applyFill="1"/>
    <xf numFmtId="0" fontId="13" fillId="3" borderId="11" xfId="0" applyFont="1" applyFill="1" applyBorder="1"/>
    <xf numFmtId="0" fontId="10" fillId="3" borderId="3" xfId="0" applyFont="1" applyFill="1" applyBorder="1"/>
    <xf numFmtId="0" fontId="10" fillId="3" borderId="4" xfId="0" applyFont="1" applyFill="1" applyBorder="1"/>
    <xf numFmtId="0" fontId="13" fillId="3" borderId="3" xfId="0" applyFont="1" applyFill="1" applyBorder="1"/>
    <xf numFmtId="0" fontId="11" fillId="3" borderId="0" xfId="0" applyFont="1" applyFill="1"/>
    <xf numFmtId="0" fontId="43" fillId="3" borderId="0" xfId="0" applyFont="1" applyFill="1"/>
    <xf numFmtId="10" fontId="10" fillId="3" borderId="3" xfId="1" applyNumberFormat="1" applyFont="1" applyFill="1" applyBorder="1"/>
    <xf numFmtId="173" fontId="11" fillId="3" borderId="0" xfId="4" applyNumberFormat="1" applyFont="1" applyFill="1"/>
    <xf numFmtId="173" fontId="10" fillId="3" borderId="0" xfId="4" applyNumberFormat="1" applyFont="1" applyFill="1"/>
    <xf numFmtId="164" fontId="11" fillId="3" borderId="0" xfId="0" applyNumberFormat="1" applyFont="1" applyFill="1"/>
    <xf numFmtId="165" fontId="10" fillId="3" borderId="3" xfId="1" applyNumberFormat="1" applyFont="1" applyFill="1" applyBorder="1"/>
    <xf numFmtId="0" fontId="10" fillId="0" borderId="55" xfId="0" applyFont="1" applyBorder="1" applyAlignment="1">
      <alignment vertical="center" wrapText="1"/>
    </xf>
    <xf numFmtId="10" fontId="10" fillId="0" borderId="56" xfId="1" applyNumberFormat="1" applyFont="1" applyFill="1" applyBorder="1" applyAlignment="1" applyProtection="1">
      <alignment horizontal="left" vertical="center" wrapText="1"/>
      <protection hidden="1"/>
    </xf>
    <xf numFmtId="167" fontId="10" fillId="0" borderId="57" xfId="0" applyNumberFormat="1" applyFont="1" applyBorder="1" applyProtection="1">
      <protection hidden="1"/>
    </xf>
    <xf numFmtId="167" fontId="10" fillId="0" borderId="59" xfId="0" quotePrefix="1" applyNumberFormat="1" applyFont="1" applyBorder="1" applyProtection="1">
      <protection hidden="1"/>
    </xf>
    <xf numFmtId="167" fontId="10" fillId="0" borderId="57" xfId="0" applyNumberFormat="1" applyFont="1" applyBorder="1" applyAlignment="1" applyProtection="1">
      <alignment wrapText="1"/>
      <protection hidden="1"/>
    </xf>
    <xf numFmtId="167" fontId="10" fillId="0" borderId="59" xfId="0" applyNumberFormat="1" applyFont="1" applyBorder="1" applyAlignment="1" applyProtection="1">
      <alignment wrapText="1"/>
      <protection hidden="1"/>
    </xf>
    <xf numFmtId="167" fontId="10" fillId="0" borderId="57" xfId="0" applyNumberFormat="1" applyFont="1" applyBorder="1" applyAlignment="1" applyProtection="1">
      <alignment horizontal="left" vertical="top" wrapText="1"/>
      <protection hidden="1"/>
    </xf>
    <xf numFmtId="167" fontId="10" fillId="0" borderId="58" xfId="0" applyNumberFormat="1" applyFont="1" applyBorder="1" applyAlignment="1" applyProtection="1">
      <alignment horizontal="left" vertical="top" wrapText="1"/>
      <protection hidden="1"/>
    </xf>
    <xf numFmtId="167" fontId="10" fillId="0" borderId="59" xfId="0" applyNumberFormat="1" applyFont="1" applyBorder="1" applyAlignment="1" applyProtection="1">
      <alignment horizontal="left" vertical="top" wrapText="1"/>
      <protection hidden="1"/>
    </xf>
    <xf numFmtId="0" fontId="10" fillId="0" borderId="31" xfId="0" applyFont="1" applyBorder="1" applyAlignment="1" applyProtection="1">
      <alignment vertical="center"/>
      <protection hidden="1"/>
    </xf>
    <xf numFmtId="167" fontId="10" fillId="0" borderId="34" xfId="0" applyNumberFormat="1" applyFont="1" applyBorder="1" applyAlignment="1" applyProtection="1">
      <alignment vertical="center" wrapText="1"/>
      <protection hidden="1"/>
    </xf>
    <xf numFmtId="0" fontId="10" fillId="0" borderId="43" xfId="0" applyFont="1" applyBorder="1"/>
    <xf numFmtId="0" fontId="10" fillId="0" borderId="36" xfId="0" applyFont="1" applyBorder="1"/>
    <xf numFmtId="0" fontId="43" fillId="3" borderId="0" xfId="0" applyFont="1" applyFill="1" applyProtection="1">
      <protection hidden="1"/>
    </xf>
    <xf numFmtId="0" fontId="43" fillId="3" borderId="0" xfId="0" applyFont="1" applyFill="1" applyAlignment="1" applyProtection="1">
      <alignment horizontal="right"/>
      <protection hidden="1"/>
    </xf>
    <xf numFmtId="0" fontId="10" fillId="0" borderId="5" xfId="0" applyFont="1" applyBorder="1" applyAlignment="1">
      <alignment horizontal="center"/>
    </xf>
    <xf numFmtId="0" fontId="10" fillId="0" borderId="6" xfId="0" applyFont="1" applyBorder="1" applyAlignment="1">
      <alignment horizontal="center"/>
    </xf>
    <xf numFmtId="0" fontId="10" fillId="0" borderId="15" xfId="0" applyFont="1" applyBorder="1" applyAlignment="1">
      <alignment horizontal="center"/>
    </xf>
    <xf numFmtId="7" fontId="13" fillId="0" borderId="9" xfId="0" applyNumberFormat="1" applyFont="1" applyBorder="1" applyAlignment="1" applyProtection="1">
      <alignment horizontal="center"/>
      <protection hidden="1"/>
    </xf>
    <xf numFmtId="7" fontId="13" fillId="0" borderId="12" xfId="0" applyNumberFormat="1" applyFont="1" applyBorder="1" applyAlignment="1" applyProtection="1">
      <alignment horizontal="center"/>
      <protection hidden="1"/>
    </xf>
    <xf numFmtId="0" fontId="10" fillId="0" borderId="9" xfId="0" applyFont="1" applyBorder="1" applyAlignment="1">
      <alignment horizontal="center"/>
    </xf>
    <xf numFmtId="0" fontId="10" fillId="0" borderId="0" xfId="0" applyFont="1" applyAlignment="1">
      <alignment horizontal="center"/>
    </xf>
    <xf numFmtId="0" fontId="10" fillId="0" borderId="12" xfId="0" applyFont="1" applyBorder="1" applyAlignment="1">
      <alignment horizontal="center"/>
    </xf>
    <xf numFmtId="7" fontId="13" fillId="0" borderId="9" xfId="0" applyNumberFormat="1" applyFont="1" applyBorder="1" applyAlignment="1">
      <alignment horizontal="center"/>
    </xf>
    <xf numFmtId="7" fontId="13" fillId="0" borderId="12" xfId="0" applyNumberFormat="1" applyFont="1" applyBorder="1" applyAlignment="1">
      <alignment horizontal="center"/>
    </xf>
    <xf numFmtId="0" fontId="13" fillId="0" borderId="0" xfId="0" applyFont="1" applyAlignment="1">
      <alignment horizontal="center"/>
    </xf>
    <xf numFmtId="7" fontId="13" fillId="0" borderId="9" xfId="0" applyNumberFormat="1" applyFont="1" applyBorder="1"/>
    <xf numFmtId="10" fontId="13" fillId="0" borderId="8" xfId="1" applyNumberFormat="1" applyFont="1" applyBorder="1" applyAlignment="1">
      <alignment horizontal="center"/>
    </xf>
    <xf numFmtId="0" fontId="0" fillId="0" borderId="0" xfId="0" applyAlignment="1">
      <alignment horizontal="center"/>
    </xf>
    <xf numFmtId="10" fontId="13" fillId="0" borderId="6" xfId="0" applyNumberFormat="1" applyFont="1" applyBorder="1" applyProtection="1">
      <protection hidden="1"/>
    </xf>
    <xf numFmtId="0" fontId="10" fillId="0" borderId="12" xfId="0" applyFont="1" applyBorder="1" applyAlignment="1">
      <alignment horizontal="center" vertical="center"/>
    </xf>
    <xf numFmtId="166" fontId="10" fillId="0" borderId="0" xfId="1" applyNumberFormat="1" applyFont="1" applyBorder="1" applyAlignment="1" applyProtection="1">
      <alignment horizontal="center"/>
      <protection hidden="1"/>
    </xf>
    <xf numFmtId="0" fontId="10" fillId="0" borderId="12" xfId="0" applyFont="1" applyBorder="1" applyAlignment="1" applyProtection="1">
      <alignment horizontal="center"/>
      <protection hidden="1"/>
    </xf>
    <xf numFmtId="0" fontId="10" fillId="0" borderId="9" xfId="0" applyFont="1" applyBorder="1" applyAlignment="1" applyProtection="1">
      <alignment horizontal="center"/>
      <protection hidden="1"/>
    </xf>
    <xf numFmtId="166" fontId="10" fillId="0" borderId="7" xfId="1" applyNumberFormat="1" applyFont="1" applyBorder="1" applyAlignment="1" applyProtection="1">
      <alignment horizontal="left"/>
      <protection hidden="1"/>
    </xf>
    <xf numFmtId="0" fontId="10" fillId="0" borderId="8" xfId="0" applyFont="1" applyBorder="1" applyAlignment="1" applyProtection="1">
      <alignment horizontal="center"/>
      <protection hidden="1"/>
    </xf>
    <xf numFmtId="166" fontId="10" fillId="0" borderId="8" xfId="1" applyNumberFormat="1" applyFont="1" applyBorder="1" applyAlignment="1" applyProtection="1">
      <alignment horizontal="center"/>
      <protection hidden="1"/>
    </xf>
    <xf numFmtId="0" fontId="10" fillId="0" borderId="13" xfId="0" applyFont="1" applyBorder="1" applyAlignment="1" applyProtection="1">
      <alignment horizontal="center"/>
      <protection hidden="1"/>
    </xf>
    <xf numFmtId="0" fontId="7" fillId="0" borderId="0" xfId="0" applyFont="1" applyAlignment="1" applyProtection="1">
      <alignment vertical="center"/>
      <protection hidden="1"/>
    </xf>
    <xf numFmtId="0" fontId="10" fillId="0" borderId="60" xfId="0" applyFont="1" applyBorder="1" applyAlignment="1">
      <alignment vertical="center" wrapText="1"/>
    </xf>
    <xf numFmtId="10" fontId="10" fillId="0" borderId="61" xfId="1" applyNumberFormat="1" applyFont="1" applyFill="1" applyBorder="1" applyAlignment="1" applyProtection="1">
      <alignment horizontal="left" vertical="center" wrapText="1"/>
      <protection hidden="1"/>
    </xf>
    <xf numFmtId="0" fontId="17" fillId="0" borderId="32" xfId="0" applyFont="1" applyBorder="1"/>
    <xf numFmtId="7" fontId="13" fillId="0" borderId="0" xfId="0" applyNumberFormat="1" applyFont="1" applyAlignment="1" applyProtection="1">
      <alignment horizontal="center"/>
      <protection hidden="1"/>
    </xf>
    <xf numFmtId="7" fontId="13" fillId="0" borderId="0" xfId="0" applyNumberFormat="1" applyFont="1" applyAlignment="1">
      <alignment horizontal="center"/>
    </xf>
    <xf numFmtId="7" fontId="13" fillId="0" borderId="0" xfId="0" applyNumberFormat="1" applyFont="1"/>
    <xf numFmtId="0" fontId="13" fillId="0" borderId="12" xfId="0" applyFont="1" applyBorder="1"/>
    <xf numFmtId="0" fontId="0" fillId="0" borderId="13" xfId="0" applyBorder="1"/>
    <xf numFmtId="0" fontId="10" fillId="0" borderId="0" xfId="0" applyFont="1" applyAlignment="1">
      <alignment horizontal="center" vertical="center"/>
    </xf>
    <xf numFmtId="0" fontId="10" fillId="0" borderId="0" xfId="0" applyFont="1" applyAlignment="1" applyProtection="1">
      <alignment horizontal="center"/>
      <protection hidden="1"/>
    </xf>
    <xf numFmtId="0" fontId="13" fillId="0" borderId="42" xfId="0" applyFont="1" applyBorder="1"/>
    <xf numFmtId="44" fontId="11" fillId="10" borderId="4" xfId="3" applyFont="1" applyFill="1" applyBorder="1" applyProtection="1">
      <protection locked="0" hidden="1"/>
    </xf>
    <xf numFmtId="0" fontId="13" fillId="0" borderId="32" xfId="0" applyFont="1" applyBorder="1"/>
    <xf numFmtId="0" fontId="4" fillId="0" borderId="26" xfId="0" applyFont="1" applyBorder="1" applyAlignment="1">
      <alignment horizontal="center"/>
    </xf>
    <xf numFmtId="7" fontId="0" fillId="0" borderId="0" xfId="0" applyNumberFormat="1" applyAlignment="1">
      <alignment horizontal="center"/>
    </xf>
    <xf numFmtId="44" fontId="0" fillId="0" borderId="0" xfId="3" applyFont="1" applyBorder="1" applyAlignment="1">
      <alignment horizontal="center"/>
    </xf>
    <xf numFmtId="44" fontId="0" fillId="0" borderId="38" xfId="3" applyFont="1" applyBorder="1" applyAlignment="1">
      <alignment horizontal="center"/>
    </xf>
    <xf numFmtId="167" fontId="10" fillId="0" borderId="57" xfId="0" applyNumberFormat="1" applyFont="1" applyBorder="1" applyAlignment="1" applyProtection="1">
      <alignment horizontal="left" vertical="center" wrapText="1"/>
      <protection hidden="1"/>
    </xf>
    <xf numFmtId="44" fontId="13" fillId="0" borderId="0" xfId="3" applyFont="1" applyBorder="1" applyAlignment="1" applyProtection="1">
      <alignment horizontal="center"/>
      <protection hidden="1"/>
    </xf>
    <xf numFmtId="0" fontId="10" fillId="0" borderId="0" xfId="0" applyFont="1" applyAlignment="1">
      <alignment horizontal="left"/>
    </xf>
    <xf numFmtId="10" fontId="9" fillId="11" borderId="3" xfId="1" applyNumberFormat="1" applyFont="1" applyFill="1" applyBorder="1" applyAlignment="1" applyProtection="1">
      <alignment horizontal="center"/>
      <protection locked="0"/>
    </xf>
    <xf numFmtId="44" fontId="9" fillId="11" borderId="3" xfId="3" applyFont="1" applyFill="1" applyBorder="1" applyAlignment="1" applyProtection="1">
      <alignment horizontal="center"/>
      <protection locked="0"/>
    </xf>
    <xf numFmtId="44" fontId="13" fillId="2" borderId="0" xfId="3" applyFont="1" applyFill="1" applyAlignment="1" applyProtection="1">
      <alignment horizontal="center"/>
    </xf>
    <xf numFmtId="0" fontId="7" fillId="3" borderId="3" xfId="0" applyFont="1" applyFill="1" applyBorder="1" applyAlignment="1">
      <alignment horizontal="center" vertical="top"/>
    </xf>
    <xf numFmtId="0" fontId="48" fillId="3" borderId="3" xfId="0" applyFont="1" applyFill="1" applyBorder="1" applyAlignment="1">
      <alignment vertical="top" wrapText="1"/>
    </xf>
    <xf numFmtId="0" fontId="48" fillId="3" borderId="3" xfId="0" applyFont="1" applyFill="1" applyBorder="1" applyAlignment="1">
      <alignment horizontal="center" vertical="top" wrapText="1"/>
    </xf>
    <xf numFmtId="0" fontId="43" fillId="3" borderId="0" xfId="0" applyFont="1" applyFill="1" applyAlignment="1">
      <alignment wrapText="1"/>
    </xf>
    <xf numFmtId="0" fontId="24" fillId="3" borderId="3" xfId="0" applyFont="1" applyFill="1" applyBorder="1"/>
    <xf numFmtId="0" fontId="10" fillId="3" borderId="3" xfId="0" applyFont="1" applyFill="1" applyBorder="1" applyAlignment="1">
      <alignment horizontal="center"/>
    </xf>
    <xf numFmtId="164" fontId="11" fillId="11" borderId="3" xfId="0" applyNumberFormat="1" applyFont="1" applyFill="1" applyBorder="1" applyAlignment="1">
      <alignment horizontal="center"/>
    </xf>
    <xf numFmtId="10" fontId="9" fillId="0" borderId="3" xfId="1" applyNumberFormat="1" applyFont="1" applyFill="1" applyBorder="1" applyAlignment="1" applyProtection="1">
      <alignment horizontal="center"/>
    </xf>
    <xf numFmtId="0" fontId="10" fillId="0" borderId="3" xfId="0" applyFont="1" applyBorder="1" applyAlignment="1">
      <alignment horizontal="center"/>
    </xf>
    <xf numFmtId="164" fontId="10" fillId="11" borderId="3" xfId="0" applyNumberFormat="1" applyFont="1" applyFill="1" applyBorder="1" applyAlignment="1">
      <alignment horizontal="center"/>
    </xf>
    <xf numFmtId="0" fontId="10" fillId="11" borderId="3" xfId="0" applyFont="1" applyFill="1" applyBorder="1" applyAlignment="1">
      <alignment horizontal="center"/>
    </xf>
    <xf numFmtId="0" fontId="24" fillId="0" borderId="3" xfId="0" applyFont="1" applyBorder="1"/>
    <xf numFmtId="164" fontId="10" fillId="11" borderId="8" xfId="0" applyNumberFormat="1" applyFont="1" applyFill="1" applyBorder="1" applyAlignment="1">
      <alignment horizontal="center"/>
    </xf>
    <xf numFmtId="164" fontId="10" fillId="11" borderId="13" xfId="0" applyNumberFormat="1" applyFont="1" applyFill="1" applyBorder="1" applyAlignment="1">
      <alignment horizontal="center"/>
    </xf>
    <xf numFmtId="0" fontId="48" fillId="11" borderId="3" xfId="0" applyFont="1" applyFill="1" applyBorder="1" applyAlignment="1">
      <alignment vertical="top" wrapText="1"/>
    </xf>
    <xf numFmtId="0" fontId="48" fillId="11" borderId="3" xfId="0" applyFont="1" applyFill="1" applyBorder="1" applyAlignment="1">
      <alignment horizontal="center" vertical="top" wrapText="1"/>
    </xf>
    <xf numFmtId="0" fontId="24" fillId="11" borderId="3" xfId="0" applyFont="1" applyFill="1" applyBorder="1"/>
    <xf numFmtId="0" fontId="10" fillId="11" borderId="3" xfId="0" applyFont="1" applyFill="1" applyBorder="1"/>
    <xf numFmtId="10" fontId="10" fillId="14" borderId="3" xfId="0" applyNumberFormat="1" applyFont="1" applyFill="1" applyBorder="1" applyAlignment="1">
      <alignment horizontal="center"/>
    </xf>
    <xf numFmtId="10" fontId="10" fillId="11" borderId="3" xfId="1" applyNumberFormat="1" applyFont="1" applyFill="1" applyBorder="1" applyAlignment="1" applyProtection="1">
      <alignment horizontal="center"/>
    </xf>
    <xf numFmtId="164" fontId="10" fillId="14" borderId="3" xfId="0" applyNumberFormat="1" applyFont="1" applyFill="1" applyBorder="1" applyAlignment="1">
      <alignment horizontal="center"/>
    </xf>
    <xf numFmtId="44" fontId="48" fillId="3" borderId="3" xfId="3" applyFont="1" applyFill="1" applyBorder="1" applyAlignment="1" applyProtection="1">
      <alignment horizontal="center" vertical="top" wrapText="1"/>
    </xf>
    <xf numFmtId="44" fontId="10" fillId="3" borderId="3" xfId="3" applyFont="1" applyFill="1" applyBorder="1" applyAlignment="1" applyProtection="1">
      <alignment horizontal="center"/>
    </xf>
    <xf numFmtId="44" fontId="10" fillId="0" borderId="3" xfId="3" applyFont="1" applyFill="1" applyBorder="1" applyAlignment="1" applyProtection="1">
      <alignment horizontal="center"/>
    </xf>
    <xf numFmtId="44" fontId="9" fillId="0" borderId="3" xfId="3" applyFont="1" applyFill="1" applyBorder="1" applyAlignment="1" applyProtection="1">
      <alignment horizontal="center"/>
    </xf>
    <xf numFmtId="44" fontId="48" fillId="11" borderId="3" xfId="3" applyFont="1" applyFill="1" applyBorder="1" applyAlignment="1" applyProtection="1">
      <alignment horizontal="center" vertical="top" wrapText="1"/>
    </xf>
    <xf numFmtId="44" fontId="10" fillId="11" borderId="3" xfId="3" applyFont="1" applyFill="1" applyBorder="1" applyAlignment="1" applyProtection="1">
      <alignment horizontal="center"/>
    </xf>
    <xf numFmtId="44" fontId="10" fillId="14" borderId="3" xfId="3" applyFont="1" applyFill="1" applyBorder="1" applyAlignment="1" applyProtection="1">
      <alignment horizontal="center"/>
    </xf>
    <xf numFmtId="164" fontId="10" fillId="11" borderId="3" xfId="0" applyNumberFormat="1" applyFont="1" applyFill="1" applyBorder="1" applyAlignment="1" applyProtection="1">
      <alignment horizontal="center"/>
      <protection locked="0"/>
    </xf>
    <xf numFmtId="10" fontId="10" fillId="3" borderId="3" xfId="1" applyNumberFormat="1" applyFont="1" applyFill="1" applyBorder="1" applyAlignment="1" applyProtection="1">
      <alignment horizontal="center"/>
    </xf>
    <xf numFmtId="164" fontId="10" fillId="0" borderId="0" xfId="1" applyNumberFormat="1" applyFont="1"/>
    <xf numFmtId="165" fontId="13" fillId="0" borderId="8" xfId="0" applyNumberFormat="1" applyFont="1" applyBorder="1" applyAlignment="1" applyProtection="1">
      <alignment horizontal="center"/>
      <protection hidden="1"/>
    </xf>
    <xf numFmtId="165" fontId="13" fillId="0" borderId="0" xfId="1" applyNumberFormat="1" applyFont="1" applyBorder="1" applyAlignment="1" applyProtection="1">
      <alignment horizontal="center"/>
      <protection hidden="1"/>
    </xf>
    <xf numFmtId="0" fontId="38" fillId="0" borderId="0" xfId="0" applyFont="1"/>
    <xf numFmtId="43" fontId="38" fillId="0" borderId="0" xfId="4" applyFont="1"/>
    <xf numFmtId="43" fontId="10" fillId="0" borderId="0" xfId="0" applyNumberFormat="1" applyFont="1"/>
    <xf numFmtId="0" fontId="11" fillId="10" borderId="12" xfId="0" applyFont="1" applyFill="1" applyBorder="1" applyAlignment="1" applyProtection="1">
      <alignment horizontal="left" vertical="center" wrapText="1"/>
      <protection locked="0"/>
    </xf>
    <xf numFmtId="0" fontId="3" fillId="3" borderId="0" xfId="5" applyFill="1"/>
    <xf numFmtId="0" fontId="52" fillId="3" borderId="0" xfId="5" applyFont="1" applyFill="1"/>
    <xf numFmtId="0" fontId="55" fillId="0" borderId="0" xfId="0" applyFont="1" applyAlignment="1">
      <alignment vertical="center"/>
    </xf>
    <xf numFmtId="0" fontId="56" fillId="0" borderId="0" xfId="0" applyFont="1"/>
    <xf numFmtId="0" fontId="50" fillId="3" borderId="0" xfId="5" applyFont="1" applyFill="1" applyAlignment="1">
      <alignment vertical="center"/>
    </xf>
    <xf numFmtId="0" fontId="56" fillId="3" borderId="0" xfId="5" applyFont="1" applyFill="1" applyAlignment="1">
      <alignment vertical="center"/>
    </xf>
    <xf numFmtId="0" fontId="56" fillId="3" borderId="0" xfId="5" applyFont="1" applyFill="1" applyAlignment="1">
      <alignment vertical="center" wrapText="1"/>
    </xf>
    <xf numFmtId="0" fontId="54" fillId="3" borderId="0" xfId="5" applyFont="1" applyFill="1" applyAlignment="1">
      <alignment vertical="center" wrapText="1"/>
    </xf>
    <xf numFmtId="0" fontId="50" fillId="3" borderId="0" xfId="5" applyFont="1" applyFill="1" applyAlignment="1">
      <alignment vertical="center" wrapText="1"/>
    </xf>
    <xf numFmtId="0" fontId="3" fillId="3" borderId="0" xfId="5" applyFill="1" applyAlignment="1">
      <alignment wrapText="1"/>
    </xf>
    <xf numFmtId="0" fontId="3" fillId="3" borderId="0" xfId="5" applyFill="1" applyAlignment="1">
      <alignment horizontal="left" wrapText="1"/>
    </xf>
    <xf numFmtId="0" fontId="51" fillId="9" borderId="25" xfId="5" applyFont="1" applyFill="1" applyBorder="1" applyAlignment="1">
      <alignment wrapText="1"/>
    </xf>
    <xf numFmtId="0" fontId="51" fillId="9" borderId="26" xfId="5" applyFont="1" applyFill="1" applyBorder="1" applyAlignment="1">
      <alignment wrapText="1"/>
    </xf>
    <xf numFmtId="0" fontId="57" fillId="9" borderId="26" xfId="5" applyFont="1" applyFill="1" applyBorder="1" applyAlignment="1">
      <alignment horizontal="center" wrapText="1"/>
    </xf>
    <xf numFmtId="0" fontId="3" fillId="3" borderId="72" xfId="5" applyFill="1" applyBorder="1" applyAlignment="1">
      <alignment wrapText="1"/>
    </xf>
    <xf numFmtId="176" fontId="3" fillId="11" borderId="73" xfId="5" applyNumberFormat="1" applyFill="1" applyBorder="1"/>
    <xf numFmtId="176" fontId="3" fillId="11" borderId="74" xfId="5" applyNumberFormat="1" applyFill="1" applyBorder="1"/>
    <xf numFmtId="164" fontId="3" fillId="3" borderId="72" xfId="5" applyNumberFormat="1" applyFill="1" applyBorder="1"/>
    <xf numFmtId="44" fontId="3" fillId="3" borderId="72" xfId="6" applyFont="1" applyFill="1" applyBorder="1"/>
    <xf numFmtId="44" fontId="3" fillId="11" borderId="73" xfId="6" applyFont="1" applyFill="1" applyBorder="1"/>
    <xf numFmtId="44" fontId="3" fillId="11" borderId="74" xfId="6" applyFont="1" applyFill="1" applyBorder="1"/>
    <xf numFmtId="0" fontId="3" fillId="3" borderId="76" xfId="5" applyFill="1" applyBorder="1" applyAlignment="1">
      <alignment wrapText="1"/>
    </xf>
    <xf numFmtId="164" fontId="3" fillId="3" borderId="76" xfId="5" applyNumberFormat="1" applyFill="1" applyBorder="1"/>
    <xf numFmtId="44" fontId="3" fillId="3" borderId="76" xfId="6" applyFont="1" applyFill="1" applyBorder="1"/>
    <xf numFmtId="0" fontId="17" fillId="3" borderId="25" xfId="0" applyFont="1" applyFill="1" applyBorder="1" applyAlignment="1" applyProtection="1">
      <alignment vertical="center"/>
      <protection hidden="1"/>
    </xf>
    <xf numFmtId="0" fontId="17" fillId="3" borderId="26" xfId="0" applyFont="1" applyFill="1" applyBorder="1" applyAlignment="1" applyProtection="1">
      <alignment vertical="center"/>
      <protection hidden="1"/>
    </xf>
    <xf numFmtId="0" fontId="17" fillId="3" borderId="26" xfId="0" applyFont="1" applyFill="1" applyBorder="1" applyAlignment="1" applyProtection="1">
      <alignment horizontal="center" vertical="center" wrapText="1"/>
      <protection hidden="1"/>
    </xf>
    <xf numFmtId="0" fontId="17" fillId="3" borderId="28" xfId="0" applyFont="1" applyFill="1" applyBorder="1" applyAlignment="1" applyProtection="1">
      <alignment vertical="center" wrapText="1"/>
      <protection hidden="1"/>
    </xf>
    <xf numFmtId="0" fontId="10" fillId="3" borderId="31" xfId="0" applyFont="1" applyFill="1" applyBorder="1" applyProtection="1">
      <protection hidden="1"/>
    </xf>
    <xf numFmtId="0" fontId="10" fillId="3" borderId="15" xfId="0" applyFont="1" applyFill="1" applyBorder="1" applyProtection="1">
      <protection hidden="1"/>
    </xf>
    <xf numFmtId="44" fontId="10" fillId="3" borderId="15" xfId="3" applyFont="1" applyFill="1" applyBorder="1" applyProtection="1">
      <protection hidden="1"/>
    </xf>
    <xf numFmtId="166" fontId="10" fillId="3" borderId="0" xfId="1" applyNumberFormat="1" applyFont="1" applyFill="1" applyBorder="1" applyProtection="1">
      <protection hidden="1"/>
    </xf>
    <xf numFmtId="0" fontId="10" fillId="3" borderId="34" xfId="0" applyFont="1" applyFill="1" applyBorder="1" applyProtection="1">
      <protection hidden="1"/>
    </xf>
    <xf numFmtId="0" fontId="10" fillId="3" borderId="33" xfId="0" applyFont="1" applyFill="1" applyBorder="1" applyProtection="1">
      <protection hidden="1"/>
    </xf>
    <xf numFmtId="9" fontId="11" fillId="3" borderId="0" xfId="0" applyNumberFormat="1" applyFont="1" applyFill="1" applyAlignment="1" applyProtection="1">
      <alignment horizontal="center"/>
      <protection hidden="1"/>
    </xf>
    <xf numFmtId="2" fontId="10" fillId="3" borderId="12" xfId="3" applyNumberFormat="1" applyFont="1" applyFill="1" applyBorder="1" applyProtection="1">
      <protection hidden="1"/>
    </xf>
    <xf numFmtId="0" fontId="10" fillId="3" borderId="32" xfId="0" applyFont="1" applyFill="1" applyBorder="1" applyProtection="1">
      <protection hidden="1"/>
    </xf>
    <xf numFmtId="0" fontId="10" fillId="3" borderId="29" xfId="0" applyFont="1" applyFill="1" applyBorder="1" applyProtection="1">
      <protection hidden="1"/>
    </xf>
    <xf numFmtId="10" fontId="11" fillId="3" borderId="11" xfId="1" applyNumberFormat="1" applyFont="1" applyFill="1" applyBorder="1" applyAlignment="1" applyProtection="1">
      <alignment horizontal="center"/>
      <protection locked="0"/>
    </xf>
    <xf numFmtId="44" fontId="10" fillId="3" borderId="14" xfId="3" applyFont="1" applyFill="1" applyBorder="1" applyProtection="1">
      <protection hidden="1"/>
    </xf>
    <xf numFmtId="166" fontId="10" fillId="3" borderId="11" xfId="1" applyNumberFormat="1" applyFont="1" applyFill="1" applyBorder="1" applyProtection="1">
      <protection hidden="1"/>
    </xf>
    <xf numFmtId="0" fontId="10" fillId="3" borderId="30" xfId="0" applyFont="1" applyFill="1" applyBorder="1" applyProtection="1">
      <protection hidden="1"/>
    </xf>
    <xf numFmtId="0" fontId="17" fillId="3" borderId="33" xfId="0" applyFont="1" applyFill="1" applyBorder="1" applyAlignment="1" applyProtection="1">
      <alignment vertical="center"/>
      <protection hidden="1"/>
    </xf>
    <xf numFmtId="0" fontId="17" fillId="3" borderId="0" xfId="0" applyFont="1" applyFill="1" applyAlignment="1" applyProtection="1">
      <alignment vertical="center"/>
      <protection hidden="1"/>
    </xf>
    <xf numFmtId="0" fontId="17" fillId="3" borderId="0" xfId="0" applyFont="1" applyFill="1" applyAlignment="1" applyProtection="1">
      <alignment horizontal="center" vertical="center" wrapText="1"/>
      <protection hidden="1"/>
    </xf>
    <xf numFmtId="0" fontId="17" fillId="3" borderId="32" xfId="0" applyFont="1" applyFill="1" applyBorder="1" applyAlignment="1" applyProtection="1">
      <alignment vertical="center" wrapText="1"/>
      <protection hidden="1"/>
    </xf>
    <xf numFmtId="10" fontId="11" fillId="3" borderId="6" xfId="1" applyNumberFormat="1" applyFont="1" applyFill="1" applyBorder="1" applyAlignment="1" applyProtection="1">
      <alignment horizontal="center"/>
      <protection locked="0"/>
    </xf>
    <xf numFmtId="2" fontId="11" fillId="3" borderId="15" xfId="0" applyNumberFormat="1" applyFont="1" applyFill="1" applyBorder="1" applyProtection="1">
      <protection locked="0"/>
    </xf>
    <xf numFmtId="166" fontId="10" fillId="3" borderId="6" xfId="1" applyNumberFormat="1" applyFont="1" applyFill="1" applyBorder="1" applyProtection="1">
      <protection hidden="1"/>
    </xf>
    <xf numFmtId="10" fontId="11" fillId="3" borderId="0" xfId="1" applyNumberFormat="1" applyFont="1" applyFill="1" applyBorder="1" applyAlignment="1" applyProtection="1">
      <alignment horizontal="center"/>
      <protection locked="0"/>
    </xf>
    <xf numFmtId="2" fontId="11" fillId="3" borderId="12" xfId="0" applyNumberFormat="1" applyFont="1" applyFill="1" applyBorder="1" applyProtection="1">
      <protection locked="0"/>
    </xf>
    <xf numFmtId="0" fontId="10" fillId="3" borderId="35" xfId="0" applyFont="1" applyFill="1" applyBorder="1" applyProtection="1">
      <protection hidden="1"/>
    </xf>
    <xf numFmtId="10" fontId="11" fillId="3" borderId="8" xfId="1" applyNumberFormat="1" applyFont="1" applyFill="1" applyBorder="1" applyAlignment="1" applyProtection="1">
      <alignment horizontal="center"/>
      <protection locked="0"/>
    </xf>
    <xf numFmtId="2" fontId="11" fillId="3" borderId="13" xfId="0" applyNumberFormat="1" applyFont="1" applyFill="1" applyBorder="1" applyProtection="1">
      <protection locked="0"/>
    </xf>
    <xf numFmtId="166" fontId="10" fillId="3" borderId="8" xfId="1" applyNumberFormat="1" applyFont="1" applyFill="1" applyBorder="1" applyProtection="1">
      <protection hidden="1"/>
    </xf>
    <xf numFmtId="0" fontId="10" fillId="3" borderId="36" xfId="0" applyFont="1" applyFill="1" applyBorder="1" applyProtection="1">
      <protection hidden="1"/>
    </xf>
    <xf numFmtId="0" fontId="11" fillId="3" borderId="12" xfId="0" applyFont="1" applyFill="1" applyBorder="1" applyProtection="1">
      <protection hidden="1"/>
    </xf>
    <xf numFmtId="44" fontId="10" fillId="3" borderId="2" xfId="3" applyFont="1" applyFill="1" applyBorder="1" applyProtection="1">
      <protection hidden="1"/>
    </xf>
    <xf numFmtId="0" fontId="10" fillId="3" borderId="37" xfId="0" applyFont="1" applyFill="1" applyBorder="1" applyProtection="1">
      <protection hidden="1"/>
    </xf>
    <xf numFmtId="0" fontId="10" fillId="3" borderId="45" xfId="0" applyFont="1" applyFill="1" applyBorder="1" applyProtection="1">
      <protection hidden="1"/>
    </xf>
    <xf numFmtId="0" fontId="10" fillId="3" borderId="38" xfId="0" applyFont="1" applyFill="1" applyBorder="1" applyProtection="1">
      <protection hidden="1"/>
    </xf>
    <xf numFmtId="44" fontId="10" fillId="3" borderId="46" xfId="3" applyFont="1" applyFill="1" applyBorder="1" applyProtection="1">
      <protection hidden="1"/>
    </xf>
    <xf numFmtId="166" fontId="10" fillId="3" borderId="54" xfId="1" applyNumberFormat="1" applyFont="1" applyFill="1" applyBorder="1" applyProtection="1">
      <protection hidden="1"/>
    </xf>
    <xf numFmtId="0" fontId="10" fillId="3" borderId="39" xfId="0" applyFont="1" applyFill="1" applyBorder="1" applyProtection="1">
      <protection hidden="1"/>
    </xf>
    <xf numFmtId="166" fontId="10" fillId="3" borderId="0" xfId="1" applyNumberFormat="1" applyFont="1" applyFill="1" applyProtection="1">
      <protection hidden="1"/>
    </xf>
    <xf numFmtId="0" fontId="17" fillId="3" borderId="27" xfId="0" applyFont="1" applyFill="1" applyBorder="1" applyAlignment="1" applyProtection="1">
      <alignment horizontal="center" vertical="center" wrapText="1"/>
      <protection hidden="1"/>
    </xf>
    <xf numFmtId="0" fontId="10" fillId="3" borderId="6" xfId="0" applyFont="1" applyFill="1" applyBorder="1" applyProtection="1">
      <protection hidden="1"/>
    </xf>
    <xf numFmtId="166" fontId="10" fillId="3" borderId="4" xfId="1" applyNumberFormat="1" applyFont="1" applyFill="1" applyBorder="1" applyProtection="1">
      <protection hidden="1"/>
    </xf>
    <xf numFmtId="166" fontId="10" fillId="3" borderId="2" xfId="1" applyNumberFormat="1" applyFont="1" applyFill="1" applyBorder="1" applyProtection="1">
      <protection hidden="1"/>
    </xf>
    <xf numFmtId="10" fontId="11" fillId="3" borderId="38" xfId="1" applyNumberFormat="1" applyFont="1" applyFill="1" applyBorder="1" applyAlignment="1" applyProtection="1">
      <alignment horizontal="center"/>
      <protection locked="0"/>
    </xf>
    <xf numFmtId="166" fontId="10" fillId="3" borderId="46" xfId="1" applyNumberFormat="1" applyFont="1" applyFill="1" applyBorder="1" applyProtection="1">
      <protection hidden="1"/>
    </xf>
    <xf numFmtId="166" fontId="10" fillId="3" borderId="38" xfId="1" applyNumberFormat="1" applyFont="1" applyFill="1" applyBorder="1" applyProtection="1">
      <protection hidden="1"/>
    </xf>
    <xf numFmtId="0" fontId="31" fillId="3" borderId="25" xfId="0" applyFont="1" applyFill="1" applyBorder="1"/>
    <xf numFmtId="0" fontId="31" fillId="3" borderId="26" xfId="0" applyFont="1" applyFill="1" applyBorder="1"/>
    <xf numFmtId="0" fontId="10" fillId="3" borderId="26" xfId="0" applyFont="1" applyFill="1" applyBorder="1"/>
    <xf numFmtId="0" fontId="10" fillId="3" borderId="28" xfId="0" applyFont="1" applyFill="1" applyBorder="1"/>
    <xf numFmtId="0" fontId="31" fillId="3" borderId="33" xfId="0" applyFont="1" applyFill="1" applyBorder="1"/>
    <xf numFmtId="0" fontId="31" fillId="3" borderId="0" xfId="0" applyFont="1" applyFill="1"/>
    <xf numFmtId="0" fontId="10" fillId="3" borderId="32" xfId="0" applyFont="1" applyFill="1" applyBorder="1"/>
    <xf numFmtId="0" fontId="0" fillId="3" borderId="38" xfId="0" applyFill="1" applyBorder="1"/>
    <xf numFmtId="0" fontId="10" fillId="3" borderId="38" xfId="0" applyFont="1" applyFill="1" applyBorder="1"/>
    <xf numFmtId="0" fontId="10" fillId="3" borderId="39" xfId="0" applyFont="1" applyFill="1" applyBorder="1"/>
    <xf numFmtId="0" fontId="31" fillId="3" borderId="37" xfId="0" applyFont="1" applyFill="1" applyBorder="1"/>
    <xf numFmtId="0" fontId="10" fillId="0" borderId="26" xfId="0" applyFont="1" applyBorder="1" applyProtection="1">
      <protection hidden="1"/>
    </xf>
    <xf numFmtId="0" fontId="10" fillId="0" borderId="28" xfId="0" applyFont="1" applyBorder="1" applyProtection="1">
      <protection hidden="1"/>
    </xf>
    <xf numFmtId="0" fontId="31" fillId="0" borderId="25" xfId="0" applyFont="1" applyBorder="1"/>
    <xf numFmtId="0" fontId="0" fillId="0" borderId="26" xfId="0" applyBorder="1"/>
    <xf numFmtId="0" fontId="31" fillId="0" borderId="33" xfId="0" applyFont="1" applyBorder="1"/>
    <xf numFmtId="0" fontId="0" fillId="0" borderId="37" xfId="0" applyBorder="1"/>
    <xf numFmtId="0" fontId="0" fillId="0" borderId="38" xfId="0" applyBorder="1"/>
    <xf numFmtId="0" fontId="0" fillId="0" borderId="39" xfId="0" applyBorder="1"/>
    <xf numFmtId="0" fontId="17" fillId="9" borderId="26" xfId="0" applyFont="1" applyFill="1" applyBorder="1" applyAlignment="1">
      <alignment horizontal="center"/>
    </xf>
    <xf numFmtId="0" fontId="17" fillId="9" borderId="28" xfId="0" applyFont="1" applyFill="1" applyBorder="1" applyAlignment="1">
      <alignment horizontal="center"/>
    </xf>
    <xf numFmtId="0" fontId="10" fillId="0" borderId="33" xfId="0" applyFont="1" applyBorder="1"/>
    <xf numFmtId="0" fontId="17" fillId="9" borderId="32" xfId="0" applyFont="1" applyFill="1" applyBorder="1" applyAlignment="1" applyProtection="1">
      <alignment vertical="center"/>
      <protection hidden="1"/>
    </xf>
    <xf numFmtId="2" fontId="59" fillId="3" borderId="9" xfId="0" applyNumberFormat="1" applyFont="1" applyFill="1" applyBorder="1" applyAlignment="1">
      <alignment vertical="center"/>
    </xf>
    <xf numFmtId="2" fontId="59" fillId="3" borderId="0" xfId="0" applyNumberFormat="1" applyFont="1" applyFill="1" applyAlignment="1">
      <alignment vertical="center"/>
    </xf>
    <xf numFmtId="2" fontId="59" fillId="3" borderId="32" xfId="0" applyNumberFormat="1" applyFont="1" applyFill="1" applyBorder="1" applyAlignment="1">
      <alignment vertical="center"/>
    </xf>
    <xf numFmtId="2" fontId="59" fillId="3" borderId="54" xfId="0" applyNumberFormat="1" applyFont="1" applyFill="1" applyBorder="1" applyAlignment="1">
      <alignment vertical="center"/>
    </xf>
    <xf numFmtId="2" fontId="59" fillId="3" borderId="38" xfId="0" applyNumberFormat="1" applyFont="1" applyFill="1" applyBorder="1" applyAlignment="1">
      <alignment vertical="center"/>
    </xf>
    <xf numFmtId="2" fontId="59" fillId="3" borderId="39" xfId="0" applyNumberFormat="1" applyFont="1" applyFill="1" applyBorder="1" applyAlignment="1">
      <alignment vertical="center"/>
    </xf>
    <xf numFmtId="0" fontId="3" fillId="3" borderId="75" xfId="5" applyFill="1" applyBorder="1" applyAlignment="1">
      <alignment wrapText="1"/>
    </xf>
    <xf numFmtId="176" fontId="3" fillId="11" borderId="77" xfId="5" applyNumberFormat="1" applyFill="1" applyBorder="1"/>
    <xf numFmtId="164" fontId="3" fillId="3" borderId="75" xfId="5" applyNumberFormat="1" applyFill="1" applyBorder="1"/>
    <xf numFmtId="44" fontId="3" fillId="3" borderId="75" xfId="6" applyFont="1" applyFill="1" applyBorder="1"/>
    <xf numFmtId="44" fontId="3" fillId="11" borderId="77" xfId="6" applyFont="1" applyFill="1" applyBorder="1"/>
    <xf numFmtId="0" fontId="3" fillId="3" borderId="79" xfId="5" applyFill="1" applyBorder="1" applyAlignment="1">
      <alignment wrapText="1"/>
    </xf>
    <xf numFmtId="176" fontId="3" fillId="11" borderId="71" xfId="5" applyNumberFormat="1" applyFill="1" applyBorder="1"/>
    <xf numFmtId="164" fontId="3" fillId="3" borderId="79" xfId="5" applyNumberFormat="1" applyFill="1" applyBorder="1"/>
    <xf numFmtId="44" fontId="3" fillId="3" borderId="79" xfId="6" applyFont="1" applyFill="1" applyBorder="1"/>
    <xf numFmtId="44" fontId="3" fillId="11" borderId="71" xfId="6" applyFont="1" applyFill="1" applyBorder="1"/>
    <xf numFmtId="2" fontId="59" fillId="3" borderId="70" xfId="0" applyNumberFormat="1" applyFont="1" applyFill="1" applyBorder="1" applyAlignment="1">
      <alignment vertical="center"/>
    </xf>
    <xf numFmtId="2" fontId="59" fillId="3" borderId="26" xfId="0" applyNumberFormat="1" applyFont="1" applyFill="1" applyBorder="1" applyAlignment="1">
      <alignment vertical="center"/>
    </xf>
    <xf numFmtId="2" fontId="59" fillId="3" borderId="28" xfId="0" applyNumberFormat="1" applyFont="1" applyFill="1" applyBorder="1" applyAlignment="1">
      <alignment vertical="center"/>
    </xf>
    <xf numFmtId="9" fontId="3" fillId="3" borderId="71" xfId="1" applyFont="1" applyFill="1" applyBorder="1"/>
    <xf numFmtId="9" fontId="3" fillId="3" borderId="73" xfId="1" applyFont="1" applyFill="1" applyBorder="1"/>
    <xf numFmtId="9" fontId="3" fillId="3" borderId="74" xfId="1" applyFont="1" applyFill="1" applyBorder="1"/>
    <xf numFmtId="9" fontId="3" fillId="3" borderId="77" xfId="1" applyFont="1" applyFill="1" applyBorder="1"/>
    <xf numFmtId="44" fontId="3" fillId="11" borderId="79" xfId="6" applyFont="1" applyFill="1" applyBorder="1"/>
    <xf numFmtId="44" fontId="3" fillId="11" borderId="72" xfId="6" applyFont="1" applyFill="1" applyBorder="1"/>
    <xf numFmtId="44" fontId="3" fillId="11" borderId="76" xfId="6" applyFont="1" applyFill="1" applyBorder="1"/>
    <xf numFmtId="44" fontId="3" fillId="11" borderId="75" xfId="6" applyFont="1" applyFill="1" applyBorder="1"/>
    <xf numFmtId="0" fontId="51" fillId="9" borderId="70" xfId="5" applyFont="1" applyFill="1" applyBorder="1" applyAlignment="1">
      <alignment horizontal="center" wrapText="1"/>
    </xf>
    <xf numFmtId="0" fontId="51" fillId="9" borderId="26" xfId="5" applyFont="1" applyFill="1" applyBorder="1" applyAlignment="1">
      <alignment horizontal="center" wrapText="1"/>
    </xf>
    <xf numFmtId="0" fontId="62" fillId="3" borderId="0" xfId="14" applyFont="1" applyFill="1"/>
    <xf numFmtId="0" fontId="2" fillId="3" borderId="33" xfId="5" applyFont="1" applyFill="1" applyBorder="1"/>
    <xf numFmtId="0" fontId="2" fillId="3" borderId="37" xfId="5" applyFont="1" applyFill="1" applyBorder="1"/>
    <xf numFmtId="0" fontId="2" fillId="3" borderId="0" xfId="5" applyFont="1" applyFill="1"/>
    <xf numFmtId="0" fontId="2" fillId="3" borderId="25" xfId="5" applyFont="1" applyFill="1" applyBorder="1"/>
    <xf numFmtId="176" fontId="3" fillId="11" borderId="80" xfId="5" applyNumberFormat="1" applyFill="1" applyBorder="1"/>
    <xf numFmtId="0" fontId="49" fillId="9" borderId="78" xfId="5" applyFont="1" applyFill="1" applyBorder="1" applyAlignment="1">
      <alignment vertical="center" wrapText="1"/>
    </xf>
    <xf numFmtId="0" fontId="10" fillId="0" borderId="33" xfId="0" applyFont="1" applyBorder="1" applyAlignment="1">
      <alignment horizontal="left"/>
    </xf>
    <xf numFmtId="44" fontId="10" fillId="0" borderId="0" xfId="3" applyFont="1" applyFill="1" applyBorder="1" applyProtection="1"/>
    <xf numFmtId="44" fontId="10" fillId="0" borderId="0" xfId="3" applyFont="1" applyFill="1" applyBorder="1" applyAlignment="1" applyProtection="1">
      <alignment vertical="center"/>
    </xf>
    <xf numFmtId="0" fontId="10" fillId="0" borderId="33" xfId="0" applyFont="1" applyBorder="1" applyProtection="1">
      <protection hidden="1"/>
    </xf>
    <xf numFmtId="0" fontId="10" fillId="0" borderId="37" xfId="0" applyFont="1" applyBorder="1"/>
    <xf numFmtId="44" fontId="10" fillId="0" borderId="38" xfId="3" applyFont="1" applyFill="1" applyBorder="1" applyProtection="1"/>
    <xf numFmtId="173" fontId="10" fillId="0" borderId="0" xfId="4" applyNumberFormat="1" applyFont="1" applyFill="1" applyBorder="1" applyProtection="1"/>
    <xf numFmtId="173" fontId="10" fillId="0" borderId="0" xfId="4" applyNumberFormat="1" applyFont="1" applyFill="1" applyBorder="1" applyAlignment="1" applyProtection="1">
      <alignment vertical="center"/>
    </xf>
    <xf numFmtId="0" fontId="10" fillId="0" borderId="0" xfId="0" applyFont="1" applyAlignment="1">
      <alignment horizontal="left" vertical="center"/>
    </xf>
    <xf numFmtId="0" fontId="10" fillId="0" borderId="4" xfId="0" applyFont="1" applyBorder="1"/>
    <xf numFmtId="0" fontId="10" fillId="0" borderId="2" xfId="0" applyFont="1" applyBorder="1"/>
    <xf numFmtId="2" fontId="11" fillId="10" borderId="0" xfId="0" applyNumberFormat="1" applyFont="1" applyFill="1"/>
    <xf numFmtId="2" fontId="11" fillId="16" borderId="0" xfId="0" applyNumberFormat="1" applyFont="1" applyFill="1"/>
    <xf numFmtId="44" fontId="11" fillId="16" borderId="0" xfId="3" applyFont="1" applyFill="1" applyProtection="1"/>
    <xf numFmtId="0" fontId="10" fillId="0" borderId="2" xfId="0" applyFont="1" applyBorder="1" applyAlignment="1">
      <alignment vertical="center" wrapText="1"/>
    </xf>
    <xf numFmtId="10" fontId="11" fillId="16" borderId="0" xfId="1" applyNumberFormat="1" applyFont="1" applyFill="1" applyBorder="1" applyAlignment="1" applyProtection="1">
      <alignment vertical="center"/>
    </xf>
    <xf numFmtId="0" fontId="11" fillId="16" borderId="2" xfId="0" applyFont="1" applyFill="1" applyBorder="1" applyAlignment="1">
      <alignment horizontal="center"/>
    </xf>
    <xf numFmtId="10" fontId="10" fillId="0" borderId="0" xfId="1" applyNumberFormat="1" applyFont="1" applyProtection="1"/>
    <xf numFmtId="10" fontId="11" fillId="16" borderId="0" xfId="1" applyNumberFormat="1" applyFont="1" applyFill="1" applyBorder="1" applyProtection="1"/>
    <xf numFmtId="0" fontId="10" fillId="0" borderId="2" xfId="0" applyFont="1" applyBorder="1" applyAlignment="1">
      <alignment vertical="center"/>
    </xf>
    <xf numFmtId="10" fontId="11" fillId="0" borderId="0" xfId="1" applyNumberFormat="1" applyFont="1" applyFill="1" applyBorder="1" applyProtection="1"/>
    <xf numFmtId="0" fontId="11" fillId="0" borderId="2" xfId="0" applyFont="1" applyBorder="1" applyAlignment="1">
      <alignment horizontal="center"/>
    </xf>
    <xf numFmtId="44" fontId="11" fillId="0" borderId="0" xfId="3" applyFont="1" applyBorder="1" applyProtection="1"/>
    <xf numFmtId="2" fontId="11" fillId="10" borderId="0" xfId="0" applyNumberFormat="1" applyFont="1" applyFill="1" applyAlignment="1">
      <alignment vertical="center"/>
    </xf>
    <xf numFmtId="10" fontId="10" fillId="0" borderId="0" xfId="1" applyNumberFormat="1" applyFont="1" applyBorder="1" applyProtection="1"/>
    <xf numFmtId="10" fontId="10" fillId="0" borderId="0" xfId="1" applyNumberFormat="1" applyFont="1" applyBorder="1" applyAlignment="1" applyProtection="1">
      <alignment vertical="center"/>
    </xf>
    <xf numFmtId="0" fontId="10" fillId="0" borderId="2" xfId="0" applyFont="1" applyBorder="1" applyAlignment="1">
      <alignment horizontal="center"/>
    </xf>
    <xf numFmtId="10" fontId="11" fillId="10" borderId="0" xfId="1" applyNumberFormat="1" applyFont="1" applyFill="1" applyBorder="1" applyAlignment="1" applyProtection="1">
      <alignment vertical="center"/>
    </xf>
    <xf numFmtId="10" fontId="10" fillId="0" borderId="0" xfId="1" applyNumberFormat="1" applyFont="1" applyBorder="1" applyAlignment="1" applyProtection="1">
      <alignment vertical="top"/>
    </xf>
    <xf numFmtId="0" fontId="10" fillId="0" borderId="46" xfId="0" applyFont="1" applyBorder="1"/>
    <xf numFmtId="176" fontId="3" fillId="11" borderId="81" xfId="5" applyNumberFormat="1" applyFill="1" applyBorder="1"/>
    <xf numFmtId="176" fontId="3" fillId="11" borderId="78" xfId="5" applyNumberFormat="1" applyFill="1" applyBorder="1"/>
    <xf numFmtId="0" fontId="63" fillId="3" borderId="0" xfId="5" applyFont="1" applyFill="1" applyAlignment="1">
      <alignment horizontal="center"/>
    </xf>
    <xf numFmtId="0" fontId="3" fillId="3" borderId="0" xfId="5" applyFill="1" applyAlignment="1">
      <alignment horizontal="center" vertical="top" wrapText="1"/>
    </xf>
    <xf numFmtId="10" fontId="11" fillId="10" borderId="20" xfId="1" applyNumberFormat="1" applyFont="1" applyFill="1" applyBorder="1" applyAlignment="1" applyProtection="1">
      <alignment horizontal="left" vertical="center" wrapText="1"/>
      <protection locked="0" hidden="1"/>
    </xf>
    <xf numFmtId="0" fontId="10" fillId="0" borderId="58" xfId="0" applyFont="1" applyBorder="1" applyAlignment="1">
      <alignment horizontal="center" vertical="center"/>
    </xf>
    <xf numFmtId="44" fontId="10" fillId="0" borderId="58" xfId="3" applyFont="1" applyFill="1" applyBorder="1" applyAlignment="1" applyProtection="1">
      <alignment horizontal="center" vertical="center"/>
    </xf>
    <xf numFmtId="2" fontId="10" fillId="0" borderId="58" xfId="0" applyNumberFormat="1" applyFont="1" applyBorder="1" applyAlignment="1">
      <alignment horizontal="center" vertical="center"/>
    </xf>
    <xf numFmtId="0" fontId="10" fillId="0" borderId="58" xfId="0" quotePrefix="1" applyFont="1" applyBorder="1" applyAlignment="1">
      <alignment horizontal="center" vertical="center"/>
    </xf>
    <xf numFmtId="10" fontId="10" fillId="0" borderId="58" xfId="0" quotePrefix="1" applyNumberFormat="1" applyFont="1" applyBorder="1" applyAlignment="1">
      <alignment horizontal="center" vertical="center"/>
    </xf>
    <xf numFmtId="0" fontId="10" fillId="0" borderId="58" xfId="0" applyFont="1" applyBorder="1" applyAlignment="1" applyProtection="1">
      <alignment horizontal="center" vertical="center"/>
      <protection hidden="1"/>
    </xf>
    <xf numFmtId="0" fontId="10" fillId="0" borderId="82" xfId="0" applyFont="1" applyBorder="1" applyAlignment="1" applyProtection="1">
      <alignment horizontal="center" vertical="center"/>
      <protection hidden="1"/>
    </xf>
    <xf numFmtId="0" fontId="10" fillId="0" borderId="37" xfId="0" applyFont="1" applyBorder="1" applyAlignment="1">
      <alignment horizontal="left"/>
    </xf>
    <xf numFmtId="0" fontId="10" fillId="0" borderId="38" xfId="0" applyFont="1" applyBorder="1" applyAlignment="1">
      <alignment horizontal="center"/>
    </xf>
    <xf numFmtId="44" fontId="10" fillId="0" borderId="9" xfId="3" applyFont="1" applyFill="1" applyBorder="1" applyProtection="1"/>
    <xf numFmtId="44" fontId="10" fillId="0" borderId="54" xfId="3" applyFont="1" applyFill="1" applyBorder="1" applyProtection="1"/>
    <xf numFmtId="173" fontId="10" fillId="0" borderId="58" xfId="4" applyNumberFormat="1" applyFont="1" applyFill="1" applyBorder="1" applyProtection="1"/>
    <xf numFmtId="173" fontId="10" fillId="0" borderId="58" xfId="4" applyNumberFormat="1" applyFont="1" applyFill="1" applyBorder="1" applyAlignment="1" applyProtection="1">
      <alignment vertical="center"/>
    </xf>
    <xf numFmtId="173" fontId="10" fillId="0" borderId="82" xfId="4" applyNumberFormat="1" applyFont="1" applyFill="1" applyBorder="1" applyProtection="1"/>
    <xf numFmtId="0" fontId="10" fillId="0" borderId="33" xfId="0" applyFont="1" applyBorder="1" applyAlignment="1">
      <alignment horizontal="left" vertical="center"/>
    </xf>
    <xf numFmtId="0" fontId="17" fillId="9" borderId="37" xfId="0" applyFont="1" applyFill="1" applyBorder="1" applyAlignment="1" applyProtection="1">
      <alignment vertical="center"/>
      <protection hidden="1"/>
    </xf>
    <xf numFmtId="0" fontId="17" fillId="9" borderId="38" xfId="0" applyFont="1" applyFill="1" applyBorder="1" applyAlignment="1" applyProtection="1">
      <alignment vertical="center"/>
      <protection hidden="1"/>
    </xf>
    <xf numFmtId="0" fontId="17" fillId="9" borderId="37" xfId="0" applyFont="1" applyFill="1" applyBorder="1" applyAlignment="1" applyProtection="1">
      <alignment horizontal="left" vertical="center"/>
      <protection hidden="1"/>
    </xf>
    <xf numFmtId="0" fontId="17" fillId="9" borderId="38" xfId="0" applyFont="1" applyFill="1" applyBorder="1" applyAlignment="1" applyProtection="1">
      <alignment horizontal="center" vertical="center"/>
      <protection hidden="1"/>
    </xf>
    <xf numFmtId="44" fontId="10" fillId="0" borderId="9" xfId="3" applyFont="1" applyFill="1" applyBorder="1" applyAlignment="1" applyProtection="1">
      <alignment vertical="center"/>
    </xf>
    <xf numFmtId="0" fontId="13" fillId="0" borderId="33" xfId="0" applyFont="1" applyBorder="1"/>
    <xf numFmtId="10" fontId="17" fillId="16" borderId="0" xfId="1" applyNumberFormat="1" applyFont="1" applyFill="1" applyBorder="1" applyProtection="1"/>
    <xf numFmtId="0" fontId="64" fillId="0" borderId="33" xfId="0" applyFont="1" applyBorder="1"/>
    <xf numFmtId="0" fontId="17" fillId="9" borderId="25" xfId="0" applyFont="1" applyFill="1" applyBorder="1" applyAlignment="1">
      <alignment horizontal="center"/>
    </xf>
    <xf numFmtId="0" fontId="17" fillId="9" borderId="26" xfId="0" applyFont="1" applyFill="1" applyBorder="1" applyAlignment="1">
      <alignment horizontal="center"/>
    </xf>
    <xf numFmtId="0" fontId="11" fillId="10" borderId="0" xfId="0" applyFont="1" applyFill="1" applyAlignment="1" applyProtection="1">
      <alignment horizontal="center"/>
      <protection locked="0"/>
    </xf>
    <xf numFmtId="0" fontId="17" fillId="3" borderId="27" xfId="0" applyFont="1" applyFill="1" applyBorder="1" applyAlignment="1" applyProtection="1">
      <alignment horizontal="center" vertical="center"/>
      <protection hidden="1"/>
    </xf>
    <xf numFmtId="0" fontId="17" fillId="3" borderId="26" xfId="0" applyFont="1" applyFill="1" applyBorder="1" applyAlignment="1" applyProtection="1">
      <alignment horizontal="center" vertical="center"/>
      <protection hidden="1"/>
    </xf>
    <xf numFmtId="0" fontId="17" fillId="3" borderId="8" xfId="0" applyFont="1" applyFill="1" applyBorder="1" applyAlignment="1" applyProtection="1">
      <alignment horizontal="center" vertical="center"/>
      <protection hidden="1"/>
    </xf>
    <xf numFmtId="0" fontId="10" fillId="0" borderId="41" xfId="0" applyFont="1" applyBorder="1" applyAlignment="1" applyProtection="1">
      <alignment horizontal="left" vertical="center" wrapText="1"/>
      <protection hidden="1"/>
    </xf>
    <xf numFmtId="0" fontId="10" fillId="0" borderId="43" xfId="0" applyFont="1"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10" fillId="0" borderId="1" xfId="0" applyFont="1" applyBorder="1" applyAlignment="1" applyProtection="1">
      <alignment horizontal="left" vertical="center" wrapText="1"/>
      <protection hidden="1"/>
    </xf>
    <xf numFmtId="0" fontId="37" fillId="10" borderId="0" xfId="0" applyFont="1" applyFill="1"/>
    <xf numFmtId="0" fontId="10" fillId="0" borderId="2" xfId="0" applyFont="1" applyBorder="1" applyAlignment="1">
      <alignment horizontal="center" wrapText="1"/>
    </xf>
    <xf numFmtId="0" fontId="17" fillId="9" borderId="51" xfId="0" applyFont="1" applyFill="1" applyBorder="1" applyAlignment="1" applyProtection="1">
      <alignment horizontal="center" vertical="center"/>
      <protection hidden="1"/>
    </xf>
    <xf numFmtId="0" fontId="17" fillId="9" borderId="52" xfId="0" applyFont="1" applyFill="1" applyBorder="1" applyAlignment="1" applyProtection="1">
      <alignment horizontal="center" vertical="center"/>
      <protection hidden="1"/>
    </xf>
    <xf numFmtId="0" fontId="17" fillId="9" borderId="53" xfId="0" applyFont="1" applyFill="1" applyBorder="1" applyAlignment="1" applyProtection="1">
      <alignment horizontal="center" vertical="center"/>
      <protection hidden="1"/>
    </xf>
    <xf numFmtId="0" fontId="10" fillId="0" borderId="10" xfId="0" applyFont="1" applyBorder="1" applyAlignment="1" applyProtection="1">
      <alignment horizontal="left" vertical="center" wrapText="1"/>
      <protection hidden="1"/>
    </xf>
    <xf numFmtId="0" fontId="10" fillId="0" borderId="14" xfId="0" applyFont="1" applyBorder="1" applyAlignment="1" applyProtection="1">
      <alignment horizontal="left" vertical="center" wrapText="1"/>
      <protection hidden="1"/>
    </xf>
    <xf numFmtId="0" fontId="10" fillId="0" borderId="42" xfId="0" applyFont="1" applyBorder="1" applyAlignment="1" applyProtection="1">
      <alignment horizontal="left" vertical="center" wrapText="1"/>
      <protection hidden="1"/>
    </xf>
    <xf numFmtId="0" fontId="10" fillId="0" borderId="2" xfId="0" applyFont="1" applyBorder="1" applyAlignment="1" applyProtection="1">
      <alignment horizontal="left" vertical="center" wrapText="1"/>
      <protection hidden="1"/>
    </xf>
    <xf numFmtId="167" fontId="10" fillId="0" borderId="34" xfId="0" applyNumberFormat="1" applyFont="1" applyBorder="1" applyAlignment="1" applyProtection="1">
      <alignment horizontal="left" vertical="center"/>
      <protection hidden="1"/>
    </xf>
    <xf numFmtId="167" fontId="10" fillId="0" borderId="32" xfId="0" applyNumberFormat="1" applyFont="1" applyBorder="1" applyAlignment="1" applyProtection="1">
      <alignment horizontal="left" vertical="center"/>
      <protection hidden="1"/>
    </xf>
    <xf numFmtId="167" fontId="10" fillId="0" borderId="36" xfId="0" applyNumberFormat="1" applyFont="1" applyBorder="1" applyAlignment="1" applyProtection="1">
      <alignment horizontal="left" vertical="center"/>
      <protection hidden="1"/>
    </xf>
    <xf numFmtId="167" fontId="10" fillId="0" borderId="34" xfId="0" applyNumberFormat="1" applyFont="1" applyBorder="1" applyAlignment="1" applyProtection="1">
      <alignment horizontal="left" vertical="center" wrapText="1"/>
      <protection hidden="1"/>
    </xf>
    <xf numFmtId="0" fontId="17" fillId="9" borderId="0" xfId="0" applyFont="1" applyFill="1" applyAlignment="1" applyProtection="1">
      <alignment horizontal="left" vertical="center"/>
      <protection hidden="1"/>
    </xf>
    <xf numFmtId="0" fontId="10" fillId="0" borderId="15" xfId="0" applyFont="1" applyBorder="1" applyAlignment="1" applyProtection="1">
      <alignment horizontal="left" vertical="center" wrapText="1"/>
      <protection hidden="1"/>
    </xf>
    <xf numFmtId="0" fontId="10" fillId="0" borderId="13" xfId="0" applyFont="1" applyBorder="1" applyAlignment="1" applyProtection="1">
      <alignment horizontal="left" vertical="center" wrapText="1"/>
      <protection hidden="1"/>
    </xf>
    <xf numFmtId="0" fontId="17" fillId="9" borderId="8" xfId="0" applyFont="1" applyFill="1" applyBorder="1" applyAlignment="1" applyProtection="1">
      <alignment horizontal="center" vertical="center"/>
      <protection hidden="1"/>
    </xf>
    <xf numFmtId="0" fontId="17" fillId="9" borderId="0" xfId="0" applyFont="1" applyFill="1" applyAlignment="1" applyProtection="1">
      <alignment horizontal="center" vertical="center"/>
      <protection hidden="1"/>
    </xf>
    <xf numFmtId="167" fontId="10" fillId="0" borderId="15" xfId="0" applyNumberFormat="1" applyFont="1" applyBorder="1" applyAlignment="1" applyProtection="1">
      <alignment horizontal="left" vertical="center"/>
      <protection hidden="1"/>
    </xf>
    <xf numFmtId="167" fontId="10" fillId="0" borderId="12" xfId="0" applyNumberFormat="1" applyFont="1" applyBorder="1" applyAlignment="1" applyProtection="1">
      <alignment horizontal="left" vertical="center"/>
      <protection hidden="1"/>
    </xf>
    <xf numFmtId="167" fontId="10" fillId="0" borderId="13" xfId="0" applyNumberFormat="1" applyFont="1" applyBorder="1" applyAlignment="1" applyProtection="1">
      <alignment horizontal="left" vertical="center"/>
      <protection hidden="1"/>
    </xf>
    <xf numFmtId="167" fontId="10" fillId="0" borderId="15" xfId="0" applyNumberFormat="1" applyFont="1" applyBorder="1" applyAlignment="1" applyProtection="1">
      <alignment horizontal="left" vertical="center" wrapText="1"/>
      <protection hidden="1"/>
    </xf>
    <xf numFmtId="0" fontId="17" fillId="4" borderId="0" xfId="0" applyFont="1" applyFill="1" applyAlignment="1">
      <alignment horizontal="left" vertical="center"/>
    </xf>
    <xf numFmtId="0" fontId="17" fillId="9" borderId="11" xfId="0" applyFont="1" applyFill="1" applyBorder="1" applyAlignment="1">
      <alignment horizontal="center"/>
    </xf>
    <xf numFmtId="0" fontId="17" fillId="9" borderId="14" xfId="0" applyFont="1" applyFill="1" applyBorder="1" applyAlignment="1">
      <alignment horizontal="center"/>
    </xf>
    <xf numFmtId="0" fontId="12" fillId="2" borderId="0" xfId="0" applyFont="1" applyFill="1" applyAlignment="1">
      <alignment horizontal="center" vertical="center"/>
    </xf>
    <xf numFmtId="0" fontId="17" fillId="9" borderId="8" xfId="0" applyFont="1" applyFill="1" applyBorder="1" applyAlignment="1" applyProtection="1">
      <alignment horizontal="left" vertical="center"/>
      <protection hidden="1"/>
    </xf>
    <xf numFmtId="0" fontId="17" fillId="9" borderId="5" xfId="0" applyFont="1" applyFill="1" applyBorder="1" applyAlignment="1" applyProtection="1">
      <alignment horizontal="center" vertical="center" wrapText="1"/>
      <protection hidden="1"/>
    </xf>
    <xf numFmtId="0" fontId="17" fillId="9" borderId="15" xfId="0" applyFont="1" applyFill="1" applyBorder="1" applyAlignment="1" applyProtection="1">
      <alignment horizontal="center" vertical="center" wrapText="1"/>
      <protection hidden="1"/>
    </xf>
    <xf numFmtId="0" fontId="13" fillId="2" borderId="11" xfId="0" applyFont="1" applyFill="1" applyBorder="1" applyAlignment="1">
      <alignment horizontal="center"/>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44" fillId="2" borderId="0" xfId="0" applyFont="1" applyFill="1" applyAlignment="1">
      <alignment horizontal="center"/>
    </xf>
    <xf numFmtId="10" fontId="10" fillId="2" borderId="11" xfId="0" applyNumberFormat="1" applyFont="1" applyFill="1" applyBorder="1" applyAlignment="1">
      <alignment horizontal="center" vertical="center"/>
    </xf>
    <xf numFmtId="10" fontId="10" fillId="2" borderId="14" xfId="0" applyNumberFormat="1" applyFont="1" applyFill="1" applyBorder="1" applyAlignment="1">
      <alignment horizontal="center" vertical="center"/>
    </xf>
    <xf numFmtId="0" fontId="42" fillId="2" borderId="0" xfId="0" applyFont="1" applyFill="1" applyAlignment="1">
      <alignment horizontal="center"/>
    </xf>
    <xf numFmtId="0" fontId="12" fillId="2" borderId="0" xfId="0" applyFont="1" applyFill="1" applyAlignment="1">
      <alignment horizontal="left"/>
    </xf>
    <xf numFmtId="0" fontId="51" fillId="9" borderId="10" xfId="5" applyFont="1" applyFill="1" applyBorder="1" applyAlignment="1">
      <alignment horizontal="left" vertical="center" wrapText="1"/>
    </xf>
    <xf numFmtId="0" fontId="51" fillId="9" borderId="11" xfId="5" applyFont="1" applyFill="1" applyBorder="1" applyAlignment="1">
      <alignment horizontal="left" vertical="center" wrapText="1"/>
    </xf>
    <xf numFmtId="44" fontId="16" fillId="10" borderId="4" xfId="6" applyFont="1" applyFill="1" applyBorder="1" applyAlignment="1" applyProtection="1">
      <alignment horizontal="center" vertical="center"/>
      <protection locked="0"/>
    </xf>
    <xf numFmtId="44" fontId="16" fillId="10" borderId="1" xfId="6" applyFont="1" applyFill="1" applyBorder="1" applyAlignment="1" applyProtection="1">
      <alignment horizontal="center" vertical="center"/>
      <protection locked="0"/>
    </xf>
    <xf numFmtId="0" fontId="57" fillId="9" borderId="26" xfId="0" applyFont="1" applyFill="1" applyBorder="1" applyAlignment="1">
      <alignment horizontal="center" wrapText="1"/>
    </xf>
    <xf numFmtId="0" fontId="57" fillId="9" borderId="28" xfId="0" applyFont="1" applyFill="1" applyBorder="1" applyAlignment="1">
      <alignment horizontal="center" wrapText="1"/>
    </xf>
    <xf numFmtId="0" fontId="53" fillId="11" borderId="25" xfId="5" applyFont="1" applyFill="1" applyBorder="1" applyAlignment="1">
      <alignment horizontal="left" vertical="center" wrapText="1"/>
    </xf>
    <xf numFmtId="0" fontId="3" fillId="11" borderId="33" xfId="5" applyFill="1" applyBorder="1" applyAlignment="1">
      <alignment horizontal="left" vertical="center" wrapText="1"/>
    </xf>
    <xf numFmtId="0" fontId="3" fillId="11" borderId="37" xfId="5" applyFill="1" applyBorder="1" applyAlignment="1">
      <alignment horizontal="left" vertical="center" wrapText="1"/>
    </xf>
    <xf numFmtId="0" fontId="58" fillId="11" borderId="33" xfId="5" applyFont="1" applyFill="1" applyBorder="1" applyAlignment="1">
      <alignment horizontal="left" vertical="center" wrapText="1"/>
    </xf>
    <xf numFmtId="0" fontId="3" fillId="3" borderId="62" xfId="5" applyFill="1" applyBorder="1" applyAlignment="1">
      <alignment horizontal="left" wrapText="1"/>
    </xf>
    <xf numFmtId="0" fontId="3" fillId="3" borderId="63" xfId="5" applyFill="1" applyBorder="1" applyAlignment="1">
      <alignment horizontal="left" wrapText="1"/>
    </xf>
    <xf numFmtId="0" fontId="3" fillId="3" borderId="64" xfId="5" applyFill="1" applyBorder="1" applyAlignment="1">
      <alignment horizontal="left" wrapText="1"/>
    </xf>
    <xf numFmtId="0" fontId="3" fillId="3" borderId="65" xfId="5" applyFill="1" applyBorder="1" applyAlignment="1">
      <alignment horizontal="left" wrapText="1"/>
    </xf>
    <xf numFmtId="0" fontId="3" fillId="3" borderId="0" xfId="5" applyFill="1" applyAlignment="1">
      <alignment horizontal="left" wrapText="1"/>
    </xf>
    <xf numFmtId="0" fontId="3" fillId="3" borderId="66" xfId="5" applyFill="1" applyBorder="1" applyAlignment="1">
      <alignment horizontal="left" wrapText="1"/>
    </xf>
    <xf numFmtId="0" fontId="3" fillId="3" borderId="67" xfId="5" applyFill="1" applyBorder="1" applyAlignment="1">
      <alignment horizontal="left" wrapText="1"/>
    </xf>
    <xf numFmtId="0" fontId="3" fillId="3" borderId="68" xfId="5" applyFill="1" applyBorder="1" applyAlignment="1">
      <alignment horizontal="left" wrapText="1"/>
    </xf>
    <xf numFmtId="0" fontId="3" fillId="3" borderId="69" xfId="5" applyFill="1" applyBorder="1" applyAlignment="1">
      <alignment horizontal="left" wrapText="1"/>
    </xf>
    <xf numFmtId="0" fontId="3" fillId="15" borderId="0" xfId="7" quotePrefix="1" applyFill="1" applyAlignment="1">
      <alignment horizontal="center" wrapText="1"/>
    </xf>
    <xf numFmtId="44" fontId="59" fillId="3" borderId="48" xfId="6" applyFont="1" applyFill="1" applyBorder="1" applyAlignment="1">
      <alignment horizontal="center" vertical="center"/>
    </xf>
    <xf numFmtId="44" fontId="59" fillId="3" borderId="2" xfId="6" applyFont="1" applyFill="1" applyBorder="1" applyAlignment="1">
      <alignment horizontal="center" vertical="center"/>
    </xf>
    <xf numFmtId="44" fontId="59" fillId="3" borderId="46" xfId="6" applyFont="1" applyFill="1" applyBorder="1" applyAlignment="1">
      <alignment horizontal="center" vertical="center"/>
    </xf>
    <xf numFmtId="43" fontId="3" fillId="11" borderId="48" xfId="4" applyFont="1" applyFill="1" applyBorder="1" applyAlignment="1">
      <alignment horizontal="center" vertical="center"/>
    </xf>
    <xf numFmtId="43" fontId="3" fillId="11" borderId="2" xfId="4" applyFont="1" applyFill="1" applyBorder="1" applyAlignment="1">
      <alignment horizontal="center" vertical="center"/>
    </xf>
    <xf numFmtId="43" fontId="3" fillId="11" borderId="46" xfId="4" applyFont="1" applyFill="1" applyBorder="1" applyAlignment="1">
      <alignment horizontal="center" vertical="center"/>
    </xf>
    <xf numFmtId="0" fontId="39" fillId="3" borderId="0" xfId="5" applyFont="1" applyFill="1" applyAlignment="1">
      <alignment horizontal="center" vertical="top" wrapText="1"/>
    </xf>
    <xf numFmtId="0" fontId="14" fillId="0" borderId="0" xfId="0" applyFont="1" applyProtection="1">
      <protection hidden="1"/>
    </xf>
    <xf numFmtId="10" fontId="13" fillId="0" borderId="2" xfId="0" applyNumberFormat="1" applyFont="1" applyBorder="1"/>
    <xf numFmtId="167" fontId="13" fillId="0" borderId="58" xfId="0" applyNumberFormat="1" applyFont="1" applyBorder="1" applyProtection="1">
      <protection hidden="1"/>
    </xf>
    <xf numFmtId="2" fontId="17" fillId="16" borderId="0" xfId="0" applyNumberFormat="1" applyFont="1" applyFill="1" applyAlignment="1">
      <alignment vertical="center"/>
    </xf>
  </cellXfs>
  <cellStyles count="17">
    <cellStyle name="Hyperlink" xfId="2" builtinId="8"/>
    <cellStyle name="Komma" xfId="4" builtinId="3"/>
    <cellStyle name="Procent" xfId="1" builtinId="5"/>
    <cellStyle name="Procent 2" xfId="11" xr:uid="{92AE110A-90D1-4B14-B573-783D1E638BD3}"/>
    <cellStyle name="Procent 3" xfId="9" xr:uid="{BC03B439-4B28-42B7-BCDE-B3855F7E1442}"/>
    <cellStyle name="Standaard" xfId="0" builtinId="0"/>
    <cellStyle name="Standaard 2" xfId="10" xr:uid="{88DE74CE-45C7-4596-8171-1AE7AA31F446}"/>
    <cellStyle name="Standaard 3" xfId="5" xr:uid="{B44AD601-63E7-4475-AF62-5117578CF373}"/>
    <cellStyle name="Standaard 3 2" xfId="14" xr:uid="{FAB89FFD-8C23-4605-A41E-4688BC52FBA8}"/>
    <cellStyle name="Standaard 4" xfId="7" xr:uid="{04E98502-9D7F-492A-932B-DD0745B4FD26}"/>
    <cellStyle name="Standaard 4 2" xfId="16" xr:uid="{374C7B04-472C-41C8-A9E6-F02B5E22E86A}"/>
    <cellStyle name="Standaard 5" xfId="8" xr:uid="{60A20DBA-F330-4512-8009-7845829B9EDB}"/>
    <cellStyle name="Valuta" xfId="3" builtinId="4"/>
    <cellStyle name="Valuta 2" xfId="12" xr:uid="{B9B148A5-46E8-4F40-A8E0-66561A452ED4}"/>
    <cellStyle name="Valuta 3" xfId="6" xr:uid="{D3F4F5D9-90B3-4251-85A4-B9AD846CED62}"/>
    <cellStyle name="Valuta 3 2" xfId="15" xr:uid="{15589206-5280-46AA-93B9-D96668F6AC65}"/>
    <cellStyle name="Valuta 4" xfId="13" xr:uid="{6074520C-22BC-442E-A31E-651EE8CEA21A}"/>
  </cellStyles>
  <dxfs count="0"/>
  <tableStyles count="0" defaultTableStyle="TableStyleMedium9" defaultPivotStyle="PivotStyleLight16"/>
  <colors>
    <mruColors>
      <color rgb="FF4D196C"/>
      <color rgb="FFDA1820"/>
      <color rgb="FF1D546C"/>
      <color rgb="FFCA00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customXml" Target="../ink/ink1.xml"/><Relationship Id="rId6"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customXml" Target="../ink/ink2.xml"/><Relationship Id="rId6" Type="http://schemas.openxmlformats.org/officeDocument/2006/relationships/image" Target="../media/image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customXml" Target="../ink/ink3.xml"/><Relationship Id="rId6"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customXml" Target="../ink/ink4.xml"/><Relationship Id="rId6"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1</xdr:col>
      <xdr:colOff>1787</xdr:colOff>
      <xdr:row>0</xdr:row>
      <xdr:rowOff>703698</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a:solidFill>
          <a:srgbClr val="DA1820"/>
        </a:solidFill>
      </xdr:spPr>
    </xdr:pic>
    <xdr:clientData/>
  </xdr:twoCellAnchor>
  <xdr:oneCellAnchor>
    <xdr:from>
      <xdr:col>0</xdr:col>
      <xdr:colOff>53331</xdr:colOff>
      <xdr:row>7</xdr:row>
      <xdr:rowOff>45720</xdr:rowOff>
    </xdr:from>
    <xdr:ext cx="163463" cy="324000"/>
    <xdr:pic>
      <xdr:nvPicPr>
        <xdr:cNvPr id="9" name="Afbeelding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31" y="2514600"/>
          <a:ext cx="163463" cy="324000"/>
        </a:xfrm>
        <a:prstGeom prst="rect">
          <a:avLst/>
        </a:prstGeom>
        <a:solidFill>
          <a:srgbClr val="DA1820"/>
        </a:solidFill>
      </xdr:spPr>
    </xdr:pic>
    <xdr:clientData/>
  </xdr:oneCellAnchor>
  <xdr:twoCellAnchor editAs="oneCell">
    <xdr:from>
      <xdr:col>2</xdr:col>
      <xdr:colOff>9525</xdr:colOff>
      <xdr:row>0</xdr:row>
      <xdr:rowOff>123825</xdr:rowOff>
    </xdr:from>
    <xdr:to>
      <xdr:col>2</xdr:col>
      <xdr:colOff>1773179</xdr:colOff>
      <xdr:row>0</xdr:row>
      <xdr:rowOff>1004532</xdr:rowOff>
    </xdr:to>
    <xdr:pic>
      <xdr:nvPicPr>
        <xdr:cNvPr id="10" name="Afbeelding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81200" y="123825"/>
          <a:ext cx="1755140" cy="8763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1</xdr:col>
      <xdr:colOff>2324</xdr:colOff>
      <xdr:row>0</xdr:row>
      <xdr:rowOff>705393</xdr:rowOff>
    </xdr:to>
    <xdr:pic>
      <xdr:nvPicPr>
        <xdr:cNvPr id="2" name="Afbeelding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editAs="oneCell">
    <xdr:from>
      <xdr:col>2</xdr:col>
      <xdr:colOff>9525</xdr:colOff>
      <xdr:row>0</xdr:row>
      <xdr:rowOff>123825</xdr:rowOff>
    </xdr:from>
    <xdr:to>
      <xdr:col>2</xdr:col>
      <xdr:colOff>1773716</xdr:colOff>
      <xdr:row>0</xdr:row>
      <xdr:rowOff>1001469</xdr:rowOff>
    </xdr:to>
    <xdr:pic>
      <xdr:nvPicPr>
        <xdr:cNvPr id="4" name="Afbeelding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43150" y="123825"/>
          <a:ext cx="1755140" cy="8763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242252</xdr:colOff>
      <xdr:row>1</xdr:row>
      <xdr:rowOff>34819</xdr:rowOff>
    </xdr:from>
    <xdr:to>
      <xdr:col>0</xdr:col>
      <xdr:colOff>418961</xdr:colOff>
      <xdr:row>2</xdr:row>
      <xdr:rowOff>189289</xdr:rowOff>
    </xdr:to>
    <xdr:pic>
      <xdr:nvPicPr>
        <xdr:cNvPr id="2" name="Afbeelding 1">
          <a:extLst>
            <a:ext uri="{FF2B5EF4-FFF2-40B4-BE49-F238E27FC236}">
              <a16:creationId xmlns:a16="http://schemas.microsoft.com/office/drawing/2014/main" id="{E6A095E2-CAF7-4179-A771-6F592E5D13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2252" y="197097"/>
          <a:ext cx="176709" cy="408328"/>
        </a:xfrm>
        <a:prstGeom prst="rect">
          <a:avLst/>
        </a:prstGeom>
        <a:solidFill>
          <a:srgbClr val="DA1820"/>
        </a:solidFill>
      </xdr:spPr>
    </xdr:pic>
    <xdr:clientData/>
  </xdr:twoCellAnchor>
  <xdr:twoCellAnchor editAs="oneCell">
    <xdr:from>
      <xdr:col>7</xdr:col>
      <xdr:colOff>4329111</xdr:colOff>
      <xdr:row>1</xdr:row>
      <xdr:rowOff>31749</xdr:rowOff>
    </xdr:from>
    <xdr:to>
      <xdr:col>7</xdr:col>
      <xdr:colOff>6647356</xdr:colOff>
      <xdr:row>5</xdr:row>
      <xdr:rowOff>29550</xdr:rowOff>
    </xdr:to>
    <xdr:pic>
      <xdr:nvPicPr>
        <xdr:cNvPr id="3" name="Afbeelding 2">
          <a:extLst>
            <a:ext uri="{FF2B5EF4-FFF2-40B4-BE49-F238E27FC236}">
              <a16:creationId xmlns:a16="http://schemas.microsoft.com/office/drawing/2014/main" id="{BE2364DC-F523-4AA4-ADAC-D4EEF46E3CA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681500" y="194027"/>
          <a:ext cx="2303985" cy="1066089"/>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1</xdr:col>
      <xdr:colOff>797</xdr:colOff>
      <xdr:row>0</xdr:row>
      <xdr:rowOff>703356</xdr:rowOff>
    </xdr:to>
    <xdr:pic>
      <xdr:nvPicPr>
        <xdr:cNvPr id="2" name="Afbeelding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xdr:from>
      <xdr:col>7</xdr:col>
      <xdr:colOff>586740</xdr:colOff>
      <xdr:row>10</xdr:row>
      <xdr:rowOff>76200</xdr:rowOff>
    </xdr:from>
    <xdr:to>
      <xdr:col>8</xdr:col>
      <xdr:colOff>129540</xdr:colOff>
      <xdr:row>12</xdr:row>
      <xdr:rowOff>38100</xdr:rowOff>
    </xdr:to>
    <xdr:sp macro="" textlink="">
      <xdr:nvSpPr>
        <xdr:cNvPr id="6" name="Ovaal 5">
          <a:extLst>
            <a:ext uri="{FF2B5EF4-FFF2-40B4-BE49-F238E27FC236}">
              <a16:creationId xmlns:a16="http://schemas.microsoft.com/office/drawing/2014/main" id="{00000000-0008-0000-0600-000006000000}"/>
            </a:ext>
          </a:extLst>
        </xdr:cNvPr>
        <xdr:cNvSpPr/>
      </xdr:nvSpPr>
      <xdr:spPr>
        <a:xfrm>
          <a:off x="3406140" y="2667000"/>
          <a:ext cx="762000" cy="31242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oneCellAnchor>
    <xdr:from>
      <xdr:col>0</xdr:col>
      <xdr:colOff>61586</xdr:colOff>
      <xdr:row>57</xdr:row>
      <xdr:rowOff>240347</xdr:rowOff>
    </xdr:from>
    <xdr:ext cx="168211" cy="330660"/>
    <xdr:pic>
      <xdr:nvPicPr>
        <xdr:cNvPr id="3" name="Afbeelding 2">
          <a:extLst>
            <a:ext uri="{FF2B5EF4-FFF2-40B4-BE49-F238E27FC236}">
              <a16:creationId xmlns:a16="http://schemas.microsoft.com/office/drawing/2014/main" id="{604ED2B7-1BC8-439C-9959-65199574D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86" y="10673397"/>
          <a:ext cx="168211" cy="33066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0</xdr:col>
      <xdr:colOff>209174</xdr:colOff>
      <xdr:row>0</xdr:row>
      <xdr:rowOff>689760</xdr:rowOff>
    </xdr:to>
    <xdr:pic>
      <xdr:nvPicPr>
        <xdr:cNvPr id="2" name="Afbeelding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editAs="oneCell">
    <xdr:from>
      <xdr:col>7</xdr:col>
      <xdr:colOff>15240</xdr:colOff>
      <xdr:row>0</xdr:row>
      <xdr:rowOff>22860</xdr:rowOff>
    </xdr:from>
    <xdr:to>
      <xdr:col>7</xdr:col>
      <xdr:colOff>2175240</xdr:colOff>
      <xdr:row>0</xdr:row>
      <xdr:rowOff>982860</xdr:rowOff>
    </xdr:to>
    <xdr:pic>
      <xdr:nvPicPr>
        <xdr:cNvPr id="3" name="Afbeelding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47560" y="22860"/>
          <a:ext cx="2160000" cy="9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0</xdr:col>
      <xdr:colOff>209174</xdr:colOff>
      <xdr:row>0</xdr:row>
      <xdr:rowOff>689760</xdr:rowOff>
    </xdr:to>
    <xdr:pic>
      <xdr:nvPicPr>
        <xdr:cNvPr id="2" name="Afbeelding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editAs="oneCell">
    <xdr:from>
      <xdr:col>7</xdr:col>
      <xdr:colOff>15240</xdr:colOff>
      <xdr:row>0</xdr:row>
      <xdr:rowOff>22860</xdr:rowOff>
    </xdr:from>
    <xdr:to>
      <xdr:col>7</xdr:col>
      <xdr:colOff>2175240</xdr:colOff>
      <xdr:row>0</xdr:row>
      <xdr:rowOff>982860</xdr:rowOff>
    </xdr:to>
    <xdr:pic>
      <xdr:nvPicPr>
        <xdr:cNvPr id="3" name="Afbeelding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47560" y="22860"/>
          <a:ext cx="2160000" cy="9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228461</xdr:colOff>
      <xdr:row>0</xdr:row>
      <xdr:rowOff>341372</xdr:rowOff>
    </xdr:to>
    <xdr:pic>
      <xdr:nvPicPr>
        <xdr:cNvPr id="6" name="Afbeelding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5240"/>
          <a:ext cx="163463" cy="324000"/>
        </a:xfrm>
        <a:prstGeom prst="rect">
          <a:avLst/>
        </a:prstGeom>
        <a:solidFill>
          <a:srgbClr val="DA1820"/>
        </a:solidFill>
      </xdr:spPr>
    </xdr:pic>
    <xdr:clientData/>
  </xdr:twoCellAnchor>
  <xdr:twoCellAnchor editAs="oneCell">
    <xdr:from>
      <xdr:col>5</xdr:col>
      <xdr:colOff>0</xdr:colOff>
      <xdr:row>1</xdr:row>
      <xdr:rowOff>85725</xdr:rowOff>
    </xdr:from>
    <xdr:to>
      <xdr:col>6</xdr:col>
      <xdr:colOff>95451</xdr:colOff>
      <xdr:row>6</xdr:row>
      <xdr:rowOff>0</xdr:rowOff>
    </xdr:to>
    <xdr:pic>
      <xdr:nvPicPr>
        <xdr:cNvPr id="5" name="Afbeelding 4">
          <a:extLst>
            <a:ext uri="{FF2B5EF4-FFF2-40B4-BE49-F238E27FC236}">
              <a16:creationId xmlns:a16="http://schemas.microsoft.com/office/drawing/2014/main" id="{00000000-0008-0000-0A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38150"/>
          <a:ext cx="1755140" cy="8763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30</xdr:col>
      <xdr:colOff>182820</xdr:colOff>
      <xdr:row>38</xdr:row>
      <xdr:rowOff>91020</xdr:rowOff>
    </xdr:from>
    <xdr:to>
      <xdr:col>30</xdr:col>
      <xdr:colOff>189847</xdr:colOff>
      <xdr:row>38</xdr:row>
      <xdr:rowOff>109103</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Inkt 3">
              <a:extLst>
                <a:ext uri="{FF2B5EF4-FFF2-40B4-BE49-F238E27FC236}">
                  <a16:creationId xmlns:a16="http://schemas.microsoft.com/office/drawing/2014/main" id="{135C821A-8AAE-5D09-3D63-DD2D218E0C71}"/>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222102</xdr:colOff>
      <xdr:row>0</xdr:row>
      <xdr:rowOff>342959</xdr:rowOff>
    </xdr:to>
    <xdr:pic>
      <xdr:nvPicPr>
        <xdr:cNvPr id="2" name="Afbeelding 1">
          <a:extLst>
            <a:ext uri="{FF2B5EF4-FFF2-40B4-BE49-F238E27FC236}">
              <a16:creationId xmlns:a16="http://schemas.microsoft.com/office/drawing/2014/main" id="{43151301-C5B0-4EF4-B39B-96ACEDAC49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6712" y="16192"/>
          <a:ext cx="164344" cy="320118"/>
        </a:xfrm>
        <a:prstGeom prst="rect">
          <a:avLst/>
        </a:prstGeom>
        <a:solidFill>
          <a:srgbClr val="DA1820"/>
        </a:solidFill>
      </xdr:spPr>
    </xdr:pic>
    <xdr:clientData/>
  </xdr:twoCellAnchor>
  <xdr:twoCellAnchor editAs="oneCell">
    <xdr:from>
      <xdr:col>5</xdr:col>
      <xdr:colOff>0</xdr:colOff>
      <xdr:row>1</xdr:row>
      <xdr:rowOff>85725</xdr:rowOff>
    </xdr:from>
    <xdr:to>
      <xdr:col>6</xdr:col>
      <xdr:colOff>93889</xdr:colOff>
      <xdr:row>6</xdr:row>
      <xdr:rowOff>0</xdr:rowOff>
    </xdr:to>
    <xdr:pic>
      <xdr:nvPicPr>
        <xdr:cNvPr id="3" name="Afbeelding 2">
          <a:extLst>
            <a:ext uri="{FF2B5EF4-FFF2-40B4-BE49-F238E27FC236}">
              <a16:creationId xmlns:a16="http://schemas.microsoft.com/office/drawing/2014/main" id="{AED7362E-E0FB-4C29-AE64-E0C63128220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5320" y="441960"/>
          <a:ext cx="1879845" cy="87630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30</xdr:col>
      <xdr:colOff>182820</xdr:colOff>
      <xdr:row>39</xdr:row>
      <xdr:rowOff>91020</xdr:rowOff>
    </xdr:from>
    <xdr:to>
      <xdr:col>30</xdr:col>
      <xdr:colOff>191985</xdr:colOff>
      <xdr:row>39</xdr:row>
      <xdr:rowOff>114737</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68BE7B69-8306-4C1A-A7CC-3F3A96F2A9A9}"/>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229387</xdr:colOff>
      <xdr:row>0</xdr:row>
      <xdr:rowOff>342298</xdr:rowOff>
    </xdr:to>
    <xdr:pic>
      <xdr:nvPicPr>
        <xdr:cNvPr id="2" name="Afbeelding 1">
          <a:extLst>
            <a:ext uri="{FF2B5EF4-FFF2-40B4-BE49-F238E27FC236}">
              <a16:creationId xmlns:a16="http://schemas.microsoft.com/office/drawing/2014/main" id="{8B29EADD-919C-4CA6-962A-01D66909EE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6712" y="16192"/>
          <a:ext cx="167185" cy="318196"/>
        </a:xfrm>
        <a:prstGeom prst="rect">
          <a:avLst/>
        </a:prstGeom>
        <a:solidFill>
          <a:srgbClr val="DA1820"/>
        </a:solidFill>
      </xdr:spPr>
    </xdr:pic>
    <xdr:clientData/>
  </xdr:twoCellAnchor>
  <xdr:twoCellAnchor editAs="oneCell">
    <xdr:from>
      <xdr:col>5</xdr:col>
      <xdr:colOff>0</xdr:colOff>
      <xdr:row>1</xdr:row>
      <xdr:rowOff>85725</xdr:rowOff>
    </xdr:from>
    <xdr:to>
      <xdr:col>6</xdr:col>
      <xdr:colOff>92909</xdr:colOff>
      <xdr:row>6</xdr:row>
      <xdr:rowOff>0</xdr:rowOff>
    </xdr:to>
    <xdr:pic>
      <xdr:nvPicPr>
        <xdr:cNvPr id="3" name="Afbeelding 2">
          <a:extLst>
            <a:ext uri="{FF2B5EF4-FFF2-40B4-BE49-F238E27FC236}">
              <a16:creationId xmlns:a16="http://schemas.microsoft.com/office/drawing/2014/main" id="{68BF2623-0426-4E62-AE32-B67BD80BBBB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5320" y="441960"/>
          <a:ext cx="1881733" cy="87630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30</xdr:col>
      <xdr:colOff>182820</xdr:colOff>
      <xdr:row>38</xdr:row>
      <xdr:rowOff>91020</xdr:rowOff>
    </xdr:from>
    <xdr:to>
      <xdr:col>30</xdr:col>
      <xdr:colOff>191985</xdr:colOff>
      <xdr:row>38</xdr:row>
      <xdr:rowOff>112195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30E5F53C-E7FA-41F3-B6BE-E94D754D3782}"/>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228745</xdr:colOff>
      <xdr:row>0</xdr:row>
      <xdr:rowOff>343245</xdr:rowOff>
    </xdr:to>
    <xdr:pic>
      <xdr:nvPicPr>
        <xdr:cNvPr id="2" name="Afbeelding 1">
          <a:extLst>
            <a:ext uri="{FF2B5EF4-FFF2-40B4-BE49-F238E27FC236}">
              <a16:creationId xmlns:a16="http://schemas.microsoft.com/office/drawing/2014/main" id="{96130826-8DDE-4991-BB9D-DC9AE21D92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6712" y="16192"/>
          <a:ext cx="167166" cy="318177"/>
        </a:xfrm>
        <a:prstGeom prst="rect">
          <a:avLst/>
        </a:prstGeom>
        <a:solidFill>
          <a:srgbClr val="DA1820"/>
        </a:solidFill>
      </xdr:spPr>
    </xdr:pic>
    <xdr:clientData/>
  </xdr:twoCellAnchor>
  <xdr:twoCellAnchor editAs="oneCell">
    <xdr:from>
      <xdr:col>5</xdr:col>
      <xdr:colOff>0</xdr:colOff>
      <xdr:row>1</xdr:row>
      <xdr:rowOff>85725</xdr:rowOff>
    </xdr:from>
    <xdr:to>
      <xdr:col>6</xdr:col>
      <xdr:colOff>87185</xdr:colOff>
      <xdr:row>6</xdr:row>
      <xdr:rowOff>0</xdr:rowOff>
    </xdr:to>
    <xdr:pic>
      <xdr:nvPicPr>
        <xdr:cNvPr id="3" name="Afbeelding 2">
          <a:extLst>
            <a:ext uri="{FF2B5EF4-FFF2-40B4-BE49-F238E27FC236}">
              <a16:creationId xmlns:a16="http://schemas.microsoft.com/office/drawing/2014/main" id="{2F51C588-C4B6-494A-82FC-7CBCB29ED76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5320" y="441960"/>
          <a:ext cx="1881714" cy="87630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30</xdr:col>
      <xdr:colOff>182820</xdr:colOff>
      <xdr:row>38</xdr:row>
      <xdr:rowOff>91020</xdr:rowOff>
    </xdr:from>
    <xdr:to>
      <xdr:col>30</xdr:col>
      <xdr:colOff>189847</xdr:colOff>
      <xdr:row>38</xdr:row>
      <xdr:rowOff>114112</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422CFC19-A9AF-49F4-B3A5-D719633CA49D}"/>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434340</xdr:rowOff>
    </xdr:from>
    <xdr:to>
      <xdr:col>0</xdr:col>
      <xdr:colOff>160366</xdr:colOff>
      <xdr:row>0</xdr:row>
      <xdr:rowOff>640072</xdr:rowOff>
    </xdr:to>
    <xdr:pic>
      <xdr:nvPicPr>
        <xdr:cNvPr id="4" name="Afbeelding 3">
          <a:extLst>
            <a:ext uri="{FF2B5EF4-FFF2-40B4-BE49-F238E27FC236}">
              <a16:creationId xmlns:a16="http://schemas.microsoft.com/office/drawing/2014/main" id="{C4F4BF27-EBFB-48C2-BB48-63B9495260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35292"/>
          <a:ext cx="162278" cy="319958"/>
        </a:xfrm>
        <a:prstGeom prst="rect">
          <a:avLst/>
        </a:prstGeom>
      </xdr:spPr>
    </xdr:pic>
    <xdr:clientData/>
  </xdr:twoCellAnchor>
  <xdr:twoCellAnchor editAs="oneCell">
    <xdr:from>
      <xdr:col>1</xdr:col>
      <xdr:colOff>3497580</xdr:colOff>
      <xdr:row>0</xdr:row>
      <xdr:rowOff>190500</xdr:rowOff>
    </xdr:from>
    <xdr:to>
      <xdr:col>4</xdr:col>
      <xdr:colOff>326926</xdr:colOff>
      <xdr:row>0</xdr:row>
      <xdr:rowOff>1068705</xdr:rowOff>
    </xdr:to>
    <xdr:pic>
      <xdr:nvPicPr>
        <xdr:cNvPr id="6" name="Afbeelding 5">
          <a:extLst>
            <a:ext uri="{FF2B5EF4-FFF2-40B4-BE49-F238E27FC236}">
              <a16:creationId xmlns:a16="http://schemas.microsoft.com/office/drawing/2014/main" id="{92EE1254-CD2F-4496-A042-EEF71CECC54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03320" y="190500"/>
          <a:ext cx="1897599" cy="878205"/>
        </a:xfrm>
        <a:prstGeom prst="rect">
          <a:avLst/>
        </a:prstGeom>
        <a:noFill/>
        <a:ln>
          <a:noFill/>
        </a:ln>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3-17T16:01:58.448"/>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4-13T14:18:02.892"/>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4-14T12:27:26.349"/>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4-14T12:36:28.201"/>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8A6CBAA-0399-423D-880E-764BBD756044}">
  <we:reference id="WA200010725" version="1.0.0.1" store="Omex" storeType="OMEX"/>
  <we:alternateReferences>
    <we:reference id="WA200010725" version="1.0.0.1" store="WA200010725" storeType="OMEX"/>
  </we:alternateReferences>
  <we:properties>
    <we:property name="claude.fileId" value="&quot;11278851-922d-4593-8d58-e945fadfa4f9&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263"/>
  <sheetViews>
    <sheetView workbookViewId="0">
      <selection activeCell="G292" sqref="G292"/>
    </sheetView>
  </sheetViews>
  <sheetFormatPr defaultRowHeight="12.75" x14ac:dyDescent="0.35"/>
  <sheetData>
    <row r="1" spans="1:7" x14ac:dyDescent="0.35">
      <c r="A1" s="4" t="s">
        <v>74</v>
      </c>
    </row>
    <row r="2" spans="1:7" x14ac:dyDescent="0.35">
      <c r="A2" s="4"/>
    </row>
    <row r="3" spans="1:7" s="5" customFormat="1" hidden="1" x14ac:dyDescent="0.35">
      <c r="A3" s="34"/>
    </row>
    <row r="4" spans="1:7" s="5" customFormat="1" hidden="1" x14ac:dyDescent="0.35">
      <c r="A4" s="34"/>
    </row>
    <row r="5" spans="1:7" s="5" customFormat="1" hidden="1" x14ac:dyDescent="0.35"/>
    <row r="6" spans="1:7" s="5" customFormat="1" hidden="1" x14ac:dyDescent="0.35">
      <c r="G6" s="34" t="s">
        <v>75</v>
      </c>
    </row>
    <row r="7" spans="1:7" s="5" customFormat="1" hidden="1" x14ac:dyDescent="0.35"/>
    <row r="8" spans="1:7" s="5" customFormat="1" hidden="1" x14ac:dyDescent="0.35">
      <c r="G8" s="5" t="s">
        <v>82</v>
      </c>
    </row>
    <row r="9" spans="1:7" s="5" customFormat="1" hidden="1" x14ac:dyDescent="0.35"/>
    <row r="10" spans="1:7" s="5" customFormat="1" hidden="1" x14ac:dyDescent="0.35"/>
    <row r="11" spans="1:7" s="5" customFormat="1" hidden="1" x14ac:dyDescent="0.35"/>
    <row r="12" spans="1:7" s="5" customFormat="1" hidden="1" x14ac:dyDescent="0.35"/>
    <row r="13" spans="1:7" s="5" customFormat="1" hidden="1" x14ac:dyDescent="0.35"/>
    <row r="14" spans="1:7" s="5" customFormat="1" hidden="1" x14ac:dyDescent="0.35"/>
    <row r="15" spans="1:7" s="5" customFormat="1" hidden="1" x14ac:dyDescent="0.35"/>
    <row r="16" spans="1:7" s="5" customFormat="1" hidden="1" x14ac:dyDescent="0.35"/>
    <row r="17" spans="1:7" s="5" customFormat="1" hidden="1" x14ac:dyDescent="0.35">
      <c r="A17" s="34" t="s">
        <v>76</v>
      </c>
    </row>
    <row r="18" spans="1:7" s="5" customFormat="1" hidden="1" x14ac:dyDescent="0.35"/>
    <row r="19" spans="1:7" s="5" customFormat="1" hidden="1" x14ac:dyDescent="0.35"/>
    <row r="20" spans="1:7" s="5" customFormat="1" hidden="1" x14ac:dyDescent="0.35"/>
    <row r="21" spans="1:7" s="5" customFormat="1" hidden="1" x14ac:dyDescent="0.35"/>
    <row r="22" spans="1:7" s="5" customFormat="1" hidden="1" x14ac:dyDescent="0.35"/>
    <row r="23" spans="1:7" s="5" customFormat="1" hidden="1" x14ac:dyDescent="0.35"/>
    <row r="24" spans="1:7" s="5" customFormat="1" hidden="1" x14ac:dyDescent="0.35">
      <c r="G24" s="5" t="s">
        <v>83</v>
      </c>
    </row>
    <row r="25" spans="1:7" s="5" customFormat="1" hidden="1" x14ac:dyDescent="0.35">
      <c r="G25" s="5" t="s">
        <v>84</v>
      </c>
    </row>
    <row r="26" spans="1:7" s="5" customFormat="1" hidden="1" x14ac:dyDescent="0.35">
      <c r="G26" s="5" t="s">
        <v>85</v>
      </c>
    </row>
    <row r="27" spans="1:7" s="5" customFormat="1" hidden="1" x14ac:dyDescent="0.35"/>
    <row r="28" spans="1:7" s="5" customFormat="1" hidden="1" x14ac:dyDescent="0.35"/>
    <row r="29" spans="1:7" s="5" customFormat="1" hidden="1" x14ac:dyDescent="0.35"/>
    <row r="30" spans="1:7" s="5" customFormat="1" hidden="1" x14ac:dyDescent="0.35"/>
    <row r="31" spans="1:7" s="5" customFormat="1" hidden="1" x14ac:dyDescent="0.35"/>
    <row r="32" spans="1:7" s="5" customFormat="1" hidden="1" x14ac:dyDescent="0.35"/>
    <row r="33" spans="1:7" s="5" customFormat="1" hidden="1" x14ac:dyDescent="0.35"/>
    <row r="34" spans="1:7" s="5" customFormat="1" ht="13.15" hidden="1" x14ac:dyDescent="0.4">
      <c r="A34" s="45" t="s">
        <v>65</v>
      </c>
      <c r="B34" s="46"/>
      <c r="C34" s="46"/>
      <c r="D34" s="45" t="s">
        <v>66</v>
      </c>
      <c r="E34" s="46"/>
      <c r="F34" s="46"/>
      <c r="G34" s="46"/>
    </row>
    <row r="35" spans="1:7" s="5" customFormat="1" hidden="1" x14ac:dyDescent="0.35">
      <c r="A35" s="34" t="s">
        <v>77</v>
      </c>
    </row>
    <row r="36" spans="1:7" s="5" customFormat="1" hidden="1" x14ac:dyDescent="0.35">
      <c r="A36" s="34" t="s">
        <v>78</v>
      </c>
    </row>
    <row r="37" spans="1:7" s="5" customFormat="1" hidden="1" x14ac:dyDescent="0.35">
      <c r="A37" s="34"/>
    </row>
    <row r="38" spans="1:7" s="5" customFormat="1" hidden="1" x14ac:dyDescent="0.35">
      <c r="A38" s="47">
        <v>41939</v>
      </c>
      <c r="B38" s="34" t="s">
        <v>93</v>
      </c>
    </row>
    <row r="39" spans="1:7" s="5" customFormat="1" hidden="1" x14ac:dyDescent="0.35">
      <c r="A39" s="34"/>
      <c r="B39" s="34" t="s">
        <v>94</v>
      </c>
    </row>
    <row r="40" spans="1:7" s="5" customFormat="1" hidden="1" x14ac:dyDescent="0.35">
      <c r="A40" s="47">
        <v>41940</v>
      </c>
      <c r="B40" s="5" t="s">
        <v>112</v>
      </c>
    </row>
    <row r="41" spans="1:7" s="5" customFormat="1" hidden="1" x14ac:dyDescent="0.35">
      <c r="A41" s="34"/>
      <c r="B41" s="5" t="s">
        <v>113</v>
      </c>
    </row>
    <row r="42" spans="1:7" hidden="1" x14ac:dyDescent="0.35">
      <c r="A42" s="41">
        <v>41940</v>
      </c>
      <c r="B42" s="5" t="s">
        <v>117</v>
      </c>
      <c r="C42" s="5"/>
    </row>
    <row r="44" spans="1:7" hidden="1" x14ac:dyDescent="0.35">
      <c r="A44" s="35" t="s">
        <v>79</v>
      </c>
      <c r="B44" s="36"/>
      <c r="C44" s="36"/>
      <c r="D44" s="36"/>
      <c r="E44" s="36"/>
    </row>
    <row r="45" spans="1:7" s="5" customFormat="1" hidden="1" x14ac:dyDescent="0.35">
      <c r="A45" s="5" t="s">
        <v>23</v>
      </c>
    </row>
    <row r="46" spans="1:7" s="5" customFormat="1" hidden="1" x14ac:dyDescent="0.35">
      <c r="A46" s="5" t="s">
        <v>21</v>
      </c>
    </row>
    <row r="47" spans="1:7" s="5" customFormat="1" hidden="1" x14ac:dyDescent="0.35">
      <c r="A47" s="5" t="s">
        <v>86</v>
      </c>
    </row>
    <row r="48" spans="1:7" s="5" customFormat="1" hidden="1" x14ac:dyDescent="0.35"/>
    <row r="49" spans="1:5" s="5" customFormat="1" hidden="1" x14ac:dyDescent="0.35">
      <c r="A49" s="41">
        <v>41939</v>
      </c>
      <c r="B49" s="5" t="s">
        <v>87</v>
      </c>
    </row>
    <row r="50" spans="1:5" s="5" customFormat="1" hidden="1" x14ac:dyDescent="0.35">
      <c r="B50" s="5" t="s">
        <v>88</v>
      </c>
    </row>
    <row r="51" spans="1:5" s="5" customFormat="1" hidden="1" x14ac:dyDescent="0.35">
      <c r="B51" s="5" t="s">
        <v>89</v>
      </c>
    </row>
    <row r="52" spans="1:5" s="5" customFormat="1" hidden="1" x14ac:dyDescent="0.35">
      <c r="A52" s="41">
        <v>41940</v>
      </c>
      <c r="B52" s="5" t="s">
        <v>109</v>
      </c>
    </row>
    <row r="53" spans="1:5" hidden="1" x14ac:dyDescent="0.35">
      <c r="A53" s="41">
        <v>41940</v>
      </c>
      <c r="B53" s="5" t="s">
        <v>117</v>
      </c>
      <c r="C53" s="5"/>
    </row>
    <row r="54" spans="1:5" hidden="1" x14ac:dyDescent="0.35"/>
    <row r="55" spans="1:5" hidden="1" x14ac:dyDescent="0.35">
      <c r="A55" s="36" t="s">
        <v>80</v>
      </c>
      <c r="B55" s="36"/>
      <c r="C55" s="36"/>
      <c r="D55" s="36"/>
      <c r="E55" s="36"/>
    </row>
    <row r="56" spans="1:5" s="5" customFormat="1" hidden="1" x14ac:dyDescent="0.35">
      <c r="A56" s="5" t="s">
        <v>81</v>
      </c>
    </row>
    <row r="57" spans="1:5" s="5" customFormat="1" hidden="1" x14ac:dyDescent="0.35">
      <c r="A57" s="5" t="s">
        <v>168</v>
      </c>
    </row>
    <row r="58" spans="1:5" hidden="1" x14ac:dyDescent="0.35"/>
    <row r="59" spans="1:5" hidden="1" x14ac:dyDescent="0.35"/>
    <row r="60" spans="1:5" hidden="1" x14ac:dyDescent="0.35">
      <c r="A60" s="35" t="s">
        <v>95</v>
      </c>
      <c r="B60" s="36"/>
    </row>
    <row r="61" spans="1:5" s="5" customFormat="1" hidden="1" x14ac:dyDescent="0.35">
      <c r="A61" s="41">
        <v>41939</v>
      </c>
      <c r="B61" s="34" t="s">
        <v>96</v>
      </c>
    </row>
    <row r="62" spans="1:5" s="5" customFormat="1" hidden="1" x14ac:dyDescent="0.35">
      <c r="B62" s="34" t="s">
        <v>97</v>
      </c>
    </row>
    <row r="63" spans="1:5" s="5" customFormat="1" hidden="1" x14ac:dyDescent="0.35">
      <c r="B63" s="34" t="s">
        <v>105</v>
      </c>
    </row>
    <row r="64" spans="1:5" s="5" customFormat="1" hidden="1" x14ac:dyDescent="0.35">
      <c r="B64" s="34" t="s">
        <v>98</v>
      </c>
    </row>
    <row r="65" spans="2:2" s="5" customFormat="1" hidden="1" x14ac:dyDescent="0.35"/>
    <row r="66" spans="2:2" s="5" customFormat="1" hidden="1" x14ac:dyDescent="0.35"/>
    <row r="67" spans="2:2" s="5" customFormat="1" hidden="1" x14ac:dyDescent="0.35"/>
    <row r="68" spans="2:2" s="5" customFormat="1" hidden="1" x14ac:dyDescent="0.35"/>
    <row r="69" spans="2:2" s="5" customFormat="1" hidden="1" x14ac:dyDescent="0.35"/>
    <row r="70" spans="2:2" s="5" customFormat="1" hidden="1" x14ac:dyDescent="0.35"/>
    <row r="71" spans="2:2" s="5" customFormat="1" hidden="1" x14ac:dyDescent="0.35">
      <c r="B71" s="5" t="s">
        <v>99</v>
      </c>
    </row>
    <row r="72" spans="2:2" s="5" customFormat="1" hidden="1" x14ac:dyDescent="0.35"/>
    <row r="73" spans="2:2" s="5" customFormat="1" ht="13.15" hidden="1" x14ac:dyDescent="0.4">
      <c r="B73" s="48" t="s">
        <v>106</v>
      </c>
    </row>
    <row r="74" spans="2:2" s="5" customFormat="1" hidden="1" x14ac:dyDescent="0.35">
      <c r="B74" s="34" t="s">
        <v>107</v>
      </c>
    </row>
    <row r="75" spans="2:2" s="5" customFormat="1" hidden="1" x14ac:dyDescent="0.35">
      <c r="B75" s="5" t="s">
        <v>100</v>
      </c>
    </row>
    <row r="76" spans="2:2" s="5" customFormat="1" hidden="1" x14ac:dyDescent="0.35">
      <c r="B76" s="5" t="s">
        <v>101</v>
      </c>
    </row>
    <row r="77" spans="2:2" s="5" customFormat="1" hidden="1" x14ac:dyDescent="0.35">
      <c r="B77" s="5" t="s">
        <v>102</v>
      </c>
    </row>
    <row r="78" spans="2:2" s="5" customFormat="1" hidden="1" x14ac:dyDescent="0.35">
      <c r="B78" s="5" t="s">
        <v>103</v>
      </c>
    </row>
    <row r="79" spans="2:2" s="5" customFormat="1" hidden="1" x14ac:dyDescent="0.35">
      <c r="B79" s="5" t="s">
        <v>104</v>
      </c>
    </row>
    <row r="80" spans="2:2" s="5" customFormat="1" hidden="1" x14ac:dyDescent="0.35"/>
    <row r="81" spans="1:4" s="5" customFormat="1" hidden="1" x14ac:dyDescent="0.35">
      <c r="B81" s="34" t="s">
        <v>108</v>
      </c>
    </row>
    <row r="82" spans="1:4" s="5" customFormat="1" hidden="1" x14ac:dyDescent="0.35"/>
    <row r="83" spans="1:4" s="5" customFormat="1" hidden="1" x14ac:dyDescent="0.35">
      <c r="A83" s="41">
        <v>41940</v>
      </c>
      <c r="B83" s="5" t="s">
        <v>110</v>
      </c>
    </row>
    <row r="84" spans="1:4" s="5" customFormat="1" hidden="1" x14ac:dyDescent="0.35">
      <c r="B84" s="5" t="s">
        <v>111</v>
      </c>
    </row>
    <row r="85" spans="1:4" s="5" customFormat="1" hidden="1" x14ac:dyDescent="0.35">
      <c r="A85" s="41">
        <v>41940</v>
      </c>
      <c r="B85" s="34" t="s">
        <v>118</v>
      </c>
    </row>
    <row r="86" spans="1:4" s="5" customFormat="1" hidden="1" x14ac:dyDescent="0.35">
      <c r="A86" s="41"/>
      <c r="B86" s="34" t="s">
        <v>119</v>
      </c>
    </row>
    <row r="87" spans="1:4" ht="19.899999999999999" hidden="1" customHeight="1" x14ac:dyDescent="0.35">
      <c r="A87" s="36" t="s">
        <v>114</v>
      </c>
      <c r="B87" s="36"/>
      <c r="C87" s="36"/>
    </row>
    <row r="88" spans="1:4" s="5" customFormat="1" hidden="1" x14ac:dyDescent="0.35">
      <c r="A88" s="41">
        <v>41940</v>
      </c>
      <c r="B88" s="34" t="s">
        <v>115</v>
      </c>
    </row>
    <row r="89" spans="1:4" s="5" customFormat="1" hidden="1" x14ac:dyDescent="0.35">
      <c r="B89" s="5" t="s">
        <v>116</v>
      </c>
    </row>
    <row r="90" spans="1:4" s="5" customFormat="1" hidden="1" x14ac:dyDescent="0.35">
      <c r="A90" s="41">
        <v>41940</v>
      </c>
      <c r="B90" s="34" t="s">
        <v>126</v>
      </c>
    </row>
    <row r="91" spans="1:4" s="5" customFormat="1" hidden="1" x14ac:dyDescent="0.35">
      <c r="B91" s="34" t="s">
        <v>125</v>
      </c>
    </row>
    <row r="92" spans="1:4" s="5" customFormat="1" hidden="1" x14ac:dyDescent="0.35">
      <c r="B92" s="34" t="s">
        <v>120</v>
      </c>
      <c r="D92" s="34" t="s">
        <v>121</v>
      </c>
    </row>
    <row r="93" spans="1:4" s="5" customFormat="1" hidden="1" x14ac:dyDescent="0.35">
      <c r="B93" s="34" t="s">
        <v>122</v>
      </c>
      <c r="D93" s="34" t="s">
        <v>124</v>
      </c>
    </row>
    <row r="94" spans="1:4" s="5" customFormat="1" hidden="1" x14ac:dyDescent="0.35">
      <c r="B94" s="34" t="s">
        <v>123</v>
      </c>
      <c r="D94" s="34" t="s">
        <v>124</v>
      </c>
    </row>
    <row r="95" spans="1:4" s="5" customFormat="1" hidden="1" x14ac:dyDescent="0.35">
      <c r="A95" s="41">
        <v>41940</v>
      </c>
      <c r="B95" s="34" t="s">
        <v>130</v>
      </c>
    </row>
    <row r="96" spans="1:4" s="5" customFormat="1" hidden="1" x14ac:dyDescent="0.35">
      <c r="A96" s="41"/>
      <c r="B96" s="34" t="s">
        <v>120</v>
      </c>
      <c r="D96" s="34" t="s">
        <v>131</v>
      </c>
    </row>
    <row r="97" spans="1:4" s="5" customFormat="1" hidden="1" x14ac:dyDescent="0.35">
      <c r="A97" s="41"/>
      <c r="B97" s="34" t="s">
        <v>122</v>
      </c>
      <c r="D97" s="34" t="s">
        <v>131</v>
      </c>
    </row>
    <row r="98" spans="1:4" s="5" customFormat="1" hidden="1" x14ac:dyDescent="0.35">
      <c r="A98" s="41"/>
      <c r="B98" s="34" t="s">
        <v>123</v>
      </c>
      <c r="D98" s="34" t="s">
        <v>132</v>
      </c>
    </row>
    <row r="99" spans="1:4" s="5" customFormat="1" hidden="1" x14ac:dyDescent="0.35">
      <c r="A99" s="56">
        <v>41940</v>
      </c>
      <c r="B99" s="34" t="s">
        <v>134</v>
      </c>
      <c r="D99" s="34"/>
    </row>
    <row r="100" spans="1:4" s="5" customFormat="1" hidden="1" x14ac:dyDescent="0.35">
      <c r="A100" s="41">
        <v>41941</v>
      </c>
      <c r="B100" s="34" t="s">
        <v>143</v>
      </c>
      <c r="D100" s="34"/>
    </row>
    <row r="101" spans="1:4" s="5" customFormat="1" hidden="1" x14ac:dyDescent="0.35">
      <c r="A101" s="41"/>
      <c r="B101" s="58" t="s">
        <v>144</v>
      </c>
      <c r="D101" s="34"/>
    </row>
    <row r="102" spans="1:4" s="5" customFormat="1" hidden="1" x14ac:dyDescent="0.35">
      <c r="A102" s="56">
        <v>41941</v>
      </c>
      <c r="B102" s="58" t="s">
        <v>149</v>
      </c>
      <c r="D102" s="34"/>
    </row>
    <row r="103" spans="1:4" s="5" customFormat="1" hidden="1" x14ac:dyDescent="0.35">
      <c r="A103" s="41">
        <v>41942</v>
      </c>
      <c r="B103" s="58" t="s">
        <v>179</v>
      </c>
      <c r="D103" s="34"/>
    </row>
    <row r="104" spans="1:4" s="5" customFormat="1" hidden="1" x14ac:dyDescent="0.35">
      <c r="A104" s="41"/>
      <c r="B104" s="58" t="s">
        <v>180</v>
      </c>
      <c r="D104" s="34"/>
    </row>
    <row r="105" spans="1:4" s="5" customFormat="1" hidden="1" x14ac:dyDescent="0.35">
      <c r="A105" s="41"/>
      <c r="B105" s="58"/>
      <c r="D105" s="34"/>
    </row>
    <row r="106" spans="1:4" s="5" customFormat="1" ht="13.15" hidden="1" x14ac:dyDescent="0.4">
      <c r="A106" s="56"/>
      <c r="B106" s="59" t="s">
        <v>188</v>
      </c>
      <c r="D106" s="34"/>
    </row>
    <row r="107" spans="1:4" s="5" customFormat="1" hidden="1" x14ac:dyDescent="0.35">
      <c r="A107" s="56">
        <v>41943</v>
      </c>
      <c r="B107" s="58" t="s">
        <v>195</v>
      </c>
      <c r="D107" s="34"/>
    </row>
    <row r="108" spans="1:4" s="5" customFormat="1" hidden="1" x14ac:dyDescent="0.35">
      <c r="A108" s="41">
        <v>41945</v>
      </c>
      <c r="B108" s="58" t="s">
        <v>201</v>
      </c>
      <c r="D108" s="34"/>
    </row>
    <row r="109" spans="1:4" hidden="1" x14ac:dyDescent="0.35">
      <c r="A109" s="42" t="s">
        <v>135</v>
      </c>
      <c r="B109" s="35"/>
      <c r="C109" s="36"/>
      <c r="D109" s="4"/>
    </row>
    <row r="110" spans="1:4" s="5" customFormat="1" hidden="1" x14ac:dyDescent="0.35">
      <c r="A110" s="41"/>
      <c r="B110" s="34"/>
      <c r="D110" s="34"/>
    </row>
    <row r="111" spans="1:4" s="5" customFormat="1" hidden="1" x14ac:dyDescent="0.35">
      <c r="A111" s="41"/>
      <c r="B111" s="34"/>
      <c r="D111" s="34"/>
    </row>
    <row r="112" spans="1:4" s="5" customFormat="1" hidden="1" x14ac:dyDescent="0.35">
      <c r="A112" s="41"/>
      <c r="B112" s="34"/>
      <c r="D112" s="34"/>
    </row>
    <row r="113" spans="1:4" s="5" customFormat="1" hidden="1" x14ac:dyDescent="0.35">
      <c r="A113" s="41"/>
      <c r="B113" s="34"/>
      <c r="D113" s="34"/>
    </row>
    <row r="114" spans="1:4" s="5" customFormat="1" hidden="1" x14ac:dyDescent="0.35">
      <c r="A114" s="41"/>
      <c r="B114" s="34"/>
      <c r="D114" s="34"/>
    </row>
    <row r="115" spans="1:4" s="5" customFormat="1" hidden="1" x14ac:dyDescent="0.35">
      <c r="A115" s="41"/>
      <c r="B115" s="34"/>
      <c r="D115" s="34"/>
    </row>
    <row r="116" spans="1:4" s="5" customFormat="1" hidden="1" x14ac:dyDescent="0.35">
      <c r="A116" s="41"/>
      <c r="B116" s="34"/>
      <c r="D116" s="34"/>
    </row>
    <row r="117" spans="1:4" s="5" customFormat="1" hidden="1" x14ac:dyDescent="0.35">
      <c r="A117" s="41"/>
      <c r="B117" s="34"/>
      <c r="D117" s="34"/>
    </row>
    <row r="118" spans="1:4" s="5" customFormat="1" hidden="1" x14ac:dyDescent="0.35">
      <c r="A118" s="41"/>
      <c r="B118" s="34"/>
      <c r="D118" s="34"/>
    </row>
    <row r="119" spans="1:4" s="5" customFormat="1" hidden="1" x14ac:dyDescent="0.35">
      <c r="A119" s="41"/>
      <c r="B119" s="34"/>
      <c r="D119" s="34"/>
    </row>
    <row r="120" spans="1:4" s="5" customFormat="1" ht="13.15" hidden="1" x14ac:dyDescent="0.4">
      <c r="A120" s="56">
        <v>41940</v>
      </c>
      <c r="B120" s="34" t="s">
        <v>138</v>
      </c>
      <c r="D120" s="34"/>
    </row>
    <row r="121" spans="1:4" s="5" customFormat="1" hidden="1" x14ac:dyDescent="0.35">
      <c r="A121" s="41">
        <v>41941</v>
      </c>
      <c r="B121" s="34" t="s">
        <v>145</v>
      </c>
      <c r="D121" s="34"/>
    </row>
    <row r="122" spans="1:4" s="5" customFormat="1" hidden="1" x14ac:dyDescent="0.35">
      <c r="A122" s="41"/>
      <c r="B122" s="34"/>
      <c r="D122" s="34"/>
    </row>
    <row r="123" spans="1:4" s="5" customFormat="1" hidden="1" x14ac:dyDescent="0.35">
      <c r="A123" s="41"/>
      <c r="B123" s="34"/>
      <c r="D123" s="34"/>
    </row>
    <row r="124" spans="1:4" s="5" customFormat="1" hidden="1" x14ac:dyDescent="0.35">
      <c r="A124" s="41"/>
      <c r="B124" s="34"/>
      <c r="D124" s="34"/>
    </row>
    <row r="125" spans="1:4" s="5" customFormat="1" hidden="1" x14ac:dyDescent="0.35">
      <c r="A125" s="41"/>
      <c r="B125" s="34"/>
      <c r="D125" s="34"/>
    </row>
    <row r="126" spans="1:4" s="5" customFormat="1" hidden="1" x14ac:dyDescent="0.35">
      <c r="A126" s="41"/>
      <c r="B126" s="34"/>
      <c r="D126" s="34"/>
    </row>
    <row r="127" spans="1:4" s="5" customFormat="1" hidden="1" x14ac:dyDescent="0.35">
      <c r="A127" s="41"/>
      <c r="B127" s="34"/>
      <c r="D127" s="34"/>
    </row>
    <row r="128" spans="1:4" s="5" customFormat="1" hidden="1" x14ac:dyDescent="0.35">
      <c r="A128" s="56">
        <v>41941</v>
      </c>
      <c r="B128" s="34" t="s">
        <v>153</v>
      </c>
      <c r="D128" s="34"/>
    </row>
    <row r="129" spans="1:4" s="5" customFormat="1" hidden="1" x14ac:dyDescent="0.35">
      <c r="A129" s="56">
        <v>41942</v>
      </c>
      <c r="B129" s="34" t="s">
        <v>182</v>
      </c>
      <c r="D129" s="34"/>
    </row>
    <row r="130" spans="1:4" s="5" customFormat="1" hidden="1" x14ac:dyDescent="0.35">
      <c r="A130" s="56"/>
      <c r="B130" s="34"/>
      <c r="D130" s="34"/>
    </row>
    <row r="131" spans="1:4" s="5" customFormat="1" ht="13.15" hidden="1" x14ac:dyDescent="0.4">
      <c r="A131" s="56"/>
      <c r="B131" s="48" t="s">
        <v>189</v>
      </c>
      <c r="D131" s="34"/>
    </row>
    <row r="132" spans="1:4" s="5" customFormat="1" ht="13.15" hidden="1" x14ac:dyDescent="0.4">
      <c r="A132" s="56"/>
      <c r="B132" s="48" t="s">
        <v>190</v>
      </c>
      <c r="D132" s="34"/>
    </row>
    <row r="133" spans="1:4" s="5" customFormat="1" hidden="1" x14ac:dyDescent="0.35">
      <c r="A133" s="56">
        <v>41943</v>
      </c>
      <c r="B133" s="34" t="s">
        <v>197</v>
      </c>
      <c r="D133" s="34"/>
    </row>
    <row r="134" spans="1:4" s="5" customFormat="1" hidden="1" x14ac:dyDescent="0.35">
      <c r="A134" s="56">
        <v>41945</v>
      </c>
      <c r="B134" s="34" t="s">
        <v>202</v>
      </c>
      <c r="D134" s="34"/>
    </row>
    <row r="135" spans="1:4" s="5" customFormat="1" hidden="1" x14ac:dyDescent="0.35">
      <c r="A135" s="56"/>
      <c r="B135" s="34"/>
      <c r="D135" s="34"/>
    </row>
    <row r="136" spans="1:4" s="5" customFormat="1" hidden="1" x14ac:dyDescent="0.35">
      <c r="A136" s="56"/>
      <c r="B136" s="34"/>
      <c r="D136" s="34"/>
    </row>
    <row r="137" spans="1:4" s="5" customFormat="1" hidden="1" x14ac:dyDescent="0.35">
      <c r="A137" s="56"/>
      <c r="B137" s="34"/>
      <c r="D137" s="34"/>
    </row>
    <row r="138" spans="1:4" s="5" customFormat="1" hidden="1" x14ac:dyDescent="0.35">
      <c r="A138" s="56"/>
      <c r="B138" s="34"/>
      <c r="D138" s="34"/>
    </row>
    <row r="139" spans="1:4" s="5" customFormat="1" hidden="1" x14ac:dyDescent="0.35">
      <c r="A139" s="56"/>
      <c r="B139" s="34"/>
      <c r="D139" s="34"/>
    </row>
    <row r="140" spans="1:4" s="5" customFormat="1" hidden="1" x14ac:dyDescent="0.35">
      <c r="A140" s="41"/>
      <c r="B140" s="34"/>
      <c r="D140" s="34"/>
    </row>
    <row r="141" spans="1:4" hidden="1" x14ac:dyDescent="0.35">
      <c r="A141" s="35" t="s">
        <v>127</v>
      </c>
      <c r="B141" s="36"/>
    </row>
    <row r="142" spans="1:4" s="5" customFormat="1" hidden="1" x14ac:dyDescent="0.35">
      <c r="A142" s="41">
        <v>41940</v>
      </c>
      <c r="B142" s="34" t="s">
        <v>128</v>
      </c>
    </row>
    <row r="143" spans="1:4" s="5" customFormat="1" hidden="1" x14ac:dyDescent="0.35">
      <c r="B143" s="34" t="s">
        <v>129</v>
      </c>
    </row>
    <row r="144" spans="1:4" s="5" customFormat="1" hidden="1" x14ac:dyDescent="0.35">
      <c r="A144" s="41">
        <v>41940</v>
      </c>
      <c r="B144" s="34" t="s">
        <v>130</v>
      </c>
      <c r="C144" s="5" t="s">
        <v>133</v>
      </c>
    </row>
    <row r="145" spans="1:5" s="5" customFormat="1" hidden="1" x14ac:dyDescent="0.35">
      <c r="A145" s="56">
        <v>41940</v>
      </c>
      <c r="B145" s="34" t="s">
        <v>142</v>
      </c>
    </row>
    <row r="146" spans="1:5" s="5" customFormat="1" hidden="1" x14ac:dyDescent="0.35">
      <c r="A146" s="41">
        <v>41941</v>
      </c>
      <c r="B146" s="34" t="s">
        <v>147</v>
      </c>
      <c r="E146" s="34"/>
    </row>
    <row r="147" spans="1:5" s="5" customFormat="1" hidden="1" x14ac:dyDescent="0.35">
      <c r="B147" s="34" t="s">
        <v>146</v>
      </c>
    </row>
    <row r="148" spans="1:5" s="5" customFormat="1" ht="13.15" hidden="1" x14ac:dyDescent="0.4">
      <c r="A148" s="56">
        <v>41941</v>
      </c>
      <c r="B148" s="48" t="s">
        <v>150</v>
      </c>
    </row>
    <row r="149" spans="1:5" s="5" customFormat="1" hidden="1" x14ac:dyDescent="0.35"/>
    <row r="150" spans="1:5" s="5" customFormat="1" hidden="1" x14ac:dyDescent="0.35"/>
    <row r="151" spans="1:5" s="5" customFormat="1" hidden="1" x14ac:dyDescent="0.35">
      <c r="A151" s="34" t="s">
        <v>139</v>
      </c>
    </row>
    <row r="152" spans="1:5" s="5" customFormat="1" hidden="1" x14ac:dyDescent="0.35"/>
    <row r="153" spans="1:5" s="5" customFormat="1" hidden="1" x14ac:dyDescent="0.35"/>
    <row r="154" spans="1:5" s="5" customFormat="1" hidden="1" x14ac:dyDescent="0.35"/>
    <row r="155" spans="1:5" s="5" customFormat="1" hidden="1" x14ac:dyDescent="0.35"/>
    <row r="156" spans="1:5" s="5" customFormat="1" hidden="1" x14ac:dyDescent="0.35">
      <c r="A156" s="34" t="s">
        <v>140</v>
      </c>
    </row>
    <row r="157" spans="1:5" s="5" customFormat="1" hidden="1" x14ac:dyDescent="0.35"/>
    <row r="158" spans="1:5" s="5" customFormat="1" hidden="1" x14ac:dyDescent="0.35"/>
    <row r="159" spans="1:5" s="5" customFormat="1" hidden="1" x14ac:dyDescent="0.35">
      <c r="A159" s="34" t="s">
        <v>141</v>
      </c>
    </row>
    <row r="160" spans="1:5" s="5" customFormat="1" hidden="1" x14ac:dyDescent="0.35"/>
    <row r="161" spans="1:5" s="5" customFormat="1" hidden="1" x14ac:dyDescent="0.35"/>
    <row r="162" spans="1:5" s="5" customFormat="1" hidden="1" x14ac:dyDescent="0.35"/>
    <row r="163" spans="1:5" s="5" customFormat="1" hidden="1" x14ac:dyDescent="0.35"/>
    <row r="164" spans="1:5" s="5" customFormat="1" hidden="1" x14ac:dyDescent="0.35"/>
    <row r="165" spans="1:5" s="5" customFormat="1" hidden="1" x14ac:dyDescent="0.35"/>
    <row r="166" spans="1:5" s="5" customFormat="1" hidden="1" x14ac:dyDescent="0.35"/>
    <row r="167" spans="1:5" s="5" customFormat="1" hidden="1" x14ac:dyDescent="0.35"/>
    <row r="168" spans="1:5" s="5" customFormat="1" hidden="1" x14ac:dyDescent="0.35">
      <c r="A168" s="41">
        <v>41945</v>
      </c>
      <c r="B168" s="34" t="s">
        <v>203</v>
      </c>
    </row>
    <row r="169" spans="1:5" s="5" customFormat="1" hidden="1" x14ac:dyDescent="0.35"/>
    <row r="170" spans="1:5" hidden="1" x14ac:dyDescent="0.35">
      <c r="A170" s="36" t="s">
        <v>136</v>
      </c>
      <c r="B170" s="36"/>
      <c r="C170" s="36"/>
    </row>
    <row r="171" spans="1:5" s="5" customFormat="1" hidden="1" x14ac:dyDescent="0.35">
      <c r="A171" s="56">
        <v>41940</v>
      </c>
      <c r="B171" s="34" t="s">
        <v>137</v>
      </c>
    </row>
    <row r="172" spans="1:5" s="5" customFormat="1" hidden="1" x14ac:dyDescent="0.35">
      <c r="A172" s="41">
        <v>41941</v>
      </c>
      <c r="B172" s="5" t="s">
        <v>148</v>
      </c>
    </row>
    <row r="173" spans="1:5" s="5" customFormat="1" ht="13.15" hidden="1" x14ac:dyDescent="0.4">
      <c r="A173" s="56">
        <v>41941</v>
      </c>
      <c r="B173" s="34" t="s">
        <v>151</v>
      </c>
      <c r="E173" s="48" t="s">
        <v>152</v>
      </c>
    </row>
    <row r="174" spans="1:5" s="5" customFormat="1" hidden="1" x14ac:dyDescent="0.35">
      <c r="A174" s="41">
        <v>41942</v>
      </c>
      <c r="B174" s="34" t="s">
        <v>181</v>
      </c>
    </row>
    <row r="175" spans="1:5" s="5" customFormat="1" hidden="1" x14ac:dyDescent="0.35">
      <c r="A175" s="56">
        <v>41943</v>
      </c>
      <c r="B175" s="34" t="s">
        <v>195</v>
      </c>
    </row>
    <row r="176" spans="1:5" s="5" customFormat="1" hidden="1" x14ac:dyDescent="0.35">
      <c r="A176" s="41">
        <v>41945</v>
      </c>
      <c r="B176" s="34" t="s">
        <v>201</v>
      </c>
    </row>
    <row r="177" spans="1:2" hidden="1" x14ac:dyDescent="0.35">
      <c r="A177" s="35" t="s">
        <v>154</v>
      </c>
      <c r="B177" s="36"/>
    </row>
    <row r="178" spans="1:2" s="5" customFormat="1" hidden="1" x14ac:dyDescent="0.35">
      <c r="A178" s="56">
        <v>41941</v>
      </c>
      <c r="B178" s="34" t="s">
        <v>155</v>
      </c>
    </row>
    <row r="179" spans="1:2" s="5" customFormat="1" hidden="1" x14ac:dyDescent="0.35">
      <c r="B179" s="34" t="s">
        <v>156</v>
      </c>
    </row>
    <row r="180" spans="1:2" s="5" customFormat="1" hidden="1" x14ac:dyDescent="0.35">
      <c r="B180" s="34" t="s">
        <v>159</v>
      </c>
    </row>
    <row r="181" spans="1:2" s="5" customFormat="1" ht="13.15" hidden="1" x14ac:dyDescent="0.4">
      <c r="B181" s="34" t="s">
        <v>177</v>
      </c>
    </row>
    <row r="182" spans="1:2" s="5" customFormat="1" hidden="1" x14ac:dyDescent="0.35"/>
    <row r="183" spans="1:2" s="5" customFormat="1" hidden="1" x14ac:dyDescent="0.35">
      <c r="B183" s="5" t="s">
        <v>174</v>
      </c>
    </row>
    <row r="184" spans="1:2" s="5" customFormat="1" hidden="1" x14ac:dyDescent="0.35"/>
    <row r="185" spans="1:2" s="5" customFormat="1" ht="13.15" hidden="1" x14ac:dyDescent="0.4">
      <c r="B185" s="34" t="s">
        <v>169</v>
      </c>
    </row>
    <row r="186" spans="1:2" s="5" customFormat="1" hidden="1" x14ac:dyDescent="0.35">
      <c r="B186" s="34" t="s">
        <v>157</v>
      </c>
    </row>
    <row r="187" spans="1:2" s="5" customFormat="1" ht="13.15" hidden="1" x14ac:dyDescent="0.4">
      <c r="B187" s="34" t="s">
        <v>170</v>
      </c>
    </row>
    <row r="188" spans="1:2" s="5" customFormat="1" hidden="1" x14ac:dyDescent="0.35">
      <c r="B188" s="34" t="s">
        <v>178</v>
      </c>
    </row>
    <row r="189" spans="1:2" s="5" customFormat="1" hidden="1" x14ac:dyDescent="0.35"/>
    <row r="190" spans="1:2" s="5" customFormat="1" ht="13.15" hidden="1" x14ac:dyDescent="0.4">
      <c r="B190" s="34" t="s">
        <v>176</v>
      </c>
    </row>
    <row r="191" spans="1:2" s="5" customFormat="1" hidden="1" x14ac:dyDescent="0.35">
      <c r="B191" s="34" t="s">
        <v>157</v>
      </c>
    </row>
    <row r="192" spans="1:2" s="5" customFormat="1" ht="13.15" hidden="1" x14ac:dyDescent="0.4">
      <c r="B192" s="34" t="s">
        <v>170</v>
      </c>
    </row>
    <row r="193" spans="2:2" s="5" customFormat="1" hidden="1" x14ac:dyDescent="0.35">
      <c r="B193" s="34" t="s">
        <v>175</v>
      </c>
    </row>
    <row r="194" spans="2:2" s="5" customFormat="1" hidden="1" x14ac:dyDescent="0.35">
      <c r="B194" s="34"/>
    </row>
    <row r="195" spans="2:2" s="5" customFormat="1" hidden="1" x14ac:dyDescent="0.35"/>
    <row r="196" spans="2:2" s="5" customFormat="1" hidden="1" x14ac:dyDescent="0.35">
      <c r="B196" s="34" t="s">
        <v>158</v>
      </c>
    </row>
    <row r="197" spans="2:2" s="5" customFormat="1" hidden="1" x14ac:dyDescent="0.35">
      <c r="B197" s="34" t="s">
        <v>160</v>
      </c>
    </row>
    <row r="198" spans="2:2" s="5" customFormat="1" hidden="1" x14ac:dyDescent="0.35">
      <c r="B198" s="34" t="s">
        <v>164</v>
      </c>
    </row>
    <row r="199" spans="2:2" s="5" customFormat="1" hidden="1" x14ac:dyDescent="0.35"/>
    <row r="200" spans="2:2" s="5" customFormat="1" hidden="1" x14ac:dyDescent="0.35">
      <c r="B200" s="34" t="s">
        <v>161</v>
      </c>
    </row>
    <row r="201" spans="2:2" s="5" customFormat="1" ht="13.15" hidden="1" x14ac:dyDescent="0.4">
      <c r="B201" s="57" t="s">
        <v>67</v>
      </c>
    </row>
    <row r="202" spans="2:2" s="5" customFormat="1" hidden="1" x14ac:dyDescent="0.35"/>
    <row r="203" spans="2:2" s="5" customFormat="1" hidden="1" x14ac:dyDescent="0.35">
      <c r="B203" s="34" t="s">
        <v>165</v>
      </c>
    </row>
    <row r="204" spans="2:2" s="5" customFormat="1" hidden="1" x14ac:dyDescent="0.35">
      <c r="B204" s="34" t="s">
        <v>162</v>
      </c>
    </row>
    <row r="205" spans="2:2" s="5" customFormat="1" hidden="1" x14ac:dyDescent="0.35">
      <c r="B205" s="34" t="s">
        <v>163</v>
      </c>
    </row>
    <row r="206" spans="2:2" s="5" customFormat="1" hidden="1" x14ac:dyDescent="0.35">
      <c r="B206" s="34"/>
    </row>
    <row r="207" spans="2:2" s="5" customFormat="1" hidden="1" x14ac:dyDescent="0.35">
      <c r="B207" s="34" t="s">
        <v>166</v>
      </c>
    </row>
    <row r="208" spans="2:2" s="5" customFormat="1" hidden="1" x14ac:dyDescent="0.35">
      <c r="B208" s="34" t="s">
        <v>167</v>
      </c>
    </row>
    <row r="209" spans="1:2" s="5" customFormat="1" hidden="1" x14ac:dyDescent="0.35"/>
    <row r="210" spans="1:2" hidden="1" x14ac:dyDescent="0.35">
      <c r="A210" s="35" t="s">
        <v>183</v>
      </c>
      <c r="B210" s="36"/>
    </row>
    <row r="211" spans="1:2" s="5" customFormat="1" ht="13.9" hidden="1" customHeight="1" x14ac:dyDescent="0.35">
      <c r="A211" s="41">
        <v>41942</v>
      </c>
      <c r="B211" s="34" t="s">
        <v>208</v>
      </c>
    </row>
    <row r="212" spans="1:2" s="5" customFormat="1" hidden="1" x14ac:dyDescent="0.35">
      <c r="B212" s="5" t="s">
        <v>184</v>
      </c>
    </row>
    <row r="213" spans="1:2" s="5" customFormat="1" hidden="1" x14ac:dyDescent="0.35">
      <c r="B213" s="5" t="s">
        <v>185</v>
      </c>
    </row>
    <row r="214" spans="1:2" s="5" customFormat="1" hidden="1" x14ac:dyDescent="0.35">
      <c r="A214" s="56">
        <v>41943</v>
      </c>
      <c r="B214" s="34" t="s">
        <v>191</v>
      </c>
    </row>
    <row r="215" spans="1:2" s="5" customFormat="1" hidden="1" x14ac:dyDescent="0.35">
      <c r="A215" s="56"/>
      <c r="B215" s="34"/>
    </row>
    <row r="216" spans="1:2" s="5" customFormat="1" hidden="1" x14ac:dyDescent="0.35">
      <c r="A216" s="56"/>
      <c r="B216" s="34"/>
    </row>
    <row r="217" spans="1:2" s="5" customFormat="1" hidden="1" x14ac:dyDescent="0.35">
      <c r="A217" s="56"/>
      <c r="B217" s="34"/>
    </row>
    <row r="218" spans="1:2" s="5" customFormat="1" hidden="1" x14ac:dyDescent="0.35"/>
    <row r="219" spans="1:2" s="5" customFormat="1" hidden="1" x14ac:dyDescent="0.35"/>
    <row r="220" spans="1:2" s="5" customFormat="1" ht="13.15" hidden="1" x14ac:dyDescent="0.4">
      <c r="B220" s="48" t="s">
        <v>186</v>
      </c>
    </row>
    <row r="221" spans="1:2" s="5" customFormat="1" ht="13.15" hidden="1" x14ac:dyDescent="0.4">
      <c r="B221" s="48" t="s">
        <v>187</v>
      </c>
    </row>
    <row r="222" spans="1:2" s="5" customFormat="1" hidden="1" x14ac:dyDescent="0.35">
      <c r="A222" s="56">
        <v>41943</v>
      </c>
      <c r="B222" s="34" t="s">
        <v>200</v>
      </c>
    </row>
    <row r="223" spans="1:2" s="5" customFormat="1" hidden="1" x14ac:dyDescent="0.35">
      <c r="A223" s="41">
        <v>41945</v>
      </c>
      <c r="B223" s="34" t="s">
        <v>204</v>
      </c>
    </row>
    <row r="224" spans="1:2" s="5" customFormat="1" hidden="1" x14ac:dyDescent="0.35">
      <c r="A224" s="56">
        <v>41946</v>
      </c>
      <c r="B224" s="34" t="s">
        <v>207</v>
      </c>
    </row>
    <row r="225" spans="1:2" s="5" customFormat="1" hidden="1" x14ac:dyDescent="0.35">
      <c r="A225" s="56">
        <v>41947</v>
      </c>
      <c r="B225" s="34" t="s">
        <v>219</v>
      </c>
    </row>
    <row r="226" spans="1:2" s="5" customFormat="1" hidden="1" x14ac:dyDescent="0.35">
      <c r="A226" s="56"/>
      <c r="B226" s="34"/>
    </row>
    <row r="227" spans="1:2" hidden="1" x14ac:dyDescent="0.35">
      <c r="A227" s="35" t="s">
        <v>198</v>
      </c>
      <c r="B227" s="36"/>
    </row>
    <row r="228" spans="1:2" s="5" customFormat="1" hidden="1" x14ac:dyDescent="0.35">
      <c r="A228" s="56">
        <v>41943</v>
      </c>
      <c r="B228" s="34" t="s">
        <v>199</v>
      </c>
    </row>
    <row r="229" spans="1:2" s="5" customFormat="1" hidden="1" x14ac:dyDescent="0.35">
      <c r="A229" s="41">
        <v>41945</v>
      </c>
      <c r="B229" s="34" t="s">
        <v>205</v>
      </c>
    </row>
    <row r="230" spans="1:2" s="5" customFormat="1" hidden="1" x14ac:dyDescent="0.35"/>
    <row r="231" spans="1:2" s="5" customFormat="1" hidden="1" x14ac:dyDescent="0.35"/>
    <row r="232" spans="1:2" s="5" customFormat="1" hidden="1" x14ac:dyDescent="0.35"/>
    <row r="233" spans="1:2" hidden="1" x14ac:dyDescent="0.35">
      <c r="A233" s="35" t="s">
        <v>193</v>
      </c>
      <c r="B233" s="36"/>
    </row>
    <row r="234" spans="1:2" s="5" customFormat="1" hidden="1" x14ac:dyDescent="0.35">
      <c r="B234" s="34" t="s">
        <v>192</v>
      </c>
    </row>
    <row r="235" spans="1:2" s="5" customFormat="1" hidden="1" x14ac:dyDescent="0.35">
      <c r="A235" s="41">
        <v>41945</v>
      </c>
      <c r="B235" s="34" t="s">
        <v>206</v>
      </c>
    </row>
    <row r="236" spans="1:2" s="5" customFormat="1" hidden="1" x14ac:dyDescent="0.35">
      <c r="A236" s="56">
        <v>41946</v>
      </c>
      <c r="B236" s="34" t="s">
        <v>217</v>
      </c>
    </row>
    <row r="237" spans="1:2" s="5" customFormat="1" hidden="1" x14ac:dyDescent="0.35">
      <c r="B237" s="34" t="s">
        <v>218</v>
      </c>
    </row>
    <row r="238" spans="1:2" s="5" customFormat="1" hidden="1" x14ac:dyDescent="0.35">
      <c r="A238" s="41">
        <v>41947</v>
      </c>
      <c r="B238" s="34" t="s">
        <v>220</v>
      </c>
    </row>
    <row r="239" spans="1:2" s="5" customFormat="1" hidden="1" x14ac:dyDescent="0.35">
      <c r="B239" s="34" t="s">
        <v>222</v>
      </c>
    </row>
    <row r="240" spans="1:2" s="5" customFormat="1" hidden="1" x14ac:dyDescent="0.35">
      <c r="B240" s="34" t="s">
        <v>221</v>
      </c>
    </row>
    <row r="241" spans="1:4" s="5" customFormat="1" hidden="1" x14ac:dyDescent="0.35">
      <c r="A241" s="56">
        <v>41947</v>
      </c>
      <c r="B241" s="34" t="s">
        <v>223</v>
      </c>
    </row>
    <row r="242" spans="1:4" s="5" customFormat="1" hidden="1" x14ac:dyDescent="0.35">
      <c r="B242" s="34" t="s">
        <v>224</v>
      </c>
    </row>
    <row r="243" spans="1:4" s="5" customFormat="1" hidden="1" x14ac:dyDescent="0.35">
      <c r="A243" s="41">
        <v>41948</v>
      </c>
      <c r="B243" s="34" t="s">
        <v>181</v>
      </c>
    </row>
    <row r="244" spans="1:4" hidden="1" x14ac:dyDescent="0.35">
      <c r="A244" s="35" t="s">
        <v>226</v>
      </c>
      <c r="B244" s="35"/>
      <c r="C244" s="36"/>
    </row>
    <row r="245" spans="1:4" s="5" customFormat="1" hidden="1" x14ac:dyDescent="0.35">
      <c r="B245" s="34" t="s">
        <v>227</v>
      </c>
    </row>
    <row r="246" spans="1:4" s="5" customFormat="1" ht="13.15" hidden="1" customHeight="1" x14ac:dyDescent="0.35">
      <c r="A246" s="41">
        <v>41948</v>
      </c>
      <c r="B246" s="34" t="s">
        <v>236</v>
      </c>
    </row>
    <row r="247" spans="1:4" hidden="1" x14ac:dyDescent="0.35">
      <c r="A247" s="35" t="s">
        <v>233</v>
      </c>
      <c r="B247" s="35"/>
      <c r="C247" s="36"/>
      <c r="D247" s="36"/>
    </row>
    <row r="248" spans="1:4" s="5" customFormat="1" hidden="1" x14ac:dyDescent="0.35">
      <c r="A248" s="56">
        <v>41947</v>
      </c>
      <c r="B248" s="34" t="s">
        <v>231</v>
      </c>
    </row>
    <row r="249" spans="1:4" s="5" customFormat="1" hidden="1" x14ac:dyDescent="0.35">
      <c r="B249" s="34" t="s">
        <v>232</v>
      </c>
    </row>
    <row r="250" spans="1:4" s="5" customFormat="1" hidden="1" x14ac:dyDescent="0.35">
      <c r="B250" s="34"/>
    </row>
    <row r="251" spans="1:4" s="5" customFormat="1" hidden="1" x14ac:dyDescent="0.35">
      <c r="B251" s="34" t="s">
        <v>234</v>
      </c>
    </row>
    <row r="252" spans="1:4" s="5" customFormat="1" hidden="1" x14ac:dyDescent="0.35">
      <c r="B252" s="34" t="s">
        <v>235</v>
      </c>
    </row>
    <row r="253" spans="1:4" s="5" customFormat="1" hidden="1" x14ac:dyDescent="0.35">
      <c r="A253" s="56">
        <v>41948</v>
      </c>
      <c r="B253" s="34" t="s">
        <v>237</v>
      </c>
    </row>
    <row r="254" spans="1:4" s="5" customFormat="1" hidden="1" x14ac:dyDescent="0.35">
      <c r="A254" s="56"/>
      <c r="B254" s="34"/>
    </row>
    <row r="255" spans="1:4" s="5" customFormat="1" hidden="1" x14ac:dyDescent="0.35">
      <c r="A255" s="56"/>
      <c r="B255" s="34"/>
    </row>
    <row r="256" spans="1:4" s="5" customFormat="1" hidden="1" x14ac:dyDescent="0.35">
      <c r="A256" s="56"/>
      <c r="B256" s="34"/>
    </row>
    <row r="257" spans="1:2" s="5" customFormat="1" hidden="1" x14ac:dyDescent="0.35">
      <c r="B257" s="34"/>
    </row>
    <row r="258" spans="1:2" x14ac:dyDescent="0.35">
      <c r="A258" s="35" t="s">
        <v>225</v>
      </c>
      <c r="B258" s="35"/>
    </row>
    <row r="259" spans="1:2" x14ac:dyDescent="0.35">
      <c r="B259" s="4" t="s">
        <v>228</v>
      </c>
    </row>
    <row r="260" spans="1:2" x14ac:dyDescent="0.35">
      <c r="B260" s="4" t="s">
        <v>229</v>
      </c>
    </row>
    <row r="261" spans="1:2" x14ac:dyDescent="0.35">
      <c r="B261" s="4" t="s">
        <v>230</v>
      </c>
    </row>
    <row r="262" spans="1:2" x14ac:dyDescent="0.35">
      <c r="A262" s="40">
        <v>41948</v>
      </c>
      <c r="B262" s="4" t="s">
        <v>238</v>
      </c>
    </row>
    <row r="263" spans="1:2" x14ac:dyDescent="0.35">
      <c r="B263" s="4"/>
    </row>
  </sheetData>
  <sheetProtection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4"/>
  <dimension ref="A1:K48"/>
  <sheetViews>
    <sheetView showGridLines="0" zoomScaleNormal="100" workbookViewId="0">
      <selection activeCell="C10" sqref="C10"/>
    </sheetView>
  </sheetViews>
  <sheetFormatPr defaultRowHeight="12.75" x14ac:dyDescent="0.35"/>
  <cols>
    <col min="1" max="1" width="3.1328125" customWidth="1"/>
    <col min="2" max="2" width="26.3984375" customWidth="1"/>
    <col min="3" max="3" width="54.73046875" customWidth="1"/>
    <col min="4" max="4" width="76.265625" customWidth="1"/>
  </cols>
  <sheetData>
    <row r="1" spans="1:4" ht="79.900000000000006" customHeight="1" x14ac:dyDescent="0.35">
      <c r="B1" s="2" t="s">
        <v>397</v>
      </c>
    </row>
    <row r="2" spans="1:4" ht="13.15" x14ac:dyDescent="0.35">
      <c r="A2" s="158"/>
      <c r="B2" s="159"/>
      <c r="C2" s="159"/>
      <c r="D2" s="159"/>
    </row>
    <row r="3" spans="1:4" s="4" customFormat="1" ht="13.15" x14ac:dyDescent="0.35">
      <c r="A3" s="50"/>
      <c r="B3" s="51"/>
      <c r="C3" s="51"/>
      <c r="D3" s="51"/>
    </row>
    <row r="4" spans="1:4" s="4" customFormat="1" ht="27" hidden="1" customHeight="1" x14ac:dyDescent="0.35">
      <c r="A4" s="50"/>
      <c r="B4" s="49"/>
      <c r="C4" s="49"/>
      <c r="D4" s="49"/>
    </row>
    <row r="5" spans="1:4" s="4" customFormat="1" ht="13.15" hidden="1" x14ac:dyDescent="0.35">
      <c r="A5" s="50"/>
      <c r="B5" s="49"/>
      <c r="C5" s="49"/>
      <c r="D5" s="49"/>
    </row>
    <row r="6" spans="1:4" s="4" customFormat="1" ht="13.15" x14ac:dyDescent="0.35">
      <c r="A6" s="50"/>
      <c r="B6" s="51"/>
      <c r="C6" s="51"/>
      <c r="D6" s="49"/>
    </row>
    <row r="7" spans="1:4" ht="13.15" x14ac:dyDescent="0.35">
      <c r="A7" s="159"/>
      <c r="B7" s="159"/>
      <c r="C7" s="159"/>
      <c r="D7" s="159"/>
    </row>
    <row r="8" spans="1:4" ht="32.450000000000003" customHeight="1" x14ac:dyDescent="0.35">
      <c r="B8" s="2" t="s">
        <v>421</v>
      </c>
    </row>
    <row r="9" spans="1:4" s="4" customFormat="1" ht="13.15" x14ac:dyDescent="0.35">
      <c r="A9" s="50"/>
      <c r="B9" s="660" t="s">
        <v>790</v>
      </c>
      <c r="C9" s="661" t="s">
        <v>911</v>
      </c>
      <c r="D9" s="49"/>
    </row>
    <row r="10" spans="1:4" s="4" customFormat="1" ht="13.15" x14ac:dyDescent="0.35">
      <c r="A10" s="50"/>
      <c r="B10" s="52" t="s">
        <v>741</v>
      </c>
      <c r="C10" s="758" t="s">
        <v>943</v>
      </c>
      <c r="D10" s="49"/>
    </row>
    <row r="11" spans="1:4" s="4" customFormat="1" ht="13.15" x14ac:dyDescent="0.35">
      <c r="A11" s="50"/>
      <c r="B11" s="54" t="s">
        <v>370</v>
      </c>
      <c r="C11" s="924" t="s">
        <v>39</v>
      </c>
      <c r="D11" s="49"/>
    </row>
    <row r="12" spans="1:4" s="4" customFormat="1" ht="13.15" hidden="1" x14ac:dyDescent="0.35">
      <c r="A12" s="50"/>
      <c r="B12" s="699" t="s">
        <v>371</v>
      </c>
      <c r="C12" s="700">
        <f>Variabelen!F26</f>
        <v>0</v>
      </c>
      <c r="D12" s="49"/>
    </row>
    <row r="13" spans="1:4" s="4" customFormat="1" ht="13.15" hidden="1" x14ac:dyDescent="0.35">
      <c r="A13" s="50"/>
      <c r="B13" s="53" t="s">
        <v>372</v>
      </c>
      <c r="C13" s="276">
        <v>0</v>
      </c>
      <c r="D13" s="49"/>
    </row>
    <row r="14" spans="1:4" s="4" customFormat="1" ht="13.15" hidden="1" x14ac:dyDescent="0.35">
      <c r="A14" s="50"/>
      <c r="B14" s="52" t="s">
        <v>489</v>
      </c>
      <c r="C14" s="277">
        <f>C12+C13</f>
        <v>0</v>
      </c>
      <c r="D14" s="49"/>
    </row>
    <row r="15" spans="1:4" s="4" customFormat="1" ht="13.15" hidden="1" x14ac:dyDescent="0.35">
      <c r="A15" s="50"/>
      <c r="B15" s="54" t="s">
        <v>532</v>
      </c>
      <c r="C15" s="278">
        <v>7.6300000000000007E-2</v>
      </c>
      <c r="D15" s="49"/>
    </row>
    <row r="16" spans="1:4" s="4" customFormat="1" ht="13.15" x14ac:dyDescent="0.35">
      <c r="A16" s="50"/>
      <c r="B16" s="51"/>
      <c r="C16" s="51"/>
      <c r="D16" s="49"/>
    </row>
    <row r="17" spans="1:4" s="4" customFormat="1" ht="13.15" x14ac:dyDescent="0.35">
      <c r="A17" s="50"/>
      <c r="B17" s="51"/>
      <c r="C17" s="51"/>
      <c r="D17" s="49"/>
    </row>
    <row r="18" spans="1:4" s="4" customFormat="1" ht="13.15" x14ac:dyDescent="0.35">
      <c r="A18" s="50"/>
      <c r="B18" s="51"/>
      <c r="C18" s="51"/>
      <c r="D18" s="51"/>
    </row>
    <row r="19" spans="1:4" ht="13.15" x14ac:dyDescent="0.35">
      <c r="A19" s="159"/>
      <c r="B19" s="159"/>
      <c r="C19" s="159"/>
      <c r="D19" s="159"/>
    </row>
    <row r="20" spans="1:4" s="3" customFormat="1" ht="13.15" x14ac:dyDescent="0.4">
      <c r="D20" s="55"/>
    </row>
    <row r="21" spans="1:4" s="3" customFormat="1" ht="13.15" x14ac:dyDescent="0.4"/>
    <row r="22" spans="1:4" s="3" customFormat="1" ht="15.75" hidden="1" x14ac:dyDescent="0.5">
      <c r="B22" s="492" t="s">
        <v>597</v>
      </c>
    </row>
    <row r="23" spans="1:4" s="3" customFormat="1" ht="15.75" hidden="1" x14ac:dyDescent="0.5">
      <c r="B23" s="492" t="s">
        <v>598</v>
      </c>
    </row>
    <row r="24" spans="1:4" s="3" customFormat="1" ht="15.75" hidden="1" x14ac:dyDescent="0.5">
      <c r="B24" s="492" t="s">
        <v>599</v>
      </c>
    </row>
    <row r="25" spans="1:4" s="3" customFormat="1" ht="15.75" hidden="1" x14ac:dyDescent="0.5">
      <c r="B25" s="492"/>
    </row>
    <row r="26" spans="1:4" s="3" customFormat="1" ht="15.75" hidden="1" x14ac:dyDescent="0.5">
      <c r="B26" s="492" t="s">
        <v>600</v>
      </c>
    </row>
    <row r="27" spans="1:4" s="3" customFormat="1" ht="15.75" hidden="1" x14ac:dyDescent="0.5">
      <c r="B27" s="492" t="s">
        <v>601</v>
      </c>
    </row>
    <row r="28" spans="1:4" s="3" customFormat="1" ht="15.75" hidden="1" x14ac:dyDescent="0.5">
      <c r="B28" s="492" t="s">
        <v>602</v>
      </c>
    </row>
    <row r="29" spans="1:4" s="3" customFormat="1" ht="15.75" x14ac:dyDescent="0.5">
      <c r="B29" s="492"/>
    </row>
    <row r="30" spans="1:4" s="3" customFormat="1" ht="15.75" x14ac:dyDescent="0.5">
      <c r="B30" s="492" t="s">
        <v>603</v>
      </c>
    </row>
    <row r="31" spans="1:4" s="3" customFormat="1" ht="13.15" x14ac:dyDescent="0.4"/>
    <row r="32" spans="1:4" s="3" customFormat="1" ht="13.15" x14ac:dyDescent="0.4"/>
    <row r="33" spans="1:11" s="673" customFormat="1" ht="18" x14ac:dyDescent="0.55000000000000004">
      <c r="A33" s="673" t="s">
        <v>791</v>
      </c>
    </row>
    <row r="34" spans="1:11" s="673" customFormat="1" ht="18" x14ac:dyDescent="0.55000000000000004">
      <c r="A34" s="674" t="s">
        <v>792</v>
      </c>
      <c r="B34" s="673" t="s">
        <v>793</v>
      </c>
    </row>
    <row r="35" spans="1:11" s="673" customFormat="1" ht="18" x14ac:dyDescent="0.55000000000000004">
      <c r="A35" s="674" t="s">
        <v>792</v>
      </c>
      <c r="B35" s="673" t="s">
        <v>794</v>
      </c>
    </row>
    <row r="36" spans="1:11" s="673" customFormat="1" ht="18" x14ac:dyDescent="0.55000000000000004">
      <c r="A36" s="674" t="s">
        <v>792</v>
      </c>
      <c r="B36" s="673" t="s">
        <v>795</v>
      </c>
    </row>
    <row r="37" spans="1:11" s="673" customFormat="1" ht="18" x14ac:dyDescent="0.55000000000000004">
      <c r="A37" s="674" t="s">
        <v>792</v>
      </c>
      <c r="B37" s="673" t="s">
        <v>796</v>
      </c>
    </row>
    <row r="38" spans="1:11" s="673" customFormat="1" ht="18" x14ac:dyDescent="0.55000000000000004">
      <c r="A38" s="673" t="s">
        <v>797</v>
      </c>
    </row>
    <row r="39" spans="1:11" s="673" customFormat="1" ht="18" x14ac:dyDescent="0.55000000000000004">
      <c r="A39" s="673" t="s">
        <v>818</v>
      </c>
    </row>
    <row r="40" spans="1:11" s="673" customFormat="1" ht="18" x14ac:dyDescent="0.55000000000000004"/>
    <row r="41" spans="1:11" s="673" customFormat="1" ht="18" x14ac:dyDescent="0.55000000000000004">
      <c r="A41" s="673" t="s">
        <v>872</v>
      </c>
    </row>
    <row r="42" spans="1:11" s="673" customFormat="1" ht="18" x14ac:dyDescent="0.55000000000000004">
      <c r="A42" s="673" t="s">
        <v>989</v>
      </c>
    </row>
    <row r="43" spans="1:11" ht="18" x14ac:dyDescent="0.55000000000000004">
      <c r="A43" s="673"/>
    </row>
    <row r="45" spans="1:11" ht="13.15" thickBot="1" x14ac:dyDescent="0.4"/>
    <row r="46" spans="1:11" ht="14.25" x14ac:dyDescent="0.45">
      <c r="A46" s="844" t="s">
        <v>939</v>
      </c>
      <c r="B46" s="845"/>
      <c r="C46" s="845"/>
      <c r="D46" s="845"/>
      <c r="E46" s="845"/>
      <c r="F46" s="845"/>
      <c r="G46" s="845"/>
      <c r="H46" s="845"/>
      <c r="I46" s="845"/>
      <c r="J46" s="845"/>
      <c r="K46" s="622"/>
    </row>
    <row r="47" spans="1:11" ht="14.25" x14ac:dyDescent="0.45">
      <c r="A47" s="846" t="s">
        <v>940</v>
      </c>
      <c r="K47" s="623"/>
    </row>
    <row r="48" spans="1:11" ht="13.15" thickBot="1" x14ac:dyDescent="0.4">
      <c r="A48" s="847" t="s">
        <v>941</v>
      </c>
      <c r="B48" s="848"/>
      <c r="C48" s="848"/>
      <c r="D48" s="848"/>
      <c r="E48" s="848"/>
      <c r="F48" s="848"/>
      <c r="G48" s="848"/>
      <c r="H48" s="848"/>
      <c r="I48" s="848"/>
      <c r="J48" s="848"/>
      <c r="K48" s="849"/>
    </row>
  </sheetData>
  <sheetProtection algorithmName="SHA-512" hashValue="IQMpSRmmZIUNL+dqVWBzlPGkQfZTUqkqW9xR3k/uXxgDo7A+zWna8mVu1poWkMXVUxVBWc7S4Ml4Mb9MvoPL0A==" saltValue="r5ANL6QsIZDJzSCRZc4o3g==" spinCount="100000" sheet="1" selectLockedCells="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93CEA1F-0694-4975-ACB1-23AFC9CB1B24}">
          <x14:formula1>
            <xm:f>'Vaste waarden'!$A$45:$A$46</xm:f>
          </x14:formula1>
          <xm:sqref>C15</xm:sqref>
        </x14:dataValidation>
        <x14:dataValidation type="list" allowBlank="1" showInputMessage="1" showErrorMessage="1" xr:uid="{367BB0B6-4FF3-43A7-85BF-10D95D8DD622}">
          <x14:formula1>
            <xm:f>'Vaste waarden'!$A$48:$A$49</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25">
    <tabColor theme="9" tint="-0.249977111117893"/>
  </sheetPr>
  <dimension ref="C8:E92"/>
  <sheetViews>
    <sheetView topLeftCell="A9" workbookViewId="0">
      <selection activeCell="D9" sqref="D9"/>
    </sheetView>
  </sheetViews>
  <sheetFormatPr defaultRowHeight="12.75" x14ac:dyDescent="0.35"/>
  <cols>
    <col min="4" max="4" width="84" bestFit="1" customWidth="1"/>
  </cols>
  <sheetData>
    <row r="8" spans="4:4" ht="13.15" x14ac:dyDescent="0.4">
      <c r="D8" s="4" t="s">
        <v>172</v>
      </c>
    </row>
    <row r="9" spans="4:4" ht="31.5" customHeight="1" x14ac:dyDescent="0.35">
      <c r="D9" s="174" t="s">
        <v>426</v>
      </c>
    </row>
    <row r="11" spans="4:4" x14ac:dyDescent="0.35">
      <c r="D11" t="s">
        <v>171</v>
      </c>
    </row>
    <row r="12" spans="4:4" ht="13.15" x14ac:dyDescent="0.35">
      <c r="D12" s="175" t="s">
        <v>671</v>
      </c>
    </row>
    <row r="14" spans="4:4" x14ac:dyDescent="0.35">
      <c r="D14" s="4" t="s">
        <v>173</v>
      </c>
    </row>
    <row r="15" spans="4:4" ht="13.15" x14ac:dyDescent="0.35">
      <c r="D15" s="174" t="str">
        <f>Bedrijfswaardes!C9</f>
        <v xml:space="preserve">Stichting Hanzehogeschool Groningen </v>
      </c>
    </row>
    <row r="17" spans="3:5" x14ac:dyDescent="0.35">
      <c r="E17" s="138"/>
    </row>
    <row r="18" spans="3:5" x14ac:dyDescent="0.35">
      <c r="D18" s="4"/>
    </row>
    <row r="22" spans="3:5" x14ac:dyDescent="0.35">
      <c r="C22" t="s">
        <v>615</v>
      </c>
      <c r="D22" t="s">
        <v>616</v>
      </c>
    </row>
    <row r="23" spans="3:5" x14ac:dyDescent="0.35">
      <c r="C23" s="4" t="s">
        <v>427</v>
      </c>
      <c r="D23" s="4" t="s">
        <v>617</v>
      </c>
    </row>
    <row r="24" spans="3:5" x14ac:dyDescent="0.35">
      <c r="C24" t="s">
        <v>461</v>
      </c>
      <c r="D24" s="4" t="s">
        <v>618</v>
      </c>
    </row>
    <row r="25" spans="3:5" x14ac:dyDescent="0.35">
      <c r="C25" s="4" t="s">
        <v>619</v>
      </c>
      <c r="D25" s="4" t="s">
        <v>620</v>
      </c>
    </row>
    <row r="26" spans="3:5" x14ac:dyDescent="0.35">
      <c r="C26" s="4"/>
      <c r="D26" s="4" t="s">
        <v>621</v>
      </c>
    </row>
    <row r="27" spans="3:5" x14ac:dyDescent="0.35">
      <c r="C27" s="255"/>
      <c r="D27" s="43" t="s">
        <v>622</v>
      </c>
    </row>
    <row r="28" spans="3:5" x14ac:dyDescent="0.35">
      <c r="C28" s="4"/>
      <c r="D28" s="4" t="s">
        <v>623</v>
      </c>
    </row>
    <row r="29" spans="3:5" x14ac:dyDescent="0.35">
      <c r="C29" s="4"/>
      <c r="D29" s="4" t="s">
        <v>637</v>
      </c>
      <c r="E29" s="4"/>
    </row>
    <row r="30" spans="3:5" x14ac:dyDescent="0.35">
      <c r="C30" s="4"/>
      <c r="D30" s="4" t="s">
        <v>638</v>
      </c>
    </row>
    <row r="31" spans="3:5" x14ac:dyDescent="0.35">
      <c r="C31" s="4"/>
      <c r="D31" s="4" t="s">
        <v>639</v>
      </c>
    </row>
    <row r="32" spans="3:5" x14ac:dyDescent="0.35">
      <c r="C32" s="4"/>
      <c r="D32" s="4" t="s">
        <v>640</v>
      </c>
    </row>
    <row r="33" spans="3:4" x14ac:dyDescent="0.35">
      <c r="C33" s="4" t="s">
        <v>645</v>
      </c>
      <c r="D33" s="4" t="s">
        <v>646</v>
      </c>
    </row>
    <row r="34" spans="3:4" x14ac:dyDescent="0.35">
      <c r="C34" s="4" t="s">
        <v>647</v>
      </c>
      <c r="D34" s="4" t="s">
        <v>648</v>
      </c>
    </row>
    <row r="35" spans="3:4" x14ac:dyDescent="0.35">
      <c r="C35" s="4" t="s">
        <v>737</v>
      </c>
      <c r="D35" s="4" t="s">
        <v>738</v>
      </c>
    </row>
    <row r="36" spans="3:4" x14ac:dyDescent="0.35">
      <c r="C36" t="s">
        <v>661</v>
      </c>
      <c r="D36" s="4" t="s">
        <v>662</v>
      </c>
    </row>
    <row r="37" spans="3:4" x14ac:dyDescent="0.35">
      <c r="C37" s="4" t="s">
        <v>672</v>
      </c>
      <c r="D37" s="4" t="s">
        <v>673</v>
      </c>
    </row>
    <row r="38" spans="3:4" x14ac:dyDescent="0.35">
      <c r="D38" s="4" t="s">
        <v>674</v>
      </c>
    </row>
    <row r="39" spans="3:4" x14ac:dyDescent="0.35">
      <c r="D39" s="4" t="s">
        <v>675</v>
      </c>
    </row>
    <row r="40" spans="3:4" x14ac:dyDescent="0.35">
      <c r="D40" s="4" t="s">
        <v>678</v>
      </c>
    </row>
    <row r="41" spans="3:4" x14ac:dyDescent="0.35">
      <c r="D41" s="4" t="s">
        <v>692</v>
      </c>
    </row>
    <row r="42" spans="3:4" x14ac:dyDescent="0.35">
      <c r="D42" s="4" t="s">
        <v>684</v>
      </c>
    </row>
    <row r="43" spans="3:4" x14ac:dyDescent="0.35">
      <c r="D43" s="4"/>
    </row>
    <row r="44" spans="3:4" x14ac:dyDescent="0.35">
      <c r="D44" s="4"/>
    </row>
    <row r="45" spans="3:4" x14ac:dyDescent="0.35">
      <c r="D45" s="4"/>
    </row>
    <row r="46" spans="3:4" x14ac:dyDescent="0.35">
      <c r="C46" s="4" t="s">
        <v>740</v>
      </c>
      <c r="D46" s="4" t="s">
        <v>739</v>
      </c>
    </row>
    <row r="47" spans="3:4" x14ac:dyDescent="0.35">
      <c r="D47" s="4" t="s">
        <v>752</v>
      </c>
    </row>
    <row r="48" spans="3:4" x14ac:dyDescent="0.35">
      <c r="D48" s="4" t="s">
        <v>753</v>
      </c>
    </row>
    <row r="49" spans="3:4" x14ac:dyDescent="0.35">
      <c r="D49" s="4" t="s">
        <v>762</v>
      </c>
    </row>
    <row r="50" spans="3:4" x14ac:dyDescent="0.35">
      <c r="C50" t="s">
        <v>765</v>
      </c>
      <c r="D50" s="4" t="s">
        <v>766</v>
      </c>
    </row>
    <row r="51" spans="3:4" x14ac:dyDescent="0.35">
      <c r="D51" s="4"/>
    </row>
    <row r="52" spans="3:4" x14ac:dyDescent="0.35">
      <c r="D52" s="4"/>
    </row>
    <row r="53" spans="3:4" x14ac:dyDescent="0.35">
      <c r="D53" s="4"/>
    </row>
    <row r="55" spans="3:4" x14ac:dyDescent="0.35">
      <c r="D55" t="s">
        <v>763</v>
      </c>
    </row>
    <row r="56" spans="3:4" x14ac:dyDescent="0.35">
      <c r="D56" t="s">
        <v>764</v>
      </c>
    </row>
    <row r="57" spans="3:4" x14ac:dyDescent="0.35">
      <c r="D57" t="s">
        <v>767</v>
      </c>
    </row>
    <row r="58" spans="3:4" x14ac:dyDescent="0.35">
      <c r="D58" s="4" t="s">
        <v>762</v>
      </c>
    </row>
    <row r="59" spans="3:4" x14ac:dyDescent="0.35">
      <c r="C59" t="s">
        <v>765</v>
      </c>
      <c r="D59" s="4" t="s">
        <v>766</v>
      </c>
    </row>
    <row r="60" spans="3:4" x14ac:dyDescent="0.35">
      <c r="C60" t="s">
        <v>778</v>
      </c>
      <c r="D60" s="4" t="s">
        <v>779</v>
      </c>
    </row>
    <row r="61" spans="3:4" x14ac:dyDescent="0.35">
      <c r="C61" t="s">
        <v>780</v>
      </c>
      <c r="D61" s="4" t="s">
        <v>781</v>
      </c>
    </row>
    <row r="62" spans="3:4" x14ac:dyDescent="0.35">
      <c r="D62" s="4" t="s">
        <v>782</v>
      </c>
    </row>
    <row r="64" spans="3:4" x14ac:dyDescent="0.35">
      <c r="D64" t="s">
        <v>763</v>
      </c>
    </row>
    <row r="65" spans="3:4" x14ac:dyDescent="0.35">
      <c r="D65" t="s">
        <v>764</v>
      </c>
    </row>
    <row r="66" spans="3:4" x14ac:dyDescent="0.35">
      <c r="D66" t="s">
        <v>767</v>
      </c>
    </row>
    <row r="68" spans="3:4" x14ac:dyDescent="0.35">
      <c r="C68" t="s">
        <v>427</v>
      </c>
      <c r="D68" t="s">
        <v>789</v>
      </c>
    </row>
    <row r="70" spans="3:4" x14ac:dyDescent="0.35">
      <c r="C70" s="4" t="s">
        <v>461</v>
      </c>
      <c r="D70" s="4" t="s">
        <v>859</v>
      </c>
    </row>
    <row r="71" spans="3:4" x14ac:dyDescent="0.35">
      <c r="D71" s="4"/>
    </row>
    <row r="73" spans="3:4" x14ac:dyDescent="0.35">
      <c r="C73" s="4" t="s">
        <v>619</v>
      </c>
      <c r="D73" s="4" t="s">
        <v>860</v>
      </c>
    </row>
    <row r="74" spans="3:4" x14ac:dyDescent="0.35">
      <c r="D74" s="4" t="s">
        <v>861</v>
      </c>
    </row>
    <row r="75" spans="3:4" x14ac:dyDescent="0.35">
      <c r="D75" s="4" t="s">
        <v>862</v>
      </c>
    </row>
    <row r="76" spans="3:4" x14ac:dyDescent="0.35">
      <c r="D76" s="4" t="s">
        <v>863</v>
      </c>
    </row>
    <row r="77" spans="3:4" x14ac:dyDescent="0.35">
      <c r="D77" s="4" t="s">
        <v>864</v>
      </c>
    </row>
    <row r="78" spans="3:4" x14ac:dyDescent="0.35">
      <c r="D78" s="4" t="s">
        <v>871</v>
      </c>
    </row>
    <row r="79" spans="3:4" x14ac:dyDescent="0.35">
      <c r="D79" s="4" t="s">
        <v>876</v>
      </c>
    </row>
    <row r="80" spans="3:4" x14ac:dyDescent="0.35">
      <c r="D80" s="4" t="s">
        <v>877</v>
      </c>
    </row>
    <row r="81" spans="4:4" x14ac:dyDescent="0.35">
      <c r="D81" s="4" t="s">
        <v>878</v>
      </c>
    </row>
    <row r="82" spans="4:4" x14ac:dyDescent="0.35">
      <c r="D82" s="4" t="s">
        <v>879</v>
      </c>
    </row>
    <row r="83" spans="4:4" x14ac:dyDescent="0.35">
      <c r="D83" s="4" t="s">
        <v>905</v>
      </c>
    </row>
    <row r="84" spans="4:4" x14ac:dyDescent="0.35">
      <c r="D84" s="4" t="s">
        <v>881</v>
      </c>
    </row>
    <row r="85" spans="4:4" x14ac:dyDescent="0.35">
      <c r="D85" s="4" t="s">
        <v>882</v>
      </c>
    </row>
    <row r="86" spans="4:4" x14ac:dyDescent="0.35">
      <c r="D86" s="4" t="s">
        <v>883</v>
      </c>
    </row>
    <row r="87" spans="4:4" x14ac:dyDescent="0.35">
      <c r="D87" s="4" t="s">
        <v>884</v>
      </c>
    </row>
    <row r="88" spans="4:4" x14ac:dyDescent="0.35">
      <c r="D88" s="4" t="s">
        <v>885</v>
      </c>
    </row>
    <row r="89" spans="4:4" x14ac:dyDescent="0.35">
      <c r="D89" s="4" t="s">
        <v>899</v>
      </c>
    </row>
    <row r="90" spans="4:4" x14ac:dyDescent="0.35">
      <c r="D90" s="4" t="s">
        <v>903</v>
      </c>
    </row>
    <row r="91" spans="4:4" x14ac:dyDescent="0.35">
      <c r="D91" s="4" t="s">
        <v>904</v>
      </c>
    </row>
    <row r="92" spans="4:4" x14ac:dyDescent="0.35">
      <c r="D92" s="4" t="s">
        <v>910</v>
      </c>
    </row>
  </sheetData>
  <sheetProtection algorithmName="SHA-512" hashValue="dbIqImluHrN4kPcjekIHc5lzd6nFG6OXG0jzIRuEdTNAgyMgz8i0YqHxLGwXXfqSEYkLdSSG74DBPzYa+LUZtA==" saltValue="iroV40Qpt5v4YJTlMmqREg==" spinCount="100000" sheet="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2">
    <tabColor theme="9" tint="-0.249977111117893"/>
  </sheetPr>
  <dimension ref="A1:O83"/>
  <sheetViews>
    <sheetView showGridLines="0" topLeftCell="A60" zoomScaleNormal="100" workbookViewId="0">
      <selection activeCell="D56" sqref="D56"/>
    </sheetView>
  </sheetViews>
  <sheetFormatPr defaultColWidth="8.86328125" defaultRowHeight="13.15" x14ac:dyDescent="0.4"/>
  <cols>
    <col min="1" max="1" width="3.1328125" style="100" customWidth="1"/>
    <col min="2" max="2" width="38.73046875" style="100" customWidth="1"/>
    <col min="3" max="3" width="42.86328125" style="100" customWidth="1"/>
    <col min="4" max="4" width="23.73046875" style="100" customWidth="1"/>
    <col min="5" max="5" width="2" style="100" customWidth="1"/>
    <col min="6" max="6" width="13.796875" style="103" customWidth="1"/>
    <col min="7" max="7" width="2.265625" style="103" customWidth="1"/>
    <col min="8" max="8" width="152.6640625" style="100" customWidth="1"/>
    <col min="9" max="9" width="8.86328125" style="100"/>
    <col min="10" max="10" width="8.86328125" style="100" customWidth="1"/>
    <col min="11" max="11" width="13.3984375" style="100" hidden="1" customWidth="1"/>
    <col min="12" max="12" width="9.33203125" style="100" hidden="1" customWidth="1"/>
    <col min="13" max="13" width="14.265625" style="100" hidden="1" customWidth="1"/>
    <col min="14" max="15" width="8.86328125" style="100" hidden="1" customWidth="1"/>
    <col min="16" max="16" width="0" style="100" hidden="1" customWidth="1"/>
    <col min="17" max="16384" width="8.86328125" style="100"/>
  </cols>
  <sheetData>
    <row r="1" spans="1:14" ht="79.900000000000006" customHeight="1" x14ac:dyDescent="0.4">
      <c r="B1" s="481" t="s">
        <v>786</v>
      </c>
    </row>
    <row r="2" spans="1:14" x14ac:dyDescent="0.4">
      <c r="A2" s="157"/>
      <c r="B2" s="235" t="s">
        <v>304</v>
      </c>
      <c r="C2" s="356"/>
      <c r="D2" s="191"/>
      <c r="E2" s="387"/>
      <c r="F2" s="273" t="s">
        <v>303</v>
      </c>
      <c r="G2" s="254"/>
      <c r="H2" s="191" t="s">
        <v>305</v>
      </c>
    </row>
    <row r="3" spans="1:14" hidden="1" x14ac:dyDescent="0.4">
      <c r="B3" s="101" t="s">
        <v>70</v>
      </c>
      <c r="C3" s="141" t="str">
        <f>Bedrijfswaardes!C9</f>
        <v xml:space="preserve">Stichting Hanzehogeschool Groningen </v>
      </c>
      <c r="D3" s="102" t="e">
        <f>IF(#REF!=0,"√","←")</f>
        <v>#REF!</v>
      </c>
      <c r="E3" s="105"/>
      <c r="G3" s="104"/>
      <c r="H3" s="105"/>
    </row>
    <row r="4" spans="1:14" x14ac:dyDescent="0.4">
      <c r="B4" s="401" t="s">
        <v>24</v>
      </c>
      <c r="C4" s="377"/>
      <c r="D4" s="107"/>
      <c r="E4" s="109"/>
      <c r="F4" s="390" t="str">
        <f>Bedrijfswaardes!C11</f>
        <v>ABU</v>
      </c>
      <c r="G4" s="108"/>
      <c r="H4" s="109"/>
    </row>
    <row r="5" spans="1:14" ht="29.45" hidden="1" customHeight="1" x14ac:dyDescent="0.4">
      <c r="B5" s="402" t="e">
        <f>IF(F4="ABU",#REF!,IF(F4="NBBU",#REF!,))</f>
        <v>#REF!</v>
      </c>
      <c r="C5" s="404" t="str">
        <f>IF(F4="NBBU","Gewenste aantal wachtdagen bij overeenkomsten zonder uitzendbeding","")</f>
        <v/>
      </c>
      <c r="D5" s="110"/>
      <c r="E5" s="474"/>
      <c r="F5" s="407">
        <v>1</v>
      </c>
      <c r="G5" s="111"/>
      <c r="H5" s="112" t="str">
        <f>IF(F4="NBBU",#REF!,IF(F4="ABU","Deze vraag niet beantwoorden.",))</f>
        <v>Deze vraag niet beantwoorden.</v>
      </c>
    </row>
    <row r="6" spans="1:14" x14ac:dyDescent="0.4">
      <c r="B6" s="377" t="s">
        <v>375</v>
      </c>
      <c r="C6" s="377" t="s">
        <v>56</v>
      </c>
      <c r="D6" s="279" t="s">
        <v>428</v>
      </c>
      <c r="E6" s="453"/>
      <c r="F6" s="307">
        <f>Variabelen!F13</f>
        <v>0</v>
      </c>
      <c r="G6" s="115"/>
      <c r="H6" s="116" t="str">
        <f>'Vaste waarden'!F11</f>
        <v>Adviespremie van verzekeraar: 2,2%. Je kunt zelf bepalen welk percentage je invult. Zie ook het tabblad Pensioen &amp; ZW-A</v>
      </c>
    </row>
    <row r="7" spans="1:14" x14ac:dyDescent="0.4">
      <c r="B7" s="378"/>
      <c r="C7" s="378" t="s">
        <v>60</v>
      </c>
      <c r="D7" s="280" t="str">
        <f>IF(M7&gt;0,N7," ")</f>
        <v xml:space="preserve"> </v>
      </c>
      <c r="E7" s="105"/>
      <c r="F7" s="307">
        <f>'Vaste waarden'!B13</f>
        <v>3.0000000000000001E-3</v>
      </c>
      <c r="G7" s="115"/>
      <c r="H7" s="117" t="str">
        <f>'Vaste waarden'!F13</f>
        <v>Maximum inhouding: 0,3%.</v>
      </c>
      <c r="K7" s="257">
        <f>'Vaste waarden'!B13*100</f>
        <v>0.3</v>
      </c>
      <c r="L7" s="140">
        <f>F7*100</f>
        <v>0.3</v>
      </c>
      <c r="M7" s="140">
        <f>L7-K7</f>
        <v>0</v>
      </c>
      <c r="N7" s="100" t="s">
        <v>240</v>
      </c>
    </row>
    <row r="8" spans="1:14" x14ac:dyDescent="0.4">
      <c r="B8" s="379"/>
      <c r="C8" s="379" t="s">
        <v>61</v>
      </c>
      <c r="D8" s="119"/>
      <c r="E8" s="240"/>
      <c r="F8" s="392">
        <f>Variabelen!F15</f>
        <v>0</v>
      </c>
      <c r="G8" s="120"/>
      <c r="H8" s="121" t="s">
        <v>43</v>
      </c>
      <c r="K8" s="257"/>
    </row>
    <row r="9" spans="1:14" x14ac:dyDescent="0.4">
      <c r="B9" s="377" t="s">
        <v>376</v>
      </c>
      <c r="C9" s="377" t="s">
        <v>56</v>
      </c>
      <c r="D9" s="279" t="s">
        <v>428</v>
      </c>
      <c r="E9" s="237"/>
      <c r="F9" s="307">
        <f>Variabelen!F16</f>
        <v>0</v>
      </c>
      <c r="G9" s="115"/>
      <c r="H9" s="116" t="str">
        <f>'Vaste waarden'!F15</f>
        <v>Adviespremie van verzekeraar: 3,96%. Je kunt zelf bepalen welk percentage je invult.Zie ook het tabblad Pensioen &amp; ZW-A</v>
      </c>
      <c r="K9" s="257"/>
    </row>
    <row r="10" spans="1:14" x14ac:dyDescent="0.4">
      <c r="B10" s="378"/>
      <c r="C10" s="378" t="s">
        <v>60</v>
      </c>
      <c r="D10" s="280" t="str">
        <f>IF(M10&gt;0,N10," ")</f>
        <v xml:space="preserve"> </v>
      </c>
      <c r="E10" s="105"/>
      <c r="F10" s="307">
        <f>'Vaste waarden'!B17</f>
        <v>7.0000000000000001E-3</v>
      </c>
      <c r="G10" s="115"/>
      <c r="H10" s="117" t="str">
        <f>'Vaste waarden'!F17</f>
        <v>Maximum inhouding: 0,7%.</v>
      </c>
      <c r="K10" s="257">
        <f>'Vaste waarden'!B17*100</f>
        <v>0.70000000000000007</v>
      </c>
      <c r="L10" s="140">
        <f>F10*100</f>
        <v>0.70000000000000007</v>
      </c>
      <c r="M10" s="140">
        <f>L10-K10</f>
        <v>0</v>
      </c>
      <c r="N10" s="100" t="s">
        <v>240</v>
      </c>
    </row>
    <row r="11" spans="1:14" x14ac:dyDescent="0.4">
      <c r="B11" s="379"/>
      <c r="C11" s="379" t="s">
        <v>61</v>
      </c>
      <c r="D11" s="119"/>
      <c r="E11" s="240"/>
      <c r="F11" s="392">
        <f>Variabelen!F18</f>
        <v>0</v>
      </c>
      <c r="G11" s="120"/>
      <c r="H11" s="121" t="s">
        <v>43</v>
      </c>
    </row>
    <row r="12" spans="1:14" ht="26.25" x14ac:dyDescent="0.4">
      <c r="B12" s="380" t="s">
        <v>409</v>
      </c>
      <c r="C12" s="380" t="s">
        <v>411</v>
      </c>
      <c r="D12" s="142" t="s">
        <v>428</v>
      </c>
      <c r="E12" s="455"/>
      <c r="F12" s="412">
        <f>Variabelen!F19</f>
        <v>0.10402827611134435</v>
      </c>
      <c r="G12" s="111"/>
      <c r="H12" s="123" t="str">
        <f>'Vaste waarden'!F36</f>
        <v xml:space="preserve">Let op: Dit percentage wordt gebruikt voor fase A/1+2! De werkgeverspremie voor de regeling is 15,9%. Hier gaat de franchise van €9,24 per uur vanaf. De netto premie is dus lager. Geef hier het percentage in dat je in de kostprijs wilt opnemen. </v>
      </c>
    </row>
    <row r="13" spans="1:14" ht="26.25" x14ac:dyDescent="0.4">
      <c r="B13" s="380" t="s">
        <v>410</v>
      </c>
      <c r="C13" s="380" t="s">
        <v>411</v>
      </c>
      <c r="D13" s="142" t="s">
        <v>428</v>
      </c>
      <c r="E13" s="455"/>
      <c r="F13" s="412">
        <f>Variabelen!F20</f>
        <v>0.10402827611134435</v>
      </c>
      <c r="G13" s="111"/>
      <c r="H13" s="123" t="str">
        <f>'Vaste waarden'!F37</f>
        <v xml:space="preserve">Let op: Dit percentage wordt gebruikt voor fase B-C/3-4! De werkgeverspremie voor de regeling is 15,9%. Hier gaat de franchise van €0,159 per uur vanaf. De netto premie is dus lager. Geef hier het percentage in dat je in de kostprijs wilt opnemen. </v>
      </c>
    </row>
    <row r="14" spans="1:14" hidden="1" x14ac:dyDescent="0.4">
      <c r="B14" s="113" t="s">
        <v>25</v>
      </c>
      <c r="C14" s="114" t="s">
        <v>56</v>
      </c>
      <c r="D14" s="114"/>
      <c r="E14" s="237"/>
      <c r="F14" s="391">
        <v>0</v>
      </c>
      <c r="G14" s="115"/>
      <c r="H14" s="116" t="s">
        <v>31</v>
      </c>
    </row>
    <row r="15" spans="1:14" hidden="1" x14ac:dyDescent="0.4">
      <c r="B15" s="101"/>
      <c r="C15" s="100" t="s">
        <v>62</v>
      </c>
      <c r="D15" s="124">
        <v>50</v>
      </c>
      <c r="E15" s="475" t="s">
        <v>41</v>
      </c>
      <c r="F15" s="408"/>
      <c r="G15" s="115"/>
      <c r="H15" s="117"/>
    </row>
    <row r="16" spans="1:14" hidden="1" x14ac:dyDescent="0.4">
      <c r="B16" s="101"/>
      <c r="C16" s="100" t="s">
        <v>60</v>
      </c>
      <c r="E16" s="105"/>
      <c r="F16" s="408">
        <f>F14*D15/100</f>
        <v>0</v>
      </c>
      <c r="G16" s="126"/>
      <c r="H16" s="117"/>
    </row>
    <row r="17" spans="1:8" hidden="1" x14ac:dyDescent="0.4">
      <c r="B17" s="118"/>
      <c r="C17" s="119" t="s">
        <v>61</v>
      </c>
      <c r="D17" s="119"/>
      <c r="E17" s="240"/>
      <c r="F17" s="409">
        <f>F14-F16</f>
        <v>0</v>
      </c>
      <c r="G17" s="120"/>
      <c r="H17" s="121" t="s">
        <v>43</v>
      </c>
    </row>
    <row r="18" spans="1:8" x14ac:dyDescent="0.4">
      <c r="A18" s="157"/>
      <c r="B18" s="235" t="s">
        <v>380</v>
      </c>
      <c r="C18" s="405"/>
      <c r="D18" s="191"/>
      <c r="E18" s="387"/>
      <c r="F18" s="393"/>
      <c r="G18" s="275"/>
      <c r="H18" s="191"/>
    </row>
    <row r="19" spans="1:8" x14ac:dyDescent="0.4">
      <c r="B19" s="377" t="s">
        <v>248</v>
      </c>
      <c r="C19" s="377" t="s">
        <v>56</v>
      </c>
      <c r="D19" s="114"/>
      <c r="E19" s="237"/>
      <c r="F19" s="394">
        <f>Bedrijfswaardes!C12</f>
        <v>0</v>
      </c>
      <c r="G19" s="115"/>
      <c r="H19" s="116" t="s">
        <v>369</v>
      </c>
    </row>
    <row r="20" spans="1:8" x14ac:dyDescent="0.4">
      <c r="B20" s="378"/>
      <c r="C20" s="378" t="s">
        <v>62</v>
      </c>
      <c r="D20" s="444">
        <f>Variabelen!F92</f>
        <v>0.5</v>
      </c>
      <c r="E20" s="476" t="s">
        <v>41</v>
      </c>
      <c r="F20" s="395"/>
      <c r="G20" s="115"/>
      <c r="H20" s="117"/>
    </row>
    <row r="21" spans="1:8" x14ac:dyDescent="0.4">
      <c r="B21" s="378"/>
      <c r="C21" s="378" t="s">
        <v>60</v>
      </c>
      <c r="E21" s="105"/>
      <c r="F21" s="394">
        <f>F19*D20</f>
        <v>0</v>
      </c>
      <c r="G21" s="126"/>
      <c r="H21" s="117"/>
    </row>
    <row r="22" spans="1:8" x14ac:dyDescent="0.4">
      <c r="B22" s="379"/>
      <c r="C22" s="379" t="s">
        <v>61</v>
      </c>
      <c r="D22" s="119"/>
      <c r="E22" s="240"/>
      <c r="F22" s="392">
        <f>F19-F21</f>
        <v>0</v>
      </c>
      <c r="G22" s="120"/>
      <c r="H22" s="121" t="s">
        <v>43</v>
      </c>
    </row>
    <row r="23" spans="1:8" x14ac:dyDescent="0.4">
      <c r="B23" s="401" t="s">
        <v>27</v>
      </c>
      <c r="C23" s="401"/>
      <c r="D23" s="107"/>
      <c r="E23" s="109"/>
      <c r="F23" s="298">
        <f>Bedrijfswaardes!C13</f>
        <v>0</v>
      </c>
      <c r="G23" s="108"/>
      <c r="H23" s="127" t="s">
        <v>368</v>
      </c>
    </row>
    <row r="24" spans="1:8" x14ac:dyDescent="0.4">
      <c r="B24" s="956" t="s">
        <v>28</v>
      </c>
      <c r="C24" s="956" t="s">
        <v>63</v>
      </c>
      <c r="D24" s="100" t="s">
        <v>490</v>
      </c>
      <c r="E24" s="105"/>
      <c r="F24" s="394">
        <f>Variabelen!F22</f>
        <v>0</v>
      </c>
      <c r="G24" s="115"/>
      <c r="H24" s="117" t="s">
        <v>403</v>
      </c>
    </row>
    <row r="25" spans="1:8" x14ac:dyDescent="0.4">
      <c r="B25" s="966"/>
      <c r="C25" s="966"/>
      <c r="D25" s="100" t="s">
        <v>491</v>
      </c>
      <c r="E25" s="105"/>
      <c r="F25" s="394">
        <f>Variabelen!F23</f>
        <v>0</v>
      </c>
      <c r="G25" s="115"/>
      <c r="H25" s="117" t="s">
        <v>403</v>
      </c>
    </row>
    <row r="26" spans="1:8" x14ac:dyDescent="0.4">
      <c r="B26" s="957"/>
      <c r="C26" s="957"/>
      <c r="D26" s="100" t="s">
        <v>492</v>
      </c>
      <c r="E26" s="105"/>
      <c r="F26" s="392">
        <f>Variabelen!F25</f>
        <v>0</v>
      </c>
      <c r="G26" s="128"/>
      <c r="H26" s="117" t="s">
        <v>403</v>
      </c>
    </row>
    <row r="27" spans="1:8" x14ac:dyDescent="0.4">
      <c r="B27" s="956" t="s">
        <v>28</v>
      </c>
      <c r="C27" s="956" t="s">
        <v>404</v>
      </c>
      <c r="D27" s="114" t="s">
        <v>493</v>
      </c>
      <c r="E27" s="237"/>
      <c r="F27" s="394"/>
      <c r="G27" s="115"/>
      <c r="H27" s="976" t="s">
        <v>239</v>
      </c>
    </row>
    <row r="28" spans="1:8" x14ac:dyDescent="0.4">
      <c r="B28" s="966"/>
      <c r="C28" s="966"/>
      <c r="D28" s="100" t="s">
        <v>494</v>
      </c>
      <c r="E28" s="105"/>
      <c r="F28" s="394"/>
      <c r="G28" s="115"/>
      <c r="H28" s="977"/>
    </row>
    <row r="29" spans="1:8" x14ac:dyDescent="0.4">
      <c r="B29" s="957"/>
      <c r="C29" s="957"/>
      <c r="D29" s="119" t="s">
        <v>495</v>
      </c>
      <c r="E29" s="240"/>
      <c r="F29" s="392"/>
      <c r="G29" s="128"/>
      <c r="H29" s="978"/>
    </row>
    <row r="30" spans="1:8" x14ac:dyDescent="0.4">
      <c r="A30" s="157"/>
      <c r="B30" s="235" t="s">
        <v>462</v>
      </c>
      <c r="C30" s="405"/>
      <c r="D30" s="191"/>
      <c r="E30" s="387"/>
      <c r="F30" s="396"/>
      <c r="G30" s="254"/>
      <c r="H30" s="191"/>
    </row>
    <row r="31" spans="1:8" ht="13.25" customHeight="1" x14ac:dyDescent="0.4">
      <c r="B31" s="956" t="s">
        <v>467</v>
      </c>
      <c r="C31" s="956" t="s">
        <v>469</v>
      </c>
      <c r="D31" s="260" t="s">
        <v>463</v>
      </c>
      <c r="E31" s="458"/>
      <c r="F31" s="394">
        <f>Variabelen!F30</f>
        <v>0</v>
      </c>
      <c r="G31" s="258"/>
      <c r="H31" s="979" t="s">
        <v>401</v>
      </c>
    </row>
    <row r="32" spans="1:8" x14ac:dyDescent="0.4">
      <c r="B32" s="957"/>
      <c r="C32" s="957"/>
      <c r="D32" s="259" t="s">
        <v>464</v>
      </c>
      <c r="E32" s="459"/>
      <c r="F32" s="392">
        <f>Variabelen!F31</f>
        <v>0</v>
      </c>
      <c r="G32" s="261"/>
      <c r="H32" s="977"/>
    </row>
    <row r="33" spans="1:8" ht="13.25" customHeight="1" x14ac:dyDescent="0.4">
      <c r="B33" s="956" t="s">
        <v>468</v>
      </c>
      <c r="C33" s="956" t="s">
        <v>469</v>
      </c>
      <c r="D33" s="260" t="s">
        <v>465</v>
      </c>
      <c r="E33" s="458"/>
      <c r="F33" s="394">
        <f>Variabelen!F32*Variabelen!F91</f>
        <v>0</v>
      </c>
      <c r="G33" s="258"/>
      <c r="H33" s="979" t="s">
        <v>379</v>
      </c>
    </row>
    <row r="34" spans="1:8" x14ac:dyDescent="0.4">
      <c r="B34" s="957"/>
      <c r="C34" s="957"/>
      <c r="D34" s="260" t="s">
        <v>466</v>
      </c>
      <c r="E34" s="459"/>
      <c r="F34" s="392">
        <f>Variabelen!F33*Variabelen!F91</f>
        <v>0</v>
      </c>
      <c r="G34" s="261"/>
      <c r="H34" s="978"/>
    </row>
    <row r="35" spans="1:8" x14ac:dyDescent="0.4">
      <c r="A35" s="157"/>
      <c r="B35" s="235" t="s">
        <v>470</v>
      </c>
      <c r="C35" s="405"/>
      <c r="D35" s="191"/>
      <c r="E35" s="387"/>
      <c r="F35" s="396"/>
      <c r="G35" s="254"/>
      <c r="H35" s="191"/>
    </row>
    <row r="36" spans="1:8" ht="13.25" hidden="1" customHeight="1" x14ac:dyDescent="0.4">
      <c r="C36" s="972" t="s">
        <v>63</v>
      </c>
      <c r="D36" s="260" t="s">
        <v>417</v>
      </c>
      <c r="E36" s="458"/>
      <c r="F36" s="397"/>
      <c r="G36" s="258"/>
      <c r="H36" s="979" t="s">
        <v>401</v>
      </c>
    </row>
    <row r="37" spans="1:8" x14ac:dyDescent="0.4">
      <c r="B37" s="403" t="s">
        <v>471</v>
      </c>
      <c r="C37" s="973"/>
      <c r="D37" s="259" t="s">
        <v>416</v>
      </c>
      <c r="E37" s="459"/>
      <c r="F37" s="392">
        <f>Variabelen!F41</f>
        <v>0</v>
      </c>
      <c r="G37" s="261"/>
      <c r="H37" s="977"/>
    </row>
    <row r="38" spans="1:8" ht="13.25" hidden="1" customHeight="1" x14ac:dyDescent="0.4">
      <c r="B38" s="105"/>
      <c r="C38" s="972" t="s">
        <v>64</v>
      </c>
      <c r="D38" s="260" t="s">
        <v>418</v>
      </c>
      <c r="E38" s="458"/>
      <c r="F38" s="392"/>
      <c r="G38" s="258"/>
      <c r="H38" s="979" t="s">
        <v>209</v>
      </c>
    </row>
    <row r="39" spans="1:8" x14ac:dyDescent="0.4">
      <c r="B39" s="403" t="s">
        <v>472</v>
      </c>
      <c r="C39" s="973"/>
      <c r="D39" s="259" t="s">
        <v>419</v>
      </c>
      <c r="E39" s="459"/>
      <c r="F39" s="394">
        <f>Variabelen!F42*Variabelen!F91</f>
        <v>0</v>
      </c>
      <c r="G39" s="261"/>
      <c r="H39" s="977" t="s">
        <v>209</v>
      </c>
    </row>
    <row r="40" spans="1:8" x14ac:dyDescent="0.4">
      <c r="A40" s="157"/>
      <c r="B40" s="235" t="s">
        <v>378</v>
      </c>
      <c r="C40" s="235"/>
      <c r="D40" s="191"/>
      <c r="E40" s="406"/>
      <c r="F40" s="410"/>
      <c r="G40" s="254"/>
      <c r="H40" s="191"/>
    </row>
    <row r="41" spans="1:8" ht="26.25" x14ac:dyDescent="0.4">
      <c r="B41" s="130" t="s">
        <v>362</v>
      </c>
      <c r="C41" s="110"/>
      <c r="D41" s="110"/>
      <c r="E41" s="474"/>
      <c r="F41" s="411">
        <f>Variabelen!F85</f>
        <v>0</v>
      </c>
      <c r="G41" s="131"/>
      <c r="H41" s="132" t="s">
        <v>254</v>
      </c>
    </row>
    <row r="42" spans="1:8" ht="26.25" x14ac:dyDescent="0.4">
      <c r="B42" s="130" t="s">
        <v>611</v>
      </c>
      <c r="C42" s="110"/>
      <c r="D42" s="110"/>
      <c r="E42" s="474"/>
      <c r="F42" s="412">
        <f>Variabelen!F67+Variabelen!F70</f>
        <v>8.3000000000000004E-2</v>
      </c>
      <c r="G42" s="258"/>
      <c r="H42" s="132" t="s">
        <v>402</v>
      </c>
    </row>
    <row r="43" spans="1:8" x14ac:dyDescent="0.4">
      <c r="B43" s="122" t="s">
        <v>873</v>
      </c>
      <c r="C43" s="460"/>
      <c r="D43" s="460"/>
      <c r="E43" s="455"/>
      <c r="F43" s="412">
        <f>Variabelen!$F$45</f>
        <v>0</v>
      </c>
      <c r="G43" s="111"/>
      <c r="H43" s="252" t="s">
        <v>695</v>
      </c>
    </row>
    <row r="44" spans="1:8" x14ac:dyDescent="0.4">
      <c r="B44" s="122" t="s">
        <v>874</v>
      </c>
      <c r="C44" s="460"/>
      <c r="D44" s="460"/>
      <c r="E44" s="455"/>
      <c r="F44" s="412">
        <f>'Hulpblad pensioenpremie'!$N$2</f>
        <v>3.7532106905298027E-2</v>
      </c>
      <c r="G44" s="111"/>
      <c r="H44" s="252" t="s">
        <v>695</v>
      </c>
    </row>
    <row r="45" spans="1:8" x14ac:dyDescent="0.4">
      <c r="B45" s="113" t="s">
        <v>280</v>
      </c>
      <c r="C45" s="114"/>
      <c r="D45" s="114"/>
      <c r="E45" s="237"/>
      <c r="F45" s="428">
        <f>Variabelen!F46</f>
        <v>0</v>
      </c>
      <c r="G45" s="253"/>
      <c r="H45" s="116" t="s">
        <v>898</v>
      </c>
    </row>
    <row r="46" spans="1:8" x14ac:dyDescent="0.4">
      <c r="B46" s="118" t="s">
        <v>281</v>
      </c>
      <c r="C46" s="119"/>
      <c r="D46" s="119"/>
      <c r="E46" s="240"/>
      <c r="F46" s="429"/>
      <c r="G46" s="128"/>
      <c r="H46" s="116" t="s">
        <v>898</v>
      </c>
    </row>
    <row r="47" spans="1:8" x14ac:dyDescent="0.4">
      <c r="B47" s="118" t="s">
        <v>550</v>
      </c>
      <c r="C47" s="119"/>
      <c r="D47" s="119"/>
      <c r="E47" s="240"/>
      <c r="F47" s="429">
        <f>Variabelen!F102+Variabelen!F50</f>
        <v>0</v>
      </c>
      <c r="G47" s="128"/>
      <c r="H47" s="129" t="s">
        <v>37</v>
      </c>
    </row>
    <row r="48" spans="1:8" x14ac:dyDescent="0.4">
      <c r="F48" s="104"/>
      <c r="G48" s="104"/>
    </row>
    <row r="49" spans="1:8" x14ac:dyDescent="0.4">
      <c r="A49" s="157"/>
      <c r="B49" s="971"/>
      <c r="C49" s="971"/>
      <c r="D49" s="971"/>
      <c r="E49" s="163"/>
      <c r="F49" s="164"/>
      <c r="G49" s="164"/>
      <c r="H49" s="163"/>
    </row>
    <row r="50" spans="1:8" x14ac:dyDescent="0.4">
      <c r="F50" s="104"/>
      <c r="G50" s="104"/>
    </row>
    <row r="51" spans="1:8" x14ac:dyDescent="0.4">
      <c r="B51" s="106" t="s">
        <v>557</v>
      </c>
      <c r="C51" s="107"/>
      <c r="D51" s="107"/>
      <c r="E51" s="109"/>
      <c r="F51" s="430">
        <f>Variabelen!F10</f>
        <v>9.24</v>
      </c>
      <c r="G51" s="368"/>
      <c r="H51" s="109"/>
    </row>
    <row r="52" spans="1:8" x14ac:dyDescent="0.4">
      <c r="F52" s="100"/>
      <c r="G52" s="104"/>
    </row>
    <row r="53" spans="1:8" x14ac:dyDescent="0.4">
      <c r="A53" s="157"/>
      <c r="B53" s="235" t="s">
        <v>258</v>
      </c>
      <c r="C53" s="235"/>
      <c r="D53" s="190" t="s">
        <v>259</v>
      </c>
      <c r="E53" s="974"/>
      <c r="F53" s="974"/>
      <c r="G53" s="974"/>
      <c r="H53" s="191" t="s">
        <v>29</v>
      </c>
    </row>
    <row r="54" spans="1:8" x14ac:dyDescent="0.4">
      <c r="B54" s="113" t="s">
        <v>260</v>
      </c>
      <c r="C54" s="237"/>
      <c r="E54" s="237"/>
      <c r="F54" s="413">
        <f>Variabelen!F61</f>
        <v>22.98</v>
      </c>
      <c r="G54" s="125"/>
      <c r="H54" s="237"/>
    </row>
    <row r="55" spans="1:8" x14ac:dyDescent="0.4">
      <c r="B55" s="101" t="s">
        <v>261</v>
      </c>
      <c r="C55" s="105"/>
      <c r="D55" s="238">
        <v>1</v>
      </c>
      <c r="E55" s="105"/>
      <c r="F55" s="414">
        <f>Variabelen!F60</f>
        <v>36</v>
      </c>
      <c r="G55" s="125"/>
      <c r="H55" s="105"/>
    </row>
    <row r="56" spans="1:8" x14ac:dyDescent="0.4">
      <c r="B56" s="106" t="s">
        <v>262</v>
      </c>
      <c r="C56" s="109"/>
      <c r="D56" s="416">
        <f>Variabelen!D112</f>
        <v>0</v>
      </c>
      <c r="E56" s="477"/>
      <c r="F56" s="417">
        <f>D56*F55</f>
        <v>0</v>
      </c>
      <c r="G56" s="418"/>
      <c r="H56" s="109"/>
    </row>
    <row r="57" spans="1:8" x14ac:dyDescent="0.4">
      <c r="B57" s="113" t="s">
        <v>263</v>
      </c>
      <c r="C57" s="237"/>
      <c r="D57" s="241">
        <f>Variabelen!D114</f>
        <v>0</v>
      </c>
      <c r="E57" s="241"/>
      <c r="F57" s="437">
        <f>Variabelen!F114</f>
        <v>0</v>
      </c>
      <c r="G57" s="236"/>
      <c r="H57" s="237" t="s">
        <v>264</v>
      </c>
    </row>
    <row r="58" spans="1:8" x14ac:dyDescent="0.4">
      <c r="B58" s="101" t="s">
        <v>263</v>
      </c>
      <c r="C58" s="105"/>
      <c r="D58" s="241">
        <f>Variabelen!D115</f>
        <v>0</v>
      </c>
      <c r="E58" s="241"/>
      <c r="F58" s="437">
        <f>Variabelen!F115</f>
        <v>0</v>
      </c>
      <c r="G58" s="125"/>
      <c r="H58" s="105" t="s">
        <v>264</v>
      </c>
    </row>
    <row r="59" spans="1:8" x14ac:dyDescent="0.4">
      <c r="B59" s="118" t="s">
        <v>263</v>
      </c>
      <c r="C59" s="240"/>
      <c r="D59" s="241">
        <f>Variabelen!D116</f>
        <v>0</v>
      </c>
      <c r="E59" s="241"/>
      <c r="F59" s="437">
        <f>Variabelen!F116</f>
        <v>0</v>
      </c>
      <c r="G59" s="239"/>
      <c r="H59" s="240" t="s">
        <v>264</v>
      </c>
    </row>
    <row r="60" spans="1:8" x14ac:dyDescent="0.4">
      <c r="B60" s="113" t="s">
        <v>265</v>
      </c>
      <c r="C60" s="237"/>
      <c r="D60" s="241">
        <f>Variabelen!D117</f>
        <v>0</v>
      </c>
      <c r="E60" s="241"/>
      <c r="F60" s="437">
        <f>Variabelen!F117</f>
        <v>0</v>
      </c>
      <c r="G60" s="236"/>
      <c r="H60" s="237" t="s">
        <v>264</v>
      </c>
    </row>
    <row r="61" spans="1:8" x14ac:dyDescent="0.4">
      <c r="B61" s="101" t="s">
        <v>265</v>
      </c>
      <c r="C61" s="105"/>
      <c r="D61" s="241">
        <f>Variabelen!D118</f>
        <v>0</v>
      </c>
      <c r="E61" s="241"/>
      <c r="F61" s="437">
        <f>Variabelen!F118</f>
        <v>0</v>
      </c>
      <c r="G61" s="125"/>
      <c r="H61" s="105" t="s">
        <v>264</v>
      </c>
    </row>
    <row r="62" spans="1:8" x14ac:dyDescent="0.4">
      <c r="B62" s="118" t="s">
        <v>265</v>
      </c>
      <c r="C62" s="240"/>
      <c r="D62" s="241">
        <f>Variabelen!D119</f>
        <v>0</v>
      </c>
      <c r="E62" s="241"/>
      <c r="F62" s="437">
        <f>Variabelen!F119</f>
        <v>0</v>
      </c>
      <c r="G62" s="125"/>
      <c r="H62" s="105" t="s">
        <v>264</v>
      </c>
    </row>
    <row r="63" spans="1:8" x14ac:dyDescent="0.4">
      <c r="B63" s="101" t="s">
        <v>568</v>
      </c>
      <c r="C63" s="105"/>
      <c r="F63" s="419">
        <f>Variabelen!F77</f>
        <v>0</v>
      </c>
      <c r="G63" s="422"/>
      <c r="H63" s="237" t="s">
        <v>569</v>
      </c>
    </row>
    <row r="64" spans="1:8" x14ac:dyDescent="0.4">
      <c r="B64" s="101" t="s">
        <v>536</v>
      </c>
      <c r="C64" s="415"/>
      <c r="D64" s="157"/>
      <c r="E64" s="157"/>
      <c r="F64" s="420">
        <f>Variabelen!F76</f>
        <v>0</v>
      </c>
      <c r="G64" s="423"/>
      <c r="H64" s="105" t="s">
        <v>569</v>
      </c>
    </row>
    <row r="65" spans="1:9" x14ac:dyDescent="0.4">
      <c r="B65" s="118" t="s">
        <v>537</v>
      </c>
      <c r="C65" s="240"/>
      <c r="D65" s="119"/>
      <c r="E65" s="119"/>
      <c r="F65" s="421">
        <f>Variabelen!F77</f>
        <v>0</v>
      </c>
      <c r="G65" s="424"/>
      <c r="H65" s="240" t="s">
        <v>569</v>
      </c>
    </row>
    <row r="69" spans="1:9" x14ac:dyDescent="0.4">
      <c r="A69" s="157"/>
      <c r="B69" s="235" t="s">
        <v>267</v>
      </c>
      <c r="C69" s="235"/>
      <c r="D69" s="274"/>
      <c r="E69" s="975"/>
      <c r="F69" s="975"/>
      <c r="G69" s="975"/>
      <c r="H69" s="191" t="s">
        <v>29</v>
      </c>
    </row>
    <row r="70" spans="1:9" x14ac:dyDescent="0.4">
      <c r="B70" s="113" t="s">
        <v>268</v>
      </c>
      <c r="C70" s="114"/>
      <c r="D70" s="241">
        <f>Variabelen!D126</f>
        <v>0</v>
      </c>
      <c r="E70" s="478"/>
      <c r="F70" s="425"/>
      <c r="G70" s="236"/>
      <c r="H70" s="237"/>
    </row>
    <row r="71" spans="1:9" x14ac:dyDescent="0.4">
      <c r="B71" s="101" t="s">
        <v>269</v>
      </c>
      <c r="D71" s="241">
        <f>Variabelen!D127</f>
        <v>0</v>
      </c>
      <c r="E71" s="479"/>
      <c r="F71" s="426"/>
      <c r="G71" s="125"/>
      <c r="H71" s="105" t="s">
        <v>279</v>
      </c>
    </row>
    <row r="72" spans="1:9" x14ac:dyDescent="0.4">
      <c r="B72" s="101" t="s">
        <v>270</v>
      </c>
      <c r="D72" s="241">
        <f>Variabelen!D128</f>
        <v>0</v>
      </c>
      <c r="E72" s="479"/>
      <c r="F72" s="426"/>
      <c r="G72" s="125"/>
      <c r="H72" s="105"/>
    </row>
    <row r="73" spans="1:9" x14ac:dyDescent="0.4">
      <c r="B73" s="118" t="s">
        <v>271</v>
      </c>
      <c r="C73" s="119"/>
      <c r="D73" s="241">
        <f>Variabelen!D129</f>
        <v>0</v>
      </c>
      <c r="E73" s="480"/>
      <c r="F73" s="427"/>
      <c r="G73" s="239"/>
      <c r="H73" s="240"/>
    </row>
    <row r="77" spans="1:9" x14ac:dyDescent="0.4">
      <c r="A77" s="157"/>
      <c r="B77" s="165" t="s">
        <v>44</v>
      </c>
      <c r="C77" s="163"/>
      <c r="D77" s="166"/>
      <c r="E77" s="163"/>
      <c r="F77" s="163"/>
      <c r="G77" s="163"/>
      <c r="H77" s="164"/>
    </row>
    <row r="78" spans="1:9" s="133" customFormat="1" x14ac:dyDescent="0.4">
      <c r="B78" s="134" t="s">
        <v>68</v>
      </c>
      <c r="C78" s="134"/>
      <c r="D78" s="135"/>
      <c r="E78" s="134"/>
      <c r="H78" s="136"/>
      <c r="I78" s="136"/>
    </row>
    <row r="79" spans="1:9" s="133" customFormat="1" x14ac:dyDescent="0.4">
      <c r="B79" s="134" t="s">
        <v>69</v>
      </c>
      <c r="D79" s="137"/>
      <c r="H79" s="136"/>
      <c r="I79" s="136"/>
    </row>
    <row r="83" spans="8:8" x14ac:dyDescent="0.4">
      <c r="H83" s="143" t="e">
        <f>"franchise voor "&amp;#REF!&amp;" is € "&amp;#REF!&amp;" per uur"</f>
        <v>#REF!</v>
      </c>
    </row>
  </sheetData>
  <sheetProtection algorithmName="SHA-512" hashValue="ctKvfYQX0BixDfZqapzEPHGfL4067Fs61E3kmOWaFYS0RBWS2N/JP0tduq3ntE6jlVaOE6EHC2td6dsj60OiZQ==" saltValue="DlMg1Y++ZbGJeffzcF5ppA==" spinCount="100000" sheet="1" objects="1" scenarios="1" selectLockedCells="1"/>
  <mergeCells count="18">
    <mergeCell ref="E53:G53"/>
    <mergeCell ref="E69:G69"/>
    <mergeCell ref="H27:H29"/>
    <mergeCell ref="H31:H32"/>
    <mergeCell ref="H33:H34"/>
    <mergeCell ref="H36:H37"/>
    <mergeCell ref="H38:H39"/>
    <mergeCell ref="C24:C26"/>
    <mergeCell ref="B24:B26"/>
    <mergeCell ref="B27:B29"/>
    <mergeCell ref="B31:B32"/>
    <mergeCell ref="B49:D49"/>
    <mergeCell ref="C31:C32"/>
    <mergeCell ref="C33:C34"/>
    <mergeCell ref="C27:C29"/>
    <mergeCell ref="B33:B34"/>
    <mergeCell ref="C36:C37"/>
    <mergeCell ref="C38:C39"/>
  </mergeCells>
  <dataValidations disablePrompts="1" xWindow="1592" yWindow="1351" count="3">
    <dataValidation type="decimal" allowBlank="1" showErrorMessage="1" error="Er is een foutieve waarde ingevoerd._x000a_" promptTitle="Vul waarde in tussen 0 en 50" prompt="Max. 50% van de totale premie mag worden ingehouden. Vul het aandeel van de werknemer in (tussen 0 en 50%)_x000a_" sqref="D20" xr:uid="{00000000-0002-0000-0500-000000000000}">
      <formula1>0</formula1>
      <formula2>50</formula2>
    </dataValidation>
    <dataValidation type="decimal" allowBlank="1" showInputMessage="1" showErrorMessage="1" error="Er is een foutieve waarde ingevoerd." promptTitle="Vul waarde in tussen 0 en 50" prompt="Max. 50% van de totale premie mag worden ingehouden. Vul het aandeel van de werknemer in (tussen 0 en 50%)_x000a_" sqref="D15" xr:uid="{00000000-0002-0000-0500-000001000000}">
      <formula1>0</formula1>
      <formula2>50</formula2>
    </dataValidation>
    <dataValidation type="list" allowBlank="1" showInputMessage="1" showErrorMessage="1" error="Onjuist getal. Alleen waarde 0, 1 of 2 is toegestaan." sqref="F5" xr:uid="{00000000-0002-0000-0500-000003000000}">
      <formula1>#REF!</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76C09-D5E5-4A2B-B43C-443E55C6F291}">
  <sheetPr codeName="Blad5">
    <tabColor theme="9" tint="-0.249977111117893"/>
  </sheetPr>
  <dimension ref="A1:M69"/>
  <sheetViews>
    <sheetView topLeftCell="A7" workbookViewId="0">
      <selection activeCell="D31" sqref="D31"/>
    </sheetView>
  </sheetViews>
  <sheetFormatPr defaultRowHeight="13.15" x14ac:dyDescent="0.4"/>
  <cols>
    <col min="1" max="1" width="32.73046875" style="3" customWidth="1"/>
    <col min="2" max="2" width="11.86328125" style="483" bestFit="1" customWidth="1"/>
    <col min="3" max="6" width="9.06640625" style="3"/>
    <col min="7" max="7" width="11.9296875" style="3" bestFit="1" customWidth="1"/>
    <col min="8" max="16384" width="9.06640625" style="3"/>
  </cols>
  <sheetData>
    <row r="1" spans="1:6" x14ac:dyDescent="0.4">
      <c r="A1" s="482" t="s">
        <v>347</v>
      </c>
      <c r="F1" s="482" t="s">
        <v>381</v>
      </c>
    </row>
    <row r="2" spans="1:6" x14ac:dyDescent="0.4">
      <c r="A2" s="3" t="s">
        <v>349</v>
      </c>
      <c r="B2" s="483">
        <v>2.7400000000000001E-2</v>
      </c>
    </row>
    <row r="3" spans="1:6" x14ac:dyDescent="0.4">
      <c r="A3" s="3" t="s">
        <v>348</v>
      </c>
      <c r="B3" s="483">
        <v>7.7399999999999997E-2</v>
      </c>
    </row>
    <row r="4" spans="1:6" x14ac:dyDescent="0.4">
      <c r="A4" s="3" t="s">
        <v>351</v>
      </c>
      <c r="B4" s="483">
        <v>6.2700000000000006E-2</v>
      </c>
    </row>
    <row r="5" spans="1:6" x14ac:dyDescent="0.4">
      <c r="A5" s="3" t="s">
        <v>373</v>
      </c>
      <c r="B5" s="483">
        <v>7.6300000000000007E-2</v>
      </c>
    </row>
    <row r="6" spans="1:6" x14ac:dyDescent="0.4">
      <c r="A6" s="3" t="s">
        <v>308</v>
      </c>
      <c r="B6" s="483">
        <v>5.0000000000000001E-3</v>
      </c>
    </row>
    <row r="7" spans="1:6" x14ac:dyDescent="0.4">
      <c r="A7" s="3" t="s">
        <v>350</v>
      </c>
      <c r="B7" s="483">
        <v>6.0999999999999999E-2</v>
      </c>
    </row>
    <row r="9" spans="1:6" x14ac:dyDescent="0.4">
      <c r="A9" s="482" t="s">
        <v>352</v>
      </c>
    </row>
    <row r="10" spans="1:6" x14ac:dyDescent="0.4">
      <c r="A10" s="3" t="s">
        <v>551</v>
      </c>
      <c r="B10" s="483">
        <f>C10+D10</f>
        <v>0</v>
      </c>
      <c r="C10" s="467">
        <v>0</v>
      </c>
      <c r="D10" s="454">
        <f>Variabelen!F98+Variabelen!F99+Variabelen!F100</f>
        <v>0</v>
      </c>
      <c r="F10" s="3" t="s">
        <v>681</v>
      </c>
    </row>
    <row r="11" spans="1:6" x14ac:dyDescent="0.4">
      <c r="A11" s="3" t="s">
        <v>353</v>
      </c>
      <c r="B11" s="483">
        <v>2.1999999999999999E-2</v>
      </c>
      <c r="F11" s="3" t="str">
        <f>"Adviespremie van verzekeraar: "&amp;B11*100&amp;"%. Je kunt zelf bepalen welk percentage je invult. Zie ook het tabblad Pensioen &amp; ZW-A"</f>
        <v>Adviespremie van verzekeraar: 2,2%. Je kunt zelf bepalen welk percentage je invult. Zie ook het tabblad Pensioen &amp; ZW-A</v>
      </c>
    </row>
    <row r="12" spans="1:6" x14ac:dyDescent="0.4">
      <c r="A12" s="3" t="s">
        <v>355</v>
      </c>
      <c r="B12" s="483">
        <f>B11</f>
        <v>2.1999999999999999E-2</v>
      </c>
      <c r="F12" s="3" t="str">
        <f>F11</f>
        <v>Adviespremie van verzekeraar: 2,2%. Je kunt zelf bepalen welk percentage je invult. Zie ook het tabblad Pensioen &amp; ZW-A</v>
      </c>
    </row>
    <row r="13" spans="1:6" x14ac:dyDescent="0.4">
      <c r="A13" s="3" t="s">
        <v>358</v>
      </c>
      <c r="B13" s="483">
        <v>3.0000000000000001E-3</v>
      </c>
      <c r="F13" s="139" t="str">
        <f>"Maximum inhouding: "&amp;B13*100&amp;"%."</f>
        <v>Maximum inhouding: 0,3%.</v>
      </c>
    </row>
    <row r="15" spans="1:6" x14ac:dyDescent="0.4">
      <c r="A15" s="3" t="s">
        <v>354</v>
      </c>
      <c r="B15" s="483">
        <v>3.9600000000000003E-2</v>
      </c>
      <c r="F15" s="3" t="str">
        <f>"Adviespremie van verzekeraar: "&amp;B15*100&amp;"%. Je kunt zelf bepalen welk percentage je invult.Zie ook het tabblad Pensioen &amp; ZW-A"</f>
        <v>Adviespremie van verzekeraar: 3,96%. Je kunt zelf bepalen welk percentage je invult.Zie ook het tabblad Pensioen &amp; ZW-A</v>
      </c>
    </row>
    <row r="16" spans="1:6" x14ac:dyDescent="0.4">
      <c r="A16" s="3" t="s">
        <v>356</v>
      </c>
      <c r="B16" s="483">
        <f>B15</f>
        <v>3.9600000000000003E-2</v>
      </c>
      <c r="F16" s="3" t="str">
        <f>F15</f>
        <v>Adviespremie van verzekeraar: 3,96%. Je kunt zelf bepalen welk percentage je invult.Zie ook het tabblad Pensioen &amp; ZW-A</v>
      </c>
    </row>
    <row r="17" spans="1:6" x14ac:dyDescent="0.4">
      <c r="A17" s="3" t="s">
        <v>357</v>
      </c>
      <c r="B17" s="483">
        <v>7.0000000000000001E-3</v>
      </c>
      <c r="F17" s="139" t="str">
        <f>"Maximum inhouding: "&amp;B17*100&amp;"%."</f>
        <v>Maximum inhouding: 0,7%.</v>
      </c>
    </row>
    <row r="19" spans="1:6" x14ac:dyDescent="0.4">
      <c r="A19" s="3" t="s">
        <v>285</v>
      </c>
      <c r="B19" s="483">
        <f>Variabelen!F96</f>
        <v>1.2200000000000001E-2</v>
      </c>
    </row>
    <row r="20" spans="1:6" x14ac:dyDescent="0.4">
      <c r="A20" s="3" t="s">
        <v>359</v>
      </c>
      <c r="B20" s="483">
        <v>2E-3</v>
      </c>
    </row>
    <row r="22" spans="1:6" x14ac:dyDescent="0.4">
      <c r="A22" s="482" t="s">
        <v>46</v>
      </c>
    </row>
    <row r="23" spans="1:6" x14ac:dyDescent="0.4">
      <c r="A23" s="3" t="s">
        <v>361</v>
      </c>
      <c r="B23" s="484">
        <v>261</v>
      </c>
    </row>
    <row r="24" spans="1:6" x14ac:dyDescent="0.4">
      <c r="A24" s="3" t="s">
        <v>32</v>
      </c>
      <c r="B24" s="485">
        <f>Variabelen!F81+Variabelen!F82</f>
        <v>30.42</v>
      </c>
      <c r="C24" s="467">
        <f>B24/$B$29</f>
        <v>0.13192818110850899</v>
      </c>
    </row>
    <row r="25" spans="1:6" x14ac:dyDescent="0.4">
      <c r="A25" s="3" t="s">
        <v>400</v>
      </c>
      <c r="B25" s="485">
        <v>20</v>
      </c>
      <c r="C25" s="467">
        <f>B25/$B$30</f>
        <v>8.2987551867219914E-2</v>
      </c>
    </row>
    <row r="26" spans="1:6" x14ac:dyDescent="0.4">
      <c r="A26" s="3" t="s">
        <v>33</v>
      </c>
      <c r="B26" s="485">
        <f>Variabelen!F83+Variabelen!F84</f>
        <v>0</v>
      </c>
      <c r="C26" s="467">
        <f t="shared" ref="C26:C28" si="0">B26/$B$29</f>
        <v>0</v>
      </c>
    </row>
    <row r="27" spans="1:6" x14ac:dyDescent="0.4">
      <c r="A27" s="3" t="s">
        <v>362</v>
      </c>
      <c r="B27" s="484">
        <f>'Overzicht van invoer'!F41</f>
        <v>0</v>
      </c>
      <c r="C27" s="467">
        <f t="shared" si="0"/>
        <v>0</v>
      </c>
    </row>
    <row r="28" spans="1:6" x14ac:dyDescent="0.4">
      <c r="A28" s="3" t="s">
        <v>907</v>
      </c>
      <c r="B28" s="484">
        <f>E31</f>
        <v>0</v>
      </c>
      <c r="C28" s="467">
        <f t="shared" si="0"/>
        <v>0</v>
      </c>
    </row>
    <row r="29" spans="1:6" x14ac:dyDescent="0.4">
      <c r="A29" s="3" t="s">
        <v>398</v>
      </c>
      <c r="B29" s="484">
        <f>B23-B24-B26-B27-B28</f>
        <v>230.57999999999998</v>
      </c>
    </row>
    <row r="30" spans="1:6" x14ac:dyDescent="0.4">
      <c r="A30" s="3" t="s">
        <v>399</v>
      </c>
      <c r="B30" s="484">
        <f>B23-B25-B27</f>
        <v>241</v>
      </c>
    </row>
    <row r="31" spans="1:6" x14ac:dyDescent="0.4">
      <c r="A31" s="755" t="s">
        <v>906</v>
      </c>
      <c r="B31" s="467">
        <f>C28</f>
        <v>0</v>
      </c>
      <c r="C31" s="467">
        <f>B31</f>
        <v>0</v>
      </c>
      <c r="D31" s="756">
        <f>Variabelen!F49*'Vaste waarden'!B23</f>
        <v>0</v>
      </c>
      <c r="E31" s="757">
        <f>D31</f>
        <v>0</v>
      </c>
      <c r="F31" s="755" t="s">
        <v>908</v>
      </c>
    </row>
    <row r="32" spans="1:6" x14ac:dyDescent="0.4">
      <c r="A32" s="3" t="s">
        <v>35</v>
      </c>
      <c r="C32" s="467">
        <f>Variabelen!F64</f>
        <v>0.08</v>
      </c>
    </row>
    <row r="34" spans="1:13" x14ac:dyDescent="0.4">
      <c r="A34" s="482" t="s">
        <v>294</v>
      </c>
    </row>
    <row r="35" spans="1:13" x14ac:dyDescent="0.4">
      <c r="A35" s="3" t="s">
        <v>360</v>
      </c>
      <c r="B35" s="456">
        <f>'Overzicht van invoer'!F51</f>
        <v>9.24</v>
      </c>
    </row>
    <row r="36" spans="1:13" x14ac:dyDescent="0.4">
      <c r="A36" s="3" t="s">
        <v>287</v>
      </c>
      <c r="B36" s="483">
        <v>0.159</v>
      </c>
      <c r="F36" s="3" t="str">
        <f>"Let op: Dit percentage wordt gebruikt voor fase A/1+2! De werkgeverspremie voor de regeling is "&amp;B36*100&amp;"%. Hier gaat de franchise van €"&amp;B35&amp;" per uur vanaf. De netto premie is dus lager. Geef hier het percentage in dat je in de kostprijs wilt opnemen. "</f>
        <v xml:space="preserve">Let op: Dit percentage wordt gebruikt voor fase A/1+2! De werkgeverspremie voor de regeling is 15,9%. Hier gaat de franchise van €9,24 per uur vanaf. De netto premie is dus lager. Geef hier het percentage in dat je in de kostprijs wilt opnemen. </v>
      </c>
    </row>
    <row r="37" spans="1:13" x14ac:dyDescent="0.4">
      <c r="A37" s="3" t="s">
        <v>365</v>
      </c>
      <c r="B37" s="483">
        <f>B36</f>
        <v>0.159</v>
      </c>
      <c r="F37" s="3" t="str">
        <f>"Let op: Dit percentage wordt gebruikt voor fase B-C/3-4! De werkgeverspremie voor de regeling is "&amp;B37*100&amp;"%. Hier gaat de franchise van €"&amp;B36&amp;" per uur vanaf. De netto premie is dus lager. Geef hier het percentage in dat je in de kostprijs wilt opnemen. "</f>
        <v xml:space="preserve">Let op: Dit percentage wordt gebruikt voor fase B-C/3-4! De werkgeverspremie voor de regeling is 15,9%. Hier gaat de franchise van €0,159 per uur vanaf. De netto premie is dus lager. Geef hier het percentage in dat je in de kostprijs wilt opnemen. </v>
      </c>
    </row>
    <row r="38" spans="1:13" x14ac:dyDescent="0.4">
      <c r="A38" s="3" t="s">
        <v>366</v>
      </c>
      <c r="B38" s="483">
        <f>B36</f>
        <v>0.159</v>
      </c>
    </row>
    <row r="39" spans="1:13" x14ac:dyDescent="0.4">
      <c r="A39" s="3" t="s">
        <v>367</v>
      </c>
      <c r="B39" s="483">
        <v>7.4999999999999997E-2</v>
      </c>
    </row>
    <row r="40" spans="1:13" x14ac:dyDescent="0.4">
      <c r="A40" s="3" t="s">
        <v>578</v>
      </c>
      <c r="B40" s="752">
        <f>C40*(1+'RG I (adm-med) fase A-1+2'!D32)</f>
        <v>1.0404040999999999</v>
      </c>
      <c r="C40" s="3">
        <v>0.85299999999999998</v>
      </c>
      <c r="F40" s="497" t="s">
        <v>644</v>
      </c>
      <c r="M40" s="3" t="s">
        <v>688</v>
      </c>
    </row>
    <row r="44" spans="1:13" x14ac:dyDescent="0.4">
      <c r="A44" s="482" t="s">
        <v>408</v>
      </c>
    </row>
    <row r="45" spans="1:13" x14ac:dyDescent="0.4">
      <c r="A45" s="486">
        <f>B5</f>
        <v>7.6300000000000007E-2</v>
      </c>
      <c r="B45" s="483" t="s">
        <v>373</v>
      </c>
      <c r="D45" s="3" t="s">
        <v>534</v>
      </c>
      <c r="E45" s="3" t="s">
        <v>533</v>
      </c>
      <c r="G45" s="3" t="s">
        <v>539</v>
      </c>
      <c r="H45" s="3" t="s">
        <v>538</v>
      </c>
    </row>
    <row r="46" spans="1:13" x14ac:dyDescent="0.4">
      <c r="A46" s="486">
        <f>B4</f>
        <v>6.2700000000000006E-2</v>
      </c>
      <c r="B46" s="483" t="s">
        <v>351</v>
      </c>
      <c r="D46" s="3" t="s">
        <v>535</v>
      </c>
      <c r="G46" s="3" t="s">
        <v>540</v>
      </c>
    </row>
    <row r="47" spans="1:13" x14ac:dyDescent="0.4">
      <c r="G47" s="3" t="s">
        <v>541</v>
      </c>
    </row>
    <row r="48" spans="1:13" x14ac:dyDescent="0.4">
      <c r="A48" s="3" t="s">
        <v>39</v>
      </c>
      <c r="B48" s="483" t="s">
        <v>377</v>
      </c>
      <c r="G48" s="3" t="s">
        <v>542</v>
      </c>
    </row>
    <row r="49" spans="1:2" x14ac:dyDescent="0.4">
      <c r="A49" s="3" t="s">
        <v>38</v>
      </c>
    </row>
    <row r="51" spans="1:2" x14ac:dyDescent="0.4">
      <c r="A51" s="3" t="s">
        <v>306</v>
      </c>
      <c r="B51" s="483" t="s">
        <v>393</v>
      </c>
    </row>
    <row r="52" spans="1:2" x14ac:dyDescent="0.4">
      <c r="A52" s="3" t="s">
        <v>686</v>
      </c>
    </row>
    <row r="53" spans="1:2" x14ac:dyDescent="0.4">
      <c r="A53" s="3" t="s">
        <v>571</v>
      </c>
    </row>
    <row r="55" spans="1:2" x14ac:dyDescent="0.4">
      <c r="A55" s="3" t="s">
        <v>709</v>
      </c>
      <c r="B55" s="483" t="s">
        <v>720</v>
      </c>
    </row>
    <row r="56" spans="1:2" x14ac:dyDescent="0.4">
      <c r="A56" s="498" t="s">
        <v>707</v>
      </c>
    </row>
    <row r="57" spans="1:2" x14ac:dyDescent="0.4">
      <c r="A57" s="3" t="s">
        <v>712</v>
      </c>
      <c r="B57" s="498"/>
    </row>
    <row r="58" spans="1:2" x14ac:dyDescent="0.4">
      <c r="A58" s="3" t="s">
        <v>710</v>
      </c>
    </row>
    <row r="59" spans="1:2" x14ac:dyDescent="0.4">
      <c r="A59" s="3" t="s">
        <v>708</v>
      </c>
    </row>
    <row r="60" spans="1:2" x14ac:dyDescent="0.4">
      <c r="A60" s="3" t="s">
        <v>711</v>
      </c>
    </row>
    <row r="61" spans="1:2" x14ac:dyDescent="0.4">
      <c r="A61" s="3" t="s">
        <v>713</v>
      </c>
    </row>
    <row r="62" spans="1:2" x14ac:dyDescent="0.4">
      <c r="A62" s="3" t="s">
        <v>714</v>
      </c>
    </row>
    <row r="63" spans="1:2" x14ac:dyDescent="0.4">
      <c r="A63" s="3" t="s">
        <v>715</v>
      </c>
    </row>
    <row r="64" spans="1:2" x14ac:dyDescent="0.4">
      <c r="A64" s="3" t="s">
        <v>716</v>
      </c>
    </row>
    <row r="66" spans="1:2" x14ac:dyDescent="0.4">
      <c r="A66" s="3" t="s">
        <v>722</v>
      </c>
      <c r="B66" s="483" t="s">
        <v>721</v>
      </c>
    </row>
    <row r="67" spans="1:2" x14ac:dyDescent="0.4">
      <c r="A67" s="3" t="s">
        <v>723</v>
      </c>
    </row>
    <row r="68" spans="1:2" x14ac:dyDescent="0.4">
      <c r="A68" s="3" t="s">
        <v>724</v>
      </c>
    </row>
    <row r="69" spans="1:2" x14ac:dyDescent="0.4">
      <c r="A69" s="3" t="s">
        <v>725</v>
      </c>
    </row>
  </sheetData>
  <sheetProtection algorithmName="SHA-512" hashValue="eXxB9srNxt90a67jLrFF9F4D3UjZwaUookEmxYyPw2tHCK+mbUfS0bE53SxDEX0HqllwUo5X2IwDJVuA5QOrBA==" saltValue="cjhQuZaVn9k2q7tqKd603Q==" spinCount="100000" sheet="1" selectLockedCells="1"/>
  <pageMargins left="0.7" right="0.7" top="0.75" bottom="0.7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27363-58F2-4DF4-9F9E-830A01B031E7}">
  <sheetPr codeName="Blad6"/>
  <dimension ref="B1:B123"/>
  <sheetViews>
    <sheetView topLeftCell="A5" workbookViewId="0"/>
  </sheetViews>
  <sheetFormatPr defaultRowHeight="13.15" x14ac:dyDescent="0.4"/>
  <cols>
    <col min="1" max="1" width="9.06640625" style="282"/>
    <col min="2" max="2" width="132.796875" style="282" customWidth="1"/>
    <col min="3" max="16384" width="9.06640625" style="282"/>
  </cols>
  <sheetData>
    <row r="1" spans="2:2" ht="15.75" x14ac:dyDescent="0.4">
      <c r="B1" s="281"/>
    </row>
    <row r="2" spans="2:2" ht="15.75" x14ac:dyDescent="0.4">
      <c r="B2" s="281" t="s">
        <v>291</v>
      </c>
    </row>
    <row r="3" spans="2:2" ht="14.25" x14ac:dyDescent="0.4">
      <c r="B3" s="283" t="s">
        <v>288</v>
      </c>
    </row>
    <row r="4" spans="2:2" ht="14.25" x14ac:dyDescent="0.4">
      <c r="B4" s="284" t="s">
        <v>429</v>
      </c>
    </row>
    <row r="5" spans="2:2" ht="14.25" x14ac:dyDescent="0.4">
      <c r="B5" s="283" t="s">
        <v>289</v>
      </c>
    </row>
    <row r="6" spans="2:2" ht="71.25" x14ac:dyDescent="0.4">
      <c r="B6" s="284" t="s">
        <v>430</v>
      </c>
    </row>
    <row r="7" spans="2:2" ht="14.25" x14ac:dyDescent="0.4">
      <c r="B7" s="283" t="s">
        <v>292</v>
      </c>
    </row>
    <row r="8" spans="2:2" ht="14.25" x14ac:dyDescent="0.4">
      <c r="B8" s="284" t="s">
        <v>608</v>
      </c>
    </row>
    <row r="9" spans="2:2" ht="28.5" x14ac:dyDescent="0.4">
      <c r="B9" s="284" t="s">
        <v>609</v>
      </c>
    </row>
    <row r="10" spans="2:2" ht="28.5" x14ac:dyDescent="0.4">
      <c r="B10" s="284" t="s">
        <v>610</v>
      </c>
    </row>
    <row r="11" spans="2:2" ht="15.75" x14ac:dyDescent="0.4">
      <c r="B11" s="281"/>
    </row>
    <row r="12" spans="2:2" ht="15.75" x14ac:dyDescent="0.4">
      <c r="B12" s="281" t="s">
        <v>293</v>
      </c>
    </row>
    <row r="13" spans="2:2" ht="14.25" x14ac:dyDescent="0.4">
      <c r="B13" s="283" t="s">
        <v>288</v>
      </c>
    </row>
    <row r="14" spans="2:2" ht="14.25" x14ac:dyDescent="0.4">
      <c r="B14" s="284" t="s">
        <v>431</v>
      </c>
    </row>
    <row r="15" spans="2:2" ht="14.25" x14ac:dyDescent="0.4">
      <c r="B15" s="283" t="s">
        <v>289</v>
      </c>
    </row>
    <row r="16" spans="2:2" ht="28.5" x14ac:dyDescent="0.4">
      <c r="B16" s="284" t="s">
        <v>624</v>
      </c>
    </row>
    <row r="17" spans="2:2" ht="14.25" x14ac:dyDescent="0.4">
      <c r="B17" s="283" t="s">
        <v>290</v>
      </c>
    </row>
    <row r="18" spans="2:2" ht="14.25" x14ac:dyDescent="0.4">
      <c r="B18" s="284" t="s">
        <v>432</v>
      </c>
    </row>
    <row r="19" spans="2:2" ht="42.75" x14ac:dyDescent="0.4">
      <c r="B19" s="284" t="s">
        <v>626</v>
      </c>
    </row>
    <row r="20" spans="2:2" ht="14.25" x14ac:dyDescent="0.4">
      <c r="B20" s="284" t="s">
        <v>625</v>
      </c>
    </row>
    <row r="21" spans="2:2" ht="15.75" x14ac:dyDescent="0.4">
      <c r="B21" s="281"/>
    </row>
    <row r="22" spans="2:2" ht="15.75" x14ac:dyDescent="0.4">
      <c r="B22" s="281" t="s">
        <v>294</v>
      </c>
    </row>
    <row r="23" spans="2:2" ht="14.25" x14ac:dyDescent="0.4">
      <c r="B23" s="283" t="s">
        <v>288</v>
      </c>
    </row>
    <row r="24" spans="2:2" ht="14.25" x14ac:dyDescent="0.4">
      <c r="B24" s="284" t="s">
        <v>433</v>
      </c>
    </row>
    <row r="25" spans="2:2" ht="14.25" x14ac:dyDescent="0.4">
      <c r="B25" s="283" t="s">
        <v>289</v>
      </c>
    </row>
    <row r="26" spans="2:2" ht="28.5" x14ac:dyDescent="0.4">
      <c r="B26" s="284" t="s">
        <v>627</v>
      </c>
    </row>
    <row r="27" spans="2:2" ht="14.25" x14ac:dyDescent="0.4">
      <c r="B27" s="283" t="s">
        <v>292</v>
      </c>
    </row>
    <row r="28" spans="2:2" ht="28.5" x14ac:dyDescent="0.4">
      <c r="B28" s="284" t="s">
        <v>628</v>
      </c>
    </row>
    <row r="29" spans="2:2" ht="28.5" x14ac:dyDescent="0.4">
      <c r="B29" s="284" t="s">
        <v>434</v>
      </c>
    </row>
    <row r="30" spans="2:2" ht="55.5" customHeight="1" x14ac:dyDescent="0.4">
      <c r="B30" s="284" t="s">
        <v>629</v>
      </c>
    </row>
    <row r="31" spans="2:2" ht="15.75" x14ac:dyDescent="0.4">
      <c r="B31" s="281"/>
    </row>
    <row r="32" spans="2:2" ht="15.75" x14ac:dyDescent="0.4">
      <c r="B32" s="281" t="s">
        <v>295</v>
      </c>
    </row>
    <row r="33" spans="2:2" ht="14.25" x14ac:dyDescent="0.4">
      <c r="B33" s="283" t="s">
        <v>288</v>
      </c>
    </row>
    <row r="34" spans="2:2" ht="14.25" x14ac:dyDescent="0.4">
      <c r="B34" s="284" t="s">
        <v>435</v>
      </c>
    </row>
    <row r="35" spans="2:2" ht="14.25" x14ac:dyDescent="0.4">
      <c r="B35" s="283" t="s">
        <v>289</v>
      </c>
    </row>
    <row r="36" spans="2:2" ht="14.25" x14ac:dyDescent="0.4">
      <c r="B36" s="284" t="s">
        <v>436</v>
      </c>
    </row>
    <row r="37" spans="2:2" ht="14.25" x14ac:dyDescent="0.4">
      <c r="B37" s="283" t="s">
        <v>292</v>
      </c>
    </row>
    <row r="38" spans="2:2" ht="14.25" x14ac:dyDescent="0.4">
      <c r="B38" s="285" t="s">
        <v>307</v>
      </c>
    </row>
    <row r="39" spans="2:2" ht="15.75" x14ac:dyDescent="0.4">
      <c r="B39" s="281"/>
    </row>
    <row r="40" spans="2:2" ht="15.75" x14ac:dyDescent="0.4">
      <c r="B40" s="281" t="s">
        <v>285</v>
      </c>
    </row>
    <row r="41" spans="2:2" ht="14.25" x14ac:dyDescent="0.4">
      <c r="B41" s="283" t="s">
        <v>288</v>
      </c>
    </row>
    <row r="42" spans="2:2" ht="14.25" x14ac:dyDescent="0.4">
      <c r="B42" s="284" t="s">
        <v>433</v>
      </c>
    </row>
    <row r="43" spans="2:2" ht="14.25" x14ac:dyDescent="0.4">
      <c r="B43" s="283" t="s">
        <v>289</v>
      </c>
    </row>
    <row r="44" spans="2:2" ht="14.25" x14ac:dyDescent="0.4">
      <c r="B44" s="284" t="s">
        <v>630</v>
      </c>
    </row>
    <row r="45" spans="2:2" ht="14.25" x14ac:dyDescent="0.4">
      <c r="B45" s="283" t="s">
        <v>292</v>
      </c>
    </row>
    <row r="46" spans="2:2" ht="14.25" x14ac:dyDescent="0.4">
      <c r="B46" s="284" t="s">
        <v>631</v>
      </c>
    </row>
    <row r="47" spans="2:2" ht="14.25" x14ac:dyDescent="0.4">
      <c r="B47" s="285"/>
    </row>
    <row r="48" spans="2:2" ht="15.75" x14ac:dyDescent="0.4">
      <c r="B48" s="281" t="s">
        <v>296</v>
      </c>
    </row>
    <row r="49" spans="2:2" ht="14.25" x14ac:dyDescent="0.4">
      <c r="B49" s="283" t="s">
        <v>288</v>
      </c>
    </row>
    <row r="50" spans="2:2" ht="14.25" x14ac:dyDescent="0.4">
      <c r="B50" s="284" t="s">
        <v>433</v>
      </c>
    </row>
    <row r="51" spans="2:2" ht="14.25" x14ac:dyDescent="0.4">
      <c r="B51" s="283" t="s">
        <v>289</v>
      </c>
    </row>
    <row r="52" spans="2:2" ht="14.25" x14ac:dyDescent="0.4">
      <c r="B52" s="284" t="s">
        <v>437</v>
      </c>
    </row>
    <row r="53" spans="2:2" ht="14.25" x14ac:dyDescent="0.4">
      <c r="B53" s="283" t="s">
        <v>292</v>
      </c>
    </row>
    <row r="54" spans="2:2" ht="42.75" x14ac:dyDescent="0.4">
      <c r="B54" s="284" t="s">
        <v>438</v>
      </c>
    </row>
    <row r="55" spans="2:2" ht="14.25" x14ac:dyDescent="0.4">
      <c r="B55" s="286"/>
    </row>
    <row r="56" spans="2:2" ht="18" x14ac:dyDescent="0.4">
      <c r="B56" s="281" t="s">
        <v>439</v>
      </c>
    </row>
    <row r="57" spans="2:2" ht="14.25" x14ac:dyDescent="0.4">
      <c r="B57" s="283" t="s">
        <v>288</v>
      </c>
    </row>
    <row r="58" spans="2:2" ht="14.25" x14ac:dyDescent="0.4">
      <c r="B58" s="284" t="s">
        <v>433</v>
      </c>
    </row>
    <row r="59" spans="2:2" ht="14.25" x14ac:dyDescent="0.4">
      <c r="B59" s="283" t="s">
        <v>289</v>
      </c>
    </row>
    <row r="60" spans="2:2" ht="42.75" x14ac:dyDescent="0.4">
      <c r="B60" s="284" t="s">
        <v>632</v>
      </c>
    </row>
    <row r="61" spans="2:2" ht="14.25" x14ac:dyDescent="0.4">
      <c r="B61" s="283" t="s">
        <v>292</v>
      </c>
    </row>
    <row r="62" spans="2:2" ht="14.25" x14ac:dyDescent="0.4">
      <c r="B62" s="284" t="s">
        <v>440</v>
      </c>
    </row>
    <row r="63" spans="2:2" ht="14.25" x14ac:dyDescent="0.4">
      <c r="B63" s="285"/>
    </row>
    <row r="64" spans="2:2" ht="14.25" x14ac:dyDescent="0.4">
      <c r="B64" s="285"/>
    </row>
    <row r="65" spans="2:2" ht="15.75" x14ac:dyDescent="0.4">
      <c r="B65" s="281" t="s">
        <v>297</v>
      </c>
    </row>
    <row r="66" spans="2:2" ht="14.25" x14ac:dyDescent="0.4">
      <c r="B66" s="283" t="s">
        <v>288</v>
      </c>
    </row>
    <row r="67" spans="2:2" ht="14.25" x14ac:dyDescent="0.4">
      <c r="B67" s="284" t="s">
        <v>433</v>
      </c>
    </row>
    <row r="68" spans="2:2" ht="14.25" x14ac:dyDescent="0.4">
      <c r="B68" s="283" t="s">
        <v>289</v>
      </c>
    </row>
    <row r="69" spans="2:2" ht="28.5" x14ac:dyDescent="0.4">
      <c r="B69" s="284" t="s">
        <v>441</v>
      </c>
    </row>
    <row r="70" spans="2:2" ht="14.25" x14ac:dyDescent="0.4">
      <c r="B70" s="283" t="s">
        <v>292</v>
      </c>
    </row>
    <row r="71" spans="2:2" ht="28.5" x14ac:dyDescent="0.4">
      <c r="B71" s="284" t="s">
        <v>633</v>
      </c>
    </row>
    <row r="72" spans="2:2" ht="14.25" x14ac:dyDescent="0.4">
      <c r="B72" s="286"/>
    </row>
    <row r="73" spans="2:2" ht="15.75" x14ac:dyDescent="0.4">
      <c r="B73" s="281" t="s">
        <v>298</v>
      </c>
    </row>
    <row r="74" spans="2:2" ht="14.25" x14ac:dyDescent="0.4">
      <c r="B74" s="283" t="s">
        <v>288</v>
      </c>
    </row>
    <row r="75" spans="2:2" ht="14.25" x14ac:dyDescent="0.4">
      <c r="B75" s="284" t="s">
        <v>433</v>
      </c>
    </row>
    <row r="76" spans="2:2" ht="14.25" x14ac:dyDescent="0.4">
      <c r="B76" s="283" t="s">
        <v>289</v>
      </c>
    </row>
    <row r="77" spans="2:2" ht="28.5" x14ac:dyDescent="0.4">
      <c r="B77" s="284" t="s">
        <v>442</v>
      </c>
    </row>
    <row r="78" spans="2:2" ht="14.25" x14ac:dyDescent="0.4">
      <c r="B78" s="283" t="s">
        <v>292</v>
      </c>
    </row>
    <row r="79" spans="2:2" ht="57" x14ac:dyDescent="0.4">
      <c r="B79" s="284" t="s">
        <v>443</v>
      </c>
    </row>
    <row r="80" spans="2:2" ht="28.5" x14ac:dyDescent="0.4">
      <c r="B80" s="284" t="s">
        <v>444</v>
      </c>
    </row>
    <row r="81" spans="2:2" ht="28.5" x14ac:dyDescent="0.4">
      <c r="B81" s="284" t="s">
        <v>445</v>
      </c>
    </row>
    <row r="82" spans="2:2" ht="14.25" x14ac:dyDescent="0.4">
      <c r="B82" s="286"/>
    </row>
    <row r="83" spans="2:2" ht="15.75" x14ac:dyDescent="0.4">
      <c r="B83" s="281" t="s">
        <v>299</v>
      </c>
    </row>
    <row r="84" spans="2:2" ht="14.25" x14ac:dyDescent="0.4">
      <c r="B84" s="283" t="s">
        <v>288</v>
      </c>
    </row>
    <row r="85" spans="2:2" ht="14.25" x14ac:dyDescent="0.4">
      <c r="B85" s="284" t="s">
        <v>433</v>
      </c>
    </row>
    <row r="86" spans="2:2" ht="14.25" x14ac:dyDescent="0.4">
      <c r="B86" s="283" t="s">
        <v>289</v>
      </c>
    </row>
    <row r="87" spans="2:2" ht="14.25" x14ac:dyDescent="0.4">
      <c r="B87" s="284" t="s">
        <v>446</v>
      </c>
    </row>
    <row r="88" spans="2:2" ht="14.25" x14ac:dyDescent="0.4">
      <c r="B88" s="283" t="s">
        <v>292</v>
      </c>
    </row>
    <row r="89" spans="2:2" ht="14.25" x14ac:dyDescent="0.4">
      <c r="B89" s="284" t="s">
        <v>447</v>
      </c>
    </row>
    <row r="90" spans="2:2" ht="14.25" x14ac:dyDescent="0.4">
      <c r="B90" s="286"/>
    </row>
    <row r="91" spans="2:2" ht="15.75" x14ac:dyDescent="0.4">
      <c r="B91" s="281" t="s">
        <v>72</v>
      </c>
    </row>
    <row r="92" spans="2:2" ht="14.25" x14ac:dyDescent="0.4">
      <c r="B92" s="283" t="s">
        <v>288</v>
      </c>
    </row>
    <row r="93" spans="2:2" ht="14.25" x14ac:dyDescent="0.4">
      <c r="B93" s="284" t="s">
        <v>433</v>
      </c>
    </row>
    <row r="94" spans="2:2" ht="14.25" x14ac:dyDescent="0.4">
      <c r="B94" s="283" t="s">
        <v>289</v>
      </c>
    </row>
    <row r="95" spans="2:2" ht="14.25" x14ac:dyDescent="0.4">
      <c r="B95" s="284" t="s">
        <v>448</v>
      </c>
    </row>
    <row r="96" spans="2:2" ht="14.25" x14ac:dyDescent="0.4">
      <c r="B96" s="283" t="s">
        <v>292</v>
      </c>
    </row>
    <row r="97" spans="2:2" ht="42.75" x14ac:dyDescent="0.4">
      <c r="B97" s="284" t="s">
        <v>449</v>
      </c>
    </row>
    <row r="98" spans="2:2" ht="14.25" x14ac:dyDescent="0.4">
      <c r="B98" s="286"/>
    </row>
    <row r="99" spans="2:2" ht="15.75" x14ac:dyDescent="0.4">
      <c r="B99" s="281" t="s">
        <v>300</v>
      </c>
    </row>
    <row r="100" spans="2:2" ht="14.25" x14ac:dyDescent="0.4">
      <c r="B100" s="283" t="s">
        <v>288</v>
      </c>
    </row>
    <row r="101" spans="2:2" ht="14.25" x14ac:dyDescent="0.4">
      <c r="B101" s="284" t="s">
        <v>433</v>
      </c>
    </row>
    <row r="102" spans="2:2" ht="14.25" x14ac:dyDescent="0.4">
      <c r="B102" s="283" t="s">
        <v>289</v>
      </c>
    </row>
    <row r="103" spans="2:2" ht="28.5" x14ac:dyDescent="0.4">
      <c r="B103" s="284" t="s">
        <v>450</v>
      </c>
    </row>
    <row r="104" spans="2:2" ht="14.25" x14ac:dyDescent="0.4">
      <c r="B104" s="283" t="s">
        <v>292</v>
      </c>
    </row>
    <row r="105" spans="2:2" ht="14.25" x14ac:dyDescent="0.4">
      <c r="B105" s="284" t="s">
        <v>451</v>
      </c>
    </row>
    <row r="106" spans="2:2" ht="14.25" x14ac:dyDescent="0.4">
      <c r="B106" s="285"/>
    </row>
    <row r="107" spans="2:2" ht="15.75" x14ac:dyDescent="0.4">
      <c r="B107" s="281" t="s">
        <v>301</v>
      </c>
    </row>
    <row r="108" spans="2:2" ht="14.25" x14ac:dyDescent="0.4">
      <c r="B108" s="283" t="s">
        <v>288</v>
      </c>
    </row>
    <row r="109" spans="2:2" ht="14.25" x14ac:dyDescent="0.4">
      <c r="B109" s="284" t="s">
        <v>433</v>
      </c>
    </row>
    <row r="110" spans="2:2" ht="14.25" x14ac:dyDescent="0.4">
      <c r="B110" s="283" t="s">
        <v>289</v>
      </c>
    </row>
    <row r="111" spans="2:2" ht="42.75" x14ac:dyDescent="0.4">
      <c r="B111" s="495" t="s">
        <v>635</v>
      </c>
    </row>
    <row r="112" spans="2:2" ht="14.25" x14ac:dyDescent="0.4">
      <c r="B112" s="283" t="s">
        <v>292</v>
      </c>
    </row>
    <row r="113" spans="2:2" ht="28.5" x14ac:dyDescent="0.4">
      <c r="B113" s="284" t="s">
        <v>634</v>
      </c>
    </row>
    <row r="114" spans="2:2" ht="14.25" x14ac:dyDescent="0.4">
      <c r="B114" s="286"/>
    </row>
    <row r="115" spans="2:2" ht="15.75" x14ac:dyDescent="0.4">
      <c r="B115" s="281" t="s">
        <v>48</v>
      </c>
    </row>
    <row r="116" spans="2:2" ht="14.25" x14ac:dyDescent="0.4">
      <c r="B116" s="283" t="s">
        <v>288</v>
      </c>
    </row>
    <row r="117" spans="2:2" ht="14.25" x14ac:dyDescent="0.4">
      <c r="B117" s="284" t="s">
        <v>433</v>
      </c>
    </row>
    <row r="118" spans="2:2" ht="14.25" x14ac:dyDescent="0.4">
      <c r="B118" s="283" t="s">
        <v>289</v>
      </c>
    </row>
    <row r="119" spans="2:2" ht="14.25" x14ac:dyDescent="0.4">
      <c r="B119" s="284" t="s">
        <v>452</v>
      </c>
    </row>
    <row r="120" spans="2:2" ht="28.5" x14ac:dyDescent="0.4">
      <c r="B120" s="284" t="s">
        <v>453</v>
      </c>
    </row>
    <row r="121" spans="2:2" ht="28.5" x14ac:dyDescent="0.4">
      <c r="B121" s="284" t="s">
        <v>454</v>
      </c>
    </row>
    <row r="122" spans="2:2" ht="14.25" x14ac:dyDescent="0.4">
      <c r="B122" s="283" t="s">
        <v>292</v>
      </c>
    </row>
    <row r="123" spans="2:2" ht="42.75" x14ac:dyDescent="0.45">
      <c r="B123" s="287" t="s">
        <v>302</v>
      </c>
    </row>
  </sheetData>
  <sheetProtection algorithmName="SHA-512" hashValue="dmj2BsFearRhiGxoeHQsSh2CBGVv8xkEo0iBPGT7trsTR+cXJs74YooqGKk79im3Pj8bc3Pm3S8TtGVfGNCfQQ==" saltValue="PQGKZPJW4nzeS+QPo41RZQ==" spinCount="100000" sheet="1" objects="1" scenarios="1" selectLockedCells="1" selectUnlockedCells="1"/>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DC4A5-CEE1-4776-832E-0C3B4BD4937B}">
  <sheetPr codeName="Blad3"/>
  <dimension ref="A1:X236"/>
  <sheetViews>
    <sheetView tabSelected="1" topLeftCell="A17" zoomScaleNormal="100" workbookViewId="0">
      <selection activeCell="F19" sqref="F19"/>
    </sheetView>
  </sheetViews>
  <sheetFormatPr defaultColWidth="9" defaultRowHeight="13.15" x14ac:dyDescent="0.4"/>
  <cols>
    <col min="1" max="1" width="9" style="139" customWidth="1"/>
    <col min="2" max="2" width="60" style="3" bestFit="1" customWidth="1"/>
    <col min="3" max="3" width="48.9296875" style="3" bestFit="1" customWidth="1"/>
    <col min="4" max="4" width="17.33203125" style="3" customWidth="1"/>
    <col min="5" max="5" width="6.33203125" style="3" customWidth="1"/>
    <col min="6" max="6" width="16.796875" style="3" customWidth="1"/>
    <col min="7" max="7" width="9" style="3" hidden="1" customWidth="1"/>
    <col min="8" max="8" width="104.06640625" style="3" bestFit="1" customWidth="1"/>
    <col min="9" max="9" width="9" style="3"/>
    <col min="10" max="10" width="105.46484375" style="3" customWidth="1"/>
    <col min="11" max="11" width="10.53125" style="3" customWidth="1"/>
    <col min="12" max="13" width="9" style="3" customWidth="1"/>
    <col min="14" max="14" width="9.59765625" style="3" customWidth="1"/>
    <col min="15" max="16384" width="9" style="3"/>
  </cols>
  <sheetData>
    <row r="1" spans="1:14" x14ac:dyDescent="0.4">
      <c r="A1" s="3"/>
    </row>
    <row r="2" spans="1:14" ht="21" x14ac:dyDescent="0.65">
      <c r="A2" s="3"/>
      <c r="B2" s="583" t="s">
        <v>790</v>
      </c>
      <c r="C2" s="583" t="str">
        <f>Bedrijfswaardes!C9</f>
        <v xml:space="preserve">Stichting Hanzehogeschool Groningen </v>
      </c>
      <c r="D2" s="580"/>
      <c r="F2" s="587"/>
    </row>
    <row r="3" spans="1:14" s="581" customFormat="1" ht="21" x14ac:dyDescent="0.65">
      <c r="B3" s="586" t="s">
        <v>741</v>
      </c>
      <c r="C3" s="584" t="str">
        <f>Bedrijfswaardes!C10</f>
        <v>Inschrijvende partij</v>
      </c>
      <c r="D3" s="582"/>
    </row>
    <row r="4" spans="1:14" s="581" customFormat="1" ht="21" x14ac:dyDescent="0.65">
      <c r="B4" s="586" t="s">
        <v>20</v>
      </c>
      <c r="C4" s="585" t="str">
        <f>Bedrijfswaardes!C11</f>
        <v>ABU</v>
      </c>
      <c r="D4" s="582"/>
    </row>
    <row r="5" spans="1:14" s="581" customFormat="1" ht="21" x14ac:dyDescent="0.65">
      <c r="B5" s="586" t="s">
        <v>870</v>
      </c>
      <c r="C5" s="585">
        <v>2026</v>
      </c>
      <c r="D5" s="582"/>
    </row>
    <row r="6" spans="1:14" x14ac:dyDescent="0.4">
      <c r="A6" s="3"/>
    </row>
    <row r="7" spans="1:14" x14ac:dyDescent="0.4">
      <c r="A7" s="3"/>
    </row>
    <row r="8" spans="1:14" ht="13.5" thickBot="1" x14ac:dyDescent="0.45">
      <c r="A8" s="3"/>
    </row>
    <row r="9" spans="1:14" ht="13.5" thickBot="1" x14ac:dyDescent="0.45">
      <c r="B9" s="432" t="s">
        <v>552</v>
      </c>
      <c r="C9" s="433"/>
      <c r="D9" s="434"/>
      <c r="E9" s="434"/>
      <c r="F9" s="431"/>
      <c r="G9" s="435"/>
      <c r="H9" s="436"/>
      <c r="J9" s="948" t="s">
        <v>956</v>
      </c>
      <c r="K9" s="949"/>
      <c r="L9" s="850"/>
      <c r="M9" s="850"/>
      <c r="N9" s="851"/>
    </row>
    <row r="10" spans="1:14" ht="13.5" hidden="1" thickBot="1" x14ac:dyDescent="0.45">
      <c r="B10" s="709" t="s">
        <v>837</v>
      </c>
      <c r="F10" s="710">
        <v>9.24</v>
      </c>
      <c r="H10" s="711" t="s">
        <v>838</v>
      </c>
      <c r="J10" s="852"/>
      <c r="N10" s="452"/>
    </row>
    <row r="11" spans="1:14" ht="13.5" thickBot="1" x14ac:dyDescent="0.45">
      <c r="B11" s="384" t="s">
        <v>0</v>
      </c>
      <c r="C11" s="385"/>
      <c r="D11" s="359"/>
      <c r="E11" s="386"/>
      <c r="F11" s="389" t="s">
        <v>303</v>
      </c>
      <c r="G11" s="360"/>
      <c r="H11" s="361" t="s">
        <v>29</v>
      </c>
      <c r="J11" s="942"/>
      <c r="K11" s="943"/>
      <c r="L11" s="941" t="s">
        <v>750</v>
      </c>
      <c r="M11" s="941" t="s">
        <v>751</v>
      </c>
      <c r="N11" s="367" t="s">
        <v>749</v>
      </c>
    </row>
    <row r="12" spans="1:14" hidden="1" x14ac:dyDescent="0.4">
      <c r="B12" s="370" t="s">
        <v>24</v>
      </c>
      <c r="C12" s="378"/>
      <c r="D12" s="107"/>
      <c r="E12" s="109"/>
      <c r="F12" s="390" t="str">
        <f>C4</f>
        <v>ABU</v>
      </c>
      <c r="G12" s="108"/>
      <c r="H12" s="438"/>
      <c r="J12" s="363"/>
      <c r="K12" s="192"/>
      <c r="L12" s="192"/>
      <c r="M12" s="192"/>
      <c r="N12" s="853"/>
    </row>
    <row r="13" spans="1:14" x14ac:dyDescent="0.4">
      <c r="B13" s="371" t="s">
        <v>375</v>
      </c>
      <c r="C13" s="377" t="s">
        <v>56</v>
      </c>
      <c r="D13" s="279"/>
      <c r="E13" s="453"/>
      <c r="F13" s="1024">
        <f>(F22/0.7*0.3)*(100/90)</f>
        <v>0</v>
      </c>
      <c r="G13" s="115"/>
      <c r="H13" s="662" t="s">
        <v>742</v>
      </c>
      <c r="J13" s="890" t="s">
        <v>944</v>
      </c>
      <c r="L13" s="891"/>
      <c r="M13" s="891"/>
      <c r="N13" s="925" t="s">
        <v>945</v>
      </c>
    </row>
    <row r="14" spans="1:14" x14ac:dyDescent="0.4">
      <c r="B14" s="372"/>
      <c r="C14" s="378" t="s">
        <v>245</v>
      </c>
      <c r="D14" s="280"/>
      <c r="E14" s="105"/>
      <c r="F14" s="1024">
        <v>0</v>
      </c>
      <c r="G14" s="115"/>
      <c r="H14" s="1025" t="s">
        <v>993</v>
      </c>
      <c r="J14" s="890" t="s">
        <v>946</v>
      </c>
      <c r="L14" s="891"/>
      <c r="M14" s="891"/>
      <c r="N14" s="925" t="s">
        <v>947</v>
      </c>
    </row>
    <row r="15" spans="1:14" x14ac:dyDescent="0.4">
      <c r="B15" s="373"/>
      <c r="C15" s="379" t="s">
        <v>366</v>
      </c>
      <c r="D15" s="593">
        <f>(F22/0.7*0.2)-0.3%</f>
        <v>-3.0000000000000001E-3</v>
      </c>
      <c r="E15" s="240"/>
      <c r="F15" s="392">
        <f>IF(D15&gt;0,D15,0)</f>
        <v>0</v>
      </c>
      <c r="G15" s="120"/>
      <c r="H15" s="663" t="s">
        <v>43</v>
      </c>
      <c r="J15" s="890" t="s">
        <v>948</v>
      </c>
      <c r="L15" s="891"/>
      <c r="M15" s="891"/>
      <c r="N15" s="926" t="s">
        <v>949</v>
      </c>
    </row>
    <row r="16" spans="1:14" x14ac:dyDescent="0.4">
      <c r="B16" s="371" t="s">
        <v>376</v>
      </c>
      <c r="C16" s="377" t="s">
        <v>56</v>
      </c>
      <c r="D16" s="279"/>
      <c r="E16" s="237"/>
      <c r="F16" s="1024">
        <f>(F23/0.7*0.3)*(100/90)</f>
        <v>0</v>
      </c>
      <c r="G16" s="115"/>
      <c r="H16" s="362" t="s">
        <v>742</v>
      </c>
      <c r="J16" s="890" t="s">
        <v>974</v>
      </c>
      <c r="L16" s="891"/>
      <c r="M16" s="891"/>
      <c r="N16" s="927" t="s">
        <v>947</v>
      </c>
    </row>
    <row r="17" spans="1:14" x14ac:dyDescent="0.4">
      <c r="B17" s="372"/>
      <c r="C17" s="378" t="s">
        <v>60</v>
      </c>
      <c r="D17" s="280"/>
      <c r="E17" s="105"/>
      <c r="F17" s="1024">
        <v>0</v>
      </c>
      <c r="G17" s="115"/>
      <c r="H17" s="1025" t="s">
        <v>993</v>
      </c>
      <c r="J17" s="945" t="s">
        <v>992</v>
      </c>
      <c r="L17" s="892"/>
      <c r="M17" s="892"/>
      <c r="N17" s="925" t="s">
        <v>947</v>
      </c>
    </row>
    <row r="18" spans="1:14" x14ac:dyDescent="0.4">
      <c r="B18" s="373"/>
      <c r="C18" s="378" t="s">
        <v>61</v>
      </c>
      <c r="D18" s="594">
        <f>(F23/0.7*0.2)-0.7%</f>
        <v>-6.9999999999999993E-3</v>
      </c>
      <c r="E18" s="105"/>
      <c r="F18" s="394">
        <f>IF(D18&gt;0,D18,0)</f>
        <v>0</v>
      </c>
      <c r="G18" s="126"/>
      <c r="H18" s="595" t="s">
        <v>43</v>
      </c>
      <c r="J18" s="852" t="s">
        <v>914</v>
      </c>
      <c r="L18" s="891"/>
      <c r="M18" s="891"/>
      <c r="N18" s="928" t="s">
        <v>792</v>
      </c>
    </row>
    <row r="19" spans="1:14" x14ac:dyDescent="0.4">
      <c r="B19" s="372" t="s">
        <v>409</v>
      </c>
      <c r="C19" s="591" t="s">
        <v>411</v>
      </c>
      <c r="D19" s="597"/>
      <c r="E19" s="110"/>
      <c r="F19" s="391">
        <f>'Pensioen &amp; ZW-A'!F16</f>
        <v>0.10402827611134435</v>
      </c>
      <c r="G19" s="355"/>
      <c r="H19" s="664" t="s">
        <v>747</v>
      </c>
      <c r="J19" s="947" t="s">
        <v>950</v>
      </c>
      <c r="L19" s="891"/>
      <c r="M19" s="891"/>
      <c r="N19" s="929" t="s">
        <v>792</v>
      </c>
    </row>
    <row r="20" spans="1:14" x14ac:dyDescent="0.4">
      <c r="B20" s="372" t="s">
        <v>410</v>
      </c>
      <c r="C20" s="599" t="s">
        <v>411</v>
      </c>
      <c r="D20" s="598"/>
      <c r="E20" s="510"/>
      <c r="F20" s="600">
        <f>'Pensioen &amp; ZW-A'!F17</f>
        <v>0.10402827611134435</v>
      </c>
      <c r="G20" s="355"/>
      <c r="H20" s="665" t="s">
        <v>748</v>
      </c>
      <c r="J20" s="945" t="s">
        <v>991</v>
      </c>
      <c r="L20" s="891"/>
      <c r="M20" s="891"/>
      <c r="N20" s="928" t="s">
        <v>792</v>
      </c>
    </row>
    <row r="21" spans="1:14" s="100" customFormat="1" x14ac:dyDescent="0.4">
      <c r="A21" s="143"/>
      <c r="B21" s="374" t="s">
        <v>744</v>
      </c>
      <c r="C21" s="381"/>
      <c r="D21" s="191"/>
      <c r="E21" s="387"/>
      <c r="F21" s="396" t="s">
        <v>41</v>
      </c>
      <c r="G21" s="596"/>
      <c r="H21" s="364"/>
      <c r="J21" s="893" t="s">
        <v>951</v>
      </c>
      <c r="K21" s="3"/>
      <c r="L21" s="891"/>
      <c r="M21" s="891"/>
      <c r="N21" s="926"/>
    </row>
    <row r="22" spans="1:14" s="100" customFormat="1" x14ac:dyDescent="0.4">
      <c r="A22" s="216"/>
      <c r="B22" s="954" t="s">
        <v>743</v>
      </c>
      <c r="C22" s="956"/>
      <c r="D22" s="100" t="s">
        <v>490</v>
      </c>
      <c r="F22" s="397"/>
      <c r="G22" s="115"/>
      <c r="H22" s="362" t="s">
        <v>840</v>
      </c>
      <c r="J22" s="893" t="s">
        <v>952</v>
      </c>
      <c r="K22" s="3"/>
      <c r="L22" s="891"/>
      <c r="M22" s="891"/>
      <c r="N22" s="925"/>
    </row>
    <row r="23" spans="1:14" s="100" customFormat="1" x14ac:dyDescent="0.4">
      <c r="A23" s="216"/>
      <c r="B23" s="965"/>
      <c r="C23" s="966"/>
      <c r="D23" s="100" t="s">
        <v>491</v>
      </c>
      <c r="F23" s="397"/>
      <c r="G23" s="115"/>
      <c r="H23" s="362" t="s">
        <v>840</v>
      </c>
      <c r="J23" s="893" t="s">
        <v>915</v>
      </c>
      <c r="L23" s="892"/>
      <c r="M23" s="892"/>
      <c r="N23" s="930"/>
    </row>
    <row r="24" spans="1:14" s="100" customFormat="1" x14ac:dyDescent="0.4">
      <c r="A24" s="216"/>
      <c r="B24" s="965"/>
      <c r="C24" s="966"/>
      <c r="D24" s="100" t="s">
        <v>901</v>
      </c>
      <c r="F24" s="397"/>
      <c r="G24" s="128"/>
      <c r="H24" s="362" t="s">
        <v>840</v>
      </c>
      <c r="J24" s="893" t="s">
        <v>916</v>
      </c>
      <c r="L24" s="891"/>
      <c r="M24" s="891"/>
      <c r="N24" s="930"/>
    </row>
    <row r="25" spans="1:14" s="100" customFormat="1" x14ac:dyDescent="0.4">
      <c r="A25" s="216"/>
      <c r="B25" s="955"/>
      <c r="C25" s="957"/>
      <c r="D25" s="119" t="s">
        <v>902</v>
      </c>
      <c r="F25" s="397"/>
      <c r="G25" s="128"/>
      <c r="H25" s="362" t="s">
        <v>840</v>
      </c>
      <c r="J25" s="852" t="s">
        <v>953</v>
      </c>
      <c r="L25" s="891"/>
      <c r="M25" s="891"/>
      <c r="N25" s="930"/>
    </row>
    <row r="26" spans="1:14" s="100" customFormat="1" x14ac:dyDescent="0.4">
      <c r="A26" s="216"/>
      <c r="B26" s="375" t="s">
        <v>248</v>
      </c>
      <c r="C26" s="956"/>
      <c r="D26" s="114"/>
      <c r="E26" s="237"/>
      <c r="F26" s="592"/>
      <c r="G26" s="115"/>
      <c r="H26" s="967" t="s">
        <v>912</v>
      </c>
      <c r="J26" s="852" t="s">
        <v>972</v>
      </c>
      <c r="L26" s="891"/>
      <c r="M26" s="891"/>
      <c r="N26" s="930" t="s">
        <v>954</v>
      </c>
    </row>
    <row r="27" spans="1:14" s="100" customFormat="1" hidden="1" x14ac:dyDescent="0.4">
      <c r="A27" s="216"/>
      <c r="B27" s="588"/>
      <c r="C27" s="966"/>
      <c r="E27" s="105"/>
      <c r="F27" s="494"/>
      <c r="G27" s="115"/>
      <c r="H27" s="968"/>
      <c r="J27" s="852"/>
      <c r="L27" s="891"/>
      <c r="M27" s="891"/>
      <c r="N27" s="930"/>
    </row>
    <row r="28" spans="1:14" s="100" customFormat="1" hidden="1" x14ac:dyDescent="0.4">
      <c r="A28" s="216"/>
      <c r="B28" s="589"/>
      <c r="C28" s="957"/>
      <c r="D28" s="119"/>
      <c r="E28" s="240"/>
      <c r="F28" s="308"/>
      <c r="G28" s="128"/>
      <c r="H28" s="969"/>
      <c r="J28" s="852" t="s">
        <v>955</v>
      </c>
      <c r="L28" s="891"/>
      <c r="M28" s="891"/>
      <c r="N28" s="930"/>
    </row>
    <row r="29" spans="1:14" x14ac:dyDescent="0.4">
      <c r="B29" s="374" t="s">
        <v>462</v>
      </c>
      <c r="C29" s="381"/>
      <c r="D29" s="191"/>
      <c r="E29" s="387"/>
      <c r="F29" s="396" t="s">
        <v>41</v>
      </c>
      <c r="G29" s="254"/>
      <c r="H29" s="364"/>
      <c r="J29" s="852" t="s">
        <v>917</v>
      </c>
      <c r="K29" s="100"/>
      <c r="L29" s="891"/>
      <c r="M29" s="891"/>
      <c r="N29" s="930" t="s">
        <v>947</v>
      </c>
    </row>
    <row r="30" spans="1:14" hidden="1" x14ac:dyDescent="0.4">
      <c r="B30" s="954" t="s">
        <v>467</v>
      </c>
      <c r="C30" s="956" t="s">
        <v>469</v>
      </c>
      <c r="D30" s="260" t="s">
        <v>463</v>
      </c>
      <c r="E30" s="458"/>
      <c r="F30" s="397"/>
      <c r="G30" s="258"/>
      <c r="H30" s="970" t="s">
        <v>401</v>
      </c>
      <c r="J30" s="852"/>
      <c r="K30" s="100"/>
      <c r="L30" s="891"/>
      <c r="M30" s="891"/>
      <c r="N30" s="930"/>
    </row>
    <row r="31" spans="1:14" hidden="1" x14ac:dyDescent="0.4">
      <c r="B31" s="955"/>
      <c r="C31" s="957"/>
      <c r="D31" s="259" t="s">
        <v>464</v>
      </c>
      <c r="E31" s="459"/>
      <c r="F31" s="398"/>
      <c r="G31" s="261"/>
      <c r="H31" s="968"/>
      <c r="J31" s="852"/>
      <c r="L31" s="891"/>
      <c r="M31" s="891"/>
      <c r="N31" s="930"/>
    </row>
    <row r="32" spans="1:14" x14ac:dyDescent="0.4">
      <c r="B32" s="954" t="s">
        <v>760</v>
      </c>
      <c r="C32" s="956" t="s">
        <v>469</v>
      </c>
      <c r="D32" s="260" t="s">
        <v>465</v>
      </c>
      <c r="E32" s="458"/>
      <c r="F32" s="397"/>
      <c r="G32" s="258"/>
      <c r="H32" s="666" t="s">
        <v>745</v>
      </c>
      <c r="J32" s="852" t="s">
        <v>971</v>
      </c>
      <c r="L32" s="891"/>
      <c r="M32" s="891"/>
      <c r="N32" s="930"/>
    </row>
    <row r="33" spans="2:14" x14ac:dyDescent="0.4">
      <c r="B33" s="955"/>
      <c r="C33" s="957"/>
      <c r="D33" s="607" t="s">
        <v>466</v>
      </c>
      <c r="E33" s="458"/>
      <c r="F33" s="592"/>
      <c r="G33" s="261"/>
      <c r="H33" s="667" t="s">
        <v>745</v>
      </c>
      <c r="J33" s="852" t="s">
        <v>988</v>
      </c>
      <c r="L33" s="891"/>
      <c r="M33" s="891"/>
      <c r="N33" s="930"/>
    </row>
    <row r="34" spans="2:14" x14ac:dyDescent="0.4">
      <c r="B34" s="557" t="s">
        <v>754</v>
      </c>
      <c r="C34" s="606" t="s">
        <v>761</v>
      </c>
      <c r="D34" s="608" t="s">
        <v>755</v>
      </c>
      <c r="E34" s="110"/>
      <c r="F34" s="397"/>
      <c r="G34" s="261"/>
      <c r="H34" s="666" t="s">
        <v>745</v>
      </c>
      <c r="J34" s="852" t="s">
        <v>973</v>
      </c>
      <c r="L34" s="891"/>
      <c r="M34" s="891"/>
      <c r="N34" s="930"/>
    </row>
    <row r="35" spans="2:14" x14ac:dyDescent="0.4">
      <c r="B35" s="557" t="s">
        <v>754</v>
      </c>
      <c r="C35" s="606" t="s">
        <v>761</v>
      </c>
      <c r="D35" s="605" t="s">
        <v>756</v>
      </c>
      <c r="E35" s="510"/>
      <c r="F35" s="398"/>
      <c r="G35" s="261"/>
      <c r="H35" s="668" t="s">
        <v>745</v>
      </c>
      <c r="J35" s="852" t="s">
        <v>978</v>
      </c>
      <c r="L35" s="891"/>
      <c r="M35" s="891"/>
      <c r="N35" s="930"/>
    </row>
    <row r="36" spans="2:14" x14ac:dyDescent="0.4">
      <c r="B36" s="374" t="s">
        <v>886</v>
      </c>
      <c r="C36" s="381"/>
      <c r="D36" s="191"/>
      <c r="E36" s="387"/>
      <c r="F36" s="396" t="s">
        <v>41</v>
      </c>
      <c r="G36" s="254"/>
      <c r="H36" s="364"/>
      <c r="J36" s="852" t="s">
        <v>979</v>
      </c>
      <c r="L36" s="891"/>
      <c r="M36" s="891"/>
      <c r="N36" s="930"/>
    </row>
    <row r="37" spans="2:14" ht="13.15" hidden="1" customHeight="1" x14ac:dyDescent="0.4">
      <c r="B37" s="375" t="s">
        <v>471</v>
      </c>
      <c r="C37" s="382"/>
      <c r="D37" s="259" t="s">
        <v>416</v>
      </c>
      <c r="E37" s="459"/>
      <c r="F37" s="398"/>
      <c r="G37" s="355"/>
      <c r="H37" s="499" t="s">
        <v>401</v>
      </c>
      <c r="J37" s="852"/>
      <c r="L37" s="891"/>
      <c r="M37" s="891"/>
      <c r="N37" s="930"/>
    </row>
    <row r="38" spans="2:14" x14ac:dyDescent="0.4">
      <c r="B38" s="375" t="s">
        <v>760</v>
      </c>
      <c r="C38" s="382"/>
      <c r="D38" s="510" t="s">
        <v>891</v>
      </c>
      <c r="E38" s="459"/>
      <c r="F38" s="398"/>
      <c r="G38" s="261"/>
      <c r="H38" s="666" t="s">
        <v>745</v>
      </c>
      <c r="J38" s="852"/>
      <c r="L38" s="891"/>
      <c r="M38" s="891"/>
      <c r="N38" s="930"/>
    </row>
    <row r="39" spans="2:14" x14ac:dyDescent="0.4">
      <c r="B39" s="557" t="s">
        <v>754</v>
      </c>
      <c r="C39" s="606" t="s">
        <v>761</v>
      </c>
      <c r="D39" s="963" t="s">
        <v>890</v>
      </c>
      <c r="E39" s="964"/>
      <c r="F39" s="398"/>
      <c r="G39" s="261"/>
      <c r="H39" s="716" t="s">
        <v>841</v>
      </c>
      <c r="J39" s="852"/>
      <c r="L39" s="891"/>
      <c r="M39" s="891"/>
      <c r="N39" s="930"/>
    </row>
    <row r="40" spans="2:14" ht="13.5" thickBot="1" x14ac:dyDescent="0.45">
      <c r="B40" s="374" t="s">
        <v>887</v>
      </c>
      <c r="C40" s="381"/>
      <c r="D40" s="191"/>
      <c r="E40" s="387"/>
      <c r="F40" s="396" t="s">
        <v>41</v>
      </c>
      <c r="G40" s="254"/>
      <c r="H40" s="364"/>
      <c r="J40" s="894"/>
      <c r="K40" s="468"/>
      <c r="L40" s="895"/>
      <c r="M40" s="895"/>
      <c r="N40" s="931"/>
    </row>
    <row r="41" spans="2:14" ht="13.15" hidden="1" customHeight="1" x14ac:dyDescent="0.4">
      <c r="B41" s="375" t="s">
        <v>471</v>
      </c>
      <c r="C41" s="382"/>
      <c r="D41" s="259" t="s">
        <v>416</v>
      </c>
      <c r="E41" s="459"/>
      <c r="F41" s="398"/>
      <c r="G41" s="355"/>
      <c r="H41" s="499" t="s">
        <v>401</v>
      </c>
      <c r="J41" s="75"/>
      <c r="K41" s="76"/>
      <c r="L41" s="604"/>
      <c r="M41" s="604"/>
      <c r="N41" s="603"/>
    </row>
    <row r="42" spans="2:14" x14ac:dyDescent="0.4">
      <c r="B42" s="375" t="s">
        <v>760</v>
      </c>
      <c r="C42" s="382"/>
      <c r="D42" s="510" t="s">
        <v>888</v>
      </c>
      <c r="E42" s="459"/>
      <c r="F42" s="398"/>
      <c r="G42" s="261"/>
      <c r="H42" s="666" t="s">
        <v>745</v>
      </c>
    </row>
    <row r="43" spans="2:14" x14ac:dyDescent="0.4">
      <c r="B43" s="557" t="s">
        <v>754</v>
      </c>
      <c r="C43" s="606" t="s">
        <v>761</v>
      </c>
      <c r="D43" s="963" t="s">
        <v>889</v>
      </c>
      <c r="E43" s="964"/>
      <c r="F43" s="398"/>
      <c r="G43" s="261"/>
      <c r="H43" s="716" t="s">
        <v>841</v>
      </c>
      <c r="J43" s="482"/>
    </row>
    <row r="44" spans="2:14" x14ac:dyDescent="0.4">
      <c r="B44" s="374" t="s">
        <v>378</v>
      </c>
      <c r="C44" s="381"/>
      <c r="D44" s="191"/>
      <c r="E44" s="387"/>
      <c r="F44" s="396" t="s">
        <v>41</v>
      </c>
      <c r="G44" s="254"/>
      <c r="H44" s="364"/>
    </row>
    <row r="45" spans="2:14" x14ac:dyDescent="0.4">
      <c r="B45" s="669" t="s">
        <v>73</v>
      </c>
      <c r="C45" s="591"/>
      <c r="D45" s="110"/>
      <c r="E45" s="110"/>
      <c r="F45" s="590"/>
      <c r="G45" s="258"/>
      <c r="H45" s="670"/>
    </row>
    <row r="46" spans="2:14" x14ac:dyDescent="0.4">
      <c r="B46" s="372" t="s">
        <v>896</v>
      </c>
      <c r="C46" s="378"/>
      <c r="D46" s="100"/>
      <c r="E46" s="105"/>
      <c r="F46" s="399"/>
      <c r="G46" s="115"/>
      <c r="H46" s="362" t="s">
        <v>895</v>
      </c>
    </row>
    <row r="47" spans="2:14" x14ac:dyDescent="0.4">
      <c r="B47" s="372" t="s">
        <v>892</v>
      </c>
      <c r="C47" s="378"/>
      <c r="D47" s="100"/>
      <c r="E47" s="105"/>
      <c r="F47" s="399"/>
      <c r="G47" s="115"/>
      <c r="H47" s="362" t="s">
        <v>894</v>
      </c>
    </row>
    <row r="48" spans="2:14" x14ac:dyDescent="0.4">
      <c r="B48" s="372" t="s">
        <v>893</v>
      </c>
      <c r="C48" s="378"/>
      <c r="D48" s="100"/>
      <c r="E48" s="105"/>
      <c r="F48" s="399"/>
      <c r="G48" s="115"/>
      <c r="H48" s="362" t="s">
        <v>897</v>
      </c>
      <c r="J48" s="100"/>
    </row>
    <row r="49" spans="2:14" x14ac:dyDescent="0.4">
      <c r="B49" s="671" t="s">
        <v>900</v>
      </c>
      <c r="C49" s="461"/>
      <c r="D49" s="76"/>
      <c r="E49" s="462"/>
      <c r="F49" s="457"/>
      <c r="G49" s="76"/>
      <c r="H49" s="672" t="s">
        <v>842</v>
      </c>
    </row>
    <row r="50" spans="2:14" hidden="1" x14ac:dyDescent="0.4">
      <c r="B50" s="671" t="s">
        <v>300</v>
      </c>
      <c r="C50" s="461"/>
      <c r="D50" s="76"/>
      <c r="E50" s="462"/>
      <c r="F50" s="457"/>
      <c r="G50" s="76"/>
      <c r="H50" s="672" t="s">
        <v>746</v>
      </c>
    </row>
    <row r="51" spans="2:14" ht="13.5" thickBot="1" x14ac:dyDescent="0.45">
      <c r="B51" s="376"/>
      <c r="C51" s="383"/>
      <c r="D51" s="365"/>
      <c r="E51" s="388"/>
      <c r="F51" s="400"/>
      <c r="G51" s="366"/>
      <c r="H51" s="367"/>
    </row>
    <row r="54" spans="2:14" ht="36" x14ac:dyDescent="1.05">
      <c r="B54" s="958" t="s">
        <v>975</v>
      </c>
      <c r="C54" s="958"/>
      <c r="D54" s="958"/>
      <c r="E54" s="463"/>
    </row>
    <row r="55" spans="2:14" ht="13.5" thickBot="1" x14ac:dyDescent="0.45"/>
    <row r="56" spans="2:14" ht="13.5" thickBot="1" x14ac:dyDescent="0.45">
      <c r="B56" s="960" t="s">
        <v>913</v>
      </c>
      <c r="C56" s="961"/>
      <c r="D56" s="961"/>
      <c r="E56" s="961"/>
      <c r="F56" s="961"/>
      <c r="G56" s="961"/>
      <c r="H56" s="962"/>
      <c r="J56" s="948" t="s">
        <v>962</v>
      </c>
      <c r="K56" s="949"/>
      <c r="L56" s="850"/>
      <c r="M56" s="850"/>
      <c r="N56" s="851"/>
    </row>
    <row r="57" spans="2:14" ht="13.5" thickBot="1" x14ac:dyDescent="0.45">
      <c r="B57" s="357" t="s">
        <v>553</v>
      </c>
      <c r="C57" s="358"/>
      <c r="D57" s="359" t="s">
        <v>554</v>
      </c>
      <c r="E57" s="359"/>
      <c r="F57" s="369" t="s">
        <v>303</v>
      </c>
      <c r="G57" s="360"/>
      <c r="H57" s="361" t="s">
        <v>29</v>
      </c>
      <c r="J57" s="940" t="s">
        <v>595</v>
      </c>
      <c r="K57" s="941"/>
      <c r="L57" s="941" t="s">
        <v>750</v>
      </c>
      <c r="M57" s="941" t="s">
        <v>751</v>
      </c>
      <c r="N57" s="367" t="s">
        <v>749</v>
      </c>
    </row>
    <row r="58" spans="2:14" x14ac:dyDescent="0.4">
      <c r="B58" s="464"/>
      <c r="C58" s="899"/>
      <c r="H58" s="452"/>
      <c r="J58" s="890" t="s">
        <v>957</v>
      </c>
      <c r="K58" s="681"/>
      <c r="L58" s="934"/>
      <c r="M58" s="934"/>
      <c r="N58" s="936" t="s">
        <v>958</v>
      </c>
    </row>
    <row r="59" spans="2:14" ht="13.15" hidden="1" customHeight="1" x14ac:dyDescent="0.4">
      <c r="B59" s="464" t="s">
        <v>500</v>
      </c>
      <c r="C59" s="900"/>
      <c r="D59" s="3" t="s">
        <v>20</v>
      </c>
      <c r="F59" s="901"/>
      <c r="H59" s="452" t="s">
        <v>558</v>
      </c>
      <c r="J59" s="890"/>
      <c r="K59" s="681"/>
      <c r="L59" s="934"/>
      <c r="M59" s="934"/>
      <c r="N59" s="936"/>
    </row>
    <row r="60" spans="2:14" x14ac:dyDescent="0.4">
      <c r="B60" s="464" t="s">
        <v>559</v>
      </c>
      <c r="C60" s="900"/>
      <c r="D60" s="3" t="s">
        <v>20</v>
      </c>
      <c r="F60" s="902">
        <v>36</v>
      </c>
      <c r="H60" s="452" t="s">
        <v>677</v>
      </c>
      <c r="J60" s="890" t="s">
        <v>959</v>
      </c>
      <c r="K60" s="681"/>
      <c r="L60" s="934"/>
      <c r="M60" s="934"/>
      <c r="N60" s="936" t="s">
        <v>960</v>
      </c>
    </row>
    <row r="61" spans="2:14" x14ac:dyDescent="0.4">
      <c r="B61" s="464" t="s">
        <v>668</v>
      </c>
      <c r="C61" s="959"/>
      <c r="D61" s="3" t="s">
        <v>20</v>
      </c>
      <c r="F61" s="903">
        <v>22.98</v>
      </c>
      <c r="H61" s="452" t="s">
        <v>843</v>
      </c>
      <c r="J61" s="890" t="s">
        <v>963</v>
      </c>
      <c r="K61" s="681"/>
      <c r="L61" s="934">
        <v>11.34</v>
      </c>
      <c r="M61" s="934" t="s">
        <v>964</v>
      </c>
      <c r="N61" s="936" t="s">
        <v>945</v>
      </c>
    </row>
    <row r="62" spans="2:14" x14ac:dyDescent="0.4">
      <c r="B62" s="464" t="s">
        <v>667</v>
      </c>
      <c r="C62" s="959"/>
      <c r="D62" s="3" t="s">
        <v>20</v>
      </c>
      <c r="F62" s="903">
        <v>22.98</v>
      </c>
      <c r="H62" s="452" t="s">
        <v>843</v>
      </c>
      <c r="J62" s="890" t="s">
        <v>965</v>
      </c>
      <c r="K62" s="681"/>
      <c r="L62" s="934">
        <v>25</v>
      </c>
      <c r="M62" s="934" t="s">
        <v>964</v>
      </c>
      <c r="N62" s="936" t="s">
        <v>945</v>
      </c>
    </row>
    <row r="63" spans="2:14" x14ac:dyDescent="0.4">
      <c r="B63" s="464"/>
      <c r="C63" s="900"/>
      <c r="H63" s="452"/>
      <c r="J63" s="890" t="s">
        <v>970</v>
      </c>
      <c r="K63" s="681"/>
      <c r="L63" s="934">
        <v>15</v>
      </c>
      <c r="M63" s="934" t="s">
        <v>969</v>
      </c>
      <c r="N63" s="937" t="s">
        <v>945</v>
      </c>
    </row>
    <row r="64" spans="2:14" ht="26.25" x14ac:dyDescent="0.4">
      <c r="B64" s="489" t="s">
        <v>604</v>
      </c>
      <c r="C64" s="904" t="s">
        <v>605</v>
      </c>
      <c r="D64" s="487" t="s">
        <v>20</v>
      </c>
      <c r="E64" s="487"/>
      <c r="F64" s="905">
        <v>0.08</v>
      </c>
      <c r="H64" s="493" t="s">
        <v>563</v>
      </c>
      <c r="J64" s="890" t="s">
        <v>976</v>
      </c>
      <c r="K64" s="681"/>
      <c r="L64" s="934">
        <v>0.16</v>
      </c>
      <c r="M64" s="934" t="s">
        <v>977</v>
      </c>
      <c r="N64" s="936" t="s">
        <v>945</v>
      </c>
    </row>
    <row r="65" spans="2:24" x14ac:dyDescent="0.4">
      <c r="B65" s="466" t="s">
        <v>586</v>
      </c>
      <c r="C65" s="906" t="s">
        <v>535</v>
      </c>
      <c r="D65" s="3" t="s">
        <v>20</v>
      </c>
      <c r="F65" s="907">
        <f>IF($C$65 ="ja",$F$64, 0)</f>
        <v>0</v>
      </c>
      <c r="H65" s="452" t="s">
        <v>584</v>
      </c>
      <c r="J65" s="890"/>
      <c r="K65" s="681"/>
      <c r="L65" s="934"/>
      <c r="M65" s="934"/>
      <c r="N65" s="936"/>
    </row>
    <row r="66" spans="2:24" x14ac:dyDescent="0.4">
      <c r="B66" s="466" t="s">
        <v>587</v>
      </c>
      <c r="C66" s="906" t="s">
        <v>535</v>
      </c>
      <c r="D66" s="3" t="s">
        <v>20</v>
      </c>
      <c r="F66" s="907">
        <f>IF($C$66 ="ja",$F$64, 0)</f>
        <v>0</v>
      </c>
      <c r="H66" s="452" t="s">
        <v>585</v>
      </c>
      <c r="J66" s="890"/>
      <c r="K66" s="681"/>
      <c r="L66" s="934"/>
      <c r="M66" s="934"/>
      <c r="N66" s="936"/>
    </row>
    <row r="67" spans="2:24" ht="13.5" thickBot="1" x14ac:dyDescent="0.45">
      <c r="B67" s="464" t="s">
        <v>591</v>
      </c>
      <c r="C67" s="900"/>
      <c r="D67" s="3" t="s">
        <v>20</v>
      </c>
      <c r="F67" s="908">
        <v>8.3000000000000004E-2</v>
      </c>
      <c r="H67" s="452" t="s">
        <v>563</v>
      </c>
      <c r="J67" s="932"/>
      <c r="K67" s="933"/>
      <c r="L67" s="935"/>
      <c r="M67" s="935"/>
      <c r="N67" s="938"/>
    </row>
    <row r="68" spans="2:24" x14ac:dyDescent="0.4">
      <c r="B68" s="466" t="s">
        <v>586</v>
      </c>
      <c r="C68" s="906" t="s">
        <v>535</v>
      </c>
      <c r="D68" s="3" t="s">
        <v>20</v>
      </c>
      <c r="F68" s="907">
        <f>IF($C$68 ="ja",$F$67, 0)</f>
        <v>0</v>
      </c>
      <c r="H68" s="452" t="s">
        <v>584</v>
      </c>
      <c r="J68" s="718"/>
      <c r="K68" s="681"/>
      <c r="L68" s="891"/>
      <c r="M68" s="891"/>
      <c r="N68" s="896"/>
    </row>
    <row r="69" spans="2:24" x14ac:dyDescent="0.4">
      <c r="B69" s="466" t="s">
        <v>587</v>
      </c>
      <c r="C69" s="906" t="s">
        <v>535</v>
      </c>
      <c r="D69" s="3" t="s">
        <v>20</v>
      </c>
      <c r="F69" s="907">
        <f>IF($C$69 ="ja",$F$67, 0)</f>
        <v>0</v>
      </c>
      <c r="H69" s="452" t="s">
        <v>585</v>
      </c>
      <c r="J69" s="898"/>
      <c r="K69" s="707"/>
      <c r="L69" s="892"/>
      <c r="M69" s="892"/>
      <c r="N69" s="897"/>
    </row>
    <row r="70" spans="2:24" ht="26.25" x14ac:dyDescent="0.4">
      <c r="B70" s="490" t="s">
        <v>590</v>
      </c>
      <c r="C70" s="909"/>
      <c r="D70" s="487" t="s">
        <v>20</v>
      </c>
      <c r="E70" s="487"/>
      <c r="F70" s="905">
        <v>0</v>
      </c>
      <c r="H70" s="491" t="s">
        <v>563</v>
      </c>
      <c r="J70" s="718"/>
      <c r="K70" s="681"/>
      <c r="L70" s="891"/>
      <c r="M70" s="891"/>
      <c r="N70" s="896"/>
    </row>
    <row r="71" spans="2:24" x14ac:dyDescent="0.4">
      <c r="B71" s="466" t="s">
        <v>586</v>
      </c>
      <c r="C71" s="906" t="s">
        <v>535</v>
      </c>
      <c r="D71" s="3" t="s">
        <v>20</v>
      </c>
      <c r="F71" s="907">
        <f>IF($C$71 ="ja",$F$70, 0)</f>
        <v>0</v>
      </c>
      <c r="H71" s="452" t="s">
        <v>584</v>
      </c>
      <c r="J71" s="718"/>
      <c r="K71" s="681"/>
      <c r="L71" s="891"/>
      <c r="M71" s="891"/>
      <c r="N71" s="896"/>
    </row>
    <row r="72" spans="2:24" x14ac:dyDescent="0.4">
      <c r="B72" s="466" t="s">
        <v>587</v>
      </c>
      <c r="C72" s="906" t="s">
        <v>535</v>
      </c>
      <c r="D72" s="3" t="s">
        <v>20</v>
      </c>
      <c r="F72" s="907">
        <f>IF($C$72 ="ja",$F$70, 0)</f>
        <v>0</v>
      </c>
      <c r="H72" s="452" t="s">
        <v>585</v>
      </c>
      <c r="J72" s="718"/>
      <c r="K72" s="681"/>
      <c r="L72" s="891"/>
      <c r="M72" s="891"/>
      <c r="N72" s="896"/>
    </row>
    <row r="73" spans="2:24" hidden="1" x14ac:dyDescent="0.4">
      <c r="B73" s="464"/>
      <c r="C73" s="900"/>
      <c r="F73" s="910">
        <v>0</v>
      </c>
      <c r="H73" s="452"/>
      <c r="J73" s="950"/>
      <c r="K73" s="950"/>
      <c r="L73" s="465"/>
      <c r="M73" s="465"/>
      <c r="N73" s="602"/>
    </row>
    <row r="74" spans="2:24" hidden="1" x14ac:dyDescent="0.4">
      <c r="B74" s="464"/>
      <c r="C74" s="900"/>
      <c r="F74" s="910">
        <v>0</v>
      </c>
      <c r="H74" s="452"/>
    </row>
    <row r="75" spans="2:24" hidden="1" x14ac:dyDescent="0.4">
      <c r="B75" s="511" t="s">
        <v>582</v>
      </c>
      <c r="C75" s="911" t="s">
        <v>555</v>
      </c>
      <c r="D75" s="512" t="s">
        <v>20</v>
      </c>
      <c r="E75" s="512"/>
      <c r="F75" s="910"/>
      <c r="G75" s="512"/>
      <c r="H75" s="701" t="s">
        <v>834</v>
      </c>
      <c r="N75" s="469"/>
      <c r="S75" s="469"/>
      <c r="X75" s="469"/>
    </row>
    <row r="76" spans="2:24" hidden="1" x14ac:dyDescent="0.4">
      <c r="B76" s="511" t="s">
        <v>583</v>
      </c>
      <c r="C76" s="911" t="s">
        <v>555</v>
      </c>
      <c r="D76" s="512" t="s">
        <v>20</v>
      </c>
      <c r="E76" s="512"/>
      <c r="F76" s="912"/>
      <c r="G76" s="512"/>
      <c r="H76" s="701" t="s">
        <v>834</v>
      </c>
    </row>
    <row r="77" spans="2:24" hidden="1" x14ac:dyDescent="0.4">
      <c r="B77" s="511" t="s">
        <v>581</v>
      </c>
      <c r="C77" s="911" t="s">
        <v>555</v>
      </c>
      <c r="D77" s="512" t="s">
        <v>20</v>
      </c>
      <c r="E77" s="512"/>
      <c r="F77" s="912"/>
      <c r="G77" s="512"/>
      <c r="H77" s="701" t="s">
        <v>835</v>
      </c>
    </row>
    <row r="78" spans="2:24" hidden="1" x14ac:dyDescent="0.4">
      <c r="B78" s="464"/>
      <c r="C78" s="900"/>
      <c r="H78" s="452"/>
    </row>
    <row r="79" spans="2:24" ht="13.5" hidden="1" customHeight="1" thickBot="1" x14ac:dyDescent="0.45">
      <c r="B79" s="464"/>
      <c r="C79" s="900"/>
      <c r="H79" s="452"/>
    </row>
    <row r="80" spans="2:24" ht="13.5" thickBot="1" x14ac:dyDescent="0.45">
      <c r="B80" s="464"/>
      <c r="C80" s="900"/>
      <c r="H80" s="452"/>
    </row>
    <row r="81" spans="2:14" x14ac:dyDescent="0.4">
      <c r="B81" s="464" t="s">
        <v>32</v>
      </c>
      <c r="C81" s="900"/>
      <c r="D81" s="3" t="s">
        <v>20</v>
      </c>
      <c r="F81" s="902">
        <v>30.42</v>
      </c>
      <c r="H81" s="452" t="s">
        <v>564</v>
      </c>
      <c r="J81" s="948" t="s">
        <v>962</v>
      </c>
      <c r="K81" s="949"/>
      <c r="L81" s="850"/>
      <c r="M81" s="850"/>
      <c r="N81" s="851"/>
    </row>
    <row r="82" spans="2:14" ht="13.5" thickBot="1" x14ac:dyDescent="0.45">
      <c r="B82" s="464" t="s">
        <v>574</v>
      </c>
      <c r="C82" s="900"/>
      <c r="D82" s="3" t="s">
        <v>20</v>
      </c>
      <c r="F82" s="902">
        <v>0</v>
      </c>
      <c r="H82" s="452" t="s">
        <v>543</v>
      </c>
      <c r="J82" s="940" t="s">
        <v>568</v>
      </c>
      <c r="K82" s="941"/>
      <c r="L82" s="941" t="s">
        <v>750</v>
      </c>
      <c r="M82" s="941" t="s">
        <v>751</v>
      </c>
      <c r="N82" s="367" t="s">
        <v>749</v>
      </c>
    </row>
    <row r="83" spans="2:14" ht="39.4" x14ac:dyDescent="0.4">
      <c r="B83" s="488" t="s">
        <v>575</v>
      </c>
      <c r="C83" s="904" t="s">
        <v>836</v>
      </c>
      <c r="D83" s="487" t="s">
        <v>20</v>
      </c>
      <c r="E83" s="487"/>
      <c r="F83" s="1026">
        <v>0</v>
      </c>
      <c r="G83" s="487"/>
      <c r="H83" s="491" t="s">
        <v>565</v>
      </c>
      <c r="J83" s="890" t="s">
        <v>961</v>
      </c>
      <c r="K83" s="681"/>
      <c r="L83" s="934"/>
      <c r="M83" s="934"/>
      <c r="N83" s="936" t="s">
        <v>949</v>
      </c>
    </row>
    <row r="84" spans="2:14" x14ac:dyDescent="0.4">
      <c r="B84" s="464" t="s">
        <v>576</v>
      </c>
      <c r="C84" s="900"/>
      <c r="D84" s="3" t="s">
        <v>20</v>
      </c>
      <c r="F84" s="902">
        <v>0</v>
      </c>
      <c r="H84" s="452" t="s">
        <v>565</v>
      </c>
      <c r="J84" s="890" t="s">
        <v>966</v>
      </c>
      <c r="K84" s="681"/>
      <c r="L84" s="934">
        <v>2.4500000000000002</v>
      </c>
      <c r="M84" s="934" t="s">
        <v>967</v>
      </c>
      <c r="N84" s="936" t="s">
        <v>949</v>
      </c>
    </row>
    <row r="85" spans="2:14" x14ac:dyDescent="0.4">
      <c r="B85" s="464" t="s">
        <v>362</v>
      </c>
      <c r="C85" s="900"/>
      <c r="D85" s="3" t="s">
        <v>20</v>
      </c>
      <c r="F85" s="902">
        <v>0</v>
      </c>
      <c r="H85" s="452" t="s">
        <v>564</v>
      </c>
      <c r="J85" s="890" t="s">
        <v>968</v>
      </c>
      <c r="K85" s="681"/>
      <c r="L85" s="934">
        <v>15</v>
      </c>
      <c r="M85" s="934" t="s">
        <v>969</v>
      </c>
      <c r="N85" s="936"/>
    </row>
    <row r="86" spans="2:14" ht="13.15" hidden="1" customHeight="1" x14ac:dyDescent="0.4">
      <c r="B86" s="488" t="s">
        <v>544</v>
      </c>
      <c r="C86" s="909"/>
      <c r="D86" s="487" t="s">
        <v>561</v>
      </c>
      <c r="E86" s="487"/>
      <c r="F86" s="913"/>
      <c r="H86" s="470" t="str">
        <f>'Vaste waarden'!F31</f>
        <v>NB: kort verzuim is altijd gebaseerd op B23 om kringverwijzing te voorkomen</v>
      </c>
      <c r="J86" s="890"/>
      <c r="K86" s="681"/>
      <c r="L86" s="934"/>
      <c r="M86" s="934"/>
      <c r="N86" s="936"/>
    </row>
    <row r="87" spans="2:14" ht="13.15" hidden="1" customHeight="1" x14ac:dyDescent="0.4">
      <c r="B87" s="488" t="s">
        <v>549</v>
      </c>
      <c r="C87" s="909"/>
      <c r="D87" s="487" t="s">
        <v>561</v>
      </c>
      <c r="E87" s="487"/>
      <c r="F87" s="913"/>
      <c r="H87" s="470" t="str">
        <f>H86</f>
        <v>NB: kort verzuim is altijd gebaseerd op B23 om kringverwijzing te voorkomen</v>
      </c>
      <c r="J87" s="939"/>
      <c r="K87" s="707"/>
      <c r="L87" s="944"/>
      <c r="M87" s="944"/>
      <c r="N87" s="937"/>
    </row>
    <row r="88" spans="2:14" ht="13.15" hidden="1" customHeight="1" x14ac:dyDescent="0.4">
      <c r="B88" s="488" t="s">
        <v>545</v>
      </c>
      <c r="C88" s="909"/>
      <c r="D88" s="487" t="s">
        <v>561</v>
      </c>
      <c r="E88" s="487"/>
      <c r="F88" s="913"/>
      <c r="H88" s="470" t="str">
        <f>H86</f>
        <v>NB: kort verzuim is altijd gebaseerd op B23 om kringverwijzing te voorkomen</v>
      </c>
      <c r="J88" s="890"/>
      <c r="K88" s="681"/>
      <c r="L88" s="934"/>
      <c r="M88" s="934"/>
      <c r="N88" s="936"/>
    </row>
    <row r="89" spans="2:14" ht="13.5" thickBot="1" x14ac:dyDescent="0.45">
      <c r="B89" s="464"/>
      <c r="C89" s="900"/>
      <c r="H89" s="452"/>
      <c r="J89" s="932"/>
      <c r="K89" s="933"/>
      <c r="L89" s="935"/>
      <c r="M89" s="935"/>
      <c r="N89" s="938"/>
    </row>
    <row r="90" spans="2:14" x14ac:dyDescent="0.4">
      <c r="B90" s="464"/>
      <c r="C90" s="900"/>
      <c r="H90" s="452"/>
      <c r="J90" s="718"/>
      <c r="K90" s="681"/>
      <c r="L90" s="891"/>
      <c r="M90" s="891"/>
      <c r="N90" s="896"/>
    </row>
    <row r="91" spans="2:14" x14ac:dyDescent="0.4">
      <c r="B91" s="464" t="s">
        <v>665</v>
      </c>
      <c r="C91" s="900"/>
      <c r="D91" s="3" t="s">
        <v>20</v>
      </c>
      <c r="F91" s="908">
        <v>1</v>
      </c>
      <c r="H91" s="452" t="s">
        <v>666</v>
      </c>
      <c r="J91" s="718"/>
      <c r="K91" s="681"/>
      <c r="L91" s="891"/>
      <c r="M91" s="891"/>
      <c r="N91" s="896"/>
    </row>
    <row r="92" spans="2:14" ht="13.15" hidden="1" customHeight="1" x14ac:dyDescent="0.4">
      <c r="B92" s="464" t="s">
        <v>577</v>
      </c>
      <c r="C92" s="900"/>
      <c r="D92" s="3" t="s">
        <v>20</v>
      </c>
      <c r="F92" s="908">
        <v>0.5</v>
      </c>
      <c r="H92" s="452" t="s">
        <v>844</v>
      </c>
      <c r="J92" s="718"/>
      <c r="K92" s="681"/>
      <c r="L92" s="891"/>
      <c r="M92" s="891"/>
      <c r="N92" s="896"/>
    </row>
    <row r="93" spans="2:14" x14ac:dyDescent="0.4">
      <c r="B93" s="464" t="s">
        <v>573</v>
      </c>
      <c r="C93" s="900"/>
      <c r="D93" s="3" t="s">
        <v>284</v>
      </c>
      <c r="F93" s="908">
        <v>0.19600000000000001</v>
      </c>
      <c r="H93" s="452" t="s">
        <v>990</v>
      </c>
      <c r="J93" s="898"/>
      <c r="K93" s="707"/>
      <c r="L93" s="892"/>
      <c r="M93" s="892"/>
      <c r="N93" s="897"/>
    </row>
    <row r="94" spans="2:14" x14ac:dyDescent="0.4">
      <c r="B94" s="464" t="s">
        <v>547</v>
      </c>
      <c r="C94" s="900"/>
      <c r="D94" s="3" t="s">
        <v>562</v>
      </c>
      <c r="F94" s="914">
        <f>'Vaste waarden'!B38</f>
        <v>0.159</v>
      </c>
      <c r="H94" s="452"/>
      <c r="J94" s="718"/>
      <c r="K94" s="681"/>
      <c r="L94" s="891"/>
      <c r="M94" s="891"/>
      <c r="N94" s="896"/>
    </row>
    <row r="95" spans="2:14" ht="39.4" x14ac:dyDescent="0.4">
      <c r="B95" s="488" t="s">
        <v>546</v>
      </c>
      <c r="C95" s="909"/>
      <c r="D95" s="487" t="s">
        <v>560</v>
      </c>
      <c r="E95" s="487"/>
      <c r="F95" s="915">
        <f>MAX(0,F93-F94)</f>
        <v>3.7000000000000005E-2</v>
      </c>
      <c r="H95" s="471" t="s">
        <v>845</v>
      </c>
      <c r="J95" s="718"/>
      <c r="K95" s="681"/>
      <c r="L95" s="891"/>
      <c r="M95" s="891"/>
      <c r="N95" s="896"/>
    </row>
    <row r="96" spans="2:14" x14ac:dyDescent="0.4">
      <c r="B96" s="464" t="s">
        <v>556</v>
      </c>
      <c r="C96" s="900"/>
      <c r="D96" s="3" t="s">
        <v>20</v>
      </c>
      <c r="F96" s="946">
        <v>1.2200000000000001E-2</v>
      </c>
      <c r="H96" s="452" t="s">
        <v>641</v>
      </c>
      <c r="J96" s="718"/>
      <c r="K96" s="681"/>
      <c r="L96" s="891"/>
      <c r="M96" s="891"/>
      <c r="N96" s="896"/>
    </row>
    <row r="97" spans="2:14" ht="13.15" hidden="1" customHeight="1" x14ac:dyDescent="0.4">
      <c r="B97" s="464" t="s">
        <v>34</v>
      </c>
      <c r="C97" s="900"/>
      <c r="D97" s="3" t="s">
        <v>20</v>
      </c>
      <c r="F97" s="908"/>
      <c r="H97" s="452" t="s">
        <v>641</v>
      </c>
      <c r="J97" s="601"/>
      <c r="K97" s="601"/>
      <c r="L97" s="465"/>
      <c r="M97" s="465"/>
      <c r="N97" s="602"/>
    </row>
    <row r="98" spans="2:14" x14ac:dyDescent="0.4">
      <c r="B98" s="464" t="s">
        <v>572</v>
      </c>
      <c r="C98" s="900"/>
      <c r="D98" s="3" t="s">
        <v>20</v>
      </c>
      <c r="F98" s="908">
        <v>0</v>
      </c>
      <c r="H98" s="452" t="s">
        <v>641</v>
      </c>
    </row>
    <row r="99" spans="2:14" x14ac:dyDescent="0.4">
      <c r="B99" s="464" t="s">
        <v>642</v>
      </c>
      <c r="C99" s="916" t="s">
        <v>588</v>
      </c>
      <c r="D99" s="3" t="s">
        <v>20</v>
      </c>
      <c r="F99" s="908">
        <v>0</v>
      </c>
      <c r="H99" s="452" t="s">
        <v>641</v>
      </c>
    </row>
    <row r="100" spans="2:14" x14ac:dyDescent="0.4">
      <c r="B100" s="464" t="s">
        <v>643</v>
      </c>
      <c r="C100" s="916" t="s">
        <v>588</v>
      </c>
      <c r="D100" s="3" t="s">
        <v>20</v>
      </c>
      <c r="F100" s="908">
        <v>0</v>
      </c>
      <c r="H100" s="452" t="s">
        <v>641</v>
      </c>
    </row>
    <row r="101" spans="2:14" x14ac:dyDescent="0.4">
      <c r="B101" s="464"/>
      <c r="C101" s="900"/>
      <c r="F101" s="915"/>
      <c r="H101" s="452"/>
    </row>
    <row r="102" spans="2:14" ht="26.25" hidden="1" x14ac:dyDescent="0.4">
      <c r="B102" s="489" t="s">
        <v>676</v>
      </c>
      <c r="C102" s="909"/>
      <c r="D102" s="487" t="s">
        <v>561</v>
      </c>
      <c r="E102" s="487"/>
      <c r="F102" s="917"/>
      <c r="H102" s="470" t="s">
        <v>846</v>
      </c>
    </row>
    <row r="103" spans="2:14" hidden="1" x14ac:dyDescent="0.4">
      <c r="B103" s="464"/>
      <c r="C103" s="900"/>
      <c r="F103" s="918"/>
      <c r="H103" s="452"/>
    </row>
    <row r="104" spans="2:14" ht="13.5" thickBot="1" x14ac:dyDescent="0.45">
      <c r="B104" s="472"/>
      <c r="C104" s="919"/>
      <c r="D104" s="468"/>
      <c r="E104" s="468"/>
      <c r="F104" s="468"/>
      <c r="G104" s="468"/>
      <c r="H104" s="473"/>
      <c r="J104" s="139"/>
      <c r="K104" s="139"/>
      <c r="L104" s="139"/>
      <c r="M104" s="139"/>
      <c r="N104" s="139"/>
    </row>
    <row r="105" spans="2:14" s="139" customFormat="1" x14ac:dyDescent="0.4"/>
    <row r="106" spans="2:14" s="139" customFormat="1" x14ac:dyDescent="0.4"/>
    <row r="107" spans="2:14" s="139" customFormat="1" ht="13.5" thickBot="1" x14ac:dyDescent="0.45"/>
    <row r="108" spans="2:14" s="139" customFormat="1" ht="13.5" hidden="1" thickBot="1" x14ac:dyDescent="0.45"/>
    <row r="109" spans="2:14" s="139" customFormat="1" ht="13.5" hidden="1" thickBot="1" x14ac:dyDescent="0.45">
      <c r="B109" s="783" t="s">
        <v>606</v>
      </c>
      <c r="C109" s="784"/>
      <c r="D109" s="785" t="s">
        <v>259</v>
      </c>
      <c r="E109" s="951"/>
      <c r="F109" s="951"/>
      <c r="G109" s="951"/>
      <c r="H109" s="786" t="s">
        <v>29</v>
      </c>
    </row>
    <row r="110" spans="2:14" s="139" customFormat="1" ht="13.5" hidden="1" thickBot="1" x14ac:dyDescent="0.45">
      <c r="B110" s="787" t="s">
        <v>260</v>
      </c>
      <c r="C110" s="788"/>
      <c r="D110" s="216"/>
      <c r="E110" s="788"/>
      <c r="F110" s="789">
        <f>F61</f>
        <v>22.98</v>
      </c>
      <c r="G110" s="790"/>
      <c r="H110" s="791"/>
    </row>
    <row r="111" spans="2:14" s="139" customFormat="1" ht="13.5" hidden="1" thickBot="1" x14ac:dyDescent="0.45">
      <c r="B111" s="792" t="s">
        <v>261</v>
      </c>
      <c r="C111" s="202"/>
      <c r="D111" s="793">
        <v>1</v>
      </c>
      <c r="E111" s="202"/>
      <c r="F111" s="794">
        <f>F60</f>
        <v>36</v>
      </c>
      <c r="G111" s="790"/>
      <c r="H111" s="795"/>
    </row>
    <row r="112" spans="2:14" s="139" customFormat="1" ht="13.5" hidden="1" thickBot="1" x14ac:dyDescent="0.45">
      <c r="B112" s="796" t="s">
        <v>262</v>
      </c>
      <c r="C112" s="195"/>
      <c r="D112" s="797"/>
      <c r="E112" s="797"/>
      <c r="F112" s="798">
        <f>D112*F111</f>
        <v>0</v>
      </c>
      <c r="G112" s="799"/>
      <c r="H112" s="800"/>
    </row>
    <row r="113" spans="2:8" s="139" customFormat="1" ht="13.5" hidden="1" thickBot="1" x14ac:dyDescent="0.45">
      <c r="B113" s="801"/>
      <c r="C113" s="802"/>
      <c r="D113" s="803" t="s">
        <v>259</v>
      </c>
      <c r="E113" s="953" t="s">
        <v>570</v>
      </c>
      <c r="F113" s="953"/>
      <c r="G113" s="953"/>
      <c r="H113" s="804" t="s">
        <v>29</v>
      </c>
    </row>
    <row r="114" spans="2:8" s="139" customFormat="1" ht="13.5" hidden="1" thickBot="1" x14ac:dyDescent="0.45">
      <c r="B114" s="787" t="s">
        <v>263</v>
      </c>
      <c r="C114" s="788"/>
      <c r="D114" s="805"/>
      <c r="E114" s="805"/>
      <c r="F114" s="806"/>
      <c r="G114" s="807"/>
      <c r="H114" s="791" t="s">
        <v>264</v>
      </c>
    </row>
    <row r="115" spans="2:8" s="139" customFormat="1" ht="13.5" hidden="1" thickBot="1" x14ac:dyDescent="0.45">
      <c r="B115" s="792" t="s">
        <v>263</v>
      </c>
      <c r="C115" s="202"/>
      <c r="D115" s="808"/>
      <c r="E115" s="808"/>
      <c r="F115" s="809"/>
      <c r="G115" s="790"/>
      <c r="H115" s="795" t="s">
        <v>264</v>
      </c>
    </row>
    <row r="116" spans="2:8" s="139" customFormat="1" ht="13.5" hidden="1" thickBot="1" x14ac:dyDescent="0.45">
      <c r="B116" s="810" t="s">
        <v>263</v>
      </c>
      <c r="C116" s="211"/>
      <c r="D116" s="811"/>
      <c r="E116" s="811"/>
      <c r="F116" s="812"/>
      <c r="G116" s="813"/>
      <c r="H116" s="814" t="s">
        <v>264</v>
      </c>
    </row>
    <row r="117" spans="2:8" s="139" customFormat="1" ht="13.5" hidden="1" thickBot="1" x14ac:dyDescent="0.45">
      <c r="B117" s="787" t="s">
        <v>265</v>
      </c>
      <c r="C117" s="788"/>
      <c r="D117" s="805"/>
      <c r="E117" s="805"/>
      <c r="F117" s="806"/>
      <c r="G117" s="807"/>
      <c r="H117" s="791" t="s">
        <v>264</v>
      </c>
    </row>
    <row r="118" spans="2:8" s="139" customFormat="1" ht="13.5" hidden="1" thickBot="1" x14ac:dyDescent="0.45">
      <c r="B118" s="792" t="s">
        <v>265</v>
      </c>
      <c r="C118" s="202"/>
      <c r="D118" s="808"/>
      <c r="E118" s="808"/>
      <c r="F118" s="809"/>
      <c r="G118" s="790"/>
      <c r="H118" s="795" t="s">
        <v>264</v>
      </c>
    </row>
    <row r="119" spans="2:8" s="139" customFormat="1" ht="13.5" hidden="1" thickBot="1" x14ac:dyDescent="0.45">
      <c r="B119" s="810" t="s">
        <v>265</v>
      </c>
      <c r="C119" s="211"/>
      <c r="D119" s="811"/>
      <c r="E119" s="811"/>
      <c r="F119" s="809"/>
      <c r="G119" s="790"/>
      <c r="H119" s="795" t="s">
        <v>264</v>
      </c>
    </row>
    <row r="120" spans="2:8" s="139" customFormat="1" ht="13.5" hidden="1" thickBot="1" x14ac:dyDescent="0.45">
      <c r="B120" s="792" t="s">
        <v>579</v>
      </c>
      <c r="C120" s="815"/>
      <c r="D120" s="143"/>
      <c r="E120" s="143"/>
      <c r="F120" s="816">
        <f>F76</f>
        <v>0</v>
      </c>
      <c r="G120" s="206"/>
      <c r="H120" s="795" t="s">
        <v>569</v>
      </c>
    </row>
    <row r="121" spans="2:8" s="139" customFormat="1" ht="13.5" hidden="1" thickBot="1" x14ac:dyDescent="0.45">
      <c r="B121" s="817" t="s">
        <v>580</v>
      </c>
      <c r="C121" s="818"/>
      <c r="D121" s="819"/>
      <c r="E121" s="819"/>
      <c r="F121" s="820">
        <f>F77</f>
        <v>0</v>
      </c>
      <c r="G121" s="821"/>
      <c r="H121" s="822" t="s">
        <v>569</v>
      </c>
    </row>
    <row r="122" spans="2:8" s="139" customFormat="1" ht="13.5" hidden="1" thickBot="1" x14ac:dyDescent="0.45">
      <c r="B122" s="216"/>
      <c r="C122" s="216"/>
      <c r="D122" s="216"/>
      <c r="E122" s="216"/>
      <c r="F122" s="823"/>
      <c r="G122" s="823"/>
      <c r="H122" s="216"/>
    </row>
    <row r="123" spans="2:8" s="139" customFormat="1" ht="13.5" hidden="1" thickBot="1" x14ac:dyDescent="0.45">
      <c r="B123" s="216"/>
      <c r="C123" s="216"/>
      <c r="D123" s="216"/>
      <c r="E123" s="216"/>
      <c r="F123" s="823"/>
      <c r="G123" s="823"/>
      <c r="H123" s="216"/>
    </row>
    <row r="124" spans="2:8" s="139" customFormat="1" ht="13.5" hidden="1" thickBot="1" x14ac:dyDescent="0.45">
      <c r="B124" s="216"/>
      <c r="C124" s="216"/>
      <c r="D124" s="216"/>
      <c r="E124" s="216"/>
      <c r="F124" s="823"/>
      <c r="G124" s="823"/>
      <c r="H124" s="216"/>
    </row>
    <row r="125" spans="2:8" s="139" customFormat="1" ht="13.5" hidden="1" thickBot="1" x14ac:dyDescent="0.45">
      <c r="B125" s="783" t="s">
        <v>267</v>
      </c>
      <c r="C125" s="784"/>
      <c r="D125" s="824"/>
      <c r="E125" s="952"/>
      <c r="F125" s="952"/>
      <c r="G125" s="952"/>
      <c r="H125" s="786" t="s">
        <v>29</v>
      </c>
    </row>
    <row r="126" spans="2:8" s="139" customFormat="1" ht="13.5" hidden="1" thickBot="1" x14ac:dyDescent="0.45">
      <c r="B126" s="787" t="s">
        <v>268</v>
      </c>
      <c r="C126" s="825"/>
      <c r="D126" s="805"/>
      <c r="E126" s="825"/>
      <c r="F126" s="826"/>
      <c r="G126" s="807"/>
      <c r="H126" s="791"/>
    </row>
    <row r="127" spans="2:8" s="139" customFormat="1" ht="13.5" hidden="1" thickBot="1" x14ac:dyDescent="0.45">
      <c r="B127" s="792" t="s">
        <v>269</v>
      </c>
      <c r="C127" s="216"/>
      <c r="D127" s="808"/>
      <c r="E127" s="216"/>
      <c r="F127" s="827"/>
      <c r="G127" s="790"/>
      <c r="H127" s="795" t="s">
        <v>279</v>
      </c>
    </row>
    <row r="128" spans="2:8" s="139" customFormat="1" ht="13.5" hidden="1" thickBot="1" x14ac:dyDescent="0.45">
      <c r="B128" s="792" t="s">
        <v>270</v>
      </c>
      <c r="C128" s="216"/>
      <c r="D128" s="808"/>
      <c r="E128" s="216"/>
      <c r="F128" s="827"/>
      <c r="G128" s="790"/>
      <c r="H128" s="795"/>
    </row>
    <row r="129" spans="2:8" s="139" customFormat="1" ht="13.5" hidden="1" thickBot="1" x14ac:dyDescent="0.45">
      <c r="B129" s="817" t="s">
        <v>271</v>
      </c>
      <c r="C129" s="819"/>
      <c r="D129" s="828"/>
      <c r="E129" s="819"/>
      <c r="F129" s="829"/>
      <c r="G129" s="830"/>
      <c r="H129" s="822"/>
    </row>
    <row r="130" spans="2:8" s="139" customFormat="1" ht="13.5" hidden="1" thickBot="1" x14ac:dyDescent="0.45"/>
    <row r="131" spans="2:8" s="139" customFormat="1" ht="14.25" x14ac:dyDescent="0.45">
      <c r="B131" s="831" t="s">
        <v>939</v>
      </c>
      <c r="C131" s="832"/>
      <c r="D131" s="833"/>
      <c r="E131" s="833"/>
      <c r="F131" s="833"/>
      <c r="G131" s="833"/>
      <c r="H131" s="834"/>
    </row>
    <row r="132" spans="2:8" s="139" customFormat="1" ht="14.25" x14ac:dyDescent="0.45">
      <c r="B132" s="835" t="s">
        <v>942</v>
      </c>
      <c r="C132" s="836"/>
      <c r="H132" s="837"/>
    </row>
    <row r="133" spans="2:8" s="139" customFormat="1" ht="14.65" thickBot="1" x14ac:dyDescent="0.5">
      <c r="B133" s="841" t="s">
        <v>941</v>
      </c>
      <c r="C133" s="838"/>
      <c r="D133" s="839"/>
      <c r="E133" s="839"/>
      <c r="F133" s="839"/>
      <c r="G133" s="839"/>
      <c r="H133" s="840"/>
    </row>
    <row r="134" spans="2:8" s="139" customFormat="1" x14ac:dyDescent="0.4"/>
    <row r="135" spans="2:8" s="139" customFormat="1" x14ac:dyDescent="0.4"/>
    <row r="136" spans="2:8" s="139" customFormat="1" x14ac:dyDescent="0.4"/>
    <row r="137" spans="2:8" s="139" customFormat="1" x14ac:dyDescent="0.4"/>
    <row r="138" spans="2:8" s="139" customFormat="1" x14ac:dyDescent="0.4"/>
    <row r="139" spans="2:8" s="139" customFormat="1" x14ac:dyDescent="0.4"/>
    <row r="140" spans="2:8" s="139" customFormat="1" x14ac:dyDescent="0.4"/>
    <row r="141" spans="2:8" s="139" customFormat="1" x14ac:dyDescent="0.4"/>
    <row r="142" spans="2:8" s="139" customFormat="1" x14ac:dyDescent="0.4"/>
    <row r="143" spans="2:8" s="139" customFormat="1" x14ac:dyDescent="0.4"/>
    <row r="144" spans="2:8" s="139" customFormat="1" x14ac:dyDescent="0.4"/>
    <row r="145" s="139" customFormat="1" x14ac:dyDescent="0.4"/>
    <row r="146" s="139" customFormat="1" x14ac:dyDescent="0.4"/>
    <row r="147" s="139" customFormat="1" x14ac:dyDescent="0.4"/>
    <row r="148" s="139" customFormat="1" x14ac:dyDescent="0.4"/>
    <row r="149" s="139" customFormat="1" x14ac:dyDescent="0.4"/>
    <row r="150" s="139" customFormat="1" x14ac:dyDescent="0.4"/>
    <row r="151" s="139" customFormat="1" x14ac:dyDescent="0.4"/>
    <row r="152" s="139" customFormat="1" x14ac:dyDescent="0.4"/>
    <row r="153" s="139" customFormat="1" x14ac:dyDescent="0.4"/>
    <row r="154" s="139" customFormat="1" x14ac:dyDescent="0.4"/>
    <row r="155" s="139" customFormat="1" x14ac:dyDescent="0.4"/>
    <row r="156" s="139" customFormat="1" x14ac:dyDescent="0.4"/>
    <row r="157" s="139" customFormat="1" x14ac:dyDescent="0.4"/>
    <row r="158" s="139" customFormat="1" x14ac:dyDescent="0.4"/>
    <row r="159" s="139" customFormat="1" x14ac:dyDescent="0.4"/>
    <row r="160" s="139" customFormat="1" x14ac:dyDescent="0.4"/>
    <row r="161" s="139" customFormat="1" x14ac:dyDescent="0.4"/>
    <row r="162" s="139" customFormat="1" x14ac:dyDescent="0.4"/>
    <row r="163" s="139" customFormat="1" x14ac:dyDescent="0.4"/>
    <row r="164" s="139" customFormat="1" x14ac:dyDescent="0.4"/>
    <row r="165" s="139" customFormat="1" x14ac:dyDescent="0.4"/>
    <row r="166" s="139" customFormat="1" x14ac:dyDescent="0.4"/>
    <row r="167" s="139" customFormat="1" x14ac:dyDescent="0.4"/>
    <row r="168" s="139" customFormat="1" x14ac:dyDescent="0.4"/>
    <row r="169" s="139" customFormat="1" x14ac:dyDescent="0.4"/>
    <row r="170" s="139" customFormat="1" x14ac:dyDescent="0.4"/>
    <row r="171" s="139" customFormat="1" x14ac:dyDescent="0.4"/>
    <row r="172" s="139" customFormat="1" x14ac:dyDescent="0.4"/>
    <row r="173" s="139" customFormat="1" x14ac:dyDescent="0.4"/>
    <row r="174" s="139" customFormat="1" x14ac:dyDescent="0.4"/>
    <row r="175" s="139" customFormat="1" x14ac:dyDescent="0.4"/>
    <row r="176" s="139" customFormat="1" x14ac:dyDescent="0.4"/>
    <row r="177" s="139" customFormat="1" x14ac:dyDescent="0.4"/>
    <row r="178" s="139" customFormat="1" x14ac:dyDescent="0.4"/>
    <row r="179" s="139" customFormat="1" x14ac:dyDescent="0.4"/>
    <row r="180" s="139" customFormat="1" x14ac:dyDescent="0.4"/>
    <row r="181" s="139" customFormat="1" x14ac:dyDescent="0.4"/>
    <row r="182" s="139" customFormat="1" x14ac:dyDescent="0.4"/>
    <row r="183" s="139" customFormat="1" x14ac:dyDescent="0.4"/>
    <row r="184" s="139" customFormat="1" x14ac:dyDescent="0.4"/>
    <row r="185" s="139" customFormat="1" x14ac:dyDescent="0.4"/>
    <row r="186" s="139" customFormat="1" x14ac:dyDescent="0.4"/>
    <row r="187" s="139" customFormat="1" x14ac:dyDescent="0.4"/>
    <row r="188" s="139" customFormat="1" x14ac:dyDescent="0.4"/>
    <row r="189" s="139" customFormat="1" x14ac:dyDescent="0.4"/>
    <row r="190" s="139" customFormat="1" x14ac:dyDescent="0.4"/>
    <row r="191" s="139" customFormat="1" x14ac:dyDescent="0.4"/>
    <row r="192" s="139" customFormat="1" x14ac:dyDescent="0.4"/>
    <row r="193" s="139" customFormat="1" x14ac:dyDescent="0.4"/>
    <row r="194" s="139" customFormat="1" x14ac:dyDescent="0.4"/>
    <row r="195" s="139" customFormat="1" x14ac:dyDescent="0.4"/>
    <row r="196" s="139" customFormat="1" x14ac:dyDescent="0.4"/>
    <row r="197" s="139" customFormat="1" x14ac:dyDescent="0.4"/>
    <row r="198" s="139" customFormat="1" x14ac:dyDescent="0.4"/>
    <row r="199" s="139" customFormat="1" x14ac:dyDescent="0.4"/>
    <row r="200" s="139" customFormat="1" x14ac:dyDescent="0.4"/>
    <row r="201" s="139" customFormat="1" x14ac:dyDescent="0.4"/>
    <row r="202" s="139" customFormat="1" x14ac:dyDescent="0.4"/>
    <row r="203" s="139" customFormat="1" x14ac:dyDescent="0.4"/>
    <row r="204" s="139" customFormat="1" x14ac:dyDescent="0.4"/>
    <row r="205" s="139" customFormat="1" x14ac:dyDescent="0.4"/>
    <row r="206" s="139" customFormat="1" x14ac:dyDescent="0.4"/>
    <row r="207" s="139" customFormat="1" x14ac:dyDescent="0.4"/>
    <row r="208" s="139" customFormat="1" x14ac:dyDescent="0.4"/>
    <row r="209" s="139" customFormat="1" x14ac:dyDescent="0.4"/>
    <row r="210" s="139" customFormat="1" x14ac:dyDescent="0.4"/>
    <row r="211" s="139" customFormat="1" x14ac:dyDescent="0.4"/>
    <row r="212" s="139" customFormat="1" x14ac:dyDescent="0.4"/>
    <row r="213" s="139" customFormat="1" x14ac:dyDescent="0.4"/>
    <row r="214" s="139" customFormat="1" x14ac:dyDescent="0.4"/>
    <row r="215" s="139" customFormat="1" x14ac:dyDescent="0.4"/>
    <row r="216" s="139" customFormat="1" x14ac:dyDescent="0.4"/>
    <row r="217" s="139" customFormat="1" x14ac:dyDescent="0.4"/>
    <row r="218" s="139" customFormat="1" x14ac:dyDescent="0.4"/>
    <row r="219" s="139" customFormat="1" x14ac:dyDescent="0.4"/>
    <row r="220" s="139" customFormat="1" x14ac:dyDescent="0.4"/>
    <row r="221" s="139" customFormat="1" x14ac:dyDescent="0.4"/>
    <row r="222" s="139" customFormat="1" x14ac:dyDescent="0.4"/>
    <row r="223" s="139" customFormat="1" x14ac:dyDescent="0.4"/>
    <row r="224" s="139" customFormat="1" x14ac:dyDescent="0.4"/>
    <row r="225" spans="10:14" s="139" customFormat="1" x14ac:dyDescent="0.4"/>
    <row r="226" spans="10:14" s="139" customFormat="1" x14ac:dyDescent="0.4"/>
    <row r="227" spans="10:14" s="139" customFormat="1" x14ac:dyDescent="0.4"/>
    <row r="228" spans="10:14" s="139" customFormat="1" x14ac:dyDescent="0.4"/>
    <row r="229" spans="10:14" s="139" customFormat="1" x14ac:dyDescent="0.4"/>
    <row r="230" spans="10:14" s="139" customFormat="1" x14ac:dyDescent="0.4"/>
    <row r="231" spans="10:14" s="139" customFormat="1" x14ac:dyDescent="0.4"/>
    <row r="232" spans="10:14" s="139" customFormat="1" x14ac:dyDescent="0.4"/>
    <row r="233" spans="10:14" s="139" customFormat="1" x14ac:dyDescent="0.4"/>
    <row r="234" spans="10:14" s="139" customFormat="1" x14ac:dyDescent="0.4"/>
    <row r="235" spans="10:14" s="139" customFormat="1" x14ac:dyDescent="0.4"/>
    <row r="236" spans="10:14" s="139" customFormat="1" x14ac:dyDescent="0.4">
      <c r="J236" s="3"/>
      <c r="K236" s="3"/>
      <c r="L236" s="3"/>
      <c r="M236" s="3"/>
      <c r="N236" s="3"/>
    </row>
  </sheetData>
  <sheetProtection algorithmName="SHA-512" hashValue="Hm6/3WBNwew0L3T0LRERckxkj8b/iqUtP+wglbjBbiBTEtXw+6CYkZhjVOvIe0ioChQYHGvWsmON0Z/+AvlcoQ==" saltValue="yI9A/m3xMZ2cnsBcCDYatQ==" spinCount="100000" sheet="1" selectLockedCells="1"/>
  <mergeCells count="21">
    <mergeCell ref="B22:B25"/>
    <mergeCell ref="C22:C25"/>
    <mergeCell ref="C26:C28"/>
    <mergeCell ref="H26:H28"/>
    <mergeCell ref="B30:B31"/>
    <mergeCell ref="C30:C31"/>
    <mergeCell ref="H30:H31"/>
    <mergeCell ref="E125:G125"/>
    <mergeCell ref="E113:G113"/>
    <mergeCell ref="B32:B33"/>
    <mergeCell ref="C32:C33"/>
    <mergeCell ref="B54:D54"/>
    <mergeCell ref="C61:C62"/>
    <mergeCell ref="B56:H56"/>
    <mergeCell ref="D43:E43"/>
    <mergeCell ref="D39:E39"/>
    <mergeCell ref="J9:K9"/>
    <mergeCell ref="J81:K81"/>
    <mergeCell ref="J56:K56"/>
    <mergeCell ref="J73:K73"/>
    <mergeCell ref="E109:G109"/>
  </mergeCells>
  <pageMargins left="0.7" right="0.7" top="0.75" bottom="0.75" header="0.3" footer="0.3"/>
  <pageSetup paperSize="9" orientation="portrait" horizontalDpi="4294967295" verticalDpi="4294967295" r:id="rId1"/>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870ED7A-333E-492B-9441-089D4B8ACDA7}">
          <x14:formula1>
            <xm:f>'Vaste waarden'!$D$45:$D$46</xm:f>
          </x14:formula1>
          <xm:sqref>C65 C71:C72 C68:C69</xm:sqref>
        </x14:dataValidation>
        <x14:dataValidation type="list" allowBlank="1" showInputMessage="1" showErrorMessage="1" promptTitle="Maak een keuze!" xr:uid="{943A55D4-1980-4D7A-84DB-8C4D4853F2F6}">
          <x14:formula1>
            <xm:f>'Vaste waarden'!$D$45:$D$46</xm:f>
          </x14:formula1>
          <xm:sqref>C66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53"/>
  <dimension ref="A1:U87"/>
  <sheetViews>
    <sheetView showGridLines="0" zoomScaleNormal="100" workbookViewId="0">
      <selection activeCell="B18" sqref="B18"/>
    </sheetView>
  </sheetViews>
  <sheetFormatPr defaultColWidth="8.86328125" defaultRowHeight="13.15" x14ac:dyDescent="0.4"/>
  <cols>
    <col min="1" max="1" width="3.1328125" style="100" customWidth="1"/>
    <col min="2" max="2" width="48.265625" style="100" customWidth="1"/>
    <col min="3" max="3" width="17.73046875" style="100" customWidth="1"/>
    <col min="4" max="4" width="17.73046875" style="100" hidden="1" customWidth="1"/>
    <col min="5" max="5" width="17.73046875" style="100" customWidth="1"/>
    <col min="6" max="7" width="17.73046875" style="103" customWidth="1"/>
    <col min="8" max="9" width="18" style="100" bestFit="1" customWidth="1"/>
    <col min="10" max="10" width="8.86328125" style="100"/>
    <col min="11" max="11" width="13.3984375" style="100" hidden="1" customWidth="1"/>
    <col min="12" max="12" width="8.86328125" style="100" hidden="1" customWidth="1"/>
    <col min="13" max="13" width="14.265625" style="100" hidden="1" customWidth="1"/>
    <col min="14" max="15" width="8.86328125" style="100" hidden="1" customWidth="1"/>
    <col min="16" max="16384" width="8.86328125" style="100"/>
  </cols>
  <sheetData>
    <row r="1" spans="1:8" ht="79.900000000000006" customHeight="1" x14ac:dyDescent="0.4">
      <c r="B1" s="99" t="s">
        <v>284</v>
      </c>
    </row>
    <row r="2" spans="1:8" x14ac:dyDescent="0.4">
      <c r="B2" s="161" t="s">
        <v>485</v>
      </c>
      <c r="C2" s="162"/>
      <c r="D2" s="167"/>
      <c r="E2" s="167"/>
      <c r="F2" s="162"/>
      <c r="G2" s="162"/>
    </row>
    <row r="3" spans="1:8" hidden="1" x14ac:dyDescent="0.4">
      <c r="A3" s="288"/>
      <c r="B3" s="161" t="s">
        <v>243</v>
      </c>
      <c r="C3" s="162"/>
      <c r="D3" s="167"/>
      <c r="E3" s="289"/>
      <c r="F3" s="162"/>
      <c r="G3" s="162"/>
    </row>
    <row r="4" spans="1:8" hidden="1" x14ac:dyDescent="0.4">
      <c r="A4" s="288"/>
      <c r="B4" s="161" t="s">
        <v>249</v>
      </c>
      <c r="C4" s="162"/>
      <c r="D4" s="167"/>
      <c r="E4" s="289"/>
      <c r="F4" s="162"/>
      <c r="G4" s="162"/>
    </row>
    <row r="5" spans="1:8" hidden="1" x14ac:dyDescent="0.4">
      <c r="A5" s="288"/>
      <c r="B5" s="161" t="s">
        <v>244</v>
      </c>
      <c r="C5" s="162"/>
      <c r="D5" s="167"/>
      <c r="E5" s="167"/>
      <c r="F5" s="162"/>
      <c r="G5" s="162"/>
    </row>
    <row r="6" spans="1:8" hidden="1" x14ac:dyDescent="0.4">
      <c r="A6" s="288"/>
      <c r="B6" s="161" t="s">
        <v>455</v>
      </c>
      <c r="C6" s="162"/>
      <c r="D6" s="167"/>
      <c r="E6" s="167"/>
      <c r="F6" s="162"/>
      <c r="G6" s="162"/>
    </row>
    <row r="7" spans="1:8" hidden="1" x14ac:dyDescent="0.4">
      <c r="A7" s="290"/>
      <c r="B7" s="160" t="s">
        <v>246</v>
      </c>
      <c r="C7" s="162"/>
      <c r="D7" s="167"/>
      <c r="E7" s="167"/>
      <c r="F7" s="162"/>
      <c r="G7" s="162"/>
    </row>
    <row r="8" spans="1:8" hidden="1" x14ac:dyDescent="0.4">
      <c r="A8" s="288"/>
      <c r="B8" s="161" t="s">
        <v>247</v>
      </c>
      <c r="C8" s="168"/>
      <c r="D8" s="167"/>
      <c r="E8" s="289"/>
      <c r="F8" s="161" t="s">
        <v>252</v>
      </c>
      <c r="G8" s="161"/>
      <c r="H8" s="100">
        <f>IF(C9&gt;0,(C8/C9)*(1-(#REF!/#REF!-1))*(1+C10)*C9,0)</f>
        <v>0</v>
      </c>
    </row>
    <row r="9" spans="1:8" hidden="1" x14ac:dyDescent="0.4">
      <c r="A9" s="288"/>
      <c r="B9" s="161" t="s">
        <v>250</v>
      </c>
      <c r="C9" s="168"/>
      <c r="D9" s="167"/>
      <c r="E9" s="167"/>
      <c r="F9" s="169" t="s">
        <v>245</v>
      </c>
      <c r="G9" s="169"/>
      <c r="H9" s="100" t="e">
        <f>H8*(1-#REF!)</f>
        <v>#REF!</v>
      </c>
    </row>
    <row r="10" spans="1:8" hidden="1" x14ac:dyDescent="0.4">
      <c r="A10" s="288"/>
      <c r="B10" s="161" t="s">
        <v>251</v>
      </c>
      <c r="C10" s="170">
        <v>0</v>
      </c>
      <c r="D10" s="165"/>
      <c r="E10" s="167"/>
      <c r="F10" s="161" t="s">
        <v>253</v>
      </c>
      <c r="G10" s="161"/>
      <c r="H10" s="100" t="e">
        <f>H8-H9</f>
        <v>#REF!</v>
      </c>
    </row>
    <row r="11" spans="1:8" hidden="1" x14ac:dyDescent="0.4">
      <c r="A11" s="288"/>
      <c r="B11" s="161"/>
      <c r="C11" s="171"/>
      <c r="D11" s="167"/>
      <c r="E11" s="172"/>
      <c r="F11" s="162"/>
      <c r="G11" s="162"/>
    </row>
    <row r="12" spans="1:8" hidden="1" x14ac:dyDescent="0.4">
      <c r="A12" s="288"/>
      <c r="B12" s="161"/>
      <c r="C12" s="173"/>
      <c r="D12" s="289"/>
      <c r="E12" s="167"/>
      <c r="F12" s="162"/>
      <c r="G12" s="162"/>
      <c r="H12" s="100">
        <f>IF(C9&gt;0,(C8/C9*#REF!)*(1-(#REF!/#REF!-1))*(1+C10),0)</f>
        <v>0</v>
      </c>
    </row>
    <row r="13" spans="1:8" hidden="1" x14ac:dyDescent="0.4">
      <c r="A13" s="288"/>
      <c r="B13" s="289"/>
      <c r="C13" s="162"/>
      <c r="D13" s="167"/>
      <c r="E13" s="167"/>
      <c r="F13" s="169" t="e">
        <f>#REF!</f>
        <v>#REF!</v>
      </c>
      <c r="G13" s="169"/>
    </row>
    <row r="14" spans="1:8" hidden="1" x14ac:dyDescent="0.4">
      <c r="A14" s="288"/>
      <c r="B14" s="169"/>
      <c r="C14" s="162"/>
      <c r="D14" s="167"/>
      <c r="E14" s="167"/>
      <c r="F14" s="169" t="e">
        <f>#REF!</f>
        <v>#REF!</v>
      </c>
      <c r="G14" s="169"/>
    </row>
    <row r="15" spans="1:8" ht="39.4" x14ac:dyDescent="0.4">
      <c r="B15" s="160" t="s">
        <v>486</v>
      </c>
      <c r="C15" s="626" t="s">
        <v>242</v>
      </c>
      <c r="D15" s="627" t="s">
        <v>241</v>
      </c>
      <c r="E15" s="627" t="s">
        <v>783</v>
      </c>
      <c r="F15" s="627" t="s">
        <v>784</v>
      </c>
      <c r="G15" s="627" t="s">
        <v>785</v>
      </c>
    </row>
    <row r="16" spans="1:8" x14ac:dyDescent="0.4">
      <c r="B16" s="551" t="s">
        <v>669</v>
      </c>
      <c r="C16" s="628">
        <f>Variabelen!F61</f>
        <v>22.98</v>
      </c>
      <c r="D16" s="629">
        <v>1</v>
      </c>
      <c r="E16" s="628">
        <f>'Hulpblad pensioenpremie'!X2</f>
        <v>3.1470236978922719</v>
      </c>
      <c r="F16" s="630">
        <f>'Hulpblad pensioenpremie'!Z2</f>
        <v>0.10402827611134435</v>
      </c>
      <c r="G16" s="631">
        <f>'Hulpblad pensioenpremie'!N2</f>
        <v>3.7532106905298027E-2</v>
      </c>
    </row>
    <row r="17" spans="2:7" x14ac:dyDescent="0.4">
      <c r="B17" s="551" t="s">
        <v>670</v>
      </c>
      <c r="C17" s="628">
        <f>Variabelen!F62</f>
        <v>22.98</v>
      </c>
      <c r="D17" s="629">
        <v>1</v>
      </c>
      <c r="E17" s="628">
        <f>'Hulpblad pensioenpremie'!X3</f>
        <v>3.1470236978922719</v>
      </c>
      <c r="F17" s="630">
        <f>'Hulpblad pensioenpremie'!Z3</f>
        <v>0.10402827611134435</v>
      </c>
      <c r="G17" s="631">
        <f>'Hulpblad pensioenpremie'!N3</f>
        <v>3.7532106905298027E-2</v>
      </c>
    </row>
    <row r="18" spans="2:7" x14ac:dyDescent="0.4">
      <c r="B18" s="354">
        <v>14.71</v>
      </c>
      <c r="C18" s="632">
        <f t="shared" ref="C18:C31" si="0">B18</f>
        <v>14.71</v>
      </c>
      <c r="D18" s="633">
        <v>1</v>
      </c>
      <c r="E18" s="632">
        <f>'Hulpblad pensioenpremie'!X4</f>
        <v>1.4160071440281032</v>
      </c>
      <c r="F18" s="634">
        <f>'Hulpblad pensioenpremie'!Z4</f>
        <v>7.3123030933969616E-2</v>
      </c>
      <c r="G18" s="635">
        <f>'Hulpblad pensioenpremie'!N4</f>
        <v>2.6381879204800909E-2</v>
      </c>
    </row>
    <row r="19" spans="2:7" x14ac:dyDescent="0.4">
      <c r="B19" s="354">
        <v>15</v>
      </c>
      <c r="C19" s="632">
        <f t="shared" si="0"/>
        <v>15</v>
      </c>
      <c r="D19" s="633">
        <v>1</v>
      </c>
      <c r="E19" s="632">
        <f>'Hulpblad pensioenpremie'!X5</f>
        <v>1.4767078454332554</v>
      </c>
      <c r="F19" s="634">
        <f>'Hulpblad pensioenpremie'!Z5</f>
        <v>7.4783319002579535E-2</v>
      </c>
      <c r="G19" s="635">
        <f>'Hulpblad pensioenpremie'!N5</f>
        <v>2.698089046994926E-2</v>
      </c>
    </row>
    <row r="20" spans="2:7" x14ac:dyDescent="0.4">
      <c r="B20" s="354">
        <v>16</v>
      </c>
      <c r="C20" s="632">
        <f t="shared" si="0"/>
        <v>16</v>
      </c>
      <c r="D20" s="633">
        <v>1</v>
      </c>
      <c r="E20" s="632">
        <f>'Hulpblad pensioenpremie'!X6</f>
        <v>1.6860206088992975</v>
      </c>
      <c r="F20" s="634">
        <f>'Hulpblad pensioenpremie'!Z6</f>
        <v>8.0046861564918331E-2</v>
      </c>
      <c r="G20" s="635">
        <f>'Hulpblad pensioenpremie'!N6</f>
        <v>2.8879911097176039E-2</v>
      </c>
    </row>
    <row r="21" spans="2:7" x14ac:dyDescent="0.4">
      <c r="B21" s="354">
        <v>17</v>
      </c>
      <c r="C21" s="632">
        <f t="shared" si="0"/>
        <v>17</v>
      </c>
      <c r="D21" s="633">
        <v>1</v>
      </c>
      <c r="E21" s="632">
        <f>'Hulpblad pensioenpremie'!X7</f>
        <v>1.8953333723653396</v>
      </c>
      <c r="F21" s="634">
        <f>'Hulpblad pensioenpremie'!Z7</f>
        <v>8.4691163825805479E-2</v>
      </c>
      <c r="G21" s="635">
        <f>'Hulpblad pensioenpremie'!N7</f>
        <v>3.0555517532964371E-2</v>
      </c>
    </row>
    <row r="22" spans="2:7" x14ac:dyDescent="0.4">
      <c r="B22" s="354">
        <v>18</v>
      </c>
      <c r="C22" s="632">
        <f t="shared" si="0"/>
        <v>18</v>
      </c>
      <c r="D22" s="633">
        <v>1</v>
      </c>
      <c r="E22" s="632">
        <f>'Hulpblad pensioenpremie'!X8</f>
        <v>2.1046461358313819</v>
      </c>
      <c r="F22" s="634">
        <f>'Hulpblad pensioenpremie'!Z8</f>
        <v>8.8819432502149617E-2</v>
      </c>
      <c r="G22" s="635">
        <f>'Hulpblad pensioenpremie'!N8</f>
        <v>3.2044945475887328E-2</v>
      </c>
    </row>
    <row r="23" spans="2:7" x14ac:dyDescent="0.4">
      <c r="B23" s="354">
        <v>19</v>
      </c>
      <c r="C23" s="632">
        <f t="shared" si="0"/>
        <v>19</v>
      </c>
      <c r="D23" s="633">
        <v>1</v>
      </c>
      <c r="E23" s="632">
        <f>'Hulpblad pensioenpremie'!X9</f>
        <v>2.3139588992974236</v>
      </c>
      <c r="F23" s="634">
        <f>'Hulpblad pensioenpremie'!Z9</f>
        <v>9.2513146580983821E-2</v>
      </c>
      <c r="G23" s="635">
        <f>'Hulpblad pensioenpremie'!N9</f>
        <v>3.337759153008156E-2</v>
      </c>
    </row>
    <row r="24" spans="2:7" x14ac:dyDescent="0.4">
      <c r="B24" s="354">
        <v>20</v>
      </c>
      <c r="C24" s="632">
        <f t="shared" si="0"/>
        <v>20</v>
      </c>
      <c r="D24" s="633">
        <v>1</v>
      </c>
      <c r="E24" s="632">
        <f>'Hulpblad pensioenpremie'!X10</f>
        <v>2.5232716627634661</v>
      </c>
      <c r="F24" s="634">
        <f>'Hulpblad pensioenpremie'!Z10</f>
        <v>9.5837489251934652E-2</v>
      </c>
      <c r="G24" s="635">
        <f>'Hulpblad pensioenpremie'!N10</f>
        <v>3.4576972978856368E-2</v>
      </c>
    </row>
    <row r="25" spans="2:7" x14ac:dyDescent="0.4">
      <c r="B25" s="354">
        <v>21</v>
      </c>
      <c r="C25" s="632">
        <f t="shared" si="0"/>
        <v>21</v>
      </c>
      <c r="D25" s="633">
        <v>1</v>
      </c>
      <c r="E25" s="632">
        <f>'Hulpblad pensioenpremie'!X11</f>
        <v>2.7325844262295078</v>
      </c>
      <c r="F25" s="634">
        <f>'Hulpblad pensioenpremie'!Z11</f>
        <v>9.8845227858985363E-2</v>
      </c>
      <c r="G25" s="635">
        <f>'Hulpblad pensioenpremie'!N11</f>
        <v>3.5662127622985956E-2</v>
      </c>
    </row>
    <row r="26" spans="2:7" x14ac:dyDescent="0.4">
      <c r="B26" s="354">
        <v>22</v>
      </c>
      <c r="C26" s="632">
        <f t="shared" si="0"/>
        <v>22</v>
      </c>
      <c r="D26" s="633">
        <v>1</v>
      </c>
      <c r="E26" s="632">
        <f>'Hulpblad pensioenpremie'!X12</f>
        <v>2.9418971896955508</v>
      </c>
      <c r="F26" s="634">
        <f>'Hulpblad pensioenpremie'!Z12</f>
        <v>0.10157953568357697</v>
      </c>
      <c r="G26" s="635">
        <f>'Hulpblad pensioenpremie'!N12</f>
        <v>3.6648631844921946E-2</v>
      </c>
    </row>
    <row r="27" spans="2:7" x14ac:dyDescent="0.4">
      <c r="B27" s="354">
        <v>23</v>
      </c>
      <c r="C27" s="632">
        <f t="shared" si="0"/>
        <v>23</v>
      </c>
      <c r="D27" s="633">
        <v>1</v>
      </c>
      <c r="E27" s="632">
        <f>'Hulpblad pensioenpremie'!X13</f>
        <v>3.1512099531615925</v>
      </c>
      <c r="F27" s="634">
        <f>'Hulpblad pensioenpremie'!Z13</f>
        <v>0.10407607761037796</v>
      </c>
      <c r="G27" s="635">
        <f>'Hulpblad pensioenpremie'!N13</f>
        <v>3.7549353091037407E-2</v>
      </c>
    </row>
    <row r="28" spans="2:7" x14ac:dyDescent="0.4">
      <c r="B28" s="354">
        <v>24</v>
      </c>
      <c r="C28" s="632">
        <f t="shared" si="0"/>
        <v>24</v>
      </c>
      <c r="D28" s="633">
        <v>1</v>
      </c>
      <c r="E28" s="632">
        <f>'Hulpblad pensioenpremie'!X14</f>
        <v>3.3605227166276346</v>
      </c>
      <c r="F28" s="634">
        <f>'Hulpblad pensioenpremie'!Z14</f>
        <v>0.1063645743766122</v>
      </c>
      <c r="G28" s="635">
        <f>'Hulpblad pensioenpremie'!N14</f>
        <v>3.8375014233309919E-2</v>
      </c>
    </row>
    <row r="29" spans="2:7" x14ac:dyDescent="0.4">
      <c r="B29" s="354">
        <v>25</v>
      </c>
      <c r="C29" s="632">
        <f t="shared" si="0"/>
        <v>25</v>
      </c>
      <c r="D29" s="633">
        <v>1</v>
      </c>
      <c r="E29" s="632">
        <f>'Hulpblad pensioenpremie'!X15</f>
        <v>3.5698354800936771</v>
      </c>
      <c r="F29" s="634">
        <f>'Hulpblad pensioenpremie'!Z15</f>
        <v>0.10846999140154774</v>
      </c>
      <c r="G29" s="635">
        <f>'Hulpblad pensioenpremie'!N15</f>
        <v>3.9134622484200632E-2</v>
      </c>
    </row>
    <row r="30" spans="2:7" x14ac:dyDescent="0.4">
      <c r="B30" s="354">
        <v>26</v>
      </c>
      <c r="C30" s="632">
        <f t="shared" si="0"/>
        <v>26</v>
      </c>
      <c r="D30" s="633">
        <v>1</v>
      </c>
      <c r="E30" s="632">
        <f>'Hulpblad pensioenpremie'!X16</f>
        <v>3.7791482435597192</v>
      </c>
      <c r="F30" s="634">
        <f>'Hulpblad pensioenpremie'!Z16</f>
        <v>0.11041345327071897</v>
      </c>
      <c r="G30" s="635">
        <f>'Hulpblad pensioenpremie'!N16</f>
        <v>3.9835799331176661E-2</v>
      </c>
    </row>
    <row r="31" spans="2:7" x14ac:dyDescent="0.4">
      <c r="B31" s="354">
        <v>27</v>
      </c>
      <c r="C31" s="632">
        <f t="shared" si="0"/>
        <v>27</v>
      </c>
      <c r="D31" s="633">
        <v>1</v>
      </c>
      <c r="E31" s="632">
        <f>'Hulpblad pensioenpremie'!X17</f>
        <v>3.9884610070257609</v>
      </c>
      <c r="F31" s="634">
        <f>'Hulpblad pensioenpremie'!Z17</f>
        <v>0.11221295500143308</v>
      </c>
      <c r="G31" s="635">
        <f>'Hulpblad pensioenpremie'!N17</f>
        <v>4.0485037152450776E-2</v>
      </c>
    </row>
    <row r="32" spans="2:7" x14ac:dyDescent="0.4">
      <c r="B32" s="256"/>
      <c r="C32" s="632"/>
      <c r="D32" s="633">
        <v>1</v>
      </c>
      <c r="E32" s="632"/>
      <c r="F32" s="634"/>
      <c r="G32" s="635"/>
    </row>
    <row r="33" spans="1:11" x14ac:dyDescent="0.4">
      <c r="B33" s="551" t="s">
        <v>697</v>
      </c>
      <c r="C33" s="628">
        <v>42.42</v>
      </c>
      <c r="D33" s="629">
        <v>1</v>
      </c>
      <c r="E33" s="628">
        <f>'Hulpblad pensioenpremie'!X19</f>
        <v>7.2160638196721312</v>
      </c>
      <c r="F33" s="630">
        <f>'Hulpblad pensioenpremie'!Z19</f>
        <v>0.12922040983118088</v>
      </c>
      <c r="G33" s="631">
        <f>'Hulpblad pensioenpremie'!N19</f>
        <v>4.6621115118156031E-2</v>
      </c>
    </row>
    <row r="35" spans="1:11" x14ac:dyDescent="0.4">
      <c r="B35" s="100" t="s">
        <v>819</v>
      </c>
      <c r="E35" s="294"/>
      <c r="F35" s="294"/>
      <c r="G35" s="294"/>
      <c r="H35" s="295"/>
    </row>
    <row r="36" spans="1:11" x14ac:dyDescent="0.4">
      <c r="B36" s="100" t="s">
        <v>820</v>
      </c>
    </row>
    <row r="37" spans="1:11" x14ac:dyDescent="0.4">
      <c r="B37" s="100" t="s">
        <v>821</v>
      </c>
    </row>
    <row r="39" spans="1:11" x14ac:dyDescent="0.4">
      <c r="B39" s="675" t="s">
        <v>260</v>
      </c>
      <c r="C39" s="676" t="s">
        <v>8</v>
      </c>
      <c r="D39" s="114"/>
      <c r="E39" s="676" t="s">
        <v>9</v>
      </c>
      <c r="F39" s="676" t="s">
        <v>475</v>
      </c>
      <c r="G39" s="676" t="s">
        <v>704</v>
      </c>
      <c r="H39" s="676" t="s">
        <v>488</v>
      </c>
      <c r="I39" s="677" t="s">
        <v>822</v>
      </c>
    </row>
    <row r="40" spans="1:11" s="297" customFormat="1" x14ac:dyDescent="0.4">
      <c r="B40" s="678">
        <f>'Hulpblad pensioenpremie'!A2</f>
        <v>22.98</v>
      </c>
      <c r="C40" s="702">
        <f>'Hulpblad pensioenpremie'!B2</f>
        <v>3.0317096018735366</v>
      </c>
      <c r="E40" s="702">
        <f>'Hulpblad pensioenpremie'!C2</f>
        <v>0</v>
      </c>
      <c r="F40" s="702">
        <f>'Hulpblad pensioenpremie'!D2</f>
        <v>0</v>
      </c>
      <c r="G40" s="702">
        <f>'Hulpblad pensioenpremie'!E2</f>
        <v>0</v>
      </c>
      <c r="H40" s="702">
        <f>'Hulpblad pensioenpremie'!F2</f>
        <v>4.2399086651053866</v>
      </c>
      <c r="I40" s="679">
        <f>'Hulpblad pensioenpremie'!G2</f>
        <v>30.251618266978923</v>
      </c>
    </row>
    <row r="41" spans="1:11" x14ac:dyDescent="0.4">
      <c r="B41" s="680" t="s">
        <v>823</v>
      </c>
      <c r="C41" s="681" t="s">
        <v>477</v>
      </c>
      <c r="E41" s="681" t="s">
        <v>478</v>
      </c>
      <c r="F41" s="681" t="s">
        <v>479</v>
      </c>
      <c r="G41" s="681" t="s">
        <v>705</v>
      </c>
      <c r="H41" s="681" t="s">
        <v>480</v>
      </c>
      <c r="I41" s="682" t="s">
        <v>824</v>
      </c>
      <c r="J41" s="3"/>
      <c r="K41" s="681" t="s">
        <v>482</v>
      </c>
    </row>
    <row r="42" spans="1:11" s="297" customFormat="1" x14ac:dyDescent="0.4">
      <c r="B42" s="683">
        <f>'Hulpblad pensioenpremie'!Q2</f>
        <v>2.18466</v>
      </c>
      <c r="C42" s="703">
        <f>'Hulpblad pensioenpremie'!R2</f>
        <v>0.28821822014051524</v>
      </c>
      <c r="E42" s="703">
        <f>'Hulpblad pensioenpremie'!S2</f>
        <v>0</v>
      </c>
      <c r="F42" s="703">
        <f>'Hulpblad pensioenpremie'!T2</f>
        <v>0</v>
      </c>
      <c r="G42" s="703">
        <f>'Hulpblad pensioenpremie'!U2</f>
        <v>0</v>
      </c>
      <c r="H42" s="703">
        <f>'Hulpblad pensioenpremie'!V2</f>
        <v>0.67414547775175648</v>
      </c>
      <c r="I42" s="684">
        <f>'Hulpblad pensioenpremie'!X2</f>
        <v>3.1470236978922719</v>
      </c>
      <c r="J42" s="482"/>
      <c r="K42" s="685"/>
    </row>
    <row r="43" spans="1:11" s="297" customFormat="1" x14ac:dyDescent="0.4">
      <c r="B43" s="686"/>
      <c r="C43" s="704"/>
      <c r="D43" s="704"/>
      <c r="E43" s="704"/>
      <c r="F43" s="704"/>
      <c r="G43" s="704"/>
      <c r="H43" s="704"/>
      <c r="I43" s="705"/>
      <c r="J43" s="482"/>
      <c r="K43" s="685"/>
    </row>
    <row r="44" spans="1:11" x14ac:dyDescent="0.4">
      <c r="A44" s="297"/>
      <c r="B44" s="75" t="s">
        <v>832</v>
      </c>
      <c r="C44" s="119"/>
      <c r="D44" s="77"/>
      <c r="E44" s="687">
        <f>I42/I40</f>
        <v>0.10402827611134435</v>
      </c>
      <c r="F44" s="77"/>
      <c r="G44" s="77"/>
      <c r="H44" s="119"/>
      <c r="I44" s="706"/>
      <c r="J44"/>
      <c r="K44" s="688"/>
    </row>
    <row r="46" spans="1:11" x14ac:dyDescent="0.4">
      <c r="B46" s="100" t="s">
        <v>825</v>
      </c>
    </row>
    <row r="47" spans="1:11" x14ac:dyDescent="0.4">
      <c r="B47" s="100" t="s">
        <v>826</v>
      </c>
    </row>
    <row r="48" spans="1:11" x14ac:dyDescent="0.4">
      <c r="B48" s="100" t="s">
        <v>827</v>
      </c>
    </row>
    <row r="50" spans="1:9" x14ac:dyDescent="0.4">
      <c r="B50" s="113" t="s">
        <v>828</v>
      </c>
      <c r="C50" s="689">
        <f>Variabelen!F95</f>
        <v>3.7000000000000005E-2</v>
      </c>
      <c r="D50" s="114"/>
      <c r="E50" s="114" t="s">
        <v>829</v>
      </c>
      <c r="F50" s="236"/>
      <c r="G50" s="236"/>
      <c r="H50" s="114"/>
      <c r="I50" s="237"/>
    </row>
    <row r="51" spans="1:9" x14ac:dyDescent="0.4">
      <c r="B51" s="680" t="s">
        <v>260</v>
      </c>
      <c r="C51" s="707" t="s">
        <v>771</v>
      </c>
      <c r="E51" s="707" t="s">
        <v>772</v>
      </c>
      <c r="F51" s="707" t="s">
        <v>773</v>
      </c>
      <c r="G51" s="707" t="s">
        <v>774</v>
      </c>
      <c r="H51" s="707" t="s">
        <v>775</v>
      </c>
      <c r="I51" s="690" t="s">
        <v>776</v>
      </c>
    </row>
    <row r="52" spans="1:9" x14ac:dyDescent="0.4">
      <c r="B52" s="678">
        <f>'Hulpblad pensioenpremie'!I25</f>
        <v>22.98</v>
      </c>
      <c r="C52" s="702">
        <f>'Hulpblad pensioenpremie'!J25</f>
        <v>0.43364814000000002</v>
      </c>
      <c r="E52" s="702">
        <f>'Hulpblad pensioenpremie'!K25</f>
        <v>5.7210410351288071E-2</v>
      </c>
      <c r="F52" s="702">
        <f>'Hulpblad pensioenpremie'!L25</f>
        <v>0</v>
      </c>
      <c r="G52" s="702">
        <f>'Hulpblad pensioenpremie'!M25</f>
        <v>0</v>
      </c>
      <c r="H52" s="702">
        <f>'Hulpblad pensioenpremie'!N25</f>
        <v>0</v>
      </c>
      <c r="I52" s="679">
        <f>'Hulpblad pensioenpremie'!O25</f>
        <v>0.13381575737939111</v>
      </c>
    </row>
    <row r="53" spans="1:9" x14ac:dyDescent="0.4">
      <c r="B53" s="680" t="s">
        <v>830</v>
      </c>
      <c r="C53" s="681" t="s">
        <v>831</v>
      </c>
      <c r="E53" s="718" t="s">
        <v>847</v>
      </c>
      <c r="G53" s="681" t="s">
        <v>848</v>
      </c>
      <c r="H53" s="691"/>
      <c r="I53" s="692"/>
    </row>
    <row r="54" spans="1:9" x14ac:dyDescent="0.4">
      <c r="B54" s="678">
        <f>'Hulpblad pensioenpremie'!K2</f>
        <v>0.62467430773067922</v>
      </c>
      <c r="C54" s="754">
        <f>'Hulpblad pensioenpremie'!L2</f>
        <v>2.7183390240673594E-2</v>
      </c>
      <c r="E54" s="717">
        <f>'Hulpblad pensioenpremie'!M2</f>
        <v>0.86248781668374874</v>
      </c>
      <c r="G54" s="754">
        <f>'Hulpblad pensioenpremie'!N2</f>
        <v>3.7532106905298027E-2</v>
      </c>
      <c r="H54" s="691"/>
      <c r="I54" s="692"/>
    </row>
    <row r="55" spans="1:9" x14ac:dyDescent="0.4">
      <c r="B55" s="693"/>
      <c r="C55" s="708"/>
      <c r="E55" s="708"/>
      <c r="F55" s="708"/>
      <c r="G55" s="691"/>
      <c r="H55" s="691"/>
      <c r="I55" s="692"/>
    </row>
    <row r="56" spans="1:9" x14ac:dyDescent="0.4">
      <c r="B56" s="694" t="s">
        <v>833</v>
      </c>
      <c r="C56" s="695"/>
      <c r="D56" s="119"/>
      <c r="E56" s="753">
        <f>G54</f>
        <v>3.7532106905298027E-2</v>
      </c>
      <c r="F56" s="239"/>
      <c r="G56" s="696"/>
      <c r="H56" s="696"/>
      <c r="I56" s="697"/>
    </row>
    <row r="58" spans="1:9" ht="60.75" customHeight="1" x14ac:dyDescent="0.4">
      <c r="B58" s="698" t="s">
        <v>457</v>
      </c>
    </row>
    <row r="59" spans="1:9" x14ac:dyDescent="0.4">
      <c r="B59" s="100" t="s">
        <v>456</v>
      </c>
    </row>
    <row r="60" spans="1:9" hidden="1" x14ac:dyDescent="0.4">
      <c r="A60" s="288"/>
    </row>
    <row r="61" spans="1:9" hidden="1" x14ac:dyDescent="0.4">
      <c r="A61" s="288"/>
    </row>
    <row r="62" spans="1:9" hidden="1" x14ac:dyDescent="0.4">
      <c r="A62" s="288"/>
    </row>
    <row r="63" spans="1:9" hidden="1" x14ac:dyDescent="0.4">
      <c r="A63" s="288"/>
    </row>
    <row r="64" spans="1:9" hidden="1" x14ac:dyDescent="0.4">
      <c r="A64" s="290"/>
    </row>
    <row r="65" spans="1:7" hidden="1" x14ac:dyDescent="0.4">
      <c r="A65" s="288"/>
    </row>
    <row r="66" spans="1:7" hidden="1" x14ac:dyDescent="0.4">
      <c r="A66" s="288"/>
    </row>
    <row r="67" spans="1:7" hidden="1" x14ac:dyDescent="0.4">
      <c r="A67" s="288"/>
    </row>
    <row r="68" spans="1:7" hidden="1" x14ac:dyDescent="0.4">
      <c r="A68" s="288"/>
    </row>
    <row r="69" spans="1:7" hidden="1" x14ac:dyDescent="0.4">
      <c r="A69" s="288"/>
    </row>
    <row r="70" spans="1:7" hidden="1" x14ac:dyDescent="0.4">
      <c r="A70" s="288"/>
    </row>
    <row r="71" spans="1:7" hidden="1" x14ac:dyDescent="0.4">
      <c r="A71" s="288"/>
    </row>
    <row r="72" spans="1:7" x14ac:dyDescent="0.4">
      <c r="B72" s="100" t="s">
        <v>849</v>
      </c>
    </row>
    <row r="73" spans="1:7" x14ac:dyDescent="0.4">
      <c r="B73" s="100" t="s">
        <v>850</v>
      </c>
      <c r="F73" s="100"/>
      <c r="G73" s="100"/>
    </row>
    <row r="74" spans="1:7" x14ac:dyDescent="0.4">
      <c r="B74" s="100" t="s">
        <v>851</v>
      </c>
      <c r="F74" s="100"/>
      <c r="G74" s="100"/>
    </row>
    <row r="75" spans="1:7" x14ac:dyDescent="0.4">
      <c r="F75" s="100"/>
      <c r="G75" s="100"/>
    </row>
    <row r="76" spans="1:7" x14ac:dyDescent="0.4">
      <c r="B76" s="161"/>
      <c r="C76" s="162" t="s">
        <v>458</v>
      </c>
      <c r="D76" s="167" t="s">
        <v>241</v>
      </c>
      <c r="E76" s="300" t="s">
        <v>460</v>
      </c>
      <c r="F76" s="100"/>
      <c r="G76" s="100"/>
    </row>
    <row r="77" spans="1:7" hidden="1" x14ac:dyDescent="0.4">
      <c r="B77" s="301" t="s">
        <v>459</v>
      </c>
      <c r="C77" s="296" t="e">
        <f>#REF!/B77</f>
        <v>#REF!</v>
      </c>
      <c r="D77" s="291">
        <v>1</v>
      </c>
      <c r="E77" s="298">
        <f>D77/0.7*0.2</f>
        <v>0.28571428571428575</v>
      </c>
      <c r="F77" s="100"/>
      <c r="G77" s="100"/>
    </row>
    <row r="78" spans="1:7" hidden="1" x14ac:dyDescent="0.4">
      <c r="B78" s="301"/>
      <c r="C78" s="293"/>
      <c r="D78" s="291"/>
      <c r="E78" s="299"/>
      <c r="F78" s="100"/>
      <c r="G78" s="100"/>
    </row>
    <row r="79" spans="1:7" x14ac:dyDescent="0.4">
      <c r="B79" s="292" t="s">
        <v>852</v>
      </c>
      <c r="C79" s="298">
        <f>Bedrijfswaardes!C13+Variabelen!F22</f>
        <v>0</v>
      </c>
      <c r="D79" s="291"/>
      <c r="E79" s="298">
        <f>C79/0.7*0.2</f>
        <v>0</v>
      </c>
      <c r="F79" s="100"/>
      <c r="G79" s="100"/>
    </row>
    <row r="80" spans="1:7" x14ac:dyDescent="0.4">
      <c r="B80" s="292" t="s">
        <v>853</v>
      </c>
      <c r="C80" s="298">
        <f>Bedrijfswaardes!C13+Variabelen!F23</f>
        <v>0</v>
      </c>
      <c r="D80" s="291"/>
      <c r="E80" s="298">
        <f>C80/0.7*0.2</f>
        <v>0</v>
      </c>
      <c r="F80" s="100"/>
      <c r="G80" s="100"/>
    </row>
    <row r="84" spans="2:21" ht="13.5" thickBot="1" x14ac:dyDescent="0.45"/>
    <row r="85" spans="2:21" ht="14.25" x14ac:dyDescent="0.45">
      <c r="B85" s="831" t="s">
        <v>939</v>
      </c>
      <c r="C85" s="832"/>
      <c r="D85" s="833"/>
      <c r="E85" s="833"/>
      <c r="F85" s="833"/>
      <c r="G85" s="833"/>
      <c r="H85" s="833"/>
      <c r="I85" s="842"/>
      <c r="J85" s="842"/>
      <c r="K85" s="842"/>
      <c r="L85" s="842"/>
      <c r="M85" s="842"/>
      <c r="N85" s="842"/>
      <c r="O85" s="842"/>
      <c r="P85" s="842"/>
      <c r="Q85" s="842"/>
      <c r="R85" s="842"/>
      <c r="S85" s="842"/>
      <c r="T85" s="842"/>
      <c r="U85" s="843"/>
    </row>
    <row r="86" spans="2:21" ht="14.25" x14ac:dyDescent="0.45">
      <c r="B86" s="835" t="s">
        <v>942</v>
      </c>
      <c r="C86" s="836"/>
      <c r="D86" s="139"/>
      <c r="E86" s="139"/>
      <c r="F86" s="139"/>
      <c r="G86" s="139"/>
      <c r="H86" s="139"/>
      <c r="U86" s="439"/>
    </row>
    <row r="87" spans="2:21" ht="14.65" thickBot="1" x14ac:dyDescent="0.5">
      <c r="B87" s="841" t="s">
        <v>941</v>
      </c>
      <c r="C87" s="838"/>
      <c r="D87" s="839"/>
      <c r="E87" s="839"/>
      <c r="F87" s="839"/>
      <c r="G87" s="839"/>
      <c r="H87" s="839"/>
      <c r="I87" s="440"/>
      <c r="J87" s="440"/>
      <c r="K87" s="440"/>
      <c r="L87" s="440"/>
      <c r="M87" s="440"/>
      <c r="N87" s="440"/>
      <c r="O87" s="440"/>
      <c r="P87" s="440"/>
      <c r="Q87" s="440"/>
      <c r="R87" s="440"/>
      <c r="S87" s="440"/>
      <c r="T87" s="440"/>
      <c r="U87" s="441"/>
    </row>
  </sheetData>
  <sheetProtection algorithmName="SHA-512" hashValue="TzjGHvLDW6LYwrANMuAuSfY6dKpCm3UI4jJKEKnV5Ek0IOoITooQQUgZsMqnWgwSaONt5FhvwEsoSpYyQXh1qw==" saltValue="fWd4SnvCXxvRHtsVU/6ElA==" spinCount="100000" sheet="1" selectLockedCells="1"/>
  <phoneticPr fontId="6" type="noConversion"/>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28"/>
  <dimension ref="A1:H82"/>
  <sheetViews>
    <sheetView showGridLines="0" zoomScaleNormal="100" workbookViewId="0">
      <selection activeCell="C3" sqref="C3"/>
    </sheetView>
  </sheetViews>
  <sheetFormatPr defaultColWidth="8.86328125" defaultRowHeight="12.75" x14ac:dyDescent="0.35"/>
  <cols>
    <col min="1" max="1" width="3.1328125" customWidth="1"/>
    <col min="2" max="2" width="31.86328125" customWidth="1"/>
    <col min="3" max="3" width="41.73046875" customWidth="1"/>
    <col min="4" max="4" width="16.3984375" customWidth="1"/>
    <col min="5" max="5" width="2" customWidth="1"/>
    <col min="6" max="6" width="7.59765625" style="60" customWidth="1"/>
    <col min="7" max="7" width="2.265625" style="60" customWidth="1"/>
    <col min="8" max="8" width="124.59765625" customWidth="1"/>
  </cols>
  <sheetData>
    <row r="1" spans="1:8" ht="79.900000000000006" customHeight="1" x14ac:dyDescent="0.35">
      <c r="B1" s="2" t="s">
        <v>216</v>
      </c>
    </row>
    <row r="2" spans="1:8" ht="13.15" x14ac:dyDescent="0.35">
      <c r="A2" s="61"/>
      <c r="B2" s="62" t="s">
        <v>40</v>
      </c>
      <c r="C2" s="63"/>
      <c r="D2" s="62"/>
      <c r="E2" s="62"/>
      <c r="F2" s="64" t="s">
        <v>71</v>
      </c>
      <c r="G2" s="64"/>
      <c r="H2" s="62" t="s">
        <v>29</v>
      </c>
    </row>
    <row r="3" spans="1:8" s="3" customFormat="1" ht="13.15" x14ac:dyDescent="0.4">
      <c r="B3" s="65" t="s">
        <v>213</v>
      </c>
      <c r="C3" s="44" t="s">
        <v>214</v>
      </c>
      <c r="D3" s="66" t="e">
        <f>IF(#REF!=0,"√","←")</f>
        <v>#REF!</v>
      </c>
      <c r="E3"/>
      <c r="F3" s="67"/>
      <c r="G3" s="68"/>
      <c r="H3" s="69"/>
    </row>
    <row r="4" spans="1:8" s="3" customFormat="1" ht="13.15" x14ac:dyDescent="0.4">
      <c r="B4" s="65" t="s">
        <v>215</v>
      </c>
      <c r="C4" s="92"/>
      <c r="D4" s="66"/>
      <c r="E4"/>
      <c r="F4" s="68" t="str">
        <f>IFERROR(VLOOKUP(C3,#REF!,2,FALSE),"  ")</f>
        <v xml:space="preserve">  </v>
      </c>
      <c r="G4" s="68"/>
      <c r="H4" s="69"/>
    </row>
    <row r="5" spans="1:8" s="3" customFormat="1" ht="13.15" x14ac:dyDescent="0.4">
      <c r="B5" s="71" t="s">
        <v>25</v>
      </c>
      <c r="C5" s="72" t="s">
        <v>56</v>
      </c>
      <c r="D5" s="72"/>
      <c r="E5" s="80"/>
      <c r="F5" s="89"/>
      <c r="G5" s="93" t="e">
        <f>IF(#REF!=0,"√","←")</f>
        <v>#REF!</v>
      </c>
      <c r="H5" s="74" t="s">
        <v>31</v>
      </c>
    </row>
    <row r="6" spans="1:8" s="3" customFormat="1" ht="13.15" x14ac:dyDescent="0.4">
      <c r="B6" s="65"/>
      <c r="C6" s="3" t="s">
        <v>62</v>
      </c>
      <c r="D6" s="90"/>
      <c r="E6" s="81" t="s">
        <v>41</v>
      </c>
      <c r="F6" s="82"/>
      <c r="G6" s="73" t="e">
        <f>IF(#REF!=0,"√","←")</f>
        <v>#REF!</v>
      </c>
      <c r="H6" s="83"/>
    </row>
    <row r="7" spans="1:8" s="3" customFormat="1" ht="13.15" x14ac:dyDescent="0.4">
      <c r="B7" s="65"/>
      <c r="C7" s="3" t="s">
        <v>60</v>
      </c>
      <c r="F7" s="84">
        <f>F5*D6/100</f>
        <v>0</v>
      </c>
      <c r="G7" s="84"/>
      <c r="H7" s="83"/>
    </row>
    <row r="8" spans="1:8" s="3" customFormat="1" ht="13.15" x14ac:dyDescent="0.4">
      <c r="B8" s="75"/>
      <c r="C8" s="76" t="s">
        <v>61</v>
      </c>
      <c r="D8" s="76"/>
      <c r="E8" s="77"/>
      <c r="F8" s="78">
        <f>F5-F7</f>
        <v>0</v>
      </c>
      <c r="G8" s="78"/>
      <c r="H8" s="79" t="s">
        <v>43</v>
      </c>
    </row>
    <row r="9" spans="1:8" s="3" customFormat="1" ht="13.15" x14ac:dyDescent="0.4">
      <c r="B9" s="71" t="s">
        <v>26</v>
      </c>
      <c r="C9" s="72" t="s">
        <v>56</v>
      </c>
      <c r="D9" s="72"/>
      <c r="E9" s="80"/>
      <c r="F9" s="89"/>
      <c r="G9" s="73" t="e">
        <f>IF(#REF!=0,"√","←")</f>
        <v>#REF!</v>
      </c>
      <c r="H9" s="74" t="s">
        <v>31</v>
      </c>
    </row>
    <row r="10" spans="1:8" s="3" customFormat="1" ht="13.15" x14ac:dyDescent="0.4">
      <c r="B10" s="65"/>
      <c r="C10" s="3" t="s">
        <v>62</v>
      </c>
      <c r="D10" s="90"/>
      <c r="E10" s="81" t="s">
        <v>41</v>
      </c>
      <c r="F10" s="82"/>
      <c r="G10" s="73" t="e">
        <f>IF(#REF!=0,"√","←")</f>
        <v>#REF!</v>
      </c>
      <c r="H10" s="83"/>
    </row>
    <row r="11" spans="1:8" s="3" customFormat="1" ht="13.15" x14ac:dyDescent="0.4">
      <c r="B11" s="65"/>
      <c r="C11" s="3" t="s">
        <v>60</v>
      </c>
      <c r="F11" s="84">
        <f>F9*D10/100</f>
        <v>0</v>
      </c>
      <c r="G11" s="84"/>
      <c r="H11" s="83"/>
    </row>
    <row r="12" spans="1:8" s="3" customFormat="1" ht="13.15" x14ac:dyDescent="0.4">
      <c r="B12" s="75"/>
      <c r="C12" s="76" t="s">
        <v>61</v>
      </c>
      <c r="D12" s="76"/>
      <c r="E12" s="77"/>
      <c r="F12" s="78">
        <f>F9-F11</f>
        <v>0</v>
      </c>
      <c r="G12" s="78"/>
      <c r="H12" s="79" t="s">
        <v>43</v>
      </c>
    </row>
    <row r="13" spans="1:8" s="3" customFormat="1" ht="13.15" x14ac:dyDescent="0.4">
      <c r="B13" s="71" t="s">
        <v>27</v>
      </c>
      <c r="C13" s="72"/>
      <c r="D13" s="72"/>
      <c r="E13" s="80"/>
      <c r="F13" s="89"/>
      <c r="G13" s="70" t="e">
        <f>IF(#REF!=0,"√","←")</f>
        <v>#REF!</v>
      </c>
      <c r="H13" s="74" t="s">
        <v>31</v>
      </c>
    </row>
    <row r="14" spans="1:8" s="3" customFormat="1" ht="13.15" x14ac:dyDescent="0.4">
      <c r="B14" s="71" t="s">
        <v>28</v>
      </c>
      <c r="C14" s="72" t="s">
        <v>63</v>
      </c>
      <c r="D14" s="72" t="s">
        <v>212</v>
      </c>
      <c r="E14" s="80"/>
      <c r="F14" s="89"/>
      <c r="G14" s="73" t="e">
        <f>IF(#REF!=0,"√","←")</f>
        <v>#REF!</v>
      </c>
      <c r="H14" s="74" t="s">
        <v>30</v>
      </c>
    </row>
    <row r="15" spans="1:8" s="3" customFormat="1" ht="13.15" x14ac:dyDescent="0.4">
      <c r="B15" s="75"/>
      <c r="C15" s="76" t="s">
        <v>64</v>
      </c>
      <c r="D15" s="76" t="s">
        <v>211</v>
      </c>
      <c r="E15" s="77"/>
      <c r="F15" s="91"/>
      <c r="G15" s="85" t="e">
        <f>IF(#REF!=0,"√","←")</f>
        <v>#REF!</v>
      </c>
      <c r="H15" s="86" t="s">
        <v>210</v>
      </c>
    </row>
    <row r="16" spans="1:8" s="3" customFormat="1" ht="13.15" x14ac:dyDescent="0.4">
      <c r="E16"/>
      <c r="F16" s="68"/>
      <c r="G16" s="68"/>
    </row>
    <row r="17" spans="1:8" ht="13.15" x14ac:dyDescent="0.35">
      <c r="A17" s="61"/>
      <c r="B17" s="980" t="e">
        <f>IF(#REF!=0,#REF!,#REF!)</f>
        <v>#REF!</v>
      </c>
      <c r="C17" s="980"/>
      <c r="D17" s="980"/>
      <c r="E17" s="87"/>
      <c r="F17" s="88"/>
      <c r="G17" s="88"/>
      <c r="H17" s="87"/>
    </row>
    <row r="18" spans="1:8" ht="13.15" x14ac:dyDescent="0.35">
      <c r="A18" s="94"/>
      <c r="B18" s="95"/>
      <c r="C18" s="95"/>
      <c r="D18" s="95"/>
      <c r="E18" s="96"/>
      <c r="F18" s="97"/>
      <c r="G18" s="97"/>
      <c r="H18" s="96"/>
    </row>
    <row r="19" spans="1:8" s="3" customFormat="1" ht="13.15" x14ac:dyDescent="0.4">
      <c r="E19"/>
      <c r="F19" s="67"/>
      <c r="G19" s="67"/>
    </row>
    <row r="20" spans="1:8" s="3" customFormat="1" ht="13.15" x14ac:dyDescent="0.4">
      <c r="E20"/>
      <c r="F20" s="67"/>
      <c r="G20" s="67"/>
    </row>
    <row r="21" spans="1:8" s="3" customFormat="1" ht="13.15" x14ac:dyDescent="0.4">
      <c r="E21"/>
      <c r="F21" s="67"/>
      <c r="G21" s="67"/>
    </row>
    <row r="22" spans="1:8" s="3" customFormat="1" ht="13.15" x14ac:dyDescent="0.4">
      <c r="F22" s="67"/>
      <c r="G22" s="67"/>
    </row>
    <row r="23" spans="1:8" s="3" customFormat="1" ht="13.15" x14ac:dyDescent="0.4">
      <c r="F23" s="67"/>
      <c r="G23" s="67"/>
    </row>
    <row r="24" spans="1:8" s="3" customFormat="1" ht="13.15" x14ac:dyDescent="0.4">
      <c r="F24" s="67"/>
      <c r="G24" s="67"/>
    </row>
    <row r="25" spans="1:8" s="3" customFormat="1" ht="13.15" x14ac:dyDescent="0.4">
      <c r="F25" s="67"/>
      <c r="G25" s="67"/>
    </row>
    <row r="26" spans="1:8" s="3" customFormat="1" ht="13.15" x14ac:dyDescent="0.4">
      <c r="F26" s="67"/>
      <c r="G26" s="67"/>
    </row>
    <row r="27" spans="1:8" s="3" customFormat="1" ht="13.15" x14ac:dyDescent="0.4">
      <c r="F27" s="67"/>
      <c r="G27" s="67"/>
    </row>
    <row r="28" spans="1:8" s="3" customFormat="1" ht="13.15" x14ac:dyDescent="0.4">
      <c r="F28" s="67"/>
      <c r="G28" s="67"/>
    </row>
    <row r="29" spans="1:8" s="3" customFormat="1" ht="13.15" x14ac:dyDescent="0.4">
      <c r="F29" s="67"/>
      <c r="G29" s="67"/>
    </row>
    <row r="30" spans="1:8" s="3" customFormat="1" ht="13.15" x14ac:dyDescent="0.4">
      <c r="F30" s="67"/>
      <c r="G30" s="67"/>
    </row>
    <row r="31" spans="1:8" s="3" customFormat="1" ht="13.15" x14ac:dyDescent="0.4">
      <c r="F31" s="67"/>
      <c r="G31" s="67"/>
    </row>
    <row r="32" spans="1:8" s="3" customFormat="1" ht="13.15" x14ac:dyDescent="0.4">
      <c r="F32" s="67"/>
      <c r="G32" s="67"/>
    </row>
    <row r="33" spans="6:7" s="3" customFormat="1" ht="13.15" x14ac:dyDescent="0.4">
      <c r="F33" s="67"/>
      <c r="G33" s="67"/>
    </row>
    <row r="34" spans="6:7" s="3" customFormat="1" ht="13.15" x14ac:dyDescent="0.4">
      <c r="F34" s="67"/>
      <c r="G34" s="67"/>
    </row>
    <row r="35" spans="6:7" s="3" customFormat="1" ht="13.15" x14ac:dyDescent="0.4">
      <c r="F35" s="67"/>
      <c r="G35" s="67"/>
    </row>
    <row r="36" spans="6:7" s="3" customFormat="1" ht="13.15" x14ac:dyDescent="0.4">
      <c r="F36" s="67"/>
      <c r="G36" s="67"/>
    </row>
    <row r="37" spans="6:7" s="3" customFormat="1" ht="13.15" x14ac:dyDescent="0.4">
      <c r="F37" s="67"/>
      <c r="G37" s="67"/>
    </row>
    <row r="38" spans="6:7" s="3" customFormat="1" ht="13.15" x14ac:dyDescent="0.4">
      <c r="F38" s="67"/>
      <c r="G38" s="67"/>
    </row>
    <row r="39" spans="6:7" s="3" customFormat="1" ht="13.15" x14ac:dyDescent="0.4">
      <c r="F39" s="67"/>
      <c r="G39" s="67"/>
    </row>
    <row r="40" spans="6:7" s="3" customFormat="1" ht="13.15" x14ac:dyDescent="0.4">
      <c r="F40" s="67"/>
      <c r="G40" s="67"/>
    </row>
    <row r="41" spans="6:7" s="3" customFormat="1" ht="13.15" x14ac:dyDescent="0.4">
      <c r="F41" s="67"/>
      <c r="G41" s="67"/>
    </row>
    <row r="42" spans="6:7" s="3" customFormat="1" ht="13.15" x14ac:dyDescent="0.4">
      <c r="F42" s="67"/>
      <c r="G42" s="67"/>
    </row>
    <row r="43" spans="6:7" s="3" customFormat="1" ht="13.15" x14ac:dyDescent="0.4">
      <c r="F43" s="67"/>
      <c r="G43" s="67"/>
    </row>
    <row r="44" spans="6:7" s="3" customFormat="1" ht="13.15" x14ac:dyDescent="0.4">
      <c r="F44" s="67"/>
      <c r="G44" s="67"/>
    </row>
    <row r="45" spans="6:7" s="3" customFormat="1" ht="13.15" x14ac:dyDescent="0.4">
      <c r="F45" s="67"/>
      <c r="G45" s="67"/>
    </row>
    <row r="46" spans="6:7" s="3" customFormat="1" ht="13.15" x14ac:dyDescent="0.4">
      <c r="F46" s="67"/>
      <c r="G46" s="67"/>
    </row>
    <row r="47" spans="6:7" s="3" customFormat="1" ht="13.15" x14ac:dyDescent="0.4">
      <c r="F47" s="67"/>
      <c r="G47" s="67"/>
    </row>
    <row r="48" spans="6:7" s="3" customFormat="1" ht="13.15" x14ac:dyDescent="0.4">
      <c r="F48" s="67"/>
      <c r="G48" s="67"/>
    </row>
    <row r="49" spans="6:7" s="3" customFormat="1" ht="13.15" x14ac:dyDescent="0.4">
      <c r="F49" s="67"/>
      <c r="G49" s="67"/>
    </row>
    <row r="50" spans="6:7" s="3" customFormat="1" ht="13.15" x14ac:dyDescent="0.4">
      <c r="F50" s="67"/>
      <c r="G50" s="67"/>
    </row>
    <row r="51" spans="6:7" s="3" customFormat="1" ht="13.15" x14ac:dyDescent="0.4">
      <c r="F51" s="67"/>
      <c r="G51" s="67"/>
    </row>
    <row r="52" spans="6:7" s="3" customFormat="1" ht="13.15" x14ac:dyDescent="0.4">
      <c r="F52" s="67"/>
      <c r="G52" s="67"/>
    </row>
    <row r="53" spans="6:7" s="3" customFormat="1" ht="13.15" x14ac:dyDescent="0.4">
      <c r="F53" s="67"/>
      <c r="G53" s="67"/>
    </row>
    <row r="54" spans="6:7" s="3" customFormat="1" ht="13.15" x14ac:dyDescent="0.4">
      <c r="F54" s="67"/>
      <c r="G54" s="67"/>
    </row>
    <row r="55" spans="6:7" s="3" customFormat="1" ht="13.15" x14ac:dyDescent="0.4">
      <c r="F55" s="67"/>
      <c r="G55" s="67"/>
    </row>
    <row r="56" spans="6:7" s="3" customFormat="1" ht="13.15" x14ac:dyDescent="0.4">
      <c r="F56" s="67"/>
      <c r="G56" s="67"/>
    </row>
    <row r="57" spans="6:7" s="3" customFormat="1" ht="13.15" x14ac:dyDescent="0.4">
      <c r="F57" s="67"/>
      <c r="G57" s="67"/>
    </row>
    <row r="58" spans="6:7" s="3" customFormat="1" ht="13.15" x14ac:dyDescent="0.4">
      <c r="F58" s="67"/>
      <c r="G58" s="67"/>
    </row>
    <row r="59" spans="6:7" s="3" customFormat="1" ht="13.15" x14ac:dyDescent="0.4">
      <c r="F59" s="67"/>
      <c r="G59" s="67"/>
    </row>
    <row r="60" spans="6:7" s="3" customFormat="1" ht="13.15" x14ac:dyDescent="0.4">
      <c r="F60" s="67"/>
      <c r="G60" s="67"/>
    </row>
    <row r="61" spans="6:7" s="3" customFormat="1" ht="13.15" x14ac:dyDescent="0.4">
      <c r="F61" s="67"/>
      <c r="G61" s="67"/>
    </row>
    <row r="62" spans="6:7" s="3" customFormat="1" ht="13.15" x14ac:dyDescent="0.4">
      <c r="F62" s="67"/>
      <c r="G62" s="67"/>
    </row>
    <row r="63" spans="6:7" s="3" customFormat="1" ht="13.15" x14ac:dyDescent="0.4">
      <c r="F63" s="67"/>
      <c r="G63" s="67"/>
    </row>
    <row r="64" spans="6:7" s="3" customFormat="1" ht="13.15" x14ac:dyDescent="0.4">
      <c r="F64" s="67"/>
      <c r="G64" s="67"/>
    </row>
    <row r="65" spans="6:7" s="3" customFormat="1" ht="13.15" x14ac:dyDescent="0.4">
      <c r="F65" s="67"/>
      <c r="G65" s="67"/>
    </row>
    <row r="66" spans="6:7" s="3" customFormat="1" ht="13.15" x14ac:dyDescent="0.4">
      <c r="F66" s="67"/>
      <c r="G66" s="67"/>
    </row>
    <row r="67" spans="6:7" s="3" customFormat="1" ht="13.15" x14ac:dyDescent="0.4">
      <c r="F67" s="67"/>
      <c r="G67" s="67"/>
    </row>
    <row r="68" spans="6:7" s="3" customFormat="1" ht="13.15" x14ac:dyDescent="0.4">
      <c r="F68" s="67"/>
      <c r="G68" s="67"/>
    </row>
    <row r="69" spans="6:7" s="3" customFormat="1" ht="13.15" x14ac:dyDescent="0.4">
      <c r="F69" s="67"/>
      <c r="G69" s="67"/>
    </row>
    <row r="70" spans="6:7" s="3" customFormat="1" ht="13.15" x14ac:dyDescent="0.4">
      <c r="F70" s="67"/>
      <c r="G70" s="67"/>
    </row>
    <row r="71" spans="6:7" s="3" customFormat="1" ht="13.15" x14ac:dyDescent="0.4">
      <c r="F71" s="67"/>
      <c r="G71" s="67"/>
    </row>
    <row r="72" spans="6:7" s="3" customFormat="1" ht="13.15" x14ac:dyDescent="0.4">
      <c r="F72" s="67"/>
      <c r="G72" s="67"/>
    </row>
    <row r="73" spans="6:7" s="3" customFormat="1" ht="13.15" x14ac:dyDescent="0.4">
      <c r="F73" s="67"/>
      <c r="G73" s="67"/>
    </row>
    <row r="74" spans="6:7" s="3" customFormat="1" ht="13.15" x14ac:dyDescent="0.4">
      <c r="F74" s="67"/>
      <c r="G74" s="67"/>
    </row>
    <row r="75" spans="6:7" s="3" customFormat="1" ht="13.15" x14ac:dyDescent="0.4">
      <c r="F75" s="67"/>
      <c r="G75" s="67"/>
    </row>
    <row r="76" spans="6:7" s="3" customFormat="1" ht="13.15" x14ac:dyDescent="0.4">
      <c r="F76" s="67"/>
      <c r="G76" s="67"/>
    </row>
    <row r="77" spans="6:7" s="3" customFormat="1" ht="13.15" x14ac:dyDescent="0.4">
      <c r="F77" s="67"/>
      <c r="G77" s="67"/>
    </row>
    <row r="78" spans="6:7" s="3" customFormat="1" ht="13.15" x14ac:dyDescent="0.4">
      <c r="F78" s="67"/>
      <c r="G78" s="67"/>
    </row>
    <row r="79" spans="6:7" s="3" customFormat="1" ht="13.15" x14ac:dyDescent="0.4">
      <c r="F79" s="67"/>
      <c r="G79" s="67"/>
    </row>
    <row r="80" spans="6:7" s="3" customFormat="1" ht="13.15" x14ac:dyDescent="0.4">
      <c r="F80" s="67"/>
      <c r="G80" s="67"/>
    </row>
    <row r="81" spans="6:7" s="3" customFormat="1" ht="13.15" x14ac:dyDescent="0.4">
      <c r="F81" s="67"/>
      <c r="G81" s="67"/>
    </row>
    <row r="82" spans="6:7" s="3" customFormat="1" ht="13.15" x14ac:dyDescent="0.4">
      <c r="F82" s="67"/>
      <c r="G82" s="67"/>
    </row>
  </sheetData>
  <sheetProtection selectLockedCells="1"/>
  <mergeCells count="1">
    <mergeCell ref="B17:D17"/>
  </mergeCells>
  <dataValidations count="3">
    <dataValidation type="decimal" allowBlank="1" showInputMessage="1" showErrorMessage="1" error="Er is een foutieve waarde ingevoerd." promptTitle="Vul waarde in tussen 0 en 50" prompt="Max. 50% van de totale premie mag worden ingehouden. Vul het aandeel van de werknemer in (tussen 0 en 50%)_x000a_" sqref="D6" xr:uid="{00000000-0002-0000-0A00-000000000000}">
      <formula1>0</formula1>
      <formula2>50</formula2>
    </dataValidation>
    <dataValidation type="decimal" allowBlank="1" showInputMessage="1" showErrorMessage="1" error="Er is een foutieve waarde ingevoerd._x000a_" promptTitle="Vul waarde in tussen 0 en 50" prompt="Max. 50% van de totale premie mag worden ingehouden. Vul het aandeel van de werknemer in (tussen 0 en 50%)_x000a_" sqref="D10" xr:uid="{00000000-0002-0000-0A00-000001000000}">
      <formula1>0</formula1>
      <formula2>50</formula2>
    </dataValidation>
    <dataValidation type="list" allowBlank="1" showInputMessage="1" showErrorMessage="1" sqref="C3" xr:uid="{00000000-0002-0000-0A00-000002000000}">
      <formula1>#REF!</formula1>
    </dataValidation>
  </dataValidation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29"/>
  <dimension ref="A1:H82"/>
  <sheetViews>
    <sheetView showGridLines="0" zoomScaleNormal="100" workbookViewId="0">
      <selection activeCell="F9" sqref="F9"/>
    </sheetView>
  </sheetViews>
  <sheetFormatPr defaultColWidth="8.86328125" defaultRowHeight="12.75" x14ac:dyDescent="0.35"/>
  <cols>
    <col min="1" max="1" width="3.1328125" customWidth="1"/>
    <col min="2" max="2" width="31.86328125" customWidth="1"/>
    <col min="3" max="3" width="41.73046875" customWidth="1"/>
    <col min="4" max="4" width="16.3984375" customWidth="1"/>
    <col min="5" max="5" width="2" customWidth="1"/>
    <col min="6" max="6" width="7.59765625" style="60" customWidth="1"/>
    <col min="7" max="7" width="2.265625" style="60" customWidth="1"/>
    <col min="8" max="8" width="124.59765625" customWidth="1"/>
  </cols>
  <sheetData>
    <row r="1" spans="1:8" ht="79.900000000000006" customHeight="1" x14ac:dyDescent="0.35">
      <c r="B1" s="2" t="s">
        <v>216</v>
      </c>
    </row>
    <row r="2" spans="1:8" ht="13.15" x14ac:dyDescent="0.35">
      <c r="A2" s="61"/>
      <c r="B2" s="62" t="s">
        <v>40</v>
      </c>
      <c r="C2" s="63"/>
      <c r="D2" s="62"/>
      <c r="E2" s="62"/>
      <c r="F2" s="64" t="s">
        <v>71</v>
      </c>
      <c r="G2" s="64"/>
      <c r="H2" s="62" t="s">
        <v>29</v>
      </c>
    </row>
    <row r="3" spans="1:8" s="3" customFormat="1" ht="13.15" x14ac:dyDescent="0.4">
      <c r="B3" s="65" t="s">
        <v>213</v>
      </c>
      <c r="C3" s="44" t="s">
        <v>42</v>
      </c>
      <c r="D3" s="66" t="e">
        <f>IF(#REF!=0,"√","←")</f>
        <v>#REF!</v>
      </c>
      <c r="E3"/>
      <c r="F3" s="67"/>
      <c r="G3" s="68"/>
      <c r="H3" s="69"/>
    </row>
    <row r="4" spans="1:8" s="3" customFormat="1" ht="13.15" x14ac:dyDescent="0.4">
      <c r="B4" s="65" t="s">
        <v>215</v>
      </c>
      <c r="C4" s="92"/>
      <c r="D4" s="66"/>
      <c r="E4"/>
      <c r="F4" s="68" t="str">
        <f>IFERROR(VLOOKUP(C3,#REF!,2,FALSE),"  ")</f>
        <v xml:space="preserve">  </v>
      </c>
      <c r="G4" s="68"/>
      <c r="H4" s="69"/>
    </row>
    <row r="5" spans="1:8" s="3" customFormat="1" ht="13.15" x14ac:dyDescent="0.4">
      <c r="B5" s="71" t="s">
        <v>25</v>
      </c>
      <c r="C5" s="72" t="s">
        <v>56</v>
      </c>
      <c r="D5" s="72"/>
      <c r="E5" s="80"/>
      <c r="F5" s="89"/>
      <c r="G5" s="93" t="e">
        <f>IF(#REF!=0,"√","←")</f>
        <v>#REF!</v>
      </c>
      <c r="H5" s="74" t="s">
        <v>31</v>
      </c>
    </row>
    <row r="6" spans="1:8" s="3" customFormat="1" ht="13.15" x14ac:dyDescent="0.4">
      <c r="B6" s="65"/>
      <c r="C6" s="3" t="s">
        <v>62</v>
      </c>
      <c r="D6" s="90"/>
      <c r="E6" s="81" t="s">
        <v>41</v>
      </c>
      <c r="F6" s="82"/>
      <c r="G6" s="73" t="e">
        <f>IF(#REF!=0,"√","←")</f>
        <v>#REF!</v>
      </c>
      <c r="H6" s="83"/>
    </row>
    <row r="7" spans="1:8" s="3" customFormat="1" ht="13.15" x14ac:dyDescent="0.4">
      <c r="B7" s="65"/>
      <c r="C7" s="3" t="s">
        <v>60</v>
      </c>
      <c r="F7" s="84">
        <f>F5*D6/100</f>
        <v>0</v>
      </c>
      <c r="G7" s="84"/>
      <c r="H7" s="83"/>
    </row>
    <row r="8" spans="1:8" s="3" customFormat="1" ht="13.15" x14ac:dyDescent="0.4">
      <c r="B8" s="75"/>
      <c r="C8" s="76" t="s">
        <v>61</v>
      </c>
      <c r="D8" s="76"/>
      <c r="E8" s="77"/>
      <c r="F8" s="78">
        <f>F5-F7</f>
        <v>0</v>
      </c>
      <c r="G8" s="78"/>
      <c r="H8" s="79" t="s">
        <v>43</v>
      </c>
    </row>
    <row r="9" spans="1:8" s="3" customFormat="1" ht="13.15" x14ac:dyDescent="0.4">
      <c r="B9" s="71" t="s">
        <v>26</v>
      </c>
      <c r="C9" s="72" t="s">
        <v>56</v>
      </c>
      <c r="D9" s="72"/>
      <c r="E9" s="80"/>
      <c r="F9" s="89"/>
      <c r="G9" s="73" t="e">
        <f>IF(#REF!=0,"√","←")</f>
        <v>#REF!</v>
      </c>
      <c r="H9" s="74" t="s">
        <v>31</v>
      </c>
    </row>
    <row r="10" spans="1:8" s="3" customFormat="1" ht="13.15" x14ac:dyDescent="0.4">
      <c r="B10" s="65"/>
      <c r="C10" s="3" t="s">
        <v>62</v>
      </c>
      <c r="D10" s="90"/>
      <c r="E10" s="81" t="s">
        <v>41</v>
      </c>
      <c r="F10" s="82"/>
      <c r="G10" s="73" t="e">
        <f>IF(#REF!=0,"√","←")</f>
        <v>#REF!</v>
      </c>
      <c r="H10" s="83"/>
    </row>
    <row r="11" spans="1:8" s="3" customFormat="1" ht="13.15" x14ac:dyDescent="0.4">
      <c r="B11" s="65"/>
      <c r="C11" s="3" t="s">
        <v>60</v>
      </c>
      <c r="F11" s="84">
        <f>F9*D10/100</f>
        <v>0</v>
      </c>
      <c r="G11" s="84"/>
      <c r="H11" s="83"/>
    </row>
    <row r="12" spans="1:8" s="3" customFormat="1" ht="13.15" x14ac:dyDescent="0.4">
      <c r="B12" s="75"/>
      <c r="C12" s="76" t="s">
        <v>61</v>
      </c>
      <c r="D12" s="76"/>
      <c r="E12" s="77"/>
      <c r="F12" s="78">
        <f>F9-F11</f>
        <v>0</v>
      </c>
      <c r="G12" s="78"/>
      <c r="H12" s="79" t="s">
        <v>43</v>
      </c>
    </row>
    <row r="13" spans="1:8" s="3" customFormat="1" ht="13.15" x14ac:dyDescent="0.4">
      <c r="B13" s="71" t="s">
        <v>27</v>
      </c>
      <c r="C13" s="72"/>
      <c r="D13" s="72"/>
      <c r="E13" s="80"/>
      <c r="F13" s="89"/>
      <c r="G13" s="70" t="e">
        <f>IF(#REF!=0,"√","←")</f>
        <v>#REF!</v>
      </c>
      <c r="H13" s="74" t="s">
        <v>31</v>
      </c>
    </row>
    <row r="14" spans="1:8" s="3" customFormat="1" ht="13.15" x14ac:dyDescent="0.4">
      <c r="B14" s="71" t="s">
        <v>28</v>
      </c>
      <c r="C14" s="72" t="s">
        <v>63</v>
      </c>
      <c r="D14" s="72" t="s">
        <v>212</v>
      </c>
      <c r="E14" s="80"/>
      <c r="F14" s="89"/>
      <c r="G14" s="73" t="e">
        <f>IF(#REF!=0,"√","←")</f>
        <v>#REF!</v>
      </c>
      <c r="H14" s="74" t="s">
        <v>30</v>
      </c>
    </row>
    <row r="15" spans="1:8" s="3" customFormat="1" ht="13.15" x14ac:dyDescent="0.4">
      <c r="B15" s="75"/>
      <c r="C15" s="76" t="s">
        <v>64</v>
      </c>
      <c r="D15" s="76" t="s">
        <v>211</v>
      </c>
      <c r="E15" s="77"/>
      <c r="F15" s="91"/>
      <c r="G15" s="85" t="e">
        <f>IF(#REF!=0,"√","←")</f>
        <v>#REF!</v>
      </c>
      <c r="H15" s="86" t="s">
        <v>210</v>
      </c>
    </row>
    <row r="16" spans="1:8" s="3" customFormat="1" ht="13.15" x14ac:dyDescent="0.4">
      <c r="E16"/>
      <c r="F16" s="68"/>
      <c r="G16" s="68"/>
    </row>
    <row r="17" spans="1:8" ht="13.15" x14ac:dyDescent="0.35">
      <c r="A17" s="61"/>
      <c r="B17" s="980" t="e">
        <f>IF(#REF!=0,#REF!,#REF!)</f>
        <v>#REF!</v>
      </c>
      <c r="C17" s="980"/>
      <c r="D17" s="980"/>
      <c r="E17" s="87"/>
      <c r="F17" s="88"/>
      <c r="G17" s="88"/>
      <c r="H17" s="87"/>
    </row>
    <row r="18" spans="1:8" ht="13.15" x14ac:dyDescent="0.35">
      <c r="A18" s="94"/>
      <c r="B18" s="95"/>
      <c r="C18" s="95"/>
      <c r="D18" s="95"/>
      <c r="E18" s="96"/>
      <c r="F18" s="97"/>
      <c r="G18" s="97"/>
      <c r="H18" s="96"/>
    </row>
    <row r="19" spans="1:8" s="3" customFormat="1" ht="13.15" x14ac:dyDescent="0.4">
      <c r="E19"/>
      <c r="F19" s="67"/>
      <c r="G19" s="67"/>
    </row>
    <row r="20" spans="1:8" s="3" customFormat="1" ht="13.15" x14ac:dyDescent="0.4">
      <c r="E20"/>
      <c r="F20" s="67"/>
      <c r="G20" s="67"/>
    </row>
    <row r="21" spans="1:8" s="3" customFormat="1" ht="13.15" x14ac:dyDescent="0.4">
      <c r="E21"/>
      <c r="F21" s="67"/>
      <c r="G21" s="67"/>
    </row>
    <row r="22" spans="1:8" s="3" customFormat="1" ht="13.15" x14ac:dyDescent="0.4">
      <c r="F22" s="67"/>
      <c r="G22" s="67"/>
    </row>
    <row r="23" spans="1:8" s="3" customFormat="1" ht="13.15" x14ac:dyDescent="0.4">
      <c r="F23" s="67"/>
      <c r="G23" s="67"/>
    </row>
    <row r="24" spans="1:8" s="3" customFormat="1" ht="13.15" x14ac:dyDescent="0.4">
      <c r="F24" s="67"/>
      <c r="G24" s="67"/>
    </row>
    <row r="25" spans="1:8" s="3" customFormat="1" ht="13.15" x14ac:dyDescent="0.4">
      <c r="F25" s="67"/>
      <c r="G25" s="67"/>
    </row>
    <row r="26" spans="1:8" s="3" customFormat="1" ht="13.15" x14ac:dyDescent="0.4">
      <c r="F26" s="67"/>
      <c r="G26" s="67"/>
    </row>
    <row r="27" spans="1:8" s="3" customFormat="1" ht="13.15" x14ac:dyDescent="0.4">
      <c r="F27" s="67"/>
      <c r="G27" s="67"/>
    </row>
    <row r="28" spans="1:8" s="3" customFormat="1" ht="13.15" x14ac:dyDescent="0.4">
      <c r="F28" s="67"/>
      <c r="G28" s="67"/>
    </row>
    <row r="29" spans="1:8" s="3" customFormat="1" ht="13.15" x14ac:dyDescent="0.4">
      <c r="F29" s="67"/>
      <c r="G29" s="67"/>
    </row>
    <row r="30" spans="1:8" s="3" customFormat="1" ht="13.15" x14ac:dyDescent="0.4">
      <c r="F30" s="67"/>
      <c r="G30" s="67"/>
    </row>
    <row r="31" spans="1:8" s="3" customFormat="1" ht="13.15" x14ac:dyDescent="0.4">
      <c r="F31" s="67"/>
      <c r="G31" s="67"/>
    </row>
    <row r="32" spans="1:8" s="3" customFormat="1" ht="13.15" x14ac:dyDescent="0.4">
      <c r="F32" s="67"/>
      <c r="G32" s="67"/>
    </row>
    <row r="33" spans="6:7" s="3" customFormat="1" ht="13.15" x14ac:dyDescent="0.4">
      <c r="F33" s="67"/>
      <c r="G33" s="67"/>
    </row>
    <row r="34" spans="6:7" s="3" customFormat="1" ht="13.15" x14ac:dyDescent="0.4">
      <c r="F34" s="67"/>
      <c r="G34" s="67"/>
    </row>
    <row r="35" spans="6:7" s="3" customFormat="1" ht="13.15" x14ac:dyDescent="0.4">
      <c r="F35" s="67"/>
      <c r="G35" s="67"/>
    </row>
    <row r="36" spans="6:7" s="3" customFormat="1" ht="13.15" x14ac:dyDescent="0.4">
      <c r="F36" s="67"/>
      <c r="G36" s="67"/>
    </row>
    <row r="37" spans="6:7" s="3" customFormat="1" ht="13.15" x14ac:dyDescent="0.4">
      <c r="F37" s="67"/>
      <c r="G37" s="67"/>
    </row>
    <row r="38" spans="6:7" s="3" customFormat="1" ht="13.15" x14ac:dyDescent="0.4">
      <c r="F38" s="67"/>
      <c r="G38" s="67"/>
    </row>
    <row r="39" spans="6:7" s="3" customFormat="1" ht="13.15" x14ac:dyDescent="0.4">
      <c r="F39" s="67"/>
      <c r="G39" s="67"/>
    </row>
    <row r="40" spans="6:7" s="3" customFormat="1" ht="13.15" x14ac:dyDescent="0.4">
      <c r="F40" s="67"/>
      <c r="G40" s="67"/>
    </row>
    <row r="41" spans="6:7" s="3" customFormat="1" ht="13.15" x14ac:dyDescent="0.4">
      <c r="F41" s="67"/>
      <c r="G41" s="67"/>
    </row>
    <row r="42" spans="6:7" s="3" customFormat="1" ht="13.15" x14ac:dyDescent="0.4">
      <c r="F42" s="67"/>
      <c r="G42" s="67"/>
    </row>
    <row r="43" spans="6:7" s="3" customFormat="1" ht="13.15" x14ac:dyDescent="0.4">
      <c r="F43" s="67"/>
      <c r="G43" s="67"/>
    </row>
    <row r="44" spans="6:7" s="3" customFormat="1" ht="13.15" x14ac:dyDescent="0.4">
      <c r="F44" s="67"/>
      <c r="G44" s="67"/>
    </row>
    <row r="45" spans="6:7" s="3" customFormat="1" ht="13.15" x14ac:dyDescent="0.4">
      <c r="F45" s="67"/>
      <c r="G45" s="67"/>
    </row>
    <row r="46" spans="6:7" s="3" customFormat="1" ht="13.15" x14ac:dyDescent="0.4">
      <c r="F46" s="67"/>
      <c r="G46" s="67"/>
    </row>
    <row r="47" spans="6:7" s="3" customFormat="1" ht="13.15" x14ac:dyDescent="0.4">
      <c r="F47" s="67"/>
      <c r="G47" s="67"/>
    </row>
    <row r="48" spans="6:7" s="3" customFormat="1" ht="13.15" x14ac:dyDescent="0.4">
      <c r="F48" s="67"/>
      <c r="G48" s="67"/>
    </row>
    <row r="49" spans="6:7" s="3" customFormat="1" ht="13.15" x14ac:dyDescent="0.4">
      <c r="F49" s="67"/>
      <c r="G49" s="67"/>
    </row>
    <row r="50" spans="6:7" s="3" customFormat="1" ht="13.15" x14ac:dyDescent="0.4">
      <c r="F50" s="67"/>
      <c r="G50" s="67"/>
    </row>
    <row r="51" spans="6:7" s="3" customFormat="1" ht="13.15" x14ac:dyDescent="0.4">
      <c r="F51" s="67"/>
      <c r="G51" s="67"/>
    </row>
    <row r="52" spans="6:7" s="3" customFormat="1" ht="13.15" x14ac:dyDescent="0.4">
      <c r="F52" s="67"/>
      <c r="G52" s="67"/>
    </row>
    <row r="53" spans="6:7" s="3" customFormat="1" ht="13.15" x14ac:dyDescent="0.4">
      <c r="F53" s="67"/>
      <c r="G53" s="67"/>
    </row>
    <row r="54" spans="6:7" s="3" customFormat="1" ht="13.15" x14ac:dyDescent="0.4">
      <c r="F54" s="67"/>
      <c r="G54" s="67"/>
    </row>
    <row r="55" spans="6:7" s="3" customFormat="1" ht="13.15" x14ac:dyDescent="0.4">
      <c r="F55" s="67"/>
      <c r="G55" s="67"/>
    </row>
    <row r="56" spans="6:7" s="3" customFormat="1" ht="13.15" x14ac:dyDescent="0.4">
      <c r="F56" s="67"/>
      <c r="G56" s="67"/>
    </row>
    <row r="57" spans="6:7" s="3" customFormat="1" ht="13.15" x14ac:dyDescent="0.4">
      <c r="F57" s="67"/>
      <c r="G57" s="67"/>
    </row>
    <row r="58" spans="6:7" s="3" customFormat="1" ht="13.15" x14ac:dyDescent="0.4">
      <c r="F58" s="67"/>
      <c r="G58" s="67"/>
    </row>
    <row r="59" spans="6:7" s="3" customFormat="1" ht="13.15" x14ac:dyDescent="0.4">
      <c r="F59" s="67"/>
      <c r="G59" s="67"/>
    </row>
    <row r="60" spans="6:7" s="3" customFormat="1" ht="13.15" x14ac:dyDescent="0.4">
      <c r="F60" s="67"/>
      <c r="G60" s="67"/>
    </row>
    <row r="61" spans="6:7" s="3" customFormat="1" ht="13.15" x14ac:dyDescent="0.4">
      <c r="F61" s="67"/>
      <c r="G61" s="67"/>
    </row>
    <row r="62" spans="6:7" s="3" customFormat="1" ht="13.15" x14ac:dyDescent="0.4">
      <c r="F62" s="67"/>
      <c r="G62" s="67"/>
    </row>
    <row r="63" spans="6:7" s="3" customFormat="1" ht="13.15" x14ac:dyDescent="0.4">
      <c r="F63" s="67"/>
      <c r="G63" s="67"/>
    </row>
    <row r="64" spans="6:7" s="3" customFormat="1" ht="13.15" x14ac:dyDescent="0.4">
      <c r="F64" s="67"/>
      <c r="G64" s="67"/>
    </row>
    <row r="65" spans="6:7" s="3" customFormat="1" ht="13.15" x14ac:dyDescent="0.4">
      <c r="F65" s="67"/>
      <c r="G65" s="67"/>
    </row>
    <row r="66" spans="6:7" s="3" customFormat="1" ht="13.15" x14ac:dyDescent="0.4">
      <c r="F66" s="67"/>
      <c r="G66" s="67"/>
    </row>
    <row r="67" spans="6:7" s="3" customFormat="1" ht="13.15" x14ac:dyDescent="0.4">
      <c r="F67" s="67"/>
      <c r="G67" s="67"/>
    </row>
    <row r="68" spans="6:7" s="3" customFormat="1" ht="13.15" x14ac:dyDescent="0.4">
      <c r="F68" s="67"/>
      <c r="G68" s="67"/>
    </row>
    <row r="69" spans="6:7" s="3" customFormat="1" ht="13.15" x14ac:dyDescent="0.4">
      <c r="F69" s="67"/>
      <c r="G69" s="67"/>
    </row>
    <row r="70" spans="6:7" s="3" customFormat="1" ht="13.15" x14ac:dyDescent="0.4">
      <c r="F70" s="67"/>
      <c r="G70" s="67"/>
    </row>
    <row r="71" spans="6:7" s="3" customFormat="1" ht="13.15" x14ac:dyDescent="0.4">
      <c r="F71" s="67"/>
      <c r="G71" s="67"/>
    </row>
    <row r="72" spans="6:7" s="3" customFormat="1" ht="13.15" x14ac:dyDescent="0.4">
      <c r="F72" s="67"/>
      <c r="G72" s="67"/>
    </row>
    <row r="73" spans="6:7" s="3" customFormat="1" ht="13.15" x14ac:dyDescent="0.4">
      <c r="F73" s="67"/>
      <c r="G73" s="67"/>
    </row>
    <row r="74" spans="6:7" s="3" customFormat="1" ht="13.15" x14ac:dyDescent="0.4">
      <c r="F74" s="67"/>
      <c r="G74" s="67"/>
    </row>
    <row r="75" spans="6:7" s="3" customFormat="1" ht="13.15" x14ac:dyDescent="0.4">
      <c r="F75" s="67"/>
      <c r="G75" s="67"/>
    </row>
    <row r="76" spans="6:7" s="3" customFormat="1" ht="13.15" x14ac:dyDescent="0.4">
      <c r="F76" s="67"/>
      <c r="G76" s="67"/>
    </row>
    <row r="77" spans="6:7" s="3" customFormat="1" ht="13.15" x14ac:dyDescent="0.4">
      <c r="F77" s="67"/>
      <c r="G77" s="67"/>
    </row>
    <row r="78" spans="6:7" s="3" customFormat="1" ht="13.15" x14ac:dyDescent="0.4">
      <c r="F78" s="67"/>
      <c r="G78" s="67"/>
    </row>
    <row r="79" spans="6:7" s="3" customFormat="1" ht="13.15" x14ac:dyDescent="0.4">
      <c r="F79" s="67"/>
      <c r="G79" s="67"/>
    </row>
    <row r="80" spans="6:7" s="3" customFormat="1" ht="13.15" x14ac:dyDescent="0.4">
      <c r="F80" s="67"/>
      <c r="G80" s="67"/>
    </row>
    <row r="81" spans="6:7" s="3" customFormat="1" ht="13.15" x14ac:dyDescent="0.4">
      <c r="F81" s="67"/>
      <c r="G81" s="67"/>
    </row>
    <row r="82" spans="6:7" s="3" customFormat="1" ht="13.15" x14ac:dyDescent="0.4">
      <c r="F82" s="67"/>
      <c r="G82" s="67"/>
    </row>
  </sheetData>
  <sheetProtection selectLockedCells="1"/>
  <mergeCells count="1">
    <mergeCell ref="B17:D17"/>
  </mergeCells>
  <dataValidations xWindow="806" yWindow="475" count="3">
    <dataValidation type="decimal" allowBlank="1" showInputMessage="1" showErrorMessage="1" error="Er is een foutieve waarde ingevoerd." promptTitle="Vul waarde in tussen 0 en 50" prompt="Max. 50% van de totale premie mag worden ingehouden. Vul het aandeel van de werknemer in (tussen 0 en 50%)_x000a_" sqref="D6" xr:uid="{00000000-0002-0000-0B00-000000000000}">
      <formula1>0</formula1>
      <formula2>50</formula2>
    </dataValidation>
    <dataValidation type="decimal" allowBlank="1" showInputMessage="1" showErrorMessage="1" error="Er is een foutieve waarde ingevoerd._x000a_" promptTitle="Vul waarde in tussen 0 en 50" prompt="Max. 50% van de totale premie mag worden ingehouden. Vul het aandeel van de werknemer in (tussen 0 en 50%)_x000a_" sqref="D10" xr:uid="{00000000-0002-0000-0B00-000001000000}">
      <formula1>0</formula1>
      <formula2>50</formula2>
    </dataValidation>
    <dataValidation type="list" allowBlank="1" showInputMessage="1" showErrorMessage="1" sqref="C3" xr:uid="{00000000-0002-0000-0B00-000002000000}">
      <formula1>#REF!</formula1>
    </dataValidation>
  </dataValidation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7004-8E94-4125-86A3-4BFE414A519E}">
  <sheetPr codeName="Blad7">
    <tabColor theme="9" tint="-0.249977111117893"/>
  </sheetPr>
  <dimension ref="A1:AD42"/>
  <sheetViews>
    <sheetView workbookViewId="0">
      <selection activeCell="F36" sqref="F36"/>
    </sheetView>
  </sheetViews>
  <sheetFormatPr defaultRowHeight="12.75" x14ac:dyDescent="0.35"/>
  <cols>
    <col min="1" max="1" width="28.3984375" bestFit="1" customWidth="1"/>
    <col min="2" max="2" width="12.46484375" bestFit="1" customWidth="1"/>
    <col min="3" max="3" width="9.6640625" bestFit="1" customWidth="1"/>
    <col min="4" max="4" width="6.1328125" bestFit="1" customWidth="1"/>
    <col min="5" max="5" width="6.1328125" customWidth="1"/>
    <col min="6" max="6" width="14.796875" bestFit="1" customWidth="1"/>
    <col min="7" max="11" width="14.796875" customWidth="1"/>
    <col min="12" max="12" width="16.59765625" bestFit="1" customWidth="1"/>
    <col min="13" max="13" width="33.9296875" style="688" bestFit="1" customWidth="1"/>
    <col min="14" max="15" width="16.59765625" bestFit="1" customWidth="1"/>
    <col min="17" max="17" width="12.796875" bestFit="1" customWidth="1"/>
    <col min="18" max="18" width="8.59765625" bestFit="1" customWidth="1"/>
    <col min="19" max="19" width="8.265625" bestFit="1" customWidth="1"/>
    <col min="20" max="20" width="8.53125" bestFit="1" customWidth="1"/>
    <col min="21" max="21" width="11.3984375" customWidth="1"/>
    <col min="22" max="22" width="8.59765625" bestFit="1" customWidth="1"/>
    <col min="24" max="24" width="6.46484375" bestFit="1" customWidth="1"/>
    <col min="26" max="26" width="16.59765625" bestFit="1" customWidth="1"/>
    <col min="28" max="28" width="5.9296875" bestFit="1" customWidth="1"/>
    <col min="30" max="30" width="16.59765625" bestFit="1" customWidth="1"/>
  </cols>
  <sheetData>
    <row r="1" spans="1:30" x14ac:dyDescent="0.35">
      <c r="A1" s="552" t="s">
        <v>260</v>
      </c>
      <c r="B1" t="s">
        <v>8</v>
      </c>
      <c r="C1" t="s">
        <v>9</v>
      </c>
      <c r="D1" t="s">
        <v>475</v>
      </c>
      <c r="E1" t="s">
        <v>704</v>
      </c>
      <c r="F1" t="s">
        <v>488</v>
      </c>
      <c r="G1" t="s">
        <v>56</v>
      </c>
      <c r="I1" s="620"/>
      <c r="J1" s="621"/>
      <c r="K1" s="621" t="s">
        <v>768</v>
      </c>
      <c r="L1" s="621" t="s">
        <v>769</v>
      </c>
      <c r="M1" s="712" t="s">
        <v>839</v>
      </c>
      <c r="N1" s="621" t="s">
        <v>770</v>
      </c>
      <c r="O1" s="621"/>
      <c r="P1" s="622"/>
      <c r="Q1" t="s">
        <v>476</v>
      </c>
      <c r="R1" t="s">
        <v>477</v>
      </c>
      <c r="S1" t="s">
        <v>478</v>
      </c>
      <c r="T1" t="s">
        <v>479</v>
      </c>
      <c r="U1" t="s">
        <v>705</v>
      </c>
      <c r="V1" t="s">
        <v>480</v>
      </c>
      <c r="X1" t="s">
        <v>56</v>
      </c>
      <c r="Z1" t="s">
        <v>482</v>
      </c>
      <c r="AB1" t="s">
        <v>483</v>
      </c>
      <c r="AD1" t="s">
        <v>484</v>
      </c>
    </row>
    <row r="2" spans="1:30" x14ac:dyDescent="0.35">
      <c r="A2" s="302">
        <f>'Pensioen &amp; ZW-A'!C16</f>
        <v>22.98</v>
      </c>
      <c r="B2" s="302">
        <f>$B$21*A2</f>
        <v>3.0317096018735366</v>
      </c>
      <c r="C2" s="302">
        <f>$B$22*A2</f>
        <v>0</v>
      </c>
      <c r="D2" s="302">
        <f>$B$23*A2</f>
        <v>0</v>
      </c>
      <c r="E2" s="302">
        <f>$B$24*A2</f>
        <v>0</v>
      </c>
      <c r="F2" s="302">
        <f>($B$25+$B$26)*(A2+B2+C2+D2+E2)</f>
        <v>4.2399086651053866</v>
      </c>
      <c r="G2" s="302">
        <f>SUM(A2:F2)</f>
        <v>30.251618266978923</v>
      </c>
      <c r="H2" s="302"/>
      <c r="I2" s="613"/>
      <c r="J2" s="550"/>
      <c r="K2" s="550">
        <f>P25</f>
        <v>0.62467430773067922</v>
      </c>
      <c r="L2" s="609">
        <f>K2/A2</f>
        <v>2.7183390240673594E-2</v>
      </c>
      <c r="M2" s="713">
        <f>(K2*$B$29)+($B$28*K2)</f>
        <v>0.86248781668374874</v>
      </c>
      <c r="N2" s="610">
        <f>M2/A2</f>
        <v>3.7532106905298027E-2</v>
      </c>
      <c r="O2" s="610"/>
      <c r="P2" s="623"/>
      <c r="Q2" s="302">
        <f>(A2-$B$27)*$B$28</f>
        <v>2.18466</v>
      </c>
      <c r="R2" s="302">
        <f t="shared" ref="R2:R19" si="0">(B2-$B$21*$B$27)*$B$28</f>
        <v>0.28821822014051524</v>
      </c>
      <c r="S2" s="302">
        <f t="shared" ref="S2:S19" si="1">(C2-$B$22*$B$27)*$B$28</f>
        <v>0</v>
      </c>
      <c r="T2" s="302">
        <f>(D2-$B$23*$B$27)*$B$28</f>
        <v>0</v>
      </c>
      <c r="U2" s="302">
        <f>(E2*$B$28)</f>
        <v>0</v>
      </c>
      <c r="V2" s="302">
        <f>F2*$B$28</f>
        <v>0.67414547775175648</v>
      </c>
      <c r="W2" s="302"/>
      <c r="X2" s="302">
        <f>SUM(Q2:V2)</f>
        <v>3.1470236978922719</v>
      </c>
      <c r="Z2" s="1">
        <f>X2/G2</f>
        <v>0.10402827611134435</v>
      </c>
      <c r="AB2" s="1">
        <v>2.9058025621703093E-2</v>
      </c>
      <c r="AD2" s="138">
        <f>Z2-AB2</f>
        <v>7.497025048964126E-2</v>
      </c>
    </row>
    <row r="3" spans="1:30" x14ac:dyDescent="0.35">
      <c r="A3" s="302">
        <f>'Pensioen &amp; ZW-A'!C17</f>
        <v>22.98</v>
      </c>
      <c r="B3" s="302">
        <f t="shared" ref="B3:B19" si="2">$B$21*A3</f>
        <v>3.0317096018735366</v>
      </c>
      <c r="C3" s="302">
        <f t="shared" ref="C3:C19" si="3">$B$22*A3</f>
        <v>0</v>
      </c>
      <c r="D3" s="302">
        <f t="shared" ref="D3:D19" si="4">$B$23*A3</f>
        <v>0</v>
      </c>
      <c r="E3" s="302">
        <f t="shared" ref="E3:E19" si="5">$B$24*A3</f>
        <v>0</v>
      </c>
      <c r="F3" s="302">
        <f t="shared" ref="F3:F19" si="6">($B$25+$B$26)*(A3+B3+C3+D3+E3)</f>
        <v>4.2399086651053866</v>
      </c>
      <c r="G3" s="302">
        <f t="shared" ref="G3:G19" si="7">SUM(A3:F3)</f>
        <v>30.251618266978923</v>
      </c>
      <c r="H3" s="302"/>
      <c r="I3" s="613"/>
      <c r="J3" s="550"/>
      <c r="K3" s="550">
        <f t="shared" ref="K3:K19" si="8">P26</f>
        <v>0.62467430773067922</v>
      </c>
      <c r="L3" s="609">
        <f t="shared" ref="L3:L19" si="9">K3/A3</f>
        <v>2.7183390240673594E-2</v>
      </c>
      <c r="M3" s="713">
        <f t="shared" ref="M3:M19" si="10">(K3*$B$29)+($B$28*K3)</f>
        <v>0.86248781668374874</v>
      </c>
      <c r="N3" s="610">
        <f t="shared" ref="N3:N19" si="11">M3/A3</f>
        <v>3.7532106905298027E-2</v>
      </c>
      <c r="O3" s="610"/>
      <c r="P3" s="623"/>
      <c r="Q3" s="302">
        <f t="shared" ref="Q3:Q19" si="12">(A3-$B$27)*$B$28</f>
        <v>2.18466</v>
      </c>
      <c r="R3" s="302">
        <f t="shared" si="0"/>
        <v>0.28821822014051524</v>
      </c>
      <c r="S3" s="302">
        <f t="shared" si="1"/>
        <v>0</v>
      </c>
      <c r="T3" s="302">
        <f t="shared" ref="T3:T19" si="13">(D3-$B$23*$B$27)*$B$28</f>
        <v>0</v>
      </c>
      <c r="U3" s="302">
        <f t="shared" ref="U3:U19" si="14">(E3*$B$28)</f>
        <v>0</v>
      </c>
      <c r="V3" s="302">
        <f t="shared" ref="V3:V19" si="15">F3*$B$28</f>
        <v>0.67414547775175648</v>
      </c>
      <c r="W3" s="302"/>
      <c r="X3" s="302">
        <f t="shared" ref="X3:X19" si="16">SUM(Q3:V3)</f>
        <v>3.1470236978922719</v>
      </c>
      <c r="Z3" s="1">
        <f t="shared" ref="Z3:Z19" si="17">X3/G3</f>
        <v>0.10402827611134435</v>
      </c>
      <c r="AB3" s="1">
        <v>2.9925925925925932E-2</v>
      </c>
      <c r="AD3" s="138">
        <f t="shared" ref="AD3:AD19" si="18">Z3-AB3</f>
        <v>7.4102350185418414E-2</v>
      </c>
    </row>
    <row r="4" spans="1:30" x14ac:dyDescent="0.35">
      <c r="A4" s="302">
        <f>'Pensioen &amp; ZW-A'!C18</f>
        <v>14.71</v>
      </c>
      <c r="B4" s="302">
        <f t="shared" si="2"/>
        <v>1.9406635441061673</v>
      </c>
      <c r="C4" s="302">
        <f t="shared" si="3"/>
        <v>0</v>
      </c>
      <c r="D4" s="302">
        <f t="shared" si="4"/>
        <v>0</v>
      </c>
      <c r="E4" s="302">
        <f t="shared" si="5"/>
        <v>0</v>
      </c>
      <c r="F4" s="302">
        <f t="shared" si="6"/>
        <v>2.7140581576893057</v>
      </c>
      <c r="G4" s="302">
        <f t="shared" si="7"/>
        <v>19.364721701795474</v>
      </c>
      <c r="H4" s="302"/>
      <c r="I4" s="613"/>
      <c r="J4" s="550"/>
      <c r="K4" s="550">
        <f t="shared" si="8"/>
        <v>0.28107296523692432</v>
      </c>
      <c r="L4" s="609">
        <f t="shared" si="9"/>
        <v>1.9107611504889484E-2</v>
      </c>
      <c r="M4" s="713">
        <f t="shared" si="10"/>
        <v>0.38807744310262138</v>
      </c>
      <c r="N4" s="610">
        <f t="shared" si="11"/>
        <v>2.6381879204800909E-2</v>
      </c>
      <c r="O4" s="610"/>
      <c r="P4" s="623"/>
      <c r="Q4" s="302">
        <f t="shared" si="12"/>
        <v>0.86973000000000011</v>
      </c>
      <c r="R4" s="302">
        <f t="shared" si="0"/>
        <v>0.11474189695550353</v>
      </c>
      <c r="S4" s="302">
        <f t="shared" si="1"/>
        <v>0</v>
      </c>
      <c r="T4" s="302">
        <f t="shared" si="13"/>
        <v>0</v>
      </c>
      <c r="U4" s="302">
        <f t="shared" si="14"/>
        <v>0</v>
      </c>
      <c r="V4" s="302">
        <f t="shared" si="15"/>
        <v>0.4315352470725996</v>
      </c>
      <c r="W4" s="302"/>
      <c r="X4" s="302">
        <f t="shared" si="16"/>
        <v>1.4160071440281032</v>
      </c>
      <c r="Z4" s="1">
        <f t="shared" si="17"/>
        <v>7.3123030933969616E-2</v>
      </c>
      <c r="AB4" s="1">
        <v>3.1714285714285716E-2</v>
      </c>
      <c r="AD4" s="138">
        <f t="shared" si="18"/>
        <v>4.14087452196839E-2</v>
      </c>
    </row>
    <row r="5" spans="1:30" x14ac:dyDescent="0.35">
      <c r="A5" s="302">
        <f>'Pensioen &amp; ZW-A'!C19</f>
        <v>15</v>
      </c>
      <c r="B5" s="302">
        <f t="shared" si="2"/>
        <v>1.9789227166276349</v>
      </c>
      <c r="C5" s="302">
        <f t="shared" si="3"/>
        <v>0</v>
      </c>
      <c r="D5" s="302">
        <f t="shared" si="4"/>
        <v>0</v>
      </c>
      <c r="E5" s="302">
        <f t="shared" si="5"/>
        <v>0</v>
      </c>
      <c r="F5" s="302">
        <f t="shared" si="6"/>
        <v>2.7675644028103048</v>
      </c>
      <c r="G5" s="302">
        <f t="shared" si="7"/>
        <v>19.746487119437941</v>
      </c>
      <c r="H5" s="302"/>
      <c r="I5" s="613"/>
      <c r="J5" s="550"/>
      <c r="K5" s="550">
        <f t="shared" si="8"/>
        <v>0.29312186358313819</v>
      </c>
      <c r="L5" s="609">
        <f t="shared" si="9"/>
        <v>1.9541457572209212E-2</v>
      </c>
      <c r="M5" s="713">
        <f t="shared" si="10"/>
        <v>0.40471335704923889</v>
      </c>
      <c r="N5" s="610">
        <f t="shared" si="11"/>
        <v>2.698089046994926E-2</v>
      </c>
      <c r="O5" s="610"/>
      <c r="P5" s="623"/>
      <c r="Q5" s="302">
        <f t="shared" si="12"/>
        <v>0.91583999999999999</v>
      </c>
      <c r="R5" s="302">
        <f t="shared" si="0"/>
        <v>0.12082510538641689</v>
      </c>
      <c r="S5" s="302">
        <f t="shared" si="1"/>
        <v>0</v>
      </c>
      <c r="T5" s="302">
        <f t="shared" si="13"/>
        <v>0</v>
      </c>
      <c r="U5" s="302">
        <f t="shared" si="14"/>
        <v>0</v>
      </c>
      <c r="V5" s="302">
        <f t="shared" si="15"/>
        <v>0.44004274004683847</v>
      </c>
      <c r="W5" s="302"/>
      <c r="X5" s="302">
        <f t="shared" si="16"/>
        <v>1.4767078454332554</v>
      </c>
      <c r="Z5" s="1">
        <f t="shared" si="17"/>
        <v>7.4783319002579535E-2</v>
      </c>
      <c r="AB5" s="1">
        <v>3.3379310344827592E-2</v>
      </c>
      <c r="AD5" s="138">
        <f t="shared" si="18"/>
        <v>4.1404008657751942E-2</v>
      </c>
    </row>
    <row r="6" spans="1:30" x14ac:dyDescent="0.35">
      <c r="A6" s="302">
        <f>'Pensioen &amp; ZW-A'!C20</f>
        <v>16</v>
      </c>
      <c r="B6" s="302">
        <f t="shared" si="2"/>
        <v>2.1108508977361438</v>
      </c>
      <c r="C6" s="302">
        <f t="shared" si="3"/>
        <v>0</v>
      </c>
      <c r="D6" s="302">
        <f t="shared" si="4"/>
        <v>0</v>
      </c>
      <c r="E6" s="302">
        <f t="shared" si="5"/>
        <v>0</v>
      </c>
      <c r="F6" s="302">
        <f t="shared" si="6"/>
        <v>2.9520686963309912</v>
      </c>
      <c r="G6" s="302">
        <f t="shared" si="7"/>
        <v>21.062919594067132</v>
      </c>
      <c r="H6" s="302"/>
      <c r="I6" s="613"/>
      <c r="J6" s="550"/>
      <c r="K6" s="550">
        <f t="shared" si="8"/>
        <v>0.33466978891491028</v>
      </c>
      <c r="L6" s="609">
        <f t="shared" si="9"/>
        <v>2.0916861807181893E-2</v>
      </c>
      <c r="M6" s="713">
        <f t="shared" si="10"/>
        <v>0.46207857755481663</v>
      </c>
      <c r="N6" s="610">
        <f t="shared" si="11"/>
        <v>2.8879911097176039E-2</v>
      </c>
      <c r="O6" s="610"/>
      <c r="P6" s="623"/>
      <c r="Q6" s="302">
        <f t="shared" si="12"/>
        <v>1.07484</v>
      </c>
      <c r="R6" s="302">
        <f t="shared" si="0"/>
        <v>0.14180168618266981</v>
      </c>
      <c r="S6" s="302">
        <f t="shared" si="1"/>
        <v>0</v>
      </c>
      <c r="T6" s="302">
        <f t="shared" si="13"/>
        <v>0</v>
      </c>
      <c r="U6" s="302">
        <f t="shared" si="14"/>
        <v>0</v>
      </c>
      <c r="V6" s="302">
        <f t="shared" si="15"/>
        <v>0.46937892271662762</v>
      </c>
      <c r="W6" s="302"/>
      <c r="X6" s="302">
        <f t="shared" si="16"/>
        <v>1.6860206088992975</v>
      </c>
      <c r="Z6" s="1">
        <f t="shared" si="17"/>
        <v>8.0046861564918331E-2</v>
      </c>
      <c r="AB6" s="1">
        <v>3.4933333333333337E-2</v>
      </c>
      <c r="AD6" s="138">
        <f t="shared" si="18"/>
        <v>4.5113528231584994E-2</v>
      </c>
    </row>
    <row r="7" spans="1:30" x14ac:dyDescent="0.35">
      <c r="A7" s="302">
        <f>'Pensioen &amp; ZW-A'!C21</f>
        <v>17</v>
      </c>
      <c r="B7" s="302">
        <f t="shared" si="2"/>
        <v>2.2427790788446527</v>
      </c>
      <c r="C7" s="302">
        <f t="shared" si="3"/>
        <v>0</v>
      </c>
      <c r="D7" s="302">
        <f t="shared" si="4"/>
        <v>0</v>
      </c>
      <c r="E7" s="302">
        <f t="shared" si="5"/>
        <v>0</v>
      </c>
      <c r="F7" s="302">
        <f t="shared" si="6"/>
        <v>3.1365729898516785</v>
      </c>
      <c r="G7" s="302">
        <f t="shared" si="7"/>
        <v>22.379352068696331</v>
      </c>
      <c r="H7" s="302"/>
      <c r="I7" s="613"/>
      <c r="J7" s="550"/>
      <c r="K7" s="550">
        <f t="shared" si="8"/>
        <v>0.37621771424668238</v>
      </c>
      <c r="L7" s="609">
        <f t="shared" si="9"/>
        <v>2.2130453779216609E-2</v>
      </c>
      <c r="M7" s="713">
        <f t="shared" si="10"/>
        <v>0.51944379806039431</v>
      </c>
      <c r="N7" s="610">
        <f t="shared" si="11"/>
        <v>3.0555517532964371E-2</v>
      </c>
      <c r="O7" s="610"/>
      <c r="P7" s="623"/>
      <c r="Q7" s="302">
        <f t="shared" si="12"/>
        <v>1.23384</v>
      </c>
      <c r="R7" s="302">
        <f t="shared" si="0"/>
        <v>0.16277826697892273</v>
      </c>
      <c r="S7" s="302">
        <f t="shared" si="1"/>
        <v>0</v>
      </c>
      <c r="T7" s="302">
        <f t="shared" si="13"/>
        <v>0</v>
      </c>
      <c r="U7" s="302">
        <f t="shared" si="14"/>
        <v>0</v>
      </c>
      <c r="V7" s="302">
        <f t="shared" si="15"/>
        <v>0.49871510538641689</v>
      </c>
      <c r="W7" s="302"/>
      <c r="X7" s="302">
        <f t="shared" si="16"/>
        <v>1.8953333723653396</v>
      </c>
      <c r="Z7" s="1">
        <f t="shared" si="17"/>
        <v>8.4691163825805479E-2</v>
      </c>
      <c r="AB7" s="1">
        <v>3.638709677419355E-2</v>
      </c>
      <c r="AD7" s="138">
        <f t="shared" si="18"/>
        <v>4.8304067051611929E-2</v>
      </c>
    </row>
    <row r="8" spans="1:30" x14ac:dyDescent="0.35">
      <c r="A8" s="302">
        <f>'Pensioen &amp; ZW-A'!C22</f>
        <v>18</v>
      </c>
      <c r="B8" s="302">
        <f t="shared" si="2"/>
        <v>2.3747072599531616</v>
      </c>
      <c r="C8" s="302">
        <f t="shared" si="3"/>
        <v>0</v>
      </c>
      <c r="D8" s="302">
        <f t="shared" si="4"/>
        <v>0</v>
      </c>
      <c r="E8" s="302">
        <f t="shared" si="5"/>
        <v>0</v>
      </c>
      <c r="F8" s="302">
        <f t="shared" si="6"/>
        <v>3.3210772833723654</v>
      </c>
      <c r="G8" s="302">
        <f t="shared" si="7"/>
        <v>23.695784543325527</v>
      </c>
      <c r="H8" s="302"/>
      <c r="I8" s="613"/>
      <c r="J8" s="550"/>
      <c r="K8" s="550">
        <f t="shared" si="8"/>
        <v>0.41776563957845436</v>
      </c>
      <c r="L8" s="609">
        <f t="shared" si="9"/>
        <v>2.3209202198803021E-2</v>
      </c>
      <c r="M8" s="713">
        <f t="shared" si="10"/>
        <v>0.57680901856597189</v>
      </c>
      <c r="N8" s="610">
        <f t="shared" si="11"/>
        <v>3.2044945475887328E-2</v>
      </c>
      <c r="O8" s="610"/>
      <c r="P8" s="623"/>
      <c r="Q8" s="302">
        <f t="shared" si="12"/>
        <v>1.3928400000000001</v>
      </c>
      <c r="R8" s="302">
        <f t="shared" si="0"/>
        <v>0.18375484777517562</v>
      </c>
      <c r="S8" s="302">
        <f t="shared" si="1"/>
        <v>0</v>
      </c>
      <c r="T8" s="302">
        <f t="shared" si="13"/>
        <v>0</v>
      </c>
      <c r="U8" s="302">
        <f t="shared" si="14"/>
        <v>0</v>
      </c>
      <c r="V8" s="302">
        <f t="shared" si="15"/>
        <v>0.52805128805620616</v>
      </c>
      <c r="W8" s="302"/>
      <c r="X8" s="302">
        <f t="shared" si="16"/>
        <v>2.1046461358313819</v>
      </c>
      <c r="Z8" s="1">
        <f t="shared" si="17"/>
        <v>8.8819432502149617E-2</v>
      </c>
      <c r="AB8" s="1">
        <v>3.7750000000000006E-2</v>
      </c>
      <c r="AD8" s="138">
        <f t="shared" si="18"/>
        <v>5.1069432502149611E-2</v>
      </c>
    </row>
    <row r="9" spans="1:30" x14ac:dyDescent="0.35">
      <c r="A9" s="302">
        <f>'Pensioen &amp; ZW-A'!C23</f>
        <v>19</v>
      </c>
      <c r="B9" s="302">
        <f t="shared" si="2"/>
        <v>2.5066354410616709</v>
      </c>
      <c r="C9" s="302">
        <f t="shared" si="3"/>
        <v>0</v>
      </c>
      <c r="D9" s="302">
        <f t="shared" si="4"/>
        <v>0</v>
      </c>
      <c r="E9" s="302">
        <f t="shared" si="5"/>
        <v>0</v>
      </c>
      <c r="F9" s="302">
        <f t="shared" si="6"/>
        <v>3.5055815768930527</v>
      </c>
      <c r="G9" s="302">
        <f t="shared" si="7"/>
        <v>25.012217017954725</v>
      </c>
      <c r="H9" s="302"/>
      <c r="I9" s="613"/>
      <c r="J9" s="550"/>
      <c r="K9" s="550">
        <f t="shared" si="8"/>
        <v>0.45931356491022646</v>
      </c>
      <c r="L9" s="609">
        <f t="shared" si="9"/>
        <v>2.4174398153169813E-2</v>
      </c>
      <c r="M9" s="713">
        <f t="shared" si="10"/>
        <v>0.63417423907154968</v>
      </c>
      <c r="N9" s="610">
        <f t="shared" si="11"/>
        <v>3.337759153008156E-2</v>
      </c>
      <c r="O9" s="610"/>
      <c r="P9" s="623"/>
      <c r="Q9" s="302">
        <f t="shared" si="12"/>
        <v>1.5518399999999999</v>
      </c>
      <c r="R9" s="302">
        <f t="shared" si="0"/>
        <v>0.20473142857142862</v>
      </c>
      <c r="S9" s="302">
        <f t="shared" si="1"/>
        <v>0</v>
      </c>
      <c r="T9" s="302">
        <f t="shared" si="13"/>
        <v>0</v>
      </c>
      <c r="U9" s="302">
        <f t="shared" si="14"/>
        <v>0</v>
      </c>
      <c r="V9" s="302">
        <f t="shared" si="15"/>
        <v>0.55738747072599537</v>
      </c>
      <c r="W9" s="302"/>
      <c r="X9" s="302">
        <f t="shared" si="16"/>
        <v>2.3139588992974236</v>
      </c>
      <c r="Z9" s="1">
        <f t="shared" si="17"/>
        <v>9.2513146580983821E-2</v>
      </c>
      <c r="AB9" s="1">
        <v>3.9030303030303033E-2</v>
      </c>
      <c r="AD9" s="138">
        <f t="shared" si="18"/>
        <v>5.3482843550680788E-2</v>
      </c>
    </row>
    <row r="10" spans="1:30" x14ac:dyDescent="0.35">
      <c r="A10" s="302">
        <f>'Pensioen &amp; ZW-A'!C24</f>
        <v>20</v>
      </c>
      <c r="B10" s="302">
        <f t="shared" si="2"/>
        <v>2.6385636221701798</v>
      </c>
      <c r="C10" s="302">
        <f t="shared" si="3"/>
        <v>0</v>
      </c>
      <c r="D10" s="302">
        <f t="shared" si="4"/>
        <v>0</v>
      </c>
      <c r="E10" s="302">
        <f t="shared" si="5"/>
        <v>0</v>
      </c>
      <c r="F10" s="302">
        <f t="shared" si="6"/>
        <v>3.6900858704137396</v>
      </c>
      <c r="G10" s="302">
        <f t="shared" si="7"/>
        <v>26.328649492583921</v>
      </c>
      <c r="H10" s="302"/>
      <c r="I10" s="613"/>
      <c r="J10" s="550"/>
      <c r="K10" s="550">
        <f t="shared" si="8"/>
        <v>0.50086149024199855</v>
      </c>
      <c r="L10" s="609">
        <f t="shared" si="9"/>
        <v>2.5043074512099927E-2</v>
      </c>
      <c r="M10" s="713">
        <f t="shared" si="10"/>
        <v>0.69153945957712737</v>
      </c>
      <c r="N10" s="610">
        <f t="shared" si="11"/>
        <v>3.4576972978856368E-2</v>
      </c>
      <c r="O10" s="610"/>
      <c r="P10" s="623"/>
      <c r="Q10" s="302">
        <f t="shared" si="12"/>
        <v>1.7108399999999999</v>
      </c>
      <c r="R10" s="302">
        <f t="shared" si="0"/>
        <v>0.22570800936768154</v>
      </c>
      <c r="S10" s="302">
        <f t="shared" si="1"/>
        <v>0</v>
      </c>
      <c r="T10" s="302">
        <f t="shared" si="13"/>
        <v>0</v>
      </c>
      <c r="U10" s="302">
        <f t="shared" si="14"/>
        <v>0</v>
      </c>
      <c r="V10" s="302">
        <f t="shared" si="15"/>
        <v>0.58672365339578458</v>
      </c>
      <c r="W10" s="302"/>
      <c r="X10" s="302">
        <f t="shared" si="16"/>
        <v>2.5232716627634661</v>
      </c>
      <c r="Z10" s="1">
        <f t="shared" si="17"/>
        <v>9.5837489251934652E-2</v>
      </c>
      <c r="AB10" s="1">
        <v>4.0235294117647064E-2</v>
      </c>
      <c r="AD10" s="138">
        <f t="shared" si="18"/>
        <v>5.5602195134287588E-2</v>
      </c>
    </row>
    <row r="11" spans="1:30" x14ac:dyDescent="0.35">
      <c r="A11" s="302">
        <f>'Pensioen &amp; ZW-A'!C25</f>
        <v>21</v>
      </c>
      <c r="B11" s="302">
        <f t="shared" si="2"/>
        <v>2.7704918032786887</v>
      </c>
      <c r="C11" s="302">
        <f t="shared" si="3"/>
        <v>0</v>
      </c>
      <c r="D11" s="302">
        <f t="shared" si="4"/>
        <v>0</v>
      </c>
      <c r="E11" s="302">
        <f t="shared" si="5"/>
        <v>0</v>
      </c>
      <c r="F11" s="302">
        <f t="shared" si="6"/>
        <v>3.8745901639344265</v>
      </c>
      <c r="G11" s="302">
        <f t="shared" si="7"/>
        <v>27.645081967213116</v>
      </c>
      <c r="H11" s="302"/>
      <c r="I11" s="613"/>
      <c r="J11" s="550"/>
      <c r="K11" s="550">
        <f t="shared" si="8"/>
        <v>0.54240941557377054</v>
      </c>
      <c r="L11" s="609">
        <f t="shared" si="9"/>
        <v>2.5829019789227168E-2</v>
      </c>
      <c r="M11" s="713">
        <f t="shared" si="10"/>
        <v>0.74890468008270505</v>
      </c>
      <c r="N11" s="610">
        <f t="shared" si="11"/>
        <v>3.5662127622985956E-2</v>
      </c>
      <c r="O11" s="610"/>
      <c r="P11" s="623"/>
      <c r="Q11" s="302">
        <f t="shared" si="12"/>
        <v>1.8698399999999999</v>
      </c>
      <c r="R11" s="302">
        <f t="shared" si="0"/>
        <v>0.24668459016393446</v>
      </c>
      <c r="S11" s="302">
        <f t="shared" si="1"/>
        <v>0</v>
      </c>
      <c r="T11" s="302">
        <f t="shared" si="13"/>
        <v>0</v>
      </c>
      <c r="U11" s="302">
        <f t="shared" si="14"/>
        <v>0</v>
      </c>
      <c r="V11" s="302">
        <f t="shared" si="15"/>
        <v>0.6160598360655738</v>
      </c>
      <c r="W11" s="302"/>
      <c r="X11" s="302">
        <f t="shared" si="16"/>
        <v>2.7325844262295078</v>
      </c>
      <c r="Z11" s="1">
        <f t="shared" si="17"/>
        <v>9.8845227858985363E-2</v>
      </c>
      <c r="AB11" s="1">
        <v>4.137142857142858E-2</v>
      </c>
      <c r="AD11" s="138">
        <f t="shared" si="18"/>
        <v>5.7473799287556783E-2</v>
      </c>
    </row>
    <row r="12" spans="1:30" x14ac:dyDescent="0.35">
      <c r="A12" s="302">
        <f>'Pensioen &amp; ZW-A'!C26</f>
        <v>22</v>
      </c>
      <c r="B12" s="302">
        <f t="shared" si="2"/>
        <v>2.9024199843871976</v>
      </c>
      <c r="C12" s="302">
        <f t="shared" si="3"/>
        <v>0</v>
      </c>
      <c r="D12" s="302">
        <f t="shared" si="4"/>
        <v>0</v>
      </c>
      <c r="E12" s="302">
        <f t="shared" si="5"/>
        <v>0</v>
      </c>
      <c r="F12" s="302">
        <f t="shared" si="6"/>
        <v>4.0590944574551138</v>
      </c>
      <c r="G12" s="302">
        <f t="shared" si="7"/>
        <v>28.961514441842311</v>
      </c>
      <c r="H12" s="302"/>
      <c r="I12" s="613"/>
      <c r="J12" s="550"/>
      <c r="K12" s="550">
        <f t="shared" si="8"/>
        <v>0.58395734090554263</v>
      </c>
      <c r="L12" s="609">
        <f t="shared" si="9"/>
        <v>2.6543515495706483E-2</v>
      </c>
      <c r="M12" s="713">
        <f t="shared" si="10"/>
        <v>0.80626990058828274</v>
      </c>
      <c r="N12" s="610">
        <f t="shared" si="11"/>
        <v>3.6648631844921946E-2</v>
      </c>
      <c r="O12" s="610"/>
      <c r="P12" s="623"/>
      <c r="Q12" s="302">
        <f t="shared" si="12"/>
        <v>2.0288400000000002</v>
      </c>
      <c r="R12" s="302">
        <f t="shared" si="0"/>
        <v>0.26766117096018738</v>
      </c>
      <c r="S12" s="302">
        <f t="shared" si="1"/>
        <v>0</v>
      </c>
      <c r="T12" s="302">
        <f t="shared" si="13"/>
        <v>0</v>
      </c>
      <c r="U12" s="302">
        <f t="shared" si="14"/>
        <v>0</v>
      </c>
      <c r="V12" s="302">
        <f t="shared" si="15"/>
        <v>0.64539601873536312</v>
      </c>
      <c r="W12" s="302"/>
      <c r="X12" s="302">
        <f t="shared" si="16"/>
        <v>2.9418971896955508</v>
      </c>
      <c r="Z12" s="1">
        <f t="shared" si="17"/>
        <v>0.10157953568357697</v>
      </c>
      <c r="AB12" s="1">
        <v>4.2444444444444451E-2</v>
      </c>
      <c r="AD12" s="138">
        <f t="shared" si="18"/>
        <v>5.913509123913252E-2</v>
      </c>
    </row>
    <row r="13" spans="1:30" x14ac:dyDescent="0.35">
      <c r="A13" s="302">
        <f>'Pensioen &amp; ZW-A'!C27</f>
        <v>23</v>
      </c>
      <c r="B13" s="302">
        <f t="shared" si="2"/>
        <v>3.0343481654957065</v>
      </c>
      <c r="C13" s="302">
        <f t="shared" si="3"/>
        <v>0</v>
      </c>
      <c r="D13" s="302">
        <f t="shared" si="4"/>
        <v>0</v>
      </c>
      <c r="E13" s="302">
        <f t="shared" si="5"/>
        <v>0</v>
      </c>
      <c r="F13" s="302">
        <f t="shared" si="6"/>
        <v>4.2435987509758002</v>
      </c>
      <c r="G13" s="302">
        <f t="shared" si="7"/>
        <v>30.277946916471507</v>
      </c>
      <c r="H13" s="302"/>
      <c r="I13" s="613"/>
      <c r="J13" s="550"/>
      <c r="K13" s="550">
        <f t="shared" si="8"/>
        <v>0.62550526623731462</v>
      </c>
      <c r="L13" s="609">
        <f t="shared" si="9"/>
        <v>2.719588114075281E-2</v>
      </c>
      <c r="M13" s="713">
        <f t="shared" si="10"/>
        <v>0.86363512109386031</v>
      </c>
      <c r="N13" s="610">
        <f t="shared" si="11"/>
        <v>3.7549353091037407E-2</v>
      </c>
      <c r="O13" s="610"/>
      <c r="P13" s="623"/>
      <c r="Q13" s="302">
        <f t="shared" si="12"/>
        <v>2.18784</v>
      </c>
      <c r="R13" s="302">
        <f t="shared" si="0"/>
        <v>0.2886377517564403</v>
      </c>
      <c r="S13" s="302">
        <f t="shared" si="1"/>
        <v>0</v>
      </c>
      <c r="T13" s="302">
        <f t="shared" si="13"/>
        <v>0</v>
      </c>
      <c r="U13" s="302">
        <f t="shared" si="14"/>
        <v>0</v>
      </c>
      <c r="V13" s="302">
        <f t="shared" si="15"/>
        <v>0.67473220140515222</v>
      </c>
      <c r="W13" s="302"/>
      <c r="X13" s="302">
        <f t="shared" si="16"/>
        <v>3.1512099531615925</v>
      </c>
      <c r="Z13" s="1">
        <f t="shared" si="17"/>
        <v>0.10407607761037796</v>
      </c>
      <c r="AB13" s="1">
        <v>4.3459459459459462E-2</v>
      </c>
      <c r="AD13" s="138">
        <f t="shared" si="18"/>
        <v>6.0616618150918497E-2</v>
      </c>
    </row>
    <row r="14" spans="1:30" x14ac:dyDescent="0.35">
      <c r="A14" s="302">
        <f>'Pensioen &amp; ZW-A'!C28</f>
        <v>24</v>
      </c>
      <c r="B14" s="302">
        <f t="shared" si="2"/>
        <v>3.1662763466042154</v>
      </c>
      <c r="C14" s="302">
        <f t="shared" si="3"/>
        <v>0</v>
      </c>
      <c r="D14" s="302">
        <f t="shared" si="4"/>
        <v>0</v>
      </c>
      <c r="E14" s="302">
        <f t="shared" si="5"/>
        <v>0</v>
      </c>
      <c r="F14" s="302">
        <f t="shared" si="6"/>
        <v>4.4281030444964866</v>
      </c>
      <c r="G14" s="302">
        <f t="shared" si="7"/>
        <v>31.594379391100702</v>
      </c>
      <c r="H14" s="302"/>
      <c r="I14" s="613"/>
      <c r="J14" s="550"/>
      <c r="K14" s="550">
        <f t="shared" si="8"/>
        <v>0.66705319156908671</v>
      </c>
      <c r="L14" s="609">
        <f t="shared" si="9"/>
        <v>2.7793882982045281E-2</v>
      </c>
      <c r="M14" s="713">
        <f t="shared" si="10"/>
        <v>0.921000341599438</v>
      </c>
      <c r="N14" s="610">
        <f t="shared" si="11"/>
        <v>3.8375014233309919E-2</v>
      </c>
      <c r="O14" s="610"/>
      <c r="P14" s="623"/>
      <c r="Q14" s="302">
        <f t="shared" si="12"/>
        <v>2.3468399999999998</v>
      </c>
      <c r="R14" s="302">
        <f t="shared" si="0"/>
        <v>0.30961433255269322</v>
      </c>
      <c r="S14" s="302">
        <f t="shared" si="1"/>
        <v>0</v>
      </c>
      <c r="T14" s="302">
        <f t="shared" si="13"/>
        <v>0</v>
      </c>
      <c r="U14" s="302">
        <f t="shared" si="14"/>
        <v>0</v>
      </c>
      <c r="V14" s="302">
        <f t="shared" si="15"/>
        <v>0.70406838407494143</v>
      </c>
      <c r="W14" s="302"/>
      <c r="X14" s="302">
        <f t="shared" si="16"/>
        <v>3.3605227166276346</v>
      </c>
      <c r="Z14" s="1">
        <f t="shared" si="17"/>
        <v>0.1063645743766122</v>
      </c>
      <c r="AB14" s="1">
        <v>4.4421052631578951E-2</v>
      </c>
      <c r="AD14" s="138">
        <f t="shared" si="18"/>
        <v>6.1943521745033252E-2</v>
      </c>
    </row>
    <row r="15" spans="1:30" x14ac:dyDescent="0.35">
      <c r="A15" s="302">
        <f>'Pensioen &amp; ZW-A'!C29</f>
        <v>25</v>
      </c>
      <c r="B15" s="302">
        <f t="shared" si="2"/>
        <v>3.2982045277127248</v>
      </c>
      <c r="C15" s="302">
        <f t="shared" si="3"/>
        <v>0</v>
      </c>
      <c r="D15" s="302">
        <f t="shared" si="4"/>
        <v>0</v>
      </c>
      <c r="E15" s="302">
        <f t="shared" si="5"/>
        <v>0</v>
      </c>
      <c r="F15" s="302">
        <f t="shared" si="6"/>
        <v>4.6126073380171739</v>
      </c>
      <c r="G15" s="302">
        <f t="shared" si="7"/>
        <v>32.910811865729897</v>
      </c>
      <c r="H15" s="302"/>
      <c r="I15" s="613"/>
      <c r="J15" s="550"/>
      <c r="K15" s="550">
        <f t="shared" si="8"/>
        <v>0.70860111690085881</v>
      </c>
      <c r="L15" s="609">
        <f t="shared" si="9"/>
        <v>2.8344044676034352E-2</v>
      </c>
      <c r="M15" s="713">
        <f t="shared" si="10"/>
        <v>0.9783655621050158</v>
      </c>
      <c r="N15" s="610">
        <f t="shared" si="11"/>
        <v>3.9134622484200632E-2</v>
      </c>
      <c r="O15" s="610"/>
      <c r="P15" s="623"/>
      <c r="Q15" s="302">
        <f t="shared" si="12"/>
        <v>2.5058400000000001</v>
      </c>
      <c r="R15" s="302">
        <f t="shared" si="0"/>
        <v>0.33059091334894619</v>
      </c>
      <c r="S15" s="302">
        <f t="shared" si="1"/>
        <v>0</v>
      </c>
      <c r="T15" s="302">
        <f t="shared" si="13"/>
        <v>0</v>
      </c>
      <c r="U15" s="302">
        <f t="shared" si="14"/>
        <v>0</v>
      </c>
      <c r="V15" s="302">
        <f t="shared" si="15"/>
        <v>0.73340456674473065</v>
      </c>
      <c r="W15" s="302"/>
      <c r="X15" s="302">
        <f t="shared" si="16"/>
        <v>3.5698354800936771</v>
      </c>
      <c r="Z15" s="1">
        <f t="shared" si="17"/>
        <v>0.10846999140154774</v>
      </c>
      <c r="AB15" s="1">
        <v>4.5333333333333337E-2</v>
      </c>
      <c r="AD15" s="138">
        <f t="shared" si="18"/>
        <v>6.3136658068214405E-2</v>
      </c>
    </row>
    <row r="16" spans="1:30" x14ac:dyDescent="0.35">
      <c r="A16" s="302">
        <f>'Pensioen &amp; ZW-A'!C30</f>
        <v>26</v>
      </c>
      <c r="B16" s="302">
        <f t="shared" si="2"/>
        <v>3.4301327088212337</v>
      </c>
      <c r="C16" s="302">
        <f t="shared" si="3"/>
        <v>0</v>
      </c>
      <c r="D16" s="302">
        <f t="shared" si="4"/>
        <v>0</v>
      </c>
      <c r="E16" s="302">
        <f t="shared" si="5"/>
        <v>0</v>
      </c>
      <c r="F16" s="302">
        <f t="shared" si="6"/>
        <v>4.7971116315378612</v>
      </c>
      <c r="G16" s="302">
        <f t="shared" si="7"/>
        <v>34.227244340359093</v>
      </c>
      <c r="H16" s="302"/>
      <c r="I16" s="613"/>
      <c r="J16" s="550"/>
      <c r="K16" s="550">
        <f t="shared" si="8"/>
        <v>0.75014904223263079</v>
      </c>
      <c r="L16" s="609">
        <f t="shared" si="9"/>
        <v>2.885188623971657E-2</v>
      </c>
      <c r="M16" s="713">
        <f t="shared" si="10"/>
        <v>1.0357307826105933</v>
      </c>
      <c r="N16" s="610">
        <f t="shared" si="11"/>
        <v>3.9835799331176661E-2</v>
      </c>
      <c r="O16" s="610"/>
      <c r="P16" s="623"/>
      <c r="Q16" s="302">
        <f t="shared" si="12"/>
        <v>2.6648399999999999</v>
      </c>
      <c r="R16" s="302">
        <f t="shared" si="0"/>
        <v>0.35156749414519911</v>
      </c>
      <c r="S16" s="302">
        <f t="shared" si="1"/>
        <v>0</v>
      </c>
      <c r="T16" s="302">
        <f t="shared" si="13"/>
        <v>0</v>
      </c>
      <c r="U16" s="302">
        <f t="shared" si="14"/>
        <v>0</v>
      </c>
      <c r="V16" s="302">
        <f t="shared" si="15"/>
        <v>0.76274074941451997</v>
      </c>
      <c r="W16" s="302"/>
      <c r="X16" s="302">
        <f t="shared" si="16"/>
        <v>3.7791482435597192</v>
      </c>
      <c r="Z16" s="1">
        <f t="shared" si="17"/>
        <v>0.11041345327071897</v>
      </c>
      <c r="AB16" s="1">
        <v>4.6200000000000005E-2</v>
      </c>
      <c r="AD16" s="138">
        <f t="shared" si="18"/>
        <v>6.4213453270718965E-2</v>
      </c>
    </row>
    <row r="17" spans="1:30" x14ac:dyDescent="0.35">
      <c r="A17" s="302">
        <f>'Pensioen &amp; ZW-A'!C31</f>
        <v>27</v>
      </c>
      <c r="B17" s="302">
        <f t="shared" si="2"/>
        <v>3.5620608899297426</v>
      </c>
      <c r="C17" s="302">
        <f t="shared" si="3"/>
        <v>0</v>
      </c>
      <c r="D17" s="302">
        <f t="shared" si="4"/>
        <v>0</v>
      </c>
      <c r="E17" s="302">
        <f t="shared" si="5"/>
        <v>0</v>
      </c>
      <c r="F17" s="302">
        <f t="shared" si="6"/>
        <v>4.9816159250585486</v>
      </c>
      <c r="G17" s="302">
        <f t="shared" si="7"/>
        <v>35.543676814988288</v>
      </c>
      <c r="H17" s="302"/>
      <c r="I17" s="613"/>
      <c r="J17" s="550"/>
      <c r="K17" s="550">
        <f t="shared" si="8"/>
        <v>0.79169696756440289</v>
      </c>
      <c r="L17" s="609">
        <f t="shared" si="9"/>
        <v>2.9322109909792698E-2</v>
      </c>
      <c r="M17" s="713">
        <f t="shared" si="10"/>
        <v>1.0930960031161709</v>
      </c>
      <c r="N17" s="610">
        <f t="shared" si="11"/>
        <v>4.0485037152450776E-2</v>
      </c>
      <c r="O17" s="610"/>
      <c r="P17" s="623"/>
      <c r="Q17" s="302">
        <f t="shared" si="12"/>
        <v>2.8238399999999997</v>
      </c>
      <c r="R17" s="302">
        <f t="shared" si="0"/>
        <v>0.37254407494145203</v>
      </c>
      <c r="S17" s="302">
        <f t="shared" si="1"/>
        <v>0</v>
      </c>
      <c r="T17" s="302">
        <f t="shared" si="13"/>
        <v>0</v>
      </c>
      <c r="U17" s="302">
        <f t="shared" si="14"/>
        <v>0</v>
      </c>
      <c r="V17" s="302">
        <f t="shared" si="15"/>
        <v>0.79207693208430918</v>
      </c>
      <c r="W17" s="302"/>
      <c r="X17" s="302">
        <f t="shared" si="16"/>
        <v>3.9884610070257609</v>
      </c>
      <c r="Z17" s="1">
        <f t="shared" si="17"/>
        <v>0.11221295500143308</v>
      </c>
      <c r="AB17" s="1">
        <v>4.7024390243902446E-2</v>
      </c>
      <c r="AD17" s="138">
        <f t="shared" si="18"/>
        <v>6.5188564757530626E-2</v>
      </c>
    </row>
    <row r="18" spans="1:30" x14ac:dyDescent="0.35">
      <c r="A18" s="302">
        <f>'Pensioen &amp; ZW-A'!C32</f>
        <v>0</v>
      </c>
      <c r="B18" s="302">
        <f t="shared" si="2"/>
        <v>0</v>
      </c>
      <c r="C18" s="302">
        <f t="shared" si="3"/>
        <v>0</v>
      </c>
      <c r="D18" s="302">
        <f t="shared" si="4"/>
        <v>0</v>
      </c>
      <c r="E18" s="302">
        <f t="shared" si="5"/>
        <v>0</v>
      </c>
      <c r="F18" s="302">
        <f t="shared" si="6"/>
        <v>0</v>
      </c>
      <c r="G18" s="302">
        <f t="shared" si="7"/>
        <v>0</v>
      </c>
      <c r="H18" s="302"/>
      <c r="I18" s="613"/>
      <c r="J18" s="550"/>
      <c r="K18" s="550">
        <f t="shared" si="8"/>
        <v>-0.33009701639344263</v>
      </c>
      <c r="L18" s="609" t="e">
        <f t="shared" si="9"/>
        <v>#DIV/0!</v>
      </c>
      <c r="M18" s="713">
        <f t="shared" si="10"/>
        <v>-0.45576495053442628</v>
      </c>
      <c r="N18" s="610" t="e">
        <f t="shared" si="11"/>
        <v>#DIV/0!</v>
      </c>
      <c r="O18" s="610"/>
      <c r="P18" s="623"/>
      <c r="Q18" s="302">
        <f t="shared" si="12"/>
        <v>-1.46916</v>
      </c>
      <c r="R18" s="302">
        <f t="shared" si="0"/>
        <v>-0.19382360655737707</v>
      </c>
      <c r="S18" s="302">
        <f t="shared" si="1"/>
        <v>0</v>
      </c>
      <c r="T18" s="302">
        <f t="shared" si="13"/>
        <v>0</v>
      </c>
      <c r="U18" s="302">
        <f t="shared" si="14"/>
        <v>0</v>
      </c>
      <c r="V18" s="302">
        <f t="shared" si="15"/>
        <v>0</v>
      </c>
      <c r="W18" s="302"/>
      <c r="X18" s="302">
        <f t="shared" si="16"/>
        <v>-1.6629836065573771</v>
      </c>
      <c r="Z18" s="1" t="e">
        <f t="shared" si="17"/>
        <v>#DIV/0!</v>
      </c>
      <c r="AB18" s="1">
        <v>4.7809523809523809E-2</v>
      </c>
      <c r="AD18" s="138" t="e">
        <f t="shared" si="18"/>
        <v>#DIV/0!</v>
      </c>
    </row>
    <row r="19" spans="1:30" x14ac:dyDescent="0.35">
      <c r="A19" s="302">
        <f>'Pensioen &amp; ZW-A'!C33</f>
        <v>42.42</v>
      </c>
      <c r="B19" s="302">
        <f t="shared" si="2"/>
        <v>5.5963934426229516</v>
      </c>
      <c r="C19" s="302">
        <f t="shared" si="3"/>
        <v>0</v>
      </c>
      <c r="D19" s="302">
        <f t="shared" si="4"/>
        <v>0</v>
      </c>
      <c r="E19" s="302">
        <f t="shared" si="5"/>
        <v>0</v>
      </c>
      <c r="F19" s="302">
        <f t="shared" si="6"/>
        <v>7.826672131147542</v>
      </c>
      <c r="G19" s="302">
        <f t="shared" si="7"/>
        <v>55.843065573770495</v>
      </c>
      <c r="H19" s="302"/>
      <c r="I19" s="613"/>
      <c r="J19" s="550"/>
      <c r="K19" s="550">
        <f t="shared" si="8"/>
        <v>1.432365976180328</v>
      </c>
      <c r="L19" s="609">
        <f t="shared" si="9"/>
        <v>3.3766288924571619E-2</v>
      </c>
      <c r="M19" s="713">
        <f t="shared" si="10"/>
        <v>1.9776677033121788</v>
      </c>
      <c r="N19" s="610">
        <f t="shared" si="11"/>
        <v>4.6621115118156031E-2</v>
      </c>
      <c r="O19" s="610"/>
      <c r="P19" s="623"/>
      <c r="Q19" s="302">
        <f t="shared" si="12"/>
        <v>5.27562</v>
      </c>
      <c r="R19" s="302">
        <f t="shared" si="0"/>
        <v>0.69600295081967223</v>
      </c>
      <c r="S19" s="302">
        <f t="shared" si="1"/>
        <v>0</v>
      </c>
      <c r="T19" s="302">
        <f t="shared" si="13"/>
        <v>0</v>
      </c>
      <c r="U19" s="302">
        <f t="shared" si="14"/>
        <v>0</v>
      </c>
      <c r="V19" s="302">
        <f t="shared" si="15"/>
        <v>1.2444408688524593</v>
      </c>
      <c r="W19" s="302"/>
      <c r="X19" s="302">
        <f t="shared" si="16"/>
        <v>7.2160638196721312</v>
      </c>
      <c r="Z19" s="1">
        <f t="shared" si="17"/>
        <v>0.12922040983118088</v>
      </c>
      <c r="AB19" s="1">
        <v>6.2331416623105068E-2</v>
      </c>
      <c r="AD19" s="138">
        <f t="shared" si="18"/>
        <v>6.6888993208075814E-2</v>
      </c>
    </row>
    <row r="20" spans="1:30" x14ac:dyDescent="0.35">
      <c r="A20" s="302"/>
      <c r="I20" s="624"/>
      <c r="P20" s="623"/>
    </row>
    <row r="21" spans="1:30" x14ac:dyDescent="0.35">
      <c r="A21" s="550" t="s">
        <v>8</v>
      </c>
      <c r="B21" s="138">
        <f>'Vaste waarden'!C24</f>
        <v>0.13192818110850899</v>
      </c>
      <c r="I21" s="624"/>
      <c r="P21" s="623"/>
    </row>
    <row r="22" spans="1:30" x14ac:dyDescent="0.35">
      <c r="A22" s="302" t="s">
        <v>9</v>
      </c>
      <c r="B22" s="138">
        <f>'Vaste waarden'!C26</f>
        <v>0</v>
      </c>
      <c r="I22" s="624"/>
      <c r="P22" s="623"/>
    </row>
    <row r="23" spans="1:30" x14ac:dyDescent="0.35">
      <c r="A23" s="302" t="s">
        <v>473</v>
      </c>
      <c r="B23" s="138">
        <f>'Vaste waarden'!C31</f>
        <v>0</v>
      </c>
      <c r="I23" s="624"/>
      <c r="P23" s="623"/>
    </row>
    <row r="24" spans="1:30" x14ac:dyDescent="0.35">
      <c r="A24" s="302" t="s">
        <v>704</v>
      </c>
      <c r="B24" s="138">
        <f>'Vaste waarden'!C27</f>
        <v>0</v>
      </c>
      <c r="I24" s="611" t="s">
        <v>260</v>
      </c>
      <c r="J24" s="625" t="s">
        <v>771</v>
      </c>
      <c r="K24" s="625" t="s">
        <v>772</v>
      </c>
      <c r="L24" s="625" t="s">
        <v>773</v>
      </c>
      <c r="M24" s="688" t="s">
        <v>774</v>
      </c>
      <c r="N24" s="625" t="s">
        <v>775</v>
      </c>
      <c r="O24" s="625" t="s">
        <v>776</v>
      </c>
      <c r="P24" s="612" t="s">
        <v>777</v>
      </c>
    </row>
    <row r="25" spans="1:30" x14ac:dyDescent="0.35">
      <c r="A25" s="302" t="s">
        <v>703</v>
      </c>
      <c r="B25" s="138">
        <f>'Vaste waarden'!C32</f>
        <v>0.08</v>
      </c>
      <c r="I25" s="613">
        <f>A2</f>
        <v>22.98</v>
      </c>
      <c r="J25" s="302">
        <f>(I25-$B$27)*$B$31*$B$30</f>
        <v>0.43364814000000002</v>
      </c>
      <c r="K25" s="614">
        <f>(B2-($B$21*$B$27))*$B$31*$B$30</f>
        <v>5.7210410351288071E-2</v>
      </c>
      <c r="L25" s="614">
        <f>(C2-($B$22*$B$27))*$B$31*$B$30</f>
        <v>0</v>
      </c>
      <c r="M25" s="714">
        <f>(D2-($B$23*$B$27))*$B$31*$B$30</f>
        <v>0</v>
      </c>
      <c r="N25" s="614">
        <f t="shared" ref="N25:O42" si="19">E2*$B$31*$B$30</f>
        <v>0</v>
      </c>
      <c r="O25" s="614">
        <f t="shared" si="19"/>
        <v>0.13381575737939111</v>
      </c>
      <c r="P25" s="615">
        <f>SUM(J25:O25)</f>
        <v>0.62467430773067922</v>
      </c>
    </row>
    <row r="26" spans="1:30" x14ac:dyDescent="0.35">
      <c r="A26" s="302" t="s">
        <v>487</v>
      </c>
      <c r="B26" s="138">
        <f>'Overzicht van invoer'!F42</f>
        <v>8.3000000000000004E-2</v>
      </c>
      <c r="I26" s="613">
        <f>A3</f>
        <v>22.98</v>
      </c>
      <c r="J26" s="302">
        <f t="shared" ref="J26:J42" si="20">(I26-$B$27)*$B$31*$B$30</f>
        <v>0.43364814000000002</v>
      </c>
      <c r="K26" s="614">
        <f t="shared" ref="K26:K42" si="21">(B3-($B$21*$B$27))*$B$31*$B$30</f>
        <v>5.7210410351288071E-2</v>
      </c>
      <c r="L26" s="614">
        <f t="shared" ref="L26:L42" si="22">(C3-($B$22*$B$27))*$B$31*$B$30</f>
        <v>0</v>
      </c>
      <c r="M26" s="714">
        <f t="shared" ref="M26:M42" si="23">(D3-($B$23*$B$27))*$B$31*$B$30</f>
        <v>0</v>
      </c>
      <c r="N26" s="614">
        <f t="shared" si="19"/>
        <v>0</v>
      </c>
      <c r="O26" s="614">
        <f t="shared" si="19"/>
        <v>0.13381575737939111</v>
      </c>
      <c r="P26" s="615">
        <f t="shared" ref="P26:P42" si="24">SUM(J26:O26)</f>
        <v>0.62467430773067922</v>
      </c>
    </row>
    <row r="27" spans="1:30" x14ac:dyDescent="0.35">
      <c r="A27" s="302" t="s">
        <v>474</v>
      </c>
      <c r="B27" s="303">
        <f>'Vaste waarden'!B35</f>
        <v>9.24</v>
      </c>
      <c r="I27" s="613">
        <f t="shared" ref="I27:I42" si="25">A4</f>
        <v>14.71</v>
      </c>
      <c r="J27" s="302">
        <f t="shared" si="20"/>
        <v>0.17263867000000002</v>
      </c>
      <c r="K27" s="614">
        <f t="shared" si="21"/>
        <v>2.2775905722092121E-2</v>
      </c>
      <c r="L27" s="614">
        <f t="shared" si="22"/>
        <v>0</v>
      </c>
      <c r="M27" s="714">
        <f t="shared" si="23"/>
        <v>0</v>
      </c>
      <c r="N27" s="614">
        <f t="shared" si="19"/>
        <v>0</v>
      </c>
      <c r="O27" s="614">
        <f t="shared" si="19"/>
        <v>8.5658389514832178E-2</v>
      </c>
      <c r="P27" s="615">
        <f t="shared" si="24"/>
        <v>0.28107296523692432</v>
      </c>
    </row>
    <row r="28" spans="1:30" x14ac:dyDescent="0.35">
      <c r="A28" s="302" t="s">
        <v>481</v>
      </c>
      <c r="B28" s="138">
        <f>'Vaste waarden'!B38</f>
        <v>0.159</v>
      </c>
      <c r="I28" s="613">
        <f t="shared" si="25"/>
        <v>15</v>
      </c>
      <c r="J28" s="302">
        <f t="shared" si="20"/>
        <v>0.18179136000000001</v>
      </c>
      <c r="K28" s="614">
        <f t="shared" si="21"/>
        <v>2.398340346604216E-2</v>
      </c>
      <c r="L28" s="614">
        <f t="shared" si="22"/>
        <v>0</v>
      </c>
      <c r="M28" s="714">
        <f t="shared" si="23"/>
        <v>0</v>
      </c>
      <c r="N28" s="614">
        <f t="shared" si="19"/>
        <v>0</v>
      </c>
      <c r="O28" s="614">
        <f t="shared" si="19"/>
        <v>8.7347100117096038E-2</v>
      </c>
      <c r="P28" s="615">
        <f t="shared" si="24"/>
        <v>0.29312186358313819</v>
      </c>
    </row>
    <row r="29" spans="1:30" x14ac:dyDescent="0.35">
      <c r="A29" s="302" t="s">
        <v>909</v>
      </c>
      <c r="B29" s="1">
        <f>1+'I '!C31+'I '!C17</f>
        <v>1.2217</v>
      </c>
      <c r="D29" s="4"/>
      <c r="E29" s="4"/>
      <c r="I29" s="613">
        <f t="shared" si="25"/>
        <v>16</v>
      </c>
      <c r="J29" s="302">
        <f t="shared" si="20"/>
        <v>0.21335236000000002</v>
      </c>
      <c r="K29" s="614">
        <f t="shared" si="21"/>
        <v>2.8147188790007809E-2</v>
      </c>
      <c r="L29" s="614">
        <f t="shared" si="22"/>
        <v>0</v>
      </c>
      <c r="M29" s="714">
        <f t="shared" si="23"/>
        <v>0</v>
      </c>
      <c r="N29" s="614">
        <f t="shared" si="19"/>
        <v>0</v>
      </c>
      <c r="O29" s="614">
        <f t="shared" si="19"/>
        <v>9.3170240124902437E-2</v>
      </c>
      <c r="P29" s="615">
        <f t="shared" si="24"/>
        <v>0.33466978891491028</v>
      </c>
    </row>
    <row r="30" spans="1:30" x14ac:dyDescent="0.35">
      <c r="A30" s="550" t="s">
        <v>689</v>
      </c>
      <c r="B30" s="1">
        <f>Variabelen!F95</f>
        <v>3.7000000000000005E-2</v>
      </c>
      <c r="C30" s="4"/>
      <c r="I30" s="613">
        <f t="shared" si="25"/>
        <v>17</v>
      </c>
      <c r="J30" s="302">
        <f t="shared" si="20"/>
        <v>0.24491336000000002</v>
      </c>
      <c r="K30" s="614">
        <f t="shared" si="21"/>
        <v>3.2310974113973462E-2</v>
      </c>
      <c r="L30" s="614">
        <f t="shared" si="22"/>
        <v>0</v>
      </c>
      <c r="M30" s="714">
        <f t="shared" si="23"/>
        <v>0</v>
      </c>
      <c r="N30" s="614">
        <f t="shared" si="19"/>
        <v>0</v>
      </c>
      <c r="O30" s="614">
        <f t="shared" si="19"/>
        <v>9.8993380132708836E-2</v>
      </c>
      <c r="P30" s="615">
        <f t="shared" si="24"/>
        <v>0.37621771424668238</v>
      </c>
    </row>
    <row r="31" spans="1:30" x14ac:dyDescent="0.35">
      <c r="A31" s="550" t="s">
        <v>690</v>
      </c>
      <c r="B31">
        <f>'Vaste waarden'!C40</f>
        <v>0.85299999999999998</v>
      </c>
      <c r="I31" s="613">
        <f t="shared" si="25"/>
        <v>18</v>
      </c>
      <c r="J31" s="302">
        <f t="shared" si="20"/>
        <v>0.27647436000000003</v>
      </c>
      <c r="K31" s="614">
        <f t="shared" si="21"/>
        <v>3.6474759437939111E-2</v>
      </c>
      <c r="L31" s="614">
        <f t="shared" si="22"/>
        <v>0</v>
      </c>
      <c r="M31" s="714">
        <f t="shared" si="23"/>
        <v>0</v>
      </c>
      <c r="N31" s="614">
        <f t="shared" si="19"/>
        <v>0</v>
      </c>
      <c r="O31" s="614">
        <f t="shared" si="19"/>
        <v>0.10481652014051523</v>
      </c>
      <c r="P31" s="615">
        <f t="shared" si="24"/>
        <v>0.41776563957845436</v>
      </c>
    </row>
    <row r="32" spans="1:30" x14ac:dyDescent="0.35">
      <c r="I32" s="613">
        <f t="shared" si="25"/>
        <v>19</v>
      </c>
      <c r="J32" s="302">
        <f t="shared" si="20"/>
        <v>0.30803536000000004</v>
      </c>
      <c r="K32" s="614">
        <f t="shared" si="21"/>
        <v>4.0638544761904774E-2</v>
      </c>
      <c r="L32" s="614">
        <f t="shared" si="22"/>
        <v>0</v>
      </c>
      <c r="M32" s="714">
        <f t="shared" si="23"/>
        <v>0</v>
      </c>
      <c r="N32" s="614">
        <f t="shared" si="19"/>
        <v>0</v>
      </c>
      <c r="O32" s="614">
        <f t="shared" si="19"/>
        <v>0.11063966014832165</v>
      </c>
      <c r="P32" s="615">
        <f t="shared" si="24"/>
        <v>0.45931356491022646</v>
      </c>
    </row>
    <row r="33" spans="1:16" x14ac:dyDescent="0.35">
      <c r="A33" s="302" t="s">
        <v>691</v>
      </c>
      <c r="B33" s="1">
        <f>((A19-B27)*B28)/A19</f>
        <v>0.12436633663366337</v>
      </c>
      <c r="C33" t="s">
        <v>693</v>
      </c>
      <c r="I33" s="613">
        <f t="shared" si="25"/>
        <v>20</v>
      </c>
      <c r="J33" s="302">
        <f t="shared" si="20"/>
        <v>0.33959636000000004</v>
      </c>
      <c r="K33" s="614">
        <f t="shared" si="21"/>
        <v>4.4802330085870423E-2</v>
      </c>
      <c r="L33" s="614">
        <f t="shared" si="22"/>
        <v>0</v>
      </c>
      <c r="M33" s="714">
        <f t="shared" si="23"/>
        <v>0</v>
      </c>
      <c r="N33" s="614">
        <f t="shared" si="19"/>
        <v>0</v>
      </c>
      <c r="O33" s="614">
        <f t="shared" si="19"/>
        <v>0.11646280015612805</v>
      </c>
      <c r="P33" s="615">
        <f t="shared" si="24"/>
        <v>0.50086149024199855</v>
      </c>
    </row>
    <row r="34" spans="1:16" x14ac:dyDescent="0.35">
      <c r="A34" s="302" t="s">
        <v>694</v>
      </c>
      <c r="B34" s="138">
        <f>N19</f>
        <v>4.6621115118156031E-2</v>
      </c>
      <c r="I34" s="613">
        <f t="shared" si="25"/>
        <v>21</v>
      </c>
      <c r="J34" s="302">
        <f t="shared" si="20"/>
        <v>0.37115735999999999</v>
      </c>
      <c r="K34" s="614">
        <f t="shared" si="21"/>
        <v>4.8966115409836072E-2</v>
      </c>
      <c r="L34" s="614">
        <f t="shared" si="22"/>
        <v>0</v>
      </c>
      <c r="M34" s="714">
        <f t="shared" si="23"/>
        <v>0</v>
      </c>
      <c r="N34" s="614">
        <f t="shared" si="19"/>
        <v>0</v>
      </c>
      <c r="O34" s="614">
        <f t="shared" si="19"/>
        <v>0.12228594016393445</v>
      </c>
      <c r="P34" s="615">
        <f t="shared" si="24"/>
        <v>0.54240941557377054</v>
      </c>
    </row>
    <row r="35" spans="1:16" x14ac:dyDescent="0.35">
      <c r="I35" s="613">
        <f t="shared" si="25"/>
        <v>22</v>
      </c>
      <c r="J35" s="302">
        <f t="shared" si="20"/>
        <v>0.40271836000000005</v>
      </c>
      <c r="K35" s="614">
        <f t="shared" si="21"/>
        <v>5.3129900733801722E-2</v>
      </c>
      <c r="L35" s="614">
        <f t="shared" si="22"/>
        <v>0</v>
      </c>
      <c r="M35" s="714">
        <f t="shared" si="23"/>
        <v>0</v>
      </c>
      <c r="N35" s="614">
        <f t="shared" si="19"/>
        <v>0</v>
      </c>
      <c r="O35" s="614">
        <f t="shared" si="19"/>
        <v>0.12810908017174086</v>
      </c>
      <c r="P35" s="615">
        <f t="shared" si="24"/>
        <v>0.58395734090554263</v>
      </c>
    </row>
    <row r="36" spans="1:16" x14ac:dyDescent="0.35">
      <c r="I36" s="613">
        <f t="shared" si="25"/>
        <v>23</v>
      </c>
      <c r="J36" s="302">
        <f t="shared" si="20"/>
        <v>0.43427936000000006</v>
      </c>
      <c r="K36" s="614">
        <f t="shared" si="21"/>
        <v>5.7293686057767378E-2</v>
      </c>
      <c r="L36" s="614">
        <f t="shared" si="22"/>
        <v>0</v>
      </c>
      <c r="M36" s="714">
        <f t="shared" si="23"/>
        <v>0</v>
      </c>
      <c r="N36" s="614">
        <f t="shared" si="19"/>
        <v>0</v>
      </c>
      <c r="O36" s="614">
        <f t="shared" si="19"/>
        <v>0.13393222017954726</v>
      </c>
      <c r="P36" s="615">
        <f t="shared" si="24"/>
        <v>0.62550526623731462</v>
      </c>
    </row>
    <row r="37" spans="1:16" x14ac:dyDescent="0.35">
      <c r="I37" s="613">
        <f t="shared" si="25"/>
        <v>24</v>
      </c>
      <c r="J37" s="302">
        <f t="shared" si="20"/>
        <v>0.46584036000000006</v>
      </c>
      <c r="K37" s="614">
        <f t="shared" si="21"/>
        <v>6.145747138173302E-2</v>
      </c>
      <c r="L37" s="614">
        <f t="shared" si="22"/>
        <v>0</v>
      </c>
      <c r="M37" s="714">
        <f t="shared" si="23"/>
        <v>0</v>
      </c>
      <c r="N37" s="614">
        <f t="shared" si="19"/>
        <v>0</v>
      </c>
      <c r="O37" s="614">
        <f t="shared" si="19"/>
        <v>0.13975536018735363</v>
      </c>
      <c r="P37" s="615">
        <f t="shared" si="24"/>
        <v>0.66705319156908671</v>
      </c>
    </row>
    <row r="38" spans="1:16" x14ac:dyDescent="0.35">
      <c r="I38" s="613">
        <f t="shared" si="25"/>
        <v>25</v>
      </c>
      <c r="J38" s="302">
        <f t="shared" si="20"/>
        <v>0.49740136000000007</v>
      </c>
      <c r="K38" s="614">
        <f t="shared" si="21"/>
        <v>6.5621256705698697E-2</v>
      </c>
      <c r="L38" s="614">
        <f t="shared" si="22"/>
        <v>0</v>
      </c>
      <c r="M38" s="714">
        <f t="shared" si="23"/>
        <v>0</v>
      </c>
      <c r="N38" s="614">
        <f t="shared" si="19"/>
        <v>0</v>
      </c>
      <c r="O38" s="614">
        <f t="shared" si="19"/>
        <v>0.14557850019516005</v>
      </c>
      <c r="P38" s="615">
        <f t="shared" si="24"/>
        <v>0.70860111690085881</v>
      </c>
    </row>
    <row r="39" spans="1:16" x14ac:dyDescent="0.35">
      <c r="I39" s="613">
        <f t="shared" si="25"/>
        <v>26</v>
      </c>
      <c r="J39" s="302">
        <f t="shared" si="20"/>
        <v>0.52896235999999996</v>
      </c>
      <c r="K39" s="614">
        <f t="shared" si="21"/>
        <v>6.9785042029664346E-2</v>
      </c>
      <c r="L39" s="614">
        <f t="shared" si="22"/>
        <v>0</v>
      </c>
      <c r="M39" s="714">
        <f t="shared" si="23"/>
        <v>0</v>
      </c>
      <c r="N39" s="614">
        <f t="shared" si="19"/>
        <v>0</v>
      </c>
      <c r="O39" s="614">
        <f t="shared" si="19"/>
        <v>0.15140164020296645</v>
      </c>
      <c r="P39" s="615">
        <f t="shared" si="24"/>
        <v>0.75014904223263079</v>
      </c>
    </row>
    <row r="40" spans="1:16" x14ac:dyDescent="0.35">
      <c r="I40" s="613">
        <f t="shared" si="25"/>
        <v>27</v>
      </c>
      <c r="J40" s="302">
        <f t="shared" si="20"/>
        <v>0.56052336000000003</v>
      </c>
      <c r="K40" s="614">
        <f t="shared" si="21"/>
        <v>7.3948827353629995E-2</v>
      </c>
      <c r="L40" s="614">
        <f t="shared" si="22"/>
        <v>0</v>
      </c>
      <c r="M40" s="714">
        <f t="shared" si="23"/>
        <v>0</v>
      </c>
      <c r="N40" s="614">
        <f t="shared" si="19"/>
        <v>0</v>
      </c>
      <c r="O40" s="614">
        <f t="shared" si="19"/>
        <v>0.15722478021077288</v>
      </c>
      <c r="P40" s="615">
        <f t="shared" si="24"/>
        <v>0.79169696756440289</v>
      </c>
    </row>
    <row r="41" spans="1:16" x14ac:dyDescent="0.35">
      <c r="I41" s="613">
        <f t="shared" si="25"/>
        <v>0</v>
      </c>
      <c r="J41" s="302">
        <f t="shared" si="20"/>
        <v>-0.29162364000000002</v>
      </c>
      <c r="K41" s="614">
        <f t="shared" si="21"/>
        <v>-3.8473376393442636E-2</v>
      </c>
      <c r="L41" s="614">
        <f t="shared" si="22"/>
        <v>0</v>
      </c>
      <c r="M41" s="714">
        <f t="shared" si="23"/>
        <v>0</v>
      </c>
      <c r="N41" s="614">
        <f t="shared" si="19"/>
        <v>0</v>
      </c>
      <c r="O41" s="614">
        <f t="shared" si="19"/>
        <v>0</v>
      </c>
      <c r="P41" s="615">
        <f t="shared" si="24"/>
        <v>-0.33009701639344263</v>
      </c>
    </row>
    <row r="42" spans="1:16" ht="13.15" thickBot="1" x14ac:dyDescent="0.4">
      <c r="I42" s="616">
        <f t="shared" si="25"/>
        <v>42.42</v>
      </c>
      <c r="J42" s="617">
        <f t="shared" si="20"/>
        <v>1.0471939800000001</v>
      </c>
      <c r="K42" s="618">
        <f t="shared" si="21"/>
        <v>0.13815439704918037</v>
      </c>
      <c r="L42" s="618">
        <f t="shared" si="22"/>
        <v>0</v>
      </c>
      <c r="M42" s="715">
        <f t="shared" si="23"/>
        <v>0</v>
      </c>
      <c r="N42" s="618">
        <f t="shared" si="19"/>
        <v>0</v>
      </c>
      <c r="O42" s="618">
        <f t="shared" si="19"/>
        <v>0.2470175991311476</v>
      </c>
      <c r="P42" s="619">
        <f t="shared" si="24"/>
        <v>1.432365976180328</v>
      </c>
    </row>
  </sheetData>
  <sheetProtection algorithmName="SHA-512" hashValue="8w8iMGtfYdi3Gua9B+0FEnwp86iywuRE4PvcDmiKZ0FNe6mVErhIB995Knp6HG6LjFoHsdQxsz5292Qv7X4CQA==" saltValue="S1PGknvTleg1mAwButf2Lg==" spinCount="100000" sheet="1" selectLockedCell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EBB80-C34D-4CA7-B3A4-4AD93A1AE5AD}">
  <sheetPr codeName="Blad11"/>
  <dimension ref="B3:F44"/>
  <sheetViews>
    <sheetView workbookViewId="0">
      <selection activeCell="D4" sqref="D4"/>
    </sheetView>
  </sheetViews>
  <sheetFormatPr defaultRowHeight="13.15" x14ac:dyDescent="0.4"/>
  <cols>
    <col min="1" max="1" width="9.06640625" style="139"/>
    <col min="2" max="2" width="24.86328125" style="139" bestFit="1" customWidth="1"/>
    <col min="3" max="3" width="16.46484375" style="139" bestFit="1" customWidth="1"/>
    <col min="4" max="4" width="38.6640625" style="139" bestFit="1" customWidth="1"/>
    <col min="5" max="5" width="20.796875" style="139" bestFit="1" customWidth="1"/>
    <col min="6" max="6" width="21.3984375" style="139" bestFit="1" customWidth="1"/>
    <col min="7" max="16384" width="9.06640625" style="139"/>
  </cols>
  <sheetData>
    <row r="3" spans="2:6" x14ac:dyDescent="0.4">
      <c r="B3" s="139" t="s">
        <v>659</v>
      </c>
    </row>
    <row r="4" spans="2:6" x14ac:dyDescent="0.4">
      <c r="B4" s="139" t="s">
        <v>660</v>
      </c>
    </row>
    <row r="6" spans="2:6" s="502" customFormat="1" ht="39.4" customHeight="1" x14ac:dyDescent="0.35">
      <c r="B6" s="506" t="s">
        <v>657</v>
      </c>
    </row>
    <row r="7" spans="2:6" s="7" customFormat="1" x14ac:dyDescent="0.4">
      <c r="B7" s="183" t="s">
        <v>654</v>
      </c>
      <c r="C7" s="505" t="s">
        <v>650</v>
      </c>
      <c r="D7" s="504" t="s">
        <v>651</v>
      </c>
      <c r="E7" s="503" t="s">
        <v>652</v>
      </c>
      <c r="F7" s="250" t="s">
        <v>653</v>
      </c>
    </row>
    <row r="8" spans="2:6" s="7" customFormat="1" x14ac:dyDescent="0.4">
      <c r="B8" s="26" t="s">
        <v>306</v>
      </c>
      <c r="C8" s="154">
        <f>'RG I (adm-med) fase A-1+2'!C46</f>
        <v>1.8107007157690203</v>
      </c>
      <c r="D8" s="507">
        <f>'RG I (adm-med) fase A-1+2'!F46</f>
        <v>1.6202362841256828</v>
      </c>
      <c r="E8" s="507">
        <f>'RG I (adm-med) fase A-1+2'!J46</f>
        <v>1.3967612883336633</v>
      </c>
      <c r="F8" s="501">
        <f>'RG I (adm-med) fase A-1+2'!L46</f>
        <v>1.4313949517</v>
      </c>
    </row>
    <row r="9" spans="2:6" s="7" customFormat="1" x14ac:dyDescent="0.4">
      <c r="B9" s="20" t="s">
        <v>649</v>
      </c>
      <c r="C9" s="147">
        <f>'RG I (adm-med) fase A-1+2'!C48</f>
        <v>1.6243460304449646</v>
      </c>
      <c r="D9" s="508">
        <f>'RG I (adm-med) fase A-1+2'!F48</f>
        <v>1.3966861826697892</v>
      </c>
      <c r="E9" s="508">
        <f>'RG I (adm-med) fase A-1+2'!J48</f>
        <v>1.2339</v>
      </c>
      <c r="F9" s="500">
        <f>'RG I (adm-med) fase A-1+2'!L48</f>
        <v>1.2339</v>
      </c>
    </row>
    <row r="10" spans="2:6" s="7" customFormat="1" x14ac:dyDescent="0.4">
      <c r="B10" s="26" t="s">
        <v>571</v>
      </c>
      <c r="C10" s="154">
        <f>'RG I (adm-med) fase A-1+2'!C51</f>
        <v>1.4154281967213114</v>
      </c>
      <c r="D10" s="507">
        <f>'RG I (adm-med) fase A-1+2'!F51</f>
        <v>1.2170491803278687</v>
      </c>
      <c r="E10" s="507">
        <f>'RG I (adm-med) fase A-1+2'!J51</f>
        <v>1.0751999999999999</v>
      </c>
      <c r="F10" s="501">
        <f>'RG I (adm-med) fase A-1+2'!L51</f>
        <v>1.0751999999999999</v>
      </c>
    </row>
    <row r="11" spans="2:6" x14ac:dyDescent="0.4">
      <c r="B11" s="155" t="s">
        <v>72</v>
      </c>
      <c r="C11" s="154">
        <f>'RG I (adm-med) fase A-1+2'!C55</f>
        <v>1.0609999999999999</v>
      </c>
      <c r="D11" s="509"/>
      <c r="E11" s="509"/>
      <c r="F11" s="509"/>
    </row>
    <row r="12" spans="2:6" x14ac:dyDescent="0.4">
      <c r="D12" s="509"/>
      <c r="E12" s="509"/>
      <c r="F12" s="509"/>
    </row>
    <row r="13" spans="2:6" s="502" customFormat="1" ht="39.4" customHeight="1" x14ac:dyDescent="0.35">
      <c r="B13" s="506" t="s">
        <v>658</v>
      </c>
    </row>
    <row r="14" spans="2:6" s="7" customFormat="1" x14ac:dyDescent="0.4">
      <c r="B14" s="183" t="s">
        <v>654</v>
      </c>
      <c r="C14" s="505" t="s">
        <v>650</v>
      </c>
      <c r="D14" s="504" t="s">
        <v>651</v>
      </c>
      <c r="E14" s="503" t="s">
        <v>652</v>
      </c>
      <c r="F14" s="250" t="s">
        <v>653</v>
      </c>
    </row>
    <row r="15" spans="2:6" s="7" customFormat="1" x14ac:dyDescent="0.4">
      <c r="B15" s="26" t="s">
        <v>306</v>
      </c>
      <c r="C15" s="154">
        <f>'RG II (overig) fase A-1+2'!C46</f>
        <v>1.8107007157690203</v>
      </c>
      <c r="D15" s="507">
        <f>'RG II (overig) fase A-1+2'!F46</f>
        <v>1.6202362841256828</v>
      </c>
      <c r="E15" s="507">
        <f>'RG II (overig) fase A-1+2'!J46</f>
        <v>1.4313949517</v>
      </c>
      <c r="F15" s="501">
        <f>'RG II (overig) fase A-1+2'!L46</f>
        <v>1.4313949517</v>
      </c>
    </row>
    <row r="16" spans="2:6" s="7" customFormat="1" x14ac:dyDescent="0.4">
      <c r="B16" s="20" t="s">
        <v>649</v>
      </c>
      <c r="C16" s="147">
        <f>'RG II (overig) fase A-1+2'!C48</f>
        <v>1.6243460304449646</v>
      </c>
      <c r="D16" s="507">
        <f>'RG II (overig) fase A-1+2'!F48</f>
        <v>1.3966861826697892</v>
      </c>
      <c r="E16" s="508">
        <f>'RG II (overig) fase A-1+2'!J48</f>
        <v>1.2339</v>
      </c>
      <c r="F16" s="501">
        <f>'RG II (overig) fase A-1+2'!L48</f>
        <v>1.2339</v>
      </c>
    </row>
    <row r="17" spans="2:6" s="7" customFormat="1" x14ac:dyDescent="0.4">
      <c r="B17" s="26" t="s">
        <v>571</v>
      </c>
      <c r="C17" s="154">
        <f>'RG II (overig) fase A-1+2'!C51</f>
        <v>1.4154281967213114</v>
      </c>
      <c r="D17" s="507">
        <f>'RG II (overig) fase A-1+2'!F51</f>
        <v>1.2170491803278687</v>
      </c>
      <c r="E17" s="507">
        <f>'RG II (overig) fase A-1+2'!J51</f>
        <v>1.0751999999999999</v>
      </c>
      <c r="F17" s="501">
        <f>'RG II (overig) fase A-1+2'!L51</f>
        <v>1.0751999999999999</v>
      </c>
    </row>
    <row r="18" spans="2:6" x14ac:dyDescent="0.4">
      <c r="B18" s="155" t="s">
        <v>72</v>
      </c>
      <c r="C18" s="154">
        <f>'RG II (overig) fase A-1+2'!C55</f>
        <v>1.0609999999999999</v>
      </c>
      <c r="D18" s="509"/>
      <c r="E18" s="509"/>
      <c r="F18" s="509"/>
    </row>
    <row r="19" spans="2:6" x14ac:dyDescent="0.4">
      <c r="D19" s="509"/>
      <c r="E19" s="509"/>
      <c r="F19" s="509"/>
    </row>
    <row r="20" spans="2:6" s="502" customFormat="1" ht="39.4" customHeight="1" x14ac:dyDescent="0.35">
      <c r="B20" s="506" t="s">
        <v>655</v>
      </c>
    </row>
    <row r="21" spans="2:6" s="7" customFormat="1" x14ac:dyDescent="0.4">
      <c r="B21" s="183" t="s">
        <v>654</v>
      </c>
      <c r="C21" s="505" t="s">
        <v>650</v>
      </c>
      <c r="D21" s="504" t="s">
        <v>651</v>
      </c>
      <c r="E21" s="503" t="s">
        <v>652</v>
      </c>
      <c r="F21" s="250" t="s">
        <v>653</v>
      </c>
    </row>
    <row r="22" spans="2:6" s="7" customFormat="1" x14ac:dyDescent="0.4">
      <c r="B22" s="26" t="s">
        <v>306</v>
      </c>
      <c r="C22" s="154">
        <f>'Fase B-3'!C46</f>
        <v>1.8080678508197616</v>
      </c>
      <c r="D22" s="507">
        <f>'Fase B-3'!F46</f>
        <v>1.6179724277634659</v>
      </c>
      <c r="E22" s="507">
        <f>'Fase B-3'!J46</f>
        <v>1.4293949517</v>
      </c>
      <c r="F22" s="501">
        <f>'Fase B-3'!L46</f>
        <v>1.4293949517</v>
      </c>
    </row>
    <row r="23" spans="2:6" s="7" customFormat="1" x14ac:dyDescent="0.4">
      <c r="B23" s="26" t="s">
        <v>571</v>
      </c>
      <c r="C23" s="154">
        <f>'Fase B-3'!C51</f>
        <v>1.4127953317720532</v>
      </c>
      <c r="D23" s="507">
        <f>'Fase B-3'!F51</f>
        <v>1.2147853239656516</v>
      </c>
      <c r="E23" s="507">
        <f>'Fase B-3'!J51</f>
        <v>1.0731999999999999</v>
      </c>
      <c r="F23" s="501">
        <f>'Fase B-3'!L51</f>
        <v>1.0731999999999999</v>
      </c>
    </row>
    <row r="24" spans="2:6" x14ac:dyDescent="0.4">
      <c r="B24" s="155" t="s">
        <v>72</v>
      </c>
      <c r="C24" s="154">
        <f>'Fase B-3'!C55</f>
        <v>1.0609999999999999</v>
      </c>
      <c r="D24" s="320"/>
      <c r="E24" s="320"/>
      <c r="F24" s="320"/>
    </row>
    <row r="25" spans="2:6" x14ac:dyDescent="0.4">
      <c r="D25" s="509"/>
      <c r="E25" s="509"/>
      <c r="F25" s="509"/>
    </row>
    <row r="26" spans="2:6" s="502" customFormat="1" ht="39.4" customHeight="1" x14ac:dyDescent="0.35">
      <c r="B26" s="506" t="s">
        <v>656</v>
      </c>
    </row>
    <row r="27" spans="2:6" s="7" customFormat="1" x14ac:dyDescent="0.4">
      <c r="B27" s="183" t="s">
        <v>654</v>
      </c>
      <c r="C27" s="505" t="s">
        <v>650</v>
      </c>
      <c r="D27" s="504" t="s">
        <v>651</v>
      </c>
      <c r="E27" s="503" t="s">
        <v>652</v>
      </c>
      <c r="F27" s="250" t="s">
        <v>653</v>
      </c>
    </row>
    <row r="28" spans="2:6" s="7" customFormat="1" x14ac:dyDescent="0.4">
      <c r="B28" s="26" t="s">
        <v>306</v>
      </c>
      <c r="C28" s="154">
        <f>'Fase C- 4'!C46</f>
        <v>1.7422462270883019</v>
      </c>
      <c r="D28" s="507">
        <f>'Fase C- 4'!F46</f>
        <v>1.5613760187080408</v>
      </c>
      <c r="E28" s="507">
        <f>'Fase C- 4'!J46</f>
        <v>1.3793949517000001</v>
      </c>
      <c r="F28" s="501">
        <f>'Fase C- 4'!L46</f>
        <v>1.3793949517000001</v>
      </c>
    </row>
    <row r="29" spans="2:6" s="7" customFormat="1" x14ac:dyDescent="0.4">
      <c r="B29" s="26" t="s">
        <v>571</v>
      </c>
      <c r="C29" s="154">
        <f>'Fase C- 4'!C51</f>
        <v>1.4127953317720532</v>
      </c>
      <c r="D29" s="507">
        <f>'Fase C- 4'!F51</f>
        <v>1.2147853239656516</v>
      </c>
      <c r="E29" s="507">
        <f>'Fase C- 4'!J51</f>
        <v>1.0731999999999999</v>
      </c>
      <c r="F29" s="501">
        <f>'Fase C- 4'!L51</f>
        <v>1.0731999999999999</v>
      </c>
    </row>
    <row r="30" spans="2:6" x14ac:dyDescent="0.4">
      <c r="B30" s="155" t="s">
        <v>72</v>
      </c>
      <c r="C30" s="154">
        <f>'Fase C- 4'!C55</f>
        <v>1.0609999999999999</v>
      </c>
      <c r="D30" s="319"/>
      <c r="E30" s="319"/>
      <c r="F30" s="319"/>
    </row>
    <row r="31" spans="2:6" x14ac:dyDescent="0.4">
      <c r="C31" s="144"/>
      <c r="D31" s="319"/>
      <c r="E31" s="319"/>
      <c r="F31" s="319"/>
    </row>
    <row r="32" spans="2:6" x14ac:dyDescent="0.4">
      <c r="C32" s="144"/>
      <c r="D32" s="319"/>
      <c r="E32" s="319"/>
      <c r="F32" s="319"/>
    </row>
    <row r="34" spans="2:6" x14ac:dyDescent="0.4">
      <c r="B34" s="264" t="s">
        <v>654</v>
      </c>
      <c r="C34" s="504" t="s">
        <v>650</v>
      </c>
      <c r="D34" s="504" t="s">
        <v>651</v>
      </c>
      <c r="E34" s="503" t="s">
        <v>652</v>
      </c>
      <c r="F34" s="504" t="s">
        <v>653</v>
      </c>
    </row>
    <row r="35" spans="2:6" x14ac:dyDescent="0.4">
      <c r="B35" s="538" t="s">
        <v>709</v>
      </c>
      <c r="C35" s="154">
        <f>'RG I (adm-med) fase A-1+2'!C48</f>
        <v>1.6243460304449646</v>
      </c>
      <c r="D35" s="507">
        <f>'RG I (adm-med) fase A-1+2'!F48</f>
        <v>1.3966861826697892</v>
      </c>
      <c r="E35" s="507">
        <f>'RG I (adm-med) fase A-1+2'!J48</f>
        <v>1.2339</v>
      </c>
      <c r="F35" s="501">
        <f>'RG I (adm-med) fase A-1+2'!L48</f>
        <v>1.2339</v>
      </c>
    </row>
    <row r="36" spans="2:6" x14ac:dyDescent="0.4">
      <c r="B36" s="556" t="s">
        <v>707</v>
      </c>
      <c r="C36" s="154">
        <f>'RG I (adm-med) fase A-1+2'!C46</f>
        <v>1.8107007157690203</v>
      </c>
      <c r="D36" s="507">
        <f>'RG I (adm-med) fase A-1+2'!F46</f>
        <v>1.6202362841256828</v>
      </c>
      <c r="E36" s="507">
        <f>'RG I (adm-med) fase A-1+2'!J46</f>
        <v>1.3967612883336633</v>
      </c>
      <c r="F36" s="501">
        <f>'RG I (adm-med) fase A-1+2'!L46</f>
        <v>1.4313949517</v>
      </c>
    </row>
    <row r="37" spans="2:6" x14ac:dyDescent="0.4">
      <c r="B37" s="538" t="s">
        <v>712</v>
      </c>
      <c r="C37" s="154">
        <f>'RG I (adm-med) fase A-1+2'!C51</f>
        <v>1.4154281967213114</v>
      </c>
      <c r="D37" s="507">
        <f>'RG I (adm-med) fase A-1+2'!F51</f>
        <v>1.2170491803278687</v>
      </c>
      <c r="E37" s="507">
        <f>'RG I (adm-med) fase A-1+2'!J51</f>
        <v>1.0751999999999999</v>
      </c>
      <c r="F37" s="501">
        <f>'RG I (adm-med) fase A-1+2'!L51</f>
        <v>1.0751999999999999</v>
      </c>
    </row>
    <row r="38" spans="2:6" x14ac:dyDescent="0.4">
      <c r="B38" s="538" t="s">
        <v>710</v>
      </c>
      <c r="C38" s="154">
        <f>'RG II (overig) fase A-1+2'!C48</f>
        <v>1.6243460304449646</v>
      </c>
      <c r="D38" s="507">
        <f>'RG II (overig) fase A-1+2'!F48</f>
        <v>1.3966861826697892</v>
      </c>
      <c r="E38" s="507">
        <f>'RG II (overig) fase A-1+2'!J48</f>
        <v>1.2339</v>
      </c>
      <c r="F38" s="501">
        <f>'RG II (overig) fase A-1+2'!L48</f>
        <v>1.2339</v>
      </c>
    </row>
    <row r="39" spans="2:6" x14ac:dyDescent="0.4">
      <c r="B39" s="538" t="s">
        <v>708</v>
      </c>
      <c r="C39" s="154">
        <f>'RG II (overig) fase A-1+2'!C46</f>
        <v>1.8107007157690203</v>
      </c>
      <c r="D39" s="507">
        <f>'RG II (overig) fase A-1+2'!F46</f>
        <v>1.6202362841256828</v>
      </c>
      <c r="E39" s="507">
        <f>'RG II (overig) fase A-1+2'!J46</f>
        <v>1.4313949517</v>
      </c>
      <c r="F39" s="501">
        <f>'RG II (overig) fase A-1+2'!L46</f>
        <v>1.4313949517</v>
      </c>
    </row>
    <row r="40" spans="2:6" x14ac:dyDescent="0.4">
      <c r="B40" s="538" t="s">
        <v>711</v>
      </c>
      <c r="C40" s="154">
        <f>'RG II (overig) fase A-1+2'!C51</f>
        <v>1.4154281967213114</v>
      </c>
      <c r="D40" s="507">
        <f>'RG II (overig) fase A-1+2'!F51</f>
        <v>1.2170491803278687</v>
      </c>
      <c r="E40" s="507">
        <f>'RG II (overig) fase A-1+2'!J51</f>
        <v>1.0751999999999999</v>
      </c>
      <c r="F40" s="501">
        <f>'RG II (overig) fase A-1+2'!L51</f>
        <v>1.0751999999999999</v>
      </c>
    </row>
    <row r="41" spans="2:6" x14ac:dyDescent="0.4">
      <c r="B41" s="538" t="s">
        <v>713</v>
      </c>
      <c r="C41" s="154">
        <f>'Fase B-3'!C46</f>
        <v>1.8080678508197616</v>
      </c>
      <c r="D41" s="507">
        <f>'Fase B-3'!F46</f>
        <v>1.6179724277634659</v>
      </c>
      <c r="E41" s="507">
        <f>'Fase B-3'!J46</f>
        <v>1.4293949517</v>
      </c>
      <c r="F41" s="501">
        <f>'Fase B-3'!L46</f>
        <v>1.4293949517</v>
      </c>
    </row>
    <row r="42" spans="2:6" x14ac:dyDescent="0.4">
      <c r="B42" s="538" t="s">
        <v>714</v>
      </c>
      <c r="C42" s="154">
        <f>'Fase B-3'!C51</f>
        <v>1.4127953317720532</v>
      </c>
      <c r="D42" s="507">
        <f>'Fase B-3'!F51</f>
        <v>1.2147853239656516</v>
      </c>
      <c r="E42" s="507">
        <f>'Fase B-3'!J51</f>
        <v>1.0731999999999999</v>
      </c>
      <c r="F42" s="501">
        <f>'Fase B-3'!L51</f>
        <v>1.0731999999999999</v>
      </c>
    </row>
    <row r="43" spans="2:6" x14ac:dyDescent="0.4">
      <c r="B43" s="538" t="s">
        <v>715</v>
      </c>
      <c r="C43" s="154">
        <f>'Fase C- 4'!C46</f>
        <v>1.7422462270883019</v>
      </c>
      <c r="D43" s="507">
        <f>'Fase C- 4'!F46</f>
        <v>1.5613760187080408</v>
      </c>
      <c r="E43" s="507">
        <f>'Fase C- 4'!J46</f>
        <v>1.3793949517000001</v>
      </c>
      <c r="F43" s="501">
        <f>'Fase C- 4'!L46</f>
        <v>1.3793949517000001</v>
      </c>
    </row>
    <row r="44" spans="2:6" x14ac:dyDescent="0.4">
      <c r="B44" s="538" t="s">
        <v>716</v>
      </c>
      <c r="C44" s="154">
        <f>'Fase C- 4'!C51</f>
        <v>1.4127953317720532</v>
      </c>
      <c r="D44" s="507">
        <f>'Fase C- 4'!F51</f>
        <v>1.2147853239656516</v>
      </c>
      <c r="E44" s="507">
        <f>'Fase C- 4'!J51</f>
        <v>1.0731999999999999</v>
      </c>
      <c r="F44" s="501">
        <f>'Fase C- 4'!L51</f>
        <v>1.0731999999999999</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4">
    <pageSetUpPr fitToPage="1"/>
  </sheetPr>
  <dimension ref="B1:N76"/>
  <sheetViews>
    <sheetView topLeftCell="B3" zoomScaleNormal="100" workbookViewId="0">
      <selection activeCell="D36" sqref="D36"/>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22.33203125" style="8" bestFit="1" customWidth="1"/>
    <col min="9" max="9" width="14.1328125" style="8" bestFit="1" customWidth="1"/>
    <col min="10" max="10" width="10.59765625" style="7" customWidth="1"/>
    <col min="11" max="11" width="28.1328125" style="7" bestFit="1" customWidth="1"/>
    <col min="12" max="12" width="9.1328125" style="7" customWidth="1"/>
    <col min="13" max="16384" width="9.1328125" style="7"/>
  </cols>
  <sheetData>
    <row r="1" spans="2:13" ht="28.15" customHeight="1" x14ac:dyDescent="0.4">
      <c r="B1" s="983" t="s">
        <v>194</v>
      </c>
      <c r="C1" s="983"/>
      <c r="D1" s="6"/>
    </row>
    <row r="2" spans="2:13" ht="15.75" x14ac:dyDescent="0.5">
      <c r="B2" s="9" t="s">
        <v>59</v>
      </c>
      <c r="C2" s="176" t="str">
        <f>'Overzicht van invoer'!C3</f>
        <v xml:space="preserve">Stichting Hanzehogeschool Groningen </v>
      </c>
      <c r="D2" s="33"/>
    </row>
    <row r="3" spans="2:13" ht="15.75" x14ac:dyDescent="0.5">
      <c r="B3" s="9" t="s">
        <v>20</v>
      </c>
      <c r="C3" s="177" t="str">
        <f>'Overzicht van invoer'!F4</f>
        <v>ABU</v>
      </c>
      <c r="D3" s="33"/>
    </row>
    <row r="4" spans="2:13" ht="15.75" x14ac:dyDescent="0.5">
      <c r="B4" s="9" t="s">
        <v>196</v>
      </c>
      <c r="C4" s="177" t="str">
        <f>IF(C3="ABU","Adminstratief/medisch fase A, MUB en ZUB",IF(C3="NBBU","Administratief/medisch fase 1/2, MUB en ZUB",))</f>
        <v>Adminstratief/medisch fase A, MUB en ZUB</v>
      </c>
      <c r="D4" s="33"/>
    </row>
    <row r="5" spans="2:13" ht="15.75" x14ac:dyDescent="0.5">
      <c r="B5" s="9" t="s">
        <v>19</v>
      </c>
      <c r="C5" s="178" t="s">
        <v>57</v>
      </c>
      <c r="D5" s="33"/>
    </row>
    <row r="6" spans="2:13" x14ac:dyDescent="0.4">
      <c r="B6" s="16"/>
    </row>
    <row r="7" spans="2:13" s="16" customFormat="1" x14ac:dyDescent="0.4">
      <c r="B7" s="183" t="s">
        <v>0</v>
      </c>
      <c r="C7" s="184"/>
      <c r="D7" s="185" t="s">
        <v>54</v>
      </c>
      <c r="E7" s="981" t="s">
        <v>58</v>
      </c>
      <c r="F7" s="982"/>
      <c r="G7" s="186" t="s">
        <v>55</v>
      </c>
      <c r="H7" s="187" t="s">
        <v>56</v>
      </c>
    </row>
    <row r="8" spans="2:13" x14ac:dyDescent="0.4">
      <c r="B8" s="17" t="s">
        <v>45</v>
      </c>
      <c r="C8" s="18"/>
      <c r="D8" s="305">
        <v>1</v>
      </c>
      <c r="E8" s="10">
        <v>100</v>
      </c>
      <c r="F8" s="18"/>
      <c r="G8" s="19">
        <v>100</v>
      </c>
      <c r="H8" s="179">
        <v>100</v>
      </c>
      <c r="I8" s="7"/>
      <c r="K8" s="16"/>
      <c r="L8" s="16"/>
      <c r="M8" s="16"/>
    </row>
    <row r="9" spans="2:13" hidden="1" x14ac:dyDescent="0.4">
      <c r="B9" s="20"/>
      <c r="C9" s="21"/>
      <c r="D9" s="306"/>
      <c r="E9" s="11">
        <f>E8</f>
        <v>100</v>
      </c>
      <c r="F9" s="21" t="s">
        <v>1</v>
      </c>
      <c r="G9" s="22">
        <f t="shared" ref="G9:G25" si="0">D9*E9</f>
        <v>0</v>
      </c>
      <c r="H9" s="188">
        <f>H8+G9</f>
        <v>100</v>
      </c>
      <c r="I9" s="7"/>
    </row>
    <row r="10" spans="2:13" x14ac:dyDescent="0.4">
      <c r="B10" s="17" t="s">
        <v>46</v>
      </c>
      <c r="C10" s="18" t="s">
        <v>548</v>
      </c>
      <c r="D10" s="266">
        <f>'Vaste waarden'!$C$24</f>
        <v>0.13192818110850899</v>
      </c>
      <c r="E10" s="10">
        <f>$H$9</f>
        <v>100</v>
      </c>
      <c r="F10" s="18" t="s">
        <v>1</v>
      </c>
      <c r="G10" s="268">
        <f t="shared" si="0"/>
        <v>13.192818110850899</v>
      </c>
      <c r="H10" s="179"/>
      <c r="I10" s="7"/>
    </row>
    <row r="11" spans="2:13" x14ac:dyDescent="0.4">
      <c r="B11" s="23"/>
      <c r="C11" s="24" t="s">
        <v>566</v>
      </c>
      <c r="D11" s="266">
        <f>'Vaste waarden'!$C$26</f>
        <v>0</v>
      </c>
      <c r="E11" s="8">
        <f>$H$9</f>
        <v>100</v>
      </c>
      <c r="F11" s="24" t="s">
        <v>1</v>
      </c>
      <c r="G11" s="269">
        <f t="shared" si="0"/>
        <v>0</v>
      </c>
      <c r="H11" s="181"/>
      <c r="I11" s="7"/>
    </row>
    <row r="12" spans="2:13" x14ac:dyDescent="0.4">
      <c r="B12" s="23"/>
      <c r="C12" s="24" t="s">
        <v>567</v>
      </c>
      <c r="D12" s="266">
        <f>'Vaste waarden'!$C$31</f>
        <v>0</v>
      </c>
      <c r="E12" s="8">
        <f>$H$9</f>
        <v>100</v>
      </c>
      <c r="F12" s="24" t="s">
        <v>1</v>
      </c>
      <c r="G12" s="269">
        <f t="shared" ref="G12" si="1">D12*E12</f>
        <v>0</v>
      </c>
      <c r="H12" s="181"/>
      <c r="I12" s="7"/>
    </row>
    <row r="13" spans="2:13" x14ac:dyDescent="0.4">
      <c r="B13" s="23"/>
      <c r="C13" s="24" t="s">
        <v>362</v>
      </c>
      <c r="D13" s="266">
        <f>'Vaste waarden'!$C$27</f>
        <v>0</v>
      </c>
      <c r="E13" s="8">
        <f>$H$9</f>
        <v>100</v>
      </c>
      <c r="F13" s="24" t="s">
        <v>1</v>
      </c>
      <c r="G13" s="269">
        <f t="shared" si="0"/>
        <v>0</v>
      </c>
      <c r="H13" s="181"/>
      <c r="I13" s="7"/>
    </row>
    <row r="14" spans="2:13" x14ac:dyDescent="0.4">
      <c r="B14" s="20"/>
      <c r="C14" s="21" t="s">
        <v>52</v>
      </c>
      <c r="D14" s="267">
        <f>SUM(D10:D13)</f>
        <v>0.13192818110850899</v>
      </c>
      <c r="E14" s="11">
        <f>$H$9</f>
        <v>100</v>
      </c>
      <c r="F14" s="21" t="s">
        <v>1</v>
      </c>
      <c r="G14" s="270">
        <f t="shared" si="0"/>
        <v>13.192818110850899</v>
      </c>
      <c r="H14" s="188">
        <f>H9+G14</f>
        <v>113.19281811085089</v>
      </c>
      <c r="I14" s="7"/>
    </row>
    <row r="15" spans="2:13" ht="26.25" x14ac:dyDescent="0.4">
      <c r="B15" s="445" t="s">
        <v>611</v>
      </c>
      <c r="C15" s="446"/>
      <c r="D15" s="447">
        <f>'Overzicht van invoer'!F42</f>
        <v>8.3000000000000004E-2</v>
      </c>
      <c r="E15" s="448">
        <f>H14</f>
        <v>113.19281811085089</v>
      </c>
      <c r="F15" s="496" t="s">
        <v>394</v>
      </c>
      <c r="G15" s="450">
        <f>D15*E15</f>
        <v>9.3950039032006245</v>
      </c>
      <c r="H15" s="451">
        <f>H14+G15</f>
        <v>122.58782201405151</v>
      </c>
      <c r="I15" s="7"/>
    </row>
    <row r="16" spans="2:13" x14ac:dyDescent="0.4">
      <c r="B16" s="26" t="s">
        <v>35</v>
      </c>
      <c r="C16" s="27"/>
      <c r="D16" s="267">
        <f>'Vaste waarden'!$C$32</f>
        <v>0.08</v>
      </c>
      <c r="E16" s="28">
        <f>H14</f>
        <v>113.19281811085089</v>
      </c>
      <c r="F16" s="21" t="s">
        <v>394</v>
      </c>
      <c r="G16" s="29">
        <f>D16*E16</f>
        <v>9.0554254488680712</v>
      </c>
      <c r="H16" s="189">
        <f>H14+G16+G15</f>
        <v>131.64324746291959</v>
      </c>
      <c r="I16" s="7"/>
    </row>
    <row r="17" spans="2:9" x14ac:dyDescent="0.4">
      <c r="B17" s="23" t="s">
        <v>47</v>
      </c>
      <c r="C17" s="24" t="s">
        <v>51</v>
      </c>
      <c r="D17" s="307">
        <f>'Overzicht van invoer'!$F$8</f>
        <v>0</v>
      </c>
      <c r="E17" s="8">
        <f t="shared" ref="E17:E25" si="2">$H$16</f>
        <v>131.64324746291959</v>
      </c>
      <c r="F17" s="24" t="s">
        <v>394</v>
      </c>
      <c r="G17" s="25">
        <f t="shared" si="0"/>
        <v>0</v>
      </c>
      <c r="H17" s="181"/>
      <c r="I17" s="7"/>
    </row>
    <row r="18" spans="2:9" x14ac:dyDescent="0.4">
      <c r="B18" s="23"/>
      <c r="C18" s="24" t="s">
        <v>50</v>
      </c>
      <c r="D18" s="266">
        <f>'Overzicht van invoer'!$F$12</f>
        <v>0.10402827611134435</v>
      </c>
      <c r="E18" s="8">
        <f t="shared" si="2"/>
        <v>131.64324746291959</v>
      </c>
      <c r="F18" s="24" t="s">
        <v>394</v>
      </c>
      <c r="G18" s="25">
        <f t="shared" si="0"/>
        <v>13.694620095266631</v>
      </c>
      <c r="H18" s="181"/>
      <c r="I18" s="7"/>
    </row>
    <row r="19" spans="2:9" x14ac:dyDescent="0.4">
      <c r="B19" s="23"/>
      <c r="C19" s="24" t="s">
        <v>34</v>
      </c>
      <c r="D19" s="266">
        <f>'Vaste waarden'!$B$20</f>
        <v>2E-3</v>
      </c>
      <c r="E19" s="8">
        <f t="shared" si="2"/>
        <v>131.64324746291959</v>
      </c>
      <c r="F19" s="24" t="s">
        <v>394</v>
      </c>
      <c r="G19" s="25">
        <f t="shared" si="0"/>
        <v>0.26328649492583917</v>
      </c>
      <c r="H19" s="181"/>
      <c r="I19" s="7"/>
    </row>
    <row r="20" spans="2:9" x14ac:dyDescent="0.4">
      <c r="B20" s="23"/>
      <c r="C20" s="24" t="s">
        <v>285</v>
      </c>
      <c r="D20" s="266">
        <f>'Vaste waarden'!$B$19</f>
        <v>1.2200000000000001E-2</v>
      </c>
      <c r="E20" s="8">
        <f t="shared" si="2"/>
        <v>131.64324746291959</v>
      </c>
      <c r="F20" s="24" t="s">
        <v>394</v>
      </c>
      <c r="G20" s="25">
        <f>D20*E20</f>
        <v>1.6060476190476192</v>
      </c>
      <c r="H20" s="181"/>
      <c r="I20" s="7"/>
    </row>
    <row r="21" spans="2:9" x14ac:dyDescent="0.4">
      <c r="B21" s="23"/>
      <c r="C21" s="24" t="s">
        <v>682</v>
      </c>
      <c r="D21" s="266">
        <f>'Vaste waarden'!$B$10</f>
        <v>0</v>
      </c>
      <c r="E21" s="8">
        <f t="shared" si="2"/>
        <v>131.64324746291959</v>
      </c>
      <c r="F21" s="24" t="s">
        <v>394</v>
      </c>
      <c r="G21" s="25">
        <f t="shared" ref="G21:G22" si="3">D21*E21</f>
        <v>0</v>
      </c>
      <c r="H21" s="181"/>
      <c r="I21" s="7"/>
    </row>
    <row r="22" spans="2:9" x14ac:dyDescent="0.4">
      <c r="B22" s="23"/>
      <c r="C22" s="271" t="s">
        <v>72</v>
      </c>
      <c r="D22" s="266">
        <f>'Overzicht van invoer'!$F$43</f>
        <v>0</v>
      </c>
      <c r="E22" s="8">
        <f t="shared" si="2"/>
        <v>131.64324746291959</v>
      </c>
      <c r="F22" s="24" t="s">
        <v>394</v>
      </c>
      <c r="G22" s="25">
        <f t="shared" si="3"/>
        <v>0</v>
      </c>
      <c r="H22" s="181"/>
      <c r="I22" s="7"/>
    </row>
    <row r="23" spans="2:9" x14ac:dyDescent="0.4">
      <c r="B23" s="23"/>
      <c r="C23" s="271" t="s">
        <v>875</v>
      </c>
      <c r="D23" s="266">
        <f>'Overzicht van invoer'!$F$44</f>
        <v>3.7532106905298027E-2</v>
      </c>
      <c r="E23" s="8">
        <f t="shared" si="2"/>
        <v>131.64324746291959</v>
      </c>
      <c r="F23" s="24" t="s">
        <v>394</v>
      </c>
      <c r="G23" s="25">
        <f t="shared" si="0"/>
        <v>4.940848437138901</v>
      </c>
      <c r="H23" s="181"/>
      <c r="I23" s="7"/>
    </row>
    <row r="24" spans="2:9" x14ac:dyDescent="0.4">
      <c r="B24" s="23"/>
      <c r="C24" s="21" t="s">
        <v>52</v>
      </c>
      <c r="D24" s="308">
        <f>SUM(D17:D23)</f>
        <v>0.15576038301664238</v>
      </c>
      <c r="E24" s="8">
        <f t="shared" si="2"/>
        <v>131.64324746291959</v>
      </c>
      <c r="F24" s="21" t="s">
        <v>394</v>
      </c>
      <c r="G24" s="25">
        <f>SUM(G17:G23)</f>
        <v>20.504802646378991</v>
      </c>
      <c r="H24" s="181">
        <f>H16+G24</f>
        <v>152.14805010929859</v>
      </c>
      <c r="I24" s="7"/>
    </row>
    <row r="25" spans="2:9" x14ac:dyDescent="0.4">
      <c r="B25" s="17" t="s">
        <v>92</v>
      </c>
      <c r="C25" s="24" t="s">
        <v>49</v>
      </c>
      <c r="D25" s="266">
        <f>'Vaste waarden'!$B$3</f>
        <v>7.7399999999999997E-2</v>
      </c>
      <c r="E25" s="10">
        <f t="shared" si="2"/>
        <v>131.64324746291959</v>
      </c>
      <c r="F25" s="24" t="s">
        <v>394</v>
      </c>
      <c r="G25" s="19">
        <f t="shared" si="0"/>
        <v>10.189187353629976</v>
      </c>
      <c r="H25" s="179"/>
      <c r="I25" s="7"/>
    </row>
    <row r="26" spans="2:9" x14ac:dyDescent="0.4">
      <c r="B26" s="23"/>
      <c r="C26" s="24" t="s">
        <v>385</v>
      </c>
      <c r="D26" s="266">
        <f>Bedrijfswaardes!$C$15</f>
        <v>7.6300000000000007E-2</v>
      </c>
      <c r="E26" s="8">
        <f t="shared" ref="E26:E32" si="4">$H$16</f>
        <v>131.64324746291959</v>
      </c>
      <c r="F26" s="24" t="s">
        <v>394</v>
      </c>
      <c r="G26" s="25">
        <f t="shared" ref="G26:G37" si="5">D26*E26</f>
        <v>10.044379781420766</v>
      </c>
      <c r="H26" s="181"/>
      <c r="I26" s="7"/>
    </row>
    <row r="27" spans="2:9" x14ac:dyDescent="0.4">
      <c r="B27" s="23"/>
      <c r="C27" s="24" t="s">
        <v>308</v>
      </c>
      <c r="D27" s="266">
        <f>'Vaste waarden'!$B$6</f>
        <v>5.0000000000000001E-3</v>
      </c>
      <c r="E27" s="8">
        <f t="shared" si="4"/>
        <v>131.64324746291959</v>
      </c>
      <c r="F27" s="24" t="s">
        <v>394</v>
      </c>
      <c r="G27" s="25">
        <f t="shared" ref="G27" si="6">D27*E27</f>
        <v>0.658216237314598</v>
      </c>
      <c r="H27" s="181"/>
      <c r="I27" s="7"/>
    </row>
    <row r="28" spans="2:9" x14ac:dyDescent="0.4">
      <c r="B28" s="23"/>
      <c r="C28" s="24" t="s">
        <v>856</v>
      </c>
      <c r="D28" s="307">
        <f>'Overzicht van invoer'!$F$22+'Overzicht van invoer'!F23</f>
        <v>0</v>
      </c>
      <c r="E28" s="8">
        <f t="shared" si="4"/>
        <v>131.64324746291959</v>
      </c>
      <c r="F28" s="24" t="s">
        <v>394</v>
      </c>
      <c r="G28" s="25">
        <f t="shared" si="5"/>
        <v>0</v>
      </c>
      <c r="H28" s="181"/>
      <c r="I28" s="7"/>
    </row>
    <row r="29" spans="2:9" x14ac:dyDescent="0.4">
      <c r="B29" s="23"/>
      <c r="C29" s="24" t="s">
        <v>757</v>
      </c>
      <c r="D29" s="266">
        <f>'Overzicht van invoer'!$F$24</f>
        <v>0</v>
      </c>
      <c r="E29" s="8">
        <f t="shared" si="4"/>
        <v>131.64324746291959</v>
      </c>
      <c r="F29" s="24" t="s">
        <v>394</v>
      </c>
      <c r="G29" s="25">
        <f>D29*E29</f>
        <v>0</v>
      </c>
      <c r="H29" s="181"/>
      <c r="I29" s="7"/>
    </row>
    <row r="30" spans="2:9" hidden="1" x14ac:dyDescent="0.4">
      <c r="B30" s="23"/>
      <c r="C30" s="271" t="s">
        <v>383</v>
      </c>
      <c r="D30" s="266">
        <f>'Overzicht van invoer'!$F$31</f>
        <v>0</v>
      </c>
      <c r="E30" s="8">
        <f t="shared" si="4"/>
        <v>131.64324746291959</v>
      </c>
      <c r="F30" s="24" t="s">
        <v>394</v>
      </c>
      <c r="G30" s="25">
        <f t="shared" si="5"/>
        <v>0</v>
      </c>
      <c r="H30" s="181"/>
      <c r="I30" s="7"/>
    </row>
    <row r="31" spans="2:9" x14ac:dyDescent="0.4">
      <c r="B31" s="23"/>
      <c r="C31" s="24" t="s">
        <v>350</v>
      </c>
      <c r="D31" s="266">
        <f>'Vaste waarden'!$B$7</f>
        <v>6.0999999999999999E-2</v>
      </c>
      <c r="E31" s="8">
        <f t="shared" si="4"/>
        <v>131.64324746291959</v>
      </c>
      <c r="F31" s="24" t="s">
        <v>394</v>
      </c>
      <c r="G31" s="25">
        <f t="shared" si="5"/>
        <v>8.0302380952380954</v>
      </c>
      <c r="H31" s="181"/>
      <c r="I31" s="7"/>
    </row>
    <row r="32" spans="2:9" x14ac:dyDescent="0.4">
      <c r="B32" s="20"/>
      <c r="C32" s="21" t="s">
        <v>52</v>
      </c>
      <c r="D32" s="308">
        <f>SUM(D25:D31)</f>
        <v>0.21970000000000001</v>
      </c>
      <c r="E32" s="11">
        <f t="shared" si="4"/>
        <v>131.64324746291959</v>
      </c>
      <c r="F32" s="21" t="s">
        <v>394</v>
      </c>
      <c r="G32" s="22">
        <f t="shared" si="5"/>
        <v>28.922021467603436</v>
      </c>
      <c r="H32" s="180">
        <f>H24+G32</f>
        <v>181.07007157690202</v>
      </c>
      <c r="I32" s="7"/>
    </row>
    <row r="33" spans="2:14" x14ac:dyDescent="0.4">
      <c r="B33" s="23" t="s">
        <v>16</v>
      </c>
      <c r="C33" s="24"/>
      <c r="D33" s="307">
        <f>'Overzicht van invoer'!$F$27</f>
        <v>0</v>
      </c>
      <c r="E33" s="8">
        <f>$H$32</f>
        <v>181.07007157690202</v>
      </c>
      <c r="F33" s="24" t="s">
        <v>395</v>
      </c>
      <c r="G33" s="25">
        <f t="shared" si="5"/>
        <v>0</v>
      </c>
      <c r="H33" s="181"/>
      <c r="I33" s="7"/>
    </row>
    <row r="34" spans="2:14" x14ac:dyDescent="0.4">
      <c r="B34" s="23"/>
      <c r="C34" s="271" t="s">
        <v>758</v>
      </c>
      <c r="D34" s="307">
        <f>Variabelen!F32</f>
        <v>0</v>
      </c>
      <c r="E34" s="8">
        <f>$H$32</f>
        <v>181.07007157690202</v>
      </c>
      <c r="F34" s="24" t="s">
        <v>395</v>
      </c>
      <c r="G34" s="25">
        <f t="shared" si="5"/>
        <v>0</v>
      </c>
      <c r="H34" s="181"/>
      <c r="I34" s="7"/>
    </row>
    <row r="35" spans="2:14" x14ac:dyDescent="0.4">
      <c r="B35" s="20"/>
      <c r="C35" s="21" t="s">
        <v>282</v>
      </c>
      <c r="D35" s="306">
        <f>Variabelen!F46</f>
        <v>0</v>
      </c>
      <c r="E35" s="11">
        <f>$H$32</f>
        <v>181.07007157690202</v>
      </c>
      <c r="F35" s="21" t="s">
        <v>395</v>
      </c>
      <c r="G35" s="22">
        <f t="shared" si="5"/>
        <v>0</v>
      </c>
      <c r="H35" s="180"/>
      <c r="I35" s="7"/>
    </row>
    <row r="36" spans="2:14" x14ac:dyDescent="0.4">
      <c r="B36" s="23" t="s">
        <v>679</v>
      </c>
      <c r="C36" s="24" t="s">
        <v>36</v>
      </c>
      <c r="D36" s="307">
        <f>'Overzicht van invoer'!F47</f>
        <v>0</v>
      </c>
      <c r="E36" s="8">
        <f>$H$32</f>
        <v>181.07007157690202</v>
      </c>
      <c r="F36" s="24" t="s">
        <v>395</v>
      </c>
      <c r="G36" s="25">
        <f t="shared" si="5"/>
        <v>0</v>
      </c>
      <c r="H36" s="181"/>
      <c r="I36" s="7"/>
    </row>
    <row r="37" spans="2:14" x14ac:dyDescent="0.4">
      <c r="B37" s="23"/>
      <c r="C37" s="21" t="s">
        <v>52</v>
      </c>
      <c r="D37" s="308">
        <f>SUM(D33:D36)</f>
        <v>0</v>
      </c>
      <c r="E37" s="8">
        <f>$H$32</f>
        <v>181.07007157690202</v>
      </c>
      <c r="F37" s="24" t="s">
        <v>395</v>
      </c>
      <c r="G37" s="22">
        <f t="shared" si="5"/>
        <v>0</v>
      </c>
      <c r="H37" s="181"/>
      <c r="I37" s="7"/>
    </row>
    <row r="38" spans="2:14" s="16" customFormat="1" x14ac:dyDescent="0.4">
      <c r="B38" s="13"/>
      <c r="C38" s="30" t="s">
        <v>52</v>
      </c>
      <c r="D38" s="31"/>
      <c r="E38" s="15"/>
      <c r="F38" s="30"/>
      <c r="G38" s="14"/>
      <c r="H38" s="182">
        <f>H32+G37</f>
        <v>181.07007157690202</v>
      </c>
      <c r="K38" s="7"/>
      <c r="L38" s="7"/>
      <c r="M38" s="7"/>
      <c r="N38" s="7"/>
    </row>
    <row r="39" spans="2:14" x14ac:dyDescent="0.4">
      <c r="K39" s="16"/>
      <c r="L39" s="16"/>
      <c r="M39" s="16"/>
      <c r="N39" s="16"/>
    </row>
    <row r="40" spans="2:14" x14ac:dyDescent="0.4">
      <c r="B40" s="39" t="s">
        <v>14</v>
      </c>
      <c r="C40" s="37" t="s">
        <v>53</v>
      </c>
    </row>
    <row r="41" spans="2:14" x14ac:dyDescent="0.4">
      <c r="B41" s="39" t="s">
        <v>15</v>
      </c>
      <c r="C41" s="38" t="s">
        <v>91</v>
      </c>
    </row>
    <row r="42" spans="2:14" x14ac:dyDescent="0.4">
      <c r="B42" s="32"/>
      <c r="C42" s="38" t="s">
        <v>90</v>
      </c>
    </row>
    <row r="43" spans="2:14" x14ac:dyDescent="0.4">
      <c r="B43" s="32"/>
      <c r="C43" s="38"/>
    </row>
    <row r="44" spans="2:14" x14ac:dyDescent="0.4">
      <c r="B44" s="32"/>
    </row>
    <row r="45" spans="2:14" x14ac:dyDescent="0.4">
      <c r="B45" s="183" t="s">
        <v>664</v>
      </c>
      <c r="C45" s="251"/>
      <c r="D45" s="184" t="s">
        <v>663</v>
      </c>
      <c r="E45" s="251"/>
      <c r="F45" s="251"/>
      <c r="G45" s="250"/>
      <c r="H45" s="183" t="s">
        <v>607</v>
      </c>
      <c r="I45" s="249"/>
      <c r="J45" s="251"/>
      <c r="K45" s="183" t="s">
        <v>592</v>
      </c>
      <c r="L45" s="251"/>
    </row>
    <row r="46" spans="2:14" x14ac:dyDescent="0.4">
      <c r="B46" s="17" t="s">
        <v>306</v>
      </c>
      <c r="C46" s="145">
        <f>'I '!G38</f>
        <v>1.8107007157690203</v>
      </c>
      <c r="D46" s="148" t="s">
        <v>256</v>
      </c>
      <c r="E46" s="149"/>
      <c r="F46" s="246">
        <f>'I '!M37/100</f>
        <v>1.6202362841256828</v>
      </c>
      <c r="G46" s="145"/>
      <c r="H46" s="152" t="s">
        <v>593</v>
      </c>
      <c r="I46" s="10"/>
      <c r="J46" s="146">
        <f>'I '!S37/100</f>
        <v>1.3967612883336633</v>
      </c>
      <c r="K46" s="152" t="s">
        <v>594</v>
      </c>
      <c r="L46" s="146">
        <f>'I '!Y38</f>
        <v>1.4313949517</v>
      </c>
    </row>
    <row r="47" spans="2:14" hidden="1" x14ac:dyDescent="0.4">
      <c r="B47" s="23"/>
      <c r="C47" s="146"/>
      <c r="D47" s="150"/>
      <c r="E47" s="16"/>
      <c r="F47" s="244"/>
      <c r="G47" s="147"/>
      <c r="H47" s="139"/>
      <c r="J47" s="146"/>
      <c r="K47" s="139"/>
      <c r="L47" s="146"/>
    </row>
    <row r="48" spans="2:14" x14ac:dyDescent="0.4">
      <c r="B48" s="26" t="s">
        <v>686</v>
      </c>
      <c r="C48" s="154">
        <f>'I '!G160</f>
        <v>1.6243460304449646</v>
      </c>
      <c r="D48" s="148" t="s">
        <v>256</v>
      </c>
      <c r="E48" s="543"/>
      <c r="F48" s="544">
        <f>'I '!M160</f>
        <v>1.3966861826697892</v>
      </c>
      <c r="G48" s="545"/>
      <c r="H48" s="152" t="s">
        <v>593</v>
      </c>
      <c r="I48" s="28"/>
      <c r="J48" s="154">
        <f>'I '!S160</f>
        <v>1.2339</v>
      </c>
      <c r="K48" s="152" t="s">
        <v>594</v>
      </c>
      <c r="L48" s="154">
        <f>'I '!Y160</f>
        <v>1.2339</v>
      </c>
    </row>
    <row r="49" spans="2:12" hidden="1" x14ac:dyDescent="0.4">
      <c r="B49" s="23" t="s">
        <v>407</v>
      </c>
      <c r="C49" s="146">
        <f>'I '!G77</f>
        <v>1.6030504022011403</v>
      </c>
      <c r="D49" s="150" t="s">
        <v>256</v>
      </c>
      <c r="F49" s="243">
        <f>'I '!M77</f>
        <v>1.4405992817837625</v>
      </c>
      <c r="G49" s="145"/>
      <c r="H49" s="139" t="s">
        <v>255</v>
      </c>
      <c r="J49" s="146">
        <f>'I '!S77</f>
        <v>1.2177232278113443</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 '!G118</f>
        <v>1.4154281967213114</v>
      </c>
      <c r="D51" s="155" t="s">
        <v>256</v>
      </c>
      <c r="E51" s="242"/>
      <c r="F51" s="442">
        <f>'I '!M118</f>
        <v>1.2170491803278687</v>
      </c>
      <c r="G51" s="154"/>
      <c r="H51" s="443" t="s">
        <v>593</v>
      </c>
      <c r="I51" s="28"/>
      <c r="J51" s="154">
        <f>'I '!S118</f>
        <v>1.0751999999999999</v>
      </c>
      <c r="K51" s="443" t="s">
        <v>594</v>
      </c>
      <c r="L51" s="154">
        <f>'I '!Y118</f>
        <v>1.0751999999999999</v>
      </c>
    </row>
    <row r="52" spans="2:12" hidden="1" x14ac:dyDescent="0.4">
      <c r="B52" s="148" t="s">
        <v>422</v>
      </c>
      <c r="C52" s="248">
        <f>'I '!G160</f>
        <v>1.6243460304449646</v>
      </c>
      <c r="D52" s="148" t="s">
        <v>256</v>
      </c>
      <c r="E52" s="149"/>
      <c r="F52" s="243">
        <f>'I '!M160</f>
        <v>1.3966861826697892</v>
      </c>
      <c r="G52" s="248"/>
      <c r="H52" s="148" t="s">
        <v>593</v>
      </c>
      <c r="I52" s="10"/>
      <c r="J52" s="145">
        <f>'I '!S160</f>
        <v>1.2339</v>
      </c>
      <c r="K52" s="148" t="s">
        <v>594</v>
      </c>
      <c r="L52" s="145">
        <f>'I '!Y160</f>
        <v>1.2339</v>
      </c>
    </row>
    <row r="53" spans="2:12" hidden="1" x14ac:dyDescent="0.4">
      <c r="B53" s="151" t="s">
        <v>423</v>
      </c>
      <c r="C53" s="247">
        <f>'I '!G201</f>
        <v>1.7550502841171742</v>
      </c>
      <c r="D53" s="151" t="s">
        <v>256</v>
      </c>
      <c r="E53" s="153"/>
      <c r="F53" s="244">
        <f>'I '!M201</f>
        <v>1.5712956548843939</v>
      </c>
      <c r="G53" s="247"/>
      <c r="H53" s="151" t="s">
        <v>593</v>
      </c>
      <c r="I53" s="11"/>
      <c r="J53" s="147">
        <f>'I '!S201</f>
        <v>1.3379282761113445</v>
      </c>
      <c r="K53" s="151" t="s">
        <v>594</v>
      </c>
      <c r="L53" s="147">
        <f>'I '!Y201</f>
        <v>1.3929</v>
      </c>
    </row>
    <row r="54" spans="2:12"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IFERROR(VLOOKUP($B$58,$B$46:$L$55,2,FALSE),0)</f>
        <v>1.8107007157690203</v>
      </c>
      <c r="D58" s="263" t="str">
        <f>D46</f>
        <v>Structurele toeslagen</v>
      </c>
      <c r="E58" s="264"/>
      <c r="F58" s="186">
        <f>IFERROR(VLOOKUP($B$58,$B$46:$L$55,5,FALSE),0)</f>
        <v>1.6202362841256828</v>
      </c>
      <c r="G58" s="186"/>
      <c r="H58" s="265" t="str">
        <f>H46</f>
        <v>Overwerk</v>
      </c>
      <c r="I58" s="265"/>
      <c r="J58" s="186">
        <f>IFERROR(VLOOKUP($B$58,$B$46:$L$55,9,FALSE),0)</f>
        <v>1.3967612883336633</v>
      </c>
      <c r="K58" s="265" t="s">
        <v>596</v>
      </c>
      <c r="L58" s="265">
        <f>IFERROR(VLOOKUP($B$58,$B$46:$L$55,11,FALSE),0)</f>
        <v>1.4313949517</v>
      </c>
    </row>
    <row r="59" spans="2:12" hidden="1" x14ac:dyDescent="0.4"/>
    <row r="60" spans="2:12" hidden="1" x14ac:dyDescent="0.4">
      <c r="B60" s="984" t="str">
        <f>B58</f>
        <v>Kandidaat met pensioen</v>
      </c>
      <c r="C60" s="984"/>
      <c r="D60" s="974" t="s">
        <v>259</v>
      </c>
      <c r="E60" s="974"/>
      <c r="F60" s="192" t="s">
        <v>272</v>
      </c>
      <c r="G60" s="985" t="s">
        <v>273</v>
      </c>
      <c r="H60" s="986"/>
      <c r="I60" s="193" t="s">
        <v>274</v>
      </c>
    </row>
    <row r="61" spans="2:12" hidden="1" x14ac:dyDescent="0.4">
      <c r="B61" s="194" t="s">
        <v>260</v>
      </c>
      <c r="C61" s="195"/>
      <c r="D61" s="194"/>
      <c r="E61" s="196"/>
      <c r="F61" s="197">
        <f>'Overzicht van invoer'!F54</f>
        <v>22.98</v>
      </c>
      <c r="G61" s="198"/>
      <c r="H61" s="199">
        <f>F61*C58</f>
        <v>41.60990244837209</v>
      </c>
      <c r="I61" s="200">
        <f>H61/(1-'Overzicht van invoer'!D70)</f>
        <v>41.60990244837209</v>
      </c>
      <c r="J61" s="233"/>
    </row>
    <row r="62" spans="2:12" hidden="1" x14ac:dyDescent="0.4">
      <c r="B62" s="201" t="s">
        <v>261</v>
      </c>
      <c r="C62" s="202"/>
      <c r="D62" s="203">
        <f>'Overzicht van invoer'!D55</f>
        <v>1</v>
      </c>
      <c r="E62" s="204"/>
      <c r="F62" s="205">
        <f>'Overzicht van invoer'!F55</f>
        <v>36</v>
      </c>
      <c r="G62" s="206"/>
      <c r="H62" s="231">
        <f>'Overzicht van invoer'!F55*F61*C58</f>
        <v>1497.9564881413951</v>
      </c>
      <c r="I62" s="232">
        <f>H62/(1-'Overzicht van invoer'!$D$70)</f>
        <v>1497.9564881413951</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1497.9564881413951</v>
      </c>
      <c r="I73" s="223">
        <f>SUM(I62:I72)</f>
        <v>1497.9564881413951</v>
      </c>
    </row>
    <row r="74" spans="2:9" hidden="1" x14ac:dyDescent="0.4">
      <c r="B74" s="20" t="s">
        <v>276</v>
      </c>
      <c r="C74" s="224"/>
      <c r="D74" s="225"/>
      <c r="E74" s="224"/>
      <c r="F74" s="20"/>
      <c r="G74" s="226"/>
      <c r="H74" s="199">
        <f>H73/('Overzicht van invoer'!F55+'Overzicht van invoer'!F60+'Overzicht van invoer'!F61+'Overzicht van invoer'!F62)</f>
        <v>41.609902448372083</v>
      </c>
      <c r="I74" s="227">
        <f>I73/('Overzicht van invoer'!F55+'Overzicht van invoer'!F60+'Overzicht van invoer'!F61+'Overzicht van invoer'!F62)</f>
        <v>41.609902448372083</v>
      </c>
    </row>
    <row r="75" spans="2:9" hidden="1" x14ac:dyDescent="0.4">
      <c r="B75" s="20" t="s">
        <v>277</v>
      </c>
      <c r="C75" s="224"/>
      <c r="D75" s="225"/>
      <c r="E75" s="224"/>
      <c r="F75" s="20"/>
      <c r="G75" s="226"/>
      <c r="H75" s="230">
        <f>H74/$F$61</f>
        <v>1.81070071576902</v>
      </c>
      <c r="I75" s="228">
        <f>I74/$F$61</f>
        <v>1.81070071576902</v>
      </c>
    </row>
    <row r="76" spans="2:9" hidden="1" x14ac:dyDescent="0.4"/>
  </sheetData>
  <sheetProtection algorithmName="SHA-512" hashValue="FFGa++9I3cSZ2cZfk4VEVhRCTNVAzZ0vwXKnM2agpSNMfjBP7/QV8y5eY9i+tFw5PKJmt4kyJNCyd76ZTJ9JBQ==" saltValue="HhpejkN7OH/iVge6JGCbhg==" spinCount="100000" sheet="1" selectLockedCells="1"/>
  <mergeCells count="5">
    <mergeCell ref="E7:F7"/>
    <mergeCell ref="B1:C1"/>
    <mergeCell ref="B60:C60"/>
    <mergeCell ref="D60:E60"/>
    <mergeCell ref="G60:H60"/>
  </mergeCells>
  <phoneticPr fontId="6" type="noConversion"/>
  <pageMargins left="0.74803149606299213" right="0.74803149606299213" top="0.51181102362204722" bottom="0.51181102362204722" header="0.51181102362204722" footer="0.19685039370078741"/>
  <pageSetup paperSize="9" scale="94" orientation="landscape" r:id="rId1"/>
  <headerFooter alignWithMargins="0"/>
  <ignoredErrors>
    <ignoredError sqref="C2:C3" unlockedFormula="1"/>
  </ignoredError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C00-000000000000}">
          <x14:formula1>
            <xm:f>'Vaste waarden'!$A$51:$A$55</xm:f>
          </x14:formula1>
          <xm:sqref>B58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10">
    <pageSetUpPr fitToPage="1"/>
  </sheetPr>
  <dimension ref="A1:AJ214"/>
  <sheetViews>
    <sheetView zoomScaleNormal="100" workbookViewId="0"/>
  </sheetViews>
  <sheetFormatPr defaultColWidth="9.1328125" defaultRowHeight="13.15" x14ac:dyDescent="0.4"/>
  <cols>
    <col min="1" max="1" width="30.33203125" style="7" bestFit="1" customWidth="1"/>
    <col min="2" max="2" width="46.265625" style="139" customWidth="1"/>
    <col min="3" max="3" width="10.59765625" style="304" bestFit="1" customWidth="1"/>
    <col min="4" max="4" width="8.59765625" style="7" bestFit="1" customWidth="1"/>
    <col min="5" max="5" width="21.796875" style="7" bestFit="1" customWidth="1"/>
    <col min="6" max="7" width="8.59765625" style="8" bestFit="1" customWidth="1"/>
    <col min="8" max="8" width="9.1328125" style="8" customWidth="1"/>
    <col min="9" max="9" width="10.59765625" style="7" bestFit="1" customWidth="1"/>
    <col min="10" max="10" width="8.59765625" style="7" bestFit="1" customWidth="1"/>
    <col min="11" max="11" width="21.796875" style="7" bestFit="1" customWidth="1"/>
    <col min="12" max="13" width="8.59765625" style="7" bestFit="1" customWidth="1"/>
    <col min="14" max="14" width="9.1328125" style="8"/>
    <col min="15" max="15" width="10.59765625" style="139" bestFit="1" customWidth="1"/>
    <col min="16" max="16" width="8.59765625" style="7" bestFit="1" customWidth="1"/>
    <col min="17" max="17" width="21.796875" style="7" bestFit="1" customWidth="1"/>
    <col min="18" max="19" width="8.59765625" style="7" bestFit="1" customWidth="1"/>
    <col min="20" max="20" width="9.1328125" style="8"/>
    <col min="21" max="21" width="10.59765625" style="139" bestFit="1" customWidth="1"/>
    <col min="22" max="22" width="8.59765625" style="7" bestFit="1" customWidth="1"/>
    <col min="23" max="23" width="21.796875" style="7" bestFit="1" customWidth="1"/>
    <col min="24" max="25" width="8.59765625" style="7" bestFit="1" customWidth="1"/>
    <col min="26" max="26" width="9.1328125" style="8"/>
    <col min="27" max="27" width="9.1328125" style="7"/>
    <col min="28" max="28" width="17.796875" style="7" bestFit="1" customWidth="1"/>
    <col min="29" max="29" width="63.9296875" style="7" hidden="1" customWidth="1"/>
    <col min="30" max="30" width="46.86328125" style="7" hidden="1" customWidth="1"/>
    <col min="31" max="16384" width="9.1328125" style="7"/>
  </cols>
  <sheetData>
    <row r="1" spans="1:30" s="216" customFormat="1" x14ac:dyDescent="0.4"/>
    <row r="2" spans="1:30" ht="33.4" x14ac:dyDescent="1">
      <c r="A2" s="9"/>
      <c r="B2" s="991" t="s">
        <v>310</v>
      </c>
      <c r="C2" s="991"/>
      <c r="D2" s="991"/>
      <c r="E2" s="991"/>
      <c r="F2" s="991"/>
      <c r="G2" s="991"/>
      <c r="H2" s="991"/>
      <c r="I2" s="991"/>
      <c r="J2" s="991"/>
      <c r="K2" s="991"/>
      <c r="L2" s="991"/>
      <c r="M2" s="991"/>
      <c r="N2" s="991"/>
    </row>
    <row r="3" spans="1:30" x14ac:dyDescent="0.4">
      <c r="B3" s="639"/>
      <c r="C3" s="639"/>
    </row>
    <row r="4" spans="1:30" ht="31.5" customHeight="1" x14ac:dyDescent="0.4">
      <c r="A4" s="513" t="s">
        <v>311</v>
      </c>
      <c r="B4" s="992" t="s">
        <v>312</v>
      </c>
      <c r="C4" s="992"/>
      <c r="D4" s="992"/>
      <c r="E4" s="992"/>
      <c r="F4" s="992"/>
      <c r="G4" s="993"/>
      <c r="H4" s="988" t="s">
        <v>866</v>
      </c>
      <c r="I4" s="989"/>
      <c r="J4" s="989"/>
      <c r="K4" s="989"/>
      <c r="L4" s="989"/>
      <c r="M4" s="990"/>
      <c r="N4" s="28"/>
      <c r="O4" s="988" t="s">
        <v>865</v>
      </c>
      <c r="P4" s="989"/>
      <c r="Q4" s="989"/>
      <c r="R4" s="989"/>
      <c r="S4" s="989"/>
      <c r="T4" s="990"/>
      <c r="U4" s="988" t="s">
        <v>595</v>
      </c>
      <c r="V4" s="989"/>
      <c r="W4" s="989"/>
      <c r="X4" s="989"/>
      <c r="Y4" s="989"/>
      <c r="Z4" s="990"/>
    </row>
    <row r="5" spans="1:30" s="16" customFormat="1" x14ac:dyDescent="0.4">
      <c r="A5" s="514" t="s">
        <v>0</v>
      </c>
      <c r="B5" s="649"/>
      <c r="C5" s="640" t="s">
        <v>2</v>
      </c>
      <c r="D5" s="987" t="s">
        <v>3</v>
      </c>
      <c r="E5" s="987"/>
      <c r="F5" s="14" t="s">
        <v>4</v>
      </c>
      <c r="G5" s="15" t="s">
        <v>5</v>
      </c>
      <c r="H5" s="515"/>
      <c r="I5" s="309" t="s">
        <v>2</v>
      </c>
      <c r="J5" s="987" t="s">
        <v>3</v>
      </c>
      <c r="K5" s="987"/>
      <c r="L5" s="14" t="s">
        <v>4</v>
      </c>
      <c r="M5" s="15" t="s">
        <v>5</v>
      </c>
      <c r="N5" s="515"/>
      <c r="O5" s="640" t="s">
        <v>2</v>
      </c>
      <c r="P5" s="987" t="s">
        <v>3</v>
      </c>
      <c r="Q5" s="987"/>
      <c r="R5" s="14" t="s">
        <v>4</v>
      </c>
      <c r="S5" s="15" t="s">
        <v>5</v>
      </c>
      <c r="T5" s="15"/>
      <c r="U5" s="640" t="s">
        <v>2</v>
      </c>
      <c r="V5" s="987" t="s">
        <v>3</v>
      </c>
      <c r="W5" s="987"/>
      <c r="X5" s="14" t="s">
        <v>4</v>
      </c>
      <c r="Y5" s="15" t="s">
        <v>5</v>
      </c>
      <c r="Z5" s="15"/>
      <c r="AC5" s="516"/>
      <c r="AD5" s="7" t="s">
        <v>391</v>
      </c>
    </row>
    <row r="6" spans="1:30" x14ac:dyDescent="0.4">
      <c r="A6" s="17" t="s">
        <v>1</v>
      </c>
      <c r="B6" s="651"/>
      <c r="C6" s="641">
        <v>100</v>
      </c>
      <c r="D6" s="10">
        <v>100</v>
      </c>
      <c r="E6" s="19"/>
      <c r="F6" s="19">
        <v>100</v>
      </c>
      <c r="G6" s="517">
        <v>100</v>
      </c>
      <c r="H6" s="641"/>
      <c r="I6" s="29">
        <v>100</v>
      </c>
      <c r="J6" s="28">
        <v>100</v>
      </c>
      <c r="K6" s="29"/>
      <c r="L6" s="29">
        <v>100</v>
      </c>
      <c r="M6" s="525">
        <v>100</v>
      </c>
      <c r="N6" s="555"/>
      <c r="O6" s="641">
        <v>100</v>
      </c>
      <c r="P6" s="28">
        <v>100</v>
      </c>
      <c r="Q6" s="29"/>
      <c r="R6" s="29">
        <v>100</v>
      </c>
      <c r="S6" s="525">
        <v>100</v>
      </c>
      <c r="T6" s="555"/>
      <c r="U6" s="641">
        <v>100</v>
      </c>
      <c r="V6" s="29">
        <v>100</v>
      </c>
      <c r="W6" s="29"/>
      <c r="X6" s="29">
        <v>100</v>
      </c>
      <c r="Y6" s="525">
        <v>100</v>
      </c>
      <c r="Z6" s="555"/>
      <c r="AC6" s="519"/>
      <c r="AD6" s="7" t="s">
        <v>396</v>
      </c>
    </row>
    <row r="7" spans="1:30" hidden="1" x14ac:dyDescent="0.4">
      <c r="A7" s="20" t="s">
        <v>6</v>
      </c>
      <c r="B7" s="638"/>
      <c r="C7" s="636"/>
      <c r="D7" s="11">
        <f>D6</f>
        <v>100</v>
      </c>
      <c r="E7" s="22" t="s">
        <v>1</v>
      </c>
      <c r="F7" s="22">
        <f t="shared" ref="F7:F36" si="0">C7*D7</f>
        <v>0</v>
      </c>
      <c r="G7" s="521">
        <f>G6+F7</f>
        <v>100</v>
      </c>
      <c r="H7" s="230"/>
      <c r="I7" s="22"/>
      <c r="J7" s="11">
        <f>J6</f>
        <v>100</v>
      </c>
      <c r="K7" s="22" t="s">
        <v>1</v>
      </c>
      <c r="L7" s="22">
        <f t="shared" ref="L7:L36" si="1">I7*J7</f>
        <v>0</v>
      </c>
      <c r="M7" s="521">
        <f>M6+L7</f>
        <v>100</v>
      </c>
      <c r="N7" s="230"/>
      <c r="O7" s="527"/>
      <c r="P7" s="11">
        <f>P6</f>
        <v>100</v>
      </c>
      <c r="Q7" s="22" t="s">
        <v>1</v>
      </c>
      <c r="R7" s="22">
        <f t="shared" ref="R7:R36" si="2">O7*P7</f>
        <v>0</v>
      </c>
      <c r="S7" s="521">
        <f>S6+R7</f>
        <v>100</v>
      </c>
      <c r="T7" s="230"/>
      <c r="U7" s="527"/>
      <c r="V7" s="25">
        <f>V6</f>
        <v>100</v>
      </c>
      <c r="W7" s="22" t="s">
        <v>1</v>
      </c>
      <c r="X7" s="22">
        <f t="shared" ref="X7:X36" si="3">U7*V7</f>
        <v>0</v>
      </c>
      <c r="Y7" s="521">
        <f>Y6+X7</f>
        <v>100</v>
      </c>
      <c r="Z7" s="230"/>
    </row>
    <row r="8" spans="1:30" x14ac:dyDescent="0.4">
      <c r="A8" s="17" t="s">
        <v>7</v>
      </c>
      <c r="B8" s="18" t="s">
        <v>548</v>
      </c>
      <c r="C8" s="637">
        <f>'Vaste waarden'!$C$24</f>
        <v>0.13192818110850899</v>
      </c>
      <c r="D8" s="10">
        <f>$G$7</f>
        <v>100</v>
      </c>
      <c r="E8" s="19" t="s">
        <v>1</v>
      </c>
      <c r="F8" s="19">
        <f>C8*D8</f>
        <v>13.192818110850899</v>
      </c>
      <c r="G8" s="517"/>
      <c r="H8" s="523"/>
      <c r="I8" s="522">
        <f>C8</f>
        <v>0.13192818110850899</v>
      </c>
      <c r="J8" s="10">
        <f>$M$7</f>
        <v>100</v>
      </c>
      <c r="K8" s="19" t="s">
        <v>1</v>
      </c>
      <c r="L8" s="19">
        <f t="shared" si="1"/>
        <v>13.192818110850899</v>
      </c>
      <c r="M8" s="517"/>
      <c r="N8" s="523"/>
      <c r="O8" s="637"/>
      <c r="P8" s="10">
        <f>$S$7</f>
        <v>100</v>
      </c>
      <c r="Q8" s="19" t="s">
        <v>1</v>
      </c>
      <c r="R8" s="19">
        <f t="shared" si="2"/>
        <v>0</v>
      </c>
      <c r="S8" s="517"/>
      <c r="T8" s="523"/>
      <c r="U8" s="637"/>
      <c r="V8" s="25">
        <f>$Y$7</f>
        <v>100</v>
      </c>
      <c r="W8" s="19" t="s">
        <v>1</v>
      </c>
      <c r="X8" s="19">
        <f t="shared" si="3"/>
        <v>0</v>
      </c>
      <c r="Y8" s="517"/>
      <c r="Z8" s="523"/>
      <c r="AC8" s="497"/>
      <c r="AD8" s="7" t="s">
        <v>392</v>
      </c>
    </row>
    <row r="9" spans="1:30" x14ac:dyDescent="0.4">
      <c r="A9" s="23"/>
      <c r="B9" s="24" t="s">
        <v>566</v>
      </c>
      <c r="C9" s="637">
        <f>'Vaste waarden'!$C$26</f>
        <v>0</v>
      </c>
      <c r="D9" s="8">
        <f>$G$7</f>
        <v>100</v>
      </c>
      <c r="E9" s="25" t="s">
        <v>1</v>
      </c>
      <c r="F9" s="25">
        <f>C9*D9</f>
        <v>0</v>
      </c>
      <c r="G9" s="524"/>
      <c r="H9" s="523"/>
      <c r="I9" s="522"/>
      <c r="J9" s="8">
        <f>$M$7</f>
        <v>100</v>
      </c>
      <c r="K9" s="25" t="s">
        <v>1</v>
      </c>
      <c r="L9" s="25">
        <f t="shared" si="1"/>
        <v>0</v>
      </c>
      <c r="M9" s="524"/>
      <c r="N9" s="523"/>
      <c r="O9" s="637"/>
      <c r="P9" s="8">
        <f>$S$7</f>
        <v>100</v>
      </c>
      <c r="Q9" s="25" t="s">
        <v>1</v>
      </c>
      <c r="R9" s="25">
        <f t="shared" si="2"/>
        <v>0</v>
      </c>
      <c r="S9" s="524"/>
      <c r="T9" s="523"/>
      <c r="U9" s="637"/>
      <c r="V9" s="25">
        <f t="shared" ref="V9:V12" si="4">$Y$7</f>
        <v>100</v>
      </c>
      <c r="W9" s="25" t="s">
        <v>1</v>
      </c>
      <c r="X9" s="25">
        <f t="shared" si="3"/>
        <v>0</v>
      </c>
      <c r="Y9" s="524"/>
      <c r="Z9" s="523"/>
    </row>
    <row r="10" spans="1:30" x14ac:dyDescent="0.4">
      <c r="A10" s="23"/>
      <c r="B10" s="24" t="s">
        <v>567</v>
      </c>
      <c r="C10" s="637">
        <f>'Vaste waarden'!$C$31</f>
        <v>0</v>
      </c>
      <c r="D10" s="8">
        <f>$G$7</f>
        <v>100</v>
      </c>
      <c r="E10" s="25" t="s">
        <v>1</v>
      </c>
      <c r="F10" s="25">
        <f>C10*D10</f>
        <v>0</v>
      </c>
      <c r="G10" s="524"/>
      <c r="H10" s="523"/>
      <c r="I10" s="522">
        <f>C10</f>
        <v>0</v>
      </c>
      <c r="J10" s="8">
        <f t="shared" ref="J10:J12" si="5">$M$7</f>
        <v>100</v>
      </c>
      <c r="K10" s="25" t="s">
        <v>1</v>
      </c>
      <c r="L10" s="25">
        <f t="shared" ref="L10" si="6">I10*J10</f>
        <v>0</v>
      </c>
      <c r="M10" s="524"/>
      <c r="N10" s="523"/>
      <c r="O10" s="637"/>
      <c r="P10" s="8">
        <f t="shared" ref="P10:P12" si="7">$S$7</f>
        <v>100</v>
      </c>
      <c r="Q10" s="25" t="s">
        <v>1</v>
      </c>
      <c r="R10" s="25">
        <f t="shared" ref="R10" si="8">O10*P10</f>
        <v>0</v>
      </c>
      <c r="S10" s="524"/>
      <c r="T10" s="523"/>
      <c r="U10" s="637"/>
      <c r="V10" s="25">
        <f t="shared" si="4"/>
        <v>100</v>
      </c>
      <c r="W10" s="25" t="s">
        <v>1</v>
      </c>
      <c r="X10" s="25">
        <f t="shared" si="3"/>
        <v>0</v>
      </c>
      <c r="Y10" s="524"/>
      <c r="Z10" s="523"/>
    </row>
    <row r="11" spans="1:30" x14ac:dyDescent="0.4">
      <c r="A11" s="23"/>
      <c r="B11" s="24" t="s">
        <v>362</v>
      </c>
      <c r="C11" s="637">
        <f>'Vaste waarden'!$C$27</f>
        <v>0</v>
      </c>
      <c r="D11" s="8">
        <f>$G$7</f>
        <v>100</v>
      </c>
      <c r="E11" s="25" t="s">
        <v>1</v>
      </c>
      <c r="F11" s="25">
        <f>C11*D11</f>
        <v>0</v>
      </c>
      <c r="G11" s="524"/>
      <c r="H11" s="523"/>
      <c r="I11" s="522"/>
      <c r="J11" s="8">
        <f t="shared" si="5"/>
        <v>100</v>
      </c>
      <c r="K11" s="25" t="s">
        <v>1</v>
      </c>
      <c r="L11" s="25">
        <f t="shared" si="1"/>
        <v>0</v>
      </c>
      <c r="M11" s="524"/>
      <c r="N11" s="523"/>
      <c r="O11" s="637"/>
      <c r="P11" s="8">
        <f t="shared" si="7"/>
        <v>100</v>
      </c>
      <c r="Q11" s="25" t="s">
        <v>1</v>
      </c>
      <c r="R11" s="25">
        <f t="shared" si="2"/>
        <v>0</v>
      </c>
      <c r="S11" s="524"/>
      <c r="T11" s="523"/>
      <c r="U11" s="637"/>
      <c r="V11" s="25">
        <f t="shared" si="4"/>
        <v>100</v>
      </c>
      <c r="W11" s="25" t="s">
        <v>1</v>
      </c>
      <c r="X11" s="25">
        <f t="shared" si="3"/>
        <v>0</v>
      </c>
      <c r="Y11" s="524"/>
      <c r="Z11" s="523"/>
    </row>
    <row r="12" spans="1:30" x14ac:dyDescent="0.4">
      <c r="A12" s="20"/>
      <c r="B12" s="151" t="s">
        <v>22</v>
      </c>
      <c r="C12" s="636">
        <f>SUM(C8:C11)</f>
        <v>0.13192818110850899</v>
      </c>
      <c r="D12" s="11">
        <f>$G$7</f>
        <v>100</v>
      </c>
      <c r="E12" s="22" t="s">
        <v>1</v>
      </c>
      <c r="F12" s="22">
        <f t="shared" si="0"/>
        <v>13.192818110850899</v>
      </c>
      <c r="G12" s="521">
        <f>G7+F12</f>
        <v>113.19281811085089</v>
      </c>
      <c r="H12" s="230"/>
      <c r="I12" s="520">
        <f>SUM(I8:I11)</f>
        <v>0.13192818110850899</v>
      </c>
      <c r="J12" s="8">
        <f t="shared" si="5"/>
        <v>100</v>
      </c>
      <c r="K12" s="22" t="s">
        <v>1</v>
      </c>
      <c r="L12" s="22">
        <f t="shared" si="1"/>
        <v>13.192818110850899</v>
      </c>
      <c r="M12" s="521">
        <f>M7+L12</f>
        <v>113.19281811085089</v>
      </c>
      <c r="N12" s="230"/>
      <c r="O12" s="636">
        <f>SUM(O8:O11)</f>
        <v>0</v>
      </c>
      <c r="P12" s="8">
        <f t="shared" si="7"/>
        <v>100</v>
      </c>
      <c r="Q12" s="22" t="s">
        <v>1</v>
      </c>
      <c r="R12" s="22">
        <f t="shared" si="2"/>
        <v>0</v>
      </c>
      <c r="S12" s="521">
        <f>S7+R12</f>
        <v>100</v>
      </c>
      <c r="T12" s="230"/>
      <c r="U12" s="636">
        <f>SUM(U8:U11)</f>
        <v>0</v>
      </c>
      <c r="V12" s="22">
        <f t="shared" si="4"/>
        <v>100</v>
      </c>
      <c r="W12" s="22" t="s">
        <v>1</v>
      </c>
      <c r="X12" s="22">
        <f t="shared" si="3"/>
        <v>0</v>
      </c>
      <c r="Y12" s="521">
        <f>Y7+X12</f>
        <v>100</v>
      </c>
      <c r="Z12" s="230"/>
    </row>
    <row r="13" spans="1:30" x14ac:dyDescent="0.4">
      <c r="A13" s="26" t="s">
        <v>390</v>
      </c>
      <c r="B13" s="650"/>
      <c r="C13" s="636">
        <f>'Overzicht van invoer'!$F$42</f>
        <v>8.3000000000000004E-2</v>
      </c>
      <c r="D13" s="28">
        <f>G12</f>
        <v>113.19281811085089</v>
      </c>
      <c r="E13" s="29" t="s">
        <v>394</v>
      </c>
      <c r="F13" s="29">
        <f t="shared" ref="F13" si="9">C13*D13</f>
        <v>9.3950039032006245</v>
      </c>
      <c r="G13" s="525">
        <f>G12+F13</f>
        <v>122.58782201405151</v>
      </c>
      <c r="H13" s="230"/>
      <c r="I13" s="526">
        <f>IF(Variabelen!$C$68 ="ja", Variabelen!$F$67, 0)+IF(Variabelen!$C$71 ="ja", Variabelen!$F$70, 0)</f>
        <v>0</v>
      </c>
      <c r="J13" s="28">
        <f>M12</f>
        <v>113.19281811085089</v>
      </c>
      <c r="K13" s="29" t="s">
        <v>394</v>
      </c>
      <c r="L13" s="29">
        <f t="shared" si="1"/>
        <v>0</v>
      </c>
      <c r="M13" s="525">
        <f>M12+L13</f>
        <v>113.19281811085089</v>
      </c>
      <c r="N13" s="230"/>
      <c r="O13" s="655">
        <f>IF(Variabelen!$C$69 ="ja", Variabelen!$F$67, 0)+IF(Variabelen!$C$72 ="ja", Variabelen!$F$70, 0)</f>
        <v>0</v>
      </c>
      <c r="P13" s="28">
        <f>S12</f>
        <v>100</v>
      </c>
      <c r="Q13" s="29" t="s">
        <v>394</v>
      </c>
      <c r="R13" s="29">
        <f t="shared" si="2"/>
        <v>0</v>
      </c>
      <c r="S13" s="525">
        <f>S12+R13</f>
        <v>100</v>
      </c>
      <c r="T13" s="230"/>
      <c r="U13" s="655"/>
      <c r="V13" s="28">
        <f>Y12</f>
        <v>100</v>
      </c>
      <c r="W13" s="29" t="s">
        <v>394</v>
      </c>
      <c r="X13" s="29">
        <f t="shared" si="3"/>
        <v>0</v>
      </c>
      <c r="Y13" s="525">
        <f>Y12+X13</f>
        <v>100</v>
      </c>
      <c r="Z13" s="230"/>
    </row>
    <row r="14" spans="1:30" x14ac:dyDescent="0.4">
      <c r="A14" s="26" t="s">
        <v>11</v>
      </c>
      <c r="B14" s="650"/>
      <c r="C14" s="636">
        <f>'Vaste waarden'!$C$32</f>
        <v>0.08</v>
      </c>
      <c r="D14" s="28">
        <f>G12</f>
        <v>113.19281811085089</v>
      </c>
      <c r="E14" s="29" t="s">
        <v>394</v>
      </c>
      <c r="F14" s="29">
        <f t="shared" si="0"/>
        <v>9.0554254488680712</v>
      </c>
      <c r="G14" s="525">
        <f>G12+F14+F13</f>
        <v>131.64324746291959</v>
      </c>
      <c r="H14" s="230"/>
      <c r="I14" s="526">
        <f>IF(Variabelen!$C$65 ="ja", Variabelen!$F$64, 0)</f>
        <v>0</v>
      </c>
      <c r="J14" s="28">
        <f>M12</f>
        <v>113.19281811085089</v>
      </c>
      <c r="K14" s="29" t="s">
        <v>394</v>
      </c>
      <c r="L14" s="29">
        <f t="shared" si="1"/>
        <v>0</v>
      </c>
      <c r="M14" s="525">
        <f>M12+L14+L13</f>
        <v>113.19281811085089</v>
      </c>
      <c r="N14" s="230"/>
      <c r="O14" s="655">
        <f>IF(Variabelen!$C$66 ="ja", Variabelen!$F$64, 0)</f>
        <v>0</v>
      </c>
      <c r="P14" s="28">
        <f>S12</f>
        <v>100</v>
      </c>
      <c r="Q14" s="29" t="s">
        <v>394</v>
      </c>
      <c r="R14" s="29">
        <f t="shared" si="2"/>
        <v>0</v>
      </c>
      <c r="S14" s="525">
        <f>S12+R14+R13</f>
        <v>100</v>
      </c>
      <c r="T14" s="230"/>
      <c r="U14" s="655"/>
      <c r="V14" s="28">
        <f>Y12</f>
        <v>100</v>
      </c>
      <c r="W14" s="29" t="s">
        <v>394</v>
      </c>
      <c r="X14" s="29">
        <f t="shared" si="3"/>
        <v>0</v>
      </c>
      <c r="Y14" s="525">
        <f>Y12+X14+X13</f>
        <v>100</v>
      </c>
      <c r="Z14" s="230"/>
    </row>
    <row r="15" spans="1:30" x14ac:dyDescent="0.4">
      <c r="A15" s="23" t="s">
        <v>18</v>
      </c>
      <c r="B15" s="271" t="s">
        <v>857</v>
      </c>
      <c r="C15" s="637">
        <f>'Overzicht van invoer'!$F$8</f>
        <v>0</v>
      </c>
      <c r="D15" s="8">
        <f t="shared" ref="D15:D69" si="10">$G$14</f>
        <v>131.64324746291959</v>
      </c>
      <c r="E15" s="25" t="s">
        <v>394</v>
      </c>
      <c r="F15" s="25">
        <f t="shared" si="0"/>
        <v>0</v>
      </c>
      <c r="G15" s="524"/>
      <c r="H15" s="523"/>
      <c r="I15" s="522">
        <f>C15</f>
        <v>0</v>
      </c>
      <c r="J15" s="8">
        <f>$M$14</f>
        <v>113.19281811085089</v>
      </c>
      <c r="K15" s="25" t="s">
        <v>394</v>
      </c>
      <c r="L15" s="25">
        <f t="shared" si="1"/>
        <v>0</v>
      </c>
      <c r="M15" s="524"/>
      <c r="N15" s="523"/>
      <c r="O15" s="637">
        <f>C15</f>
        <v>0</v>
      </c>
      <c r="P15" s="8">
        <f>$S$14</f>
        <v>100</v>
      </c>
      <c r="Q15" s="25" t="s">
        <v>394</v>
      </c>
      <c r="R15" s="25">
        <f t="shared" si="2"/>
        <v>0</v>
      </c>
      <c r="S15" s="524"/>
      <c r="T15" s="523"/>
      <c r="U15" s="637">
        <f>I15</f>
        <v>0</v>
      </c>
      <c r="V15" s="8">
        <f>$Y$14</f>
        <v>100</v>
      </c>
      <c r="W15" s="25" t="s">
        <v>394</v>
      </c>
      <c r="X15" s="25">
        <f t="shared" si="3"/>
        <v>0</v>
      </c>
      <c r="Y15" s="524"/>
      <c r="Z15" s="523"/>
      <c r="AC15" s="7" t="s">
        <v>413</v>
      </c>
    </row>
    <row r="16" spans="1:30" x14ac:dyDescent="0.4">
      <c r="A16" s="23"/>
      <c r="B16" s="271" t="s">
        <v>855</v>
      </c>
      <c r="C16" s="637">
        <f>'Overzicht van invoer'!$F$12</f>
        <v>0.10402827611134435</v>
      </c>
      <c r="D16" s="8">
        <f t="shared" si="10"/>
        <v>131.64324746291959</v>
      </c>
      <c r="E16" s="25" t="s">
        <v>394</v>
      </c>
      <c r="F16" s="25">
        <f t="shared" si="0"/>
        <v>13.694620095266631</v>
      </c>
      <c r="G16" s="524"/>
      <c r="H16" s="523"/>
      <c r="I16" s="522">
        <f>'Vaste waarden'!$B$36</f>
        <v>0.159</v>
      </c>
      <c r="J16" s="8">
        <f>$M$14</f>
        <v>113.19281811085089</v>
      </c>
      <c r="K16" s="25" t="s">
        <v>394</v>
      </c>
      <c r="L16" s="25">
        <f t="shared" si="1"/>
        <v>17.997658079625293</v>
      </c>
      <c r="M16" s="524"/>
      <c r="N16" s="523"/>
      <c r="O16" s="637">
        <f>'Hulpblad pensioenpremie'!$B$33</f>
        <v>0.12436633663366337</v>
      </c>
      <c r="P16" s="8">
        <f t="shared" ref="P16:P22" si="11">$S$14</f>
        <v>100</v>
      </c>
      <c r="Q16" s="25" t="s">
        <v>394</v>
      </c>
      <c r="R16" s="25">
        <f t="shared" si="2"/>
        <v>12.436633663366337</v>
      </c>
      <c r="S16" s="524"/>
      <c r="T16" s="523"/>
      <c r="U16" s="637">
        <f>I16</f>
        <v>0.159</v>
      </c>
      <c r="V16" s="8">
        <f t="shared" ref="V16:V31" si="12">$Y$14</f>
        <v>100</v>
      </c>
      <c r="W16" s="25" t="s">
        <v>394</v>
      </c>
      <c r="X16" s="25">
        <f t="shared" si="3"/>
        <v>15.9</v>
      </c>
      <c r="Y16" s="524"/>
      <c r="Z16" s="523"/>
    </row>
    <row r="17" spans="1:29" x14ac:dyDescent="0.4">
      <c r="A17" s="23"/>
      <c r="B17" s="271" t="s">
        <v>12</v>
      </c>
      <c r="C17" s="637">
        <f>'Vaste waarden'!$B$20</f>
        <v>2E-3</v>
      </c>
      <c r="D17" s="8">
        <f t="shared" si="10"/>
        <v>131.64324746291959</v>
      </c>
      <c r="E17" s="25" t="s">
        <v>394</v>
      </c>
      <c r="F17" s="25">
        <f t="shared" si="0"/>
        <v>0.26328649492583917</v>
      </c>
      <c r="G17" s="524"/>
      <c r="H17" s="523"/>
      <c r="I17" s="522">
        <f>C17</f>
        <v>2E-3</v>
      </c>
      <c r="J17" s="8">
        <f t="shared" ref="J17:J69" si="13">$M$14</f>
        <v>113.19281811085089</v>
      </c>
      <c r="K17" s="25" t="s">
        <v>394</v>
      </c>
      <c r="L17" s="25">
        <f t="shared" si="1"/>
        <v>0.2263856362217018</v>
      </c>
      <c r="M17" s="524"/>
      <c r="N17" s="523"/>
      <c r="O17" s="637">
        <f t="shared" ref="O17:O19" si="14">I17</f>
        <v>2E-3</v>
      </c>
      <c r="P17" s="8">
        <f t="shared" si="11"/>
        <v>100</v>
      </c>
      <c r="Q17" s="25" t="s">
        <v>394</v>
      </c>
      <c r="R17" s="25">
        <f t="shared" si="2"/>
        <v>0.2</v>
      </c>
      <c r="S17" s="524"/>
      <c r="T17" s="523"/>
      <c r="U17" s="637">
        <f t="shared" ref="U17" si="15">O17</f>
        <v>2E-3</v>
      </c>
      <c r="V17" s="8">
        <f t="shared" si="12"/>
        <v>100</v>
      </c>
      <c r="W17" s="25" t="s">
        <v>394</v>
      </c>
      <c r="X17" s="25">
        <f t="shared" si="3"/>
        <v>0.2</v>
      </c>
      <c r="Y17" s="524"/>
      <c r="Z17" s="523"/>
    </row>
    <row r="18" spans="1:29" x14ac:dyDescent="0.4">
      <c r="A18" s="23"/>
      <c r="B18" s="271" t="s">
        <v>285</v>
      </c>
      <c r="C18" s="637">
        <f>'Vaste waarden'!$B$19</f>
        <v>1.2200000000000001E-2</v>
      </c>
      <c r="D18" s="8">
        <f t="shared" si="10"/>
        <v>131.64324746291959</v>
      </c>
      <c r="E18" s="25" t="s">
        <v>394</v>
      </c>
      <c r="F18" s="25">
        <f>C18*D18</f>
        <v>1.6060476190476192</v>
      </c>
      <c r="G18" s="524"/>
      <c r="H18" s="523"/>
      <c r="I18" s="522">
        <f>C18</f>
        <v>1.2200000000000001E-2</v>
      </c>
      <c r="J18" s="8">
        <f t="shared" si="13"/>
        <v>113.19281811085089</v>
      </c>
      <c r="K18" s="25" t="s">
        <v>394</v>
      </c>
      <c r="L18" s="25">
        <f t="shared" si="1"/>
        <v>1.3809523809523809</v>
      </c>
      <c r="M18" s="524"/>
      <c r="N18" s="523"/>
      <c r="O18" s="637">
        <f>C18</f>
        <v>1.2200000000000001E-2</v>
      </c>
      <c r="P18" s="8">
        <f t="shared" si="11"/>
        <v>100</v>
      </c>
      <c r="Q18" s="25" t="s">
        <v>394</v>
      </c>
      <c r="R18" s="25">
        <f t="shared" si="2"/>
        <v>1.22</v>
      </c>
      <c r="S18" s="524"/>
      <c r="T18" s="523"/>
      <c r="U18" s="637">
        <f>I18</f>
        <v>1.2200000000000001E-2</v>
      </c>
      <c r="V18" s="8">
        <f t="shared" si="12"/>
        <v>100</v>
      </c>
      <c r="W18" s="25" t="s">
        <v>394</v>
      </c>
      <c r="X18" s="25">
        <f t="shared" si="3"/>
        <v>1.22</v>
      </c>
      <c r="Y18" s="524"/>
      <c r="Z18" s="523"/>
    </row>
    <row r="19" spans="1:29" x14ac:dyDescent="0.4">
      <c r="A19" s="23"/>
      <c r="B19" s="271" t="s">
        <v>682</v>
      </c>
      <c r="C19" s="637">
        <f>'Vaste waarden'!$B$10</f>
        <v>0</v>
      </c>
      <c r="D19" s="8">
        <f t="shared" si="10"/>
        <v>131.64324746291959</v>
      </c>
      <c r="E19" s="25" t="s">
        <v>394</v>
      </c>
      <c r="F19" s="25">
        <f t="shared" ref="F19" si="16">C19*D19</f>
        <v>0</v>
      </c>
      <c r="G19" s="524"/>
      <c r="H19" s="523"/>
      <c r="I19" s="522">
        <f>C19</f>
        <v>0</v>
      </c>
      <c r="J19" s="8">
        <f t="shared" si="13"/>
        <v>113.19281811085089</v>
      </c>
      <c r="K19" s="25" t="s">
        <v>394</v>
      </c>
      <c r="L19" s="25">
        <f t="shared" si="1"/>
        <v>0</v>
      </c>
      <c r="M19" s="524"/>
      <c r="N19" s="523"/>
      <c r="O19" s="637">
        <f t="shared" si="14"/>
        <v>0</v>
      </c>
      <c r="P19" s="8">
        <f t="shared" si="11"/>
        <v>100</v>
      </c>
      <c r="Q19" s="25" t="s">
        <v>394</v>
      </c>
      <c r="R19" s="25">
        <f t="shared" si="2"/>
        <v>0</v>
      </c>
      <c r="S19" s="524"/>
      <c r="T19" s="523"/>
      <c r="U19" s="637">
        <f t="shared" ref="U19" si="17">O19</f>
        <v>0</v>
      </c>
      <c r="V19" s="8">
        <f t="shared" si="12"/>
        <v>100</v>
      </c>
      <c r="W19" s="25" t="s">
        <v>394</v>
      </c>
      <c r="X19" s="25">
        <f t="shared" si="3"/>
        <v>0</v>
      </c>
      <c r="Y19" s="524"/>
      <c r="Z19" s="523"/>
    </row>
    <row r="20" spans="1:29" x14ac:dyDescent="0.4">
      <c r="A20" s="23"/>
      <c r="B20" s="271" t="s">
        <v>72</v>
      </c>
      <c r="C20" s="637">
        <f>'Overzicht van invoer'!$F$43</f>
        <v>0</v>
      </c>
      <c r="D20" s="8">
        <f t="shared" si="10"/>
        <v>131.64324746291959</v>
      </c>
      <c r="E20" s="25" t="s">
        <v>394</v>
      </c>
      <c r="F20" s="25">
        <f t="shared" ref="F20" si="18">C20*D20</f>
        <v>0</v>
      </c>
      <c r="G20" s="524"/>
      <c r="H20" s="523"/>
      <c r="I20" s="522">
        <f>C20</f>
        <v>0</v>
      </c>
      <c r="J20" s="8">
        <f t="shared" si="13"/>
        <v>113.19281811085089</v>
      </c>
      <c r="K20" s="25" t="s">
        <v>394</v>
      </c>
      <c r="L20" s="25">
        <f t="shared" ref="L20" si="19">I20*J20</f>
        <v>0</v>
      </c>
      <c r="M20" s="524"/>
      <c r="N20" s="523"/>
      <c r="O20" s="637">
        <f>C20</f>
        <v>0</v>
      </c>
      <c r="P20" s="8">
        <f t="shared" si="11"/>
        <v>100</v>
      </c>
      <c r="Q20" s="25" t="s">
        <v>394</v>
      </c>
      <c r="R20" s="25">
        <f t="shared" ref="R20" si="20">O20*P20</f>
        <v>0</v>
      </c>
      <c r="S20" s="524"/>
      <c r="T20" s="523"/>
      <c r="U20" s="637"/>
      <c r="V20" s="8">
        <f t="shared" si="12"/>
        <v>100</v>
      </c>
      <c r="W20" s="25" t="s">
        <v>394</v>
      </c>
      <c r="X20" s="25">
        <f t="shared" si="3"/>
        <v>0</v>
      </c>
      <c r="Y20" s="524"/>
      <c r="Z20" s="523"/>
    </row>
    <row r="21" spans="1:29" x14ac:dyDescent="0.4">
      <c r="A21" s="23"/>
      <c r="B21" s="271" t="s">
        <v>875</v>
      </c>
      <c r="C21" s="637">
        <f>'Overzicht van invoer'!F44</f>
        <v>3.7532106905298027E-2</v>
      </c>
      <c r="D21" s="8">
        <f t="shared" si="10"/>
        <v>131.64324746291959</v>
      </c>
      <c r="E21" s="25" t="s">
        <v>394</v>
      </c>
      <c r="F21" s="25">
        <f t="shared" ref="F21" si="21">C21*D21</f>
        <v>4.940848437138901</v>
      </c>
      <c r="G21" s="524"/>
      <c r="H21" s="523"/>
      <c r="I21" s="522">
        <f>'Vaste waarden'!B40*Variabelen!$F$95</f>
        <v>3.8494951700000002E-2</v>
      </c>
      <c r="J21" s="8">
        <f t="shared" si="13"/>
        <v>113.19281811085089</v>
      </c>
      <c r="K21" s="25" t="s">
        <v>394</v>
      </c>
      <c r="L21" s="25">
        <f t="shared" ref="L21" si="22">I21*J21</f>
        <v>4.3573520659640907</v>
      </c>
      <c r="M21" s="524"/>
      <c r="N21" s="523"/>
      <c r="O21" s="637">
        <f>I21</f>
        <v>3.8494951700000002E-2</v>
      </c>
      <c r="P21" s="8">
        <f t="shared" si="11"/>
        <v>100</v>
      </c>
      <c r="Q21" s="25" t="s">
        <v>394</v>
      </c>
      <c r="R21" s="25">
        <f t="shared" ref="R21" si="23">O21*P21</f>
        <v>3.84949517</v>
      </c>
      <c r="S21" s="524"/>
      <c r="T21" s="523"/>
      <c r="U21" s="637">
        <f>I21</f>
        <v>3.8494951700000002E-2</v>
      </c>
      <c r="V21" s="8">
        <f t="shared" si="12"/>
        <v>100</v>
      </c>
      <c r="W21" s="25" t="s">
        <v>394</v>
      </c>
      <c r="X21" s="25">
        <f t="shared" ref="X21" si="24">U21*V21</f>
        <v>3.84949517</v>
      </c>
      <c r="Y21" s="524"/>
      <c r="Z21" s="523"/>
    </row>
    <row r="22" spans="1:29" x14ac:dyDescent="0.4">
      <c r="A22" s="23"/>
      <c r="B22" s="638" t="s">
        <v>22</v>
      </c>
      <c r="C22" s="636">
        <f>SUM(C15:C21)</f>
        <v>0.15576038301664238</v>
      </c>
      <c r="D22" s="8">
        <f t="shared" si="10"/>
        <v>131.64324746291959</v>
      </c>
      <c r="E22" s="25" t="s">
        <v>394</v>
      </c>
      <c r="F22" s="25">
        <f>SUM(F15:F21)</f>
        <v>20.504802646378991</v>
      </c>
      <c r="G22" s="524">
        <f>G14+F22</f>
        <v>152.14805010929859</v>
      </c>
      <c r="H22" s="527"/>
      <c r="I22" s="528">
        <f>SUM(I15:I21)</f>
        <v>0.21169495169999999</v>
      </c>
      <c r="J22" s="22">
        <f t="shared" si="13"/>
        <v>113.19281811085089</v>
      </c>
      <c r="K22" s="25" t="s">
        <v>394</v>
      </c>
      <c r="L22" s="25">
        <f>SUM(L15:L21)</f>
        <v>23.962348162763465</v>
      </c>
      <c r="M22" s="524">
        <f>M14+L22</f>
        <v>137.15516627361436</v>
      </c>
      <c r="N22" s="527"/>
      <c r="O22" s="636">
        <f>SUM(O15:O21)</f>
        <v>0.17706128833366336</v>
      </c>
      <c r="P22" s="8">
        <f t="shared" si="11"/>
        <v>100</v>
      </c>
      <c r="Q22" s="25" t="s">
        <v>394</v>
      </c>
      <c r="R22" s="25">
        <f t="shared" si="2"/>
        <v>17.706128833366336</v>
      </c>
      <c r="S22" s="524">
        <f>S14+R22</f>
        <v>117.70612883336634</v>
      </c>
      <c r="T22" s="527"/>
      <c r="U22" s="636">
        <f>SUM(U15:U21)</f>
        <v>0.21169495169999999</v>
      </c>
      <c r="V22" s="22">
        <f t="shared" si="12"/>
        <v>100</v>
      </c>
      <c r="W22" s="25" t="s">
        <v>394</v>
      </c>
      <c r="X22" s="25">
        <f t="shared" si="3"/>
        <v>21.169495170000001</v>
      </c>
      <c r="Y22" s="524">
        <f>Y14+X22</f>
        <v>121.16949517</v>
      </c>
      <c r="Z22" s="527"/>
    </row>
    <row r="23" spans="1:29" x14ac:dyDescent="0.4">
      <c r="A23" s="17" t="s">
        <v>316</v>
      </c>
      <c r="B23" s="651" t="s">
        <v>320</v>
      </c>
      <c r="C23" s="637">
        <f>'Vaste waarden'!$B$3</f>
        <v>7.7399999999999997E-2</v>
      </c>
      <c r="D23" s="10">
        <f t="shared" si="10"/>
        <v>131.64324746291959</v>
      </c>
      <c r="E23" s="19" t="s">
        <v>394</v>
      </c>
      <c r="F23" s="19">
        <f t="shared" si="0"/>
        <v>10.189187353629976</v>
      </c>
      <c r="G23" s="517"/>
      <c r="H23" s="523"/>
      <c r="I23" s="522">
        <f t="shared" ref="I23:I30" si="25">C23</f>
        <v>7.7399999999999997E-2</v>
      </c>
      <c r="J23" s="8">
        <f t="shared" si="13"/>
        <v>113.19281811085089</v>
      </c>
      <c r="K23" s="19" t="s">
        <v>394</v>
      </c>
      <c r="L23" s="19">
        <f t="shared" si="1"/>
        <v>8.7611241217798597</v>
      </c>
      <c r="M23" s="517"/>
      <c r="N23" s="523"/>
      <c r="O23" s="637">
        <f t="shared" ref="O23:O30" si="26">I23</f>
        <v>7.7399999999999997E-2</v>
      </c>
      <c r="P23" s="10">
        <f>$S$14</f>
        <v>100</v>
      </c>
      <c r="Q23" s="19" t="s">
        <v>394</v>
      </c>
      <c r="R23" s="19">
        <f t="shared" si="2"/>
        <v>7.7399999999999993</v>
      </c>
      <c r="S23" s="517"/>
      <c r="T23" s="523"/>
      <c r="U23" s="637">
        <f t="shared" ref="U23:U30" si="27">O23</f>
        <v>7.7399999999999997E-2</v>
      </c>
      <c r="V23" s="8">
        <f t="shared" si="12"/>
        <v>100</v>
      </c>
      <c r="W23" s="19" t="s">
        <v>394</v>
      </c>
      <c r="X23" s="19">
        <f t="shared" si="3"/>
        <v>7.7399999999999993</v>
      </c>
      <c r="Y23" s="517"/>
      <c r="Z23" s="523"/>
    </row>
    <row r="24" spans="1:29" x14ac:dyDescent="0.4">
      <c r="A24" s="23"/>
      <c r="B24" s="150" t="s">
        <v>374</v>
      </c>
      <c r="C24" s="637">
        <f>Bedrijfswaardes!$C$15</f>
        <v>7.6300000000000007E-2</v>
      </c>
      <c r="D24" s="8">
        <f t="shared" si="10"/>
        <v>131.64324746291959</v>
      </c>
      <c r="E24" s="25" t="s">
        <v>394</v>
      </c>
      <c r="F24" s="25">
        <f t="shared" ref="F24" si="28">C24*D24</f>
        <v>10.044379781420766</v>
      </c>
      <c r="G24" s="524"/>
      <c r="H24" s="523"/>
      <c r="I24" s="522">
        <f t="shared" ref="I24" si="29">C24</f>
        <v>7.6300000000000007E-2</v>
      </c>
      <c r="J24" s="8">
        <f t="shared" si="13"/>
        <v>113.19281811085089</v>
      </c>
      <c r="K24" s="25" t="s">
        <v>394</v>
      </c>
      <c r="L24" s="25">
        <f t="shared" ref="L24" si="30">I24*J24</f>
        <v>8.6366120218579248</v>
      </c>
      <c r="M24" s="524"/>
      <c r="N24" s="523"/>
      <c r="O24" s="637">
        <f t="shared" ref="O24" si="31">I24</f>
        <v>7.6300000000000007E-2</v>
      </c>
      <c r="P24" s="8">
        <f>$S$14</f>
        <v>100</v>
      </c>
      <c r="Q24" s="25" t="s">
        <v>394</v>
      </c>
      <c r="R24" s="25">
        <f t="shared" ref="R24" si="32">O24*P24</f>
        <v>7.6300000000000008</v>
      </c>
      <c r="S24" s="524"/>
      <c r="T24" s="523"/>
      <c r="U24" s="637">
        <f t="shared" si="27"/>
        <v>7.6300000000000007E-2</v>
      </c>
      <c r="V24" s="8">
        <f t="shared" si="12"/>
        <v>100</v>
      </c>
      <c r="W24" s="25" t="s">
        <v>394</v>
      </c>
      <c r="X24" s="25">
        <f t="shared" si="3"/>
        <v>7.6300000000000008</v>
      </c>
      <c r="Y24" s="524"/>
      <c r="Z24" s="523"/>
    </row>
    <row r="25" spans="1:29" x14ac:dyDescent="0.4">
      <c r="A25" s="23"/>
      <c r="B25" s="150" t="s">
        <v>363</v>
      </c>
      <c r="C25" s="637">
        <f>'Vaste waarden'!$B$6</f>
        <v>5.0000000000000001E-3</v>
      </c>
      <c r="D25" s="8">
        <f t="shared" si="10"/>
        <v>131.64324746291959</v>
      </c>
      <c r="E25" s="25" t="s">
        <v>394</v>
      </c>
      <c r="F25" s="25">
        <f t="shared" si="0"/>
        <v>0.658216237314598</v>
      </c>
      <c r="G25" s="524"/>
      <c r="H25" s="523"/>
      <c r="I25" s="522">
        <f t="shared" si="25"/>
        <v>5.0000000000000001E-3</v>
      </c>
      <c r="J25" s="8">
        <f t="shared" si="13"/>
        <v>113.19281811085089</v>
      </c>
      <c r="K25" s="25" t="s">
        <v>394</v>
      </c>
      <c r="L25" s="25">
        <f t="shared" si="1"/>
        <v>0.56596409055425445</v>
      </c>
      <c r="M25" s="524"/>
      <c r="N25" s="523"/>
      <c r="O25" s="637">
        <f t="shared" si="26"/>
        <v>5.0000000000000001E-3</v>
      </c>
      <c r="P25" s="8">
        <f>$S$14</f>
        <v>100</v>
      </c>
      <c r="Q25" s="25" t="s">
        <v>394</v>
      </c>
      <c r="R25" s="25">
        <f t="shared" si="2"/>
        <v>0.5</v>
      </c>
      <c r="S25" s="524"/>
      <c r="T25" s="523"/>
      <c r="U25" s="637">
        <f t="shared" si="27"/>
        <v>5.0000000000000001E-3</v>
      </c>
      <c r="V25" s="8">
        <f t="shared" si="12"/>
        <v>100</v>
      </c>
      <c r="W25" s="25" t="s">
        <v>394</v>
      </c>
      <c r="X25" s="25">
        <f t="shared" si="3"/>
        <v>0.5</v>
      </c>
      <c r="Y25" s="524"/>
      <c r="Z25" s="523"/>
    </row>
    <row r="26" spans="1:29" x14ac:dyDescent="0.4">
      <c r="A26" s="23"/>
      <c r="B26" s="150" t="s">
        <v>856</v>
      </c>
      <c r="C26" s="637">
        <f>'Overzicht van invoer'!$F$22</f>
        <v>0</v>
      </c>
      <c r="D26" s="8">
        <f t="shared" si="10"/>
        <v>131.64324746291959</v>
      </c>
      <c r="E26" s="25" t="s">
        <v>394</v>
      </c>
      <c r="F26" s="25">
        <f t="shared" si="0"/>
        <v>0</v>
      </c>
      <c r="G26" s="524"/>
      <c r="H26" s="523"/>
      <c r="I26" s="522">
        <f t="shared" si="25"/>
        <v>0</v>
      </c>
      <c r="J26" s="8">
        <f t="shared" si="13"/>
        <v>113.19281811085089</v>
      </c>
      <c r="K26" s="25" t="s">
        <v>394</v>
      </c>
      <c r="L26" s="25">
        <f t="shared" si="1"/>
        <v>0</v>
      </c>
      <c r="M26" s="524"/>
      <c r="N26" s="523"/>
      <c r="O26" s="637">
        <f t="shared" si="26"/>
        <v>0</v>
      </c>
      <c r="P26" s="8">
        <f t="shared" ref="P26:P69" si="33">$S$14</f>
        <v>100</v>
      </c>
      <c r="Q26" s="25" t="s">
        <v>394</v>
      </c>
      <c r="R26" s="25">
        <f t="shared" si="2"/>
        <v>0</v>
      </c>
      <c r="S26" s="524"/>
      <c r="T26" s="523"/>
      <c r="U26" s="637">
        <f t="shared" si="27"/>
        <v>0</v>
      </c>
      <c r="V26" s="8">
        <f t="shared" si="12"/>
        <v>100</v>
      </c>
      <c r="W26" s="25" t="s">
        <v>394</v>
      </c>
      <c r="X26" s="25">
        <f t="shared" si="3"/>
        <v>0</v>
      </c>
      <c r="Y26" s="524"/>
      <c r="Z26" s="523"/>
    </row>
    <row r="27" spans="1:29" hidden="1" x14ac:dyDescent="0.4">
      <c r="A27" s="23"/>
      <c r="B27" s="150" t="s">
        <v>317</v>
      </c>
      <c r="C27" s="637">
        <f>'Overzicht van invoer'!$F$23</f>
        <v>0</v>
      </c>
      <c r="D27" s="8">
        <f t="shared" si="10"/>
        <v>131.64324746291959</v>
      </c>
      <c r="E27" s="25" t="s">
        <v>394</v>
      </c>
      <c r="F27" s="25">
        <f t="shared" si="0"/>
        <v>0</v>
      </c>
      <c r="G27" s="524"/>
      <c r="H27" s="523"/>
      <c r="I27" s="522">
        <f t="shared" si="25"/>
        <v>0</v>
      </c>
      <c r="J27" s="8">
        <f t="shared" si="13"/>
        <v>113.19281811085089</v>
      </c>
      <c r="K27" s="25" t="s">
        <v>394</v>
      </c>
      <c r="L27" s="25">
        <f t="shared" si="1"/>
        <v>0</v>
      </c>
      <c r="M27" s="524"/>
      <c r="N27" s="523"/>
      <c r="O27" s="637">
        <f t="shared" si="26"/>
        <v>0</v>
      </c>
      <c r="P27" s="8">
        <f t="shared" si="33"/>
        <v>100</v>
      </c>
      <c r="Q27" s="25" t="s">
        <v>394</v>
      </c>
      <c r="R27" s="25">
        <f t="shared" si="2"/>
        <v>0</v>
      </c>
      <c r="S27" s="524"/>
      <c r="T27" s="523"/>
      <c r="U27" s="637">
        <f t="shared" si="27"/>
        <v>0</v>
      </c>
      <c r="V27" s="8">
        <f t="shared" si="12"/>
        <v>100</v>
      </c>
      <c r="W27" s="25" t="s">
        <v>394</v>
      </c>
      <c r="X27" s="25">
        <f t="shared" si="3"/>
        <v>0</v>
      </c>
      <c r="Y27" s="524"/>
      <c r="Z27" s="523"/>
    </row>
    <row r="28" spans="1:29" x14ac:dyDescent="0.4">
      <c r="A28" s="23"/>
      <c r="B28" s="150" t="s">
        <v>13</v>
      </c>
      <c r="C28" s="637">
        <f>'Vaste waarden'!$B$7</f>
        <v>6.0999999999999999E-2</v>
      </c>
      <c r="D28" s="8">
        <f t="shared" si="10"/>
        <v>131.64324746291959</v>
      </c>
      <c r="E28" s="25" t="s">
        <v>394</v>
      </c>
      <c r="F28" s="25">
        <f t="shared" si="0"/>
        <v>8.0302380952380954</v>
      </c>
      <c r="G28" s="524"/>
      <c r="H28" s="523"/>
      <c r="I28" s="522">
        <f t="shared" si="25"/>
        <v>6.0999999999999999E-2</v>
      </c>
      <c r="J28" s="8">
        <f t="shared" si="13"/>
        <v>113.19281811085089</v>
      </c>
      <c r="K28" s="25" t="s">
        <v>394</v>
      </c>
      <c r="L28" s="25">
        <f t="shared" si="1"/>
        <v>6.9047619047619042</v>
      </c>
      <c r="M28" s="524"/>
      <c r="N28" s="523"/>
      <c r="O28" s="637">
        <f t="shared" si="26"/>
        <v>6.0999999999999999E-2</v>
      </c>
      <c r="P28" s="8">
        <f t="shared" si="33"/>
        <v>100</v>
      </c>
      <c r="Q28" s="25" t="s">
        <v>394</v>
      </c>
      <c r="R28" s="25">
        <f t="shared" si="2"/>
        <v>6.1</v>
      </c>
      <c r="S28" s="524"/>
      <c r="T28" s="523"/>
      <c r="U28" s="637">
        <f t="shared" si="27"/>
        <v>6.0999999999999999E-2</v>
      </c>
      <c r="V28" s="8">
        <f t="shared" si="12"/>
        <v>100</v>
      </c>
      <c r="W28" s="25" t="s">
        <v>394</v>
      </c>
      <c r="X28" s="25">
        <f t="shared" si="3"/>
        <v>6.1</v>
      </c>
      <c r="Y28" s="524"/>
      <c r="Z28" s="523"/>
    </row>
    <row r="29" spans="1:29" x14ac:dyDescent="0.4">
      <c r="A29" s="23"/>
      <c r="B29" s="271" t="s">
        <v>757</v>
      </c>
      <c r="C29" s="637">
        <f>'Overzicht van invoer'!$F$24</f>
        <v>0</v>
      </c>
      <c r="D29" s="8">
        <f t="shared" si="10"/>
        <v>131.64324746291959</v>
      </c>
      <c r="E29" s="25" t="s">
        <v>394</v>
      </c>
      <c r="F29" s="25">
        <f t="shared" si="0"/>
        <v>0</v>
      </c>
      <c r="G29" s="524"/>
      <c r="H29" s="523"/>
      <c r="I29" s="522">
        <f t="shared" si="25"/>
        <v>0</v>
      </c>
      <c r="J29" s="8">
        <f t="shared" si="13"/>
        <v>113.19281811085089</v>
      </c>
      <c r="K29" s="25" t="s">
        <v>394</v>
      </c>
      <c r="L29" s="25">
        <f t="shared" si="1"/>
        <v>0</v>
      </c>
      <c r="M29" s="524"/>
      <c r="N29" s="523"/>
      <c r="O29" s="637">
        <f t="shared" si="26"/>
        <v>0</v>
      </c>
      <c r="P29" s="8">
        <f t="shared" si="33"/>
        <v>100</v>
      </c>
      <c r="Q29" s="25" t="s">
        <v>394</v>
      </c>
      <c r="R29" s="25">
        <f t="shared" si="2"/>
        <v>0</v>
      </c>
      <c r="S29" s="524"/>
      <c r="T29" s="523"/>
      <c r="U29" s="637">
        <f t="shared" si="27"/>
        <v>0</v>
      </c>
      <c r="V29" s="8">
        <f t="shared" si="12"/>
        <v>100</v>
      </c>
      <c r="W29" s="25" t="s">
        <v>394</v>
      </c>
      <c r="X29" s="25">
        <f t="shared" si="3"/>
        <v>0</v>
      </c>
      <c r="Y29" s="524"/>
      <c r="Z29" s="523"/>
    </row>
    <row r="30" spans="1:29" hidden="1" x14ac:dyDescent="0.4">
      <c r="A30" s="23"/>
      <c r="B30" s="271" t="s">
        <v>383</v>
      </c>
      <c r="C30" s="637">
        <f>'Overzicht van invoer'!$F$31</f>
        <v>0</v>
      </c>
      <c r="D30" s="8">
        <f t="shared" si="10"/>
        <v>131.64324746291959</v>
      </c>
      <c r="E30" s="25" t="s">
        <v>394</v>
      </c>
      <c r="F30" s="25">
        <f t="shared" si="0"/>
        <v>0</v>
      </c>
      <c r="G30" s="524"/>
      <c r="H30" s="523"/>
      <c r="I30" s="522">
        <f t="shared" si="25"/>
        <v>0</v>
      </c>
      <c r="J30" s="8">
        <f t="shared" si="13"/>
        <v>113.19281811085089</v>
      </c>
      <c r="K30" s="25" t="s">
        <v>394</v>
      </c>
      <c r="L30" s="25">
        <f t="shared" si="1"/>
        <v>0</v>
      </c>
      <c r="M30" s="524"/>
      <c r="N30" s="523"/>
      <c r="O30" s="637">
        <f t="shared" si="26"/>
        <v>0</v>
      </c>
      <c r="P30" s="8">
        <f t="shared" si="33"/>
        <v>100</v>
      </c>
      <c r="Q30" s="25" t="s">
        <v>394</v>
      </c>
      <c r="R30" s="25">
        <f t="shared" si="2"/>
        <v>0</v>
      </c>
      <c r="S30" s="524"/>
      <c r="T30" s="523"/>
      <c r="U30" s="637">
        <f t="shared" si="27"/>
        <v>0</v>
      </c>
      <c r="V30" s="8">
        <f t="shared" si="12"/>
        <v>100</v>
      </c>
      <c r="W30" s="25" t="s">
        <v>394</v>
      </c>
      <c r="X30" s="25">
        <f t="shared" si="3"/>
        <v>0</v>
      </c>
      <c r="Y30" s="524"/>
      <c r="Z30" s="523"/>
      <c r="AC30" s="7" t="s">
        <v>412</v>
      </c>
    </row>
    <row r="31" spans="1:29" x14ac:dyDescent="0.4">
      <c r="A31" s="20"/>
      <c r="B31" s="638" t="s">
        <v>22</v>
      </c>
      <c r="C31" s="636">
        <f>SUM(C23:C30)</f>
        <v>0.21970000000000001</v>
      </c>
      <c r="D31" s="11">
        <f t="shared" si="10"/>
        <v>131.64324746291959</v>
      </c>
      <c r="E31" s="22" t="s">
        <v>394</v>
      </c>
      <c r="F31" s="22">
        <f t="shared" si="0"/>
        <v>28.922021467603436</v>
      </c>
      <c r="G31" s="521">
        <f>G22+F31</f>
        <v>181.07007157690202</v>
      </c>
      <c r="H31" s="230"/>
      <c r="I31" s="528">
        <f>SUM(I23:I30)</f>
        <v>0.21970000000000001</v>
      </c>
      <c r="J31" s="22">
        <f t="shared" si="13"/>
        <v>113.19281811085089</v>
      </c>
      <c r="K31" s="22" t="s">
        <v>394</v>
      </c>
      <c r="L31" s="22">
        <f t="shared" si="1"/>
        <v>24.868462138953941</v>
      </c>
      <c r="M31" s="521">
        <f>M22+L31</f>
        <v>162.02362841256829</v>
      </c>
      <c r="N31" s="230"/>
      <c r="O31" s="636">
        <f>SUM(O23:O30)</f>
        <v>0.21970000000000001</v>
      </c>
      <c r="P31" s="11">
        <f>$S$14</f>
        <v>100</v>
      </c>
      <c r="Q31" s="22" t="s">
        <v>394</v>
      </c>
      <c r="R31" s="22">
        <f t="shared" si="2"/>
        <v>21.97</v>
      </c>
      <c r="S31" s="521">
        <f>S22+R31</f>
        <v>139.67612883336633</v>
      </c>
      <c r="T31" s="230"/>
      <c r="U31" s="636">
        <f>SUM(U23:U30)</f>
        <v>0.21970000000000001</v>
      </c>
      <c r="V31" s="22">
        <f t="shared" si="12"/>
        <v>100</v>
      </c>
      <c r="W31" s="22" t="s">
        <v>394</v>
      </c>
      <c r="X31" s="22">
        <f t="shared" si="3"/>
        <v>21.97</v>
      </c>
      <c r="Y31" s="521">
        <f>Y22+X31</f>
        <v>143.13949517</v>
      </c>
      <c r="Z31" s="230"/>
    </row>
    <row r="32" spans="1:29" x14ac:dyDescent="0.4">
      <c r="A32" s="23" t="s">
        <v>16</v>
      </c>
      <c r="B32" s="271" t="s">
        <v>787</v>
      </c>
      <c r="C32" s="637">
        <f>'Overzicht van invoer'!$F$27</f>
        <v>0</v>
      </c>
      <c r="D32" s="8">
        <f>$G$31</f>
        <v>181.07007157690202</v>
      </c>
      <c r="E32" s="25" t="s">
        <v>636</v>
      </c>
      <c r="F32" s="25">
        <f t="shared" si="0"/>
        <v>0</v>
      </c>
      <c r="G32" s="524"/>
      <c r="H32" s="523"/>
      <c r="I32" s="522">
        <f>C32</f>
        <v>0</v>
      </c>
      <c r="J32" s="8">
        <f>$M$31</f>
        <v>162.02362841256829</v>
      </c>
      <c r="K32" s="25" t="s">
        <v>636</v>
      </c>
      <c r="L32" s="25">
        <f t="shared" si="1"/>
        <v>0</v>
      </c>
      <c r="M32" s="524"/>
      <c r="N32" s="523"/>
      <c r="O32" s="637">
        <f>I32</f>
        <v>0</v>
      </c>
      <c r="P32" s="8">
        <f>$S$31</f>
        <v>139.67612883336633</v>
      </c>
      <c r="Q32" s="25" t="s">
        <v>636</v>
      </c>
      <c r="R32" s="25">
        <f t="shared" si="2"/>
        <v>0</v>
      </c>
      <c r="S32" s="524"/>
      <c r="T32" s="523"/>
      <c r="U32" s="637">
        <f>O32</f>
        <v>0</v>
      </c>
      <c r="V32" s="8">
        <f>$Y$31</f>
        <v>143.13949517</v>
      </c>
      <c r="W32" s="25" t="s">
        <v>636</v>
      </c>
      <c r="X32" s="25">
        <f t="shared" si="3"/>
        <v>0</v>
      </c>
      <c r="Y32" s="524"/>
      <c r="Z32" s="523"/>
    </row>
    <row r="33" spans="1:36" x14ac:dyDescent="0.4">
      <c r="A33" s="23"/>
      <c r="B33" s="271" t="s">
        <v>758</v>
      </c>
      <c r="C33" s="637">
        <f>Variabelen!F32</f>
        <v>0</v>
      </c>
      <c r="D33" s="8">
        <f>$G$31</f>
        <v>181.07007157690202</v>
      </c>
      <c r="E33" s="25" t="s">
        <v>636</v>
      </c>
      <c r="F33" s="25">
        <f t="shared" ref="F33" si="34">C33*D33</f>
        <v>0</v>
      </c>
      <c r="G33" s="524"/>
      <c r="H33" s="523"/>
      <c r="I33" s="522">
        <f>C33</f>
        <v>0</v>
      </c>
      <c r="J33" s="8">
        <f>$M$31</f>
        <v>162.02362841256829</v>
      </c>
      <c r="K33" s="25" t="s">
        <v>636</v>
      </c>
      <c r="L33" s="25">
        <f t="shared" ref="L33" si="35">I33*J33</f>
        <v>0</v>
      </c>
      <c r="M33" s="524"/>
      <c r="N33" s="523"/>
      <c r="O33" s="637"/>
      <c r="P33" s="8">
        <f t="shared" ref="P33:P36" si="36">$S$31</f>
        <v>139.67612883336633</v>
      </c>
      <c r="Q33" s="25" t="s">
        <v>636</v>
      </c>
      <c r="R33" s="25">
        <f t="shared" ref="R33" si="37">O33*P33</f>
        <v>0</v>
      </c>
      <c r="S33" s="524"/>
      <c r="T33" s="523"/>
      <c r="U33" s="637"/>
      <c r="V33" s="8">
        <f t="shared" ref="V33:V36" si="38">$Y$31</f>
        <v>143.13949517</v>
      </c>
      <c r="W33" s="25" t="s">
        <v>636</v>
      </c>
      <c r="X33" s="25">
        <f t="shared" si="3"/>
        <v>0</v>
      </c>
      <c r="Y33" s="524"/>
      <c r="Z33" s="523"/>
    </row>
    <row r="34" spans="1:36" x14ac:dyDescent="0.4">
      <c r="A34" s="23"/>
      <c r="B34" s="271" t="s">
        <v>282</v>
      </c>
      <c r="C34" s="637">
        <f>Variabelen!F46</f>
        <v>0</v>
      </c>
      <c r="D34" s="8">
        <f>$G$31</f>
        <v>181.07007157690202</v>
      </c>
      <c r="E34" s="25" t="s">
        <v>636</v>
      </c>
      <c r="F34" s="25">
        <f t="shared" ref="F34" si="39">C34*D34</f>
        <v>0</v>
      </c>
      <c r="G34" s="524"/>
      <c r="H34" s="523"/>
      <c r="I34" s="522">
        <f>C34</f>
        <v>0</v>
      </c>
      <c r="J34" s="8">
        <f>$M$31</f>
        <v>162.02362841256829</v>
      </c>
      <c r="K34" s="25" t="s">
        <v>636</v>
      </c>
      <c r="L34" s="25">
        <f t="shared" ref="L34" si="40">I34*J34</f>
        <v>0</v>
      </c>
      <c r="M34" s="524"/>
      <c r="N34" s="523"/>
      <c r="O34" s="637"/>
      <c r="P34" s="8">
        <f t="shared" si="36"/>
        <v>139.67612883336633</v>
      </c>
      <c r="Q34" s="25" t="s">
        <v>636</v>
      </c>
      <c r="R34" s="25">
        <f t="shared" ref="R34" si="41">O34*P34</f>
        <v>0</v>
      </c>
      <c r="S34" s="524"/>
      <c r="T34" s="523"/>
      <c r="U34" s="637"/>
      <c r="V34" s="8">
        <f t="shared" si="38"/>
        <v>143.13949517</v>
      </c>
      <c r="W34" s="25" t="s">
        <v>636</v>
      </c>
      <c r="X34" s="25">
        <f t="shared" si="3"/>
        <v>0</v>
      </c>
      <c r="Y34" s="524"/>
      <c r="Z34" s="523"/>
    </row>
    <row r="35" spans="1:36" x14ac:dyDescent="0.4">
      <c r="A35" s="23"/>
      <c r="B35" s="271" t="s">
        <v>300</v>
      </c>
      <c r="C35" s="637">
        <f>'Overzicht van invoer'!$F$47</f>
        <v>0</v>
      </c>
      <c r="D35" s="8">
        <f>$G$31</f>
        <v>181.07007157690202</v>
      </c>
      <c r="E35" s="25" t="s">
        <v>636</v>
      </c>
      <c r="F35" s="25">
        <f t="shared" si="0"/>
        <v>0</v>
      </c>
      <c r="G35" s="524"/>
      <c r="H35" s="523"/>
      <c r="I35" s="522"/>
      <c r="J35" s="8">
        <f>$M$31</f>
        <v>162.02362841256829</v>
      </c>
      <c r="K35" s="25" t="s">
        <v>636</v>
      </c>
      <c r="L35" s="25">
        <f t="shared" si="1"/>
        <v>0</v>
      </c>
      <c r="M35" s="524"/>
      <c r="N35" s="523"/>
      <c r="O35" s="637"/>
      <c r="P35" s="8">
        <f t="shared" si="36"/>
        <v>139.67612883336633</v>
      </c>
      <c r="Q35" s="25" t="s">
        <v>636</v>
      </c>
      <c r="R35" s="25">
        <f t="shared" si="2"/>
        <v>0</v>
      </c>
      <c r="S35" s="524"/>
      <c r="T35" s="523"/>
      <c r="U35" s="637"/>
      <c r="V35" s="8">
        <f t="shared" si="38"/>
        <v>143.13949517</v>
      </c>
      <c r="W35" s="25" t="s">
        <v>636</v>
      </c>
      <c r="X35" s="25">
        <f t="shared" si="3"/>
        <v>0</v>
      </c>
      <c r="Y35" s="524"/>
      <c r="Z35" s="523"/>
    </row>
    <row r="36" spans="1:36" x14ac:dyDescent="0.4">
      <c r="A36" s="23"/>
      <c r="B36" s="638" t="s">
        <v>22</v>
      </c>
      <c r="C36" s="636">
        <f>SUM(C32:C35)</f>
        <v>0</v>
      </c>
      <c r="D36" s="8">
        <f>$G$31</f>
        <v>181.07007157690202</v>
      </c>
      <c r="E36" s="25" t="s">
        <v>394</v>
      </c>
      <c r="F36" s="22">
        <f t="shared" si="0"/>
        <v>0</v>
      </c>
      <c r="G36" s="524"/>
      <c r="H36" s="523"/>
      <c r="I36" s="528">
        <f>SUM(I32:I35)</f>
        <v>0</v>
      </c>
      <c r="J36" s="8">
        <f>$M$31</f>
        <v>162.02362841256829</v>
      </c>
      <c r="K36" s="25" t="s">
        <v>636</v>
      </c>
      <c r="L36" s="22">
        <f t="shared" si="1"/>
        <v>0</v>
      </c>
      <c r="M36" s="524"/>
      <c r="N36" s="523"/>
      <c r="O36" s="636">
        <f>SUM(O32:O35)</f>
        <v>0</v>
      </c>
      <c r="P36" s="8">
        <f t="shared" si="36"/>
        <v>139.67612883336633</v>
      </c>
      <c r="Q36" s="25" t="s">
        <v>636</v>
      </c>
      <c r="R36" s="22">
        <f t="shared" si="2"/>
        <v>0</v>
      </c>
      <c r="S36" s="524"/>
      <c r="T36" s="523"/>
      <c r="U36" s="636">
        <f>SUM(U32:U35)</f>
        <v>0</v>
      </c>
      <c r="V36" s="8">
        <f t="shared" si="38"/>
        <v>143.13949517</v>
      </c>
      <c r="W36" s="25" t="s">
        <v>636</v>
      </c>
      <c r="X36" s="22">
        <f t="shared" si="3"/>
        <v>0</v>
      </c>
      <c r="Y36" s="524"/>
      <c r="Z36" s="523"/>
    </row>
    <row r="37" spans="1:36" s="16" customFormat="1" x14ac:dyDescent="0.4">
      <c r="A37" s="13"/>
      <c r="B37" s="652" t="s">
        <v>22</v>
      </c>
      <c r="C37" s="642"/>
      <c r="D37" s="15"/>
      <c r="E37" s="14"/>
      <c r="F37" s="14"/>
      <c r="G37" s="529">
        <f>G31+F36</f>
        <v>181.07007157690202</v>
      </c>
      <c r="H37" s="530"/>
      <c r="I37" s="14"/>
      <c r="J37" s="15"/>
      <c r="K37" s="14"/>
      <c r="L37" s="14"/>
      <c r="M37" s="529">
        <f>M31+L36</f>
        <v>162.02362841256829</v>
      </c>
      <c r="N37" s="530"/>
      <c r="O37" s="642"/>
      <c r="P37" s="15"/>
      <c r="Q37" s="14"/>
      <c r="R37" s="14"/>
      <c r="S37" s="529">
        <f>S31+R36</f>
        <v>139.67612883336633</v>
      </c>
      <c r="T37" s="530"/>
      <c r="U37" s="642"/>
      <c r="V37" s="15"/>
      <c r="W37" s="14"/>
      <c r="X37" s="14"/>
      <c r="Y37" s="529">
        <f>Y31+X36</f>
        <v>143.13949517</v>
      </c>
      <c r="Z37" s="530"/>
      <c r="AD37" s="531"/>
      <c r="AE37" s="532"/>
      <c r="AF37" s="532"/>
      <c r="AG37" s="532"/>
      <c r="AH37" s="532"/>
      <c r="AI37" s="532"/>
      <c r="AJ37" s="532"/>
    </row>
    <row r="38" spans="1:36" s="546" customFormat="1" x14ac:dyDescent="0.4">
      <c r="B38" s="653"/>
      <c r="C38" s="643"/>
      <c r="F38" s="547"/>
      <c r="G38" s="547">
        <f>G37/100</f>
        <v>1.8107007157690203</v>
      </c>
      <c r="H38" s="547"/>
      <c r="M38" s="547">
        <f>M37/100</f>
        <v>1.6202362841256828</v>
      </c>
      <c r="N38" s="548"/>
      <c r="O38" s="656"/>
      <c r="P38" s="548"/>
      <c r="Q38" s="548"/>
      <c r="R38" s="548"/>
      <c r="S38" s="547">
        <f>S37/100</f>
        <v>1.3967612883336633</v>
      </c>
      <c r="T38" s="547"/>
      <c r="U38" s="656"/>
      <c r="V38" s="548"/>
      <c r="W38" s="548"/>
      <c r="X38" s="548"/>
      <c r="Y38" s="547">
        <f>Y37/100</f>
        <v>1.4313949517</v>
      </c>
      <c r="Z38" s="547"/>
    </row>
    <row r="41" spans="1:36" hidden="1" x14ac:dyDescent="0.4"/>
    <row r="42" spans="1:36" ht="33.4" hidden="1" x14ac:dyDescent="1">
      <c r="A42" s="9"/>
      <c r="B42" s="994" t="s">
        <v>346</v>
      </c>
      <c r="C42" s="994"/>
      <c r="D42" s="994"/>
      <c r="E42" s="994"/>
      <c r="F42" s="994"/>
      <c r="G42" s="994"/>
      <c r="H42" s="994"/>
      <c r="I42" s="994"/>
      <c r="J42" s="994"/>
      <c r="K42" s="994"/>
      <c r="L42" s="994"/>
      <c r="M42" s="994"/>
      <c r="N42" s="994"/>
    </row>
    <row r="43" spans="1:36" hidden="1" x14ac:dyDescent="0.4"/>
    <row r="44" spans="1:36" hidden="1" x14ac:dyDescent="0.4"/>
    <row r="45" spans="1:36" ht="31.5" hidden="1" customHeight="1" x14ac:dyDescent="0.4">
      <c r="A45" s="513" t="s">
        <v>311</v>
      </c>
      <c r="B45" s="992" t="s">
        <v>318</v>
      </c>
      <c r="C45" s="992"/>
      <c r="D45" s="992"/>
      <c r="E45" s="992"/>
      <c r="F45" s="992"/>
      <c r="G45" s="993"/>
      <c r="H45" s="988" t="s">
        <v>313</v>
      </c>
      <c r="I45" s="989"/>
      <c r="J45" s="989"/>
      <c r="K45" s="989"/>
      <c r="L45" s="989"/>
      <c r="M45" s="990"/>
      <c r="N45" s="28"/>
      <c r="O45" s="988" t="s">
        <v>593</v>
      </c>
      <c r="P45" s="989"/>
      <c r="Q45" s="989"/>
      <c r="R45" s="989"/>
      <c r="S45" s="989"/>
      <c r="T45" s="990"/>
      <c r="U45" s="988" t="s">
        <v>595</v>
      </c>
      <c r="V45" s="989"/>
      <c r="W45" s="989"/>
      <c r="X45" s="989"/>
      <c r="Y45" s="989"/>
      <c r="Z45" s="990"/>
      <c r="AB45" s="7" t="s">
        <v>389</v>
      </c>
      <c r="AD45" s="534">
        <v>1</v>
      </c>
    </row>
    <row r="46" spans="1:36" hidden="1" x14ac:dyDescent="0.4">
      <c r="A46" s="13" t="s">
        <v>0</v>
      </c>
      <c r="B46" s="649"/>
      <c r="C46" s="640" t="s">
        <v>2</v>
      </c>
      <c r="D46" s="987" t="s">
        <v>3</v>
      </c>
      <c r="E46" s="987"/>
      <c r="F46" s="14" t="s">
        <v>4</v>
      </c>
      <c r="G46" s="15" t="s">
        <v>5</v>
      </c>
      <c r="H46" s="515"/>
      <c r="I46" s="309" t="s">
        <v>2</v>
      </c>
      <c r="J46" s="987" t="s">
        <v>3</v>
      </c>
      <c r="K46" s="987"/>
      <c r="L46" s="14" t="s">
        <v>4</v>
      </c>
      <c r="M46" s="15" t="s">
        <v>5</v>
      </c>
      <c r="N46" s="515"/>
      <c r="O46" s="640" t="s">
        <v>2</v>
      </c>
      <c r="P46" s="987" t="s">
        <v>3</v>
      </c>
      <c r="Q46" s="987"/>
      <c r="R46" s="14" t="s">
        <v>4</v>
      </c>
      <c r="S46" s="15" t="s">
        <v>5</v>
      </c>
      <c r="T46" s="15"/>
      <c r="U46" s="640" t="s">
        <v>2</v>
      </c>
      <c r="V46" s="987" t="s">
        <v>3</v>
      </c>
      <c r="W46" s="987"/>
      <c r="X46" s="14" t="s">
        <v>4</v>
      </c>
      <c r="Y46" s="15" t="s">
        <v>5</v>
      </c>
      <c r="Z46" s="15"/>
    </row>
    <row r="47" spans="1:36" hidden="1" x14ac:dyDescent="0.4">
      <c r="A47" s="17" t="s">
        <v>1</v>
      </c>
      <c r="B47" s="651"/>
      <c r="C47" s="644">
        <v>100</v>
      </c>
      <c r="D47" s="10">
        <v>100</v>
      </c>
      <c r="E47" s="18"/>
      <c r="F47" s="19">
        <v>100</v>
      </c>
      <c r="G47" s="517">
        <v>100</v>
      </c>
      <c r="H47" s="518"/>
      <c r="I47" s="19">
        <v>100</v>
      </c>
      <c r="J47" s="10">
        <v>100</v>
      </c>
      <c r="K47" s="18"/>
      <c r="L47" s="19">
        <v>100</v>
      </c>
      <c r="M47" s="517">
        <v>100</v>
      </c>
      <c r="N47" s="518"/>
      <c r="O47" s="644">
        <v>100</v>
      </c>
      <c r="P47" s="10">
        <v>100</v>
      </c>
      <c r="Q47" s="18"/>
      <c r="R47" s="19">
        <v>100</v>
      </c>
      <c r="S47" s="517">
        <v>100</v>
      </c>
      <c r="T47" s="518"/>
      <c r="U47" s="644">
        <v>100</v>
      </c>
      <c r="V47" s="10">
        <v>100</v>
      </c>
      <c r="W47" s="18"/>
      <c r="X47" s="19">
        <v>100</v>
      </c>
      <c r="Y47" s="517">
        <v>100</v>
      </c>
      <c r="Z47" s="518"/>
    </row>
    <row r="48" spans="1:36" hidden="1" x14ac:dyDescent="0.4">
      <c r="A48" s="20" t="s">
        <v>6</v>
      </c>
      <c r="B48" s="638"/>
      <c r="C48" s="645"/>
      <c r="D48" s="11">
        <f>D47</f>
        <v>100</v>
      </c>
      <c r="E48" s="21" t="s">
        <v>1</v>
      </c>
      <c r="F48" s="22">
        <f t="shared" ref="F48:F58" si="42">C48*D48</f>
        <v>0</v>
      </c>
      <c r="G48" s="521">
        <f>G47+F48</f>
        <v>100</v>
      </c>
      <c r="H48" s="230"/>
      <c r="I48" s="536"/>
      <c r="J48" s="11">
        <f>J47</f>
        <v>100</v>
      </c>
      <c r="K48" s="21" t="s">
        <v>1</v>
      </c>
      <c r="L48" s="22">
        <f t="shared" ref="L48:L59" si="43">I48*J48</f>
        <v>0</v>
      </c>
      <c r="M48" s="521">
        <f>M47+L48</f>
        <v>100</v>
      </c>
      <c r="N48" s="230"/>
      <c r="O48" s="645"/>
      <c r="P48" s="11">
        <f>P47</f>
        <v>100</v>
      </c>
      <c r="Q48" s="21" t="s">
        <v>1</v>
      </c>
      <c r="R48" s="22">
        <f t="shared" ref="R48:R75" si="44">O48*P48</f>
        <v>0</v>
      </c>
      <c r="S48" s="521">
        <f>S47+R48</f>
        <v>100</v>
      </c>
      <c r="T48" s="230"/>
      <c r="U48" s="645"/>
      <c r="V48" s="11">
        <f>V47</f>
        <v>100</v>
      </c>
      <c r="W48" s="21" t="s">
        <v>1</v>
      </c>
      <c r="X48" s="22">
        <f t="shared" ref="X48:X75" si="45">U48*V48</f>
        <v>0</v>
      </c>
      <c r="Y48" s="521">
        <f>Y47+X48</f>
        <v>100</v>
      </c>
      <c r="Z48" s="230"/>
    </row>
    <row r="49" spans="1:29" hidden="1" x14ac:dyDescent="0.4">
      <c r="A49" s="17" t="s">
        <v>7</v>
      </c>
      <c r="B49" s="651" t="s">
        <v>8</v>
      </c>
      <c r="C49" s="646">
        <f>'Vaste waarden'!$C$24</f>
        <v>0.13192818110850899</v>
      </c>
      <c r="D49" s="10">
        <f>$G$48</f>
        <v>100</v>
      </c>
      <c r="E49" s="18" t="s">
        <v>1</v>
      </c>
      <c r="F49" s="19">
        <f t="shared" si="42"/>
        <v>13.192818110850899</v>
      </c>
      <c r="G49" s="517"/>
      <c r="H49" s="523"/>
      <c r="I49" s="537">
        <f>C49</f>
        <v>0.13192818110850899</v>
      </c>
      <c r="J49" s="10">
        <f>$M$48</f>
        <v>100</v>
      </c>
      <c r="K49" s="18" t="s">
        <v>1</v>
      </c>
      <c r="L49" s="19">
        <f t="shared" si="43"/>
        <v>13.192818110850899</v>
      </c>
      <c r="M49" s="517"/>
      <c r="N49" s="523"/>
      <c r="O49" s="646"/>
      <c r="P49" s="10">
        <f>$S$48</f>
        <v>100</v>
      </c>
      <c r="Q49" s="18" t="s">
        <v>1</v>
      </c>
      <c r="R49" s="19">
        <f t="shared" si="44"/>
        <v>0</v>
      </c>
      <c r="S49" s="517"/>
      <c r="T49" s="523"/>
      <c r="U49" s="646"/>
      <c r="V49" s="10">
        <f>$S$48</f>
        <v>100</v>
      </c>
      <c r="W49" s="18" t="s">
        <v>1</v>
      </c>
      <c r="X49" s="19">
        <f t="shared" si="45"/>
        <v>0</v>
      </c>
      <c r="Y49" s="517"/>
      <c r="Z49" s="523"/>
    </row>
    <row r="50" spans="1:29" hidden="1" x14ac:dyDescent="0.4">
      <c r="A50" s="23"/>
      <c r="B50" s="271" t="s">
        <v>9</v>
      </c>
      <c r="C50" s="646">
        <f>'Vaste waarden'!$C$26</f>
        <v>0</v>
      </c>
      <c r="D50" s="8">
        <f>$G$48</f>
        <v>100</v>
      </c>
      <c r="E50" s="24" t="s">
        <v>1</v>
      </c>
      <c r="F50" s="25">
        <f t="shared" si="42"/>
        <v>0</v>
      </c>
      <c r="G50" s="524"/>
      <c r="H50" s="523"/>
      <c r="I50" s="537"/>
      <c r="J50" s="8">
        <f>$M$48</f>
        <v>100</v>
      </c>
      <c r="K50" s="24" t="s">
        <v>1</v>
      </c>
      <c r="L50" s="25">
        <f t="shared" si="43"/>
        <v>0</v>
      </c>
      <c r="M50" s="524"/>
      <c r="N50" s="523"/>
      <c r="O50" s="646"/>
      <c r="P50" s="25">
        <f>$S$48</f>
        <v>100</v>
      </c>
      <c r="Q50" s="24" t="s">
        <v>1</v>
      </c>
      <c r="R50" s="25">
        <f t="shared" si="44"/>
        <v>0</v>
      </c>
      <c r="S50" s="524"/>
      <c r="T50" s="523"/>
      <c r="U50" s="646"/>
      <c r="V50" s="25">
        <f>$S$48</f>
        <v>100</v>
      </c>
      <c r="W50" s="24" t="s">
        <v>1</v>
      </c>
      <c r="X50" s="25">
        <f t="shared" si="45"/>
        <v>0</v>
      </c>
      <c r="Y50" s="524"/>
      <c r="Z50" s="523"/>
    </row>
    <row r="51" spans="1:29" hidden="1" x14ac:dyDescent="0.4">
      <c r="A51" s="23"/>
      <c r="B51" s="150" t="s">
        <v>10</v>
      </c>
      <c r="C51" s="646">
        <f>'Vaste waarden'!$C$31</f>
        <v>0</v>
      </c>
      <c r="D51" s="8">
        <f t="shared" ref="D51:D53" si="46">$G$48</f>
        <v>100</v>
      </c>
      <c r="E51" s="24" t="s">
        <v>1</v>
      </c>
      <c r="F51" s="25">
        <f t="shared" ref="F51" si="47">C51*D51</f>
        <v>0</v>
      </c>
      <c r="G51" s="524"/>
      <c r="H51" s="523"/>
      <c r="I51" s="537"/>
      <c r="J51" s="8">
        <f>$M$48</f>
        <v>100</v>
      </c>
      <c r="K51" s="24" t="s">
        <v>1</v>
      </c>
      <c r="L51" s="25">
        <f t="shared" ref="L51" si="48">I51*J51</f>
        <v>0</v>
      </c>
      <c r="M51" s="524"/>
      <c r="N51" s="523"/>
      <c r="O51" s="646"/>
      <c r="P51" s="25">
        <f t="shared" ref="P51:P53" si="49">$S$48</f>
        <v>100</v>
      </c>
      <c r="Q51" s="24" t="s">
        <v>1</v>
      </c>
      <c r="R51" s="25">
        <f t="shared" ref="R51" si="50">O51*P51</f>
        <v>0</v>
      </c>
      <c r="S51" s="524"/>
      <c r="T51" s="523"/>
      <c r="U51" s="646"/>
      <c r="V51" s="25">
        <f t="shared" ref="V51:V53" si="51">$S$48</f>
        <v>100</v>
      </c>
      <c r="W51" s="24" t="s">
        <v>1</v>
      </c>
      <c r="X51" s="25">
        <f t="shared" si="45"/>
        <v>0</v>
      </c>
      <c r="Y51" s="524"/>
      <c r="Z51" s="523"/>
    </row>
    <row r="52" spans="1:29" hidden="1" x14ac:dyDescent="0.4">
      <c r="A52" s="23"/>
      <c r="B52" s="150" t="s">
        <v>362</v>
      </c>
      <c r="C52" s="646">
        <f>'Vaste waarden'!$C$27</f>
        <v>0</v>
      </c>
      <c r="D52" s="8">
        <f t="shared" si="46"/>
        <v>100</v>
      </c>
      <c r="E52" s="24" t="s">
        <v>1</v>
      </c>
      <c r="F52" s="25">
        <f t="shared" si="42"/>
        <v>0</v>
      </c>
      <c r="G52" s="524"/>
      <c r="H52" s="523"/>
      <c r="I52" s="537"/>
      <c r="J52" s="8">
        <f>$M$48</f>
        <v>100</v>
      </c>
      <c r="K52" s="24" t="s">
        <v>1</v>
      </c>
      <c r="L52" s="25">
        <f t="shared" si="43"/>
        <v>0</v>
      </c>
      <c r="M52" s="524"/>
      <c r="N52" s="523"/>
      <c r="O52" s="646"/>
      <c r="P52" s="25">
        <f t="shared" si="49"/>
        <v>100</v>
      </c>
      <c r="Q52" s="24" t="s">
        <v>1</v>
      </c>
      <c r="R52" s="25">
        <f t="shared" si="44"/>
        <v>0</v>
      </c>
      <c r="S52" s="524"/>
      <c r="T52" s="523"/>
      <c r="U52" s="646"/>
      <c r="V52" s="25">
        <f t="shared" si="51"/>
        <v>100</v>
      </c>
      <c r="W52" s="24" t="s">
        <v>1</v>
      </c>
      <c r="X52" s="25">
        <f t="shared" si="45"/>
        <v>0</v>
      </c>
      <c r="Y52" s="524"/>
      <c r="Z52" s="523"/>
    </row>
    <row r="53" spans="1:29" hidden="1" x14ac:dyDescent="0.4">
      <c r="A53" s="20"/>
      <c r="B53" s="151" t="s">
        <v>22</v>
      </c>
      <c r="C53" s="645">
        <f>SUM(C49:C52)</f>
        <v>0.13192818110850899</v>
      </c>
      <c r="D53" s="8">
        <f t="shared" si="46"/>
        <v>100</v>
      </c>
      <c r="E53" s="21" t="s">
        <v>1</v>
      </c>
      <c r="F53" s="22">
        <f t="shared" si="42"/>
        <v>13.192818110850899</v>
      </c>
      <c r="G53" s="521">
        <f>G48+F53</f>
        <v>113.19281811085089</v>
      </c>
      <c r="H53" s="230"/>
      <c r="I53" s="535">
        <f>SUM(I49:I52)</f>
        <v>0.13192818110850899</v>
      </c>
      <c r="J53" s="8">
        <f>$M$48</f>
        <v>100</v>
      </c>
      <c r="K53" s="21" t="s">
        <v>1</v>
      </c>
      <c r="L53" s="22">
        <f t="shared" si="43"/>
        <v>13.192818110850899</v>
      </c>
      <c r="M53" s="521">
        <f>M48+L53</f>
        <v>113.19281811085089</v>
      </c>
      <c r="N53" s="230"/>
      <c r="O53" s="645">
        <f>SUM(O49:O52)</f>
        <v>0</v>
      </c>
      <c r="P53" s="22">
        <f t="shared" si="49"/>
        <v>100</v>
      </c>
      <c r="Q53" s="21" t="s">
        <v>1</v>
      </c>
      <c r="R53" s="22">
        <f t="shared" si="44"/>
        <v>0</v>
      </c>
      <c r="S53" s="521">
        <f>S48+R53</f>
        <v>100</v>
      </c>
      <c r="T53" s="230"/>
      <c r="U53" s="645">
        <f>SUM(U49:U52)</f>
        <v>0</v>
      </c>
      <c r="V53" s="22">
        <f t="shared" si="51"/>
        <v>100</v>
      </c>
      <c r="W53" s="21" t="s">
        <v>1</v>
      </c>
      <c r="X53" s="22">
        <f t="shared" si="45"/>
        <v>0</v>
      </c>
      <c r="Y53" s="521">
        <f>Y48+X53</f>
        <v>100</v>
      </c>
      <c r="Z53" s="230"/>
    </row>
    <row r="54" spans="1:29" hidden="1" x14ac:dyDescent="0.4">
      <c r="A54" s="26" t="s">
        <v>390</v>
      </c>
      <c r="B54" s="650"/>
      <c r="C54" s="645">
        <f>'Overzicht van invoer'!$F$42</f>
        <v>8.3000000000000004E-2</v>
      </c>
      <c r="D54" s="28">
        <f>G53-F51</f>
        <v>113.19281811085089</v>
      </c>
      <c r="E54" s="27" t="s">
        <v>394</v>
      </c>
      <c r="F54" s="29">
        <f t="shared" si="42"/>
        <v>9.3950039032006245</v>
      </c>
      <c r="G54" s="525">
        <f>G53+F54</f>
        <v>122.58782201405151</v>
      </c>
      <c r="H54" s="230"/>
      <c r="I54" s="526">
        <f>IF(Variabelen!$C$68 ="ja", Variabelen!$F$67, 0)+IF(Variabelen!$C$71 ="ja", Variabelen!$F$70, 0)</f>
        <v>0</v>
      </c>
      <c r="J54" s="28">
        <f>M53-L51</f>
        <v>113.19281811085089</v>
      </c>
      <c r="K54" s="29" t="s">
        <v>394</v>
      </c>
      <c r="L54" s="29">
        <f t="shared" si="43"/>
        <v>0</v>
      </c>
      <c r="M54" s="525">
        <f>M53+L54</f>
        <v>113.19281811085089</v>
      </c>
      <c r="N54" s="230"/>
      <c r="O54" s="655">
        <f>IF(Variabelen!$C$69 ="ja", Variabelen!$F$67, 0)+IF(Variabelen!$C$72 ="ja", Variabelen!$F$70, 0)</f>
        <v>0</v>
      </c>
      <c r="P54" s="28">
        <f>S53-R51</f>
        <v>100</v>
      </c>
      <c r="Q54" s="27" t="s">
        <v>394</v>
      </c>
      <c r="R54" s="29">
        <f t="shared" si="44"/>
        <v>0</v>
      </c>
      <c r="S54" s="525">
        <f>S53+R54</f>
        <v>100</v>
      </c>
      <c r="T54" s="230"/>
      <c r="U54" s="655"/>
      <c r="V54" s="28">
        <f>Y53-X51</f>
        <v>100</v>
      </c>
      <c r="W54" s="27" t="s">
        <v>394</v>
      </c>
      <c r="X54" s="29">
        <f t="shared" si="45"/>
        <v>0</v>
      </c>
      <c r="Y54" s="525">
        <f>Y53+X54</f>
        <v>100</v>
      </c>
      <c r="Z54" s="230"/>
    </row>
    <row r="55" spans="1:29" hidden="1" x14ac:dyDescent="0.4">
      <c r="A55" s="26" t="s">
        <v>11</v>
      </c>
      <c r="B55" s="650"/>
      <c r="C55" s="645">
        <f>'Vaste waarden'!$C$32</f>
        <v>0.08</v>
      </c>
      <c r="D55" s="28">
        <f>G53-F51</f>
        <v>113.19281811085089</v>
      </c>
      <c r="E55" s="538" t="s">
        <v>394</v>
      </c>
      <c r="F55" s="29">
        <f t="shared" si="42"/>
        <v>9.0554254488680712</v>
      </c>
      <c r="G55" s="525">
        <f>G53+F55+F54</f>
        <v>131.64324746291959</v>
      </c>
      <c r="H55" s="230"/>
      <c r="I55" s="526">
        <f>IF(Variabelen!$C$65 ="ja", Variabelen!$F$64, 0)</f>
        <v>0</v>
      </c>
      <c r="J55" s="28">
        <f>M53-L51</f>
        <v>113.19281811085089</v>
      </c>
      <c r="K55" s="27" t="s">
        <v>394</v>
      </c>
      <c r="L55" s="29">
        <f t="shared" si="43"/>
        <v>0</v>
      </c>
      <c r="M55" s="525">
        <f>M53+L55+L54</f>
        <v>113.19281811085089</v>
      </c>
      <c r="N55" s="230"/>
      <c r="O55" s="655">
        <f>IF(Variabelen!$C$66 ="ja", Variabelen!$F$64, 0)</f>
        <v>0</v>
      </c>
      <c r="P55" s="28">
        <f>S53-R51</f>
        <v>100</v>
      </c>
      <c r="Q55" s="27" t="s">
        <v>394</v>
      </c>
      <c r="R55" s="29">
        <f t="shared" si="44"/>
        <v>0</v>
      </c>
      <c r="S55" s="525">
        <f>S53+R55+R54</f>
        <v>100</v>
      </c>
      <c r="T55" s="230"/>
      <c r="U55" s="655"/>
      <c r="V55" s="28">
        <f>Y53-X51</f>
        <v>100</v>
      </c>
      <c r="W55" s="27" t="s">
        <v>394</v>
      </c>
      <c r="X55" s="29">
        <f t="shared" si="45"/>
        <v>0</v>
      </c>
      <c r="Y55" s="525">
        <f>Y53+X55+X54</f>
        <v>100</v>
      </c>
      <c r="Z55" s="230"/>
    </row>
    <row r="56" spans="1:29" hidden="1" x14ac:dyDescent="0.4">
      <c r="A56" s="23" t="s">
        <v>18</v>
      </c>
      <c r="B56" s="271" t="s">
        <v>314</v>
      </c>
      <c r="C56" s="646">
        <f>'Overzicht van invoer'!$F$8*AD45</f>
        <v>0</v>
      </c>
      <c r="D56" s="8">
        <f>$G$55</f>
        <v>131.64324746291959</v>
      </c>
      <c r="E56" s="24" t="s">
        <v>394</v>
      </c>
      <c r="F56" s="25">
        <f t="shared" si="42"/>
        <v>0</v>
      </c>
      <c r="G56" s="524"/>
      <c r="H56" s="523"/>
      <c r="I56" s="539">
        <f>C56</f>
        <v>0</v>
      </c>
      <c r="J56" s="8">
        <f>$M$55</f>
        <v>113.19281811085089</v>
      </c>
      <c r="K56" s="24" t="s">
        <v>394</v>
      </c>
      <c r="L56" s="25">
        <f t="shared" si="43"/>
        <v>0</v>
      </c>
      <c r="M56" s="524"/>
      <c r="N56" s="523"/>
      <c r="O56" s="646">
        <f>C56</f>
        <v>0</v>
      </c>
      <c r="P56" s="8">
        <f>$S$55</f>
        <v>100</v>
      </c>
      <c r="Q56" s="24" t="s">
        <v>394</v>
      </c>
      <c r="R56" s="25">
        <f t="shared" si="44"/>
        <v>0</v>
      </c>
      <c r="S56" s="524"/>
      <c r="T56" s="523"/>
      <c r="U56" s="646">
        <f>I56</f>
        <v>0</v>
      </c>
      <c r="V56" s="8">
        <f>$S$55</f>
        <v>100</v>
      </c>
      <c r="W56" s="24" t="s">
        <v>394</v>
      </c>
      <c r="X56" s="25">
        <f t="shared" si="45"/>
        <v>0</v>
      </c>
      <c r="Y56" s="524"/>
      <c r="Z56" s="523"/>
    </row>
    <row r="57" spans="1:29" hidden="1" x14ac:dyDescent="0.4">
      <c r="A57" s="23"/>
      <c r="B57" s="271" t="s">
        <v>315</v>
      </c>
      <c r="C57" s="646">
        <f>'Overzicht van invoer'!$F$12</f>
        <v>0.10402827611134435</v>
      </c>
      <c r="D57" s="8">
        <f>$G$55</f>
        <v>131.64324746291959</v>
      </c>
      <c r="E57" s="24" t="s">
        <v>394</v>
      </c>
      <c r="F57" s="25">
        <f t="shared" si="42"/>
        <v>13.694620095266631</v>
      </c>
      <c r="G57" s="524"/>
      <c r="H57" s="523"/>
      <c r="I57" s="522">
        <f>'Vaste waarden'!$B$36</f>
        <v>0.159</v>
      </c>
      <c r="J57" s="8">
        <f>$M$55</f>
        <v>113.19281811085089</v>
      </c>
      <c r="K57" s="24" t="s">
        <v>394</v>
      </c>
      <c r="L57" s="25">
        <f t="shared" si="43"/>
        <v>17.997658079625293</v>
      </c>
      <c r="M57" s="524"/>
      <c r="N57" s="523"/>
      <c r="O57" s="646">
        <f>C57</f>
        <v>0.10402827611134435</v>
      </c>
      <c r="P57" s="8">
        <f>$S$55</f>
        <v>100</v>
      </c>
      <c r="Q57" s="24" t="s">
        <v>394</v>
      </c>
      <c r="R57" s="25">
        <f t="shared" si="44"/>
        <v>10.402827611134436</v>
      </c>
      <c r="S57" s="524"/>
      <c r="T57" s="523"/>
      <c r="U57" s="646">
        <f>I57</f>
        <v>0.159</v>
      </c>
      <c r="V57" s="8">
        <f>$S$55</f>
        <v>100</v>
      </c>
      <c r="W57" s="24" t="s">
        <v>394</v>
      </c>
      <c r="X57" s="25">
        <f t="shared" si="45"/>
        <v>15.9</v>
      </c>
      <c r="Y57" s="524"/>
      <c r="Z57" s="523"/>
    </row>
    <row r="58" spans="1:29" hidden="1" x14ac:dyDescent="0.4">
      <c r="A58" s="23"/>
      <c r="B58" s="271" t="s">
        <v>12</v>
      </c>
      <c r="C58" s="646">
        <f>'Vaste waarden'!$B$20</f>
        <v>2E-3</v>
      </c>
      <c r="D58" s="8">
        <f>$G$55</f>
        <v>131.64324746291959</v>
      </c>
      <c r="E58" s="24" t="s">
        <v>394</v>
      </c>
      <c r="F58" s="25">
        <f t="shared" si="42"/>
        <v>0.26328649492583917</v>
      </c>
      <c r="G58" s="524"/>
      <c r="H58" s="523"/>
      <c r="I58" s="537">
        <f>C58</f>
        <v>2E-3</v>
      </c>
      <c r="J58" s="8">
        <f t="shared" ref="J58" si="52">$M$55</f>
        <v>113.19281811085089</v>
      </c>
      <c r="K58" s="24" t="s">
        <v>394</v>
      </c>
      <c r="L58" s="25">
        <f t="shared" si="43"/>
        <v>0.2263856362217018</v>
      </c>
      <c r="M58" s="524"/>
      <c r="N58" s="523"/>
      <c r="O58" s="646">
        <f t="shared" ref="O58" si="53">I58</f>
        <v>2E-3</v>
      </c>
      <c r="P58" s="8">
        <f>$S$55</f>
        <v>100</v>
      </c>
      <c r="Q58" s="24" t="s">
        <v>394</v>
      </c>
      <c r="R58" s="25">
        <f t="shared" si="44"/>
        <v>0.2</v>
      </c>
      <c r="S58" s="524"/>
      <c r="T58" s="523"/>
      <c r="U58" s="646">
        <f t="shared" ref="U58" si="54">O58</f>
        <v>2E-3</v>
      </c>
      <c r="V58" s="8">
        <f>$S$55</f>
        <v>100</v>
      </c>
      <c r="W58" s="24" t="s">
        <v>394</v>
      </c>
      <c r="X58" s="25">
        <f t="shared" si="45"/>
        <v>0.2</v>
      </c>
      <c r="Y58" s="524"/>
      <c r="Z58" s="523"/>
      <c r="AC58" s="7" t="s">
        <v>415</v>
      </c>
    </row>
    <row r="59" spans="1:29" hidden="1" x14ac:dyDescent="0.4">
      <c r="A59" s="23"/>
      <c r="B59" s="271" t="s">
        <v>613</v>
      </c>
      <c r="C59" s="637">
        <f>'Vaste waarden'!$B$19</f>
        <v>1.2200000000000001E-2</v>
      </c>
      <c r="D59" s="8">
        <f t="shared" si="10"/>
        <v>131.64324746291959</v>
      </c>
      <c r="E59" s="25" t="s">
        <v>394</v>
      </c>
      <c r="F59" s="25">
        <f>C59*D59</f>
        <v>1.6060476190476192</v>
      </c>
      <c r="G59" s="524"/>
      <c r="H59" s="523"/>
      <c r="I59" s="522">
        <f>C59</f>
        <v>1.2200000000000001E-2</v>
      </c>
      <c r="J59" s="8">
        <f t="shared" si="13"/>
        <v>113.19281811085089</v>
      </c>
      <c r="K59" s="25" t="s">
        <v>394</v>
      </c>
      <c r="L59" s="25">
        <f t="shared" si="43"/>
        <v>1.3809523809523809</v>
      </c>
      <c r="M59" s="524"/>
      <c r="N59" s="523"/>
      <c r="O59" s="637">
        <f>C59</f>
        <v>1.2200000000000001E-2</v>
      </c>
      <c r="P59" s="8">
        <f t="shared" ref="P59" si="55">$S$14</f>
        <v>100</v>
      </c>
      <c r="Q59" s="25" t="s">
        <v>394</v>
      </c>
      <c r="R59" s="25">
        <f t="shared" si="44"/>
        <v>1.22</v>
      </c>
      <c r="S59" s="524"/>
      <c r="T59" s="523"/>
      <c r="U59" s="637">
        <f>I59</f>
        <v>1.2200000000000001E-2</v>
      </c>
      <c r="V59" s="8">
        <f t="shared" ref="V59:V60" si="56">$S$14</f>
        <v>100</v>
      </c>
      <c r="W59" s="25" t="s">
        <v>394</v>
      </c>
      <c r="X59" s="25">
        <f t="shared" si="45"/>
        <v>1.22</v>
      </c>
      <c r="Y59" s="524"/>
      <c r="Z59" s="523"/>
    </row>
    <row r="60" spans="1:29" hidden="1" x14ac:dyDescent="0.4">
      <c r="A60" s="23"/>
      <c r="B60" s="271" t="s">
        <v>612</v>
      </c>
      <c r="C60" s="637">
        <f>('Vaste waarden'!$B$40*Variabelen!$F$95)</f>
        <v>3.8494951700000002E-2</v>
      </c>
      <c r="D60" s="8">
        <f t="shared" ref="D60" si="57">$G$14</f>
        <v>131.64324746291959</v>
      </c>
      <c r="E60" s="24" t="s">
        <v>394</v>
      </c>
      <c r="F60" s="25">
        <f t="shared" ref="F60" si="58">C60*D60</f>
        <v>5.0676004527162375</v>
      </c>
      <c r="G60" s="524"/>
      <c r="H60" s="523"/>
      <c r="I60" s="537">
        <f>C60</f>
        <v>3.8494951700000002E-2</v>
      </c>
      <c r="J60" s="8">
        <f t="shared" ref="J60" si="59">$M$14</f>
        <v>113.19281811085089</v>
      </c>
      <c r="K60" s="24" t="s">
        <v>394</v>
      </c>
      <c r="L60" s="25">
        <f t="shared" ref="L60" si="60">I60*J60</f>
        <v>4.3573520659640907</v>
      </c>
      <c r="M60" s="524"/>
      <c r="N60" s="523"/>
      <c r="O60" s="646">
        <f t="shared" ref="O60" si="61">I60</f>
        <v>3.8494951700000002E-2</v>
      </c>
      <c r="P60" s="8">
        <f t="shared" ref="P60" si="62">$S$14</f>
        <v>100</v>
      </c>
      <c r="Q60" s="24" t="s">
        <v>394</v>
      </c>
      <c r="R60" s="25">
        <f t="shared" ref="R60" si="63">O60*P60</f>
        <v>3.84949517</v>
      </c>
      <c r="S60" s="524"/>
      <c r="T60" s="523"/>
      <c r="U60" s="637">
        <f>('Vaste waarden'!$B$40*Variabelen!$F$95)</f>
        <v>3.8494951700000002E-2</v>
      </c>
      <c r="V60" s="8">
        <f t="shared" si="56"/>
        <v>100</v>
      </c>
      <c r="W60" s="24" t="s">
        <v>394</v>
      </c>
      <c r="X60" s="25">
        <f t="shared" si="45"/>
        <v>3.84949517</v>
      </c>
      <c r="Y60" s="524"/>
      <c r="Z60" s="523"/>
    </row>
    <row r="61" spans="1:29" hidden="1" x14ac:dyDescent="0.4">
      <c r="A61" s="23"/>
      <c r="B61" s="638" t="s">
        <v>22</v>
      </c>
      <c r="C61" s="645">
        <f>SUM(C56:C60)</f>
        <v>0.15672322781134435</v>
      </c>
      <c r="D61" s="22">
        <f t="shared" ref="D61:D67" si="64">$G$55</f>
        <v>131.64324746291959</v>
      </c>
      <c r="E61" s="24" t="s">
        <v>394</v>
      </c>
      <c r="F61" s="25">
        <f>SUM(F56:F60)</f>
        <v>20.631554661956326</v>
      </c>
      <c r="G61" s="524">
        <f>G55+F61</f>
        <v>152.27480212487592</v>
      </c>
      <c r="H61" s="527"/>
      <c r="I61" s="536">
        <f>SUM(I56:I60)</f>
        <v>0.21169495169999999</v>
      </c>
      <c r="J61" s="22">
        <f t="shared" ref="J61:J67" si="65">$M$55</f>
        <v>113.19281811085089</v>
      </c>
      <c r="K61" s="24" t="s">
        <v>394</v>
      </c>
      <c r="L61" s="25">
        <f>SUM(L56:L60)</f>
        <v>23.962348162763465</v>
      </c>
      <c r="M61" s="524">
        <f>M55+L61</f>
        <v>137.15516627361436</v>
      </c>
      <c r="N61" s="527"/>
      <c r="O61" s="645">
        <f>SUM(O56:O60)</f>
        <v>0.15672322781134435</v>
      </c>
      <c r="P61" s="22">
        <f t="shared" ref="P61:P67" si="66">$S$55</f>
        <v>100</v>
      </c>
      <c r="Q61" s="24" t="s">
        <v>394</v>
      </c>
      <c r="R61" s="25">
        <f t="shared" si="44"/>
        <v>15.672322781134435</v>
      </c>
      <c r="S61" s="524">
        <f>S55+R61</f>
        <v>115.67232278113444</v>
      </c>
      <c r="T61" s="527"/>
      <c r="U61" s="645">
        <f>SUM(U56:U60)</f>
        <v>0.21169495169999999</v>
      </c>
      <c r="V61" s="22">
        <f t="shared" ref="V61:V67" si="67">$S$55</f>
        <v>100</v>
      </c>
      <c r="W61" s="24" t="s">
        <v>394</v>
      </c>
      <c r="X61" s="25">
        <f t="shared" si="45"/>
        <v>21.169495170000001</v>
      </c>
      <c r="Y61" s="524">
        <f>Y55+X61</f>
        <v>121.16949517</v>
      </c>
      <c r="Z61" s="527"/>
    </row>
    <row r="62" spans="1:29" hidden="1" x14ac:dyDescent="0.4">
      <c r="A62" s="17" t="s">
        <v>316</v>
      </c>
      <c r="B62" s="651" t="s">
        <v>320</v>
      </c>
      <c r="C62" s="646"/>
      <c r="D62" s="8">
        <f t="shared" si="64"/>
        <v>131.64324746291959</v>
      </c>
      <c r="E62" s="18" t="s">
        <v>394</v>
      </c>
      <c r="F62" s="19">
        <f t="shared" ref="F62:F75" si="68">C62*D62</f>
        <v>0</v>
      </c>
      <c r="G62" s="517"/>
      <c r="H62" s="523"/>
      <c r="I62" s="537">
        <f t="shared" ref="I62:I67" si="69">C62</f>
        <v>0</v>
      </c>
      <c r="J62" s="8">
        <f t="shared" si="65"/>
        <v>113.19281811085089</v>
      </c>
      <c r="K62" s="18" t="s">
        <v>394</v>
      </c>
      <c r="L62" s="19">
        <f t="shared" ref="L62:L75" si="70">I62*J62</f>
        <v>0</v>
      </c>
      <c r="M62" s="517"/>
      <c r="N62" s="523"/>
      <c r="O62" s="646">
        <f t="shared" ref="O62:O67" si="71">I62</f>
        <v>0</v>
      </c>
      <c r="P62" s="8">
        <f t="shared" si="66"/>
        <v>100</v>
      </c>
      <c r="Q62" s="18" t="s">
        <v>394</v>
      </c>
      <c r="R62" s="19">
        <f t="shared" si="44"/>
        <v>0</v>
      </c>
      <c r="S62" s="517"/>
      <c r="T62" s="523"/>
      <c r="U62" s="646">
        <f t="shared" ref="U62:U69" si="72">O62</f>
        <v>0</v>
      </c>
      <c r="V62" s="8">
        <f t="shared" si="67"/>
        <v>100</v>
      </c>
      <c r="W62" s="18" t="s">
        <v>394</v>
      </c>
      <c r="X62" s="19">
        <f t="shared" si="45"/>
        <v>0</v>
      </c>
      <c r="Y62" s="517"/>
      <c r="Z62" s="523"/>
    </row>
    <row r="63" spans="1:29" hidden="1" x14ac:dyDescent="0.4">
      <c r="A63" s="23"/>
      <c r="B63" s="150" t="s">
        <v>374</v>
      </c>
      <c r="C63" s="646"/>
      <c r="D63" s="8">
        <f t="shared" si="64"/>
        <v>131.64324746291959</v>
      </c>
      <c r="E63" s="24" t="s">
        <v>394</v>
      </c>
      <c r="F63" s="25">
        <f t="shared" ref="F63" si="73">C63*D63</f>
        <v>0</v>
      </c>
      <c r="G63" s="524"/>
      <c r="H63" s="523"/>
      <c r="I63" s="537">
        <f t="shared" ref="I63" si="74">C63</f>
        <v>0</v>
      </c>
      <c r="J63" s="8">
        <f t="shared" si="65"/>
        <v>113.19281811085089</v>
      </c>
      <c r="K63" s="24" t="s">
        <v>394</v>
      </c>
      <c r="L63" s="25">
        <f t="shared" ref="L63" si="75">I63*J63</f>
        <v>0</v>
      </c>
      <c r="M63" s="524"/>
      <c r="N63" s="523"/>
      <c r="O63" s="646">
        <f t="shared" ref="O63" si="76">I63</f>
        <v>0</v>
      </c>
      <c r="P63" s="8">
        <f t="shared" si="66"/>
        <v>100</v>
      </c>
      <c r="Q63" s="24" t="s">
        <v>394</v>
      </c>
      <c r="R63" s="25">
        <f t="shared" ref="R63" si="77">O63*P63</f>
        <v>0</v>
      </c>
      <c r="S63" s="524"/>
      <c r="T63" s="523"/>
      <c r="U63" s="646">
        <f t="shared" si="72"/>
        <v>0</v>
      </c>
      <c r="V63" s="8">
        <f t="shared" si="67"/>
        <v>100</v>
      </c>
      <c r="W63" s="24" t="s">
        <v>394</v>
      </c>
      <c r="X63" s="25">
        <f t="shared" si="45"/>
        <v>0</v>
      </c>
      <c r="Y63" s="524"/>
      <c r="Z63" s="523"/>
    </row>
    <row r="64" spans="1:29" hidden="1" x14ac:dyDescent="0.4">
      <c r="A64" s="23"/>
      <c r="B64" s="150" t="s">
        <v>363</v>
      </c>
      <c r="C64" s="646"/>
      <c r="D64" s="8">
        <f t="shared" si="64"/>
        <v>131.64324746291959</v>
      </c>
      <c r="E64" s="24" t="s">
        <v>394</v>
      </c>
      <c r="F64" s="25">
        <f t="shared" si="68"/>
        <v>0</v>
      </c>
      <c r="G64" s="524"/>
      <c r="H64" s="523"/>
      <c r="I64" s="537">
        <f t="shared" si="69"/>
        <v>0</v>
      </c>
      <c r="J64" s="8">
        <f t="shared" si="65"/>
        <v>113.19281811085089</v>
      </c>
      <c r="K64" s="24" t="s">
        <v>394</v>
      </c>
      <c r="L64" s="25">
        <f t="shared" si="70"/>
        <v>0</v>
      </c>
      <c r="M64" s="524"/>
      <c r="N64" s="523"/>
      <c r="O64" s="646">
        <f t="shared" si="71"/>
        <v>0</v>
      </c>
      <c r="P64" s="8">
        <f t="shared" si="66"/>
        <v>100</v>
      </c>
      <c r="Q64" s="24" t="s">
        <v>394</v>
      </c>
      <c r="R64" s="25">
        <f t="shared" si="44"/>
        <v>0</v>
      </c>
      <c r="S64" s="524"/>
      <c r="T64" s="523"/>
      <c r="U64" s="646">
        <f t="shared" si="72"/>
        <v>0</v>
      </c>
      <c r="V64" s="8">
        <f t="shared" si="67"/>
        <v>100</v>
      </c>
      <c r="W64" s="24" t="s">
        <v>394</v>
      </c>
      <c r="X64" s="25">
        <f t="shared" si="45"/>
        <v>0</v>
      </c>
      <c r="Y64" s="524"/>
      <c r="Z64" s="523"/>
    </row>
    <row r="65" spans="1:29" hidden="1" x14ac:dyDescent="0.4">
      <c r="A65" s="23"/>
      <c r="B65" s="150" t="s">
        <v>321</v>
      </c>
      <c r="C65" s="646"/>
      <c r="D65" s="8">
        <f t="shared" si="64"/>
        <v>131.64324746291959</v>
      </c>
      <c r="E65" s="24" t="s">
        <v>394</v>
      </c>
      <c r="F65" s="25">
        <f t="shared" si="68"/>
        <v>0</v>
      </c>
      <c r="G65" s="524"/>
      <c r="H65" s="523"/>
      <c r="I65" s="537">
        <f t="shared" si="69"/>
        <v>0</v>
      </c>
      <c r="J65" s="8">
        <f t="shared" si="65"/>
        <v>113.19281811085089</v>
      </c>
      <c r="K65" s="24" t="s">
        <v>394</v>
      </c>
      <c r="L65" s="25">
        <f t="shared" si="70"/>
        <v>0</v>
      </c>
      <c r="M65" s="524"/>
      <c r="N65" s="523"/>
      <c r="O65" s="646">
        <f t="shared" si="71"/>
        <v>0</v>
      </c>
      <c r="P65" s="8">
        <f t="shared" si="66"/>
        <v>100</v>
      </c>
      <c r="Q65" s="24" t="s">
        <v>394</v>
      </c>
      <c r="R65" s="25">
        <f t="shared" si="44"/>
        <v>0</v>
      </c>
      <c r="S65" s="524"/>
      <c r="T65" s="523"/>
      <c r="U65" s="646">
        <f t="shared" si="72"/>
        <v>0</v>
      </c>
      <c r="V65" s="8">
        <f t="shared" si="67"/>
        <v>100</v>
      </c>
      <c r="W65" s="24" t="s">
        <v>394</v>
      </c>
      <c r="X65" s="25">
        <f t="shared" si="45"/>
        <v>0</v>
      </c>
      <c r="Y65" s="524"/>
      <c r="Z65" s="523"/>
    </row>
    <row r="66" spans="1:29" hidden="1" x14ac:dyDescent="0.4">
      <c r="A66" s="23"/>
      <c r="B66" s="150" t="s">
        <v>322</v>
      </c>
      <c r="C66" s="646"/>
      <c r="D66" s="8">
        <f t="shared" si="64"/>
        <v>131.64324746291959</v>
      </c>
      <c r="E66" s="24" t="s">
        <v>394</v>
      </c>
      <c r="F66" s="25">
        <f t="shared" si="68"/>
        <v>0</v>
      </c>
      <c r="G66" s="524"/>
      <c r="H66" s="523"/>
      <c r="I66" s="537">
        <f t="shared" si="69"/>
        <v>0</v>
      </c>
      <c r="J66" s="8">
        <f t="shared" si="65"/>
        <v>113.19281811085089</v>
      </c>
      <c r="K66" s="24" t="s">
        <v>394</v>
      </c>
      <c r="L66" s="25">
        <f t="shared" si="70"/>
        <v>0</v>
      </c>
      <c r="M66" s="524"/>
      <c r="N66" s="523"/>
      <c r="O66" s="646">
        <f t="shared" si="71"/>
        <v>0</v>
      </c>
      <c r="P66" s="8">
        <f t="shared" si="66"/>
        <v>100</v>
      </c>
      <c r="Q66" s="24" t="s">
        <v>394</v>
      </c>
      <c r="R66" s="25">
        <f t="shared" si="44"/>
        <v>0</v>
      </c>
      <c r="S66" s="524"/>
      <c r="T66" s="523"/>
      <c r="U66" s="646">
        <f t="shared" si="72"/>
        <v>0</v>
      </c>
      <c r="V66" s="8">
        <f t="shared" si="67"/>
        <v>100</v>
      </c>
      <c r="W66" s="24" t="s">
        <v>394</v>
      </c>
      <c r="X66" s="25">
        <f t="shared" si="45"/>
        <v>0</v>
      </c>
      <c r="Y66" s="524"/>
      <c r="Z66" s="523"/>
    </row>
    <row r="67" spans="1:29" hidden="1" x14ac:dyDescent="0.4">
      <c r="A67" s="23"/>
      <c r="B67" s="150" t="s">
        <v>13</v>
      </c>
      <c r="C67" s="646">
        <f>'Vaste waarden'!$B$7</f>
        <v>6.0999999999999999E-2</v>
      </c>
      <c r="D67" s="8">
        <f t="shared" si="64"/>
        <v>131.64324746291959</v>
      </c>
      <c r="E67" s="24" t="s">
        <v>394</v>
      </c>
      <c r="F67" s="25">
        <f t="shared" si="68"/>
        <v>8.0302380952380954</v>
      </c>
      <c r="G67" s="524"/>
      <c r="H67" s="523"/>
      <c r="I67" s="537">
        <f t="shared" si="69"/>
        <v>6.0999999999999999E-2</v>
      </c>
      <c r="J67" s="8">
        <f t="shared" si="65"/>
        <v>113.19281811085089</v>
      </c>
      <c r="K67" s="24" t="s">
        <v>394</v>
      </c>
      <c r="L67" s="25">
        <f t="shared" si="70"/>
        <v>6.9047619047619042</v>
      </c>
      <c r="M67" s="524"/>
      <c r="N67" s="523"/>
      <c r="O67" s="646">
        <f t="shared" si="71"/>
        <v>6.0999999999999999E-2</v>
      </c>
      <c r="P67" s="8">
        <f t="shared" si="66"/>
        <v>100</v>
      </c>
      <c r="Q67" s="24" t="s">
        <v>394</v>
      </c>
      <c r="R67" s="25">
        <f t="shared" si="44"/>
        <v>6.1</v>
      </c>
      <c r="S67" s="524"/>
      <c r="T67" s="523"/>
      <c r="U67" s="646">
        <f t="shared" si="72"/>
        <v>6.0999999999999999E-2</v>
      </c>
      <c r="V67" s="8">
        <f t="shared" si="67"/>
        <v>100</v>
      </c>
      <c r="W67" s="24" t="s">
        <v>394</v>
      </c>
      <c r="X67" s="25">
        <f t="shared" si="45"/>
        <v>6.1</v>
      </c>
      <c r="Y67" s="524"/>
      <c r="Z67" s="523"/>
    </row>
    <row r="68" spans="1:29" hidden="1" x14ac:dyDescent="0.4">
      <c r="A68" s="23"/>
      <c r="B68" s="271" t="s">
        <v>384</v>
      </c>
      <c r="C68" s="646">
        <f>'Overzicht van invoer'!$F$24*$AD$45</f>
        <v>0</v>
      </c>
      <c r="D68" s="8">
        <f t="shared" si="10"/>
        <v>131.64324746291959</v>
      </c>
      <c r="E68" s="24" t="s">
        <v>394</v>
      </c>
      <c r="F68" s="25">
        <f t="shared" ref="F68:F69" si="78">C68*D68</f>
        <v>0</v>
      </c>
      <c r="G68" s="524"/>
      <c r="H68" s="523"/>
      <c r="I68" s="537">
        <f t="shared" ref="I68:I69" si="79">C68</f>
        <v>0</v>
      </c>
      <c r="J68" s="8">
        <f t="shared" si="13"/>
        <v>113.19281811085089</v>
      </c>
      <c r="K68" s="24" t="s">
        <v>394</v>
      </c>
      <c r="L68" s="25">
        <f t="shared" ref="L68:L69" si="80">I68*J68</f>
        <v>0</v>
      </c>
      <c r="M68" s="524"/>
      <c r="N68" s="523"/>
      <c r="O68" s="646">
        <f t="shared" ref="O68:O69" si="81">I68</f>
        <v>0</v>
      </c>
      <c r="P68" s="8">
        <f t="shared" si="33"/>
        <v>100</v>
      </c>
      <c r="Q68" s="24" t="s">
        <v>394</v>
      </c>
      <c r="R68" s="25">
        <f t="shared" ref="R68:R69" si="82">O68*P68</f>
        <v>0</v>
      </c>
      <c r="S68" s="524"/>
      <c r="T68" s="523"/>
      <c r="U68" s="646">
        <f t="shared" si="72"/>
        <v>0</v>
      </c>
      <c r="V68" s="8">
        <f t="shared" ref="V68:V69" si="83">$S$14</f>
        <v>100</v>
      </c>
      <c r="W68" s="24" t="s">
        <v>394</v>
      </c>
      <c r="X68" s="25">
        <f t="shared" si="45"/>
        <v>0</v>
      </c>
      <c r="Y68" s="524"/>
      <c r="Z68" s="523"/>
    </row>
    <row r="69" spans="1:29" hidden="1" x14ac:dyDescent="0.4">
      <c r="A69" s="23"/>
      <c r="B69" s="271" t="s">
        <v>383</v>
      </c>
      <c r="C69" s="646">
        <f>'Overzicht van invoer'!$F$31*$AD$45</f>
        <v>0</v>
      </c>
      <c r="D69" s="8">
        <f t="shared" si="10"/>
        <v>131.64324746291959</v>
      </c>
      <c r="E69" s="24" t="s">
        <v>394</v>
      </c>
      <c r="F69" s="25">
        <f t="shared" si="78"/>
        <v>0</v>
      </c>
      <c r="G69" s="524"/>
      <c r="H69" s="523"/>
      <c r="I69" s="537">
        <f t="shared" si="79"/>
        <v>0</v>
      </c>
      <c r="J69" s="8">
        <f t="shared" si="13"/>
        <v>113.19281811085089</v>
      </c>
      <c r="K69" s="24" t="s">
        <v>394</v>
      </c>
      <c r="L69" s="25">
        <f t="shared" si="80"/>
        <v>0</v>
      </c>
      <c r="M69" s="524"/>
      <c r="N69" s="523"/>
      <c r="O69" s="646">
        <f t="shared" si="81"/>
        <v>0</v>
      </c>
      <c r="P69" s="8">
        <f t="shared" si="33"/>
        <v>100</v>
      </c>
      <c r="Q69" s="24" t="s">
        <v>394</v>
      </c>
      <c r="R69" s="25">
        <f t="shared" si="82"/>
        <v>0</v>
      </c>
      <c r="S69" s="524"/>
      <c r="T69" s="523"/>
      <c r="U69" s="646">
        <f t="shared" si="72"/>
        <v>0</v>
      </c>
      <c r="V69" s="8">
        <f t="shared" si="83"/>
        <v>100</v>
      </c>
      <c r="W69" s="24" t="s">
        <v>394</v>
      </c>
      <c r="X69" s="25">
        <f t="shared" si="45"/>
        <v>0</v>
      </c>
      <c r="Y69" s="524"/>
      <c r="Z69" s="523"/>
    </row>
    <row r="70" spans="1:29" hidden="1" x14ac:dyDescent="0.4">
      <c r="A70" s="20"/>
      <c r="B70" s="638" t="s">
        <v>22</v>
      </c>
      <c r="C70" s="645">
        <f>SUM(C62:C69)</f>
        <v>6.0999999999999999E-2</v>
      </c>
      <c r="D70" s="22">
        <f>$G$55</f>
        <v>131.64324746291959</v>
      </c>
      <c r="E70" s="21" t="s">
        <v>394</v>
      </c>
      <c r="F70" s="22">
        <f t="shared" si="68"/>
        <v>8.0302380952380954</v>
      </c>
      <c r="G70" s="521">
        <f>G61+F70</f>
        <v>160.30504022011402</v>
      </c>
      <c r="H70" s="230"/>
      <c r="I70" s="536">
        <f>SUM(I62:I69)</f>
        <v>6.0999999999999999E-2</v>
      </c>
      <c r="J70" s="22">
        <f>$M$55</f>
        <v>113.19281811085089</v>
      </c>
      <c r="K70" s="21" t="s">
        <v>394</v>
      </c>
      <c r="L70" s="22">
        <f t="shared" si="70"/>
        <v>6.9047619047619042</v>
      </c>
      <c r="M70" s="521">
        <f>M61+L70</f>
        <v>144.05992817837625</v>
      </c>
      <c r="N70" s="230"/>
      <c r="O70" s="645">
        <f>SUM(O62:O69)</f>
        <v>6.0999999999999999E-2</v>
      </c>
      <c r="P70" s="22">
        <f>$S$55</f>
        <v>100</v>
      </c>
      <c r="Q70" s="21" t="s">
        <v>394</v>
      </c>
      <c r="R70" s="22">
        <f t="shared" si="44"/>
        <v>6.1</v>
      </c>
      <c r="S70" s="521">
        <f>S61+R70</f>
        <v>121.77232278113443</v>
      </c>
      <c r="T70" s="230"/>
      <c r="U70" s="645">
        <f>SUM(U62:U69)</f>
        <v>6.0999999999999999E-2</v>
      </c>
      <c r="V70" s="22">
        <f>$S$55</f>
        <v>100</v>
      </c>
      <c r="W70" s="21" t="s">
        <v>394</v>
      </c>
      <c r="X70" s="22">
        <f t="shared" si="45"/>
        <v>6.1</v>
      </c>
      <c r="Y70" s="521">
        <f>Y61+X70</f>
        <v>127.26949517</v>
      </c>
      <c r="Z70" s="230"/>
    </row>
    <row r="71" spans="1:29" hidden="1" x14ac:dyDescent="0.4">
      <c r="A71" s="23" t="s">
        <v>16</v>
      </c>
      <c r="B71" s="271" t="s">
        <v>382</v>
      </c>
      <c r="C71" s="646">
        <f>'Overzicht van invoer'!$F$27*$AD$45</f>
        <v>0</v>
      </c>
      <c r="D71" s="8">
        <f>$G$70</f>
        <v>160.30504022011402</v>
      </c>
      <c r="E71" s="24" t="s">
        <v>636</v>
      </c>
      <c r="F71" s="25">
        <f t="shared" si="68"/>
        <v>0</v>
      </c>
      <c r="G71" s="524"/>
      <c r="H71" s="523"/>
      <c r="I71" s="537">
        <f>C71</f>
        <v>0</v>
      </c>
      <c r="J71" s="8">
        <f>$M$70</f>
        <v>144.05992817837625</v>
      </c>
      <c r="K71" s="24" t="s">
        <v>636</v>
      </c>
      <c r="L71" s="25">
        <f t="shared" si="70"/>
        <v>0</v>
      </c>
      <c r="M71" s="524"/>
      <c r="N71" s="523"/>
      <c r="O71" s="646">
        <f>C71</f>
        <v>0</v>
      </c>
      <c r="P71" s="8">
        <f>$S70</f>
        <v>121.77232278113443</v>
      </c>
      <c r="Q71" s="24" t="s">
        <v>636</v>
      </c>
      <c r="R71" s="25">
        <f t="shared" si="44"/>
        <v>0</v>
      </c>
      <c r="S71" s="524"/>
      <c r="T71" s="523"/>
      <c r="U71" s="646">
        <f>I71</f>
        <v>0</v>
      </c>
      <c r="V71" s="8">
        <f>$S70</f>
        <v>121.77232278113443</v>
      </c>
      <c r="W71" s="24" t="s">
        <v>636</v>
      </c>
      <c r="X71" s="25">
        <f t="shared" si="45"/>
        <v>0</v>
      </c>
      <c r="Y71" s="524"/>
      <c r="Z71" s="523"/>
    </row>
    <row r="72" spans="1:29" hidden="1" x14ac:dyDescent="0.4">
      <c r="A72" s="23"/>
      <c r="B72" s="271" t="s">
        <v>386</v>
      </c>
      <c r="C72" s="646">
        <f>'Overzicht van invoer'!$F$33*$AD$45</f>
        <v>0</v>
      </c>
      <c r="D72" s="8">
        <f t="shared" ref="D72:D73" si="84">$G$70</f>
        <v>160.30504022011402</v>
      </c>
      <c r="E72" s="24" t="s">
        <v>636</v>
      </c>
      <c r="F72" s="25">
        <f t="shared" si="68"/>
        <v>0</v>
      </c>
      <c r="G72" s="524"/>
      <c r="H72" s="523"/>
      <c r="I72" s="537">
        <f>C72</f>
        <v>0</v>
      </c>
      <c r="J72" s="8">
        <f t="shared" ref="J72:J73" si="85">$M$70</f>
        <v>144.05992817837625</v>
      </c>
      <c r="K72" s="24" t="s">
        <v>636</v>
      </c>
      <c r="L72" s="25">
        <f t="shared" si="70"/>
        <v>0</v>
      </c>
      <c r="M72" s="524"/>
      <c r="N72" s="523"/>
      <c r="O72" s="646"/>
      <c r="P72" s="8">
        <f>$S71</f>
        <v>0</v>
      </c>
      <c r="Q72" s="24" t="s">
        <v>636</v>
      </c>
      <c r="R72" s="25">
        <f t="shared" si="44"/>
        <v>0</v>
      </c>
      <c r="S72" s="524"/>
      <c r="T72" s="523"/>
      <c r="U72" s="646"/>
      <c r="V72" s="8">
        <f>$S71</f>
        <v>0</v>
      </c>
      <c r="W72" s="24" t="s">
        <v>636</v>
      </c>
      <c r="X72" s="25">
        <f t="shared" si="45"/>
        <v>0</v>
      </c>
      <c r="Y72" s="524"/>
      <c r="Z72" s="523"/>
      <c r="AC72" s="7" t="s">
        <v>414</v>
      </c>
    </row>
    <row r="73" spans="1:29" hidden="1" x14ac:dyDescent="0.4">
      <c r="A73" s="23"/>
      <c r="B73" s="271" t="s">
        <v>282</v>
      </c>
      <c r="C73" s="646">
        <f>'Overzicht van invoer'!$F$45</f>
        <v>0</v>
      </c>
      <c r="D73" s="8">
        <f t="shared" si="84"/>
        <v>160.30504022011402</v>
      </c>
      <c r="E73" s="24" t="s">
        <v>636</v>
      </c>
      <c r="F73" s="25">
        <f t="shared" si="68"/>
        <v>0</v>
      </c>
      <c r="G73" s="524"/>
      <c r="H73" s="523"/>
      <c r="I73" s="537">
        <f>C73</f>
        <v>0</v>
      </c>
      <c r="J73" s="8">
        <f t="shared" si="85"/>
        <v>144.05992817837625</v>
      </c>
      <c r="K73" s="24" t="s">
        <v>636</v>
      </c>
      <c r="L73" s="25">
        <f t="shared" si="70"/>
        <v>0</v>
      </c>
      <c r="M73" s="524"/>
      <c r="N73" s="523"/>
      <c r="O73" s="646"/>
      <c r="P73" s="8">
        <f>$S72</f>
        <v>0</v>
      </c>
      <c r="Q73" s="24" t="s">
        <v>636</v>
      </c>
      <c r="R73" s="25">
        <f t="shared" si="44"/>
        <v>0</v>
      </c>
      <c r="S73" s="524"/>
      <c r="T73" s="523"/>
      <c r="U73" s="646"/>
      <c r="V73" s="8">
        <f>$S72</f>
        <v>0</v>
      </c>
      <c r="W73" s="24" t="s">
        <v>636</v>
      </c>
      <c r="X73" s="25">
        <f t="shared" si="45"/>
        <v>0</v>
      </c>
      <c r="Y73" s="524"/>
      <c r="Z73" s="523"/>
    </row>
    <row r="74" spans="1:29" hidden="1" x14ac:dyDescent="0.4">
      <c r="A74" s="23" t="s">
        <v>17</v>
      </c>
      <c r="B74" s="271" t="s">
        <v>300</v>
      </c>
      <c r="C74" s="646">
        <f>'Overzicht van invoer'!$F$47</f>
        <v>0</v>
      </c>
      <c r="D74" s="8">
        <f>$G$70</f>
        <v>160.30504022011402</v>
      </c>
      <c r="E74" s="24" t="s">
        <v>636</v>
      </c>
      <c r="F74" s="25">
        <f t="shared" si="68"/>
        <v>0</v>
      </c>
      <c r="G74" s="524"/>
      <c r="H74" s="523"/>
      <c r="I74" s="537"/>
      <c r="J74" s="8">
        <f>$M$70</f>
        <v>144.05992817837625</v>
      </c>
      <c r="K74" s="24" t="s">
        <v>636</v>
      </c>
      <c r="L74" s="25">
        <f t="shared" si="70"/>
        <v>0</v>
      </c>
      <c r="M74" s="524"/>
      <c r="N74" s="523"/>
      <c r="O74" s="646"/>
      <c r="P74" s="8">
        <f>$S$70</f>
        <v>121.77232278113443</v>
      </c>
      <c r="Q74" s="24" t="s">
        <v>636</v>
      </c>
      <c r="R74" s="25">
        <f t="shared" si="44"/>
        <v>0</v>
      </c>
      <c r="S74" s="524"/>
      <c r="T74" s="523"/>
      <c r="U74" s="646"/>
      <c r="V74" s="8">
        <f>$S$70</f>
        <v>121.77232278113443</v>
      </c>
      <c r="W74" s="24" t="s">
        <v>636</v>
      </c>
      <c r="X74" s="25">
        <f t="shared" si="45"/>
        <v>0</v>
      </c>
      <c r="Y74" s="524"/>
      <c r="Z74" s="523"/>
    </row>
    <row r="75" spans="1:29" hidden="1" x14ac:dyDescent="0.4">
      <c r="A75" s="23"/>
      <c r="B75" s="638" t="s">
        <v>22</v>
      </c>
      <c r="C75" s="645">
        <f>SUM(C71:C74)</f>
        <v>0</v>
      </c>
      <c r="D75" s="8">
        <f>$G$70</f>
        <v>160.30504022011402</v>
      </c>
      <c r="E75" s="24" t="s">
        <v>636</v>
      </c>
      <c r="F75" s="22">
        <f t="shared" si="68"/>
        <v>0</v>
      </c>
      <c r="G75" s="524"/>
      <c r="H75" s="523"/>
      <c r="I75" s="536">
        <f>SUM(I71:I74)</f>
        <v>0</v>
      </c>
      <c r="J75" s="8">
        <f>$M$70</f>
        <v>144.05992817837625</v>
      </c>
      <c r="K75" s="24" t="s">
        <v>636</v>
      </c>
      <c r="L75" s="22">
        <f t="shared" si="70"/>
        <v>0</v>
      </c>
      <c r="M75" s="524"/>
      <c r="N75" s="523"/>
      <c r="O75" s="645">
        <f>SUM(O71:O74)</f>
        <v>0</v>
      </c>
      <c r="P75" s="8">
        <f>$S$70</f>
        <v>121.77232278113443</v>
      </c>
      <c r="Q75" s="24" t="s">
        <v>636</v>
      </c>
      <c r="R75" s="22">
        <f t="shared" si="44"/>
        <v>0</v>
      </c>
      <c r="S75" s="524"/>
      <c r="T75" s="523"/>
      <c r="U75" s="636">
        <f>SUM(U71:U74)</f>
        <v>0</v>
      </c>
      <c r="V75" s="8">
        <f>$S$70</f>
        <v>121.77232278113443</v>
      </c>
      <c r="W75" s="24" t="s">
        <v>636</v>
      </c>
      <c r="X75" s="22">
        <f t="shared" si="45"/>
        <v>0</v>
      </c>
      <c r="Y75" s="524"/>
      <c r="Z75" s="523"/>
    </row>
    <row r="76" spans="1:29" hidden="1" x14ac:dyDescent="0.4">
      <c r="A76" s="13"/>
      <c r="B76" s="652" t="s">
        <v>22</v>
      </c>
      <c r="C76" s="647"/>
      <c r="D76" s="15"/>
      <c r="E76" s="30"/>
      <c r="F76" s="14"/>
      <c r="G76" s="529">
        <f>G70+F75</f>
        <v>160.30504022011402</v>
      </c>
      <c r="H76" s="530"/>
      <c r="I76" s="31"/>
      <c r="J76" s="15"/>
      <c r="K76" s="30"/>
      <c r="L76" s="14"/>
      <c r="M76" s="529">
        <f>M70+L75</f>
        <v>144.05992817837625</v>
      </c>
      <c r="N76" s="530"/>
      <c r="O76" s="647"/>
      <c r="P76" s="15"/>
      <c r="Q76" s="30"/>
      <c r="R76" s="14"/>
      <c r="S76" s="529">
        <f>S70+R75</f>
        <v>121.77232278113443</v>
      </c>
      <c r="T76" s="530"/>
      <c r="U76" s="647"/>
      <c r="V76" s="15"/>
      <c r="W76" s="30"/>
      <c r="X76" s="14"/>
      <c r="Y76" s="529">
        <f>Y70+X75</f>
        <v>127.26949517</v>
      </c>
      <c r="Z76" s="530"/>
    </row>
    <row r="77" spans="1:29" hidden="1" x14ac:dyDescent="0.4">
      <c r="G77" s="8">
        <f>G76/100</f>
        <v>1.6030504022011403</v>
      </c>
      <c r="M77" s="533">
        <f>M76/100</f>
        <v>1.4405992817837625</v>
      </c>
      <c r="N77" s="533"/>
      <c r="O77" s="657"/>
      <c r="P77" s="533"/>
      <c r="Q77" s="533"/>
      <c r="R77" s="533"/>
      <c r="S77" s="533">
        <f>S76/100</f>
        <v>1.2177232278113443</v>
      </c>
      <c r="U77" s="657"/>
      <c r="V77" s="533"/>
      <c r="W77" s="533"/>
      <c r="X77" s="533"/>
      <c r="Y77" s="533">
        <f>Y76/100</f>
        <v>1.2726949516999999</v>
      </c>
    </row>
    <row r="78" spans="1:29" hidden="1" x14ac:dyDescent="0.4"/>
    <row r="79" spans="1:29" hidden="1" x14ac:dyDescent="0.4"/>
    <row r="80" spans="1:29" hidden="1" x14ac:dyDescent="0.4"/>
    <row r="81" spans="1:26" hidden="1" x14ac:dyDescent="0.4"/>
    <row r="82" spans="1:26" ht="33.4" hidden="1" x14ac:dyDescent="1">
      <c r="A82" s="9"/>
      <c r="B82" s="991" t="s">
        <v>683</v>
      </c>
      <c r="C82" s="991"/>
      <c r="D82" s="991"/>
      <c r="E82" s="991"/>
      <c r="F82" s="991"/>
      <c r="G82" s="991"/>
      <c r="H82" s="991"/>
      <c r="I82" s="991"/>
      <c r="J82" s="991"/>
      <c r="K82" s="991"/>
      <c r="L82" s="991"/>
      <c r="M82" s="991"/>
      <c r="N82" s="991"/>
    </row>
    <row r="83" spans="1:26" hidden="1" x14ac:dyDescent="0.4"/>
    <row r="84" spans="1:26" hidden="1" x14ac:dyDescent="0.4"/>
    <row r="85" spans="1:26" ht="31.5" hidden="1" customHeight="1" x14ac:dyDescent="0.4">
      <c r="A85" s="513" t="s">
        <v>311</v>
      </c>
      <c r="B85" s="992" t="s">
        <v>318</v>
      </c>
      <c r="C85" s="992"/>
      <c r="D85" s="992"/>
      <c r="E85" s="992"/>
      <c r="F85" s="992"/>
      <c r="G85" s="993"/>
      <c r="H85" s="988" t="s">
        <v>866</v>
      </c>
      <c r="I85" s="989"/>
      <c r="J85" s="989"/>
      <c r="K85" s="989"/>
      <c r="L85" s="989"/>
      <c r="M85" s="990"/>
      <c r="N85" s="28"/>
      <c r="O85" s="988" t="s">
        <v>865</v>
      </c>
      <c r="P85" s="989"/>
      <c r="Q85" s="989"/>
      <c r="R85" s="989"/>
      <c r="S85" s="989"/>
      <c r="T85" s="990"/>
      <c r="U85" s="988" t="s">
        <v>595</v>
      </c>
      <c r="V85" s="989"/>
      <c r="W85" s="989"/>
      <c r="X85" s="989"/>
      <c r="Y85" s="989"/>
      <c r="Z85" s="990"/>
    </row>
    <row r="86" spans="1:26" hidden="1" x14ac:dyDescent="0.4">
      <c r="A86" s="13" t="s">
        <v>0</v>
      </c>
      <c r="B86" s="649"/>
      <c r="C86" s="640" t="s">
        <v>2</v>
      </c>
      <c r="D86" s="987" t="s">
        <v>3</v>
      </c>
      <c r="E86" s="987"/>
      <c r="F86" s="14" t="s">
        <v>4</v>
      </c>
      <c r="G86" s="15" t="s">
        <v>5</v>
      </c>
      <c r="H86" s="515"/>
      <c r="I86" s="309" t="s">
        <v>2</v>
      </c>
      <c r="J86" s="987" t="s">
        <v>3</v>
      </c>
      <c r="K86" s="987"/>
      <c r="L86" s="14" t="s">
        <v>4</v>
      </c>
      <c r="M86" s="15" t="s">
        <v>5</v>
      </c>
      <c r="N86" s="515"/>
      <c r="O86" s="640" t="s">
        <v>2</v>
      </c>
      <c r="P86" s="987" t="s">
        <v>3</v>
      </c>
      <c r="Q86" s="987"/>
      <c r="R86" s="14" t="s">
        <v>4</v>
      </c>
      <c r="S86" s="15" t="s">
        <v>5</v>
      </c>
      <c r="T86" s="15"/>
      <c r="U86" s="640" t="s">
        <v>2</v>
      </c>
      <c r="V86" s="987" t="s">
        <v>3</v>
      </c>
      <c r="W86" s="987"/>
      <c r="X86" s="14" t="s">
        <v>4</v>
      </c>
      <c r="Y86" s="15" t="s">
        <v>5</v>
      </c>
      <c r="Z86" s="15"/>
    </row>
    <row r="87" spans="1:26" hidden="1" x14ac:dyDescent="0.4">
      <c r="A87" s="26" t="s">
        <v>1</v>
      </c>
      <c r="B87" s="650"/>
      <c r="C87" s="641">
        <v>100</v>
      </c>
      <c r="D87" s="28">
        <v>100</v>
      </c>
      <c r="E87" s="27"/>
      <c r="F87" s="29">
        <v>100</v>
      </c>
      <c r="G87" s="525">
        <v>100</v>
      </c>
      <c r="H87" s="555"/>
      <c r="I87" s="29">
        <v>100</v>
      </c>
      <c r="J87" s="28">
        <v>100</v>
      </c>
      <c r="K87" s="27"/>
      <c r="L87" s="29">
        <v>100</v>
      </c>
      <c r="M87" s="525">
        <v>100</v>
      </c>
      <c r="N87" s="555"/>
      <c r="O87" s="641">
        <v>100</v>
      </c>
      <c r="P87" s="28">
        <v>100</v>
      </c>
      <c r="Q87" s="27"/>
      <c r="R87" s="29">
        <v>100</v>
      </c>
      <c r="S87" s="525">
        <v>100</v>
      </c>
      <c r="T87" s="555"/>
      <c r="U87" s="641">
        <v>100</v>
      </c>
      <c r="V87" s="28">
        <v>100</v>
      </c>
      <c r="W87" s="27"/>
      <c r="X87" s="29">
        <v>100</v>
      </c>
      <c r="Y87" s="525">
        <v>100</v>
      </c>
      <c r="Z87" s="555"/>
    </row>
    <row r="88" spans="1:26" hidden="1" x14ac:dyDescent="0.4">
      <c r="A88" s="20" t="s">
        <v>6</v>
      </c>
      <c r="B88" s="638"/>
      <c r="C88" s="645"/>
      <c r="D88" s="11">
        <f>D87</f>
        <v>100</v>
      </c>
      <c r="E88" s="21" t="s">
        <v>1</v>
      </c>
      <c r="F88" s="22">
        <f t="shared" ref="F88:F98" si="86">C88*D88</f>
        <v>0</v>
      </c>
      <c r="G88" s="521">
        <f>G87+F88</f>
        <v>100</v>
      </c>
      <c r="H88" s="230"/>
      <c r="I88" s="536"/>
      <c r="J88" s="11">
        <f>J87</f>
        <v>100</v>
      </c>
      <c r="K88" s="21" t="s">
        <v>1</v>
      </c>
      <c r="L88" s="22">
        <f t="shared" ref="L88:L99" si="87">I88*J88</f>
        <v>0</v>
      </c>
      <c r="M88" s="521">
        <f>M87+L88</f>
        <v>100</v>
      </c>
      <c r="N88" s="230"/>
      <c r="O88" s="645"/>
      <c r="P88" s="11">
        <f>P87</f>
        <v>100</v>
      </c>
      <c r="Q88" s="21" t="s">
        <v>1</v>
      </c>
      <c r="R88" s="22">
        <f t="shared" ref="R88:R116" si="88">O88*P88</f>
        <v>0</v>
      </c>
      <c r="S88" s="521">
        <f>S87+R88</f>
        <v>100</v>
      </c>
      <c r="T88" s="230"/>
      <c r="U88" s="645"/>
      <c r="V88" s="11">
        <f>V87</f>
        <v>100</v>
      </c>
      <c r="W88" s="21" t="s">
        <v>1</v>
      </c>
      <c r="X88" s="22">
        <f t="shared" ref="X88:X99" si="89">U88*V88</f>
        <v>0</v>
      </c>
      <c r="Y88" s="521">
        <f>Y87+X88</f>
        <v>100</v>
      </c>
      <c r="Z88" s="230"/>
    </row>
    <row r="89" spans="1:26" hidden="1" x14ac:dyDescent="0.4">
      <c r="A89" s="17" t="s">
        <v>7</v>
      </c>
      <c r="B89" s="651" t="s">
        <v>8</v>
      </c>
      <c r="C89" s="646">
        <f>'Vaste waarden'!$C$24</f>
        <v>0.13192818110850899</v>
      </c>
      <c r="D89" s="10">
        <f>$G$48</f>
        <v>100</v>
      </c>
      <c r="E89" s="18" t="s">
        <v>1</v>
      </c>
      <c r="F89" s="19">
        <f t="shared" si="86"/>
        <v>13.192818110850899</v>
      </c>
      <c r="G89" s="517"/>
      <c r="H89" s="523"/>
      <c r="I89" s="537">
        <f>C89</f>
        <v>0.13192818110850899</v>
      </c>
      <c r="J89" s="10">
        <f>$M$48</f>
        <v>100</v>
      </c>
      <c r="K89" s="18" t="s">
        <v>1</v>
      </c>
      <c r="L89" s="19">
        <f t="shared" si="87"/>
        <v>13.192818110850899</v>
      </c>
      <c r="M89" s="517"/>
      <c r="N89" s="523"/>
      <c r="O89" s="646"/>
      <c r="P89" s="10">
        <f>$S$48</f>
        <v>100</v>
      </c>
      <c r="Q89" s="18" t="s">
        <v>1</v>
      </c>
      <c r="R89" s="19">
        <f t="shared" si="88"/>
        <v>0</v>
      </c>
      <c r="S89" s="517"/>
      <c r="T89" s="523"/>
      <c r="U89" s="646"/>
      <c r="V89" s="19">
        <f>$Y$87</f>
        <v>100</v>
      </c>
      <c r="W89" s="18" t="s">
        <v>1</v>
      </c>
      <c r="X89" s="19">
        <f t="shared" si="89"/>
        <v>0</v>
      </c>
      <c r="Y89" s="517"/>
      <c r="Z89" s="523"/>
    </row>
    <row r="90" spans="1:26" hidden="1" x14ac:dyDescent="0.4">
      <c r="A90" s="23"/>
      <c r="B90" s="271" t="s">
        <v>9</v>
      </c>
      <c r="C90" s="646">
        <f>'Vaste waarden'!$C$26</f>
        <v>0</v>
      </c>
      <c r="D90" s="8">
        <f>$G$48</f>
        <v>100</v>
      </c>
      <c r="E90" s="24" t="s">
        <v>1</v>
      </c>
      <c r="F90" s="25">
        <f t="shared" si="86"/>
        <v>0</v>
      </c>
      <c r="G90" s="524"/>
      <c r="H90" s="523"/>
      <c r="I90" s="537"/>
      <c r="J90" s="8">
        <f>$M$48</f>
        <v>100</v>
      </c>
      <c r="K90" s="24" t="s">
        <v>1</v>
      </c>
      <c r="L90" s="25">
        <f t="shared" si="87"/>
        <v>0</v>
      </c>
      <c r="M90" s="524"/>
      <c r="N90" s="523"/>
      <c r="O90" s="646"/>
      <c r="P90" s="25">
        <f>$S$48</f>
        <v>100</v>
      </c>
      <c r="Q90" s="24" t="s">
        <v>1</v>
      </c>
      <c r="R90" s="25">
        <f t="shared" si="88"/>
        <v>0</v>
      </c>
      <c r="S90" s="524"/>
      <c r="T90" s="523"/>
      <c r="U90" s="646"/>
      <c r="V90" s="25">
        <f t="shared" ref="V90:V93" si="90">$Y$87</f>
        <v>100</v>
      </c>
      <c r="W90" s="24" t="s">
        <v>1</v>
      </c>
      <c r="X90" s="25">
        <f t="shared" si="89"/>
        <v>0</v>
      </c>
      <c r="Y90" s="524"/>
      <c r="Z90" s="523"/>
    </row>
    <row r="91" spans="1:26" hidden="1" x14ac:dyDescent="0.4">
      <c r="A91" s="23"/>
      <c r="B91" s="150" t="s">
        <v>10</v>
      </c>
      <c r="C91" s="646">
        <f>'Vaste waarden'!$C$31</f>
        <v>0</v>
      </c>
      <c r="D91" s="8">
        <f t="shared" ref="D91:D93" si="91">$G$48</f>
        <v>100</v>
      </c>
      <c r="E91" s="24" t="s">
        <v>1</v>
      </c>
      <c r="F91" s="25">
        <f t="shared" ref="F91" si="92">C91*D91</f>
        <v>0</v>
      </c>
      <c r="G91" s="524"/>
      <c r="H91" s="523"/>
      <c r="I91" s="537"/>
      <c r="J91" s="8">
        <f>$M$48</f>
        <v>100</v>
      </c>
      <c r="K91" s="24" t="s">
        <v>1</v>
      </c>
      <c r="L91" s="25">
        <f t="shared" ref="L91" si="93">I91*J91</f>
        <v>0</v>
      </c>
      <c r="M91" s="524"/>
      <c r="N91" s="523"/>
      <c r="O91" s="646"/>
      <c r="P91" s="25">
        <f t="shared" ref="P91:P93" si="94">$S$48</f>
        <v>100</v>
      </c>
      <c r="Q91" s="24" t="s">
        <v>1</v>
      </c>
      <c r="R91" s="25">
        <f t="shared" ref="R91" si="95">O91*P91</f>
        <v>0</v>
      </c>
      <c r="S91" s="524"/>
      <c r="T91" s="523"/>
      <c r="U91" s="646"/>
      <c r="V91" s="25">
        <f t="shared" si="90"/>
        <v>100</v>
      </c>
      <c r="W91" s="24" t="s">
        <v>1</v>
      </c>
      <c r="X91" s="25">
        <f t="shared" si="89"/>
        <v>0</v>
      </c>
      <c r="Y91" s="524"/>
      <c r="Z91" s="523"/>
    </row>
    <row r="92" spans="1:26" hidden="1" x14ac:dyDescent="0.4">
      <c r="A92" s="23"/>
      <c r="B92" s="150" t="s">
        <v>362</v>
      </c>
      <c r="C92" s="646">
        <f>'Vaste waarden'!$C$27</f>
        <v>0</v>
      </c>
      <c r="D92" s="8">
        <f t="shared" si="91"/>
        <v>100</v>
      </c>
      <c r="E92" s="24" t="s">
        <v>1</v>
      </c>
      <c r="F92" s="25">
        <f t="shared" si="86"/>
        <v>0</v>
      </c>
      <c r="G92" s="524"/>
      <c r="H92" s="523"/>
      <c r="I92" s="537"/>
      <c r="J92" s="8">
        <f>$M$48</f>
        <v>100</v>
      </c>
      <c r="K92" s="24" t="s">
        <v>1</v>
      </c>
      <c r="L92" s="25">
        <f t="shared" si="87"/>
        <v>0</v>
      </c>
      <c r="M92" s="524"/>
      <c r="N92" s="523"/>
      <c r="O92" s="646"/>
      <c r="P92" s="25">
        <f t="shared" si="94"/>
        <v>100</v>
      </c>
      <c r="Q92" s="24" t="s">
        <v>1</v>
      </c>
      <c r="R92" s="25">
        <f t="shared" si="88"/>
        <v>0</v>
      </c>
      <c r="S92" s="524"/>
      <c r="T92" s="523"/>
      <c r="U92" s="646"/>
      <c r="V92" s="25">
        <f t="shared" si="90"/>
        <v>100</v>
      </c>
      <c r="W92" s="24" t="s">
        <v>1</v>
      </c>
      <c r="X92" s="25">
        <f t="shared" si="89"/>
        <v>0</v>
      </c>
      <c r="Y92" s="524"/>
      <c r="Z92" s="523"/>
    </row>
    <row r="93" spans="1:26" hidden="1" x14ac:dyDescent="0.4">
      <c r="A93" s="20"/>
      <c r="B93" s="151" t="s">
        <v>22</v>
      </c>
      <c r="C93" s="645">
        <f>SUM(C89:C92)</f>
        <v>0.13192818110850899</v>
      </c>
      <c r="D93" s="8">
        <f t="shared" si="91"/>
        <v>100</v>
      </c>
      <c r="E93" s="21" t="s">
        <v>1</v>
      </c>
      <c r="F93" s="22">
        <f t="shared" si="86"/>
        <v>13.192818110850899</v>
      </c>
      <c r="G93" s="521">
        <f>G88+F93</f>
        <v>113.19281811085089</v>
      </c>
      <c r="H93" s="230"/>
      <c r="I93" s="535">
        <f>SUM(I89:I92)</f>
        <v>0.13192818110850899</v>
      </c>
      <c r="J93" s="8">
        <f>$M$48</f>
        <v>100</v>
      </c>
      <c r="K93" s="21" t="s">
        <v>1</v>
      </c>
      <c r="L93" s="22">
        <f t="shared" si="87"/>
        <v>13.192818110850899</v>
      </c>
      <c r="M93" s="521">
        <f>M88+L93</f>
        <v>113.19281811085089</v>
      </c>
      <c r="N93" s="230"/>
      <c r="O93" s="645">
        <f>SUM(O89:O92)</f>
        <v>0</v>
      </c>
      <c r="P93" s="22">
        <f t="shared" si="94"/>
        <v>100</v>
      </c>
      <c r="Q93" s="21" t="s">
        <v>1</v>
      </c>
      <c r="R93" s="22">
        <f t="shared" si="88"/>
        <v>0</v>
      </c>
      <c r="S93" s="521">
        <f>S88+R93</f>
        <v>100</v>
      </c>
      <c r="T93" s="230"/>
      <c r="U93" s="645">
        <f>SUM(U89:U92)</f>
        <v>0</v>
      </c>
      <c r="V93" s="22">
        <f t="shared" si="90"/>
        <v>100</v>
      </c>
      <c r="W93" s="21" t="s">
        <v>1</v>
      </c>
      <c r="X93" s="22">
        <f t="shared" si="89"/>
        <v>0</v>
      </c>
      <c r="Y93" s="521">
        <f>Y88+X93</f>
        <v>100</v>
      </c>
      <c r="Z93" s="230"/>
    </row>
    <row r="94" spans="1:26" hidden="1" x14ac:dyDescent="0.4">
      <c r="A94" s="26" t="s">
        <v>390</v>
      </c>
      <c r="B94" s="650"/>
      <c r="C94" s="645">
        <f>'Overzicht van invoer'!$F$42</f>
        <v>8.3000000000000004E-2</v>
      </c>
      <c r="D94" s="28">
        <f>G93</f>
        <v>113.19281811085089</v>
      </c>
      <c r="E94" s="27" t="s">
        <v>394</v>
      </c>
      <c r="F94" s="29">
        <f t="shared" si="86"/>
        <v>9.3950039032006245</v>
      </c>
      <c r="G94" s="525">
        <f>G93+F94</f>
        <v>122.58782201405151</v>
      </c>
      <c r="H94" s="230"/>
      <c r="I94" s="526">
        <f>IF(Variabelen!$C$68 ="ja", Variabelen!$F$67, 0)+IF(Variabelen!$C$71 ="ja", Variabelen!$F$70, 0)</f>
        <v>0</v>
      </c>
      <c r="J94" s="28">
        <f>M93</f>
        <v>113.19281811085089</v>
      </c>
      <c r="K94" s="29" t="s">
        <v>394</v>
      </c>
      <c r="L94" s="29">
        <f t="shared" si="87"/>
        <v>0</v>
      </c>
      <c r="M94" s="525">
        <f>M93+L94</f>
        <v>113.19281811085089</v>
      </c>
      <c r="N94" s="230"/>
      <c r="O94" s="655">
        <f>IF(Variabelen!$C$69 ="ja", Variabelen!$F$67, 0)+IF(Variabelen!$C$72 ="ja", Variabelen!$F$70, 0)</f>
        <v>0</v>
      </c>
      <c r="P94" s="28">
        <f>S93</f>
        <v>100</v>
      </c>
      <c r="Q94" s="27" t="s">
        <v>394</v>
      </c>
      <c r="R94" s="29">
        <f t="shared" si="88"/>
        <v>0</v>
      </c>
      <c r="S94" s="525">
        <f>S93+R94</f>
        <v>100</v>
      </c>
      <c r="T94" s="230"/>
      <c r="U94" s="655"/>
      <c r="V94" s="28">
        <f>Y93</f>
        <v>100</v>
      </c>
      <c r="W94" s="27" t="s">
        <v>394</v>
      </c>
      <c r="X94" s="29">
        <f t="shared" si="89"/>
        <v>0</v>
      </c>
      <c r="Y94" s="525">
        <f>Y93+X94</f>
        <v>100</v>
      </c>
      <c r="Z94" s="230"/>
    </row>
    <row r="95" spans="1:26" hidden="1" x14ac:dyDescent="0.4">
      <c r="A95" s="26" t="s">
        <v>11</v>
      </c>
      <c r="B95" s="650"/>
      <c r="C95" s="645">
        <f>'Vaste waarden'!$C$32</f>
        <v>0.08</v>
      </c>
      <c r="D95" s="28">
        <f>G93</f>
        <v>113.19281811085089</v>
      </c>
      <c r="E95" s="538" t="s">
        <v>394</v>
      </c>
      <c r="F95" s="29">
        <f t="shared" si="86"/>
        <v>9.0554254488680712</v>
      </c>
      <c r="G95" s="525">
        <f>G93+F95+F94</f>
        <v>131.64324746291959</v>
      </c>
      <c r="H95" s="230"/>
      <c r="I95" s="526">
        <f>IF(Variabelen!$C$65 ="ja", Variabelen!$F$64, 0)</f>
        <v>0</v>
      </c>
      <c r="J95" s="28">
        <f>M93</f>
        <v>113.19281811085089</v>
      </c>
      <c r="K95" s="27" t="s">
        <v>394</v>
      </c>
      <c r="L95" s="29">
        <f t="shared" si="87"/>
        <v>0</v>
      </c>
      <c r="M95" s="525">
        <f>M93+L95+L94</f>
        <v>113.19281811085089</v>
      </c>
      <c r="N95" s="230"/>
      <c r="O95" s="655">
        <f>IF(Variabelen!$C$66 ="ja", Variabelen!$F$64, 0)</f>
        <v>0</v>
      </c>
      <c r="P95" s="28">
        <f>S93</f>
        <v>100</v>
      </c>
      <c r="Q95" s="27" t="s">
        <v>394</v>
      </c>
      <c r="R95" s="29">
        <f t="shared" si="88"/>
        <v>0</v>
      </c>
      <c r="S95" s="525">
        <f>S93+R95+R94</f>
        <v>100</v>
      </c>
      <c r="T95" s="230"/>
      <c r="U95" s="655"/>
      <c r="V95" s="28">
        <f>Y93</f>
        <v>100</v>
      </c>
      <c r="W95" s="27" t="s">
        <v>394</v>
      </c>
      <c r="X95" s="29">
        <f t="shared" si="89"/>
        <v>0</v>
      </c>
      <c r="Y95" s="525">
        <f>Y93+X95+X94</f>
        <v>100</v>
      </c>
      <c r="Z95" s="230"/>
    </row>
    <row r="96" spans="1:26" hidden="1" x14ac:dyDescent="0.4">
      <c r="A96" s="23" t="s">
        <v>18</v>
      </c>
      <c r="B96" s="271" t="s">
        <v>854</v>
      </c>
      <c r="C96" s="646">
        <f>'Overzicht van invoer'!$F$8*AD45</f>
        <v>0</v>
      </c>
      <c r="D96" s="8">
        <f>$G$55</f>
        <v>131.64324746291959</v>
      </c>
      <c r="E96" s="24" t="s">
        <v>394</v>
      </c>
      <c r="F96" s="25">
        <f t="shared" si="86"/>
        <v>0</v>
      </c>
      <c r="G96" s="524"/>
      <c r="H96" s="523"/>
      <c r="I96" s="539">
        <f t="shared" ref="I96:I101" si="96">C96</f>
        <v>0</v>
      </c>
      <c r="J96" s="8">
        <f>$M$55</f>
        <v>113.19281811085089</v>
      </c>
      <c r="K96" s="24" t="s">
        <v>394</v>
      </c>
      <c r="L96" s="25">
        <f t="shared" si="87"/>
        <v>0</v>
      </c>
      <c r="M96" s="524"/>
      <c r="N96" s="523"/>
      <c r="O96" s="646">
        <f>C96</f>
        <v>0</v>
      </c>
      <c r="P96" s="8">
        <f>$S$55</f>
        <v>100</v>
      </c>
      <c r="Q96" s="24" t="s">
        <v>394</v>
      </c>
      <c r="R96" s="25">
        <f t="shared" si="88"/>
        <v>0</v>
      </c>
      <c r="S96" s="524"/>
      <c r="T96" s="523"/>
      <c r="U96" s="646">
        <f>I96</f>
        <v>0</v>
      </c>
      <c r="V96" s="8">
        <f>$Y$87</f>
        <v>100</v>
      </c>
      <c r="W96" s="24" t="s">
        <v>394</v>
      </c>
      <c r="X96" s="25">
        <f t="shared" si="89"/>
        <v>0</v>
      </c>
      <c r="Y96" s="524"/>
      <c r="Z96" s="523"/>
    </row>
    <row r="97" spans="1:26" hidden="1" x14ac:dyDescent="0.4">
      <c r="A97" s="23"/>
      <c r="B97" s="271" t="s">
        <v>855</v>
      </c>
      <c r="C97" s="646"/>
      <c r="D97" s="8">
        <f>$G$55</f>
        <v>131.64324746291959</v>
      </c>
      <c r="E97" s="24" t="s">
        <v>394</v>
      </c>
      <c r="F97" s="25">
        <f t="shared" si="86"/>
        <v>0</v>
      </c>
      <c r="G97" s="524"/>
      <c r="H97" s="523"/>
      <c r="I97" s="537">
        <f t="shared" si="96"/>
        <v>0</v>
      </c>
      <c r="J97" s="8">
        <f>$M$55</f>
        <v>113.19281811085089</v>
      </c>
      <c r="K97" s="24" t="s">
        <v>394</v>
      </c>
      <c r="L97" s="25">
        <f t="shared" si="87"/>
        <v>0</v>
      </c>
      <c r="M97" s="524"/>
      <c r="N97" s="523"/>
      <c r="O97" s="646">
        <f>I97</f>
        <v>0</v>
      </c>
      <c r="P97" s="8">
        <f>$S$55</f>
        <v>100</v>
      </c>
      <c r="Q97" s="24" t="s">
        <v>394</v>
      </c>
      <c r="R97" s="25">
        <f t="shared" si="88"/>
        <v>0</v>
      </c>
      <c r="S97" s="524"/>
      <c r="T97" s="523"/>
      <c r="U97" s="646">
        <f>O97</f>
        <v>0</v>
      </c>
      <c r="V97" s="8">
        <f t="shared" ref="V97:V102" si="97">$Y$87</f>
        <v>100</v>
      </c>
      <c r="W97" s="24" t="s">
        <v>394</v>
      </c>
      <c r="X97" s="25">
        <f t="shared" si="89"/>
        <v>0</v>
      </c>
      <c r="Y97" s="524"/>
      <c r="Z97" s="523"/>
    </row>
    <row r="98" spans="1:26" hidden="1" x14ac:dyDescent="0.4">
      <c r="A98" s="23"/>
      <c r="B98" s="271" t="s">
        <v>12</v>
      </c>
      <c r="C98" s="646">
        <f>'Vaste waarden'!$B$20</f>
        <v>2E-3</v>
      </c>
      <c r="D98" s="8">
        <f>$G$55</f>
        <v>131.64324746291959</v>
      </c>
      <c r="E98" s="24" t="s">
        <v>394</v>
      </c>
      <c r="F98" s="25">
        <f t="shared" si="86"/>
        <v>0.26328649492583917</v>
      </c>
      <c r="G98" s="524"/>
      <c r="H98" s="523"/>
      <c r="I98" s="537">
        <f t="shared" si="96"/>
        <v>2E-3</v>
      </c>
      <c r="J98" s="8">
        <f t="shared" ref="J98" si="98">$M$55</f>
        <v>113.19281811085089</v>
      </c>
      <c r="K98" s="24" t="s">
        <v>394</v>
      </c>
      <c r="L98" s="25">
        <f t="shared" si="87"/>
        <v>0.2263856362217018</v>
      </c>
      <c r="M98" s="524"/>
      <c r="N98" s="523"/>
      <c r="O98" s="646">
        <f t="shared" ref="O98" si="99">I98</f>
        <v>2E-3</v>
      </c>
      <c r="P98" s="8">
        <f>$S$55</f>
        <v>100</v>
      </c>
      <c r="Q98" s="24" t="s">
        <v>394</v>
      </c>
      <c r="R98" s="25">
        <f t="shared" si="88"/>
        <v>0.2</v>
      </c>
      <c r="S98" s="524"/>
      <c r="T98" s="523"/>
      <c r="U98" s="646">
        <f t="shared" ref="U98" si="100">O98</f>
        <v>2E-3</v>
      </c>
      <c r="V98" s="8">
        <f t="shared" si="97"/>
        <v>100</v>
      </c>
      <c r="W98" s="24" t="s">
        <v>394</v>
      </c>
      <c r="X98" s="25">
        <f t="shared" si="89"/>
        <v>0.2</v>
      </c>
      <c r="Y98" s="524"/>
      <c r="Z98" s="523"/>
    </row>
    <row r="99" spans="1:26" hidden="1" x14ac:dyDescent="0.4">
      <c r="A99" s="23"/>
      <c r="B99" s="271" t="s">
        <v>285</v>
      </c>
      <c r="C99" s="637">
        <f>'Vaste waarden'!$B$19</f>
        <v>1.2200000000000001E-2</v>
      </c>
      <c r="D99" s="8">
        <f t="shared" ref="D99" si="101">$G$14</f>
        <v>131.64324746291959</v>
      </c>
      <c r="E99" s="25" t="s">
        <v>394</v>
      </c>
      <c r="F99" s="25">
        <f>C99*D99</f>
        <v>1.6060476190476192</v>
      </c>
      <c r="G99" s="524"/>
      <c r="H99" s="523"/>
      <c r="I99" s="522">
        <f t="shared" si="96"/>
        <v>1.2200000000000001E-2</v>
      </c>
      <c r="J99" s="8">
        <f t="shared" ref="J99" si="102">$M$14</f>
        <v>113.19281811085089</v>
      </c>
      <c r="K99" s="25" t="s">
        <v>394</v>
      </c>
      <c r="L99" s="25">
        <f t="shared" si="87"/>
        <v>1.3809523809523809</v>
      </c>
      <c r="M99" s="524"/>
      <c r="N99" s="523"/>
      <c r="O99" s="637">
        <f>C99</f>
        <v>1.2200000000000001E-2</v>
      </c>
      <c r="P99" s="8">
        <f>$S$55</f>
        <v>100</v>
      </c>
      <c r="Q99" s="25" t="s">
        <v>394</v>
      </c>
      <c r="R99" s="25">
        <f t="shared" si="88"/>
        <v>1.22</v>
      </c>
      <c r="S99" s="524"/>
      <c r="T99" s="523"/>
      <c r="U99" s="637">
        <f>I99</f>
        <v>1.2200000000000001E-2</v>
      </c>
      <c r="V99" s="8">
        <f t="shared" si="97"/>
        <v>100</v>
      </c>
      <c r="W99" s="25" t="s">
        <v>394</v>
      </c>
      <c r="X99" s="25">
        <f t="shared" si="89"/>
        <v>1.22</v>
      </c>
      <c r="Y99" s="524"/>
      <c r="Z99" s="523"/>
    </row>
    <row r="100" spans="1:26" hidden="1" x14ac:dyDescent="0.4">
      <c r="A100" s="23"/>
      <c r="B100" s="271" t="s">
        <v>682</v>
      </c>
      <c r="C100" s="646"/>
      <c r="D100" s="8">
        <f>$G$55</f>
        <v>131.64324746291959</v>
      </c>
      <c r="E100" s="24" t="s">
        <v>394</v>
      </c>
      <c r="F100" s="25">
        <f>C100*D100</f>
        <v>0</v>
      </c>
      <c r="G100" s="524"/>
      <c r="H100" s="523"/>
      <c r="I100" s="537">
        <f t="shared" si="96"/>
        <v>0</v>
      </c>
      <c r="J100" s="8">
        <f>$M$55</f>
        <v>113.19281811085089</v>
      </c>
      <c r="K100" s="24" t="s">
        <v>394</v>
      </c>
      <c r="L100" s="25">
        <f>I100*J100</f>
        <v>0</v>
      </c>
      <c r="M100" s="524"/>
      <c r="N100" s="523"/>
      <c r="O100" s="646">
        <f>I100</f>
        <v>0</v>
      </c>
      <c r="P100" s="8">
        <f>$S$55</f>
        <v>100</v>
      </c>
      <c r="Q100" s="24" t="s">
        <v>394</v>
      </c>
      <c r="R100" s="25">
        <f>O100*P100</f>
        <v>0</v>
      </c>
      <c r="S100" s="524"/>
      <c r="T100" s="523"/>
      <c r="U100" s="646">
        <f>O100</f>
        <v>0</v>
      </c>
      <c r="V100" s="8">
        <f t="shared" si="97"/>
        <v>100</v>
      </c>
      <c r="W100" s="24" t="s">
        <v>394</v>
      </c>
      <c r="X100" s="25">
        <f>U100*V100</f>
        <v>0</v>
      </c>
      <c r="Y100" s="524"/>
      <c r="Z100" s="523"/>
    </row>
    <row r="101" spans="1:26" hidden="1" x14ac:dyDescent="0.4">
      <c r="A101" s="23"/>
      <c r="B101" s="271" t="s">
        <v>696</v>
      </c>
      <c r="C101" s="637"/>
      <c r="D101" s="8">
        <f t="shared" ref="D101" si="103">$G$14</f>
        <v>131.64324746291959</v>
      </c>
      <c r="E101" s="24" t="s">
        <v>394</v>
      </c>
      <c r="F101" s="25">
        <f t="shared" ref="F101" si="104">C101*D101</f>
        <v>0</v>
      </c>
      <c r="G101" s="524"/>
      <c r="H101" s="523"/>
      <c r="I101" s="537">
        <f t="shared" si="96"/>
        <v>0</v>
      </c>
      <c r="J101" s="8">
        <f t="shared" ref="J101" si="105">$M$14</f>
        <v>113.19281811085089</v>
      </c>
      <c r="K101" s="24" t="s">
        <v>394</v>
      </c>
      <c r="L101" s="25">
        <f t="shared" ref="L101" si="106">I101*J101</f>
        <v>0</v>
      </c>
      <c r="M101" s="524"/>
      <c r="N101" s="523"/>
      <c r="O101" s="646"/>
      <c r="P101" s="8">
        <f t="shared" ref="P101" si="107">$S$14</f>
        <v>100</v>
      </c>
      <c r="Q101" s="24" t="s">
        <v>394</v>
      </c>
      <c r="R101" s="25">
        <f t="shared" ref="R101" si="108">O101*P101</f>
        <v>0</v>
      </c>
      <c r="S101" s="524"/>
      <c r="T101" s="523"/>
      <c r="U101" s="646"/>
      <c r="V101" s="8">
        <f t="shared" si="97"/>
        <v>100</v>
      </c>
      <c r="W101" s="24" t="s">
        <v>394</v>
      </c>
      <c r="X101" s="25">
        <f t="shared" ref="X101:X116" si="109">U101*V101</f>
        <v>0</v>
      </c>
      <c r="Y101" s="524"/>
      <c r="Z101" s="523"/>
    </row>
    <row r="102" spans="1:26" hidden="1" x14ac:dyDescent="0.4">
      <c r="A102" s="23"/>
      <c r="B102" s="638" t="s">
        <v>22</v>
      </c>
      <c r="C102" s="645">
        <f>SUM(C96:C101)</f>
        <v>1.4200000000000001E-2</v>
      </c>
      <c r="D102" s="22">
        <f t="shared" ref="D102:D108" si="110">$G$55</f>
        <v>131.64324746291959</v>
      </c>
      <c r="E102" s="24" t="s">
        <v>394</v>
      </c>
      <c r="F102" s="25">
        <f>SUM(F96:F101)</f>
        <v>1.8693341139734583</v>
      </c>
      <c r="G102" s="524">
        <f>G95+F102</f>
        <v>133.51258157689304</v>
      </c>
      <c r="H102" s="527"/>
      <c r="I102" s="536">
        <f>SUM(I96:I101)</f>
        <v>1.4200000000000001E-2</v>
      </c>
      <c r="J102" s="22">
        <f t="shared" ref="J102:J108" si="111">$M$55</f>
        <v>113.19281811085089</v>
      </c>
      <c r="K102" s="24" t="s">
        <v>394</v>
      </c>
      <c r="L102" s="25">
        <f>SUM(L96:L101)</f>
        <v>1.6073380171740828</v>
      </c>
      <c r="M102" s="524">
        <f>M95+L102</f>
        <v>114.80015612802498</v>
      </c>
      <c r="N102" s="527"/>
      <c r="O102" s="645">
        <f>SUM(O96:O101)</f>
        <v>1.4200000000000001E-2</v>
      </c>
      <c r="P102" s="22">
        <f t="shared" ref="P102:P108" si="112">$S$55</f>
        <v>100</v>
      </c>
      <c r="Q102" s="24" t="s">
        <v>394</v>
      </c>
      <c r="R102" s="25">
        <f t="shared" si="88"/>
        <v>1.4200000000000002</v>
      </c>
      <c r="S102" s="524">
        <f>S95+R102</f>
        <v>101.42</v>
      </c>
      <c r="T102" s="527"/>
      <c r="U102" s="645">
        <f>SUM(U96:U101)</f>
        <v>1.4200000000000001E-2</v>
      </c>
      <c r="V102" s="8">
        <f t="shared" si="97"/>
        <v>100</v>
      </c>
      <c r="W102" s="24" t="s">
        <v>394</v>
      </c>
      <c r="X102" s="25">
        <f t="shared" si="109"/>
        <v>1.4200000000000002</v>
      </c>
      <c r="Y102" s="524">
        <f>Y95+X102</f>
        <v>101.42</v>
      </c>
      <c r="Z102" s="527"/>
    </row>
    <row r="103" spans="1:26" hidden="1" x14ac:dyDescent="0.4">
      <c r="A103" s="17" t="s">
        <v>316</v>
      </c>
      <c r="B103" s="651" t="s">
        <v>320</v>
      </c>
      <c r="C103" s="646"/>
      <c r="D103" s="8">
        <f t="shared" si="110"/>
        <v>131.64324746291959</v>
      </c>
      <c r="E103" s="18" t="s">
        <v>394</v>
      </c>
      <c r="F103" s="19">
        <f t="shared" ref="F103:F116" si="113">C103*D103</f>
        <v>0</v>
      </c>
      <c r="G103" s="517"/>
      <c r="H103" s="523"/>
      <c r="I103" s="537">
        <f t="shared" ref="I103:I110" si="114">C103</f>
        <v>0</v>
      </c>
      <c r="J103" s="8">
        <f t="shared" si="111"/>
        <v>113.19281811085089</v>
      </c>
      <c r="K103" s="18" t="s">
        <v>394</v>
      </c>
      <c r="L103" s="19">
        <f t="shared" ref="L103:L116" si="115">I103*J103</f>
        <v>0</v>
      </c>
      <c r="M103" s="517"/>
      <c r="N103" s="523"/>
      <c r="O103" s="646">
        <f t="shared" ref="O103:O110" si="116">I103</f>
        <v>0</v>
      </c>
      <c r="P103" s="8">
        <f t="shared" si="112"/>
        <v>100</v>
      </c>
      <c r="Q103" s="18" t="s">
        <v>394</v>
      </c>
      <c r="R103" s="19">
        <f t="shared" si="88"/>
        <v>0</v>
      </c>
      <c r="S103" s="517"/>
      <c r="T103" s="523"/>
      <c r="U103" s="646">
        <f t="shared" ref="U103:U110" si="117">O103</f>
        <v>0</v>
      </c>
      <c r="V103" s="19">
        <f>$Y$87</f>
        <v>100</v>
      </c>
      <c r="W103" s="18" t="s">
        <v>394</v>
      </c>
      <c r="X103" s="19">
        <f t="shared" si="109"/>
        <v>0</v>
      </c>
      <c r="Y103" s="517"/>
      <c r="Z103" s="523"/>
    </row>
    <row r="104" spans="1:26" hidden="1" x14ac:dyDescent="0.4">
      <c r="A104" s="23"/>
      <c r="B104" s="150" t="s">
        <v>374</v>
      </c>
      <c r="C104" s="646"/>
      <c r="D104" s="8">
        <f t="shared" si="110"/>
        <v>131.64324746291959</v>
      </c>
      <c r="E104" s="24" t="s">
        <v>394</v>
      </c>
      <c r="F104" s="25">
        <f t="shared" ref="F104" si="118">C104*D104</f>
        <v>0</v>
      </c>
      <c r="G104" s="524"/>
      <c r="H104" s="523"/>
      <c r="I104" s="537">
        <f t="shared" ref="I104" si="119">C104</f>
        <v>0</v>
      </c>
      <c r="J104" s="8">
        <f t="shared" si="111"/>
        <v>113.19281811085089</v>
      </c>
      <c r="K104" s="24" t="s">
        <v>394</v>
      </c>
      <c r="L104" s="25">
        <f t="shared" ref="L104" si="120">I104*J104</f>
        <v>0</v>
      </c>
      <c r="M104" s="524"/>
      <c r="N104" s="523"/>
      <c r="O104" s="646">
        <f t="shared" ref="O104" si="121">I104</f>
        <v>0</v>
      </c>
      <c r="P104" s="8">
        <f t="shared" si="112"/>
        <v>100</v>
      </c>
      <c r="Q104" s="24" t="s">
        <v>394</v>
      </c>
      <c r="R104" s="25">
        <f t="shared" ref="R104" si="122">O104*P104</f>
        <v>0</v>
      </c>
      <c r="S104" s="524"/>
      <c r="T104" s="523"/>
      <c r="U104" s="646">
        <f t="shared" si="117"/>
        <v>0</v>
      </c>
      <c r="V104" s="25">
        <f>$Y$87</f>
        <v>100</v>
      </c>
      <c r="W104" s="24" t="s">
        <v>394</v>
      </c>
      <c r="X104" s="25">
        <f t="shared" si="109"/>
        <v>0</v>
      </c>
      <c r="Y104" s="524"/>
      <c r="Z104" s="523"/>
    </row>
    <row r="105" spans="1:26" hidden="1" x14ac:dyDescent="0.4">
      <c r="A105" s="23"/>
      <c r="B105" s="150" t="s">
        <v>363</v>
      </c>
      <c r="C105" s="646"/>
      <c r="D105" s="8">
        <f t="shared" si="110"/>
        <v>131.64324746291959</v>
      </c>
      <c r="E105" s="24" t="s">
        <v>394</v>
      </c>
      <c r="F105" s="25">
        <f t="shared" si="113"/>
        <v>0</v>
      </c>
      <c r="G105" s="524"/>
      <c r="H105" s="523"/>
      <c r="I105" s="537">
        <f t="shared" si="114"/>
        <v>0</v>
      </c>
      <c r="J105" s="8">
        <f t="shared" si="111"/>
        <v>113.19281811085089</v>
      </c>
      <c r="K105" s="24" t="s">
        <v>394</v>
      </c>
      <c r="L105" s="25">
        <f t="shared" si="115"/>
        <v>0</v>
      </c>
      <c r="M105" s="524"/>
      <c r="N105" s="523"/>
      <c r="O105" s="646">
        <f t="shared" si="116"/>
        <v>0</v>
      </c>
      <c r="P105" s="8">
        <f t="shared" si="112"/>
        <v>100</v>
      </c>
      <c r="Q105" s="24" t="s">
        <v>394</v>
      </c>
      <c r="R105" s="25">
        <f t="shared" si="88"/>
        <v>0</v>
      </c>
      <c r="S105" s="524"/>
      <c r="T105" s="523"/>
      <c r="U105" s="646">
        <f t="shared" si="117"/>
        <v>0</v>
      </c>
      <c r="V105" s="25">
        <f t="shared" ref="V105:V111" si="123">$Y$87</f>
        <v>100</v>
      </c>
      <c r="W105" s="24" t="s">
        <v>394</v>
      </c>
      <c r="X105" s="25">
        <f t="shared" si="109"/>
        <v>0</v>
      </c>
      <c r="Y105" s="524"/>
      <c r="Z105" s="523"/>
    </row>
    <row r="106" spans="1:26" hidden="1" x14ac:dyDescent="0.4">
      <c r="A106" s="23"/>
      <c r="B106" s="150" t="s">
        <v>856</v>
      </c>
      <c r="C106" s="646"/>
      <c r="D106" s="8">
        <f t="shared" si="110"/>
        <v>131.64324746291959</v>
      </c>
      <c r="E106" s="24" t="s">
        <v>394</v>
      </c>
      <c r="F106" s="25">
        <f t="shared" si="113"/>
        <v>0</v>
      </c>
      <c r="G106" s="524"/>
      <c r="H106" s="523"/>
      <c r="I106" s="537">
        <f t="shared" si="114"/>
        <v>0</v>
      </c>
      <c r="J106" s="8">
        <f t="shared" si="111"/>
        <v>113.19281811085089</v>
      </c>
      <c r="K106" s="24" t="s">
        <v>394</v>
      </c>
      <c r="L106" s="25">
        <f t="shared" si="115"/>
        <v>0</v>
      </c>
      <c r="M106" s="524"/>
      <c r="N106" s="523"/>
      <c r="O106" s="646">
        <f t="shared" si="116"/>
        <v>0</v>
      </c>
      <c r="P106" s="8">
        <f t="shared" si="112"/>
        <v>100</v>
      </c>
      <c r="Q106" s="24" t="s">
        <v>394</v>
      </c>
      <c r="R106" s="25">
        <f t="shared" si="88"/>
        <v>0</v>
      </c>
      <c r="S106" s="524"/>
      <c r="T106" s="523"/>
      <c r="U106" s="646">
        <f t="shared" si="117"/>
        <v>0</v>
      </c>
      <c r="V106" s="25">
        <f t="shared" si="123"/>
        <v>100</v>
      </c>
      <c r="W106" s="24" t="s">
        <v>394</v>
      </c>
      <c r="X106" s="25">
        <f t="shared" si="109"/>
        <v>0</v>
      </c>
      <c r="Y106" s="524"/>
      <c r="Z106" s="523"/>
    </row>
    <row r="107" spans="1:26" hidden="1" x14ac:dyDescent="0.4">
      <c r="A107" s="23"/>
      <c r="B107" s="150" t="s">
        <v>867</v>
      </c>
      <c r="C107" s="646"/>
      <c r="D107" s="8">
        <f t="shared" si="110"/>
        <v>131.64324746291959</v>
      </c>
      <c r="E107" s="24" t="s">
        <v>394</v>
      </c>
      <c r="F107" s="25">
        <f t="shared" si="113"/>
        <v>0</v>
      </c>
      <c r="G107" s="524"/>
      <c r="H107" s="523"/>
      <c r="I107" s="537">
        <f t="shared" si="114"/>
        <v>0</v>
      </c>
      <c r="J107" s="8">
        <f t="shared" si="111"/>
        <v>113.19281811085089</v>
      </c>
      <c r="K107" s="24" t="s">
        <v>394</v>
      </c>
      <c r="L107" s="25">
        <f t="shared" si="115"/>
        <v>0</v>
      </c>
      <c r="M107" s="524"/>
      <c r="N107" s="523"/>
      <c r="O107" s="646">
        <f t="shared" si="116"/>
        <v>0</v>
      </c>
      <c r="P107" s="8">
        <f t="shared" si="112"/>
        <v>100</v>
      </c>
      <c r="Q107" s="24" t="s">
        <v>394</v>
      </c>
      <c r="R107" s="25">
        <f t="shared" si="88"/>
        <v>0</v>
      </c>
      <c r="S107" s="524"/>
      <c r="T107" s="523"/>
      <c r="U107" s="646">
        <f t="shared" si="117"/>
        <v>0</v>
      </c>
      <c r="V107" s="25">
        <f t="shared" si="123"/>
        <v>100</v>
      </c>
      <c r="W107" s="24" t="s">
        <v>394</v>
      </c>
      <c r="X107" s="25">
        <f t="shared" si="109"/>
        <v>0</v>
      </c>
      <c r="Y107" s="524"/>
      <c r="Z107" s="523"/>
    </row>
    <row r="108" spans="1:26" hidden="1" x14ac:dyDescent="0.4">
      <c r="A108" s="23"/>
      <c r="B108" s="150" t="s">
        <v>13</v>
      </c>
      <c r="C108" s="646">
        <f>'Vaste waarden'!$B$7</f>
        <v>6.0999999999999999E-2</v>
      </c>
      <c r="D108" s="8">
        <f t="shared" si="110"/>
        <v>131.64324746291959</v>
      </c>
      <c r="E108" s="24" t="s">
        <v>394</v>
      </c>
      <c r="F108" s="25">
        <f t="shared" si="113"/>
        <v>8.0302380952380954</v>
      </c>
      <c r="G108" s="524"/>
      <c r="H108" s="523"/>
      <c r="I108" s="537">
        <f t="shared" si="114"/>
        <v>6.0999999999999999E-2</v>
      </c>
      <c r="J108" s="8">
        <f t="shared" si="111"/>
        <v>113.19281811085089</v>
      </c>
      <c r="K108" s="24" t="s">
        <v>394</v>
      </c>
      <c r="L108" s="25">
        <f t="shared" si="115"/>
        <v>6.9047619047619042</v>
      </c>
      <c r="M108" s="524"/>
      <c r="N108" s="523"/>
      <c r="O108" s="646">
        <f t="shared" si="116"/>
        <v>6.0999999999999999E-2</v>
      </c>
      <c r="P108" s="8">
        <f t="shared" si="112"/>
        <v>100</v>
      </c>
      <c r="Q108" s="24" t="s">
        <v>394</v>
      </c>
      <c r="R108" s="25">
        <f t="shared" si="88"/>
        <v>6.1</v>
      </c>
      <c r="S108" s="524"/>
      <c r="T108" s="523"/>
      <c r="U108" s="646">
        <f t="shared" si="117"/>
        <v>6.0999999999999999E-2</v>
      </c>
      <c r="V108" s="25">
        <f t="shared" si="123"/>
        <v>100</v>
      </c>
      <c r="W108" s="24" t="s">
        <v>394</v>
      </c>
      <c r="X108" s="25">
        <f t="shared" si="109"/>
        <v>6.1</v>
      </c>
      <c r="Y108" s="524"/>
      <c r="Z108" s="523"/>
    </row>
    <row r="109" spans="1:26" hidden="1" x14ac:dyDescent="0.4">
      <c r="A109" s="23"/>
      <c r="B109" s="271" t="s">
        <v>757</v>
      </c>
      <c r="C109" s="646"/>
      <c r="D109" s="8">
        <f t="shared" ref="D109:D110" si="124">$G$14</f>
        <v>131.64324746291959</v>
      </c>
      <c r="E109" s="24" t="s">
        <v>394</v>
      </c>
      <c r="F109" s="25">
        <f t="shared" si="113"/>
        <v>0</v>
      </c>
      <c r="G109" s="524"/>
      <c r="H109" s="523"/>
      <c r="I109" s="537">
        <f t="shared" si="114"/>
        <v>0</v>
      </c>
      <c r="J109" s="8">
        <f t="shared" ref="J109:J110" si="125">$M$14</f>
        <v>113.19281811085089</v>
      </c>
      <c r="K109" s="24" t="s">
        <v>394</v>
      </c>
      <c r="L109" s="25">
        <f t="shared" si="115"/>
        <v>0</v>
      </c>
      <c r="M109" s="524"/>
      <c r="N109" s="523"/>
      <c r="O109" s="646">
        <f t="shared" si="116"/>
        <v>0</v>
      </c>
      <c r="P109" s="8">
        <f t="shared" ref="P109:P110" si="126">$S$14</f>
        <v>100</v>
      </c>
      <c r="Q109" s="24" t="s">
        <v>394</v>
      </c>
      <c r="R109" s="25">
        <f t="shared" si="88"/>
        <v>0</v>
      </c>
      <c r="S109" s="524"/>
      <c r="T109" s="523"/>
      <c r="U109" s="646">
        <f t="shared" si="117"/>
        <v>0</v>
      </c>
      <c r="V109" s="25">
        <f t="shared" si="123"/>
        <v>100</v>
      </c>
      <c r="W109" s="24" t="s">
        <v>394</v>
      </c>
      <c r="X109" s="25">
        <f t="shared" si="109"/>
        <v>0</v>
      </c>
      <c r="Y109" s="524"/>
      <c r="Z109" s="523"/>
    </row>
    <row r="110" spans="1:26" hidden="1" x14ac:dyDescent="0.4">
      <c r="A110" s="23"/>
      <c r="B110" s="271" t="s">
        <v>383</v>
      </c>
      <c r="C110" s="646">
        <f>'Overzicht van invoer'!$F$31*$AD$45</f>
        <v>0</v>
      </c>
      <c r="D110" s="8">
        <f t="shared" si="124"/>
        <v>131.64324746291959</v>
      </c>
      <c r="E110" s="24" t="s">
        <v>394</v>
      </c>
      <c r="F110" s="25">
        <f t="shared" si="113"/>
        <v>0</v>
      </c>
      <c r="G110" s="524"/>
      <c r="H110" s="523"/>
      <c r="I110" s="537">
        <f t="shared" si="114"/>
        <v>0</v>
      </c>
      <c r="J110" s="8">
        <f t="shared" si="125"/>
        <v>113.19281811085089</v>
      </c>
      <c r="K110" s="24" t="s">
        <v>394</v>
      </c>
      <c r="L110" s="25">
        <f t="shared" si="115"/>
        <v>0</v>
      </c>
      <c r="M110" s="524"/>
      <c r="N110" s="523"/>
      <c r="O110" s="646">
        <f t="shared" si="116"/>
        <v>0</v>
      </c>
      <c r="P110" s="8">
        <f t="shared" si="126"/>
        <v>100</v>
      </c>
      <c r="Q110" s="24" t="s">
        <v>394</v>
      </c>
      <c r="R110" s="25">
        <f t="shared" si="88"/>
        <v>0</v>
      </c>
      <c r="S110" s="524"/>
      <c r="T110" s="523"/>
      <c r="U110" s="646">
        <f t="shared" si="117"/>
        <v>0</v>
      </c>
      <c r="V110" s="25">
        <f t="shared" si="123"/>
        <v>100</v>
      </c>
      <c r="W110" s="24" t="s">
        <v>394</v>
      </c>
      <c r="X110" s="25">
        <f t="shared" si="109"/>
        <v>0</v>
      </c>
      <c r="Y110" s="524"/>
      <c r="Z110" s="523"/>
    </row>
    <row r="111" spans="1:26" hidden="1" x14ac:dyDescent="0.4">
      <c r="A111" s="20"/>
      <c r="B111" s="638" t="s">
        <v>22</v>
      </c>
      <c r="C111" s="645">
        <f>SUM(C103:C110)</f>
        <v>6.0999999999999999E-2</v>
      </c>
      <c r="D111" s="22">
        <f>$G$55</f>
        <v>131.64324746291959</v>
      </c>
      <c r="E111" s="21" t="s">
        <v>394</v>
      </c>
      <c r="F111" s="22">
        <f t="shared" si="113"/>
        <v>8.0302380952380954</v>
      </c>
      <c r="G111" s="521">
        <f>G102+F111</f>
        <v>141.54281967213115</v>
      </c>
      <c r="H111" s="230"/>
      <c r="I111" s="536">
        <f>SUM(I103:I110)</f>
        <v>6.0999999999999999E-2</v>
      </c>
      <c r="J111" s="22">
        <f>$M$55</f>
        <v>113.19281811085089</v>
      </c>
      <c r="K111" s="21" t="s">
        <v>394</v>
      </c>
      <c r="L111" s="22">
        <f t="shared" si="115"/>
        <v>6.9047619047619042</v>
      </c>
      <c r="M111" s="521">
        <f>M102+L111</f>
        <v>121.70491803278688</v>
      </c>
      <c r="N111" s="230"/>
      <c r="O111" s="645">
        <f>SUM(O103:O110)</f>
        <v>6.0999999999999999E-2</v>
      </c>
      <c r="P111" s="22">
        <f>$S$55</f>
        <v>100</v>
      </c>
      <c r="Q111" s="21" t="s">
        <v>394</v>
      </c>
      <c r="R111" s="22">
        <f t="shared" si="88"/>
        <v>6.1</v>
      </c>
      <c r="S111" s="521">
        <f>S102+R111</f>
        <v>107.52</v>
      </c>
      <c r="T111" s="230"/>
      <c r="U111" s="645">
        <f>SUM(U103:U110)</f>
        <v>6.0999999999999999E-2</v>
      </c>
      <c r="V111" s="25">
        <f t="shared" si="123"/>
        <v>100</v>
      </c>
      <c r="W111" s="21" t="s">
        <v>394</v>
      </c>
      <c r="X111" s="22">
        <f t="shared" si="109"/>
        <v>6.1</v>
      </c>
      <c r="Y111" s="521">
        <f>Y102+X111</f>
        <v>107.52</v>
      </c>
      <c r="Z111" s="230"/>
    </row>
    <row r="112" spans="1:26" hidden="1" x14ac:dyDescent="0.4">
      <c r="A112" s="23" t="s">
        <v>16</v>
      </c>
      <c r="B112" s="271" t="s">
        <v>787</v>
      </c>
      <c r="C112" s="646">
        <f>'Overzicht van invoer'!$F$27*$AD$45</f>
        <v>0</v>
      </c>
      <c r="D112" s="8">
        <f>$G$111</f>
        <v>141.54281967213115</v>
      </c>
      <c r="E112" s="24" t="s">
        <v>636</v>
      </c>
      <c r="F112" s="25">
        <f t="shared" si="113"/>
        <v>0</v>
      </c>
      <c r="G112" s="524"/>
      <c r="H112" s="523"/>
      <c r="I112" s="537">
        <f>C112</f>
        <v>0</v>
      </c>
      <c r="J112" s="8">
        <f>$M$70</f>
        <v>144.05992817837625</v>
      </c>
      <c r="K112" s="24" t="s">
        <v>636</v>
      </c>
      <c r="L112" s="25">
        <f t="shared" si="115"/>
        <v>0</v>
      </c>
      <c r="M112" s="524"/>
      <c r="N112" s="523"/>
      <c r="O112" s="646">
        <f>C112</f>
        <v>0</v>
      </c>
      <c r="P112" s="8">
        <f>$S$111</f>
        <v>107.52</v>
      </c>
      <c r="Q112" s="24" t="s">
        <v>636</v>
      </c>
      <c r="R112" s="25">
        <f t="shared" si="88"/>
        <v>0</v>
      </c>
      <c r="S112" s="524"/>
      <c r="T112" s="523"/>
      <c r="U112" s="646">
        <f>I112</f>
        <v>0</v>
      </c>
      <c r="V112" s="19">
        <f>$Y$111</f>
        <v>107.52</v>
      </c>
      <c r="W112" s="24" t="s">
        <v>636</v>
      </c>
      <c r="X112" s="25">
        <f t="shared" si="109"/>
        <v>0</v>
      </c>
      <c r="Y112" s="524"/>
      <c r="Z112" s="523"/>
    </row>
    <row r="113" spans="1:26" hidden="1" x14ac:dyDescent="0.4">
      <c r="A113" s="23"/>
      <c r="B113" s="271" t="s">
        <v>759</v>
      </c>
      <c r="C113" s="646">
        <f>Variabelen!F34</f>
        <v>0</v>
      </c>
      <c r="D113" s="8">
        <f t="shared" ref="D113:D116" si="127">$G$111</f>
        <v>141.54281967213115</v>
      </c>
      <c r="E113" s="24" t="s">
        <v>636</v>
      </c>
      <c r="F113" s="25">
        <f t="shared" si="113"/>
        <v>0</v>
      </c>
      <c r="G113" s="524"/>
      <c r="H113" s="523"/>
      <c r="I113" s="537">
        <f>C113</f>
        <v>0</v>
      </c>
      <c r="J113" s="8">
        <f t="shared" ref="J113:J114" si="128">$M$70</f>
        <v>144.05992817837625</v>
      </c>
      <c r="K113" s="24" t="s">
        <v>636</v>
      </c>
      <c r="L113" s="25">
        <f t="shared" si="115"/>
        <v>0</v>
      </c>
      <c r="M113" s="524"/>
      <c r="N113" s="523"/>
      <c r="O113" s="646"/>
      <c r="P113" s="8">
        <f t="shared" ref="P113:P116" si="129">$S$111</f>
        <v>107.52</v>
      </c>
      <c r="Q113" s="24" t="s">
        <v>636</v>
      </c>
      <c r="R113" s="25">
        <f t="shared" si="88"/>
        <v>0</v>
      </c>
      <c r="S113" s="524"/>
      <c r="T113" s="523"/>
      <c r="U113" s="646"/>
      <c r="V113" s="25">
        <f t="shared" ref="V113:V116" si="130">$Y$111</f>
        <v>107.52</v>
      </c>
      <c r="W113" s="24" t="s">
        <v>636</v>
      </c>
      <c r="X113" s="25">
        <f t="shared" si="109"/>
        <v>0</v>
      </c>
      <c r="Y113" s="524"/>
      <c r="Z113" s="523"/>
    </row>
    <row r="114" spans="1:26" hidden="1" x14ac:dyDescent="0.4">
      <c r="A114" s="23"/>
      <c r="B114" s="271" t="s">
        <v>282</v>
      </c>
      <c r="C114" s="646">
        <f>Variabelen!F46</f>
        <v>0</v>
      </c>
      <c r="D114" s="8">
        <f t="shared" si="127"/>
        <v>141.54281967213115</v>
      </c>
      <c r="E114" s="24" t="s">
        <v>636</v>
      </c>
      <c r="F114" s="25">
        <f t="shared" si="113"/>
        <v>0</v>
      </c>
      <c r="G114" s="524"/>
      <c r="H114" s="523"/>
      <c r="I114" s="537">
        <f>C114</f>
        <v>0</v>
      </c>
      <c r="J114" s="8">
        <f t="shared" si="128"/>
        <v>144.05992817837625</v>
      </c>
      <c r="K114" s="24" t="s">
        <v>636</v>
      </c>
      <c r="L114" s="25">
        <f t="shared" si="115"/>
        <v>0</v>
      </c>
      <c r="M114" s="524"/>
      <c r="N114" s="523"/>
      <c r="O114" s="646"/>
      <c r="P114" s="8">
        <f t="shared" si="129"/>
        <v>107.52</v>
      </c>
      <c r="Q114" s="24" t="s">
        <v>636</v>
      </c>
      <c r="R114" s="25">
        <f t="shared" si="88"/>
        <v>0</v>
      </c>
      <c r="S114" s="524"/>
      <c r="T114" s="523"/>
      <c r="U114" s="646"/>
      <c r="V114" s="25">
        <f t="shared" si="130"/>
        <v>107.52</v>
      </c>
      <c r="W114" s="24" t="s">
        <v>636</v>
      </c>
      <c r="X114" s="25">
        <f t="shared" si="109"/>
        <v>0</v>
      </c>
      <c r="Y114" s="524"/>
      <c r="Z114" s="523"/>
    </row>
    <row r="115" spans="1:26" hidden="1" x14ac:dyDescent="0.4">
      <c r="A115" s="23"/>
      <c r="B115" s="271" t="s">
        <v>300</v>
      </c>
      <c r="C115" s="646">
        <f>'Overzicht van invoer'!$F$47</f>
        <v>0</v>
      </c>
      <c r="D115" s="8">
        <f t="shared" si="127"/>
        <v>141.54281967213115</v>
      </c>
      <c r="E115" s="24" t="s">
        <v>636</v>
      </c>
      <c r="F115" s="25">
        <f t="shared" si="113"/>
        <v>0</v>
      </c>
      <c r="G115" s="524"/>
      <c r="H115" s="523"/>
      <c r="I115" s="537"/>
      <c r="J115" s="8">
        <f>$M$70</f>
        <v>144.05992817837625</v>
      </c>
      <c r="K115" s="24" t="s">
        <v>636</v>
      </c>
      <c r="L115" s="25">
        <f t="shared" si="115"/>
        <v>0</v>
      </c>
      <c r="M115" s="524"/>
      <c r="N115" s="523"/>
      <c r="O115" s="646"/>
      <c r="P115" s="8">
        <f t="shared" si="129"/>
        <v>107.52</v>
      </c>
      <c r="Q115" s="24" t="s">
        <v>636</v>
      </c>
      <c r="R115" s="25">
        <f t="shared" si="88"/>
        <v>0</v>
      </c>
      <c r="S115" s="524"/>
      <c r="T115" s="523"/>
      <c r="U115" s="646"/>
      <c r="V115" s="25">
        <f t="shared" si="130"/>
        <v>107.52</v>
      </c>
      <c r="W115" s="24" t="s">
        <v>636</v>
      </c>
      <c r="X115" s="25">
        <f t="shared" si="109"/>
        <v>0</v>
      </c>
      <c r="Y115" s="524"/>
      <c r="Z115" s="523"/>
    </row>
    <row r="116" spans="1:26" hidden="1" x14ac:dyDescent="0.4">
      <c r="A116" s="23"/>
      <c r="B116" s="638" t="s">
        <v>22</v>
      </c>
      <c r="C116" s="645">
        <f>SUM(C112:C115)</f>
        <v>0</v>
      </c>
      <c r="D116" s="8">
        <f t="shared" si="127"/>
        <v>141.54281967213115</v>
      </c>
      <c r="E116" s="24" t="s">
        <v>636</v>
      </c>
      <c r="F116" s="22">
        <f t="shared" si="113"/>
        <v>0</v>
      </c>
      <c r="G116" s="524"/>
      <c r="H116" s="523"/>
      <c r="I116" s="536">
        <f>SUM(I112:I115)</f>
        <v>0</v>
      </c>
      <c r="J116" s="8">
        <f>$M$70</f>
        <v>144.05992817837625</v>
      </c>
      <c r="K116" s="24" t="s">
        <v>636</v>
      </c>
      <c r="L116" s="22">
        <f t="shared" si="115"/>
        <v>0</v>
      </c>
      <c r="M116" s="524"/>
      <c r="N116" s="523"/>
      <c r="O116" s="645">
        <f>SUM(O112:O115)</f>
        <v>0</v>
      </c>
      <c r="P116" s="8">
        <f t="shared" si="129"/>
        <v>107.52</v>
      </c>
      <c r="Q116" s="24" t="s">
        <v>636</v>
      </c>
      <c r="R116" s="22">
        <f t="shared" si="88"/>
        <v>0</v>
      </c>
      <c r="S116" s="524"/>
      <c r="T116" s="523"/>
      <c r="U116" s="636">
        <f>SUM(U112:U115)</f>
        <v>0</v>
      </c>
      <c r="V116" s="22">
        <f t="shared" si="130"/>
        <v>107.52</v>
      </c>
      <c r="W116" s="24" t="s">
        <v>636</v>
      </c>
      <c r="X116" s="22">
        <f t="shared" si="109"/>
        <v>0</v>
      </c>
      <c r="Y116" s="524"/>
      <c r="Z116" s="523"/>
    </row>
    <row r="117" spans="1:26" hidden="1" x14ac:dyDescent="0.4">
      <c r="A117" s="13"/>
      <c r="B117" s="652" t="s">
        <v>22</v>
      </c>
      <c r="C117" s="647"/>
      <c r="D117" s="15"/>
      <c r="E117" s="30"/>
      <c r="F117" s="14"/>
      <c r="G117" s="529">
        <f>G111+F116</f>
        <v>141.54281967213115</v>
      </c>
      <c r="H117" s="530"/>
      <c r="I117" s="31"/>
      <c r="J117" s="15"/>
      <c r="K117" s="30"/>
      <c r="L117" s="14"/>
      <c r="M117" s="529">
        <f>M111+L116</f>
        <v>121.70491803278688</v>
      </c>
      <c r="N117" s="530"/>
      <c r="O117" s="647"/>
      <c r="P117" s="15"/>
      <c r="Q117" s="30"/>
      <c r="R117" s="14"/>
      <c r="S117" s="529">
        <f>S111+R116</f>
        <v>107.52</v>
      </c>
      <c r="T117" s="530"/>
      <c r="U117" s="647"/>
      <c r="V117" s="15"/>
      <c r="W117" s="30"/>
      <c r="X117" s="14"/>
      <c r="Y117" s="529">
        <f>Y111+X116</f>
        <v>107.52</v>
      </c>
      <c r="Z117" s="530"/>
    </row>
    <row r="118" spans="1:26" s="546" customFormat="1" hidden="1" x14ac:dyDescent="0.4">
      <c r="B118" s="653"/>
      <c r="C118" s="643"/>
      <c r="F118" s="547"/>
      <c r="G118" s="547">
        <f>G117/100</f>
        <v>1.4154281967213114</v>
      </c>
      <c r="H118" s="547"/>
      <c r="I118" s="547"/>
      <c r="J118" s="547"/>
      <c r="K118" s="547"/>
      <c r="L118" s="547"/>
      <c r="M118" s="547">
        <f>M117/100</f>
        <v>1.2170491803278687</v>
      </c>
      <c r="N118" s="547"/>
      <c r="O118" s="658"/>
      <c r="P118" s="547"/>
      <c r="Q118" s="547"/>
      <c r="R118" s="547"/>
      <c r="S118" s="547">
        <f>S117/100</f>
        <v>1.0751999999999999</v>
      </c>
      <c r="T118" s="547"/>
      <c r="U118" s="658"/>
      <c r="V118" s="547"/>
      <c r="W118" s="547"/>
      <c r="X118" s="547"/>
      <c r="Y118" s="547">
        <f>Y117/100</f>
        <v>1.0751999999999999</v>
      </c>
      <c r="Z118" s="547"/>
    </row>
    <row r="119" spans="1:26" hidden="1" x14ac:dyDescent="0.4"/>
    <row r="120" spans="1:26" hidden="1" x14ac:dyDescent="0.4"/>
    <row r="121" spans="1:26" hidden="1" x14ac:dyDescent="0.4"/>
    <row r="122" spans="1:26" hidden="1" x14ac:dyDescent="0.4"/>
    <row r="123" spans="1:26" hidden="1" x14ac:dyDescent="0.4"/>
    <row r="124" spans="1:26" ht="33.4" hidden="1" x14ac:dyDescent="1">
      <c r="A124" s="9"/>
      <c r="B124" s="991" t="s">
        <v>685</v>
      </c>
      <c r="C124" s="991"/>
      <c r="D124" s="991"/>
      <c r="E124" s="991"/>
      <c r="F124" s="991"/>
      <c r="G124" s="991"/>
      <c r="H124" s="991"/>
      <c r="I124" s="991"/>
      <c r="J124" s="991"/>
      <c r="K124" s="991"/>
      <c r="L124" s="991"/>
      <c r="M124" s="991"/>
      <c r="N124" s="991"/>
    </row>
    <row r="125" spans="1:26" hidden="1" x14ac:dyDescent="0.4"/>
    <row r="126" spans="1:26" hidden="1" x14ac:dyDescent="0.4"/>
    <row r="127" spans="1:26" ht="31.5" hidden="1" customHeight="1" x14ac:dyDescent="0.4">
      <c r="A127" s="513" t="s">
        <v>311</v>
      </c>
      <c r="B127" s="992" t="s">
        <v>323</v>
      </c>
      <c r="C127" s="992"/>
      <c r="D127" s="992"/>
      <c r="E127" s="992"/>
      <c r="F127" s="992"/>
      <c r="G127" s="993"/>
      <c r="H127" s="988" t="s">
        <v>866</v>
      </c>
      <c r="I127" s="989"/>
      <c r="J127" s="989"/>
      <c r="K127" s="989"/>
      <c r="L127" s="989"/>
      <c r="M127" s="990"/>
      <c r="N127" s="28"/>
      <c r="O127" s="988" t="s">
        <v>865</v>
      </c>
      <c r="P127" s="989"/>
      <c r="Q127" s="989"/>
      <c r="R127" s="989"/>
      <c r="S127" s="989"/>
      <c r="T127" s="990"/>
      <c r="U127" s="988" t="s">
        <v>595</v>
      </c>
      <c r="V127" s="989"/>
      <c r="W127" s="989"/>
      <c r="X127" s="989"/>
      <c r="Y127" s="989"/>
      <c r="Z127" s="990"/>
    </row>
    <row r="128" spans="1:26" hidden="1" x14ac:dyDescent="0.4">
      <c r="A128" s="13" t="s">
        <v>0</v>
      </c>
      <c r="B128" s="649"/>
      <c r="C128" s="640" t="s">
        <v>2</v>
      </c>
      <c r="D128" s="987" t="s">
        <v>3</v>
      </c>
      <c r="E128" s="987"/>
      <c r="F128" s="14" t="s">
        <v>4</v>
      </c>
      <c r="G128" s="15" t="s">
        <v>5</v>
      </c>
      <c r="H128" s="515"/>
      <c r="I128" s="309" t="s">
        <v>2</v>
      </c>
      <c r="J128" s="987" t="s">
        <v>3</v>
      </c>
      <c r="K128" s="987"/>
      <c r="L128" s="14" t="s">
        <v>4</v>
      </c>
      <c r="M128" s="15" t="s">
        <v>5</v>
      </c>
      <c r="N128" s="515"/>
      <c r="O128" s="640" t="s">
        <v>2</v>
      </c>
      <c r="P128" s="987" t="s">
        <v>3</v>
      </c>
      <c r="Q128" s="987"/>
      <c r="R128" s="14" t="s">
        <v>4</v>
      </c>
      <c r="S128" s="15" t="s">
        <v>5</v>
      </c>
      <c r="T128" s="15"/>
      <c r="U128" s="640" t="s">
        <v>2</v>
      </c>
      <c r="V128" s="987" t="s">
        <v>3</v>
      </c>
      <c r="W128" s="987"/>
      <c r="X128" s="14" t="s">
        <v>4</v>
      </c>
      <c r="Y128" s="15" t="s">
        <v>5</v>
      </c>
      <c r="Z128" s="15"/>
    </row>
    <row r="129" spans="1:26" hidden="1" x14ac:dyDescent="0.4">
      <c r="A129" s="26" t="s">
        <v>1</v>
      </c>
      <c r="B129" s="650"/>
      <c r="C129" s="641">
        <v>100</v>
      </c>
      <c r="D129" s="28">
        <v>100</v>
      </c>
      <c r="E129" s="27"/>
      <c r="F129" s="29">
        <v>100</v>
      </c>
      <c r="G129" s="525">
        <v>100</v>
      </c>
      <c r="H129" s="555"/>
      <c r="I129" s="29">
        <v>100</v>
      </c>
      <c r="J129" s="28">
        <v>100</v>
      </c>
      <c r="K129" s="27"/>
      <c r="L129" s="29">
        <v>100</v>
      </c>
      <c r="M129" s="525">
        <v>100</v>
      </c>
      <c r="N129" s="555"/>
      <c r="O129" s="641">
        <v>100</v>
      </c>
      <c r="P129" s="28">
        <v>100</v>
      </c>
      <c r="Q129" s="27"/>
      <c r="R129" s="29">
        <v>100</v>
      </c>
      <c r="S129" s="525">
        <v>100</v>
      </c>
      <c r="T129" s="555"/>
      <c r="U129" s="641">
        <v>100</v>
      </c>
      <c r="V129" s="28">
        <v>100</v>
      </c>
      <c r="W129" s="27"/>
      <c r="X129" s="29">
        <v>100</v>
      </c>
      <c r="Y129" s="525">
        <v>100</v>
      </c>
      <c r="Z129" s="555"/>
    </row>
    <row r="130" spans="1:26" hidden="1" x14ac:dyDescent="0.4">
      <c r="A130" s="20" t="s">
        <v>6</v>
      </c>
      <c r="B130" s="638"/>
      <c r="C130" s="645"/>
      <c r="D130" s="11">
        <f>D129</f>
        <v>100</v>
      </c>
      <c r="E130" s="21" t="s">
        <v>1</v>
      </c>
      <c r="F130" s="22">
        <f t="shared" ref="F130:F140" si="131">C130*D130</f>
        <v>0</v>
      </c>
      <c r="G130" s="521">
        <f>G129+F130</f>
        <v>100</v>
      </c>
      <c r="H130" s="230"/>
      <c r="I130" s="536">
        <f>C130</f>
        <v>0</v>
      </c>
      <c r="J130" s="11">
        <f>J129</f>
        <v>100</v>
      </c>
      <c r="K130" s="21" t="s">
        <v>1</v>
      </c>
      <c r="L130" s="22">
        <f t="shared" ref="L130:L141" si="132">I130*J130</f>
        <v>0</v>
      </c>
      <c r="M130" s="521">
        <f>M129+L130</f>
        <v>100</v>
      </c>
      <c r="N130" s="230"/>
      <c r="O130" s="645"/>
      <c r="P130" s="11">
        <f>P129</f>
        <v>100</v>
      </c>
      <c r="Q130" s="21" t="s">
        <v>1</v>
      </c>
      <c r="R130" s="22">
        <f t="shared" ref="R130:R158" si="133">O130*P130</f>
        <v>0</v>
      </c>
      <c r="S130" s="521">
        <f>S129+R130</f>
        <v>100</v>
      </c>
      <c r="T130" s="230"/>
      <c r="U130" s="645"/>
      <c r="V130" s="11">
        <f>V129</f>
        <v>100</v>
      </c>
      <c r="W130" s="21" t="s">
        <v>1</v>
      </c>
      <c r="X130" s="22">
        <f t="shared" ref="X130:X158" si="134">U130*V130</f>
        <v>0</v>
      </c>
      <c r="Y130" s="521">
        <f>Y129+X130</f>
        <v>100</v>
      </c>
      <c r="Z130" s="230"/>
    </row>
    <row r="131" spans="1:26" hidden="1" x14ac:dyDescent="0.4">
      <c r="A131" s="17" t="s">
        <v>7</v>
      </c>
      <c r="B131" s="651" t="s">
        <v>8</v>
      </c>
      <c r="C131" s="646">
        <f>'Vaste waarden'!$C$24</f>
        <v>0.13192818110850899</v>
      </c>
      <c r="D131" s="10">
        <f>$G$130</f>
        <v>100</v>
      </c>
      <c r="E131" s="18" t="s">
        <v>1</v>
      </c>
      <c r="F131" s="19">
        <f>C131*D131</f>
        <v>13.192818110850899</v>
      </c>
      <c r="G131" s="517"/>
      <c r="H131" s="523"/>
      <c r="I131" s="537">
        <f>C131</f>
        <v>0.13192818110850899</v>
      </c>
      <c r="J131" s="10">
        <f>$M$130</f>
        <v>100</v>
      </c>
      <c r="K131" s="18" t="s">
        <v>1</v>
      </c>
      <c r="L131" s="19">
        <f t="shared" si="132"/>
        <v>13.192818110850899</v>
      </c>
      <c r="M131" s="517"/>
      <c r="N131" s="523"/>
      <c r="O131" s="646"/>
      <c r="P131" s="10">
        <f>$S$130</f>
        <v>100</v>
      </c>
      <c r="Q131" s="18" t="s">
        <v>1</v>
      </c>
      <c r="R131" s="19">
        <f t="shared" si="133"/>
        <v>0</v>
      </c>
      <c r="S131" s="517"/>
      <c r="T131" s="523"/>
      <c r="U131" s="646"/>
      <c r="V131" s="10">
        <f>$Y$130</f>
        <v>100</v>
      </c>
      <c r="W131" s="18" t="s">
        <v>1</v>
      </c>
      <c r="X131" s="19">
        <f t="shared" si="134"/>
        <v>0</v>
      </c>
      <c r="Y131" s="517"/>
      <c r="Z131" s="523"/>
    </row>
    <row r="132" spans="1:26" hidden="1" x14ac:dyDescent="0.4">
      <c r="A132" s="23"/>
      <c r="B132" s="271" t="s">
        <v>9</v>
      </c>
      <c r="C132" s="637">
        <f>'Vaste waarden'!$C$26</f>
        <v>0</v>
      </c>
      <c r="D132" s="8">
        <f>$G$130</f>
        <v>100</v>
      </c>
      <c r="E132" s="24" t="s">
        <v>1</v>
      </c>
      <c r="F132" s="25">
        <f>C132*D132</f>
        <v>0</v>
      </c>
      <c r="G132" s="524"/>
      <c r="H132" s="523"/>
      <c r="I132" s="537"/>
      <c r="J132" s="8">
        <f>$M$130</f>
        <v>100</v>
      </c>
      <c r="K132" s="24" t="s">
        <v>1</v>
      </c>
      <c r="L132" s="25">
        <f t="shared" si="132"/>
        <v>0</v>
      </c>
      <c r="M132" s="524"/>
      <c r="N132" s="523"/>
      <c r="O132" s="646"/>
      <c r="P132" s="25">
        <f>$S$130</f>
        <v>100</v>
      </c>
      <c r="Q132" s="24" t="s">
        <v>1</v>
      </c>
      <c r="R132" s="25">
        <f t="shared" si="133"/>
        <v>0</v>
      </c>
      <c r="S132" s="524"/>
      <c r="T132" s="523"/>
      <c r="U132" s="646"/>
      <c r="V132" s="25">
        <f>$Y$130</f>
        <v>100</v>
      </c>
      <c r="W132" s="24" t="s">
        <v>1</v>
      </c>
      <c r="X132" s="25">
        <f t="shared" si="134"/>
        <v>0</v>
      </c>
      <c r="Y132" s="524"/>
      <c r="Z132" s="523"/>
    </row>
    <row r="133" spans="1:26" hidden="1" x14ac:dyDescent="0.4">
      <c r="A133" s="23"/>
      <c r="B133" s="150" t="s">
        <v>10</v>
      </c>
      <c r="C133" s="637">
        <f>'Vaste waarden'!$C$31</f>
        <v>0</v>
      </c>
      <c r="D133" s="8">
        <f t="shared" ref="D133:D135" si="135">$G$130</f>
        <v>100</v>
      </c>
      <c r="E133" s="24" t="s">
        <v>1</v>
      </c>
      <c r="F133" s="25">
        <f>C133*D133</f>
        <v>0</v>
      </c>
      <c r="G133" s="524"/>
      <c r="H133" s="523"/>
      <c r="I133" s="537"/>
      <c r="J133" s="8">
        <f t="shared" ref="J133:J135" si="136">$M$130</f>
        <v>100</v>
      </c>
      <c r="K133" s="24" t="s">
        <v>1</v>
      </c>
      <c r="L133" s="25">
        <f t="shared" ref="L133" si="137">I133*J133</f>
        <v>0</v>
      </c>
      <c r="M133" s="524"/>
      <c r="N133" s="523"/>
      <c r="O133" s="646"/>
      <c r="P133" s="25">
        <f t="shared" ref="P133:P135" si="138">$S$130</f>
        <v>100</v>
      </c>
      <c r="Q133" s="24" t="s">
        <v>1</v>
      </c>
      <c r="R133" s="25">
        <f t="shared" ref="R133" si="139">O133*P133</f>
        <v>0</v>
      </c>
      <c r="S133" s="524"/>
      <c r="T133" s="523"/>
      <c r="U133" s="646"/>
      <c r="V133" s="25">
        <f t="shared" ref="V133:V135" si="140">$Y$130</f>
        <v>100</v>
      </c>
      <c r="W133" s="24" t="s">
        <v>1</v>
      </c>
      <c r="X133" s="25">
        <f t="shared" si="134"/>
        <v>0</v>
      </c>
      <c r="Y133" s="524"/>
      <c r="Z133" s="523"/>
    </row>
    <row r="134" spans="1:26" hidden="1" x14ac:dyDescent="0.4">
      <c r="A134" s="23"/>
      <c r="B134" s="150" t="s">
        <v>362</v>
      </c>
      <c r="C134" s="646">
        <f>'Vaste waarden'!$C$27</f>
        <v>0</v>
      </c>
      <c r="D134" s="8">
        <f t="shared" si="135"/>
        <v>100</v>
      </c>
      <c r="E134" s="24" t="s">
        <v>1</v>
      </c>
      <c r="F134" s="25">
        <f>C134*D134</f>
        <v>0</v>
      </c>
      <c r="G134" s="524"/>
      <c r="H134" s="523"/>
      <c r="I134" s="537"/>
      <c r="J134" s="8">
        <f t="shared" si="136"/>
        <v>100</v>
      </c>
      <c r="K134" s="24" t="s">
        <v>1</v>
      </c>
      <c r="L134" s="25">
        <f t="shared" si="132"/>
        <v>0</v>
      </c>
      <c r="M134" s="524"/>
      <c r="N134" s="523"/>
      <c r="O134" s="646"/>
      <c r="P134" s="25">
        <f t="shared" si="138"/>
        <v>100</v>
      </c>
      <c r="Q134" s="24" t="s">
        <v>1</v>
      </c>
      <c r="R134" s="25">
        <f t="shared" si="133"/>
        <v>0</v>
      </c>
      <c r="S134" s="524"/>
      <c r="T134" s="523"/>
      <c r="U134" s="646"/>
      <c r="V134" s="25">
        <f t="shared" si="140"/>
        <v>100</v>
      </c>
      <c r="W134" s="24" t="s">
        <v>1</v>
      </c>
      <c r="X134" s="25">
        <f t="shared" si="134"/>
        <v>0</v>
      </c>
      <c r="Y134" s="524"/>
      <c r="Z134" s="523"/>
    </row>
    <row r="135" spans="1:26" hidden="1" x14ac:dyDescent="0.4">
      <c r="A135" s="20"/>
      <c r="B135" s="151" t="s">
        <v>22</v>
      </c>
      <c r="C135" s="645">
        <f>SUM(C131:C134)</f>
        <v>0.13192818110850899</v>
      </c>
      <c r="D135" s="8">
        <f t="shared" si="135"/>
        <v>100</v>
      </c>
      <c r="E135" s="21" t="s">
        <v>1</v>
      </c>
      <c r="F135" s="22">
        <f t="shared" si="131"/>
        <v>13.192818110850899</v>
      </c>
      <c r="G135" s="521">
        <f>G130+F135</f>
        <v>113.19281811085089</v>
      </c>
      <c r="H135" s="230"/>
      <c r="I135" s="535">
        <f>SUM(I131:I134)</f>
        <v>0.13192818110850899</v>
      </c>
      <c r="J135" s="8">
        <f t="shared" si="136"/>
        <v>100</v>
      </c>
      <c r="K135" s="21" t="s">
        <v>1</v>
      </c>
      <c r="L135" s="22">
        <f t="shared" si="132"/>
        <v>13.192818110850899</v>
      </c>
      <c r="M135" s="521">
        <f>M130+L135</f>
        <v>113.19281811085089</v>
      </c>
      <c r="N135" s="230"/>
      <c r="O135" s="645">
        <f>SUM(O131:O134)</f>
        <v>0</v>
      </c>
      <c r="P135" s="22">
        <f t="shared" si="138"/>
        <v>100</v>
      </c>
      <c r="Q135" s="21" t="s">
        <v>1</v>
      </c>
      <c r="R135" s="22">
        <f t="shared" si="133"/>
        <v>0</v>
      </c>
      <c r="S135" s="521">
        <f>S130+R135</f>
        <v>100</v>
      </c>
      <c r="T135" s="230"/>
      <c r="U135" s="645">
        <f>SUM(U131:U134)</f>
        <v>0</v>
      </c>
      <c r="V135" s="25">
        <f t="shared" si="140"/>
        <v>100</v>
      </c>
      <c r="W135" s="21" t="s">
        <v>1</v>
      </c>
      <c r="X135" s="22">
        <f t="shared" si="134"/>
        <v>0</v>
      </c>
      <c r="Y135" s="521">
        <f>Y130+X135</f>
        <v>100</v>
      </c>
      <c r="Z135" s="230"/>
    </row>
    <row r="136" spans="1:26" hidden="1" x14ac:dyDescent="0.4">
      <c r="A136" s="26" t="s">
        <v>390</v>
      </c>
      <c r="B136" s="650"/>
      <c r="C136" s="645">
        <f>'Overzicht van invoer'!$F$42</f>
        <v>8.3000000000000004E-2</v>
      </c>
      <c r="D136" s="28">
        <f>G135</f>
        <v>113.19281811085089</v>
      </c>
      <c r="E136" s="27" t="s">
        <v>394</v>
      </c>
      <c r="F136" s="29">
        <f t="shared" si="131"/>
        <v>9.3950039032006245</v>
      </c>
      <c r="G136" s="525">
        <f>G135+F136</f>
        <v>122.58782201405151</v>
      </c>
      <c r="H136" s="230"/>
      <c r="I136" s="526">
        <f>IF(Variabelen!$C$68 ="ja", Variabelen!$F$67, 0)+IF(Variabelen!$C$71 ="ja", Variabelen!$F$70, 0)</f>
        <v>0</v>
      </c>
      <c r="J136" s="28">
        <f>M135</f>
        <v>113.19281811085089</v>
      </c>
      <c r="K136" s="29" t="s">
        <v>394</v>
      </c>
      <c r="L136" s="29">
        <f t="shared" si="132"/>
        <v>0</v>
      </c>
      <c r="M136" s="525">
        <f>M135+L136</f>
        <v>113.19281811085089</v>
      </c>
      <c r="N136" s="230"/>
      <c r="O136" s="655">
        <f>IF(Variabelen!$C$69 ="ja", Variabelen!$F$67, 0)+IF(Variabelen!$C$72 ="ja", Variabelen!$F$70, 0)</f>
        <v>0</v>
      </c>
      <c r="P136" s="28">
        <f>S135</f>
        <v>100</v>
      </c>
      <c r="Q136" s="27" t="s">
        <v>394</v>
      </c>
      <c r="R136" s="29">
        <f t="shared" si="133"/>
        <v>0</v>
      </c>
      <c r="S136" s="525">
        <f>S135+R136</f>
        <v>100</v>
      </c>
      <c r="T136" s="230"/>
      <c r="U136" s="655"/>
      <c r="V136" s="28">
        <f>Y135</f>
        <v>100</v>
      </c>
      <c r="W136" s="27" t="s">
        <v>394</v>
      </c>
      <c r="X136" s="29">
        <f t="shared" si="134"/>
        <v>0</v>
      </c>
      <c r="Y136" s="525">
        <f>Y135+X136</f>
        <v>100</v>
      </c>
      <c r="Z136" s="230"/>
    </row>
    <row r="137" spans="1:26" hidden="1" x14ac:dyDescent="0.4">
      <c r="A137" s="26" t="s">
        <v>11</v>
      </c>
      <c r="B137" s="650"/>
      <c r="C137" s="645">
        <f>'Vaste waarden'!$C$32</f>
        <v>0.08</v>
      </c>
      <c r="D137" s="28">
        <f>G135</f>
        <v>113.19281811085089</v>
      </c>
      <c r="E137" s="538" t="s">
        <v>394</v>
      </c>
      <c r="F137" s="29">
        <f t="shared" si="131"/>
        <v>9.0554254488680712</v>
      </c>
      <c r="G137" s="525">
        <f>G135+F137+F136</f>
        <v>131.64324746291959</v>
      </c>
      <c r="H137" s="230"/>
      <c r="I137" s="526">
        <f>IF(Variabelen!$C$65 ="ja", Variabelen!$F$64, 0)</f>
        <v>0</v>
      </c>
      <c r="J137" s="28">
        <f>M135</f>
        <v>113.19281811085089</v>
      </c>
      <c r="K137" s="27" t="s">
        <v>394</v>
      </c>
      <c r="L137" s="29">
        <f t="shared" si="132"/>
        <v>0</v>
      </c>
      <c r="M137" s="525">
        <f>M135+L137+L136</f>
        <v>113.19281811085089</v>
      </c>
      <c r="N137" s="230"/>
      <c r="O137" s="655">
        <f>IF(Variabelen!$C$66 ="ja", Variabelen!$F$64, 0)</f>
        <v>0</v>
      </c>
      <c r="P137" s="28">
        <f>S135</f>
        <v>100</v>
      </c>
      <c r="Q137" s="27" t="s">
        <v>394</v>
      </c>
      <c r="R137" s="29">
        <f t="shared" si="133"/>
        <v>0</v>
      </c>
      <c r="S137" s="525">
        <f>S135+R137+R136</f>
        <v>100</v>
      </c>
      <c r="T137" s="230"/>
      <c r="U137" s="655"/>
      <c r="V137" s="28">
        <f>Y135</f>
        <v>100</v>
      </c>
      <c r="W137" s="27" t="s">
        <v>394</v>
      </c>
      <c r="X137" s="29">
        <f t="shared" si="134"/>
        <v>0</v>
      </c>
      <c r="Y137" s="525">
        <f>Y135+X137+X136</f>
        <v>100</v>
      </c>
      <c r="Z137" s="230"/>
    </row>
    <row r="138" spans="1:26" hidden="1" x14ac:dyDescent="0.4">
      <c r="A138" s="23" t="s">
        <v>18</v>
      </c>
      <c r="B138" s="271" t="s">
        <v>854</v>
      </c>
      <c r="C138" s="646">
        <f>'Overzicht van invoer'!$F$8</f>
        <v>0</v>
      </c>
      <c r="D138" s="8">
        <f>$G$137</f>
        <v>131.64324746291959</v>
      </c>
      <c r="E138" s="24" t="s">
        <v>394</v>
      </c>
      <c r="F138" s="25">
        <f t="shared" si="131"/>
        <v>0</v>
      </c>
      <c r="G138" s="524"/>
      <c r="H138" s="523"/>
      <c r="I138" s="537">
        <f t="shared" ref="I138:I143" si="141">C138</f>
        <v>0</v>
      </c>
      <c r="J138" s="8">
        <f>$M$137</f>
        <v>113.19281811085089</v>
      </c>
      <c r="K138" s="24" t="s">
        <v>394</v>
      </c>
      <c r="L138" s="25">
        <f t="shared" si="132"/>
        <v>0</v>
      </c>
      <c r="M138" s="524"/>
      <c r="N138" s="523"/>
      <c r="O138" s="646">
        <f>C138</f>
        <v>0</v>
      </c>
      <c r="P138" s="8">
        <f>$S$137</f>
        <v>100</v>
      </c>
      <c r="Q138" s="24" t="s">
        <v>394</v>
      </c>
      <c r="R138" s="25">
        <f t="shared" si="133"/>
        <v>0</v>
      </c>
      <c r="S138" s="524"/>
      <c r="T138" s="523"/>
      <c r="U138" s="646">
        <f>I138</f>
        <v>0</v>
      </c>
      <c r="V138" s="19">
        <f>$Y$137</f>
        <v>100</v>
      </c>
      <c r="W138" s="24" t="s">
        <v>394</v>
      </c>
      <c r="X138" s="25">
        <f t="shared" si="134"/>
        <v>0</v>
      </c>
      <c r="Y138" s="524"/>
      <c r="Z138" s="523"/>
    </row>
    <row r="139" spans="1:26" hidden="1" x14ac:dyDescent="0.4">
      <c r="A139" s="23"/>
      <c r="B139" s="271" t="s">
        <v>855</v>
      </c>
      <c r="C139" s="646"/>
      <c r="D139" s="8">
        <f t="shared" ref="D139:D144" si="142">$G$137</f>
        <v>131.64324746291959</v>
      </c>
      <c r="E139" s="24" t="s">
        <v>394</v>
      </c>
      <c r="F139" s="25">
        <f t="shared" si="131"/>
        <v>0</v>
      </c>
      <c r="G139" s="524"/>
      <c r="H139" s="523"/>
      <c r="I139" s="537">
        <f t="shared" si="141"/>
        <v>0</v>
      </c>
      <c r="J139" s="8">
        <f>$M$137</f>
        <v>113.19281811085089</v>
      </c>
      <c r="K139" s="24" t="s">
        <v>394</v>
      </c>
      <c r="L139" s="25">
        <f t="shared" si="132"/>
        <v>0</v>
      </c>
      <c r="M139" s="524"/>
      <c r="N139" s="523"/>
      <c r="O139" s="646">
        <f>I139</f>
        <v>0</v>
      </c>
      <c r="P139" s="8">
        <f>$S$137</f>
        <v>100</v>
      </c>
      <c r="Q139" s="24" t="s">
        <v>394</v>
      </c>
      <c r="R139" s="25">
        <f t="shared" si="133"/>
        <v>0</v>
      </c>
      <c r="S139" s="524"/>
      <c r="T139" s="523"/>
      <c r="U139" s="646">
        <f>O139</f>
        <v>0</v>
      </c>
      <c r="V139" s="25">
        <f t="shared" ref="V139:V153" si="143">$Y$137</f>
        <v>100</v>
      </c>
      <c r="W139" s="24" t="s">
        <v>394</v>
      </c>
      <c r="X139" s="25">
        <f t="shared" si="134"/>
        <v>0</v>
      </c>
      <c r="Y139" s="524"/>
      <c r="Z139" s="523"/>
    </row>
    <row r="140" spans="1:26" hidden="1" x14ac:dyDescent="0.4">
      <c r="A140" s="23"/>
      <c r="B140" s="271" t="s">
        <v>12</v>
      </c>
      <c r="C140" s="646">
        <f>'Vaste waarden'!$B$20</f>
        <v>2E-3</v>
      </c>
      <c r="D140" s="8">
        <f t="shared" si="142"/>
        <v>131.64324746291959</v>
      </c>
      <c r="E140" s="24" t="s">
        <v>394</v>
      </c>
      <c r="F140" s="25">
        <f t="shared" si="131"/>
        <v>0.26328649492583917</v>
      </c>
      <c r="G140" s="524"/>
      <c r="H140" s="523"/>
      <c r="I140" s="537">
        <f t="shared" si="141"/>
        <v>2E-3</v>
      </c>
      <c r="J140" s="8">
        <f>$M$137</f>
        <v>113.19281811085089</v>
      </c>
      <c r="K140" s="24" t="s">
        <v>394</v>
      </c>
      <c r="L140" s="25">
        <f t="shared" si="132"/>
        <v>0.2263856362217018</v>
      </c>
      <c r="M140" s="524"/>
      <c r="N140" s="523"/>
      <c r="O140" s="646">
        <f t="shared" ref="O140" si="144">I140</f>
        <v>2E-3</v>
      </c>
      <c r="P140" s="8">
        <f>$S$137</f>
        <v>100</v>
      </c>
      <c r="Q140" s="24" t="s">
        <v>394</v>
      </c>
      <c r="R140" s="25">
        <f t="shared" si="133"/>
        <v>0.2</v>
      </c>
      <c r="S140" s="524"/>
      <c r="T140" s="523"/>
      <c r="U140" s="646">
        <f t="shared" ref="U140" si="145">O140</f>
        <v>2E-3</v>
      </c>
      <c r="V140" s="25">
        <f t="shared" si="143"/>
        <v>100</v>
      </c>
      <c r="W140" s="24" t="s">
        <v>394</v>
      </c>
      <c r="X140" s="25">
        <f t="shared" si="134"/>
        <v>0.2</v>
      </c>
      <c r="Y140" s="524"/>
      <c r="Z140" s="523"/>
    </row>
    <row r="141" spans="1:26" hidden="1" x14ac:dyDescent="0.4">
      <c r="A141" s="23"/>
      <c r="B141" s="271" t="s">
        <v>285</v>
      </c>
      <c r="C141" s="637">
        <f>'Vaste waarden'!$B$19</f>
        <v>1.2200000000000001E-2</v>
      </c>
      <c r="D141" s="8">
        <f t="shared" ref="D141" si="146">$G$14</f>
        <v>131.64324746291959</v>
      </c>
      <c r="E141" s="25" t="s">
        <v>394</v>
      </c>
      <c r="F141" s="25">
        <f>C141*D141</f>
        <v>1.6060476190476192</v>
      </c>
      <c r="G141" s="524"/>
      <c r="H141" s="523"/>
      <c r="I141" s="522">
        <f t="shared" si="141"/>
        <v>1.2200000000000001E-2</v>
      </c>
      <c r="J141" s="8">
        <f t="shared" ref="J141" si="147">$M$14</f>
        <v>113.19281811085089</v>
      </c>
      <c r="K141" s="25" t="s">
        <v>394</v>
      </c>
      <c r="L141" s="25">
        <f t="shared" si="132"/>
        <v>1.3809523809523809</v>
      </c>
      <c r="M141" s="524"/>
      <c r="N141" s="523"/>
      <c r="O141" s="637">
        <f>C141</f>
        <v>1.2200000000000001E-2</v>
      </c>
      <c r="P141" s="8">
        <f t="shared" ref="P141" si="148">$S$14</f>
        <v>100</v>
      </c>
      <c r="Q141" s="25" t="s">
        <v>394</v>
      </c>
      <c r="R141" s="25">
        <f t="shared" si="133"/>
        <v>1.22</v>
      </c>
      <c r="S141" s="524"/>
      <c r="T141" s="523"/>
      <c r="U141" s="637">
        <f>I141</f>
        <v>1.2200000000000001E-2</v>
      </c>
      <c r="V141" s="25">
        <f t="shared" si="143"/>
        <v>100</v>
      </c>
      <c r="W141" s="25" t="s">
        <v>394</v>
      </c>
      <c r="X141" s="25">
        <f t="shared" si="134"/>
        <v>1.22</v>
      </c>
      <c r="Y141" s="524"/>
      <c r="Z141" s="523"/>
    </row>
    <row r="142" spans="1:26" hidden="1" x14ac:dyDescent="0.4">
      <c r="A142" s="23"/>
      <c r="B142" s="271" t="s">
        <v>682</v>
      </c>
      <c r="C142" s="646">
        <f>'Vaste waarden'!$B$10</f>
        <v>0</v>
      </c>
      <c r="D142" s="8">
        <f t="shared" ref="D142:D143" si="149">$G$14</f>
        <v>131.64324746291959</v>
      </c>
      <c r="E142" s="24" t="s">
        <v>394</v>
      </c>
      <c r="F142" s="25">
        <f t="shared" ref="F142:F143" si="150">C142*D142</f>
        <v>0</v>
      </c>
      <c r="G142" s="524"/>
      <c r="H142" s="523"/>
      <c r="I142" s="537">
        <f t="shared" si="141"/>
        <v>0</v>
      </c>
      <c r="J142" s="8">
        <f t="shared" ref="J142:J143" si="151">$M$14</f>
        <v>113.19281811085089</v>
      </c>
      <c r="K142" s="24" t="s">
        <v>394</v>
      </c>
      <c r="L142" s="25">
        <f t="shared" ref="L142:L143" si="152">I142*J142</f>
        <v>0</v>
      </c>
      <c r="M142" s="524"/>
      <c r="N142" s="523"/>
      <c r="O142" s="646">
        <f t="shared" ref="O142:O143" si="153">I142</f>
        <v>0</v>
      </c>
      <c r="P142" s="8">
        <f t="shared" ref="P142:P143" si="154">$S$14</f>
        <v>100</v>
      </c>
      <c r="Q142" s="24" t="s">
        <v>394</v>
      </c>
      <c r="R142" s="25">
        <f t="shared" ref="R142:R143" si="155">O142*P142</f>
        <v>0</v>
      </c>
      <c r="S142" s="524"/>
      <c r="T142" s="523"/>
      <c r="U142" s="646">
        <f t="shared" ref="U142" si="156">O142</f>
        <v>0</v>
      </c>
      <c r="V142" s="25">
        <f t="shared" si="143"/>
        <v>100</v>
      </c>
      <c r="W142" s="24" t="s">
        <v>394</v>
      </c>
      <c r="X142" s="25">
        <f t="shared" si="134"/>
        <v>0</v>
      </c>
      <c r="Y142" s="524"/>
      <c r="Z142" s="523"/>
    </row>
    <row r="143" spans="1:26" hidden="1" x14ac:dyDescent="0.4">
      <c r="A143" s="23"/>
      <c r="B143" s="271" t="s">
        <v>696</v>
      </c>
      <c r="C143" s="646">
        <f>Variabelen!$F$45</f>
        <v>0</v>
      </c>
      <c r="D143" s="8">
        <f t="shared" si="149"/>
        <v>131.64324746291959</v>
      </c>
      <c r="E143" s="24" t="s">
        <v>394</v>
      </c>
      <c r="F143" s="25">
        <f t="shared" si="150"/>
        <v>0</v>
      </c>
      <c r="G143" s="524"/>
      <c r="H143" s="523"/>
      <c r="I143" s="537">
        <f t="shared" si="141"/>
        <v>0</v>
      </c>
      <c r="J143" s="8">
        <f t="shared" si="151"/>
        <v>113.19281811085089</v>
      </c>
      <c r="K143" s="24" t="s">
        <v>394</v>
      </c>
      <c r="L143" s="25">
        <f t="shared" si="152"/>
        <v>0</v>
      </c>
      <c r="M143" s="524"/>
      <c r="N143" s="523"/>
      <c r="O143" s="646">
        <f t="shared" si="153"/>
        <v>0</v>
      </c>
      <c r="P143" s="8">
        <f t="shared" si="154"/>
        <v>100</v>
      </c>
      <c r="Q143" s="24" t="s">
        <v>394</v>
      </c>
      <c r="R143" s="25">
        <f t="shared" si="155"/>
        <v>0</v>
      </c>
      <c r="S143" s="524"/>
      <c r="T143" s="523"/>
      <c r="U143" s="646"/>
      <c r="V143" s="25">
        <f t="shared" si="143"/>
        <v>100</v>
      </c>
      <c r="W143" s="24" t="s">
        <v>394</v>
      </c>
      <c r="X143" s="25">
        <f t="shared" si="134"/>
        <v>0</v>
      </c>
      <c r="Y143" s="524"/>
      <c r="Z143" s="523"/>
    </row>
    <row r="144" spans="1:26" hidden="1" x14ac:dyDescent="0.4">
      <c r="A144" s="23"/>
      <c r="B144" s="638" t="s">
        <v>22</v>
      </c>
      <c r="C144" s="645">
        <f>SUM(C138:C143)</f>
        <v>1.4200000000000001E-2</v>
      </c>
      <c r="D144" s="8">
        <f t="shared" si="142"/>
        <v>131.64324746291959</v>
      </c>
      <c r="E144" s="24" t="s">
        <v>394</v>
      </c>
      <c r="F144" s="25">
        <f>SUM(F138:F143)</f>
        <v>1.8693341139734583</v>
      </c>
      <c r="G144" s="524">
        <f>G137+F144</f>
        <v>133.51258157689304</v>
      </c>
      <c r="H144" s="527"/>
      <c r="I144" s="536">
        <f>SUM(I138:I143)</f>
        <v>1.4200000000000001E-2</v>
      </c>
      <c r="J144" s="22">
        <f t="shared" ref="J144:J150" si="157">$M$137</f>
        <v>113.19281811085089</v>
      </c>
      <c r="K144" s="24" t="s">
        <v>394</v>
      </c>
      <c r="L144" s="25">
        <f>SUM(L138:L143)</f>
        <v>1.6073380171740828</v>
      </c>
      <c r="M144" s="524">
        <f>M137+L144</f>
        <v>114.80015612802498</v>
      </c>
      <c r="N144" s="527"/>
      <c r="O144" s="645">
        <f>SUM(O138:O143)</f>
        <v>1.4200000000000001E-2</v>
      </c>
      <c r="P144" s="22">
        <f t="shared" ref="P144:P150" si="158">$S$137</f>
        <v>100</v>
      </c>
      <c r="Q144" s="24" t="s">
        <v>394</v>
      </c>
      <c r="R144" s="25">
        <f t="shared" si="133"/>
        <v>1.4200000000000002</v>
      </c>
      <c r="S144" s="524">
        <f>S137+R144</f>
        <v>101.42</v>
      </c>
      <c r="T144" s="527"/>
      <c r="U144" s="645">
        <f>SUM(U138:U142)</f>
        <v>1.4200000000000001E-2</v>
      </c>
      <c r="V144" s="22">
        <f t="shared" si="143"/>
        <v>100</v>
      </c>
      <c r="W144" s="24" t="s">
        <v>394</v>
      </c>
      <c r="X144" s="25">
        <f t="shared" si="134"/>
        <v>1.4200000000000002</v>
      </c>
      <c r="Y144" s="524">
        <f>Y137+X144</f>
        <v>101.42</v>
      </c>
      <c r="Z144" s="527"/>
    </row>
    <row r="145" spans="1:26" hidden="1" x14ac:dyDescent="0.4">
      <c r="A145" s="17" t="s">
        <v>316</v>
      </c>
      <c r="B145" s="651" t="s">
        <v>320</v>
      </c>
      <c r="C145" s="646">
        <f>'Vaste waarden'!$B$3</f>
        <v>7.7399999999999997E-2</v>
      </c>
      <c r="D145" s="10">
        <f t="shared" ref="D145:D150" si="159">$G$137</f>
        <v>131.64324746291959</v>
      </c>
      <c r="E145" s="18" t="s">
        <v>394</v>
      </c>
      <c r="F145" s="19">
        <f t="shared" ref="F145:F158" si="160">C145*D145</f>
        <v>10.189187353629976</v>
      </c>
      <c r="G145" s="517"/>
      <c r="H145" s="523"/>
      <c r="I145" s="537">
        <f t="shared" ref="I145:I152" si="161">C145</f>
        <v>7.7399999999999997E-2</v>
      </c>
      <c r="J145" s="8">
        <f t="shared" si="157"/>
        <v>113.19281811085089</v>
      </c>
      <c r="K145" s="18" t="s">
        <v>394</v>
      </c>
      <c r="L145" s="19">
        <f t="shared" ref="L145:L158" si="162">I145*J145</f>
        <v>8.7611241217798597</v>
      </c>
      <c r="M145" s="517"/>
      <c r="N145" s="523"/>
      <c r="O145" s="646">
        <f t="shared" ref="O145:O151" si="163">I145</f>
        <v>7.7399999999999997E-2</v>
      </c>
      <c r="P145" s="8">
        <f t="shared" si="158"/>
        <v>100</v>
      </c>
      <c r="Q145" s="18" t="s">
        <v>394</v>
      </c>
      <c r="R145" s="19">
        <f t="shared" si="133"/>
        <v>7.7399999999999993</v>
      </c>
      <c r="S145" s="517"/>
      <c r="T145" s="523"/>
      <c r="U145" s="646">
        <f t="shared" ref="U145:U152" si="164">O145</f>
        <v>7.7399999999999997E-2</v>
      </c>
      <c r="V145" s="19">
        <f t="shared" si="143"/>
        <v>100</v>
      </c>
      <c r="W145" s="18" t="s">
        <v>394</v>
      </c>
      <c r="X145" s="19">
        <f t="shared" si="134"/>
        <v>7.7399999999999993</v>
      </c>
      <c r="Y145" s="517"/>
      <c r="Z145" s="523"/>
    </row>
    <row r="146" spans="1:26" hidden="1" x14ac:dyDescent="0.4">
      <c r="A146" s="23"/>
      <c r="B146" s="150" t="s">
        <v>374</v>
      </c>
      <c r="C146" s="646">
        <f>Bedrijfswaardes!$C$15</f>
        <v>7.6300000000000007E-2</v>
      </c>
      <c r="D146" s="8">
        <f t="shared" si="159"/>
        <v>131.64324746291959</v>
      </c>
      <c r="E146" s="24" t="s">
        <v>394</v>
      </c>
      <c r="F146" s="25">
        <f t="shared" ref="F146" si="165">C146*D146</f>
        <v>10.044379781420766</v>
      </c>
      <c r="G146" s="524"/>
      <c r="H146" s="523"/>
      <c r="I146" s="537">
        <f t="shared" ref="I146" si="166">C146</f>
        <v>7.6300000000000007E-2</v>
      </c>
      <c r="J146" s="8">
        <f t="shared" si="157"/>
        <v>113.19281811085089</v>
      </c>
      <c r="K146" s="24" t="s">
        <v>394</v>
      </c>
      <c r="L146" s="25">
        <f t="shared" ref="L146" si="167">I146*J146</f>
        <v>8.6366120218579248</v>
      </c>
      <c r="M146" s="524"/>
      <c r="N146" s="523"/>
      <c r="O146" s="646">
        <f t="shared" ref="O146" si="168">I146</f>
        <v>7.6300000000000007E-2</v>
      </c>
      <c r="P146" s="8">
        <f t="shared" si="158"/>
        <v>100</v>
      </c>
      <c r="Q146" s="24" t="s">
        <v>394</v>
      </c>
      <c r="R146" s="25">
        <f t="shared" ref="R146" si="169">O146*P146</f>
        <v>7.6300000000000008</v>
      </c>
      <c r="S146" s="524"/>
      <c r="T146" s="523"/>
      <c r="U146" s="646">
        <f t="shared" si="164"/>
        <v>7.6300000000000007E-2</v>
      </c>
      <c r="V146" s="25">
        <f t="shared" si="143"/>
        <v>100</v>
      </c>
      <c r="W146" s="24" t="s">
        <v>394</v>
      </c>
      <c r="X146" s="25">
        <f t="shared" si="134"/>
        <v>7.6300000000000008</v>
      </c>
      <c r="Y146" s="524"/>
      <c r="Z146" s="523"/>
    </row>
    <row r="147" spans="1:26" hidden="1" x14ac:dyDescent="0.4">
      <c r="A147" s="23"/>
      <c r="B147" s="150" t="s">
        <v>363</v>
      </c>
      <c r="C147" s="646">
        <f>'Vaste waarden'!$B$6</f>
        <v>5.0000000000000001E-3</v>
      </c>
      <c r="D147" s="8">
        <f t="shared" si="159"/>
        <v>131.64324746291959</v>
      </c>
      <c r="E147" s="24" t="s">
        <v>394</v>
      </c>
      <c r="F147" s="25">
        <f t="shared" si="160"/>
        <v>0.658216237314598</v>
      </c>
      <c r="G147" s="524"/>
      <c r="H147" s="523"/>
      <c r="I147" s="537">
        <f t="shared" si="161"/>
        <v>5.0000000000000001E-3</v>
      </c>
      <c r="J147" s="8">
        <f t="shared" si="157"/>
        <v>113.19281811085089</v>
      </c>
      <c r="K147" s="24" t="s">
        <v>394</v>
      </c>
      <c r="L147" s="25">
        <f t="shared" si="162"/>
        <v>0.56596409055425445</v>
      </c>
      <c r="M147" s="524"/>
      <c r="N147" s="523"/>
      <c r="O147" s="646">
        <f t="shared" si="163"/>
        <v>5.0000000000000001E-3</v>
      </c>
      <c r="P147" s="8">
        <f t="shared" si="158"/>
        <v>100</v>
      </c>
      <c r="Q147" s="24" t="s">
        <v>394</v>
      </c>
      <c r="R147" s="25">
        <f t="shared" si="133"/>
        <v>0.5</v>
      </c>
      <c r="S147" s="524"/>
      <c r="T147" s="523"/>
      <c r="U147" s="646">
        <f t="shared" si="164"/>
        <v>5.0000000000000001E-3</v>
      </c>
      <c r="V147" s="25">
        <f t="shared" si="143"/>
        <v>100</v>
      </c>
      <c r="W147" s="24" t="s">
        <v>394</v>
      </c>
      <c r="X147" s="25">
        <f t="shared" si="134"/>
        <v>0.5</v>
      </c>
      <c r="Y147" s="524"/>
      <c r="Z147" s="523"/>
    </row>
    <row r="148" spans="1:26" hidden="1" x14ac:dyDescent="0.4">
      <c r="A148" s="23"/>
      <c r="B148" s="150" t="s">
        <v>856</v>
      </c>
      <c r="C148" s="646">
        <f>'Overzicht van invoer'!$F$22</f>
        <v>0</v>
      </c>
      <c r="D148" s="8">
        <f t="shared" si="159"/>
        <v>131.64324746291959</v>
      </c>
      <c r="E148" s="24" t="s">
        <v>394</v>
      </c>
      <c r="F148" s="25">
        <f t="shared" si="160"/>
        <v>0</v>
      </c>
      <c r="G148" s="524"/>
      <c r="H148" s="523"/>
      <c r="I148" s="537">
        <f t="shared" si="161"/>
        <v>0</v>
      </c>
      <c r="J148" s="8">
        <f t="shared" si="157"/>
        <v>113.19281811085089</v>
      </c>
      <c r="K148" s="24" t="s">
        <v>394</v>
      </c>
      <c r="L148" s="25">
        <f t="shared" si="162"/>
        <v>0</v>
      </c>
      <c r="M148" s="524"/>
      <c r="N148" s="523"/>
      <c r="O148" s="646">
        <f t="shared" si="163"/>
        <v>0</v>
      </c>
      <c r="P148" s="8">
        <f t="shared" si="158"/>
        <v>100</v>
      </c>
      <c r="Q148" s="24" t="s">
        <v>394</v>
      </c>
      <c r="R148" s="25">
        <f t="shared" si="133"/>
        <v>0</v>
      </c>
      <c r="S148" s="524"/>
      <c r="T148" s="523"/>
      <c r="U148" s="646">
        <f t="shared" si="164"/>
        <v>0</v>
      </c>
      <c r="V148" s="25">
        <f t="shared" si="143"/>
        <v>100</v>
      </c>
      <c r="W148" s="24" t="s">
        <v>394</v>
      </c>
      <c r="X148" s="25">
        <f t="shared" si="134"/>
        <v>0</v>
      </c>
      <c r="Y148" s="524"/>
      <c r="Z148" s="523"/>
    </row>
    <row r="149" spans="1:26" hidden="1" x14ac:dyDescent="0.4">
      <c r="A149" s="23"/>
      <c r="B149" s="150" t="s">
        <v>322</v>
      </c>
      <c r="C149" s="646">
        <f>'Overzicht van invoer'!$F$23</f>
        <v>0</v>
      </c>
      <c r="D149" s="8">
        <f t="shared" si="159"/>
        <v>131.64324746291959</v>
      </c>
      <c r="E149" s="24" t="s">
        <v>394</v>
      </c>
      <c r="F149" s="25">
        <f t="shared" si="160"/>
        <v>0</v>
      </c>
      <c r="G149" s="524"/>
      <c r="H149" s="523"/>
      <c r="I149" s="537">
        <f t="shared" si="161"/>
        <v>0</v>
      </c>
      <c r="J149" s="8">
        <f t="shared" si="157"/>
        <v>113.19281811085089</v>
      </c>
      <c r="K149" s="24" t="s">
        <v>394</v>
      </c>
      <c r="L149" s="25">
        <f t="shared" si="162"/>
        <v>0</v>
      </c>
      <c r="M149" s="524"/>
      <c r="N149" s="523"/>
      <c r="O149" s="646">
        <f t="shared" si="163"/>
        <v>0</v>
      </c>
      <c r="P149" s="8">
        <f t="shared" si="158"/>
        <v>100</v>
      </c>
      <c r="Q149" s="24" t="s">
        <v>394</v>
      </c>
      <c r="R149" s="25">
        <f t="shared" si="133"/>
        <v>0</v>
      </c>
      <c r="S149" s="524"/>
      <c r="T149" s="523"/>
      <c r="U149" s="646">
        <f t="shared" si="164"/>
        <v>0</v>
      </c>
      <c r="V149" s="25">
        <f t="shared" si="143"/>
        <v>100</v>
      </c>
      <c r="W149" s="24" t="s">
        <v>394</v>
      </c>
      <c r="X149" s="25">
        <f t="shared" si="134"/>
        <v>0</v>
      </c>
      <c r="Y149" s="524"/>
      <c r="Z149" s="523"/>
    </row>
    <row r="150" spans="1:26" hidden="1" x14ac:dyDescent="0.4">
      <c r="A150" s="23"/>
      <c r="B150" s="150" t="s">
        <v>13</v>
      </c>
      <c r="C150" s="646">
        <f>'Vaste waarden'!$B$7</f>
        <v>6.0999999999999999E-2</v>
      </c>
      <c r="D150" s="8">
        <f t="shared" si="159"/>
        <v>131.64324746291959</v>
      </c>
      <c r="E150" s="24" t="s">
        <v>394</v>
      </c>
      <c r="F150" s="25">
        <f t="shared" si="160"/>
        <v>8.0302380952380954</v>
      </c>
      <c r="G150" s="524"/>
      <c r="H150" s="523"/>
      <c r="I150" s="537">
        <f t="shared" si="161"/>
        <v>6.0999999999999999E-2</v>
      </c>
      <c r="J150" s="8">
        <f t="shared" si="157"/>
        <v>113.19281811085089</v>
      </c>
      <c r="K150" s="24" t="s">
        <v>394</v>
      </c>
      <c r="L150" s="25">
        <f t="shared" si="162"/>
        <v>6.9047619047619042</v>
      </c>
      <c r="M150" s="524"/>
      <c r="N150" s="523"/>
      <c r="O150" s="646">
        <f t="shared" si="163"/>
        <v>6.0999999999999999E-2</v>
      </c>
      <c r="P150" s="8">
        <f t="shared" si="158"/>
        <v>100</v>
      </c>
      <c r="Q150" s="24" t="s">
        <v>394</v>
      </c>
      <c r="R150" s="25">
        <f t="shared" si="133"/>
        <v>6.1</v>
      </c>
      <c r="S150" s="524"/>
      <c r="T150" s="523"/>
      <c r="U150" s="646">
        <f t="shared" si="164"/>
        <v>6.0999999999999999E-2</v>
      </c>
      <c r="V150" s="25">
        <f t="shared" si="143"/>
        <v>100</v>
      </c>
      <c r="W150" s="24" t="s">
        <v>394</v>
      </c>
      <c r="X150" s="25">
        <f t="shared" si="134"/>
        <v>6.1</v>
      </c>
      <c r="Y150" s="524"/>
      <c r="Z150" s="523"/>
    </row>
    <row r="151" spans="1:26" hidden="1" x14ac:dyDescent="0.4">
      <c r="A151" s="23"/>
      <c r="B151" s="271" t="s">
        <v>757</v>
      </c>
      <c r="C151" s="646">
        <f>'Overzicht van invoer'!$F$24</f>
        <v>0</v>
      </c>
      <c r="D151" s="8">
        <f t="shared" ref="D151:D152" si="170">$G$14</f>
        <v>131.64324746291959</v>
      </c>
      <c r="E151" s="24" t="s">
        <v>394</v>
      </c>
      <c r="F151" s="25">
        <f t="shared" si="160"/>
        <v>0</v>
      </c>
      <c r="G151" s="524"/>
      <c r="H151" s="523"/>
      <c r="I151" s="537">
        <f t="shared" si="161"/>
        <v>0</v>
      </c>
      <c r="J151" s="8">
        <f t="shared" ref="J151:J152" si="171">$M$14</f>
        <v>113.19281811085089</v>
      </c>
      <c r="K151" s="24" t="s">
        <v>394</v>
      </c>
      <c r="L151" s="25">
        <f t="shared" si="162"/>
        <v>0</v>
      </c>
      <c r="M151" s="524"/>
      <c r="N151" s="523"/>
      <c r="O151" s="646">
        <f t="shared" si="163"/>
        <v>0</v>
      </c>
      <c r="P151" s="8">
        <f t="shared" ref="P151:P152" si="172">$S$14</f>
        <v>100</v>
      </c>
      <c r="Q151" s="24" t="s">
        <v>394</v>
      </c>
      <c r="R151" s="25">
        <f t="shared" si="133"/>
        <v>0</v>
      </c>
      <c r="S151" s="524"/>
      <c r="T151" s="523"/>
      <c r="U151" s="646">
        <f t="shared" si="164"/>
        <v>0</v>
      </c>
      <c r="V151" s="25">
        <f t="shared" si="143"/>
        <v>100</v>
      </c>
      <c r="W151" s="24" t="s">
        <v>394</v>
      </c>
      <c r="X151" s="25">
        <f t="shared" si="134"/>
        <v>0</v>
      </c>
      <c r="Y151" s="524"/>
      <c r="Z151" s="523"/>
    </row>
    <row r="152" spans="1:26" hidden="1" x14ac:dyDescent="0.4">
      <c r="A152" s="23"/>
      <c r="B152" s="271" t="s">
        <v>383</v>
      </c>
      <c r="C152" s="646">
        <f>'Overzicht van invoer'!$F$31</f>
        <v>0</v>
      </c>
      <c r="D152" s="8">
        <f t="shared" si="170"/>
        <v>131.64324746291959</v>
      </c>
      <c r="E152" s="24" t="s">
        <v>394</v>
      </c>
      <c r="F152" s="25">
        <f t="shared" si="160"/>
        <v>0</v>
      </c>
      <c r="G152" s="524"/>
      <c r="H152" s="523"/>
      <c r="I152" s="537">
        <f t="shared" si="161"/>
        <v>0</v>
      </c>
      <c r="J152" s="8">
        <f t="shared" si="171"/>
        <v>113.19281811085089</v>
      </c>
      <c r="K152" s="24" t="s">
        <v>394</v>
      </c>
      <c r="L152" s="25">
        <f t="shared" si="162"/>
        <v>0</v>
      </c>
      <c r="M152" s="524"/>
      <c r="N152" s="523"/>
      <c r="O152" s="646">
        <f>C152</f>
        <v>0</v>
      </c>
      <c r="P152" s="8">
        <f t="shared" si="172"/>
        <v>100</v>
      </c>
      <c r="Q152" s="24" t="s">
        <v>394</v>
      </c>
      <c r="R152" s="25">
        <f t="shared" si="133"/>
        <v>0</v>
      </c>
      <c r="S152" s="524"/>
      <c r="T152" s="523"/>
      <c r="U152" s="646">
        <f t="shared" si="164"/>
        <v>0</v>
      </c>
      <c r="V152" s="25">
        <f t="shared" si="143"/>
        <v>100</v>
      </c>
      <c r="W152" s="24" t="s">
        <v>394</v>
      </c>
      <c r="X152" s="25">
        <f t="shared" si="134"/>
        <v>0</v>
      </c>
      <c r="Y152" s="524"/>
      <c r="Z152" s="523"/>
    </row>
    <row r="153" spans="1:26" hidden="1" x14ac:dyDescent="0.4">
      <c r="A153" s="20"/>
      <c r="B153" s="638" t="s">
        <v>22</v>
      </c>
      <c r="C153" s="645">
        <f>SUM(C145:C152)</f>
        <v>0.21970000000000001</v>
      </c>
      <c r="D153" s="22">
        <f>$G$137</f>
        <v>131.64324746291959</v>
      </c>
      <c r="E153" s="21" t="s">
        <v>394</v>
      </c>
      <c r="F153" s="22">
        <f t="shared" si="160"/>
        <v>28.922021467603436</v>
      </c>
      <c r="G153" s="521">
        <f>G144+F153</f>
        <v>162.43460304449647</v>
      </c>
      <c r="H153" s="230"/>
      <c r="I153" s="536">
        <f>SUM(I145:I152)</f>
        <v>0.21970000000000001</v>
      </c>
      <c r="J153" s="22">
        <f>$M$137</f>
        <v>113.19281811085089</v>
      </c>
      <c r="K153" s="21" t="s">
        <v>394</v>
      </c>
      <c r="L153" s="22">
        <f t="shared" si="162"/>
        <v>24.868462138953941</v>
      </c>
      <c r="M153" s="521">
        <f>M144+L153</f>
        <v>139.66861826697891</v>
      </c>
      <c r="N153" s="230"/>
      <c r="O153" s="645">
        <f>SUM(O145:O152)</f>
        <v>0.21970000000000001</v>
      </c>
      <c r="P153" s="22">
        <f>$S$137</f>
        <v>100</v>
      </c>
      <c r="Q153" s="21" t="s">
        <v>394</v>
      </c>
      <c r="R153" s="22">
        <f t="shared" si="133"/>
        <v>21.97</v>
      </c>
      <c r="S153" s="521">
        <f>S144+R153</f>
        <v>123.39</v>
      </c>
      <c r="T153" s="230"/>
      <c r="U153" s="645">
        <f>SUM(U145:U152)</f>
        <v>0.21970000000000001</v>
      </c>
      <c r="V153" s="22">
        <f t="shared" si="143"/>
        <v>100</v>
      </c>
      <c r="W153" s="21" t="s">
        <v>394</v>
      </c>
      <c r="X153" s="22">
        <f t="shared" si="134"/>
        <v>21.97</v>
      </c>
      <c r="Y153" s="521">
        <f>Y144+X153</f>
        <v>123.39</v>
      </c>
      <c r="Z153" s="230"/>
    </row>
    <row r="154" spans="1:26" hidden="1" x14ac:dyDescent="0.4">
      <c r="A154" s="23" t="s">
        <v>16</v>
      </c>
      <c r="B154" s="271" t="s">
        <v>787</v>
      </c>
      <c r="C154" s="646">
        <f>'Overzicht van invoer'!$F$27</f>
        <v>0</v>
      </c>
      <c r="D154" s="8">
        <f>$G$153</f>
        <v>162.43460304449647</v>
      </c>
      <c r="E154" s="24" t="s">
        <v>636</v>
      </c>
      <c r="F154" s="25">
        <f t="shared" si="160"/>
        <v>0</v>
      </c>
      <c r="G154" s="524"/>
      <c r="H154" s="523"/>
      <c r="I154" s="537">
        <f>C154</f>
        <v>0</v>
      </c>
      <c r="J154" s="8">
        <f>$M$153</f>
        <v>139.66861826697891</v>
      </c>
      <c r="K154" s="24" t="s">
        <v>636</v>
      </c>
      <c r="L154" s="25">
        <f t="shared" si="162"/>
        <v>0</v>
      </c>
      <c r="M154" s="524"/>
      <c r="N154" s="523"/>
      <c r="O154" s="646">
        <f>C154</f>
        <v>0</v>
      </c>
      <c r="P154" s="8">
        <f>$S$153</f>
        <v>123.39</v>
      </c>
      <c r="Q154" s="24" t="s">
        <v>636</v>
      </c>
      <c r="R154" s="25">
        <f t="shared" si="133"/>
        <v>0</v>
      </c>
      <c r="S154" s="524"/>
      <c r="T154" s="523"/>
      <c r="U154" s="646">
        <f>I154</f>
        <v>0</v>
      </c>
      <c r="V154" s="8">
        <f>$Y$153</f>
        <v>123.39</v>
      </c>
      <c r="W154" s="24" t="s">
        <v>636</v>
      </c>
      <c r="X154" s="25">
        <f t="shared" si="134"/>
        <v>0</v>
      </c>
      <c r="Y154" s="524"/>
      <c r="Z154" s="523"/>
    </row>
    <row r="155" spans="1:26" hidden="1" x14ac:dyDescent="0.4">
      <c r="A155" s="23"/>
      <c r="B155" s="271" t="s">
        <v>758</v>
      </c>
      <c r="C155" s="646">
        <f>Variabelen!F32</f>
        <v>0</v>
      </c>
      <c r="D155" s="8">
        <f t="shared" ref="D155:D156" si="173">$G$153</f>
        <v>162.43460304449647</v>
      </c>
      <c r="E155" s="24" t="s">
        <v>636</v>
      </c>
      <c r="F155" s="25">
        <f t="shared" si="160"/>
        <v>0</v>
      </c>
      <c r="G155" s="524"/>
      <c r="H155" s="523"/>
      <c r="I155" s="537">
        <f>C155</f>
        <v>0</v>
      </c>
      <c r="J155" s="8">
        <f t="shared" ref="J155:J156" si="174">$M$153</f>
        <v>139.66861826697891</v>
      </c>
      <c r="K155" s="24" t="s">
        <v>636</v>
      </c>
      <c r="L155" s="25">
        <f t="shared" si="162"/>
        <v>0</v>
      </c>
      <c r="M155" s="524"/>
      <c r="N155" s="523"/>
      <c r="O155" s="646"/>
      <c r="P155" s="8">
        <f t="shared" ref="P155:P158" si="175">$S$153</f>
        <v>123.39</v>
      </c>
      <c r="Q155" s="24" t="s">
        <v>636</v>
      </c>
      <c r="R155" s="25">
        <f t="shared" si="133"/>
        <v>0</v>
      </c>
      <c r="S155" s="524"/>
      <c r="T155" s="523"/>
      <c r="U155" s="646"/>
      <c r="V155" s="8">
        <f t="shared" ref="V155:V158" si="176">$Y$153</f>
        <v>123.39</v>
      </c>
      <c r="W155" s="24" t="s">
        <v>636</v>
      </c>
      <c r="X155" s="25">
        <f t="shared" si="134"/>
        <v>0</v>
      </c>
      <c r="Y155" s="524"/>
      <c r="Z155" s="523"/>
    </row>
    <row r="156" spans="1:26" hidden="1" x14ac:dyDescent="0.4">
      <c r="A156" s="23"/>
      <c r="B156" s="271" t="s">
        <v>282</v>
      </c>
      <c r="C156" s="646">
        <f>Variabelen!F46</f>
        <v>0</v>
      </c>
      <c r="D156" s="8">
        <f t="shared" si="173"/>
        <v>162.43460304449647</v>
      </c>
      <c r="E156" s="24" t="s">
        <v>636</v>
      </c>
      <c r="F156" s="25">
        <f t="shared" si="160"/>
        <v>0</v>
      </c>
      <c r="G156" s="524"/>
      <c r="H156" s="523"/>
      <c r="I156" s="537">
        <f>C156</f>
        <v>0</v>
      </c>
      <c r="J156" s="8">
        <f t="shared" si="174"/>
        <v>139.66861826697891</v>
      </c>
      <c r="K156" s="24" t="s">
        <v>636</v>
      </c>
      <c r="L156" s="25">
        <f t="shared" si="162"/>
        <v>0</v>
      </c>
      <c r="M156" s="524"/>
      <c r="N156" s="523"/>
      <c r="O156" s="646"/>
      <c r="P156" s="8">
        <f t="shared" si="175"/>
        <v>123.39</v>
      </c>
      <c r="Q156" s="24" t="s">
        <v>636</v>
      </c>
      <c r="R156" s="25">
        <f t="shared" si="133"/>
        <v>0</v>
      </c>
      <c r="S156" s="524"/>
      <c r="T156" s="523"/>
      <c r="U156" s="646"/>
      <c r="V156" s="8">
        <f t="shared" si="176"/>
        <v>123.39</v>
      </c>
      <c r="W156" s="24" t="s">
        <v>636</v>
      </c>
      <c r="X156" s="25">
        <f t="shared" si="134"/>
        <v>0</v>
      </c>
      <c r="Y156" s="524"/>
      <c r="Z156" s="523"/>
    </row>
    <row r="157" spans="1:26" hidden="1" x14ac:dyDescent="0.4">
      <c r="A157" s="23"/>
      <c r="B157" s="271" t="s">
        <v>300</v>
      </c>
      <c r="C157" s="646">
        <f>'Overzicht van invoer'!$F$47</f>
        <v>0</v>
      </c>
      <c r="D157" s="8">
        <f t="shared" ref="D157:D158" si="177">$G$153</f>
        <v>162.43460304449647</v>
      </c>
      <c r="E157" s="24" t="s">
        <v>636</v>
      </c>
      <c r="F157" s="25">
        <f t="shared" si="160"/>
        <v>0</v>
      </c>
      <c r="G157" s="524"/>
      <c r="H157" s="523"/>
      <c r="I157" s="537"/>
      <c r="J157" s="8">
        <f t="shared" ref="J157:J158" si="178">$M$153</f>
        <v>139.66861826697891</v>
      </c>
      <c r="K157" s="24" t="s">
        <v>636</v>
      </c>
      <c r="L157" s="25">
        <f t="shared" si="162"/>
        <v>0</v>
      </c>
      <c r="M157" s="524"/>
      <c r="N157" s="523"/>
      <c r="O157" s="646"/>
      <c r="P157" s="8">
        <f t="shared" si="175"/>
        <v>123.39</v>
      </c>
      <c r="Q157" s="24" t="s">
        <v>636</v>
      </c>
      <c r="R157" s="25">
        <f t="shared" si="133"/>
        <v>0</v>
      </c>
      <c r="S157" s="524"/>
      <c r="T157" s="523"/>
      <c r="U157" s="646"/>
      <c r="V157" s="8">
        <f t="shared" si="176"/>
        <v>123.39</v>
      </c>
      <c r="W157" s="24" t="s">
        <v>636</v>
      </c>
      <c r="X157" s="25">
        <f t="shared" si="134"/>
        <v>0</v>
      </c>
      <c r="Y157" s="524"/>
      <c r="Z157" s="523"/>
    </row>
    <row r="158" spans="1:26" hidden="1" x14ac:dyDescent="0.4">
      <c r="A158" s="23"/>
      <c r="B158" s="638" t="s">
        <v>22</v>
      </c>
      <c r="C158" s="645">
        <f>SUM(C154:C157)</f>
        <v>0</v>
      </c>
      <c r="D158" s="8">
        <f t="shared" si="177"/>
        <v>162.43460304449647</v>
      </c>
      <c r="E158" s="24" t="s">
        <v>636</v>
      </c>
      <c r="F158" s="22">
        <f t="shared" si="160"/>
        <v>0</v>
      </c>
      <c r="G158" s="524"/>
      <c r="H158" s="523"/>
      <c r="I158" s="536">
        <f>SUM(I154:I157)</f>
        <v>0</v>
      </c>
      <c r="J158" s="8">
        <f t="shared" si="178"/>
        <v>139.66861826697891</v>
      </c>
      <c r="K158" s="24" t="s">
        <v>636</v>
      </c>
      <c r="L158" s="22">
        <f t="shared" si="162"/>
        <v>0</v>
      </c>
      <c r="M158" s="524"/>
      <c r="N158" s="523"/>
      <c r="O158" s="645">
        <f>SUM(O154:O157)</f>
        <v>0</v>
      </c>
      <c r="P158" s="8">
        <f t="shared" si="175"/>
        <v>123.39</v>
      </c>
      <c r="Q158" s="24" t="s">
        <v>636</v>
      </c>
      <c r="R158" s="22">
        <f t="shared" si="133"/>
        <v>0</v>
      </c>
      <c r="S158" s="524"/>
      <c r="T158" s="523"/>
      <c r="U158" s="636">
        <f>SUM(U154:U157)</f>
        <v>0</v>
      </c>
      <c r="V158" s="8">
        <f t="shared" si="176"/>
        <v>123.39</v>
      </c>
      <c r="W158" s="24" t="s">
        <v>636</v>
      </c>
      <c r="X158" s="22">
        <f t="shared" si="134"/>
        <v>0</v>
      </c>
      <c r="Y158" s="524"/>
      <c r="Z158" s="523"/>
    </row>
    <row r="159" spans="1:26" hidden="1" x14ac:dyDescent="0.4">
      <c r="A159" s="13"/>
      <c r="B159" s="652" t="s">
        <v>22</v>
      </c>
      <c r="C159" s="647"/>
      <c r="D159" s="15"/>
      <c r="E159" s="30"/>
      <c r="F159" s="14"/>
      <c r="G159" s="529">
        <f>G153+F158</f>
        <v>162.43460304449647</v>
      </c>
      <c r="H159" s="530"/>
      <c r="I159" s="31"/>
      <c r="J159" s="15"/>
      <c r="K159" s="30"/>
      <c r="L159" s="14"/>
      <c r="M159" s="529">
        <f>M153+L158</f>
        <v>139.66861826697891</v>
      </c>
      <c r="N159" s="530"/>
      <c r="O159" s="647"/>
      <c r="P159" s="15"/>
      <c r="Q159" s="30"/>
      <c r="R159" s="14"/>
      <c r="S159" s="529">
        <f>S153+R158</f>
        <v>123.39</v>
      </c>
      <c r="T159" s="530"/>
      <c r="U159" s="647"/>
      <c r="V159" s="15"/>
      <c r="W159" s="30"/>
      <c r="X159" s="14"/>
      <c r="Y159" s="529">
        <f>Y153+X158</f>
        <v>123.39</v>
      </c>
      <c r="Z159" s="530"/>
    </row>
    <row r="160" spans="1:26" s="546" customFormat="1" hidden="1" x14ac:dyDescent="0.4">
      <c r="A160" s="549"/>
      <c r="B160" s="653"/>
      <c r="C160" s="643"/>
      <c r="F160" s="547"/>
      <c r="G160" s="547">
        <f>G159/100</f>
        <v>1.6243460304449646</v>
      </c>
      <c r="H160" s="547"/>
      <c r="M160" s="547">
        <f>M159/100</f>
        <v>1.3966861826697892</v>
      </c>
      <c r="N160" s="547"/>
      <c r="O160" s="653"/>
      <c r="S160" s="547">
        <f>S159/100</f>
        <v>1.2339</v>
      </c>
      <c r="T160" s="547"/>
      <c r="U160" s="653"/>
      <c r="Y160" s="547">
        <f>Y159/100</f>
        <v>1.2339</v>
      </c>
      <c r="Z160" s="547"/>
    </row>
    <row r="161" spans="1:26" x14ac:dyDescent="0.4">
      <c r="A161" s="32"/>
    </row>
    <row r="162" spans="1:26" x14ac:dyDescent="0.4">
      <c r="A162" s="32"/>
    </row>
    <row r="163" spans="1:26" hidden="1" x14ac:dyDescent="0.4">
      <c r="A163" s="32"/>
      <c r="M163" s="8"/>
      <c r="S163" s="8"/>
      <c r="Y163" s="8"/>
    </row>
    <row r="164" spans="1:26" hidden="1" x14ac:dyDescent="0.4">
      <c r="A164" s="32"/>
    </row>
    <row r="165" spans="1:26" ht="33.4" hidden="1" x14ac:dyDescent="1">
      <c r="A165" s="9"/>
      <c r="B165" s="994" t="s">
        <v>388</v>
      </c>
      <c r="C165" s="994"/>
      <c r="D165" s="994"/>
      <c r="E165" s="994"/>
      <c r="F165" s="994"/>
      <c r="G165" s="994"/>
      <c r="H165" s="994"/>
      <c r="I165" s="994"/>
      <c r="J165" s="994"/>
      <c r="K165" s="994"/>
      <c r="L165" s="994"/>
      <c r="M165" s="994"/>
      <c r="N165" s="994"/>
    </row>
    <row r="166" spans="1:26" hidden="1" x14ac:dyDescent="0.4"/>
    <row r="167" spans="1:26" hidden="1" x14ac:dyDescent="0.4"/>
    <row r="168" spans="1:26" ht="31.5" hidden="1" customHeight="1" x14ac:dyDescent="0.4">
      <c r="A168" s="513" t="s">
        <v>311</v>
      </c>
      <c r="B168" s="992" t="s">
        <v>323</v>
      </c>
      <c r="C168" s="992"/>
      <c r="D168" s="992"/>
      <c r="E168" s="992"/>
      <c r="F168" s="992"/>
      <c r="G168" s="993"/>
      <c r="H168" s="988" t="s">
        <v>313</v>
      </c>
      <c r="I168" s="989"/>
      <c r="J168" s="989"/>
      <c r="K168" s="989"/>
      <c r="L168" s="989"/>
      <c r="M168" s="990"/>
      <c r="N168" s="28"/>
      <c r="O168" s="988" t="s">
        <v>593</v>
      </c>
      <c r="P168" s="989"/>
      <c r="Q168" s="989"/>
      <c r="R168" s="989"/>
      <c r="S168" s="989"/>
      <c r="T168" s="990"/>
      <c r="U168" s="988" t="s">
        <v>595</v>
      </c>
      <c r="V168" s="989"/>
      <c r="W168" s="989"/>
      <c r="X168" s="989"/>
      <c r="Y168" s="989"/>
      <c r="Z168" s="990"/>
    </row>
    <row r="169" spans="1:26" hidden="1" x14ac:dyDescent="0.4">
      <c r="A169" s="13" t="s">
        <v>0</v>
      </c>
      <c r="B169" s="649"/>
      <c r="C169" s="640" t="s">
        <v>2</v>
      </c>
      <c r="D169" s="987" t="s">
        <v>3</v>
      </c>
      <c r="E169" s="987"/>
      <c r="F169" s="14" t="s">
        <v>4</v>
      </c>
      <c r="G169" s="15" t="s">
        <v>5</v>
      </c>
      <c r="H169" s="515"/>
      <c r="I169" s="309" t="s">
        <v>2</v>
      </c>
      <c r="J169" s="987" t="s">
        <v>3</v>
      </c>
      <c r="K169" s="987"/>
      <c r="L169" s="14" t="s">
        <v>4</v>
      </c>
      <c r="M169" s="15" t="s">
        <v>5</v>
      </c>
      <c r="N169" s="515"/>
      <c r="O169" s="640" t="s">
        <v>2</v>
      </c>
      <c r="P169" s="987" t="s">
        <v>3</v>
      </c>
      <c r="Q169" s="987"/>
      <c r="R169" s="14" t="s">
        <v>4</v>
      </c>
      <c r="S169" s="15" t="s">
        <v>5</v>
      </c>
      <c r="T169" s="15"/>
      <c r="U169" s="640" t="s">
        <v>2</v>
      </c>
      <c r="V169" s="987" t="s">
        <v>3</v>
      </c>
      <c r="W169" s="987"/>
      <c r="X169" s="14" t="s">
        <v>4</v>
      </c>
      <c r="Y169" s="15" t="s">
        <v>5</v>
      </c>
      <c r="Z169" s="15"/>
    </row>
    <row r="170" spans="1:26" hidden="1" x14ac:dyDescent="0.4">
      <c r="A170" s="17" t="s">
        <v>1</v>
      </c>
      <c r="B170" s="651"/>
      <c r="C170" s="644">
        <v>100</v>
      </c>
      <c r="D170" s="10">
        <v>100</v>
      </c>
      <c r="E170" s="18"/>
      <c r="F170" s="19">
        <v>100</v>
      </c>
      <c r="G170" s="517">
        <v>100</v>
      </c>
      <c r="H170" s="518"/>
      <c r="I170" s="19">
        <v>100</v>
      </c>
      <c r="J170" s="10">
        <v>100</v>
      </c>
      <c r="K170" s="18"/>
      <c r="L170" s="19">
        <v>100</v>
      </c>
      <c r="M170" s="517">
        <v>100</v>
      </c>
      <c r="N170" s="518"/>
      <c r="O170" s="644">
        <v>100</v>
      </c>
      <c r="P170" s="10">
        <v>100</v>
      </c>
      <c r="Q170" s="18"/>
      <c r="R170" s="19">
        <v>100</v>
      </c>
      <c r="S170" s="517">
        <v>100</v>
      </c>
      <c r="T170" s="518"/>
      <c r="U170" s="644">
        <v>100</v>
      </c>
      <c r="V170" s="10">
        <v>100</v>
      </c>
      <c r="W170" s="18"/>
      <c r="X170" s="19">
        <v>100</v>
      </c>
      <c r="Y170" s="517">
        <v>100</v>
      </c>
      <c r="Z170" s="518"/>
    </row>
    <row r="171" spans="1:26" hidden="1" x14ac:dyDescent="0.4">
      <c r="A171" s="20" t="s">
        <v>6</v>
      </c>
      <c r="B171" s="638"/>
      <c r="C171" s="645"/>
      <c r="D171" s="11">
        <f>D170</f>
        <v>100</v>
      </c>
      <c r="E171" s="21" t="s">
        <v>1</v>
      </c>
      <c r="F171" s="22">
        <f t="shared" ref="F171:F181" si="179">C171*D171</f>
        <v>0</v>
      </c>
      <c r="G171" s="521">
        <f>G170+F171</f>
        <v>100</v>
      </c>
      <c r="H171" s="230"/>
      <c r="I171" s="536">
        <f>C171</f>
        <v>0</v>
      </c>
      <c r="J171" s="11">
        <f>J170</f>
        <v>100</v>
      </c>
      <c r="K171" s="21" t="s">
        <v>1</v>
      </c>
      <c r="L171" s="22">
        <f t="shared" ref="L171:L182" si="180">I171*J171</f>
        <v>0</v>
      </c>
      <c r="M171" s="521">
        <f>M170+L171</f>
        <v>100</v>
      </c>
      <c r="N171" s="230"/>
      <c r="O171" s="645"/>
      <c r="P171" s="11">
        <f>P170</f>
        <v>100</v>
      </c>
      <c r="Q171" s="21" t="s">
        <v>1</v>
      </c>
      <c r="R171" s="22">
        <f t="shared" ref="R171:R199" si="181">O171*P171</f>
        <v>0</v>
      </c>
      <c r="S171" s="521">
        <f>S170+R171</f>
        <v>100</v>
      </c>
      <c r="T171" s="230"/>
      <c r="U171" s="645"/>
      <c r="V171" s="11">
        <f>V170</f>
        <v>100</v>
      </c>
      <c r="W171" s="21" t="s">
        <v>1</v>
      </c>
      <c r="X171" s="22">
        <f t="shared" ref="X171:X199" si="182">U171*V171</f>
        <v>0</v>
      </c>
      <c r="Y171" s="521">
        <f>Y170+X171</f>
        <v>100</v>
      </c>
      <c r="Z171" s="230"/>
    </row>
    <row r="172" spans="1:26" hidden="1" x14ac:dyDescent="0.4">
      <c r="A172" s="17" t="s">
        <v>7</v>
      </c>
      <c r="B172" s="651" t="s">
        <v>8</v>
      </c>
      <c r="C172" s="646">
        <f>'Vaste waarden'!$C$25</f>
        <v>8.2987551867219914E-2</v>
      </c>
      <c r="D172" s="10">
        <f>$G$130</f>
        <v>100</v>
      </c>
      <c r="E172" s="18" t="s">
        <v>1</v>
      </c>
      <c r="F172" s="19">
        <f t="shared" si="179"/>
        <v>8.2987551867219906</v>
      </c>
      <c r="G172" s="517"/>
      <c r="H172" s="523"/>
      <c r="I172" s="537">
        <f>C172</f>
        <v>8.2987551867219914E-2</v>
      </c>
      <c r="J172" s="10">
        <f>$M$130</f>
        <v>100</v>
      </c>
      <c r="K172" s="18" t="s">
        <v>1</v>
      </c>
      <c r="L172" s="19">
        <f t="shared" si="180"/>
        <v>8.2987551867219906</v>
      </c>
      <c r="M172" s="517"/>
      <c r="N172" s="523"/>
      <c r="O172" s="646"/>
      <c r="P172" s="10">
        <f>$S$130</f>
        <v>100</v>
      </c>
      <c r="Q172" s="18" t="s">
        <v>1</v>
      </c>
      <c r="R172" s="19">
        <f t="shared" si="181"/>
        <v>0</v>
      </c>
      <c r="S172" s="517"/>
      <c r="T172" s="523"/>
      <c r="U172" s="646"/>
      <c r="V172" s="10">
        <f>$S$130</f>
        <v>100</v>
      </c>
      <c r="W172" s="18" t="s">
        <v>1</v>
      </c>
      <c r="X172" s="19">
        <f t="shared" si="182"/>
        <v>0</v>
      </c>
      <c r="Y172" s="517"/>
      <c r="Z172" s="523"/>
    </row>
    <row r="173" spans="1:26" hidden="1" x14ac:dyDescent="0.4">
      <c r="A173" s="23"/>
      <c r="B173" s="271" t="s">
        <v>9</v>
      </c>
      <c r="C173" s="646"/>
      <c r="D173" s="8">
        <f>$G$130</f>
        <v>100</v>
      </c>
      <c r="E173" s="24" t="s">
        <v>1</v>
      </c>
      <c r="F173" s="25">
        <f t="shared" si="179"/>
        <v>0</v>
      </c>
      <c r="G173" s="524"/>
      <c r="H173" s="523"/>
      <c r="I173" s="537"/>
      <c r="J173" s="8">
        <f>$M$130</f>
        <v>100</v>
      </c>
      <c r="K173" s="24" t="s">
        <v>1</v>
      </c>
      <c r="L173" s="25">
        <f t="shared" si="180"/>
        <v>0</v>
      </c>
      <c r="M173" s="524"/>
      <c r="N173" s="523"/>
      <c r="O173" s="646"/>
      <c r="P173" s="25">
        <f>$S$130</f>
        <v>100</v>
      </c>
      <c r="Q173" s="24" t="s">
        <v>1</v>
      </c>
      <c r="R173" s="25">
        <f t="shared" si="181"/>
        <v>0</v>
      </c>
      <c r="S173" s="524"/>
      <c r="T173" s="523"/>
      <c r="U173" s="646"/>
      <c r="V173" s="25">
        <f>$S$130</f>
        <v>100</v>
      </c>
      <c r="W173" s="24" t="s">
        <v>1</v>
      </c>
      <c r="X173" s="25">
        <f t="shared" si="182"/>
        <v>0</v>
      </c>
      <c r="Y173" s="524"/>
      <c r="Z173" s="523"/>
    </row>
    <row r="174" spans="1:26" hidden="1" x14ac:dyDescent="0.4">
      <c r="A174" s="23"/>
      <c r="B174" s="150" t="s">
        <v>10</v>
      </c>
      <c r="C174" s="646"/>
      <c r="D174" s="8">
        <f t="shared" ref="D174:D176" si="183">$G$130</f>
        <v>100</v>
      </c>
      <c r="E174" s="24" t="s">
        <v>1</v>
      </c>
      <c r="F174" s="25">
        <f t="shared" ref="F174" si="184">C174*D174</f>
        <v>0</v>
      </c>
      <c r="G174" s="524"/>
      <c r="H174" s="523"/>
      <c r="I174" s="537"/>
      <c r="J174" s="8">
        <f t="shared" ref="J174:J176" si="185">$M$130</f>
        <v>100</v>
      </c>
      <c r="K174" s="24" t="s">
        <v>1</v>
      </c>
      <c r="L174" s="25">
        <f t="shared" ref="L174" si="186">I174*J174</f>
        <v>0</v>
      </c>
      <c r="M174" s="524"/>
      <c r="N174" s="523"/>
      <c r="O174" s="646"/>
      <c r="P174" s="25">
        <f t="shared" ref="P174:P176" si="187">$S$130</f>
        <v>100</v>
      </c>
      <c r="Q174" s="24" t="s">
        <v>1</v>
      </c>
      <c r="R174" s="25">
        <f t="shared" ref="R174" si="188">O174*P174</f>
        <v>0</v>
      </c>
      <c r="S174" s="524"/>
      <c r="T174" s="523"/>
      <c r="U174" s="646"/>
      <c r="V174" s="25">
        <f t="shared" ref="V174:V176" si="189">$S$130</f>
        <v>100</v>
      </c>
      <c r="W174" s="24" t="s">
        <v>1</v>
      </c>
      <c r="X174" s="25">
        <f t="shared" si="182"/>
        <v>0</v>
      </c>
      <c r="Y174" s="524"/>
      <c r="Z174" s="523"/>
    </row>
    <row r="175" spans="1:26" hidden="1" x14ac:dyDescent="0.4">
      <c r="A175" s="23"/>
      <c r="B175" s="150" t="s">
        <v>362</v>
      </c>
      <c r="C175" s="646">
        <f>'Vaste waarden'!$C$27</f>
        <v>0</v>
      </c>
      <c r="D175" s="8">
        <f t="shared" si="183"/>
        <v>100</v>
      </c>
      <c r="E175" s="24" t="s">
        <v>1</v>
      </c>
      <c r="F175" s="25">
        <f t="shared" si="179"/>
        <v>0</v>
      </c>
      <c r="G175" s="524"/>
      <c r="H175" s="523"/>
      <c r="I175" s="537"/>
      <c r="J175" s="8">
        <f t="shared" si="185"/>
        <v>100</v>
      </c>
      <c r="K175" s="24" t="s">
        <v>1</v>
      </c>
      <c r="L175" s="25">
        <f t="shared" si="180"/>
        <v>0</v>
      </c>
      <c r="M175" s="524"/>
      <c r="N175" s="523"/>
      <c r="O175" s="646"/>
      <c r="P175" s="25">
        <f t="shared" si="187"/>
        <v>100</v>
      </c>
      <c r="Q175" s="24" t="s">
        <v>1</v>
      </c>
      <c r="R175" s="25">
        <f t="shared" si="181"/>
        <v>0</v>
      </c>
      <c r="S175" s="524"/>
      <c r="T175" s="523"/>
      <c r="U175" s="646"/>
      <c r="V175" s="25">
        <f t="shared" si="189"/>
        <v>100</v>
      </c>
      <c r="W175" s="24" t="s">
        <v>1</v>
      </c>
      <c r="X175" s="25">
        <f t="shared" si="182"/>
        <v>0</v>
      </c>
      <c r="Y175" s="524"/>
      <c r="Z175" s="523"/>
    </row>
    <row r="176" spans="1:26" hidden="1" x14ac:dyDescent="0.4">
      <c r="A176" s="20"/>
      <c r="B176" s="151" t="s">
        <v>22</v>
      </c>
      <c r="C176" s="645">
        <f>SUM(C172:C175)</f>
        <v>8.2987551867219914E-2</v>
      </c>
      <c r="D176" s="8">
        <f t="shared" si="183"/>
        <v>100</v>
      </c>
      <c r="E176" s="21" t="s">
        <v>1</v>
      </c>
      <c r="F176" s="22">
        <f t="shared" si="179"/>
        <v>8.2987551867219906</v>
      </c>
      <c r="G176" s="521">
        <f>G171+F176</f>
        <v>108.29875518672199</v>
      </c>
      <c r="H176" s="230"/>
      <c r="I176" s="535">
        <f>SUM(I172:I175)</f>
        <v>8.2987551867219914E-2</v>
      </c>
      <c r="J176" s="8">
        <f t="shared" si="185"/>
        <v>100</v>
      </c>
      <c r="K176" s="21" t="s">
        <v>1</v>
      </c>
      <c r="L176" s="22">
        <f t="shared" si="180"/>
        <v>8.2987551867219906</v>
      </c>
      <c r="M176" s="521">
        <f>M171+L176</f>
        <v>108.29875518672199</v>
      </c>
      <c r="N176" s="230"/>
      <c r="O176" s="645">
        <f>SUM(O172:O175)</f>
        <v>0</v>
      </c>
      <c r="P176" s="22">
        <f t="shared" si="187"/>
        <v>100</v>
      </c>
      <c r="Q176" s="21" t="s">
        <v>1</v>
      </c>
      <c r="R176" s="22">
        <f t="shared" si="181"/>
        <v>0</v>
      </c>
      <c r="S176" s="521">
        <f>S171+R176</f>
        <v>100</v>
      </c>
      <c r="T176" s="230"/>
      <c r="U176" s="645">
        <f>SUM(U172:U175)</f>
        <v>0</v>
      </c>
      <c r="V176" s="22">
        <f t="shared" si="189"/>
        <v>100</v>
      </c>
      <c r="W176" s="21" t="s">
        <v>1</v>
      </c>
      <c r="X176" s="22">
        <f t="shared" si="182"/>
        <v>0</v>
      </c>
      <c r="Y176" s="521">
        <f>Y171+X176</f>
        <v>100</v>
      </c>
      <c r="Z176" s="230"/>
    </row>
    <row r="177" spans="1:26" hidden="1" x14ac:dyDescent="0.4">
      <c r="A177" s="26" t="s">
        <v>589</v>
      </c>
      <c r="B177" s="650"/>
      <c r="C177" s="645">
        <f>'Overzicht van invoer'!$F$42</f>
        <v>8.3000000000000004E-2</v>
      </c>
      <c r="D177" s="28">
        <f>G176-F174</f>
        <v>108.29875518672199</v>
      </c>
      <c r="E177" s="27" t="s">
        <v>394</v>
      </c>
      <c r="F177" s="29">
        <f t="shared" si="179"/>
        <v>8.9887966804979254</v>
      </c>
      <c r="G177" s="525">
        <f>G176+F177</f>
        <v>117.28755186721992</v>
      </c>
      <c r="H177" s="230"/>
      <c r="I177" s="526">
        <f>IF(Variabelen!$C$68 ="ja", Variabelen!$F$67, 0)+IF(Variabelen!$C$71 ="ja", Variabelen!$F$70, 0)</f>
        <v>0</v>
      </c>
      <c r="J177" s="28">
        <f>M176-L174</f>
        <v>108.29875518672199</v>
      </c>
      <c r="K177" s="29" t="s">
        <v>394</v>
      </c>
      <c r="L177" s="29">
        <f t="shared" si="180"/>
        <v>0</v>
      </c>
      <c r="M177" s="525">
        <f>M176+L177</f>
        <v>108.29875518672199</v>
      </c>
      <c r="N177" s="230"/>
      <c r="O177" s="655">
        <f>IF(Variabelen!$C$69 ="ja", Variabelen!$F$67, 0)+IF(Variabelen!$C$72 ="ja", Variabelen!$F$70, 0)</f>
        <v>0</v>
      </c>
      <c r="P177" s="28">
        <f>S176-R174</f>
        <v>100</v>
      </c>
      <c r="Q177" s="27" t="s">
        <v>394</v>
      </c>
      <c r="R177" s="29">
        <f t="shared" si="181"/>
        <v>0</v>
      </c>
      <c r="S177" s="525">
        <f>S176+R177</f>
        <v>100</v>
      </c>
      <c r="T177" s="230"/>
      <c r="U177" s="655"/>
      <c r="V177" s="28">
        <f>Y176-X174</f>
        <v>100</v>
      </c>
      <c r="W177" s="27" t="s">
        <v>394</v>
      </c>
      <c r="X177" s="29">
        <f t="shared" si="182"/>
        <v>0</v>
      </c>
      <c r="Y177" s="525">
        <f>Y176+X177</f>
        <v>100</v>
      </c>
      <c r="Z177" s="230"/>
    </row>
    <row r="178" spans="1:26" hidden="1" x14ac:dyDescent="0.4">
      <c r="A178" s="26" t="s">
        <v>11</v>
      </c>
      <c r="B178" s="650"/>
      <c r="C178" s="645">
        <f>'Vaste waarden'!$C$32</f>
        <v>0.08</v>
      </c>
      <c r="D178" s="28">
        <f>G176-F174</f>
        <v>108.29875518672199</v>
      </c>
      <c r="E178" s="538" t="s">
        <v>394</v>
      </c>
      <c r="F178" s="29">
        <f t="shared" si="179"/>
        <v>8.6639004149377588</v>
      </c>
      <c r="G178" s="525">
        <f>G176+F178+F177</f>
        <v>125.95145228215767</v>
      </c>
      <c r="H178" s="230"/>
      <c r="I178" s="526">
        <f>IF(Variabelen!$C$65 ="ja", Variabelen!$F$64, 0)</f>
        <v>0</v>
      </c>
      <c r="J178" s="28">
        <f>M176-L174</f>
        <v>108.29875518672199</v>
      </c>
      <c r="K178" s="27" t="s">
        <v>394</v>
      </c>
      <c r="L178" s="29">
        <f t="shared" si="180"/>
        <v>0</v>
      </c>
      <c r="M178" s="525">
        <f>M176+L178+L177</f>
        <v>108.29875518672199</v>
      </c>
      <c r="N178" s="230"/>
      <c r="O178" s="655">
        <f>IF(Variabelen!$C$66 ="ja", Variabelen!$F$64, 0)</f>
        <v>0</v>
      </c>
      <c r="P178" s="28">
        <f>S176-R174</f>
        <v>100</v>
      </c>
      <c r="Q178" s="27" t="s">
        <v>394</v>
      </c>
      <c r="R178" s="29">
        <f t="shared" si="181"/>
        <v>0</v>
      </c>
      <c r="S178" s="525">
        <f>S176+R178+R177</f>
        <v>100</v>
      </c>
      <c r="T178" s="230"/>
      <c r="U178" s="655"/>
      <c r="V178" s="28">
        <f>Y176-X174</f>
        <v>100</v>
      </c>
      <c r="W178" s="27" t="s">
        <v>394</v>
      </c>
      <c r="X178" s="29">
        <f t="shared" si="182"/>
        <v>0</v>
      </c>
      <c r="Y178" s="525">
        <f>Y176+X178+X177</f>
        <v>100</v>
      </c>
      <c r="Z178" s="230"/>
    </row>
    <row r="179" spans="1:26" hidden="1" x14ac:dyDescent="0.4">
      <c r="A179" s="23" t="s">
        <v>18</v>
      </c>
      <c r="B179" s="271" t="s">
        <v>314</v>
      </c>
      <c r="C179" s="646">
        <f>'Overzicht van invoer'!$F$8</f>
        <v>0</v>
      </c>
      <c r="D179" s="8">
        <f>$G$137</f>
        <v>131.64324746291959</v>
      </c>
      <c r="E179" s="24" t="s">
        <v>394</v>
      </c>
      <c r="F179" s="25">
        <f t="shared" si="179"/>
        <v>0</v>
      </c>
      <c r="G179" s="524"/>
      <c r="H179" s="523"/>
      <c r="I179" s="537">
        <f>C179</f>
        <v>0</v>
      </c>
      <c r="J179" s="8">
        <f>$M$137</f>
        <v>113.19281811085089</v>
      </c>
      <c r="K179" s="24" t="s">
        <v>394</v>
      </c>
      <c r="L179" s="25">
        <f t="shared" si="180"/>
        <v>0</v>
      </c>
      <c r="M179" s="524"/>
      <c r="N179" s="523"/>
      <c r="O179" s="646">
        <f>C179</f>
        <v>0</v>
      </c>
      <c r="P179" s="8">
        <f>$S$137</f>
        <v>100</v>
      </c>
      <c r="Q179" s="24" t="s">
        <v>394</v>
      </c>
      <c r="R179" s="25">
        <f t="shared" si="181"/>
        <v>0</v>
      </c>
      <c r="S179" s="524"/>
      <c r="T179" s="523"/>
      <c r="U179" s="646">
        <f>I179</f>
        <v>0</v>
      </c>
      <c r="V179" s="8">
        <f>$S$137</f>
        <v>100</v>
      </c>
      <c r="W179" s="24" t="s">
        <v>394</v>
      </c>
      <c r="X179" s="25">
        <f t="shared" si="182"/>
        <v>0</v>
      </c>
      <c r="Y179" s="524"/>
      <c r="Z179" s="523"/>
    </row>
    <row r="180" spans="1:26" hidden="1" x14ac:dyDescent="0.4">
      <c r="A180" s="23"/>
      <c r="B180" s="271" t="s">
        <v>315</v>
      </c>
      <c r="C180" s="646">
        <f>'Overzicht van invoer'!$F$12</f>
        <v>0.10402827611134435</v>
      </c>
      <c r="D180" s="8">
        <f t="shared" ref="D180:D185" si="190">$G$137</f>
        <v>131.64324746291959</v>
      </c>
      <c r="E180" s="24" t="s">
        <v>394</v>
      </c>
      <c r="F180" s="25">
        <f t="shared" si="179"/>
        <v>13.694620095266631</v>
      </c>
      <c r="G180" s="524"/>
      <c r="H180" s="523"/>
      <c r="I180" s="522">
        <f>'Vaste waarden'!$B$36</f>
        <v>0.159</v>
      </c>
      <c r="J180" s="8">
        <f>$M$137</f>
        <v>113.19281811085089</v>
      </c>
      <c r="K180" s="24" t="s">
        <v>394</v>
      </c>
      <c r="L180" s="25">
        <f t="shared" si="180"/>
        <v>17.997658079625293</v>
      </c>
      <c r="M180" s="524"/>
      <c r="N180" s="523"/>
      <c r="O180" s="646">
        <f>C180</f>
        <v>0.10402827611134435</v>
      </c>
      <c r="P180" s="8">
        <f>$S$137</f>
        <v>100</v>
      </c>
      <c r="Q180" s="24" t="s">
        <v>394</v>
      </c>
      <c r="R180" s="25">
        <f t="shared" si="181"/>
        <v>10.402827611134436</v>
      </c>
      <c r="S180" s="524"/>
      <c r="T180" s="523"/>
      <c r="U180" s="646">
        <f>I180</f>
        <v>0.159</v>
      </c>
      <c r="V180" s="8">
        <f>$S$137</f>
        <v>100</v>
      </c>
      <c r="W180" s="24" t="s">
        <v>394</v>
      </c>
      <c r="X180" s="25">
        <f t="shared" si="182"/>
        <v>15.9</v>
      </c>
      <c r="Y180" s="524"/>
      <c r="Z180" s="523"/>
    </row>
    <row r="181" spans="1:26" hidden="1" x14ac:dyDescent="0.4">
      <c r="A181" s="23"/>
      <c r="B181" s="271" t="s">
        <v>12</v>
      </c>
      <c r="C181" s="646">
        <f>'Vaste waarden'!$B$20</f>
        <v>2E-3</v>
      </c>
      <c r="D181" s="8">
        <f t="shared" si="190"/>
        <v>131.64324746291959</v>
      </c>
      <c r="E181" s="24" t="s">
        <v>394</v>
      </c>
      <c r="F181" s="25">
        <f t="shared" si="179"/>
        <v>0.26328649492583917</v>
      </c>
      <c r="G181" s="524"/>
      <c r="H181" s="523"/>
      <c r="I181" s="537">
        <f>C181</f>
        <v>2E-3</v>
      </c>
      <c r="J181" s="8">
        <f>$M$137</f>
        <v>113.19281811085089</v>
      </c>
      <c r="K181" s="24" t="s">
        <v>394</v>
      </c>
      <c r="L181" s="25">
        <f t="shared" si="180"/>
        <v>0.2263856362217018</v>
      </c>
      <c r="M181" s="524"/>
      <c r="N181" s="523"/>
      <c r="O181" s="646">
        <f t="shared" ref="O181" si="191">I181</f>
        <v>2E-3</v>
      </c>
      <c r="P181" s="8">
        <f>$S$137</f>
        <v>100</v>
      </c>
      <c r="Q181" s="24" t="s">
        <v>394</v>
      </c>
      <c r="R181" s="25">
        <f t="shared" si="181"/>
        <v>0.2</v>
      </c>
      <c r="S181" s="524"/>
      <c r="T181" s="523"/>
      <c r="U181" s="646">
        <f t="shared" ref="U181" si="192">O181</f>
        <v>2E-3</v>
      </c>
      <c r="V181" s="8">
        <f>$S$137</f>
        <v>100</v>
      </c>
      <c r="W181" s="24" t="s">
        <v>394</v>
      </c>
      <c r="X181" s="25">
        <f t="shared" si="182"/>
        <v>0.2</v>
      </c>
      <c r="Y181" s="524"/>
      <c r="Z181" s="523"/>
    </row>
    <row r="182" spans="1:26" hidden="1" x14ac:dyDescent="0.4">
      <c r="A182" s="23"/>
      <c r="B182" s="271" t="s">
        <v>285</v>
      </c>
      <c r="C182" s="637">
        <f>'Vaste waarden'!$B$19</f>
        <v>1.2200000000000001E-2</v>
      </c>
      <c r="D182" s="8">
        <f t="shared" ref="D182" si="193">$G$14</f>
        <v>131.64324746291959</v>
      </c>
      <c r="E182" s="25" t="s">
        <v>394</v>
      </c>
      <c r="F182" s="25">
        <f>C182*D182</f>
        <v>1.6060476190476192</v>
      </c>
      <c r="G182" s="524"/>
      <c r="H182" s="523"/>
      <c r="I182" s="522">
        <f>C182</f>
        <v>1.2200000000000001E-2</v>
      </c>
      <c r="J182" s="8">
        <f t="shared" ref="J182" si="194">$M$14</f>
        <v>113.19281811085089</v>
      </c>
      <c r="K182" s="25" t="s">
        <v>394</v>
      </c>
      <c r="L182" s="25">
        <f t="shared" si="180"/>
        <v>1.3809523809523809</v>
      </c>
      <c r="M182" s="524"/>
      <c r="N182" s="523"/>
      <c r="O182" s="637">
        <f>C182</f>
        <v>1.2200000000000001E-2</v>
      </c>
      <c r="P182" s="8">
        <f t="shared" ref="P182" si="195">$S$14</f>
        <v>100</v>
      </c>
      <c r="Q182" s="25" t="s">
        <v>394</v>
      </c>
      <c r="R182" s="25">
        <f t="shared" si="181"/>
        <v>1.22</v>
      </c>
      <c r="S182" s="524"/>
      <c r="T182" s="523"/>
      <c r="U182" s="637">
        <f>I182</f>
        <v>1.2200000000000001E-2</v>
      </c>
      <c r="V182" s="8">
        <f t="shared" ref="V182:V184" si="196">$S$14</f>
        <v>100</v>
      </c>
      <c r="W182" s="25" t="s">
        <v>394</v>
      </c>
      <c r="X182" s="25">
        <f t="shared" si="182"/>
        <v>1.22</v>
      </c>
      <c r="Y182" s="524"/>
      <c r="Z182" s="523"/>
    </row>
    <row r="183" spans="1:26" hidden="1" x14ac:dyDescent="0.4">
      <c r="A183" s="23"/>
      <c r="B183" s="271" t="s">
        <v>613</v>
      </c>
      <c r="C183" s="646">
        <f>'Vaste waarden'!$B$10</f>
        <v>0</v>
      </c>
      <c r="D183" s="8">
        <f t="shared" ref="D183:D184" si="197">$G$14</f>
        <v>131.64324746291959</v>
      </c>
      <c r="E183" s="24" t="s">
        <v>394</v>
      </c>
      <c r="F183" s="25">
        <f t="shared" ref="F183:F184" si="198">C183*D183</f>
        <v>0</v>
      </c>
      <c r="G183" s="524"/>
      <c r="H183" s="523"/>
      <c r="I183" s="537">
        <f>C183</f>
        <v>0</v>
      </c>
      <c r="J183" s="8">
        <f t="shared" ref="J183:J184" si="199">$M$14</f>
        <v>113.19281811085089</v>
      </c>
      <c r="K183" s="24" t="s">
        <v>394</v>
      </c>
      <c r="L183" s="25">
        <f t="shared" ref="L183:L184" si="200">I183*J183</f>
        <v>0</v>
      </c>
      <c r="M183" s="524"/>
      <c r="N183" s="523"/>
      <c r="O183" s="646">
        <f t="shared" ref="O183:O184" si="201">I183</f>
        <v>0</v>
      </c>
      <c r="P183" s="8">
        <f t="shared" ref="P183:P184" si="202">$S$14</f>
        <v>100</v>
      </c>
      <c r="Q183" s="24" t="s">
        <v>394</v>
      </c>
      <c r="R183" s="25">
        <f t="shared" ref="R183:R184" si="203">O183*P183</f>
        <v>0</v>
      </c>
      <c r="S183" s="524"/>
      <c r="T183" s="523"/>
      <c r="U183" s="646">
        <f t="shared" ref="U183" si="204">O183</f>
        <v>0</v>
      </c>
      <c r="V183" s="8">
        <f t="shared" si="196"/>
        <v>100</v>
      </c>
      <c r="W183" s="24" t="s">
        <v>394</v>
      </c>
      <c r="X183" s="25">
        <f t="shared" si="182"/>
        <v>0</v>
      </c>
      <c r="Y183" s="524"/>
      <c r="Z183" s="523"/>
    </row>
    <row r="184" spans="1:26" hidden="1" x14ac:dyDescent="0.4">
      <c r="A184" s="23"/>
      <c r="B184" s="271" t="s">
        <v>612</v>
      </c>
      <c r="C184" s="646">
        <f>('Vaste waarden'!$B$40*Variabelen!$F$95)</f>
        <v>3.8494951700000002E-2</v>
      </c>
      <c r="D184" s="8">
        <f t="shared" si="197"/>
        <v>131.64324746291959</v>
      </c>
      <c r="E184" s="24" t="s">
        <v>394</v>
      </c>
      <c r="F184" s="25">
        <f t="shared" si="198"/>
        <v>5.0676004527162375</v>
      </c>
      <c r="G184" s="524"/>
      <c r="H184" s="523"/>
      <c r="I184" s="537">
        <f>C184</f>
        <v>3.8494951700000002E-2</v>
      </c>
      <c r="J184" s="8">
        <f t="shared" si="199"/>
        <v>113.19281811085089</v>
      </c>
      <c r="K184" s="24" t="s">
        <v>394</v>
      </c>
      <c r="L184" s="25">
        <f t="shared" si="200"/>
        <v>4.3573520659640907</v>
      </c>
      <c r="M184" s="524"/>
      <c r="N184" s="523"/>
      <c r="O184" s="646">
        <f t="shared" si="201"/>
        <v>3.8494951700000002E-2</v>
      </c>
      <c r="P184" s="8">
        <f t="shared" si="202"/>
        <v>100</v>
      </c>
      <c r="Q184" s="24" t="s">
        <v>394</v>
      </c>
      <c r="R184" s="25">
        <f t="shared" si="203"/>
        <v>3.84949517</v>
      </c>
      <c r="S184" s="524"/>
      <c r="T184" s="523"/>
      <c r="U184" s="646">
        <f>('Vaste waarden'!$B$40*Variabelen!$F$95)</f>
        <v>3.8494951700000002E-2</v>
      </c>
      <c r="V184" s="8">
        <f t="shared" si="196"/>
        <v>100</v>
      </c>
      <c r="W184" s="24" t="s">
        <v>394</v>
      </c>
      <c r="X184" s="25">
        <f t="shared" si="182"/>
        <v>3.84949517</v>
      </c>
      <c r="Y184" s="524"/>
      <c r="Z184" s="523"/>
    </row>
    <row r="185" spans="1:26" hidden="1" x14ac:dyDescent="0.4">
      <c r="A185" s="23"/>
      <c r="B185" s="638" t="s">
        <v>22</v>
      </c>
      <c r="C185" s="645">
        <f>SUM(C179:C184)</f>
        <v>0.15672322781134435</v>
      </c>
      <c r="D185" s="8">
        <f t="shared" si="190"/>
        <v>131.64324746291959</v>
      </c>
      <c r="E185" s="24" t="s">
        <v>394</v>
      </c>
      <c r="F185" s="25">
        <f>SUM(F179:F184)</f>
        <v>20.631554661956326</v>
      </c>
      <c r="G185" s="524">
        <f>G178+F185</f>
        <v>146.583006944114</v>
      </c>
      <c r="H185" s="527"/>
      <c r="I185" s="536">
        <f>SUM(I179:I183)</f>
        <v>0.17319999999999999</v>
      </c>
      <c r="J185" s="22">
        <f>$M$137</f>
        <v>113.19281811085089</v>
      </c>
      <c r="K185" s="24" t="s">
        <v>394</v>
      </c>
      <c r="L185" s="25">
        <f>SUM(L179:L184)</f>
        <v>23.962348162763465</v>
      </c>
      <c r="M185" s="524">
        <f>M178+L185</f>
        <v>132.26110334948547</v>
      </c>
      <c r="N185" s="527"/>
      <c r="O185" s="645">
        <f>SUM(O179:O183)</f>
        <v>0.11822827611134436</v>
      </c>
      <c r="P185" s="22">
        <f t="shared" ref="P185:P194" si="205">$S$137</f>
        <v>100</v>
      </c>
      <c r="Q185" s="24" t="s">
        <v>394</v>
      </c>
      <c r="R185" s="25">
        <f t="shared" si="181"/>
        <v>11.822827611134436</v>
      </c>
      <c r="S185" s="524">
        <f>S178+R185</f>
        <v>111.82282761113444</v>
      </c>
      <c r="T185" s="523"/>
      <c r="U185" s="645">
        <f>SUM(U179:U183)</f>
        <v>0.17319999999999999</v>
      </c>
      <c r="V185" s="22">
        <f t="shared" ref="V185:V194" si="206">$S$137</f>
        <v>100</v>
      </c>
      <c r="W185" s="24" t="s">
        <v>394</v>
      </c>
      <c r="X185" s="25">
        <f t="shared" si="182"/>
        <v>17.32</v>
      </c>
      <c r="Y185" s="524">
        <f>Y178+X185</f>
        <v>117.32</v>
      </c>
      <c r="Z185" s="527"/>
    </row>
    <row r="186" spans="1:26" hidden="1" x14ac:dyDescent="0.4">
      <c r="A186" s="17" t="s">
        <v>316</v>
      </c>
      <c r="B186" s="651" t="s">
        <v>320</v>
      </c>
      <c r="C186" s="646">
        <f>'Vaste waarden'!$B$3</f>
        <v>7.7399999999999997E-2</v>
      </c>
      <c r="D186" s="10">
        <f>$G$137</f>
        <v>131.64324746291959</v>
      </c>
      <c r="E186" s="18" t="s">
        <v>394</v>
      </c>
      <c r="F186" s="19">
        <f t="shared" ref="F186:F199" si="207">C186*D186</f>
        <v>10.189187353629976</v>
      </c>
      <c r="G186" s="517"/>
      <c r="H186" s="523"/>
      <c r="I186" s="537">
        <f t="shared" ref="I186:I193" si="208">C186</f>
        <v>7.7399999999999997E-2</v>
      </c>
      <c r="J186" s="8">
        <f>$M$137</f>
        <v>113.19281811085089</v>
      </c>
      <c r="K186" s="18" t="s">
        <v>394</v>
      </c>
      <c r="L186" s="19">
        <f t="shared" ref="L186:L199" si="209">I186*J186</f>
        <v>8.7611241217798597</v>
      </c>
      <c r="M186" s="517"/>
      <c r="N186" s="523"/>
      <c r="O186" s="646">
        <f t="shared" ref="O186:O192" si="210">I186</f>
        <v>7.7399999999999997E-2</v>
      </c>
      <c r="P186" s="8">
        <f t="shared" si="205"/>
        <v>100</v>
      </c>
      <c r="Q186" s="18" t="s">
        <v>394</v>
      </c>
      <c r="R186" s="19">
        <f t="shared" si="181"/>
        <v>7.7399999999999993</v>
      </c>
      <c r="S186" s="517"/>
      <c r="T186" s="523"/>
      <c r="U186" s="646">
        <f t="shared" ref="U186:U193" si="211">O186</f>
        <v>7.7399999999999997E-2</v>
      </c>
      <c r="V186" s="8">
        <f t="shared" si="206"/>
        <v>100</v>
      </c>
      <c r="W186" s="18" t="s">
        <v>394</v>
      </c>
      <c r="X186" s="19">
        <f t="shared" si="182"/>
        <v>7.7399999999999993</v>
      </c>
      <c r="Y186" s="517"/>
      <c r="Z186" s="523"/>
    </row>
    <row r="187" spans="1:26" hidden="1" x14ac:dyDescent="0.4">
      <c r="A187" s="23"/>
      <c r="B187" s="150" t="s">
        <v>364</v>
      </c>
      <c r="C187" s="646">
        <f>Bedrijfswaardes!$C$15</f>
        <v>7.6300000000000007E-2</v>
      </c>
      <c r="D187" s="8">
        <f>$G$137</f>
        <v>131.64324746291959</v>
      </c>
      <c r="E187" s="24" t="s">
        <v>394</v>
      </c>
      <c r="F187" s="25">
        <f t="shared" si="207"/>
        <v>10.044379781420766</v>
      </c>
      <c r="G187" s="524"/>
      <c r="H187" s="523"/>
      <c r="I187" s="537">
        <f t="shared" si="208"/>
        <v>7.6300000000000007E-2</v>
      </c>
      <c r="J187" s="8">
        <f>$M$137</f>
        <v>113.19281811085089</v>
      </c>
      <c r="K187" s="24" t="s">
        <v>394</v>
      </c>
      <c r="L187" s="25">
        <f t="shared" si="209"/>
        <v>8.6366120218579248</v>
      </c>
      <c r="M187" s="524"/>
      <c r="N187" s="523"/>
      <c r="O187" s="646">
        <f t="shared" si="210"/>
        <v>7.6300000000000007E-2</v>
      </c>
      <c r="P187" s="8">
        <f t="shared" si="205"/>
        <v>100</v>
      </c>
      <c r="Q187" s="24" t="s">
        <v>394</v>
      </c>
      <c r="R187" s="25">
        <f t="shared" si="181"/>
        <v>7.6300000000000008</v>
      </c>
      <c r="S187" s="524"/>
      <c r="T187" s="523"/>
      <c r="U187" s="646">
        <f t="shared" si="211"/>
        <v>7.6300000000000007E-2</v>
      </c>
      <c r="V187" s="8">
        <f t="shared" si="206"/>
        <v>100</v>
      </c>
      <c r="W187" s="24" t="s">
        <v>394</v>
      </c>
      <c r="X187" s="25">
        <f t="shared" si="182"/>
        <v>7.6300000000000008</v>
      </c>
      <c r="Y187" s="524"/>
      <c r="Z187" s="523"/>
    </row>
    <row r="188" spans="1:26" hidden="1" x14ac:dyDescent="0.4">
      <c r="A188" s="23"/>
      <c r="B188" s="150" t="s">
        <v>363</v>
      </c>
      <c r="C188" s="646">
        <f>'Vaste waarden'!$B$6</f>
        <v>5.0000000000000001E-3</v>
      </c>
      <c r="D188" s="8">
        <f>$G$137</f>
        <v>131.64324746291959</v>
      </c>
      <c r="E188" s="24" t="s">
        <v>394</v>
      </c>
      <c r="F188" s="25">
        <f t="shared" ref="F188" si="212">C188*D188</f>
        <v>0.658216237314598</v>
      </c>
      <c r="G188" s="524"/>
      <c r="H188" s="523"/>
      <c r="I188" s="537">
        <f t="shared" ref="I188" si="213">C188</f>
        <v>5.0000000000000001E-3</v>
      </c>
      <c r="J188" s="8">
        <f>$M$137</f>
        <v>113.19281811085089</v>
      </c>
      <c r="K188" s="24" t="s">
        <v>394</v>
      </c>
      <c r="L188" s="25">
        <f t="shared" ref="L188" si="214">I188*J188</f>
        <v>0.56596409055425445</v>
      </c>
      <c r="M188" s="524"/>
      <c r="N188" s="523"/>
      <c r="O188" s="646">
        <f t="shared" ref="O188" si="215">I188</f>
        <v>5.0000000000000001E-3</v>
      </c>
      <c r="P188" s="8">
        <f t="shared" si="205"/>
        <v>100</v>
      </c>
      <c r="Q188" s="24" t="s">
        <v>394</v>
      </c>
      <c r="R188" s="25">
        <f t="shared" ref="R188" si="216">O188*P188</f>
        <v>0.5</v>
      </c>
      <c r="S188" s="524"/>
      <c r="T188" s="523"/>
      <c r="U188" s="646">
        <f t="shared" si="211"/>
        <v>5.0000000000000001E-3</v>
      </c>
      <c r="V188" s="8">
        <f t="shared" si="206"/>
        <v>100</v>
      </c>
      <c r="W188" s="24" t="s">
        <v>394</v>
      </c>
      <c r="X188" s="25">
        <f t="shared" si="182"/>
        <v>0.5</v>
      </c>
      <c r="Y188" s="524"/>
      <c r="Z188" s="523"/>
    </row>
    <row r="189" spans="1:26" hidden="1" x14ac:dyDescent="0.4">
      <c r="A189" s="23"/>
      <c r="B189" s="150" t="s">
        <v>321</v>
      </c>
      <c r="C189" s="646">
        <f>'Overzicht van invoer'!$F$22</f>
        <v>0</v>
      </c>
      <c r="D189" s="8">
        <f t="shared" ref="D189:D194" si="217">$G$137</f>
        <v>131.64324746291959</v>
      </c>
      <c r="E189" s="24" t="s">
        <v>394</v>
      </c>
      <c r="F189" s="25">
        <f t="shared" si="207"/>
        <v>0</v>
      </c>
      <c r="G189" s="524"/>
      <c r="H189" s="523"/>
      <c r="I189" s="537">
        <f t="shared" si="208"/>
        <v>0</v>
      </c>
      <c r="J189" s="8">
        <f t="shared" ref="J189:J194" si="218">$M$137</f>
        <v>113.19281811085089</v>
      </c>
      <c r="K189" s="24" t="s">
        <v>394</v>
      </c>
      <c r="L189" s="25">
        <f t="shared" si="209"/>
        <v>0</v>
      </c>
      <c r="M189" s="524"/>
      <c r="N189" s="523"/>
      <c r="O189" s="646">
        <f t="shared" si="210"/>
        <v>0</v>
      </c>
      <c r="P189" s="8">
        <f t="shared" si="205"/>
        <v>100</v>
      </c>
      <c r="Q189" s="24" t="s">
        <v>394</v>
      </c>
      <c r="R189" s="25">
        <f t="shared" si="181"/>
        <v>0</v>
      </c>
      <c r="S189" s="524"/>
      <c r="T189" s="523"/>
      <c r="U189" s="646">
        <f t="shared" si="211"/>
        <v>0</v>
      </c>
      <c r="V189" s="8">
        <f t="shared" si="206"/>
        <v>100</v>
      </c>
      <c r="W189" s="24" t="s">
        <v>394</v>
      </c>
      <c r="X189" s="25">
        <f t="shared" si="182"/>
        <v>0</v>
      </c>
      <c r="Y189" s="524"/>
      <c r="Z189" s="523"/>
    </row>
    <row r="190" spans="1:26" hidden="1" x14ac:dyDescent="0.4">
      <c r="A190" s="23"/>
      <c r="B190" s="150" t="s">
        <v>322</v>
      </c>
      <c r="C190" s="646">
        <f>'Overzicht van invoer'!$F$23</f>
        <v>0</v>
      </c>
      <c r="D190" s="8">
        <f t="shared" si="217"/>
        <v>131.64324746291959</v>
      </c>
      <c r="E190" s="24" t="s">
        <v>394</v>
      </c>
      <c r="F190" s="25">
        <f t="shared" si="207"/>
        <v>0</v>
      </c>
      <c r="G190" s="524"/>
      <c r="H190" s="523"/>
      <c r="I190" s="537">
        <f t="shared" si="208"/>
        <v>0</v>
      </c>
      <c r="J190" s="8">
        <f t="shared" si="218"/>
        <v>113.19281811085089</v>
      </c>
      <c r="K190" s="24" t="s">
        <v>394</v>
      </c>
      <c r="L190" s="25">
        <f t="shared" si="209"/>
        <v>0</v>
      </c>
      <c r="M190" s="524"/>
      <c r="N190" s="523"/>
      <c r="O190" s="646">
        <f t="shared" si="210"/>
        <v>0</v>
      </c>
      <c r="P190" s="8">
        <f t="shared" si="205"/>
        <v>100</v>
      </c>
      <c r="Q190" s="24" t="s">
        <v>394</v>
      </c>
      <c r="R190" s="25">
        <f t="shared" si="181"/>
        <v>0</v>
      </c>
      <c r="S190" s="524"/>
      <c r="T190" s="523"/>
      <c r="U190" s="646">
        <f t="shared" si="211"/>
        <v>0</v>
      </c>
      <c r="V190" s="8">
        <f t="shared" si="206"/>
        <v>100</v>
      </c>
      <c r="W190" s="24" t="s">
        <v>394</v>
      </c>
      <c r="X190" s="25">
        <f t="shared" si="182"/>
        <v>0</v>
      </c>
      <c r="Y190" s="524"/>
      <c r="Z190" s="523"/>
    </row>
    <row r="191" spans="1:26" hidden="1" x14ac:dyDescent="0.4">
      <c r="A191" s="23"/>
      <c r="B191" s="150" t="s">
        <v>13</v>
      </c>
      <c r="C191" s="646">
        <f>'Vaste waarden'!$B$7</f>
        <v>6.0999999999999999E-2</v>
      </c>
      <c r="D191" s="8">
        <f t="shared" si="217"/>
        <v>131.64324746291959</v>
      </c>
      <c r="E191" s="24" t="s">
        <v>394</v>
      </c>
      <c r="F191" s="25">
        <f t="shared" si="207"/>
        <v>8.0302380952380954</v>
      </c>
      <c r="G191" s="524"/>
      <c r="H191" s="523"/>
      <c r="I191" s="537">
        <f t="shared" si="208"/>
        <v>6.0999999999999999E-2</v>
      </c>
      <c r="J191" s="8">
        <f t="shared" si="218"/>
        <v>113.19281811085089</v>
      </c>
      <c r="K191" s="24" t="s">
        <v>394</v>
      </c>
      <c r="L191" s="25">
        <f t="shared" si="209"/>
        <v>6.9047619047619042</v>
      </c>
      <c r="M191" s="524"/>
      <c r="N191" s="523"/>
      <c r="O191" s="646">
        <f t="shared" si="210"/>
        <v>6.0999999999999999E-2</v>
      </c>
      <c r="P191" s="8">
        <f t="shared" si="205"/>
        <v>100</v>
      </c>
      <c r="Q191" s="24" t="s">
        <v>394</v>
      </c>
      <c r="R191" s="25">
        <f t="shared" si="181"/>
        <v>6.1</v>
      </c>
      <c r="S191" s="524"/>
      <c r="T191" s="523"/>
      <c r="U191" s="646">
        <f t="shared" si="211"/>
        <v>6.0999999999999999E-2</v>
      </c>
      <c r="V191" s="8">
        <f t="shared" si="206"/>
        <v>100</v>
      </c>
      <c r="W191" s="24" t="s">
        <v>394</v>
      </c>
      <c r="X191" s="25">
        <f t="shared" si="182"/>
        <v>6.1</v>
      </c>
      <c r="Y191" s="524"/>
      <c r="Z191" s="523"/>
    </row>
    <row r="192" spans="1:26" hidden="1" x14ac:dyDescent="0.4">
      <c r="A192" s="23"/>
      <c r="B192" s="271" t="s">
        <v>384</v>
      </c>
      <c r="C192" s="646">
        <f>'Overzicht van invoer'!$F$24</f>
        <v>0</v>
      </c>
      <c r="D192" s="8">
        <f t="shared" ref="D192:D193" si="219">$G$14</f>
        <v>131.64324746291959</v>
      </c>
      <c r="E192" s="24" t="s">
        <v>394</v>
      </c>
      <c r="F192" s="25">
        <f t="shared" si="207"/>
        <v>0</v>
      </c>
      <c r="G192" s="524"/>
      <c r="H192" s="523"/>
      <c r="I192" s="537">
        <f t="shared" si="208"/>
        <v>0</v>
      </c>
      <c r="J192" s="8">
        <f t="shared" ref="J192:J193" si="220">$M$14</f>
        <v>113.19281811085089</v>
      </c>
      <c r="K192" s="24" t="s">
        <v>394</v>
      </c>
      <c r="L192" s="25">
        <f t="shared" si="209"/>
        <v>0</v>
      </c>
      <c r="M192" s="524"/>
      <c r="N192" s="523"/>
      <c r="O192" s="646">
        <f t="shared" si="210"/>
        <v>0</v>
      </c>
      <c r="P192" s="8">
        <f t="shared" ref="P192:P193" si="221">$S$14</f>
        <v>100</v>
      </c>
      <c r="Q192" s="24" t="s">
        <v>394</v>
      </c>
      <c r="R192" s="25">
        <f t="shared" si="181"/>
        <v>0</v>
      </c>
      <c r="S192" s="524"/>
      <c r="T192" s="523"/>
      <c r="U192" s="646">
        <f t="shared" si="211"/>
        <v>0</v>
      </c>
      <c r="V192" s="8">
        <f t="shared" ref="V192:V193" si="222">$S$14</f>
        <v>100</v>
      </c>
      <c r="W192" s="24" t="s">
        <v>394</v>
      </c>
      <c r="X192" s="25">
        <f t="shared" si="182"/>
        <v>0</v>
      </c>
      <c r="Y192" s="524"/>
      <c r="Z192" s="523"/>
    </row>
    <row r="193" spans="1:26" hidden="1" x14ac:dyDescent="0.4">
      <c r="A193" s="23"/>
      <c r="B193" s="271" t="s">
        <v>383</v>
      </c>
      <c r="C193" s="646">
        <f>'Overzicht van invoer'!$F$31</f>
        <v>0</v>
      </c>
      <c r="D193" s="8">
        <f t="shared" si="219"/>
        <v>131.64324746291959</v>
      </c>
      <c r="E193" s="24" t="s">
        <v>394</v>
      </c>
      <c r="F193" s="25">
        <f t="shared" si="207"/>
        <v>0</v>
      </c>
      <c r="G193" s="524"/>
      <c r="H193" s="523"/>
      <c r="I193" s="537">
        <f t="shared" si="208"/>
        <v>0</v>
      </c>
      <c r="J193" s="8">
        <f t="shared" si="220"/>
        <v>113.19281811085089</v>
      </c>
      <c r="K193" s="24" t="s">
        <v>394</v>
      </c>
      <c r="L193" s="25">
        <f t="shared" si="209"/>
        <v>0</v>
      </c>
      <c r="M193" s="524"/>
      <c r="N193" s="523"/>
      <c r="O193" s="646">
        <f>C193</f>
        <v>0</v>
      </c>
      <c r="P193" s="8">
        <f t="shared" si="221"/>
        <v>100</v>
      </c>
      <c r="Q193" s="24" t="s">
        <v>394</v>
      </c>
      <c r="R193" s="25">
        <f t="shared" si="181"/>
        <v>0</v>
      </c>
      <c r="S193" s="524"/>
      <c r="T193" s="523"/>
      <c r="U193" s="646">
        <f t="shared" si="211"/>
        <v>0</v>
      </c>
      <c r="V193" s="8">
        <f t="shared" si="222"/>
        <v>100</v>
      </c>
      <c r="W193" s="24" t="s">
        <v>394</v>
      </c>
      <c r="X193" s="25">
        <f t="shared" si="182"/>
        <v>0</v>
      </c>
      <c r="Y193" s="524"/>
      <c r="Z193" s="523"/>
    </row>
    <row r="194" spans="1:26" hidden="1" x14ac:dyDescent="0.4">
      <c r="A194" s="20"/>
      <c r="B194" s="638" t="s">
        <v>22</v>
      </c>
      <c r="C194" s="645">
        <f>SUM(C186:C193)</f>
        <v>0.21970000000000001</v>
      </c>
      <c r="D194" s="22">
        <f t="shared" si="217"/>
        <v>131.64324746291959</v>
      </c>
      <c r="E194" s="21" t="s">
        <v>394</v>
      </c>
      <c r="F194" s="22">
        <f t="shared" si="207"/>
        <v>28.922021467603436</v>
      </c>
      <c r="G194" s="521">
        <f>G185+F194</f>
        <v>175.50502841171743</v>
      </c>
      <c r="H194" s="230"/>
      <c r="I194" s="536">
        <f>SUM(I186:I193)</f>
        <v>0.21970000000000001</v>
      </c>
      <c r="J194" s="22">
        <f t="shared" si="218"/>
        <v>113.19281811085089</v>
      </c>
      <c r="K194" s="21" t="s">
        <v>394</v>
      </c>
      <c r="L194" s="22">
        <f t="shared" si="209"/>
        <v>24.868462138953941</v>
      </c>
      <c r="M194" s="521">
        <f>M185+L194</f>
        <v>157.1295654884394</v>
      </c>
      <c r="N194" s="230"/>
      <c r="O194" s="645">
        <f>SUM(O186:O193)</f>
        <v>0.21970000000000001</v>
      </c>
      <c r="P194" s="22">
        <f t="shared" si="205"/>
        <v>100</v>
      </c>
      <c r="Q194" s="21" t="s">
        <v>394</v>
      </c>
      <c r="R194" s="22">
        <f t="shared" si="181"/>
        <v>21.97</v>
      </c>
      <c r="S194" s="521">
        <f>S185+R194</f>
        <v>133.79282761113444</v>
      </c>
      <c r="T194" s="230"/>
      <c r="U194" s="645">
        <f>SUM(U186:U193)</f>
        <v>0.21970000000000001</v>
      </c>
      <c r="V194" s="22">
        <f t="shared" si="206"/>
        <v>100</v>
      </c>
      <c r="W194" s="21" t="s">
        <v>394</v>
      </c>
      <c r="X194" s="22">
        <f t="shared" si="182"/>
        <v>21.97</v>
      </c>
      <c r="Y194" s="521">
        <f>Y185+X194</f>
        <v>139.29</v>
      </c>
      <c r="Z194" s="230"/>
    </row>
    <row r="195" spans="1:26" hidden="1" x14ac:dyDescent="0.4">
      <c r="A195" s="23" t="s">
        <v>16</v>
      </c>
      <c r="B195" s="271" t="s">
        <v>382</v>
      </c>
      <c r="C195" s="646">
        <f>'Overzicht van invoer'!$F$27</f>
        <v>0</v>
      </c>
      <c r="D195" s="8">
        <f>$G$153</f>
        <v>162.43460304449647</v>
      </c>
      <c r="E195" s="24" t="s">
        <v>636</v>
      </c>
      <c r="F195" s="25">
        <f t="shared" si="207"/>
        <v>0</v>
      </c>
      <c r="G195" s="524"/>
      <c r="H195" s="523"/>
      <c r="I195" s="537">
        <f>C195</f>
        <v>0</v>
      </c>
      <c r="J195" s="8">
        <f>$M$153</f>
        <v>139.66861826697891</v>
      </c>
      <c r="K195" s="24" t="s">
        <v>636</v>
      </c>
      <c r="L195" s="25">
        <f t="shared" si="209"/>
        <v>0</v>
      </c>
      <c r="M195" s="524"/>
      <c r="N195" s="523"/>
      <c r="O195" s="646">
        <f>C195</f>
        <v>0</v>
      </c>
      <c r="P195" s="8">
        <f>$S194</f>
        <v>133.79282761113444</v>
      </c>
      <c r="Q195" s="24" t="s">
        <v>636</v>
      </c>
      <c r="R195" s="25">
        <f t="shared" si="181"/>
        <v>0</v>
      </c>
      <c r="S195" s="524"/>
      <c r="T195" s="523"/>
      <c r="U195" s="646">
        <f>I195</f>
        <v>0</v>
      </c>
      <c r="V195" s="8">
        <f>$S194</f>
        <v>133.79282761113444</v>
      </c>
      <c r="W195" s="24" t="s">
        <v>636</v>
      </c>
      <c r="X195" s="25">
        <f t="shared" si="182"/>
        <v>0</v>
      </c>
      <c r="Y195" s="524"/>
      <c r="Z195" s="523"/>
    </row>
    <row r="196" spans="1:26" hidden="1" x14ac:dyDescent="0.4">
      <c r="A196" s="23"/>
      <c r="B196" s="271" t="s">
        <v>386</v>
      </c>
      <c r="C196" s="646">
        <f>'Overzicht van invoer'!$F$33</f>
        <v>0</v>
      </c>
      <c r="D196" s="8">
        <f t="shared" ref="D196:D197" si="223">$G$153</f>
        <v>162.43460304449647</v>
      </c>
      <c r="E196" s="24" t="s">
        <v>636</v>
      </c>
      <c r="F196" s="25">
        <f t="shared" si="207"/>
        <v>0</v>
      </c>
      <c r="G196" s="524"/>
      <c r="H196" s="523"/>
      <c r="I196" s="537">
        <f>C196</f>
        <v>0</v>
      </c>
      <c r="J196" s="8">
        <f t="shared" ref="J196:J197" si="224">$M$153</f>
        <v>139.66861826697891</v>
      </c>
      <c r="K196" s="24" t="s">
        <v>636</v>
      </c>
      <c r="L196" s="25">
        <f t="shared" si="209"/>
        <v>0</v>
      </c>
      <c r="M196" s="524"/>
      <c r="N196" s="523"/>
      <c r="O196" s="646"/>
      <c r="P196" s="8">
        <f>$S195</f>
        <v>0</v>
      </c>
      <c r="Q196" s="24" t="s">
        <v>636</v>
      </c>
      <c r="R196" s="25">
        <f t="shared" si="181"/>
        <v>0</v>
      </c>
      <c r="S196" s="524"/>
      <c r="T196" s="523"/>
      <c r="U196" s="646"/>
      <c r="V196" s="8">
        <f>$S195</f>
        <v>0</v>
      </c>
      <c r="W196" s="24" t="s">
        <v>636</v>
      </c>
      <c r="X196" s="25">
        <f t="shared" si="182"/>
        <v>0</v>
      </c>
      <c r="Y196" s="524"/>
      <c r="Z196" s="523"/>
    </row>
    <row r="197" spans="1:26" hidden="1" x14ac:dyDescent="0.4">
      <c r="A197" s="23"/>
      <c r="B197" s="271" t="s">
        <v>282</v>
      </c>
      <c r="C197" s="646">
        <f>'Overzicht van invoer'!$F$45</f>
        <v>0</v>
      </c>
      <c r="D197" s="8">
        <f t="shared" si="223"/>
        <v>162.43460304449647</v>
      </c>
      <c r="E197" s="24" t="s">
        <v>636</v>
      </c>
      <c r="F197" s="25">
        <f t="shared" si="207"/>
        <v>0</v>
      </c>
      <c r="G197" s="524"/>
      <c r="H197" s="523"/>
      <c r="I197" s="537">
        <f>C197</f>
        <v>0</v>
      </c>
      <c r="J197" s="8">
        <f t="shared" si="224"/>
        <v>139.66861826697891</v>
      </c>
      <c r="K197" s="24" t="s">
        <v>636</v>
      </c>
      <c r="L197" s="25">
        <f t="shared" si="209"/>
        <v>0</v>
      </c>
      <c r="M197" s="524"/>
      <c r="N197" s="523"/>
      <c r="O197" s="646"/>
      <c r="P197" s="8">
        <f>$S196</f>
        <v>0</v>
      </c>
      <c r="Q197" s="24" t="s">
        <v>636</v>
      </c>
      <c r="R197" s="25">
        <f t="shared" si="181"/>
        <v>0</v>
      </c>
      <c r="S197" s="524"/>
      <c r="T197" s="523"/>
      <c r="U197" s="646"/>
      <c r="V197" s="8">
        <f>$S196</f>
        <v>0</v>
      </c>
      <c r="W197" s="24" t="s">
        <v>636</v>
      </c>
      <c r="X197" s="25">
        <f t="shared" si="182"/>
        <v>0</v>
      </c>
      <c r="Y197" s="524"/>
      <c r="Z197" s="523"/>
    </row>
    <row r="198" spans="1:26" hidden="1" x14ac:dyDescent="0.4">
      <c r="A198" s="23" t="s">
        <v>17</v>
      </c>
      <c r="B198" s="271" t="s">
        <v>300</v>
      </c>
      <c r="C198" s="646">
        <f>'Overzicht van invoer'!$F$47</f>
        <v>0</v>
      </c>
      <c r="D198" s="8">
        <f t="shared" ref="D198:D199" si="225">$G$153</f>
        <v>162.43460304449647</v>
      </c>
      <c r="E198" s="24" t="s">
        <v>636</v>
      </c>
      <c r="F198" s="25">
        <f t="shared" si="207"/>
        <v>0</v>
      </c>
      <c r="G198" s="524"/>
      <c r="H198" s="523"/>
      <c r="I198" s="537"/>
      <c r="J198" s="8">
        <f t="shared" ref="J198:J199" si="226">$M$153</f>
        <v>139.66861826697891</v>
      </c>
      <c r="K198" s="24" t="s">
        <v>636</v>
      </c>
      <c r="L198" s="25">
        <f t="shared" si="209"/>
        <v>0</v>
      </c>
      <c r="M198" s="524"/>
      <c r="N198" s="523"/>
      <c r="O198" s="646"/>
      <c r="P198" s="8">
        <f>$S$153</f>
        <v>123.39</v>
      </c>
      <c r="Q198" s="24" t="s">
        <v>636</v>
      </c>
      <c r="R198" s="25">
        <f t="shared" si="181"/>
        <v>0</v>
      </c>
      <c r="S198" s="524"/>
      <c r="T198" s="523"/>
      <c r="U198" s="646"/>
      <c r="V198" s="8">
        <f>$S$153</f>
        <v>123.39</v>
      </c>
      <c r="W198" s="24" t="s">
        <v>636</v>
      </c>
      <c r="X198" s="25">
        <f t="shared" si="182"/>
        <v>0</v>
      </c>
      <c r="Y198" s="524"/>
      <c r="Z198" s="523"/>
    </row>
    <row r="199" spans="1:26" hidden="1" x14ac:dyDescent="0.4">
      <c r="A199" s="23"/>
      <c r="B199" s="638" t="s">
        <v>22</v>
      </c>
      <c r="C199" s="645">
        <f>SUM(C195:C198)</f>
        <v>0</v>
      </c>
      <c r="D199" s="8">
        <f t="shared" si="225"/>
        <v>162.43460304449647</v>
      </c>
      <c r="E199" s="24" t="s">
        <v>636</v>
      </c>
      <c r="F199" s="22">
        <f t="shared" si="207"/>
        <v>0</v>
      </c>
      <c r="G199" s="524"/>
      <c r="H199" s="523"/>
      <c r="I199" s="536">
        <f>SUM(I195:I198)</f>
        <v>0</v>
      </c>
      <c r="J199" s="8">
        <f t="shared" si="226"/>
        <v>139.66861826697891</v>
      </c>
      <c r="K199" s="24" t="s">
        <v>636</v>
      </c>
      <c r="L199" s="22">
        <f t="shared" si="209"/>
        <v>0</v>
      </c>
      <c r="M199" s="524"/>
      <c r="N199" s="523"/>
      <c r="O199" s="645">
        <f>SUM(O195:O198)</f>
        <v>0</v>
      </c>
      <c r="P199" s="8">
        <f>$S$153</f>
        <v>123.39</v>
      </c>
      <c r="Q199" s="24" t="s">
        <v>636</v>
      </c>
      <c r="R199" s="22">
        <f t="shared" si="181"/>
        <v>0</v>
      </c>
      <c r="S199" s="524"/>
      <c r="T199" s="523"/>
      <c r="U199" s="636">
        <f>SUM(U195:U198)</f>
        <v>0</v>
      </c>
      <c r="V199" s="8">
        <f>$S$153</f>
        <v>123.39</v>
      </c>
      <c r="W199" s="24" t="s">
        <v>636</v>
      </c>
      <c r="X199" s="22">
        <f t="shared" si="182"/>
        <v>0</v>
      </c>
      <c r="Y199" s="524"/>
      <c r="Z199" s="523"/>
    </row>
    <row r="200" spans="1:26" hidden="1" x14ac:dyDescent="0.4">
      <c r="A200" s="13"/>
      <c r="B200" s="652" t="s">
        <v>22</v>
      </c>
      <c r="C200" s="647"/>
      <c r="D200" s="15"/>
      <c r="E200" s="30"/>
      <c r="F200" s="14"/>
      <c r="G200" s="529">
        <f>G194+F199</f>
        <v>175.50502841171743</v>
      </c>
      <c r="H200" s="530"/>
      <c r="I200" s="31"/>
      <c r="J200" s="15"/>
      <c r="K200" s="30"/>
      <c r="L200" s="14"/>
      <c r="M200" s="529">
        <f>M194+L199</f>
        <v>157.1295654884394</v>
      </c>
      <c r="N200" s="530"/>
      <c r="O200" s="647"/>
      <c r="P200" s="15"/>
      <c r="Q200" s="30"/>
      <c r="R200" s="14"/>
      <c r="S200" s="529">
        <f>S194+R199</f>
        <v>133.79282761113444</v>
      </c>
      <c r="T200" s="530"/>
      <c r="U200" s="647"/>
      <c r="V200" s="15"/>
      <c r="W200" s="30"/>
      <c r="X200" s="14"/>
      <c r="Y200" s="529">
        <f>Y194+X199</f>
        <v>139.29</v>
      </c>
      <c r="Z200" s="530"/>
    </row>
    <row r="201" spans="1:26" hidden="1" x14ac:dyDescent="0.4">
      <c r="A201" s="32"/>
      <c r="G201" s="8">
        <f>G200/100</f>
        <v>1.7550502841171742</v>
      </c>
      <c r="M201" s="8">
        <f>M200/100</f>
        <v>1.5712956548843939</v>
      </c>
      <c r="S201" s="8">
        <f>S200/100</f>
        <v>1.3379282761113445</v>
      </c>
      <c r="Y201" s="8">
        <f>Y200/100</f>
        <v>1.3929</v>
      </c>
    </row>
    <row r="202" spans="1:26" s="541" customFormat="1" ht="18" hidden="1" x14ac:dyDescent="0.55000000000000004">
      <c r="A202" s="540" t="s">
        <v>324</v>
      </c>
      <c r="B202" s="654" t="s">
        <v>700</v>
      </c>
      <c r="C202" s="648"/>
      <c r="F202" s="542"/>
      <c r="G202" s="542"/>
      <c r="H202" s="542"/>
      <c r="N202" s="542"/>
      <c r="O202" s="654"/>
      <c r="T202" s="542"/>
      <c r="U202" s="654"/>
      <c r="Z202" s="542"/>
    </row>
    <row r="203" spans="1:26" s="541" customFormat="1" ht="18" hidden="1" x14ac:dyDescent="0.55000000000000004">
      <c r="A203" s="540" t="s">
        <v>326</v>
      </c>
      <c r="B203" s="654" t="s">
        <v>327</v>
      </c>
      <c r="C203" s="648"/>
      <c r="F203" s="542"/>
      <c r="G203" s="542"/>
      <c r="H203" s="542"/>
      <c r="N203" s="542"/>
      <c r="O203" s="654"/>
      <c r="T203" s="542"/>
      <c r="U203" s="654"/>
      <c r="Z203" s="542"/>
    </row>
    <row r="204" spans="1:26" s="541" customFormat="1" ht="18" hidden="1" x14ac:dyDescent="0.55000000000000004">
      <c r="A204" s="540" t="s">
        <v>328</v>
      </c>
      <c r="B204" s="654" t="s">
        <v>23</v>
      </c>
      <c r="C204" s="648"/>
      <c r="F204" s="542"/>
      <c r="G204" s="542"/>
      <c r="H204" s="542"/>
      <c r="N204" s="542"/>
      <c r="O204" s="654"/>
      <c r="T204" s="542"/>
      <c r="U204" s="654"/>
      <c r="Z204" s="542"/>
    </row>
    <row r="205" spans="1:26" s="541" customFormat="1" ht="18" hidden="1" x14ac:dyDescent="0.55000000000000004">
      <c r="B205" s="654" t="s">
        <v>21</v>
      </c>
      <c r="C205" s="648"/>
      <c r="F205" s="542"/>
      <c r="G205" s="542"/>
      <c r="H205" s="542"/>
      <c r="N205" s="542"/>
      <c r="O205" s="654"/>
      <c r="T205" s="542"/>
      <c r="U205" s="654"/>
      <c r="Z205" s="542"/>
    </row>
    <row r="206" spans="1:26" s="541" customFormat="1" ht="18" hidden="1" x14ac:dyDescent="0.55000000000000004">
      <c r="A206" s="540" t="s">
        <v>329</v>
      </c>
      <c r="B206" s="654" t="s">
        <v>330</v>
      </c>
      <c r="C206" s="648"/>
      <c r="F206" s="542"/>
      <c r="G206" s="542"/>
      <c r="H206" s="542"/>
      <c r="N206" s="542"/>
      <c r="O206" s="654"/>
      <c r="T206" s="542"/>
      <c r="U206" s="654"/>
      <c r="Z206" s="542"/>
    </row>
    <row r="207" spans="1:26" s="541" customFormat="1" ht="18" hidden="1" x14ac:dyDescent="0.55000000000000004">
      <c r="A207" s="540" t="s">
        <v>331</v>
      </c>
      <c r="B207" s="654" t="s">
        <v>332</v>
      </c>
      <c r="C207" s="648"/>
      <c r="F207" s="542"/>
      <c r="G207" s="542"/>
      <c r="H207" s="542"/>
      <c r="N207" s="542"/>
      <c r="O207" s="654"/>
      <c r="T207" s="542"/>
      <c r="U207" s="654"/>
      <c r="Z207" s="542"/>
    </row>
    <row r="208" spans="1:26" s="541" customFormat="1" ht="18" hidden="1" x14ac:dyDescent="0.55000000000000004">
      <c r="A208" s="540" t="s">
        <v>333</v>
      </c>
      <c r="B208" s="654" t="s">
        <v>334</v>
      </c>
      <c r="C208" s="648"/>
      <c r="F208" s="542"/>
      <c r="G208" s="542"/>
      <c r="H208" s="542"/>
      <c r="N208" s="542"/>
      <c r="O208" s="654"/>
      <c r="T208" s="542"/>
      <c r="U208" s="654"/>
      <c r="Z208" s="542"/>
    </row>
    <row r="209" spans="1:26" s="541" customFormat="1" ht="18" hidden="1" x14ac:dyDescent="0.55000000000000004">
      <c r="A209" s="540" t="s">
        <v>335</v>
      </c>
      <c r="B209" s="654" t="s">
        <v>680</v>
      </c>
      <c r="C209" s="648"/>
      <c r="F209" s="542"/>
      <c r="G209" s="542"/>
      <c r="H209" s="542"/>
      <c r="N209" s="542"/>
      <c r="O209" s="654"/>
      <c r="T209" s="542"/>
      <c r="U209" s="654"/>
      <c r="Z209" s="542"/>
    </row>
    <row r="210" spans="1:26" s="541" customFormat="1" ht="18" hidden="1" x14ac:dyDescent="0.55000000000000004">
      <c r="B210" s="654" t="s">
        <v>698</v>
      </c>
      <c r="C210" s="648"/>
      <c r="F210" s="542"/>
      <c r="G210" s="542"/>
      <c r="H210" s="542"/>
      <c r="N210" s="542"/>
      <c r="O210" s="654"/>
      <c r="T210" s="542"/>
      <c r="U210" s="654"/>
      <c r="Z210" s="542"/>
    </row>
    <row r="211" spans="1:26" s="541" customFormat="1" ht="18" hidden="1" x14ac:dyDescent="0.55000000000000004">
      <c r="A211" s="540" t="s">
        <v>338</v>
      </c>
      <c r="B211" s="654" t="s">
        <v>339</v>
      </c>
      <c r="C211" s="648"/>
      <c r="F211" s="542"/>
      <c r="G211" s="542"/>
      <c r="H211" s="542"/>
      <c r="N211" s="542"/>
      <c r="O211" s="654"/>
      <c r="T211" s="542"/>
      <c r="U211" s="654"/>
      <c r="Z211" s="542"/>
    </row>
    <row r="212" spans="1:26" s="541" customFormat="1" ht="18" hidden="1" x14ac:dyDescent="0.55000000000000004">
      <c r="A212" s="540" t="s">
        <v>340</v>
      </c>
      <c r="B212" s="654" t="s">
        <v>687</v>
      </c>
      <c r="C212" s="648"/>
      <c r="F212" s="542"/>
      <c r="G212" s="542"/>
      <c r="H212" s="542"/>
      <c r="N212" s="542"/>
      <c r="O212" s="654"/>
      <c r="T212" s="542"/>
      <c r="U212" s="654"/>
      <c r="Z212" s="542"/>
    </row>
    <row r="213" spans="1:26" s="541" customFormat="1" ht="18" hidden="1" x14ac:dyDescent="0.55000000000000004">
      <c r="A213" s="540" t="s">
        <v>342</v>
      </c>
      <c r="B213" s="654" t="s">
        <v>345</v>
      </c>
      <c r="C213" s="648"/>
      <c r="F213" s="542"/>
      <c r="G213" s="542"/>
      <c r="H213" s="542"/>
      <c r="N213" s="542"/>
      <c r="O213" s="654"/>
      <c r="T213" s="542"/>
      <c r="U213" s="654"/>
      <c r="Z213" s="542"/>
    </row>
    <row r="214" spans="1:26" s="541" customFormat="1" ht="18" x14ac:dyDescent="0.55000000000000004">
      <c r="A214" s="540"/>
      <c r="B214" s="654"/>
      <c r="C214" s="648"/>
      <c r="F214" s="542"/>
      <c r="G214" s="542"/>
      <c r="H214" s="542"/>
      <c r="N214" s="542"/>
      <c r="O214" s="654"/>
      <c r="T214" s="542"/>
      <c r="U214" s="654"/>
      <c r="Z214" s="542"/>
    </row>
  </sheetData>
  <sheetProtection algorithmName="SHA-512" hashValue="lPxLfOaqbwA3VqPwAgtxXP1RHpoIC7+JeiCJ2Iz5dJ6EO6lcnkttmnvVHOEYfyInVF5zDBpSEwkbreIpc65P8A==" saltValue="Lo5A0GX+J0tLUuQmPxzC/A==" spinCount="100000" sheet="1"/>
  <mergeCells count="45">
    <mergeCell ref="B165:N165"/>
    <mergeCell ref="B168:G168"/>
    <mergeCell ref="H168:M168"/>
    <mergeCell ref="O168:T168"/>
    <mergeCell ref="D169:E169"/>
    <mergeCell ref="J169:K169"/>
    <mergeCell ref="P169:Q169"/>
    <mergeCell ref="B82:N82"/>
    <mergeCell ref="B85:G85"/>
    <mergeCell ref="H85:M85"/>
    <mergeCell ref="O85:T85"/>
    <mergeCell ref="D86:E86"/>
    <mergeCell ref="J86:K86"/>
    <mergeCell ref="P86:Q86"/>
    <mergeCell ref="B124:N124"/>
    <mergeCell ref="B127:G127"/>
    <mergeCell ref="H127:M127"/>
    <mergeCell ref="O127:T127"/>
    <mergeCell ref="D128:E128"/>
    <mergeCell ref="J128:K128"/>
    <mergeCell ref="P128:Q128"/>
    <mergeCell ref="B42:N42"/>
    <mergeCell ref="B45:G45"/>
    <mergeCell ref="H45:M45"/>
    <mergeCell ref="O45:T45"/>
    <mergeCell ref="D46:E46"/>
    <mergeCell ref="J46:K46"/>
    <mergeCell ref="P46:Q46"/>
    <mergeCell ref="B2:N2"/>
    <mergeCell ref="B4:G4"/>
    <mergeCell ref="H4:M4"/>
    <mergeCell ref="O4:T4"/>
    <mergeCell ref="D5:E5"/>
    <mergeCell ref="J5:K5"/>
    <mergeCell ref="P5:Q5"/>
    <mergeCell ref="U4:Z4"/>
    <mergeCell ref="V5:W5"/>
    <mergeCell ref="U45:Z45"/>
    <mergeCell ref="V46:W46"/>
    <mergeCell ref="U85:Z85"/>
    <mergeCell ref="V86:W86"/>
    <mergeCell ref="U127:Z127"/>
    <mergeCell ref="V128:W128"/>
    <mergeCell ref="U168:Z168"/>
    <mergeCell ref="V169:W169"/>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8982C-3455-4109-AC4B-37ACF91760DF}">
  <sheetPr codeName="Blad9">
    <pageSetUpPr fitToPage="1"/>
  </sheetPr>
  <dimension ref="B1:N76"/>
  <sheetViews>
    <sheetView zoomScaleNormal="100" workbookViewId="0">
      <selection activeCell="D36" sqref="D36"/>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14.3984375" style="8" customWidth="1"/>
    <col min="9" max="9" width="14.1328125" style="8" bestFit="1" customWidth="1"/>
    <col min="10" max="10" width="10.59765625" style="7" customWidth="1"/>
    <col min="11" max="11" width="28.1328125" style="7" bestFit="1" customWidth="1"/>
    <col min="12" max="12" width="9.1328125" style="7" customWidth="1"/>
    <col min="13" max="16384" width="9.1328125" style="7"/>
  </cols>
  <sheetData>
    <row r="1" spans="2:13" ht="28.15" customHeight="1" x14ac:dyDescent="0.4">
      <c r="B1" s="983" t="s">
        <v>194</v>
      </c>
      <c r="C1" s="983"/>
      <c r="D1" s="6"/>
    </row>
    <row r="2" spans="2:13" ht="15.75" x14ac:dyDescent="0.5">
      <c r="B2" s="9" t="s">
        <v>59</v>
      </c>
      <c r="C2" s="176" t="str">
        <f>'Overzicht van invoer'!C3</f>
        <v xml:space="preserve">Stichting Hanzehogeschool Groningen </v>
      </c>
      <c r="D2" s="33"/>
    </row>
    <row r="3" spans="2:13" ht="15.75" x14ac:dyDescent="0.5">
      <c r="B3" s="9" t="s">
        <v>20</v>
      </c>
      <c r="C3" s="177" t="str">
        <f>'Overzicht van invoer'!F4</f>
        <v>ABU</v>
      </c>
      <c r="D3" s="33"/>
    </row>
    <row r="4" spans="2:13" ht="15.75" x14ac:dyDescent="0.5">
      <c r="B4" s="9" t="s">
        <v>196</v>
      </c>
      <c r="C4" s="177" t="str">
        <f>IF(C3="ABU","Productie/technisch fase A, MUB of ZUB ",IF(C3="NBBU","Productie/technisch fase 1/2, MUB of ZUB",))</f>
        <v xml:space="preserve">Productie/technisch fase A, MUB of ZUB </v>
      </c>
      <c r="D4" s="33"/>
    </row>
    <row r="5" spans="2:13" ht="15.75" x14ac:dyDescent="0.5">
      <c r="B5" s="9" t="s">
        <v>19</v>
      </c>
      <c r="C5" s="178" t="s">
        <v>57</v>
      </c>
      <c r="D5" s="33"/>
    </row>
    <row r="6" spans="2:13" x14ac:dyDescent="0.4">
      <c r="B6" s="16"/>
    </row>
    <row r="7" spans="2:13" s="16" customFormat="1" x14ac:dyDescent="0.4">
      <c r="B7" s="183" t="s">
        <v>0</v>
      </c>
      <c r="C7" s="184"/>
      <c r="D7" s="185" t="s">
        <v>54</v>
      </c>
      <c r="E7" s="981" t="s">
        <v>58</v>
      </c>
      <c r="F7" s="982"/>
      <c r="G7" s="186" t="s">
        <v>55</v>
      </c>
      <c r="H7" s="187" t="s">
        <v>56</v>
      </c>
    </row>
    <row r="8" spans="2:13" x14ac:dyDescent="0.4">
      <c r="B8" s="17" t="s">
        <v>45</v>
      </c>
      <c r="C8" s="18"/>
      <c r="D8" s="305">
        <v>1</v>
      </c>
      <c r="E8" s="10">
        <v>100</v>
      </c>
      <c r="F8" s="18"/>
      <c r="G8" s="19">
        <v>100</v>
      </c>
      <c r="H8" s="179">
        <v>100</v>
      </c>
      <c r="I8" s="7"/>
      <c r="K8" s="16"/>
      <c r="L8" s="16"/>
      <c r="M8" s="16"/>
    </row>
    <row r="9" spans="2:13" hidden="1" x14ac:dyDescent="0.4">
      <c r="B9" s="20"/>
      <c r="C9" s="21"/>
      <c r="D9" s="306"/>
      <c r="E9" s="11">
        <f>E8</f>
        <v>100</v>
      </c>
      <c r="F9" s="21" t="s">
        <v>1</v>
      </c>
      <c r="G9" s="22">
        <f t="shared" ref="G9:G37" si="0">D9*E9</f>
        <v>0</v>
      </c>
      <c r="H9" s="188">
        <f>H8+G9</f>
        <v>100</v>
      </c>
      <c r="I9" s="7"/>
    </row>
    <row r="10" spans="2:13" x14ac:dyDescent="0.4">
      <c r="B10" s="17" t="s">
        <v>46</v>
      </c>
      <c r="C10" s="18" t="s">
        <v>548</v>
      </c>
      <c r="D10" s="266">
        <f>'Vaste waarden'!$C$24</f>
        <v>0.13192818110850899</v>
      </c>
      <c r="E10" s="10">
        <f>$H$9</f>
        <v>100</v>
      </c>
      <c r="F10" s="18" t="s">
        <v>1</v>
      </c>
      <c r="G10" s="268">
        <f t="shared" si="0"/>
        <v>13.192818110850899</v>
      </c>
      <c r="H10" s="179"/>
      <c r="I10" s="7"/>
    </row>
    <row r="11" spans="2:13" x14ac:dyDescent="0.4">
      <c r="B11" s="23"/>
      <c r="C11" s="24" t="s">
        <v>566</v>
      </c>
      <c r="D11" s="266">
        <f>'Vaste waarden'!$C$26</f>
        <v>0</v>
      </c>
      <c r="E11" s="8">
        <f>$H$9</f>
        <v>100</v>
      </c>
      <c r="F11" s="24" t="s">
        <v>1</v>
      </c>
      <c r="G11" s="269">
        <f t="shared" si="0"/>
        <v>0</v>
      </c>
      <c r="H11" s="181"/>
      <c r="I11" s="7"/>
    </row>
    <row r="12" spans="2:13" x14ac:dyDescent="0.4">
      <c r="B12" s="23"/>
      <c r="C12" s="24" t="s">
        <v>567</v>
      </c>
      <c r="D12" s="266">
        <f>'Vaste waarden'!$C$31</f>
        <v>0</v>
      </c>
      <c r="E12" s="8">
        <f>$H$9</f>
        <v>100</v>
      </c>
      <c r="F12" s="24" t="s">
        <v>1</v>
      </c>
      <c r="G12" s="269">
        <f t="shared" si="0"/>
        <v>0</v>
      </c>
      <c r="H12" s="181"/>
      <c r="I12" s="7"/>
    </row>
    <row r="13" spans="2:13" x14ac:dyDescent="0.4">
      <c r="B13" s="23"/>
      <c r="C13" s="24" t="s">
        <v>362</v>
      </c>
      <c r="D13" s="266">
        <f>'Vaste waarden'!$C$27</f>
        <v>0</v>
      </c>
      <c r="E13" s="8">
        <f>$H$9</f>
        <v>100</v>
      </c>
      <c r="F13" s="24" t="s">
        <v>1</v>
      </c>
      <c r="G13" s="269">
        <f t="shared" si="0"/>
        <v>0</v>
      </c>
      <c r="H13" s="181"/>
      <c r="I13" s="7"/>
    </row>
    <row r="14" spans="2:13" x14ac:dyDescent="0.4">
      <c r="B14" s="20"/>
      <c r="C14" s="21" t="s">
        <v>52</v>
      </c>
      <c r="D14" s="267">
        <f>SUM(D10:D13)</f>
        <v>0.13192818110850899</v>
      </c>
      <c r="E14" s="11">
        <f>$H$9</f>
        <v>100</v>
      </c>
      <c r="F14" s="21" t="s">
        <v>1</v>
      </c>
      <c r="G14" s="270">
        <f t="shared" si="0"/>
        <v>13.192818110850899</v>
      </c>
      <c r="H14" s="188">
        <f>H9+G14</f>
        <v>113.19281811085089</v>
      </c>
      <c r="I14" s="7"/>
    </row>
    <row r="15" spans="2:13" ht="26.25" x14ac:dyDescent="0.4">
      <c r="B15" s="445" t="s">
        <v>611</v>
      </c>
      <c r="C15" s="449"/>
      <c r="D15" s="447">
        <f>'Overzicht van invoer'!F42</f>
        <v>8.3000000000000004E-2</v>
      </c>
      <c r="E15" s="448">
        <f>H14</f>
        <v>113.19281811085089</v>
      </c>
      <c r="F15" s="449" t="s">
        <v>394</v>
      </c>
      <c r="G15" s="450">
        <f>D15*E15</f>
        <v>9.3950039032006245</v>
      </c>
      <c r="H15" s="451">
        <f>H14+G15</f>
        <v>122.58782201405151</v>
      </c>
      <c r="I15" s="7"/>
    </row>
    <row r="16" spans="2:13" x14ac:dyDescent="0.4">
      <c r="B16" s="26" t="s">
        <v>35</v>
      </c>
      <c r="C16" s="27"/>
      <c r="D16" s="267">
        <f>'Vaste waarden'!$C$32</f>
        <v>0.08</v>
      </c>
      <c r="E16" s="28">
        <f>H14</f>
        <v>113.19281811085089</v>
      </c>
      <c r="F16" s="27" t="s">
        <v>394</v>
      </c>
      <c r="G16" s="29">
        <f>D16*E16</f>
        <v>9.0554254488680712</v>
      </c>
      <c r="H16" s="189">
        <f>H14+G16+G15</f>
        <v>131.64324746291959</v>
      </c>
      <c r="I16" s="7"/>
    </row>
    <row r="17" spans="2:9" x14ac:dyDescent="0.4">
      <c r="B17" s="23" t="s">
        <v>47</v>
      </c>
      <c r="C17" s="24" t="s">
        <v>51</v>
      </c>
      <c r="D17" s="307">
        <f>'Overzicht van invoer'!$F$11</f>
        <v>0</v>
      </c>
      <c r="E17" s="8">
        <f t="shared" ref="E17:E32" si="1">$H$16</f>
        <v>131.64324746291959</v>
      </c>
      <c r="F17" s="24" t="s">
        <v>394</v>
      </c>
      <c r="G17" s="25">
        <f t="shared" si="0"/>
        <v>0</v>
      </c>
      <c r="H17" s="181"/>
      <c r="I17" s="7"/>
    </row>
    <row r="18" spans="2:9" x14ac:dyDescent="0.4">
      <c r="B18" s="23"/>
      <c r="C18" s="24" t="s">
        <v>50</v>
      </c>
      <c r="D18" s="266">
        <f>'Overzicht van invoer'!$F$12</f>
        <v>0.10402827611134435</v>
      </c>
      <c r="E18" s="8">
        <f t="shared" si="1"/>
        <v>131.64324746291959</v>
      </c>
      <c r="F18" s="24" t="s">
        <v>394</v>
      </c>
      <c r="G18" s="25">
        <f t="shared" si="0"/>
        <v>13.694620095266631</v>
      </c>
      <c r="H18" s="181"/>
      <c r="I18" s="7"/>
    </row>
    <row r="19" spans="2:9" x14ac:dyDescent="0.4">
      <c r="B19" s="23"/>
      <c r="C19" s="24" t="s">
        <v>34</v>
      </c>
      <c r="D19" s="266">
        <f>'Vaste waarden'!$B$20</f>
        <v>2E-3</v>
      </c>
      <c r="E19" s="8">
        <f t="shared" si="1"/>
        <v>131.64324746291959</v>
      </c>
      <c r="F19" s="24" t="s">
        <v>394</v>
      </c>
      <c r="G19" s="25">
        <f t="shared" si="0"/>
        <v>0.26328649492583917</v>
      </c>
      <c r="H19" s="181"/>
      <c r="I19" s="7"/>
    </row>
    <row r="20" spans="2:9" x14ac:dyDescent="0.4">
      <c r="B20" s="23"/>
      <c r="C20" s="24" t="s">
        <v>285</v>
      </c>
      <c r="D20" s="266">
        <f>'Vaste waarden'!$B$19</f>
        <v>1.2200000000000001E-2</v>
      </c>
      <c r="E20" s="8">
        <f t="shared" si="1"/>
        <v>131.64324746291959</v>
      </c>
      <c r="F20" s="24" t="s">
        <v>394</v>
      </c>
      <c r="G20" s="25">
        <f>D20*E20</f>
        <v>1.6060476190476192</v>
      </c>
      <c r="H20" s="181"/>
      <c r="I20" s="7"/>
    </row>
    <row r="21" spans="2:9" x14ac:dyDescent="0.4">
      <c r="B21" s="23"/>
      <c r="C21" s="24" t="s">
        <v>682</v>
      </c>
      <c r="D21" s="266">
        <f>'Vaste waarden'!$B$10</f>
        <v>0</v>
      </c>
      <c r="E21" s="8">
        <f t="shared" si="1"/>
        <v>131.64324746291959</v>
      </c>
      <c r="F21" s="24" t="s">
        <v>394</v>
      </c>
      <c r="G21" s="25">
        <f t="shared" ref="G21:G22" si="2">D21*E21</f>
        <v>0</v>
      </c>
      <c r="H21" s="181"/>
      <c r="I21" s="7"/>
    </row>
    <row r="22" spans="2:9" x14ac:dyDescent="0.4">
      <c r="B22" s="23"/>
      <c r="C22" s="271" t="s">
        <v>72</v>
      </c>
      <c r="D22" s="266">
        <f>'Overzicht van invoer'!$F$43</f>
        <v>0</v>
      </c>
      <c r="E22" s="8">
        <f t="shared" si="1"/>
        <v>131.64324746291959</v>
      </c>
      <c r="F22" s="24" t="s">
        <v>394</v>
      </c>
      <c r="G22" s="25">
        <f t="shared" si="2"/>
        <v>0</v>
      </c>
      <c r="H22" s="181"/>
      <c r="I22" s="7"/>
    </row>
    <row r="23" spans="2:9" x14ac:dyDescent="0.4">
      <c r="B23" s="23"/>
      <c r="C23" s="271" t="s">
        <v>875</v>
      </c>
      <c r="D23" s="266">
        <f>'Overzicht van invoer'!$F$44</f>
        <v>3.7532106905298027E-2</v>
      </c>
      <c r="E23" s="8">
        <f t="shared" si="1"/>
        <v>131.64324746291959</v>
      </c>
      <c r="F23" s="24" t="s">
        <v>394</v>
      </c>
      <c r="G23" s="25">
        <f t="shared" si="0"/>
        <v>4.940848437138901</v>
      </c>
      <c r="H23" s="181"/>
      <c r="I23" s="7"/>
    </row>
    <row r="24" spans="2:9" x14ac:dyDescent="0.4">
      <c r="B24" s="23"/>
      <c r="C24" s="21" t="s">
        <v>52</v>
      </c>
      <c r="D24" s="308">
        <f>SUM(D17:D23)</f>
        <v>0.15576038301664238</v>
      </c>
      <c r="E24" s="8">
        <f t="shared" si="1"/>
        <v>131.64324746291959</v>
      </c>
      <c r="F24" s="21" t="s">
        <v>394</v>
      </c>
      <c r="G24" s="25">
        <f>SUM(G17:G23)</f>
        <v>20.504802646378991</v>
      </c>
      <c r="H24" s="181">
        <f>H16+G24</f>
        <v>152.14805010929859</v>
      </c>
      <c r="I24" s="7"/>
    </row>
    <row r="25" spans="2:9" x14ac:dyDescent="0.4">
      <c r="B25" s="17" t="s">
        <v>92</v>
      </c>
      <c r="C25" s="24" t="s">
        <v>49</v>
      </c>
      <c r="D25" s="266">
        <f>'Vaste waarden'!$B$3</f>
        <v>7.7399999999999997E-2</v>
      </c>
      <c r="E25" s="10">
        <f t="shared" si="1"/>
        <v>131.64324746291959</v>
      </c>
      <c r="F25" s="24" t="s">
        <v>394</v>
      </c>
      <c r="G25" s="19">
        <f t="shared" si="0"/>
        <v>10.189187353629976</v>
      </c>
      <c r="H25" s="179"/>
      <c r="I25" s="7"/>
    </row>
    <row r="26" spans="2:9" x14ac:dyDescent="0.4">
      <c r="B26" s="23"/>
      <c r="C26" s="24" t="s">
        <v>385</v>
      </c>
      <c r="D26" s="266">
        <f>Bedrijfswaardes!$C$15</f>
        <v>7.6300000000000007E-2</v>
      </c>
      <c r="E26" s="8">
        <f t="shared" si="1"/>
        <v>131.64324746291959</v>
      </c>
      <c r="F26" s="24" t="s">
        <v>394</v>
      </c>
      <c r="G26" s="25">
        <f t="shared" si="0"/>
        <v>10.044379781420766</v>
      </c>
      <c r="H26" s="181"/>
      <c r="I26" s="7"/>
    </row>
    <row r="27" spans="2:9" x14ac:dyDescent="0.4">
      <c r="B27" s="23"/>
      <c r="C27" s="24" t="s">
        <v>308</v>
      </c>
      <c r="D27" s="266">
        <f>'Vaste waarden'!$B$6</f>
        <v>5.0000000000000001E-3</v>
      </c>
      <c r="E27" s="8">
        <f t="shared" si="1"/>
        <v>131.64324746291959</v>
      </c>
      <c r="F27" s="24" t="s">
        <v>394</v>
      </c>
      <c r="G27" s="25">
        <f t="shared" si="0"/>
        <v>0.658216237314598</v>
      </c>
      <c r="H27" s="181"/>
      <c r="I27" s="7"/>
    </row>
    <row r="28" spans="2:9" x14ac:dyDescent="0.4">
      <c r="B28" s="23"/>
      <c r="C28" s="24" t="s">
        <v>856</v>
      </c>
      <c r="D28" s="307">
        <f>'Overzicht van invoer'!$F$22+'Overzicht van invoer'!F23</f>
        <v>0</v>
      </c>
      <c r="E28" s="8">
        <f t="shared" si="1"/>
        <v>131.64324746291959</v>
      </c>
      <c r="F28" s="24" t="s">
        <v>394</v>
      </c>
      <c r="G28" s="25">
        <f t="shared" si="0"/>
        <v>0</v>
      </c>
      <c r="H28" s="181"/>
      <c r="I28" s="7"/>
    </row>
    <row r="29" spans="2:9" x14ac:dyDescent="0.4">
      <c r="B29" s="23"/>
      <c r="C29" s="24" t="s">
        <v>757</v>
      </c>
      <c r="D29" s="266">
        <f>'Overzicht van invoer'!$F$25</f>
        <v>0</v>
      </c>
      <c r="E29" s="8">
        <f t="shared" si="1"/>
        <v>131.64324746291959</v>
      </c>
      <c r="F29" s="24" t="s">
        <v>394</v>
      </c>
      <c r="G29" s="25">
        <f>D29*E29</f>
        <v>0</v>
      </c>
      <c r="H29" s="181"/>
      <c r="I29" s="7"/>
    </row>
    <row r="30" spans="2:9" hidden="1" x14ac:dyDescent="0.4">
      <c r="B30" s="23"/>
      <c r="C30" s="271" t="s">
        <v>383</v>
      </c>
      <c r="D30" s="266">
        <f>'Overzicht van invoer'!$F$32</f>
        <v>0</v>
      </c>
      <c r="E30" s="8">
        <f t="shared" si="1"/>
        <v>131.64324746291959</v>
      </c>
      <c r="F30" s="24" t="s">
        <v>394</v>
      </c>
      <c r="G30" s="25">
        <f t="shared" si="0"/>
        <v>0</v>
      </c>
      <c r="H30" s="181"/>
      <c r="I30" s="7"/>
    </row>
    <row r="31" spans="2:9" x14ac:dyDescent="0.4">
      <c r="B31" s="23"/>
      <c r="C31" s="24" t="s">
        <v>350</v>
      </c>
      <c r="D31" s="266">
        <f>'Vaste waarden'!$B$7</f>
        <v>6.0999999999999999E-2</v>
      </c>
      <c r="E31" s="8">
        <f t="shared" si="1"/>
        <v>131.64324746291959</v>
      </c>
      <c r="F31" s="24" t="s">
        <v>394</v>
      </c>
      <c r="G31" s="25">
        <f t="shared" si="0"/>
        <v>8.0302380952380954</v>
      </c>
      <c r="H31" s="181"/>
      <c r="I31" s="7"/>
    </row>
    <row r="32" spans="2:9" x14ac:dyDescent="0.4">
      <c r="B32" s="20"/>
      <c r="C32" s="21" t="s">
        <v>52</v>
      </c>
      <c r="D32" s="308">
        <f>SUM(D25:D31)</f>
        <v>0.21970000000000001</v>
      </c>
      <c r="E32" s="11">
        <f t="shared" si="1"/>
        <v>131.64324746291959</v>
      </c>
      <c r="F32" s="21" t="s">
        <v>394</v>
      </c>
      <c r="G32" s="22">
        <f t="shared" si="0"/>
        <v>28.922021467603436</v>
      </c>
      <c r="H32" s="180">
        <f>H24+G32</f>
        <v>181.07007157690202</v>
      </c>
      <c r="I32" s="7"/>
    </row>
    <row r="33" spans="2:14" x14ac:dyDescent="0.4">
      <c r="B33" s="23" t="s">
        <v>16</v>
      </c>
      <c r="C33" s="24"/>
      <c r="D33" s="307">
        <f>'Overzicht van invoer'!$F$28</f>
        <v>0</v>
      </c>
      <c r="E33" s="8">
        <f>$H$32</f>
        <v>181.07007157690202</v>
      </c>
      <c r="F33" s="24" t="s">
        <v>395</v>
      </c>
      <c r="G33" s="25">
        <f t="shared" si="0"/>
        <v>0</v>
      </c>
      <c r="H33" s="181"/>
      <c r="I33" s="7"/>
    </row>
    <row r="34" spans="2:14" x14ac:dyDescent="0.4">
      <c r="B34" s="23"/>
      <c r="C34" s="271" t="s">
        <v>758</v>
      </c>
      <c r="D34" s="307">
        <f>Variabelen!F33</f>
        <v>0</v>
      </c>
      <c r="E34" s="8">
        <f>$H$32</f>
        <v>181.07007157690202</v>
      </c>
      <c r="F34" s="24" t="s">
        <v>395</v>
      </c>
      <c r="G34" s="25">
        <f t="shared" si="0"/>
        <v>0</v>
      </c>
      <c r="H34" s="181"/>
      <c r="I34" s="7"/>
    </row>
    <row r="35" spans="2:14" x14ac:dyDescent="0.4">
      <c r="B35" s="20"/>
      <c r="C35" s="21" t="s">
        <v>282</v>
      </c>
      <c r="D35" s="306">
        <f>Variabelen!F46</f>
        <v>0</v>
      </c>
      <c r="E35" s="11">
        <f>$H$32</f>
        <v>181.07007157690202</v>
      </c>
      <c r="F35" s="21" t="s">
        <v>395</v>
      </c>
      <c r="G35" s="22">
        <f t="shared" si="0"/>
        <v>0</v>
      </c>
      <c r="H35" s="180"/>
      <c r="I35" s="7"/>
    </row>
    <row r="36" spans="2:14" x14ac:dyDescent="0.4">
      <c r="B36" s="23" t="s">
        <v>679</v>
      </c>
      <c r="C36" s="24" t="s">
        <v>36</v>
      </c>
      <c r="D36" s="307">
        <f>'Overzicht van invoer'!F47</f>
        <v>0</v>
      </c>
      <c r="E36" s="8">
        <f>$H$32</f>
        <v>181.07007157690202</v>
      </c>
      <c r="F36" s="24" t="s">
        <v>395</v>
      </c>
      <c r="G36" s="25">
        <f t="shared" si="0"/>
        <v>0</v>
      </c>
      <c r="H36" s="181"/>
      <c r="I36" s="7"/>
    </row>
    <row r="37" spans="2:14" x14ac:dyDescent="0.4">
      <c r="B37" s="23"/>
      <c r="C37" s="21" t="s">
        <v>52</v>
      </c>
      <c r="D37" s="308">
        <f>SUM(D33:D36)</f>
        <v>0</v>
      </c>
      <c r="E37" s="8">
        <f>$H$32</f>
        <v>181.07007157690202</v>
      </c>
      <c r="F37" s="24" t="s">
        <v>395</v>
      </c>
      <c r="G37" s="22">
        <f t="shared" si="0"/>
        <v>0</v>
      </c>
      <c r="H37" s="181"/>
      <c r="I37" s="7"/>
    </row>
    <row r="38" spans="2:14" s="16" customFormat="1" x14ac:dyDescent="0.4">
      <c r="B38" s="13"/>
      <c r="C38" s="30" t="s">
        <v>52</v>
      </c>
      <c r="D38" s="31"/>
      <c r="E38" s="15"/>
      <c r="F38" s="30"/>
      <c r="G38" s="14"/>
      <c r="H38" s="182">
        <f>H32+G37</f>
        <v>181.07007157690202</v>
      </c>
      <c r="K38" s="7"/>
      <c r="L38" s="7"/>
      <c r="M38" s="7"/>
      <c r="N38" s="7"/>
    </row>
    <row r="39" spans="2:14" x14ac:dyDescent="0.4">
      <c r="K39" s="16"/>
      <c r="L39" s="16"/>
      <c r="M39" s="16"/>
      <c r="N39" s="16"/>
    </row>
    <row r="40" spans="2:14" x14ac:dyDescent="0.4">
      <c r="B40" s="39" t="s">
        <v>14</v>
      </c>
      <c r="C40" s="37" t="s">
        <v>53</v>
      </c>
    </row>
    <row r="41" spans="2:14" x14ac:dyDescent="0.4">
      <c r="B41" s="39" t="s">
        <v>15</v>
      </c>
      <c r="C41" s="38" t="s">
        <v>91</v>
      </c>
    </row>
    <row r="42" spans="2:14" x14ac:dyDescent="0.4">
      <c r="B42" s="32"/>
      <c r="C42" s="38" t="s">
        <v>90</v>
      </c>
    </row>
    <row r="43" spans="2:14" x14ac:dyDescent="0.4">
      <c r="B43" s="32"/>
      <c r="C43" s="38"/>
    </row>
    <row r="44" spans="2:14" x14ac:dyDescent="0.4">
      <c r="B44" s="32"/>
    </row>
    <row r="45" spans="2:14" x14ac:dyDescent="0.4">
      <c r="B45" s="183" t="s">
        <v>664</v>
      </c>
      <c r="C45" s="251"/>
      <c r="D45" s="184" t="s">
        <v>663</v>
      </c>
      <c r="E45" s="251"/>
      <c r="F45" s="251"/>
      <c r="G45" s="250"/>
      <c r="H45" s="183" t="s">
        <v>607</v>
      </c>
      <c r="I45" s="249"/>
      <c r="J45" s="251"/>
      <c r="K45" s="183" t="s">
        <v>592</v>
      </c>
      <c r="L45" s="251"/>
    </row>
    <row r="46" spans="2:14" x14ac:dyDescent="0.4">
      <c r="B46" s="17" t="s">
        <v>306</v>
      </c>
      <c r="C46" s="145">
        <f>II!G39</f>
        <v>1.8107007157690203</v>
      </c>
      <c r="D46" s="148" t="s">
        <v>256</v>
      </c>
      <c r="E46" s="149"/>
      <c r="F46" s="246">
        <f>II!M39</f>
        <v>1.6202362841256828</v>
      </c>
      <c r="G46" s="145"/>
      <c r="H46" s="152" t="s">
        <v>593</v>
      </c>
      <c r="I46" s="10"/>
      <c r="J46" s="146">
        <f>II!S39</f>
        <v>1.4313949517</v>
      </c>
      <c r="K46" s="152" t="s">
        <v>594</v>
      </c>
      <c r="L46" s="146">
        <f>II!Y39</f>
        <v>1.4313949517</v>
      </c>
    </row>
    <row r="47" spans="2:14" hidden="1" x14ac:dyDescent="0.4">
      <c r="B47" s="23"/>
      <c r="C47" s="146"/>
      <c r="D47" s="150"/>
      <c r="E47" s="16"/>
      <c r="F47" s="244"/>
      <c r="G47" s="147"/>
      <c r="H47" s="139"/>
      <c r="J47" s="146"/>
      <c r="K47" s="139"/>
      <c r="L47" s="146"/>
    </row>
    <row r="48" spans="2:14" x14ac:dyDescent="0.4">
      <c r="B48" s="26" t="s">
        <v>686</v>
      </c>
      <c r="C48" s="154">
        <f>II!G162</f>
        <v>1.6243460304449646</v>
      </c>
      <c r="D48" s="155" t="s">
        <v>256</v>
      </c>
      <c r="E48" s="543"/>
      <c r="F48" s="544">
        <f>II!M162</f>
        <v>1.3966861826697892</v>
      </c>
      <c r="G48" s="545"/>
      <c r="H48" s="242" t="s">
        <v>593</v>
      </c>
      <c r="I48" s="28"/>
      <c r="J48" s="154">
        <f>II!S162</f>
        <v>1.2339</v>
      </c>
      <c r="K48" s="242" t="s">
        <v>594</v>
      </c>
      <c r="L48" s="154">
        <f>II!Y162</f>
        <v>1.2339</v>
      </c>
    </row>
    <row r="49" spans="2:12" hidden="1" x14ac:dyDescent="0.4">
      <c r="B49" s="23" t="s">
        <v>407</v>
      </c>
      <c r="C49" s="146">
        <f>II!G79</f>
        <v>1.5984597586436069</v>
      </c>
      <c r="D49" s="150" t="s">
        <v>256</v>
      </c>
      <c r="F49" s="243">
        <f>II!M79</f>
        <v>1.4405992817837625</v>
      </c>
      <c r="G49" s="145"/>
      <c r="H49" s="139" t="s">
        <v>255</v>
      </c>
      <c r="J49" s="146">
        <f>II!S79</f>
        <v>1.2177232278113443</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II!G120</f>
        <v>1.4154281967213114</v>
      </c>
      <c r="D51" s="155" t="s">
        <v>256</v>
      </c>
      <c r="E51" s="242"/>
      <c r="F51" s="442">
        <f>II!M120</f>
        <v>1.2170491803278687</v>
      </c>
      <c r="G51" s="154"/>
      <c r="H51" s="443" t="s">
        <v>593</v>
      </c>
      <c r="I51" s="28"/>
      <c r="J51" s="154">
        <f>II!S120</f>
        <v>1.0751999999999999</v>
      </c>
      <c r="K51" s="443" t="s">
        <v>594</v>
      </c>
      <c r="L51" s="154">
        <f>II!Y120</f>
        <v>1.0751999999999999</v>
      </c>
    </row>
    <row r="52" spans="2:12" hidden="1" x14ac:dyDescent="0.4">
      <c r="B52" s="148" t="s">
        <v>422</v>
      </c>
      <c r="C52" s="248">
        <f>II!G162</f>
        <v>1.6243460304449646</v>
      </c>
      <c r="D52" s="148" t="s">
        <v>256</v>
      </c>
      <c r="E52" s="149"/>
      <c r="F52" s="243">
        <f>II!M162</f>
        <v>1.3966861826697892</v>
      </c>
      <c r="G52" s="248"/>
      <c r="H52" s="148" t="s">
        <v>593</v>
      </c>
      <c r="I52" s="10"/>
      <c r="J52" s="145">
        <f>II!S162</f>
        <v>1.2339</v>
      </c>
      <c r="K52" s="148" t="s">
        <v>594</v>
      </c>
      <c r="L52" s="145">
        <f>II!Y162</f>
        <v>1.2339</v>
      </c>
    </row>
    <row r="53" spans="2:12" hidden="1" x14ac:dyDescent="0.4">
      <c r="B53" s="151" t="s">
        <v>423</v>
      </c>
      <c r="C53" s="247">
        <f>II!G203</f>
        <v>1.7539455222124125</v>
      </c>
      <c r="D53" s="151" t="s">
        <v>256</v>
      </c>
      <c r="E53" s="153"/>
      <c r="F53" s="244">
        <f>II!M203</f>
        <v>1.5712956548843939</v>
      </c>
      <c r="G53" s="247"/>
      <c r="H53" s="151" t="s">
        <v>593</v>
      </c>
      <c r="I53" s="11"/>
      <c r="J53" s="147">
        <f>II!S203</f>
        <v>1.3379282761113445</v>
      </c>
      <c r="K53" s="151" t="s">
        <v>594</v>
      </c>
      <c r="L53" s="147">
        <f>II!Y203</f>
        <v>1.3929</v>
      </c>
    </row>
    <row r="54" spans="2:12"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IFERROR(VLOOKUP($B$58,$B$46:$J$55,2,FALSE),0)</f>
        <v>1.8107007157690203</v>
      </c>
      <c r="D58" s="263" t="str">
        <f>D46</f>
        <v>Structurele toeslagen</v>
      </c>
      <c r="E58" s="264"/>
      <c r="F58" s="186">
        <f>IFERROR(VLOOKUP($B$58,$B$46:$L$55,5,FALSE),0)</f>
        <v>1.6202362841256828</v>
      </c>
      <c r="G58" s="186"/>
      <c r="H58" s="265" t="str">
        <f>H46</f>
        <v>Overwerk</v>
      </c>
      <c r="I58" s="265"/>
      <c r="J58" s="186">
        <f>IFERROR(VLOOKUP($B$58,$B$46:$L$55,9,FALSE),0)</f>
        <v>1.4313949517</v>
      </c>
      <c r="K58" s="265" t="s">
        <v>596</v>
      </c>
      <c r="L58" s="265">
        <f>IFERROR(VLOOKUP($B$58,$B$46:$L$55,11,FALSE),0)</f>
        <v>1.4313949517</v>
      </c>
    </row>
    <row r="59" spans="2:12" hidden="1" x14ac:dyDescent="0.4"/>
    <row r="60" spans="2:12" hidden="1" x14ac:dyDescent="0.4">
      <c r="B60" s="984" t="str">
        <f>B58</f>
        <v>Kandidaat met pensioen</v>
      </c>
      <c r="C60" s="984"/>
      <c r="D60" s="974" t="s">
        <v>259</v>
      </c>
      <c r="E60" s="974"/>
      <c r="F60" s="192" t="s">
        <v>272</v>
      </c>
      <c r="G60" s="985" t="s">
        <v>273</v>
      </c>
      <c r="H60" s="986"/>
      <c r="I60" s="193" t="s">
        <v>274</v>
      </c>
    </row>
    <row r="61" spans="2:12" hidden="1" x14ac:dyDescent="0.4">
      <c r="B61" s="194" t="s">
        <v>260</v>
      </c>
      <c r="C61" s="195"/>
      <c r="D61" s="194"/>
      <c r="E61" s="196"/>
      <c r="F61" s="197">
        <f>'Overzicht van invoer'!F54</f>
        <v>22.98</v>
      </c>
      <c r="G61" s="198"/>
      <c r="H61" s="199">
        <f>F61*C58</f>
        <v>41.60990244837209</v>
      </c>
      <c r="I61" s="200">
        <f>H61/(1-'Overzicht van invoer'!D70)</f>
        <v>41.60990244837209</v>
      </c>
      <c r="J61" s="233"/>
    </row>
    <row r="62" spans="2:12" hidden="1" x14ac:dyDescent="0.4">
      <c r="B62" s="201" t="s">
        <v>261</v>
      </c>
      <c r="C62" s="202"/>
      <c r="D62" s="203">
        <f>'Overzicht van invoer'!D55</f>
        <v>1</v>
      </c>
      <c r="E62" s="204"/>
      <c r="F62" s="205">
        <f>'Overzicht van invoer'!F55</f>
        <v>36</v>
      </c>
      <c r="G62" s="206"/>
      <c r="H62" s="231">
        <f>'Overzicht van invoer'!F55*F61*C58</f>
        <v>1497.9564881413951</v>
      </c>
      <c r="I62" s="232">
        <f>H62/(1-'Overzicht van invoer'!$D$70)</f>
        <v>1497.9564881413951</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1497.9564881413951</v>
      </c>
      <c r="I73" s="223">
        <f>SUM(I62:I72)</f>
        <v>1497.9564881413951</v>
      </c>
    </row>
    <row r="74" spans="2:9" hidden="1" x14ac:dyDescent="0.4">
      <c r="B74" s="20" t="s">
        <v>276</v>
      </c>
      <c r="C74" s="224"/>
      <c r="D74" s="225"/>
      <c r="E74" s="224"/>
      <c r="F74" s="20"/>
      <c r="G74" s="226"/>
      <c r="H74" s="199">
        <f>H73/('Overzicht van invoer'!F55+'Overzicht van invoer'!F60+'Overzicht van invoer'!F61+'Overzicht van invoer'!F62)</f>
        <v>41.609902448372083</v>
      </c>
      <c r="I74" s="227">
        <f>I73/('Overzicht van invoer'!F55+'Overzicht van invoer'!F60+'Overzicht van invoer'!F61+'Overzicht van invoer'!F62)</f>
        <v>41.609902448372083</v>
      </c>
    </row>
    <row r="75" spans="2:9" hidden="1" x14ac:dyDescent="0.4">
      <c r="B75" s="20" t="s">
        <v>277</v>
      </c>
      <c r="C75" s="224"/>
      <c r="D75" s="225"/>
      <c r="E75" s="224"/>
      <c r="F75" s="20"/>
      <c r="G75" s="226"/>
      <c r="H75" s="230">
        <f>H74/$F$61</f>
        <v>1.81070071576902</v>
      </c>
      <c r="I75" s="228">
        <f>I74/$F$61</f>
        <v>1.81070071576902</v>
      </c>
    </row>
    <row r="76" spans="2:9" hidden="1" x14ac:dyDescent="0.4"/>
  </sheetData>
  <sheetProtection algorithmName="SHA-512" hashValue="VGcNzG1ZOyCtOFF2izIFZ5krqBCmZhdqkQEjM7MINoksttC1y6ZyB+tMcsnlSTlA50P+T89EGmPpJ/NwkPL00Q==" saltValue="fJ/Taub1yPgQLWDApCW/Bw==" spinCount="100000" sheet="1" selectLockedCells="1"/>
  <mergeCells count="5">
    <mergeCell ref="B1:C1"/>
    <mergeCell ref="E7:F7"/>
    <mergeCell ref="B60:C60"/>
    <mergeCell ref="D60:E60"/>
    <mergeCell ref="G60:H60"/>
  </mergeCells>
  <pageMargins left="0.74803149606299213" right="0.74803149606299213" top="0.51181102362204722" bottom="0.51181102362204722" header="0.51181102362204722" footer="0.19685039370078741"/>
  <pageSetup paperSize="9" scale="9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5103655-204C-444B-9DD0-0BAA59A6E771}">
          <x14:formula1>
            <xm:f>'Vaste waarden'!$A$51:$A$55</xm:f>
          </x14:formula1>
          <xm:sqref>B58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05E33-1A66-4CAF-87AB-3CC774799899}">
  <sheetPr codeName="Blad17">
    <pageSetUpPr fitToPage="1"/>
  </sheetPr>
  <dimension ref="A1:AJ217"/>
  <sheetViews>
    <sheetView zoomScaleNormal="100" workbookViewId="0"/>
  </sheetViews>
  <sheetFormatPr defaultColWidth="9.1328125" defaultRowHeight="13.15" x14ac:dyDescent="0.4"/>
  <cols>
    <col min="1" max="1" width="29.33203125" style="7" bestFit="1" customWidth="1"/>
    <col min="2" max="2" width="44.9296875" style="139" customWidth="1"/>
    <col min="3" max="3" width="11.86328125" style="304" customWidth="1"/>
    <col min="4" max="4" width="10.3984375" style="7" customWidth="1"/>
    <col min="5" max="5" width="20.796875" style="7" customWidth="1"/>
    <col min="6" max="7" width="10.3984375" style="8" customWidth="1"/>
    <col min="8" max="8" width="9.1328125" style="8" customWidth="1"/>
    <col min="9" max="9" width="11.86328125" style="7" customWidth="1"/>
    <col min="10" max="10" width="10.265625" style="7" customWidth="1"/>
    <col min="11" max="11" width="20.796875" style="7" customWidth="1"/>
    <col min="12" max="13" width="10.265625" style="7" customWidth="1"/>
    <col min="14" max="14" width="9.1328125" style="8" customWidth="1"/>
    <col min="15" max="15" width="10.46484375" style="139" customWidth="1"/>
    <col min="16" max="16" width="8.59765625" style="7" customWidth="1"/>
    <col min="17" max="17" width="20.796875" style="7" customWidth="1"/>
    <col min="18" max="19" width="8.59765625" style="7" customWidth="1"/>
    <col min="20" max="20" width="9.1328125" style="8" customWidth="1"/>
    <col min="21" max="21" width="10.46484375" style="139" bestFit="1" customWidth="1"/>
    <col min="22" max="22" width="8.59765625" style="7" bestFit="1" customWidth="1"/>
    <col min="23" max="23" width="20.796875" style="7" bestFit="1" customWidth="1"/>
    <col min="24" max="25" width="8.59765625" style="7" bestFit="1" customWidth="1"/>
    <col min="26" max="26" width="9.1328125" style="8"/>
    <col min="27" max="28" width="9.1328125" style="7"/>
    <col min="29" max="29" width="9.1328125" style="7" hidden="1" customWidth="1"/>
    <col min="30" max="30" width="46.53125" style="7" hidden="1" customWidth="1"/>
    <col min="31" max="16384" width="9.1328125" style="7"/>
  </cols>
  <sheetData>
    <row r="1" spans="1:30" s="216" customFormat="1" x14ac:dyDescent="0.4"/>
    <row r="2" spans="1:30" s="216" customFormat="1" hidden="1" x14ac:dyDescent="0.4">
      <c r="A2" s="553" t="s">
        <v>309</v>
      </c>
      <c r="B2" s="554">
        <v>0</v>
      </c>
    </row>
    <row r="3" spans="1:30" ht="33.4" x14ac:dyDescent="1">
      <c r="A3" s="9"/>
      <c r="B3" s="991" t="s">
        <v>310</v>
      </c>
      <c r="C3" s="991"/>
      <c r="D3" s="991"/>
      <c r="E3" s="991"/>
      <c r="F3" s="991"/>
      <c r="G3" s="991"/>
      <c r="H3" s="991"/>
      <c r="I3" s="991"/>
      <c r="J3" s="991"/>
      <c r="K3" s="991"/>
      <c r="L3" s="991"/>
      <c r="M3" s="991"/>
      <c r="N3" s="991"/>
    </row>
    <row r="4" spans="1:30" x14ac:dyDescent="0.4">
      <c r="B4" s="639"/>
      <c r="C4" s="639"/>
    </row>
    <row r="5" spans="1:30" ht="31.5" customHeight="1" x14ac:dyDescent="0.4">
      <c r="A5" s="513" t="s">
        <v>311</v>
      </c>
      <c r="B5" s="992" t="s">
        <v>312</v>
      </c>
      <c r="C5" s="992"/>
      <c r="D5" s="992"/>
      <c r="E5" s="992"/>
      <c r="F5" s="992"/>
      <c r="G5" s="993"/>
      <c r="H5" s="988" t="s">
        <v>866</v>
      </c>
      <c r="I5" s="989"/>
      <c r="J5" s="989"/>
      <c r="K5" s="989"/>
      <c r="L5" s="989"/>
      <c r="M5" s="990"/>
      <c r="N5" s="28"/>
      <c r="O5" s="988" t="s">
        <v>865</v>
      </c>
      <c r="P5" s="989"/>
      <c r="Q5" s="989"/>
      <c r="R5" s="989"/>
      <c r="S5" s="989"/>
      <c r="T5" s="990"/>
      <c r="U5" s="988" t="s">
        <v>595</v>
      </c>
      <c r="V5" s="989"/>
      <c r="W5" s="989"/>
      <c r="X5" s="989"/>
      <c r="Y5" s="989"/>
      <c r="Z5" s="990"/>
    </row>
    <row r="6" spans="1:30" s="16" customFormat="1" x14ac:dyDescent="0.4">
      <c r="A6" s="514" t="s">
        <v>0</v>
      </c>
      <c r="B6" s="649"/>
      <c r="C6" s="640" t="s">
        <v>2</v>
      </c>
      <c r="D6" s="987" t="s">
        <v>3</v>
      </c>
      <c r="E6" s="987"/>
      <c r="F6" s="14" t="s">
        <v>4</v>
      </c>
      <c r="G6" s="15" t="s">
        <v>5</v>
      </c>
      <c r="H6" s="515"/>
      <c r="I6" s="309" t="s">
        <v>2</v>
      </c>
      <c r="J6" s="987" t="s">
        <v>3</v>
      </c>
      <c r="K6" s="987"/>
      <c r="L6" s="14" t="s">
        <v>4</v>
      </c>
      <c r="M6" s="15" t="s">
        <v>5</v>
      </c>
      <c r="N6" s="515"/>
      <c r="O6" s="640" t="s">
        <v>2</v>
      </c>
      <c r="P6" s="987" t="s">
        <v>3</v>
      </c>
      <c r="Q6" s="987"/>
      <c r="R6" s="14" t="s">
        <v>4</v>
      </c>
      <c r="S6" s="15" t="s">
        <v>5</v>
      </c>
      <c r="T6" s="15"/>
      <c r="U6" s="640" t="s">
        <v>2</v>
      </c>
      <c r="V6" s="987" t="s">
        <v>3</v>
      </c>
      <c r="W6" s="987"/>
      <c r="X6" s="14" t="s">
        <v>4</v>
      </c>
      <c r="Y6" s="15" t="s">
        <v>5</v>
      </c>
      <c r="Z6" s="15"/>
      <c r="AC6" s="516"/>
      <c r="AD6" s="7" t="s">
        <v>391</v>
      </c>
    </row>
    <row r="7" spans="1:30" x14ac:dyDescent="0.4">
      <c r="A7" s="26" t="s">
        <v>1</v>
      </c>
      <c r="B7" s="650"/>
      <c r="C7" s="641">
        <v>100</v>
      </c>
      <c r="D7" s="28">
        <v>100</v>
      </c>
      <c r="E7" s="29"/>
      <c r="F7" s="29">
        <v>100</v>
      </c>
      <c r="G7" s="525">
        <v>100</v>
      </c>
      <c r="H7" s="555"/>
      <c r="I7" s="29">
        <v>100</v>
      </c>
      <c r="J7" s="28">
        <v>100</v>
      </c>
      <c r="K7" s="29"/>
      <c r="L7" s="29">
        <v>100</v>
      </c>
      <c r="M7" s="525">
        <v>100</v>
      </c>
      <c r="N7" s="555"/>
      <c r="O7" s="641">
        <v>100</v>
      </c>
      <c r="P7" s="28">
        <v>100</v>
      </c>
      <c r="Q7" s="29"/>
      <c r="R7" s="29">
        <v>100</v>
      </c>
      <c r="S7" s="525">
        <v>100</v>
      </c>
      <c r="T7" s="555"/>
      <c r="U7" s="641">
        <v>100</v>
      </c>
      <c r="V7" s="28">
        <v>100</v>
      </c>
      <c r="W7" s="29"/>
      <c r="X7" s="29">
        <v>100</v>
      </c>
      <c r="Y7" s="525">
        <v>100</v>
      </c>
      <c r="Z7" s="555"/>
      <c r="AC7" s="519"/>
      <c r="AD7" s="7" t="s">
        <v>396</v>
      </c>
    </row>
    <row r="8" spans="1:30" hidden="1" x14ac:dyDescent="0.4">
      <c r="A8" s="20" t="s">
        <v>6</v>
      </c>
      <c r="B8" s="638"/>
      <c r="C8" s="636"/>
      <c r="D8" s="11">
        <f>D7</f>
        <v>100</v>
      </c>
      <c r="E8" s="22" t="s">
        <v>1</v>
      </c>
      <c r="F8" s="22">
        <f t="shared" ref="F8:F37" si="0">C8*D8</f>
        <v>0</v>
      </c>
      <c r="G8" s="521">
        <f>G7+F8</f>
        <v>100</v>
      </c>
      <c r="H8" s="230"/>
      <c r="I8" s="22"/>
      <c r="J8" s="11">
        <f>J7</f>
        <v>100</v>
      </c>
      <c r="K8" s="22" t="s">
        <v>1</v>
      </c>
      <c r="L8" s="22">
        <f t="shared" ref="L8:L37" si="1">I8*J8</f>
        <v>0</v>
      </c>
      <c r="M8" s="521">
        <f>M7+L8</f>
        <v>100</v>
      </c>
      <c r="N8" s="230"/>
      <c r="O8" s="527"/>
      <c r="P8" s="11">
        <f>P7</f>
        <v>100</v>
      </c>
      <c r="Q8" s="22" t="s">
        <v>1</v>
      </c>
      <c r="R8" s="22">
        <f t="shared" ref="R8:R37" si="2">O8*P8</f>
        <v>0</v>
      </c>
      <c r="S8" s="521">
        <f>S7+R8</f>
        <v>100</v>
      </c>
      <c r="T8" s="230"/>
      <c r="U8" s="527"/>
      <c r="V8" s="8">
        <f>V7</f>
        <v>100</v>
      </c>
      <c r="W8" s="22" t="s">
        <v>1</v>
      </c>
      <c r="X8" s="22">
        <f t="shared" ref="X8:X37" si="3">U8*V8</f>
        <v>0</v>
      </c>
      <c r="Y8" s="521">
        <f>Y7+X8</f>
        <v>100</v>
      </c>
      <c r="Z8" s="230"/>
    </row>
    <row r="9" spans="1:30" x14ac:dyDescent="0.4">
      <c r="A9" s="17" t="s">
        <v>7</v>
      </c>
      <c r="B9" s="18" t="s">
        <v>548</v>
      </c>
      <c r="C9" s="637">
        <f>'Vaste waarden'!$C$24</f>
        <v>0.13192818110850899</v>
      </c>
      <c r="D9" s="10">
        <f>$G$8</f>
        <v>100</v>
      </c>
      <c r="E9" s="19" t="s">
        <v>1</v>
      </c>
      <c r="F9" s="19">
        <f t="shared" si="0"/>
        <v>13.192818110850899</v>
      </c>
      <c r="G9" s="517"/>
      <c r="H9" s="523"/>
      <c r="I9" s="522">
        <f>C9</f>
        <v>0.13192818110850899</v>
      </c>
      <c r="J9" s="10">
        <f>$M$8</f>
        <v>100</v>
      </c>
      <c r="K9" s="19" t="s">
        <v>1</v>
      </c>
      <c r="L9" s="19">
        <f t="shared" si="1"/>
        <v>13.192818110850899</v>
      </c>
      <c r="M9" s="517"/>
      <c r="N9" s="523"/>
      <c r="O9" s="637"/>
      <c r="P9" s="10">
        <f>$S$8</f>
        <v>100</v>
      </c>
      <c r="Q9" s="19" t="s">
        <v>1</v>
      </c>
      <c r="R9" s="19">
        <f t="shared" si="2"/>
        <v>0</v>
      </c>
      <c r="S9" s="517"/>
      <c r="T9" s="523"/>
      <c r="U9" s="637"/>
      <c r="V9" s="19">
        <f>$Y$8</f>
        <v>100</v>
      </c>
      <c r="W9" s="19" t="s">
        <v>1</v>
      </c>
      <c r="X9" s="19">
        <f t="shared" si="3"/>
        <v>0</v>
      </c>
      <c r="Y9" s="517"/>
      <c r="Z9" s="523"/>
      <c r="AC9" s="497"/>
      <c r="AD9" s="7" t="s">
        <v>392</v>
      </c>
    </row>
    <row r="10" spans="1:30" x14ac:dyDescent="0.4">
      <c r="A10" s="23"/>
      <c r="B10" s="24" t="s">
        <v>566</v>
      </c>
      <c r="C10" s="637">
        <f>'Vaste waarden'!$C$26</f>
        <v>0</v>
      </c>
      <c r="D10" s="8">
        <f>$G$8</f>
        <v>100</v>
      </c>
      <c r="E10" s="25" t="s">
        <v>1</v>
      </c>
      <c r="F10" s="25">
        <f t="shared" si="0"/>
        <v>0</v>
      </c>
      <c r="G10" s="524"/>
      <c r="H10" s="523"/>
      <c r="I10" s="522"/>
      <c r="J10" s="8">
        <f>$M$8</f>
        <v>100</v>
      </c>
      <c r="K10" s="25" t="s">
        <v>1</v>
      </c>
      <c r="L10" s="25">
        <f t="shared" si="1"/>
        <v>0</v>
      </c>
      <c r="M10" s="524"/>
      <c r="N10" s="523"/>
      <c r="O10" s="637"/>
      <c r="P10" s="8">
        <f>$S$8</f>
        <v>100</v>
      </c>
      <c r="Q10" s="25" t="s">
        <v>1</v>
      </c>
      <c r="R10" s="25">
        <f t="shared" si="2"/>
        <v>0</v>
      </c>
      <c r="S10" s="524"/>
      <c r="T10" s="523"/>
      <c r="U10" s="637"/>
      <c r="V10" s="25">
        <f t="shared" ref="V10:V13" si="4">$Y$8</f>
        <v>100</v>
      </c>
      <c r="W10" s="25" t="s">
        <v>1</v>
      </c>
      <c r="X10" s="25">
        <f t="shared" si="3"/>
        <v>0</v>
      </c>
      <c r="Y10" s="524"/>
      <c r="Z10" s="523"/>
    </row>
    <row r="11" spans="1:30" x14ac:dyDescent="0.4">
      <c r="A11" s="23"/>
      <c r="B11" s="24" t="s">
        <v>567</v>
      </c>
      <c r="C11" s="637">
        <f>'Vaste waarden'!$C$31</f>
        <v>0</v>
      </c>
      <c r="D11" s="8">
        <f>$G$8</f>
        <v>100</v>
      </c>
      <c r="E11" s="25" t="s">
        <v>1</v>
      </c>
      <c r="F11" s="25">
        <f t="shared" si="0"/>
        <v>0</v>
      </c>
      <c r="G11" s="524"/>
      <c r="H11" s="523"/>
      <c r="I11" s="522">
        <f>C11</f>
        <v>0</v>
      </c>
      <c r="J11" s="8">
        <f t="shared" ref="J11:J13" si="5">$M$8</f>
        <v>100</v>
      </c>
      <c r="K11" s="25" t="s">
        <v>1</v>
      </c>
      <c r="L11" s="25">
        <f t="shared" si="1"/>
        <v>0</v>
      </c>
      <c r="M11" s="524"/>
      <c r="N11" s="523"/>
      <c r="O11" s="637"/>
      <c r="P11" s="8">
        <f t="shared" ref="P11:P13" si="6">$S$8</f>
        <v>100</v>
      </c>
      <c r="Q11" s="25" t="s">
        <v>1</v>
      </c>
      <c r="R11" s="25">
        <f t="shared" si="2"/>
        <v>0</v>
      </c>
      <c r="S11" s="524"/>
      <c r="T11" s="523"/>
      <c r="U11" s="637"/>
      <c r="V11" s="25">
        <f t="shared" si="4"/>
        <v>100</v>
      </c>
      <c r="W11" s="25" t="s">
        <v>1</v>
      </c>
      <c r="X11" s="25">
        <f t="shared" si="3"/>
        <v>0</v>
      </c>
      <c r="Y11" s="524"/>
      <c r="Z11" s="523"/>
    </row>
    <row r="12" spans="1:30" x14ac:dyDescent="0.4">
      <c r="A12" s="23"/>
      <c r="B12" s="24" t="s">
        <v>362</v>
      </c>
      <c r="C12" s="637">
        <f>'Vaste waarden'!$C$27</f>
        <v>0</v>
      </c>
      <c r="D12" s="8">
        <f>$G$8</f>
        <v>100</v>
      </c>
      <c r="E12" s="25" t="s">
        <v>1</v>
      </c>
      <c r="F12" s="25">
        <f t="shared" si="0"/>
        <v>0</v>
      </c>
      <c r="G12" s="524"/>
      <c r="H12" s="523"/>
      <c r="I12" s="522"/>
      <c r="J12" s="8">
        <f t="shared" si="5"/>
        <v>100</v>
      </c>
      <c r="K12" s="25" t="s">
        <v>1</v>
      </c>
      <c r="L12" s="25">
        <f t="shared" si="1"/>
        <v>0</v>
      </c>
      <c r="M12" s="524"/>
      <c r="N12" s="523"/>
      <c r="O12" s="637"/>
      <c r="P12" s="8">
        <f t="shared" si="6"/>
        <v>100</v>
      </c>
      <c r="Q12" s="25" t="s">
        <v>1</v>
      </c>
      <c r="R12" s="25">
        <f t="shared" si="2"/>
        <v>0</v>
      </c>
      <c r="S12" s="524"/>
      <c r="T12" s="523"/>
      <c r="U12" s="637"/>
      <c r="V12" s="25">
        <f t="shared" si="4"/>
        <v>100</v>
      </c>
      <c r="W12" s="25" t="s">
        <v>1</v>
      </c>
      <c r="X12" s="25">
        <f t="shared" si="3"/>
        <v>0</v>
      </c>
      <c r="Y12" s="524"/>
      <c r="Z12" s="523"/>
    </row>
    <row r="13" spans="1:30" x14ac:dyDescent="0.4">
      <c r="A13" s="20"/>
      <c r="B13" s="151" t="s">
        <v>22</v>
      </c>
      <c r="C13" s="636">
        <f>SUM(C9:C12)</f>
        <v>0.13192818110850899</v>
      </c>
      <c r="D13" s="11">
        <f>$G$8</f>
        <v>100</v>
      </c>
      <c r="E13" s="22" t="s">
        <v>1</v>
      </c>
      <c r="F13" s="22">
        <f t="shared" si="0"/>
        <v>13.192818110850899</v>
      </c>
      <c r="G13" s="521">
        <f>G8+F13</f>
        <v>113.19281811085089</v>
      </c>
      <c r="H13" s="230"/>
      <c r="I13" s="520">
        <f>SUM(I9:I12)</f>
        <v>0.13192818110850899</v>
      </c>
      <c r="J13" s="8">
        <f t="shared" si="5"/>
        <v>100</v>
      </c>
      <c r="K13" s="22" t="s">
        <v>1</v>
      </c>
      <c r="L13" s="22">
        <f t="shared" si="1"/>
        <v>13.192818110850899</v>
      </c>
      <c r="M13" s="521">
        <f>M8+L13</f>
        <v>113.19281811085089</v>
      </c>
      <c r="N13" s="230"/>
      <c r="O13" s="636">
        <f>SUM(O9:O12)</f>
        <v>0</v>
      </c>
      <c r="P13" s="8">
        <f t="shared" si="6"/>
        <v>100</v>
      </c>
      <c r="Q13" s="22" t="s">
        <v>1</v>
      </c>
      <c r="R13" s="22">
        <f t="shared" si="2"/>
        <v>0</v>
      </c>
      <c r="S13" s="521">
        <f>S8+R13</f>
        <v>100</v>
      </c>
      <c r="T13" s="230"/>
      <c r="U13" s="636">
        <f>SUM(U9:U12)</f>
        <v>0</v>
      </c>
      <c r="V13" s="22">
        <f t="shared" si="4"/>
        <v>100</v>
      </c>
      <c r="W13" s="22" t="s">
        <v>1</v>
      </c>
      <c r="X13" s="22">
        <f t="shared" si="3"/>
        <v>0</v>
      </c>
      <c r="Y13" s="521">
        <f>Y8+X13</f>
        <v>100</v>
      </c>
      <c r="Z13" s="230"/>
    </row>
    <row r="14" spans="1:30" x14ac:dyDescent="0.4">
      <c r="A14" s="26" t="s">
        <v>390</v>
      </c>
      <c r="B14" s="650"/>
      <c r="C14" s="636">
        <f>'Overzicht van invoer'!$F$42</f>
        <v>8.3000000000000004E-2</v>
      </c>
      <c r="D14" s="28">
        <f>G13</f>
        <v>113.19281811085089</v>
      </c>
      <c r="E14" s="29" t="s">
        <v>394</v>
      </c>
      <c r="F14" s="29">
        <f t="shared" si="0"/>
        <v>9.3950039032006245</v>
      </c>
      <c r="G14" s="525">
        <f>G13+F14</f>
        <v>122.58782201405151</v>
      </c>
      <c r="H14" s="230"/>
      <c r="I14" s="526">
        <f>IF(Variabelen!$C$68 ="ja", Variabelen!$F$67, 0)+IF(Variabelen!$C$71 ="ja", Variabelen!$F$70, 0)</f>
        <v>0</v>
      </c>
      <c r="J14" s="28">
        <f>M13</f>
        <v>113.19281811085089</v>
      </c>
      <c r="K14" s="29" t="s">
        <v>394</v>
      </c>
      <c r="L14" s="29">
        <f t="shared" si="1"/>
        <v>0</v>
      </c>
      <c r="M14" s="525">
        <f>M13+L14</f>
        <v>113.19281811085089</v>
      </c>
      <c r="N14" s="230"/>
      <c r="O14" s="655">
        <f>IF(Variabelen!$C$69 ="ja", Variabelen!$F$67, 0)+IF(Variabelen!$C$72 ="ja", Variabelen!$F$70, 0)</f>
        <v>0</v>
      </c>
      <c r="P14" s="28">
        <f>S13</f>
        <v>100</v>
      </c>
      <c r="Q14" s="29" t="s">
        <v>394</v>
      </c>
      <c r="R14" s="29">
        <f t="shared" si="2"/>
        <v>0</v>
      </c>
      <c r="S14" s="525">
        <f>S13+R14</f>
        <v>100</v>
      </c>
      <c r="T14" s="230"/>
      <c r="U14" s="659"/>
      <c r="V14" s="11">
        <f>Y13</f>
        <v>100</v>
      </c>
      <c r="W14" s="29" t="s">
        <v>394</v>
      </c>
      <c r="X14" s="29">
        <f t="shared" si="3"/>
        <v>0</v>
      </c>
      <c r="Y14" s="525">
        <f>Y13+X14</f>
        <v>100</v>
      </c>
      <c r="Z14" s="230"/>
    </row>
    <row r="15" spans="1:30" x14ac:dyDescent="0.4">
      <c r="A15" s="26" t="s">
        <v>11</v>
      </c>
      <c r="B15" s="650"/>
      <c r="C15" s="636">
        <f>'Vaste waarden'!$C$32</f>
        <v>0.08</v>
      </c>
      <c r="D15" s="28">
        <f>G13</f>
        <v>113.19281811085089</v>
      </c>
      <c r="E15" s="29" t="s">
        <v>394</v>
      </c>
      <c r="F15" s="29">
        <f t="shared" si="0"/>
        <v>9.0554254488680712</v>
      </c>
      <c r="G15" s="525">
        <f>G13+F15+F14</f>
        <v>131.64324746291959</v>
      </c>
      <c r="H15" s="230"/>
      <c r="I15" s="526">
        <f>IF(Variabelen!$C$65 ="ja", Variabelen!$F$64, 0)</f>
        <v>0</v>
      </c>
      <c r="J15" s="28">
        <f>M13</f>
        <v>113.19281811085089</v>
      </c>
      <c r="K15" s="29" t="s">
        <v>394</v>
      </c>
      <c r="L15" s="29">
        <f t="shared" si="1"/>
        <v>0</v>
      </c>
      <c r="M15" s="525">
        <f>M13+L15+L14</f>
        <v>113.19281811085089</v>
      </c>
      <c r="N15" s="230"/>
      <c r="O15" s="655">
        <f>IF(Variabelen!$C$66 ="ja", Variabelen!$F$64, 0)</f>
        <v>0</v>
      </c>
      <c r="P15" s="28">
        <f>S13</f>
        <v>100</v>
      </c>
      <c r="Q15" s="29" t="s">
        <v>394</v>
      </c>
      <c r="R15" s="29">
        <f t="shared" si="2"/>
        <v>0</v>
      </c>
      <c r="S15" s="525">
        <f>S13+R15+R14</f>
        <v>100</v>
      </c>
      <c r="T15" s="230"/>
      <c r="U15" s="655"/>
      <c r="V15" s="28">
        <f>Y13</f>
        <v>100</v>
      </c>
      <c r="W15" s="29" t="s">
        <v>394</v>
      </c>
      <c r="X15" s="29">
        <f t="shared" si="3"/>
        <v>0</v>
      </c>
      <c r="Y15" s="525">
        <f>Y13+X15+X14</f>
        <v>100</v>
      </c>
      <c r="Z15" s="230"/>
    </row>
    <row r="16" spans="1:30" x14ac:dyDescent="0.4">
      <c r="A16" s="23" t="s">
        <v>18</v>
      </c>
      <c r="B16" s="271" t="s">
        <v>857</v>
      </c>
      <c r="C16" s="637">
        <f>'Overzicht van invoer'!$F$11</f>
        <v>0</v>
      </c>
      <c r="D16" s="8">
        <f t="shared" ref="D16:D71" si="7">$G$15</f>
        <v>131.64324746291959</v>
      </c>
      <c r="E16" s="25" t="s">
        <v>394</v>
      </c>
      <c r="F16" s="25">
        <f t="shared" si="0"/>
        <v>0</v>
      </c>
      <c r="G16" s="524"/>
      <c r="H16" s="523"/>
      <c r="I16" s="522">
        <f>C16</f>
        <v>0</v>
      </c>
      <c r="J16" s="8">
        <f>$M$15</f>
        <v>113.19281811085089</v>
      </c>
      <c r="K16" s="25" t="s">
        <v>394</v>
      </c>
      <c r="L16" s="25">
        <f t="shared" si="1"/>
        <v>0</v>
      </c>
      <c r="M16" s="524"/>
      <c r="N16" s="523"/>
      <c r="O16" s="637">
        <f>C16</f>
        <v>0</v>
      </c>
      <c r="P16" s="8">
        <f>$S$15</f>
        <v>100</v>
      </c>
      <c r="Q16" s="25" t="s">
        <v>394</v>
      </c>
      <c r="R16" s="25">
        <f t="shared" si="2"/>
        <v>0</v>
      </c>
      <c r="S16" s="524"/>
      <c r="T16" s="523"/>
      <c r="U16" s="637">
        <f>I16</f>
        <v>0</v>
      </c>
      <c r="V16" s="8">
        <f>$Y$15</f>
        <v>100</v>
      </c>
      <c r="W16" s="25" t="s">
        <v>394</v>
      </c>
      <c r="X16" s="25">
        <f t="shared" si="3"/>
        <v>0</v>
      </c>
      <c r="Y16" s="524"/>
      <c r="Z16" s="523"/>
    </row>
    <row r="17" spans="1:26" x14ac:dyDescent="0.4">
      <c r="A17" s="23"/>
      <c r="B17" s="271" t="s">
        <v>855</v>
      </c>
      <c r="C17" s="637">
        <f>'Overzicht van invoer'!$F$12</f>
        <v>0.10402827611134435</v>
      </c>
      <c r="D17" s="8">
        <f t="shared" si="7"/>
        <v>131.64324746291959</v>
      </c>
      <c r="E17" s="25" t="s">
        <v>394</v>
      </c>
      <c r="F17" s="25">
        <f t="shared" si="0"/>
        <v>13.694620095266631</v>
      </c>
      <c r="G17" s="524"/>
      <c r="H17" s="523"/>
      <c r="I17" s="522">
        <f>'Vaste waarden'!$B$36</f>
        <v>0.159</v>
      </c>
      <c r="J17" s="8">
        <f>$M$15</f>
        <v>113.19281811085089</v>
      </c>
      <c r="K17" s="25" t="s">
        <v>394</v>
      </c>
      <c r="L17" s="25">
        <f t="shared" si="1"/>
        <v>17.997658079625293</v>
      </c>
      <c r="M17" s="524"/>
      <c r="N17" s="523"/>
      <c r="O17" s="522">
        <f>'Vaste waarden'!$B$36</f>
        <v>0.159</v>
      </c>
      <c r="P17" s="8">
        <f t="shared" ref="P17:P23" si="8">$S$15</f>
        <v>100</v>
      </c>
      <c r="Q17" s="25" t="s">
        <v>394</v>
      </c>
      <c r="R17" s="25">
        <f t="shared" si="2"/>
        <v>15.9</v>
      </c>
      <c r="S17" s="524"/>
      <c r="T17" s="523"/>
      <c r="U17" s="637">
        <f>I17</f>
        <v>0.159</v>
      </c>
      <c r="V17" s="8">
        <f t="shared" ref="V17:V23" si="9">$Y$15</f>
        <v>100</v>
      </c>
      <c r="W17" s="25" t="s">
        <v>394</v>
      </c>
      <c r="X17" s="25">
        <f t="shared" si="3"/>
        <v>15.9</v>
      </c>
      <c r="Y17" s="524"/>
      <c r="Z17" s="523"/>
    </row>
    <row r="18" spans="1:26" x14ac:dyDescent="0.4">
      <c r="A18" s="23"/>
      <c r="B18" s="271" t="s">
        <v>12</v>
      </c>
      <c r="C18" s="637">
        <f>'Vaste waarden'!$B$20</f>
        <v>2E-3</v>
      </c>
      <c r="D18" s="8">
        <f t="shared" si="7"/>
        <v>131.64324746291959</v>
      </c>
      <c r="E18" s="25" t="s">
        <v>394</v>
      </c>
      <c r="F18" s="25">
        <f t="shared" si="0"/>
        <v>0.26328649492583917</v>
      </c>
      <c r="G18" s="524"/>
      <c r="H18" s="523"/>
      <c r="I18" s="522">
        <f>C18</f>
        <v>2E-3</v>
      </c>
      <c r="J18" s="8">
        <f t="shared" ref="J18:J71" si="10">$M$15</f>
        <v>113.19281811085089</v>
      </c>
      <c r="K18" s="25" t="s">
        <v>394</v>
      </c>
      <c r="L18" s="25">
        <f t="shared" si="1"/>
        <v>0.2263856362217018</v>
      </c>
      <c r="M18" s="524"/>
      <c r="N18" s="523"/>
      <c r="O18" s="637">
        <f t="shared" ref="O18:O20" si="11">I18</f>
        <v>2E-3</v>
      </c>
      <c r="P18" s="8">
        <f t="shared" si="8"/>
        <v>100</v>
      </c>
      <c r="Q18" s="25" t="s">
        <v>394</v>
      </c>
      <c r="R18" s="25">
        <f t="shared" si="2"/>
        <v>0.2</v>
      </c>
      <c r="S18" s="524"/>
      <c r="T18" s="523"/>
      <c r="U18" s="637">
        <f t="shared" ref="U18" si="12">O18</f>
        <v>2E-3</v>
      </c>
      <c r="V18" s="8">
        <f t="shared" si="9"/>
        <v>100</v>
      </c>
      <c r="W18" s="25" t="s">
        <v>394</v>
      </c>
      <c r="X18" s="25">
        <f t="shared" si="3"/>
        <v>0.2</v>
      </c>
      <c r="Y18" s="524"/>
      <c r="Z18" s="523"/>
    </row>
    <row r="19" spans="1:26" x14ac:dyDescent="0.4">
      <c r="A19" s="23"/>
      <c r="B19" s="271" t="s">
        <v>285</v>
      </c>
      <c r="C19" s="637">
        <f>'Vaste waarden'!$B$19</f>
        <v>1.2200000000000001E-2</v>
      </c>
      <c r="D19" s="8">
        <f t="shared" si="7"/>
        <v>131.64324746291959</v>
      </c>
      <c r="E19" s="25" t="s">
        <v>394</v>
      </c>
      <c r="F19" s="25">
        <f>C19*D19</f>
        <v>1.6060476190476192</v>
      </c>
      <c r="G19" s="524"/>
      <c r="H19" s="523"/>
      <c r="I19" s="522">
        <f>C19</f>
        <v>1.2200000000000001E-2</v>
      </c>
      <c r="J19" s="8">
        <f t="shared" si="10"/>
        <v>113.19281811085089</v>
      </c>
      <c r="K19" s="25" t="s">
        <v>394</v>
      </c>
      <c r="L19" s="25">
        <f t="shared" si="1"/>
        <v>1.3809523809523809</v>
      </c>
      <c r="M19" s="524"/>
      <c r="N19" s="523"/>
      <c r="O19" s="637">
        <f>C19</f>
        <v>1.2200000000000001E-2</v>
      </c>
      <c r="P19" s="8">
        <f t="shared" si="8"/>
        <v>100</v>
      </c>
      <c r="Q19" s="25" t="s">
        <v>394</v>
      </c>
      <c r="R19" s="25">
        <f t="shared" si="2"/>
        <v>1.22</v>
      </c>
      <c r="S19" s="524"/>
      <c r="T19" s="523"/>
      <c r="U19" s="637">
        <f>I19</f>
        <v>1.2200000000000001E-2</v>
      </c>
      <c r="V19" s="8">
        <f t="shared" si="9"/>
        <v>100</v>
      </c>
      <c r="W19" s="25" t="s">
        <v>394</v>
      </c>
      <c r="X19" s="25">
        <f t="shared" si="3"/>
        <v>1.22</v>
      </c>
      <c r="Y19" s="524"/>
      <c r="Z19" s="523"/>
    </row>
    <row r="20" spans="1:26" x14ac:dyDescent="0.4">
      <c r="A20" s="23"/>
      <c r="B20" s="271" t="s">
        <v>682</v>
      </c>
      <c r="C20" s="637">
        <f>'Vaste waarden'!$B$10</f>
        <v>0</v>
      </c>
      <c r="D20" s="8">
        <f t="shared" si="7"/>
        <v>131.64324746291959</v>
      </c>
      <c r="E20" s="25" t="s">
        <v>394</v>
      </c>
      <c r="F20" s="25">
        <f t="shared" ref="F20:F22" si="13">C20*D20</f>
        <v>0</v>
      </c>
      <c r="G20" s="524"/>
      <c r="H20" s="523"/>
      <c r="I20" s="522">
        <f>C20</f>
        <v>0</v>
      </c>
      <c r="J20" s="8">
        <f t="shared" si="10"/>
        <v>113.19281811085089</v>
      </c>
      <c r="K20" s="25" t="s">
        <v>394</v>
      </c>
      <c r="L20" s="25">
        <f t="shared" si="1"/>
        <v>0</v>
      </c>
      <c r="M20" s="524"/>
      <c r="N20" s="523"/>
      <c r="O20" s="637">
        <f t="shared" si="11"/>
        <v>0</v>
      </c>
      <c r="P20" s="8">
        <f t="shared" si="8"/>
        <v>100</v>
      </c>
      <c r="Q20" s="25" t="s">
        <v>394</v>
      </c>
      <c r="R20" s="25">
        <f t="shared" si="2"/>
        <v>0</v>
      </c>
      <c r="S20" s="524"/>
      <c r="T20" s="523"/>
      <c r="U20" s="637">
        <f t="shared" ref="U20" si="14">O20</f>
        <v>0</v>
      </c>
      <c r="V20" s="8">
        <f t="shared" si="9"/>
        <v>100</v>
      </c>
      <c r="W20" s="25" t="s">
        <v>394</v>
      </c>
      <c r="X20" s="25">
        <f t="shared" si="3"/>
        <v>0</v>
      </c>
      <c r="Y20" s="524"/>
      <c r="Z20" s="523"/>
    </row>
    <row r="21" spans="1:26" x14ac:dyDescent="0.4">
      <c r="A21" s="23"/>
      <c r="B21" s="271" t="s">
        <v>72</v>
      </c>
      <c r="C21" s="637">
        <f>'Overzicht van invoer'!$F$43</f>
        <v>0</v>
      </c>
      <c r="D21" s="8">
        <f t="shared" si="7"/>
        <v>131.64324746291959</v>
      </c>
      <c r="E21" s="25" t="s">
        <v>394</v>
      </c>
      <c r="F21" s="25">
        <f t="shared" si="13"/>
        <v>0</v>
      </c>
      <c r="G21" s="524"/>
      <c r="H21" s="523"/>
      <c r="I21" s="522">
        <f>C21</f>
        <v>0</v>
      </c>
      <c r="J21" s="8">
        <f t="shared" ref="J21" si="15">$M$14</f>
        <v>113.19281811085089</v>
      </c>
      <c r="K21" s="25" t="s">
        <v>394</v>
      </c>
      <c r="L21" s="25">
        <f t="shared" si="1"/>
        <v>0</v>
      </c>
      <c r="M21" s="524"/>
      <c r="N21" s="523"/>
      <c r="O21" s="637">
        <f>C21</f>
        <v>0</v>
      </c>
      <c r="P21" s="8">
        <f t="shared" ref="P21" si="16">$S$14</f>
        <v>100</v>
      </c>
      <c r="Q21" s="25" t="s">
        <v>394</v>
      </c>
      <c r="R21" s="25">
        <f t="shared" si="2"/>
        <v>0</v>
      </c>
      <c r="S21" s="524"/>
      <c r="T21" s="523"/>
      <c r="U21" s="637"/>
      <c r="V21" s="8">
        <f t="shared" ref="V21" si="17">$Y$14</f>
        <v>100</v>
      </c>
      <c r="W21" s="25" t="s">
        <v>394</v>
      </c>
      <c r="X21" s="25">
        <f t="shared" si="3"/>
        <v>0</v>
      </c>
      <c r="Y21" s="524"/>
      <c r="Z21" s="523"/>
    </row>
    <row r="22" spans="1:26" x14ac:dyDescent="0.4">
      <c r="A22" s="23"/>
      <c r="B22" s="271" t="s">
        <v>875</v>
      </c>
      <c r="C22" s="637">
        <f>'Overzicht van invoer'!$F$44</f>
        <v>3.7532106905298027E-2</v>
      </c>
      <c r="D22" s="8">
        <f t="shared" si="7"/>
        <v>131.64324746291959</v>
      </c>
      <c r="E22" s="25" t="s">
        <v>394</v>
      </c>
      <c r="F22" s="25">
        <f t="shared" si="13"/>
        <v>4.940848437138901</v>
      </c>
      <c r="G22" s="524"/>
      <c r="H22" s="523"/>
      <c r="I22" s="522">
        <f>'Vaste waarden'!B40*Variabelen!$F$95</f>
        <v>3.8494951700000002E-2</v>
      </c>
      <c r="J22" s="8">
        <f t="shared" si="10"/>
        <v>113.19281811085089</v>
      </c>
      <c r="K22" s="25" t="s">
        <v>394</v>
      </c>
      <c r="L22" s="25">
        <f t="shared" si="1"/>
        <v>4.3573520659640907</v>
      </c>
      <c r="M22" s="524"/>
      <c r="N22" s="523"/>
      <c r="O22" s="637">
        <f>I22</f>
        <v>3.8494951700000002E-2</v>
      </c>
      <c r="P22" s="8">
        <f t="shared" si="8"/>
        <v>100</v>
      </c>
      <c r="Q22" s="25" t="s">
        <v>394</v>
      </c>
      <c r="R22" s="25">
        <f t="shared" si="2"/>
        <v>3.84949517</v>
      </c>
      <c r="S22" s="524"/>
      <c r="T22" s="523"/>
      <c r="U22" s="637">
        <f>I22</f>
        <v>3.8494951700000002E-2</v>
      </c>
      <c r="V22" s="8">
        <f t="shared" si="9"/>
        <v>100</v>
      </c>
      <c r="W22" s="25" t="s">
        <v>394</v>
      </c>
      <c r="X22" s="25">
        <f t="shared" si="3"/>
        <v>3.84949517</v>
      </c>
      <c r="Y22" s="524"/>
      <c r="Z22" s="523"/>
    </row>
    <row r="23" spans="1:26" x14ac:dyDescent="0.4">
      <c r="A23" s="23"/>
      <c r="B23" s="638" t="s">
        <v>22</v>
      </c>
      <c r="C23" s="636">
        <f>SUM(C16:C22)</f>
        <v>0.15576038301664238</v>
      </c>
      <c r="D23" s="8">
        <f t="shared" si="7"/>
        <v>131.64324746291959</v>
      </c>
      <c r="E23" s="25" t="s">
        <v>394</v>
      </c>
      <c r="F23" s="25">
        <f>SUM(F16:F22)</f>
        <v>20.504802646378991</v>
      </c>
      <c r="G23" s="524">
        <f>G15+F23</f>
        <v>152.14805010929859</v>
      </c>
      <c r="H23" s="527"/>
      <c r="I23" s="528">
        <f>SUM(I16:I22)</f>
        <v>0.21169495169999999</v>
      </c>
      <c r="J23" s="22">
        <f t="shared" si="10"/>
        <v>113.19281811085089</v>
      </c>
      <c r="K23" s="25" t="s">
        <v>394</v>
      </c>
      <c r="L23" s="25">
        <f>SUM(L16:L22)</f>
        <v>23.962348162763465</v>
      </c>
      <c r="M23" s="524">
        <f>M15+L23</f>
        <v>137.15516627361436</v>
      </c>
      <c r="N23" s="527"/>
      <c r="O23" s="636">
        <f>SUM(O16:O22)</f>
        <v>0.21169495169999999</v>
      </c>
      <c r="P23" s="8">
        <f t="shared" si="8"/>
        <v>100</v>
      </c>
      <c r="Q23" s="25" t="s">
        <v>394</v>
      </c>
      <c r="R23" s="25">
        <f t="shared" si="2"/>
        <v>21.169495170000001</v>
      </c>
      <c r="S23" s="524">
        <f>S15+R23</f>
        <v>121.16949517</v>
      </c>
      <c r="T23" s="527"/>
      <c r="U23" s="636">
        <f>SUM(U16:U22)</f>
        <v>0.21169495169999999</v>
      </c>
      <c r="V23" s="8">
        <f t="shared" si="9"/>
        <v>100</v>
      </c>
      <c r="W23" s="25" t="s">
        <v>394</v>
      </c>
      <c r="X23" s="25">
        <f t="shared" si="3"/>
        <v>21.169495170000001</v>
      </c>
      <c r="Y23" s="524">
        <f>Y15+X23</f>
        <v>121.16949517</v>
      </c>
      <c r="Z23" s="527"/>
    </row>
    <row r="24" spans="1:26" x14ac:dyDescent="0.4">
      <c r="A24" s="17" t="s">
        <v>316</v>
      </c>
      <c r="B24" s="651" t="s">
        <v>320</v>
      </c>
      <c r="C24" s="637">
        <f>'Vaste waarden'!$B$3</f>
        <v>7.7399999999999997E-2</v>
      </c>
      <c r="D24" s="10">
        <f t="shared" si="7"/>
        <v>131.64324746291959</v>
      </c>
      <c r="E24" s="19" t="s">
        <v>394</v>
      </c>
      <c r="F24" s="19">
        <f t="shared" si="0"/>
        <v>10.189187353629976</v>
      </c>
      <c r="G24" s="517"/>
      <c r="H24" s="523"/>
      <c r="I24" s="522">
        <f t="shared" ref="I24:I31" si="18">C24</f>
        <v>7.7399999999999997E-2</v>
      </c>
      <c r="J24" s="8">
        <f t="shared" si="10"/>
        <v>113.19281811085089</v>
      </c>
      <c r="K24" s="19" t="s">
        <v>394</v>
      </c>
      <c r="L24" s="19">
        <f t="shared" si="1"/>
        <v>8.7611241217798597</v>
      </c>
      <c r="M24" s="517"/>
      <c r="N24" s="523"/>
      <c r="O24" s="637">
        <f t="shared" ref="O24:O31" si="19">I24</f>
        <v>7.7399999999999997E-2</v>
      </c>
      <c r="P24" s="10">
        <f>$S$15</f>
        <v>100</v>
      </c>
      <c r="Q24" s="19" t="s">
        <v>394</v>
      </c>
      <c r="R24" s="19">
        <f t="shared" si="2"/>
        <v>7.7399999999999993</v>
      </c>
      <c r="S24" s="517"/>
      <c r="T24" s="523"/>
      <c r="U24" s="637">
        <f t="shared" ref="U24:U31" si="20">O24</f>
        <v>7.7399999999999997E-2</v>
      </c>
      <c r="V24" s="19">
        <f>$Y$15</f>
        <v>100</v>
      </c>
      <c r="W24" s="19" t="s">
        <v>394</v>
      </c>
      <c r="X24" s="19">
        <f t="shared" si="3"/>
        <v>7.7399999999999993</v>
      </c>
      <c r="Y24" s="517"/>
      <c r="Z24" s="523"/>
    </row>
    <row r="25" spans="1:26" x14ac:dyDescent="0.4">
      <c r="A25" s="23"/>
      <c r="B25" s="150" t="s">
        <v>374</v>
      </c>
      <c r="C25" s="637">
        <f>Bedrijfswaardes!$C$15</f>
        <v>7.6300000000000007E-2</v>
      </c>
      <c r="D25" s="8">
        <f t="shared" si="7"/>
        <v>131.64324746291959</v>
      </c>
      <c r="E25" s="25" t="s">
        <v>394</v>
      </c>
      <c r="F25" s="25">
        <f t="shared" si="0"/>
        <v>10.044379781420766</v>
      </c>
      <c r="G25" s="524"/>
      <c r="H25" s="523"/>
      <c r="I25" s="522">
        <f t="shared" si="18"/>
        <v>7.6300000000000007E-2</v>
      </c>
      <c r="J25" s="8">
        <f t="shared" si="10"/>
        <v>113.19281811085089</v>
      </c>
      <c r="K25" s="25" t="s">
        <v>394</v>
      </c>
      <c r="L25" s="25">
        <f t="shared" si="1"/>
        <v>8.6366120218579248</v>
      </c>
      <c r="M25" s="524"/>
      <c r="N25" s="523"/>
      <c r="O25" s="637">
        <f t="shared" si="19"/>
        <v>7.6300000000000007E-2</v>
      </c>
      <c r="P25" s="8">
        <f>$S$15</f>
        <v>100</v>
      </c>
      <c r="Q25" s="25" t="s">
        <v>394</v>
      </c>
      <c r="R25" s="25">
        <f t="shared" si="2"/>
        <v>7.6300000000000008</v>
      </c>
      <c r="S25" s="524"/>
      <c r="T25" s="523"/>
      <c r="U25" s="637">
        <f t="shared" si="20"/>
        <v>7.6300000000000007E-2</v>
      </c>
      <c r="V25" s="25">
        <f t="shared" ref="V25:V32" si="21">$Y$15</f>
        <v>100</v>
      </c>
      <c r="W25" s="25" t="s">
        <v>394</v>
      </c>
      <c r="X25" s="25">
        <f t="shared" si="3"/>
        <v>7.6300000000000008</v>
      </c>
      <c r="Y25" s="524"/>
      <c r="Z25" s="523"/>
    </row>
    <row r="26" spans="1:26" x14ac:dyDescent="0.4">
      <c r="A26" s="23"/>
      <c r="B26" s="150" t="s">
        <v>363</v>
      </c>
      <c r="C26" s="637">
        <f>'Vaste waarden'!$B$6</f>
        <v>5.0000000000000001E-3</v>
      </c>
      <c r="D26" s="8">
        <f t="shared" si="7"/>
        <v>131.64324746291959</v>
      </c>
      <c r="E26" s="25" t="s">
        <v>394</v>
      </c>
      <c r="F26" s="25">
        <f t="shared" si="0"/>
        <v>0.658216237314598</v>
      </c>
      <c r="G26" s="524"/>
      <c r="H26" s="523"/>
      <c r="I26" s="522">
        <f t="shared" si="18"/>
        <v>5.0000000000000001E-3</v>
      </c>
      <c r="J26" s="8">
        <f t="shared" si="10"/>
        <v>113.19281811085089</v>
      </c>
      <c r="K26" s="25" t="s">
        <v>394</v>
      </c>
      <c r="L26" s="25">
        <f t="shared" si="1"/>
        <v>0.56596409055425445</v>
      </c>
      <c r="M26" s="524"/>
      <c r="N26" s="523"/>
      <c r="O26" s="637">
        <f t="shared" si="19"/>
        <v>5.0000000000000001E-3</v>
      </c>
      <c r="P26" s="8">
        <f>$S$15</f>
        <v>100</v>
      </c>
      <c r="Q26" s="25" t="s">
        <v>394</v>
      </c>
      <c r="R26" s="25">
        <f t="shared" si="2"/>
        <v>0.5</v>
      </c>
      <c r="S26" s="524"/>
      <c r="T26" s="523"/>
      <c r="U26" s="637">
        <f t="shared" si="20"/>
        <v>5.0000000000000001E-3</v>
      </c>
      <c r="V26" s="25">
        <f t="shared" si="21"/>
        <v>100</v>
      </c>
      <c r="W26" s="25" t="s">
        <v>394</v>
      </c>
      <c r="X26" s="25">
        <f t="shared" si="3"/>
        <v>0.5</v>
      </c>
      <c r="Y26" s="524"/>
      <c r="Z26" s="523"/>
    </row>
    <row r="27" spans="1:26" x14ac:dyDescent="0.4">
      <c r="A27" s="23"/>
      <c r="B27" s="150" t="s">
        <v>856</v>
      </c>
      <c r="C27" s="637">
        <f>'Overzicht van invoer'!$F$22</f>
        <v>0</v>
      </c>
      <c r="D27" s="8">
        <f t="shared" si="7"/>
        <v>131.64324746291959</v>
      </c>
      <c r="E27" s="25" t="s">
        <v>394</v>
      </c>
      <c r="F27" s="25">
        <f t="shared" si="0"/>
        <v>0</v>
      </c>
      <c r="G27" s="524"/>
      <c r="H27" s="523"/>
      <c r="I27" s="522">
        <f t="shared" si="18"/>
        <v>0</v>
      </c>
      <c r="J27" s="8">
        <f t="shared" si="10"/>
        <v>113.19281811085089</v>
      </c>
      <c r="K27" s="25" t="s">
        <v>394</v>
      </c>
      <c r="L27" s="25">
        <f t="shared" si="1"/>
        <v>0</v>
      </c>
      <c r="M27" s="524"/>
      <c r="N27" s="523"/>
      <c r="O27" s="637">
        <f t="shared" si="19"/>
        <v>0</v>
      </c>
      <c r="P27" s="8">
        <f t="shared" ref="P27:P71" si="22">$S$15</f>
        <v>100</v>
      </c>
      <c r="Q27" s="25" t="s">
        <v>394</v>
      </c>
      <c r="R27" s="25">
        <f t="shared" si="2"/>
        <v>0</v>
      </c>
      <c r="S27" s="524"/>
      <c r="T27" s="523"/>
      <c r="U27" s="637">
        <f t="shared" si="20"/>
        <v>0</v>
      </c>
      <c r="V27" s="25">
        <f t="shared" si="21"/>
        <v>100</v>
      </c>
      <c r="W27" s="25" t="s">
        <v>394</v>
      </c>
      <c r="X27" s="25">
        <f t="shared" si="3"/>
        <v>0</v>
      </c>
      <c r="Y27" s="524"/>
      <c r="Z27" s="523"/>
    </row>
    <row r="28" spans="1:26" hidden="1" x14ac:dyDescent="0.4">
      <c r="A28" s="23"/>
      <c r="B28" s="150" t="s">
        <v>317</v>
      </c>
      <c r="C28" s="637">
        <f>'Overzicht van invoer'!$F$23</f>
        <v>0</v>
      </c>
      <c r="D28" s="8">
        <f t="shared" si="7"/>
        <v>131.64324746291959</v>
      </c>
      <c r="E28" s="25" t="s">
        <v>394</v>
      </c>
      <c r="F28" s="25">
        <f t="shared" si="0"/>
        <v>0</v>
      </c>
      <c r="G28" s="524"/>
      <c r="H28" s="523"/>
      <c r="I28" s="522">
        <f t="shared" si="18"/>
        <v>0</v>
      </c>
      <c r="J28" s="8">
        <f t="shared" si="10"/>
        <v>113.19281811085089</v>
      </c>
      <c r="K28" s="25" t="s">
        <v>394</v>
      </c>
      <c r="L28" s="25">
        <f t="shared" si="1"/>
        <v>0</v>
      </c>
      <c r="M28" s="524"/>
      <c r="N28" s="523"/>
      <c r="O28" s="637">
        <f t="shared" si="19"/>
        <v>0</v>
      </c>
      <c r="P28" s="8">
        <f t="shared" si="22"/>
        <v>100</v>
      </c>
      <c r="Q28" s="25" t="s">
        <v>394</v>
      </c>
      <c r="R28" s="25">
        <f t="shared" si="2"/>
        <v>0</v>
      </c>
      <c r="S28" s="524"/>
      <c r="T28" s="523"/>
      <c r="U28" s="637">
        <f t="shared" si="20"/>
        <v>0</v>
      </c>
      <c r="V28" s="25">
        <f t="shared" si="21"/>
        <v>100</v>
      </c>
      <c r="W28" s="25" t="s">
        <v>394</v>
      </c>
      <c r="X28" s="25">
        <f t="shared" si="3"/>
        <v>0</v>
      </c>
      <c r="Y28" s="524"/>
      <c r="Z28" s="523"/>
    </row>
    <row r="29" spans="1:26" x14ac:dyDescent="0.4">
      <c r="A29" s="23"/>
      <c r="B29" s="150" t="s">
        <v>13</v>
      </c>
      <c r="C29" s="637">
        <f>'Vaste waarden'!$B$7</f>
        <v>6.0999999999999999E-2</v>
      </c>
      <c r="D29" s="8">
        <f t="shared" si="7"/>
        <v>131.64324746291959</v>
      </c>
      <c r="E29" s="25" t="s">
        <v>394</v>
      </c>
      <c r="F29" s="25">
        <f t="shared" si="0"/>
        <v>8.0302380952380954</v>
      </c>
      <c r="G29" s="524"/>
      <c r="H29" s="523"/>
      <c r="I29" s="522">
        <f t="shared" si="18"/>
        <v>6.0999999999999999E-2</v>
      </c>
      <c r="J29" s="8">
        <f t="shared" si="10"/>
        <v>113.19281811085089</v>
      </c>
      <c r="K29" s="25" t="s">
        <v>394</v>
      </c>
      <c r="L29" s="25">
        <f t="shared" si="1"/>
        <v>6.9047619047619042</v>
      </c>
      <c r="M29" s="524"/>
      <c r="N29" s="523"/>
      <c r="O29" s="637">
        <f t="shared" si="19"/>
        <v>6.0999999999999999E-2</v>
      </c>
      <c r="P29" s="8">
        <f t="shared" si="22"/>
        <v>100</v>
      </c>
      <c r="Q29" s="25" t="s">
        <v>394</v>
      </c>
      <c r="R29" s="25">
        <f t="shared" si="2"/>
        <v>6.1</v>
      </c>
      <c r="S29" s="524"/>
      <c r="T29" s="523"/>
      <c r="U29" s="637">
        <f t="shared" si="20"/>
        <v>6.0999999999999999E-2</v>
      </c>
      <c r="V29" s="25">
        <f t="shared" si="21"/>
        <v>100</v>
      </c>
      <c r="W29" s="25" t="s">
        <v>394</v>
      </c>
      <c r="X29" s="25">
        <f t="shared" si="3"/>
        <v>6.1</v>
      </c>
      <c r="Y29" s="524"/>
      <c r="Z29" s="523"/>
    </row>
    <row r="30" spans="1:26" x14ac:dyDescent="0.4">
      <c r="A30" s="23"/>
      <c r="B30" s="271" t="s">
        <v>757</v>
      </c>
      <c r="C30" s="637">
        <f>'Overzicht van invoer'!$F$25</f>
        <v>0</v>
      </c>
      <c r="D30" s="8">
        <f t="shared" si="7"/>
        <v>131.64324746291959</v>
      </c>
      <c r="E30" s="25" t="s">
        <v>394</v>
      </c>
      <c r="F30" s="25">
        <f t="shared" si="0"/>
        <v>0</v>
      </c>
      <c r="G30" s="524"/>
      <c r="H30" s="523"/>
      <c r="I30" s="522">
        <f t="shared" si="18"/>
        <v>0</v>
      </c>
      <c r="J30" s="8">
        <f t="shared" si="10"/>
        <v>113.19281811085089</v>
      </c>
      <c r="K30" s="25" t="s">
        <v>394</v>
      </c>
      <c r="L30" s="25">
        <f t="shared" si="1"/>
        <v>0</v>
      </c>
      <c r="M30" s="524"/>
      <c r="N30" s="523"/>
      <c r="O30" s="637">
        <f t="shared" si="19"/>
        <v>0</v>
      </c>
      <c r="P30" s="8">
        <f t="shared" si="22"/>
        <v>100</v>
      </c>
      <c r="Q30" s="25" t="s">
        <v>394</v>
      </c>
      <c r="R30" s="25">
        <f t="shared" si="2"/>
        <v>0</v>
      </c>
      <c r="S30" s="524"/>
      <c r="T30" s="523"/>
      <c r="U30" s="637">
        <f t="shared" si="20"/>
        <v>0</v>
      </c>
      <c r="V30" s="25">
        <f t="shared" si="21"/>
        <v>100</v>
      </c>
      <c r="W30" s="25" t="s">
        <v>394</v>
      </c>
      <c r="X30" s="25">
        <f t="shared" si="3"/>
        <v>0</v>
      </c>
      <c r="Y30" s="524"/>
      <c r="Z30" s="523"/>
    </row>
    <row r="31" spans="1:26" hidden="1" x14ac:dyDescent="0.4">
      <c r="A31" s="23"/>
      <c r="B31" s="271" t="s">
        <v>383</v>
      </c>
      <c r="C31" s="637">
        <f>'Overzicht van invoer'!$F$32</f>
        <v>0</v>
      </c>
      <c r="D31" s="8">
        <f t="shared" si="7"/>
        <v>131.64324746291959</v>
      </c>
      <c r="E31" s="25" t="s">
        <v>394</v>
      </c>
      <c r="F31" s="25">
        <f t="shared" si="0"/>
        <v>0</v>
      </c>
      <c r="G31" s="524"/>
      <c r="H31" s="523"/>
      <c r="I31" s="522">
        <f t="shared" si="18"/>
        <v>0</v>
      </c>
      <c r="J31" s="8">
        <f t="shared" si="10"/>
        <v>113.19281811085089</v>
      </c>
      <c r="K31" s="25" t="s">
        <v>394</v>
      </c>
      <c r="L31" s="25">
        <f t="shared" si="1"/>
        <v>0</v>
      </c>
      <c r="M31" s="524"/>
      <c r="N31" s="523"/>
      <c r="O31" s="637">
        <f t="shared" si="19"/>
        <v>0</v>
      </c>
      <c r="P31" s="8">
        <f t="shared" si="22"/>
        <v>100</v>
      </c>
      <c r="Q31" s="25" t="s">
        <v>394</v>
      </c>
      <c r="R31" s="25">
        <f t="shared" si="2"/>
        <v>0</v>
      </c>
      <c r="S31" s="524"/>
      <c r="T31" s="523"/>
      <c r="U31" s="637">
        <f t="shared" si="20"/>
        <v>0</v>
      </c>
      <c r="V31" s="25">
        <f t="shared" si="21"/>
        <v>100</v>
      </c>
      <c r="W31" s="25" t="s">
        <v>394</v>
      </c>
      <c r="X31" s="25">
        <f t="shared" si="3"/>
        <v>0</v>
      </c>
      <c r="Y31" s="524"/>
      <c r="Z31" s="523"/>
    </row>
    <row r="32" spans="1:26" x14ac:dyDescent="0.4">
      <c r="A32" s="20"/>
      <c r="B32" s="638" t="s">
        <v>22</v>
      </c>
      <c r="C32" s="636">
        <f>SUM(C24:C31)</f>
        <v>0.21970000000000001</v>
      </c>
      <c r="D32" s="11">
        <f t="shared" si="7"/>
        <v>131.64324746291959</v>
      </c>
      <c r="E32" s="22" t="s">
        <v>394</v>
      </c>
      <c r="F32" s="22">
        <f t="shared" si="0"/>
        <v>28.922021467603436</v>
      </c>
      <c r="G32" s="521">
        <f>G23+F32</f>
        <v>181.07007157690202</v>
      </c>
      <c r="H32" s="230"/>
      <c r="I32" s="528">
        <f>SUM(I24:I31)</f>
        <v>0.21970000000000001</v>
      </c>
      <c r="J32" s="22">
        <f t="shared" si="10"/>
        <v>113.19281811085089</v>
      </c>
      <c r="K32" s="22" t="s">
        <v>394</v>
      </c>
      <c r="L32" s="22">
        <f t="shared" si="1"/>
        <v>24.868462138953941</v>
      </c>
      <c r="M32" s="521">
        <f>M23+L32</f>
        <v>162.02362841256829</v>
      </c>
      <c r="N32" s="230"/>
      <c r="O32" s="636">
        <f>SUM(O24:O31)</f>
        <v>0.21970000000000001</v>
      </c>
      <c r="P32" s="11">
        <f>$S$15</f>
        <v>100</v>
      </c>
      <c r="Q32" s="22" t="s">
        <v>394</v>
      </c>
      <c r="R32" s="22">
        <f t="shared" si="2"/>
        <v>21.97</v>
      </c>
      <c r="S32" s="521">
        <f>S23+R32</f>
        <v>143.13949517</v>
      </c>
      <c r="T32" s="230"/>
      <c r="U32" s="636">
        <f>SUM(U24:U31)</f>
        <v>0.21970000000000001</v>
      </c>
      <c r="V32" s="22">
        <f t="shared" si="21"/>
        <v>100</v>
      </c>
      <c r="W32" s="22" t="s">
        <v>394</v>
      </c>
      <c r="X32" s="22">
        <f t="shared" si="3"/>
        <v>21.97</v>
      </c>
      <c r="Y32" s="521">
        <f>Y23+X32</f>
        <v>143.13949517</v>
      </c>
      <c r="Z32" s="230"/>
    </row>
    <row r="33" spans="1:36" x14ac:dyDescent="0.4">
      <c r="A33" s="23" t="s">
        <v>16</v>
      </c>
      <c r="B33" s="271" t="s">
        <v>787</v>
      </c>
      <c r="C33" s="637">
        <f>'Overzicht van invoer'!$F$28</f>
        <v>0</v>
      </c>
      <c r="D33" s="8">
        <f>$G$32</f>
        <v>181.07007157690202</v>
      </c>
      <c r="E33" s="25" t="s">
        <v>636</v>
      </c>
      <c r="F33" s="25">
        <f t="shared" si="0"/>
        <v>0</v>
      </c>
      <c r="G33" s="524"/>
      <c r="H33" s="523"/>
      <c r="I33" s="522">
        <f>C33</f>
        <v>0</v>
      </c>
      <c r="J33" s="8">
        <f>$M$32</f>
        <v>162.02362841256829</v>
      </c>
      <c r="K33" s="25" t="s">
        <v>636</v>
      </c>
      <c r="L33" s="25">
        <f t="shared" si="1"/>
        <v>0</v>
      </c>
      <c r="M33" s="524"/>
      <c r="N33" s="523"/>
      <c r="O33" s="637">
        <f>I33</f>
        <v>0</v>
      </c>
      <c r="P33" s="8">
        <f>$S$32</f>
        <v>143.13949517</v>
      </c>
      <c r="Q33" s="25" t="s">
        <v>636</v>
      </c>
      <c r="R33" s="25">
        <f t="shared" si="2"/>
        <v>0</v>
      </c>
      <c r="S33" s="524"/>
      <c r="T33" s="523"/>
      <c r="U33" s="637">
        <f>O33</f>
        <v>0</v>
      </c>
      <c r="V33" s="8">
        <f>$Y$32</f>
        <v>143.13949517</v>
      </c>
      <c r="W33" s="25" t="s">
        <v>636</v>
      </c>
      <c r="X33" s="25">
        <f t="shared" si="3"/>
        <v>0</v>
      </c>
      <c r="Y33" s="524"/>
      <c r="Z33" s="523"/>
    </row>
    <row r="34" spans="1:36" x14ac:dyDescent="0.4">
      <c r="A34" s="23"/>
      <c r="B34" s="271" t="s">
        <v>758</v>
      </c>
      <c r="C34" s="637">
        <f>Variabelen!F33</f>
        <v>0</v>
      </c>
      <c r="D34" s="8">
        <f>$G$32</f>
        <v>181.07007157690202</v>
      </c>
      <c r="E34" s="25" t="s">
        <v>636</v>
      </c>
      <c r="F34" s="25">
        <f t="shared" si="0"/>
        <v>0</v>
      </c>
      <c r="G34" s="524"/>
      <c r="H34" s="523"/>
      <c r="I34" s="522">
        <f>C34</f>
        <v>0</v>
      </c>
      <c r="J34" s="8">
        <f>$M$32</f>
        <v>162.02362841256829</v>
      </c>
      <c r="K34" s="25" t="s">
        <v>636</v>
      </c>
      <c r="L34" s="25">
        <f t="shared" si="1"/>
        <v>0</v>
      </c>
      <c r="M34" s="524"/>
      <c r="N34" s="523"/>
      <c r="O34" s="637"/>
      <c r="P34" s="8">
        <f t="shared" ref="P34:P37" si="23">$S$32</f>
        <v>143.13949517</v>
      </c>
      <c r="Q34" s="25" t="s">
        <v>636</v>
      </c>
      <c r="R34" s="25">
        <f t="shared" si="2"/>
        <v>0</v>
      </c>
      <c r="S34" s="524"/>
      <c r="T34" s="523"/>
      <c r="U34" s="637"/>
      <c r="V34" s="8">
        <f t="shared" ref="V34:V37" si="24">$Y$32</f>
        <v>143.13949517</v>
      </c>
      <c r="W34" s="25" t="s">
        <v>636</v>
      </c>
      <c r="X34" s="25">
        <f t="shared" si="3"/>
        <v>0</v>
      </c>
      <c r="Y34" s="524"/>
      <c r="Z34" s="523"/>
    </row>
    <row r="35" spans="1:36" x14ac:dyDescent="0.4">
      <c r="A35" s="23"/>
      <c r="B35" s="271" t="s">
        <v>282</v>
      </c>
      <c r="C35" s="637">
        <f>Variabelen!F46</f>
        <v>0</v>
      </c>
      <c r="D35" s="8">
        <f>$G$32</f>
        <v>181.07007157690202</v>
      </c>
      <c r="E35" s="25" t="s">
        <v>636</v>
      </c>
      <c r="F35" s="25">
        <f t="shared" si="0"/>
        <v>0</v>
      </c>
      <c r="G35" s="524"/>
      <c r="H35" s="523"/>
      <c r="I35" s="522">
        <f>C35</f>
        <v>0</v>
      </c>
      <c r="J35" s="8">
        <f>$M$32</f>
        <v>162.02362841256829</v>
      </c>
      <c r="K35" s="25" t="s">
        <v>636</v>
      </c>
      <c r="L35" s="25">
        <f t="shared" si="1"/>
        <v>0</v>
      </c>
      <c r="M35" s="524"/>
      <c r="N35" s="523"/>
      <c r="O35" s="637"/>
      <c r="P35" s="8">
        <f t="shared" si="23"/>
        <v>143.13949517</v>
      </c>
      <c r="Q35" s="25" t="s">
        <v>636</v>
      </c>
      <c r="R35" s="25">
        <f t="shared" si="2"/>
        <v>0</v>
      </c>
      <c r="S35" s="524"/>
      <c r="T35" s="523"/>
      <c r="U35" s="637"/>
      <c r="V35" s="8">
        <f t="shared" si="24"/>
        <v>143.13949517</v>
      </c>
      <c r="W35" s="25" t="s">
        <v>636</v>
      </c>
      <c r="X35" s="25">
        <f t="shared" si="3"/>
        <v>0</v>
      </c>
      <c r="Y35" s="524"/>
      <c r="Z35" s="523"/>
    </row>
    <row r="36" spans="1:36" x14ac:dyDescent="0.4">
      <c r="A36" s="23"/>
      <c r="B36" s="271" t="s">
        <v>300</v>
      </c>
      <c r="C36" s="637">
        <f>'Overzicht van invoer'!$F$47</f>
        <v>0</v>
      </c>
      <c r="D36" s="8">
        <f>$G$32</f>
        <v>181.07007157690202</v>
      </c>
      <c r="E36" s="25" t="s">
        <v>636</v>
      </c>
      <c r="F36" s="25">
        <f t="shared" si="0"/>
        <v>0</v>
      </c>
      <c r="G36" s="524"/>
      <c r="H36" s="523"/>
      <c r="I36" s="522"/>
      <c r="J36" s="8">
        <f>$M$32</f>
        <v>162.02362841256829</v>
      </c>
      <c r="K36" s="25" t="s">
        <v>636</v>
      </c>
      <c r="L36" s="25">
        <f t="shared" si="1"/>
        <v>0</v>
      </c>
      <c r="M36" s="524"/>
      <c r="N36" s="523"/>
      <c r="O36" s="637"/>
      <c r="P36" s="8">
        <f t="shared" si="23"/>
        <v>143.13949517</v>
      </c>
      <c r="Q36" s="25" t="s">
        <v>636</v>
      </c>
      <c r="R36" s="25">
        <f t="shared" si="2"/>
        <v>0</v>
      </c>
      <c r="S36" s="524"/>
      <c r="T36" s="523"/>
      <c r="U36" s="637"/>
      <c r="V36" s="8">
        <f t="shared" si="24"/>
        <v>143.13949517</v>
      </c>
      <c r="W36" s="25" t="s">
        <v>636</v>
      </c>
      <c r="X36" s="25">
        <f t="shared" si="3"/>
        <v>0</v>
      </c>
      <c r="Y36" s="524"/>
      <c r="Z36" s="523"/>
    </row>
    <row r="37" spans="1:36" x14ac:dyDescent="0.4">
      <c r="A37" s="23"/>
      <c r="B37" s="638" t="s">
        <v>22</v>
      </c>
      <c r="C37" s="636">
        <f>SUM(C33:C36)</f>
        <v>0</v>
      </c>
      <c r="D37" s="8">
        <f>$G$32</f>
        <v>181.07007157690202</v>
      </c>
      <c r="E37" s="25" t="s">
        <v>636</v>
      </c>
      <c r="F37" s="22">
        <f t="shared" si="0"/>
        <v>0</v>
      </c>
      <c r="G37" s="524"/>
      <c r="H37" s="523"/>
      <c r="I37" s="528">
        <f>SUM(I33:I36)</f>
        <v>0</v>
      </c>
      <c r="J37" s="8">
        <f>$M$32</f>
        <v>162.02362841256829</v>
      </c>
      <c r="K37" s="25" t="s">
        <v>636</v>
      </c>
      <c r="L37" s="22">
        <f t="shared" si="1"/>
        <v>0</v>
      </c>
      <c r="M37" s="524"/>
      <c r="N37" s="523"/>
      <c r="O37" s="636">
        <f>SUM(O33:O36)</f>
        <v>0</v>
      </c>
      <c r="P37" s="8">
        <f t="shared" si="23"/>
        <v>143.13949517</v>
      </c>
      <c r="Q37" s="25" t="s">
        <v>636</v>
      </c>
      <c r="R37" s="22">
        <f t="shared" si="2"/>
        <v>0</v>
      </c>
      <c r="S37" s="524"/>
      <c r="T37" s="523"/>
      <c r="U37" s="636">
        <f>SUM(U33:U36)</f>
        <v>0</v>
      </c>
      <c r="V37" s="8">
        <f t="shared" si="24"/>
        <v>143.13949517</v>
      </c>
      <c r="W37" s="25" t="s">
        <v>636</v>
      </c>
      <c r="X37" s="22">
        <f t="shared" si="3"/>
        <v>0</v>
      </c>
      <c r="Y37" s="524"/>
      <c r="Z37" s="523"/>
    </row>
    <row r="38" spans="1:36" s="16" customFormat="1" x14ac:dyDescent="0.4">
      <c r="A38" s="13"/>
      <c r="B38" s="652" t="s">
        <v>22</v>
      </c>
      <c r="C38" s="642"/>
      <c r="D38" s="15"/>
      <c r="E38" s="14"/>
      <c r="F38" s="14"/>
      <c r="G38" s="529">
        <f>G32+F37</f>
        <v>181.07007157690202</v>
      </c>
      <c r="H38" s="530"/>
      <c r="I38" s="14"/>
      <c r="J38" s="15"/>
      <c r="K38" s="14"/>
      <c r="L38" s="14"/>
      <c r="M38" s="529">
        <f>M32+L37</f>
        <v>162.02362841256829</v>
      </c>
      <c r="N38" s="530"/>
      <c r="O38" s="642"/>
      <c r="P38" s="15"/>
      <c r="Q38" s="14"/>
      <c r="R38" s="14"/>
      <c r="S38" s="529">
        <f>S32+R37</f>
        <v>143.13949517</v>
      </c>
      <c r="T38" s="530"/>
      <c r="U38" s="642"/>
      <c r="V38" s="15"/>
      <c r="W38" s="14"/>
      <c r="X38" s="14"/>
      <c r="Y38" s="529">
        <f>Y32+X37</f>
        <v>143.13949517</v>
      </c>
      <c r="Z38" s="530"/>
      <c r="AD38" s="531"/>
      <c r="AE38" s="532"/>
      <c r="AF38" s="532"/>
      <c r="AG38" s="532"/>
      <c r="AH38" s="532"/>
      <c r="AI38" s="532"/>
      <c r="AJ38" s="532"/>
    </row>
    <row r="39" spans="1:36" s="546" customFormat="1" x14ac:dyDescent="0.4">
      <c r="B39" s="653"/>
      <c r="C39" s="643"/>
      <c r="F39" s="547"/>
      <c r="G39" s="547">
        <f>G38/100</f>
        <v>1.8107007157690203</v>
      </c>
      <c r="H39" s="547"/>
      <c r="M39" s="547">
        <f>M38/100</f>
        <v>1.6202362841256828</v>
      </c>
      <c r="N39" s="548"/>
      <c r="O39" s="656"/>
      <c r="P39" s="548"/>
      <c r="Q39" s="548"/>
      <c r="R39" s="548"/>
      <c r="S39" s="547">
        <f>S38/100</f>
        <v>1.4313949517</v>
      </c>
      <c r="T39" s="547"/>
      <c r="U39" s="656"/>
      <c r="V39" s="548"/>
      <c r="W39" s="548"/>
      <c r="X39" s="548"/>
      <c r="Y39" s="547">
        <f>Y38/100</f>
        <v>1.4313949517</v>
      </c>
      <c r="Z39" s="547"/>
    </row>
    <row r="41" spans="1:36" hidden="1" x14ac:dyDescent="0.4"/>
    <row r="42" spans="1:36" hidden="1" x14ac:dyDescent="0.4"/>
    <row r="43" spans="1:36" ht="33.4" hidden="1" x14ac:dyDescent="1">
      <c r="A43" s="9"/>
      <c r="B43" s="994" t="s">
        <v>346</v>
      </c>
      <c r="C43" s="994"/>
      <c r="D43" s="994"/>
      <c r="E43" s="994"/>
      <c r="F43" s="994"/>
      <c r="G43" s="994"/>
      <c r="H43" s="994"/>
      <c r="I43" s="994"/>
      <c r="J43" s="994"/>
      <c r="K43" s="994"/>
      <c r="L43" s="994"/>
      <c r="M43" s="994"/>
      <c r="N43" s="994"/>
    </row>
    <row r="44" spans="1:36" hidden="1" x14ac:dyDescent="0.4"/>
    <row r="45" spans="1:36" hidden="1" x14ac:dyDescent="0.4"/>
    <row r="46" spans="1:36" ht="31.5" hidden="1" customHeight="1" x14ac:dyDescent="0.4">
      <c r="A46" s="513" t="s">
        <v>311</v>
      </c>
      <c r="B46" s="992" t="s">
        <v>318</v>
      </c>
      <c r="C46" s="992"/>
      <c r="D46" s="992"/>
      <c r="E46" s="992"/>
      <c r="F46" s="992"/>
      <c r="G46" s="993"/>
      <c r="H46" s="988" t="s">
        <v>313</v>
      </c>
      <c r="I46" s="989"/>
      <c r="J46" s="989"/>
      <c r="K46" s="989"/>
      <c r="L46" s="989"/>
      <c r="M46" s="990"/>
      <c r="N46" s="28"/>
      <c r="O46" s="988" t="s">
        <v>593</v>
      </c>
      <c r="P46" s="989"/>
      <c r="Q46" s="989"/>
      <c r="R46" s="989"/>
      <c r="S46" s="989"/>
      <c r="T46" s="990"/>
      <c r="U46" s="988" t="s">
        <v>595</v>
      </c>
      <c r="V46" s="989"/>
      <c r="W46" s="989"/>
      <c r="X46" s="989"/>
      <c r="Y46" s="989"/>
      <c r="Z46" s="990"/>
      <c r="AB46" s="7" t="s">
        <v>389</v>
      </c>
      <c r="AD46" s="7">
        <v>1</v>
      </c>
    </row>
    <row r="47" spans="1:36" hidden="1" x14ac:dyDescent="0.4">
      <c r="A47" s="13" t="s">
        <v>0</v>
      </c>
      <c r="B47" s="649"/>
      <c r="C47" s="640" t="s">
        <v>2</v>
      </c>
      <c r="D47" s="987" t="s">
        <v>3</v>
      </c>
      <c r="E47" s="987"/>
      <c r="F47" s="14" t="s">
        <v>4</v>
      </c>
      <c r="G47" s="15" t="s">
        <v>5</v>
      </c>
      <c r="H47" s="515"/>
      <c r="I47" s="309" t="s">
        <v>2</v>
      </c>
      <c r="J47" s="987" t="s">
        <v>3</v>
      </c>
      <c r="K47" s="987"/>
      <c r="L47" s="14" t="s">
        <v>4</v>
      </c>
      <c r="M47" s="15" t="s">
        <v>5</v>
      </c>
      <c r="N47" s="515"/>
      <c r="O47" s="640" t="s">
        <v>2</v>
      </c>
      <c r="P47" s="987" t="s">
        <v>3</v>
      </c>
      <c r="Q47" s="987"/>
      <c r="R47" s="14" t="s">
        <v>4</v>
      </c>
      <c r="S47" s="15" t="s">
        <v>5</v>
      </c>
      <c r="T47" s="15"/>
      <c r="U47" s="640" t="s">
        <v>2</v>
      </c>
      <c r="V47" s="987" t="s">
        <v>3</v>
      </c>
      <c r="W47" s="987"/>
      <c r="X47" s="14" t="s">
        <v>4</v>
      </c>
      <c r="Y47" s="15" t="s">
        <v>5</v>
      </c>
      <c r="Z47" s="15"/>
    </row>
    <row r="48" spans="1:36" hidden="1" x14ac:dyDescent="0.4">
      <c r="A48" s="17" t="s">
        <v>1</v>
      </c>
      <c r="B48" s="651"/>
      <c r="C48" s="644">
        <v>100</v>
      </c>
      <c r="D48" s="10">
        <v>100</v>
      </c>
      <c r="E48" s="18"/>
      <c r="F48" s="19">
        <v>100</v>
      </c>
      <c r="G48" s="517">
        <v>100</v>
      </c>
      <c r="H48" s="518"/>
      <c r="I48" s="19">
        <v>100</v>
      </c>
      <c r="J48" s="10">
        <v>100</v>
      </c>
      <c r="K48" s="18"/>
      <c r="L48" s="19">
        <v>100</v>
      </c>
      <c r="M48" s="517">
        <v>100</v>
      </c>
      <c r="N48" s="518"/>
      <c r="O48" s="644">
        <v>100</v>
      </c>
      <c r="P48" s="10">
        <v>100</v>
      </c>
      <c r="Q48" s="18"/>
      <c r="R48" s="19">
        <v>100</v>
      </c>
      <c r="S48" s="517">
        <v>100</v>
      </c>
      <c r="T48" s="518"/>
      <c r="U48" s="644">
        <v>100</v>
      </c>
      <c r="V48" s="10">
        <v>100</v>
      </c>
      <c r="W48" s="18"/>
      <c r="X48" s="19">
        <v>100</v>
      </c>
      <c r="Y48" s="517">
        <v>100</v>
      </c>
      <c r="Z48" s="518"/>
    </row>
    <row r="49" spans="1:26" hidden="1" x14ac:dyDescent="0.4">
      <c r="A49" s="20" t="s">
        <v>6</v>
      </c>
      <c r="B49" s="638"/>
      <c r="C49" s="645"/>
      <c r="D49" s="11">
        <f>D48</f>
        <v>100</v>
      </c>
      <c r="E49" s="21" t="s">
        <v>1</v>
      </c>
      <c r="F49" s="22">
        <f t="shared" ref="F49:F59" si="25">C49*D49</f>
        <v>0</v>
      </c>
      <c r="G49" s="521">
        <f>G48+F49</f>
        <v>100</v>
      </c>
      <c r="H49" s="230"/>
      <c r="I49" s="536"/>
      <c r="J49" s="11">
        <f>J48</f>
        <v>100</v>
      </c>
      <c r="K49" s="21" t="s">
        <v>1</v>
      </c>
      <c r="L49" s="22">
        <f t="shared" ref="L49:L62" si="26">I49*J49</f>
        <v>0</v>
      </c>
      <c r="M49" s="521">
        <f>M48+L49</f>
        <v>100</v>
      </c>
      <c r="N49" s="230"/>
      <c r="O49" s="645"/>
      <c r="P49" s="11">
        <f>P48</f>
        <v>100</v>
      </c>
      <c r="Q49" s="21" t="s">
        <v>1</v>
      </c>
      <c r="R49" s="22">
        <f t="shared" ref="R49:R77" si="27">O49*P49</f>
        <v>0</v>
      </c>
      <c r="S49" s="521">
        <f>S48+R49</f>
        <v>100</v>
      </c>
      <c r="T49" s="230"/>
      <c r="U49" s="645"/>
      <c r="V49" s="11">
        <f>V48</f>
        <v>100</v>
      </c>
      <c r="W49" s="21" t="s">
        <v>1</v>
      </c>
      <c r="X49" s="22">
        <f t="shared" ref="X49:X77" si="28">U49*V49</f>
        <v>0</v>
      </c>
      <c r="Y49" s="521">
        <f>Y48+X49</f>
        <v>100</v>
      </c>
      <c r="Z49" s="230"/>
    </row>
    <row r="50" spans="1:26" hidden="1" x14ac:dyDescent="0.4">
      <c r="A50" s="17" t="s">
        <v>7</v>
      </c>
      <c r="B50" s="651" t="s">
        <v>8</v>
      </c>
      <c r="C50" s="646">
        <f>'Vaste waarden'!$C$24</f>
        <v>0.13192818110850899</v>
      </c>
      <c r="D50" s="10">
        <f>$G$49</f>
        <v>100</v>
      </c>
      <c r="E50" s="18" t="s">
        <v>1</v>
      </c>
      <c r="F50" s="19">
        <f t="shared" si="25"/>
        <v>13.192818110850899</v>
      </c>
      <c r="G50" s="517"/>
      <c r="H50" s="523"/>
      <c r="I50" s="537">
        <f>C50</f>
        <v>0.13192818110850899</v>
      </c>
      <c r="J50" s="10">
        <f>$M$49</f>
        <v>100</v>
      </c>
      <c r="K50" s="18" t="s">
        <v>1</v>
      </c>
      <c r="L50" s="19">
        <f t="shared" si="26"/>
        <v>13.192818110850899</v>
      </c>
      <c r="M50" s="517"/>
      <c r="N50" s="523"/>
      <c r="O50" s="646"/>
      <c r="P50" s="10">
        <f>$S$49</f>
        <v>100</v>
      </c>
      <c r="Q50" s="18" t="s">
        <v>1</v>
      </c>
      <c r="R50" s="19">
        <f t="shared" si="27"/>
        <v>0</v>
      </c>
      <c r="S50" s="517"/>
      <c r="T50" s="523"/>
      <c r="U50" s="646"/>
      <c r="V50" s="10">
        <f>$S$49</f>
        <v>100</v>
      </c>
      <c r="W50" s="18" t="s">
        <v>1</v>
      </c>
      <c r="X50" s="19">
        <f t="shared" si="28"/>
        <v>0</v>
      </c>
      <c r="Y50" s="517"/>
      <c r="Z50" s="523"/>
    </row>
    <row r="51" spans="1:26" hidden="1" x14ac:dyDescent="0.4">
      <c r="A51" s="23"/>
      <c r="B51" s="271" t="s">
        <v>9</v>
      </c>
      <c r="C51" s="646">
        <f>'Vaste waarden'!$C$26</f>
        <v>0</v>
      </c>
      <c r="D51" s="8">
        <f>$G$49</f>
        <v>100</v>
      </c>
      <c r="E51" s="24" t="s">
        <v>1</v>
      </c>
      <c r="F51" s="25">
        <f t="shared" si="25"/>
        <v>0</v>
      </c>
      <c r="G51" s="524"/>
      <c r="H51" s="523"/>
      <c r="I51" s="537"/>
      <c r="J51" s="8">
        <f>$M$49</f>
        <v>100</v>
      </c>
      <c r="K51" s="24" t="s">
        <v>1</v>
      </c>
      <c r="L51" s="25">
        <f t="shared" si="26"/>
        <v>0</v>
      </c>
      <c r="M51" s="524"/>
      <c r="N51" s="523"/>
      <c r="O51" s="646"/>
      <c r="P51" s="25">
        <f>$S$49</f>
        <v>100</v>
      </c>
      <c r="Q51" s="24" t="s">
        <v>1</v>
      </c>
      <c r="R51" s="25">
        <f t="shared" si="27"/>
        <v>0</v>
      </c>
      <c r="S51" s="524"/>
      <c r="T51" s="523"/>
      <c r="U51" s="646"/>
      <c r="V51" s="25">
        <f>$S$49</f>
        <v>100</v>
      </c>
      <c r="W51" s="24" t="s">
        <v>1</v>
      </c>
      <c r="X51" s="25">
        <f t="shared" si="28"/>
        <v>0</v>
      </c>
      <c r="Y51" s="524"/>
      <c r="Z51" s="523"/>
    </row>
    <row r="52" spans="1:26" hidden="1" x14ac:dyDescent="0.4">
      <c r="A52" s="23"/>
      <c r="B52" s="150" t="s">
        <v>10</v>
      </c>
      <c r="C52" s="646">
        <f>'Vaste waarden'!$C$31</f>
        <v>0</v>
      </c>
      <c r="D52" s="8">
        <f t="shared" ref="D52:D54" si="29">$G$49</f>
        <v>100</v>
      </c>
      <c r="E52" s="24" t="s">
        <v>1</v>
      </c>
      <c r="F52" s="25">
        <f t="shared" si="25"/>
        <v>0</v>
      </c>
      <c r="G52" s="524"/>
      <c r="H52" s="523"/>
      <c r="I52" s="537"/>
      <c r="J52" s="8">
        <f>$M$49</f>
        <v>100</v>
      </c>
      <c r="K52" s="24" t="s">
        <v>1</v>
      </c>
      <c r="L52" s="25">
        <f t="shared" si="26"/>
        <v>0</v>
      </c>
      <c r="M52" s="524"/>
      <c r="N52" s="523"/>
      <c r="O52" s="646"/>
      <c r="P52" s="25">
        <f t="shared" ref="P52:P54" si="30">$S$49</f>
        <v>100</v>
      </c>
      <c r="Q52" s="24" t="s">
        <v>1</v>
      </c>
      <c r="R52" s="25">
        <f t="shared" si="27"/>
        <v>0</v>
      </c>
      <c r="S52" s="524"/>
      <c r="T52" s="523"/>
      <c r="U52" s="646"/>
      <c r="V52" s="25">
        <f t="shared" ref="V52:V54" si="31">$S$49</f>
        <v>100</v>
      </c>
      <c r="W52" s="24" t="s">
        <v>1</v>
      </c>
      <c r="X52" s="25">
        <f t="shared" si="28"/>
        <v>0</v>
      </c>
      <c r="Y52" s="524"/>
      <c r="Z52" s="523"/>
    </row>
    <row r="53" spans="1:26" hidden="1" x14ac:dyDescent="0.4">
      <c r="A53" s="23"/>
      <c r="B53" s="150" t="s">
        <v>362</v>
      </c>
      <c r="C53" s="646">
        <f>'Vaste waarden'!$C$27</f>
        <v>0</v>
      </c>
      <c r="D53" s="8">
        <f t="shared" si="29"/>
        <v>100</v>
      </c>
      <c r="E53" s="24" t="s">
        <v>1</v>
      </c>
      <c r="F53" s="25">
        <f t="shared" si="25"/>
        <v>0</v>
      </c>
      <c r="G53" s="524"/>
      <c r="H53" s="523"/>
      <c r="I53" s="537"/>
      <c r="J53" s="8">
        <f>$M$49</f>
        <v>100</v>
      </c>
      <c r="K53" s="24" t="s">
        <v>1</v>
      </c>
      <c r="L53" s="25">
        <f t="shared" si="26"/>
        <v>0</v>
      </c>
      <c r="M53" s="524"/>
      <c r="N53" s="523"/>
      <c r="O53" s="646"/>
      <c r="P53" s="25">
        <f t="shared" si="30"/>
        <v>100</v>
      </c>
      <c r="Q53" s="24" t="s">
        <v>1</v>
      </c>
      <c r="R53" s="25">
        <f t="shared" si="27"/>
        <v>0</v>
      </c>
      <c r="S53" s="524"/>
      <c r="T53" s="523"/>
      <c r="U53" s="646"/>
      <c r="V53" s="25">
        <f t="shared" si="31"/>
        <v>100</v>
      </c>
      <c r="W53" s="24" t="s">
        <v>1</v>
      </c>
      <c r="X53" s="25">
        <f t="shared" si="28"/>
        <v>0</v>
      </c>
      <c r="Y53" s="524"/>
      <c r="Z53" s="523"/>
    </row>
    <row r="54" spans="1:26" hidden="1" x14ac:dyDescent="0.4">
      <c r="A54" s="20"/>
      <c r="B54" s="151" t="s">
        <v>22</v>
      </c>
      <c r="C54" s="645">
        <f>SUM(C50:C53)</f>
        <v>0.13192818110850899</v>
      </c>
      <c r="D54" s="8">
        <f t="shared" si="29"/>
        <v>100</v>
      </c>
      <c r="E54" s="21" t="s">
        <v>1</v>
      </c>
      <c r="F54" s="22">
        <f t="shared" si="25"/>
        <v>13.192818110850899</v>
      </c>
      <c r="G54" s="521">
        <f>G49+F54</f>
        <v>113.19281811085089</v>
      </c>
      <c r="H54" s="230"/>
      <c r="I54" s="535">
        <f>SUM(I50:I53)</f>
        <v>0.13192818110850899</v>
      </c>
      <c r="J54" s="8">
        <f>$M$49</f>
        <v>100</v>
      </c>
      <c r="K54" s="21" t="s">
        <v>1</v>
      </c>
      <c r="L54" s="22">
        <f t="shared" si="26"/>
        <v>13.192818110850899</v>
      </c>
      <c r="M54" s="521">
        <f>M49+L54</f>
        <v>113.19281811085089</v>
      </c>
      <c r="N54" s="230"/>
      <c r="O54" s="645">
        <f>SUM(O50:O53)</f>
        <v>0</v>
      </c>
      <c r="P54" s="22">
        <f t="shared" si="30"/>
        <v>100</v>
      </c>
      <c r="Q54" s="21" t="s">
        <v>1</v>
      </c>
      <c r="R54" s="22">
        <f t="shared" si="27"/>
        <v>0</v>
      </c>
      <c r="S54" s="521">
        <f>S49+R54</f>
        <v>100</v>
      </c>
      <c r="T54" s="230"/>
      <c r="U54" s="645">
        <f>SUM(U50:U53)</f>
        <v>0</v>
      </c>
      <c r="V54" s="22">
        <f t="shared" si="31"/>
        <v>100</v>
      </c>
      <c r="W54" s="21" t="s">
        <v>1</v>
      </c>
      <c r="X54" s="22">
        <f t="shared" si="28"/>
        <v>0</v>
      </c>
      <c r="Y54" s="521">
        <f>Y49+X54</f>
        <v>100</v>
      </c>
      <c r="Z54" s="230"/>
    </row>
    <row r="55" spans="1:26" hidden="1" x14ac:dyDescent="0.4">
      <c r="A55" s="26" t="s">
        <v>390</v>
      </c>
      <c r="B55" s="650"/>
      <c r="C55" s="645">
        <f>'Overzicht van invoer'!$F$42</f>
        <v>8.3000000000000004E-2</v>
      </c>
      <c r="D55" s="28">
        <f>G54-F52</f>
        <v>113.19281811085089</v>
      </c>
      <c r="E55" s="27" t="s">
        <v>394</v>
      </c>
      <c r="F55" s="29">
        <f t="shared" si="25"/>
        <v>9.3950039032006245</v>
      </c>
      <c r="G55" s="525">
        <f>G54+F55</f>
        <v>122.58782201405151</v>
      </c>
      <c r="H55" s="230"/>
      <c r="I55" s="526">
        <f>IF(Variabelen!$C$68 ="ja", Variabelen!$F$67, 0)+IF(Variabelen!$C$71 ="ja", Variabelen!$F$70, 0)</f>
        <v>0</v>
      </c>
      <c r="J55" s="28">
        <f>M54-L52</f>
        <v>113.19281811085089</v>
      </c>
      <c r="K55" s="29" t="s">
        <v>394</v>
      </c>
      <c r="L55" s="29">
        <f t="shared" si="26"/>
        <v>0</v>
      </c>
      <c r="M55" s="525">
        <f>M54+L55</f>
        <v>113.19281811085089</v>
      </c>
      <c r="N55" s="230"/>
      <c r="O55" s="655">
        <f>IF(Variabelen!$C$69 ="ja", Variabelen!$F$67, 0)+IF(Variabelen!$C$72 ="ja", Variabelen!$F$70, 0)</f>
        <v>0</v>
      </c>
      <c r="P55" s="28">
        <f>S54-R52</f>
        <v>100</v>
      </c>
      <c r="Q55" s="27" t="s">
        <v>394</v>
      </c>
      <c r="R55" s="29">
        <f t="shared" si="27"/>
        <v>0</v>
      </c>
      <c r="S55" s="525">
        <f>S54+R55</f>
        <v>100</v>
      </c>
      <c r="T55" s="230"/>
      <c r="U55" s="655"/>
      <c r="V55" s="28">
        <f>Y54-X52</f>
        <v>100</v>
      </c>
      <c r="W55" s="27" t="s">
        <v>394</v>
      </c>
      <c r="X55" s="29">
        <f>U55*V55</f>
        <v>0</v>
      </c>
      <c r="Y55" s="525">
        <f>Y54+X55</f>
        <v>100</v>
      </c>
      <c r="Z55" s="230"/>
    </row>
    <row r="56" spans="1:26" hidden="1" x14ac:dyDescent="0.4">
      <c r="A56" s="26" t="s">
        <v>11</v>
      </c>
      <c r="B56" s="650"/>
      <c r="C56" s="645">
        <f>'Vaste waarden'!$C$32</f>
        <v>0.08</v>
      </c>
      <c r="D56" s="28">
        <f>G54-F52</f>
        <v>113.19281811085089</v>
      </c>
      <c r="E56" s="538" t="s">
        <v>394</v>
      </c>
      <c r="F56" s="29">
        <f t="shared" si="25"/>
        <v>9.0554254488680712</v>
      </c>
      <c r="G56" s="525">
        <f>G54+F56+F55</f>
        <v>131.64324746291959</v>
      </c>
      <c r="H56" s="230"/>
      <c r="I56" s="526">
        <f>IF(Variabelen!$C$65 ="ja", Variabelen!$F$64, 0)</f>
        <v>0</v>
      </c>
      <c r="J56" s="28">
        <f>M54-L52</f>
        <v>113.19281811085089</v>
      </c>
      <c r="K56" s="27" t="s">
        <v>394</v>
      </c>
      <c r="L56" s="29">
        <f t="shared" si="26"/>
        <v>0</v>
      </c>
      <c r="M56" s="525">
        <f>M54+L56+L55</f>
        <v>113.19281811085089</v>
      </c>
      <c r="N56" s="230"/>
      <c r="O56" s="655">
        <f>IF(Variabelen!$C$66 ="ja", Variabelen!$F$64, 0)</f>
        <v>0</v>
      </c>
      <c r="P56" s="28">
        <f>S54-R52</f>
        <v>100</v>
      </c>
      <c r="Q56" s="27" t="s">
        <v>394</v>
      </c>
      <c r="R56" s="29">
        <f t="shared" si="27"/>
        <v>0</v>
      </c>
      <c r="S56" s="525">
        <f>S54+R56+R55</f>
        <v>100</v>
      </c>
      <c r="T56" s="230"/>
      <c r="U56" s="655"/>
      <c r="V56" s="28">
        <f>Y54-X52</f>
        <v>100</v>
      </c>
      <c r="W56" s="27" t="s">
        <v>394</v>
      </c>
      <c r="X56" s="29">
        <f t="shared" si="28"/>
        <v>0</v>
      </c>
      <c r="Y56" s="525">
        <f>Y54+X56+X55</f>
        <v>100</v>
      </c>
      <c r="Z56" s="230"/>
    </row>
    <row r="57" spans="1:26" hidden="1" x14ac:dyDescent="0.4">
      <c r="A57" s="23" t="s">
        <v>18</v>
      </c>
      <c r="B57" s="271" t="s">
        <v>314</v>
      </c>
      <c r="C57" s="646">
        <f>'Overzicht van invoer'!$F$11*AD46</f>
        <v>0</v>
      </c>
      <c r="D57" s="8">
        <f>$G$56</f>
        <v>131.64324746291959</v>
      </c>
      <c r="E57" s="24" t="s">
        <v>394</v>
      </c>
      <c r="F57" s="25">
        <f t="shared" si="25"/>
        <v>0</v>
      </c>
      <c r="G57" s="524"/>
      <c r="H57" s="523"/>
      <c r="I57" s="539">
        <f>C57</f>
        <v>0</v>
      </c>
      <c r="J57" s="8">
        <f>$M$56</f>
        <v>113.19281811085089</v>
      </c>
      <c r="K57" s="24" t="s">
        <v>394</v>
      </c>
      <c r="L57" s="25">
        <f t="shared" si="26"/>
        <v>0</v>
      </c>
      <c r="M57" s="524"/>
      <c r="N57" s="523"/>
      <c r="O57" s="646">
        <f>C57</f>
        <v>0</v>
      </c>
      <c r="P57" s="8">
        <f>$S$56</f>
        <v>100</v>
      </c>
      <c r="Q57" s="24" t="s">
        <v>394</v>
      </c>
      <c r="R57" s="25">
        <f t="shared" si="27"/>
        <v>0</v>
      </c>
      <c r="S57" s="524"/>
      <c r="T57" s="523"/>
      <c r="U57" s="646">
        <f>I57</f>
        <v>0</v>
      </c>
      <c r="V57" s="8">
        <f>$S$56</f>
        <v>100</v>
      </c>
      <c r="W57" s="24" t="s">
        <v>394</v>
      </c>
      <c r="X57" s="25">
        <f t="shared" si="28"/>
        <v>0</v>
      </c>
      <c r="Y57" s="524"/>
      <c r="Z57" s="523"/>
    </row>
    <row r="58" spans="1:26" hidden="1" x14ac:dyDescent="0.4">
      <c r="A58" s="23"/>
      <c r="B58" s="271" t="s">
        <v>319</v>
      </c>
      <c r="C58" s="646">
        <f>'Overzicht van invoer'!$F$12</f>
        <v>0.10402827611134435</v>
      </c>
      <c r="D58" s="8">
        <f>$G$56</f>
        <v>131.64324746291959</v>
      </c>
      <c r="E58" s="24" t="s">
        <v>394</v>
      </c>
      <c r="F58" s="25">
        <f t="shared" si="25"/>
        <v>13.694620095266631</v>
      </c>
      <c r="G58" s="524"/>
      <c r="H58" s="523"/>
      <c r="I58" s="522">
        <f>'Vaste waarden'!$B$36</f>
        <v>0.159</v>
      </c>
      <c r="J58" s="8">
        <f>$M$56</f>
        <v>113.19281811085089</v>
      </c>
      <c r="K58" s="24" t="s">
        <v>394</v>
      </c>
      <c r="L58" s="25">
        <f t="shared" si="26"/>
        <v>17.997658079625293</v>
      </c>
      <c r="M58" s="524"/>
      <c r="N58" s="523"/>
      <c r="O58" s="637">
        <f>C58</f>
        <v>0.10402827611134435</v>
      </c>
      <c r="P58" s="8">
        <f t="shared" ref="P58" si="32">$S$15</f>
        <v>100</v>
      </c>
      <c r="Q58" s="25" t="s">
        <v>394</v>
      </c>
      <c r="R58" s="25">
        <f t="shared" si="27"/>
        <v>10.402827611134436</v>
      </c>
      <c r="S58" s="524"/>
      <c r="T58" s="523"/>
      <c r="U58" s="637">
        <f>I58</f>
        <v>0.159</v>
      </c>
      <c r="V58" s="8">
        <f>$S$56</f>
        <v>100</v>
      </c>
      <c r="W58" s="24" t="s">
        <v>394</v>
      </c>
      <c r="X58" s="25">
        <f t="shared" si="28"/>
        <v>15.9</v>
      </c>
      <c r="Y58" s="524"/>
      <c r="Z58" s="523"/>
    </row>
    <row r="59" spans="1:26" hidden="1" x14ac:dyDescent="0.4">
      <c r="A59" s="23"/>
      <c r="B59" s="271" t="s">
        <v>12</v>
      </c>
      <c r="C59" s="646">
        <f>'Vaste waarden'!$B$20</f>
        <v>2E-3</v>
      </c>
      <c r="D59" s="8">
        <f>$G$56</f>
        <v>131.64324746291959</v>
      </c>
      <c r="E59" s="24" t="s">
        <v>394</v>
      </c>
      <c r="F59" s="25">
        <f t="shared" si="25"/>
        <v>0.26328649492583917</v>
      </c>
      <c r="G59" s="524"/>
      <c r="H59" s="523"/>
      <c r="I59" s="537">
        <f>C59</f>
        <v>2E-3</v>
      </c>
      <c r="J59" s="8">
        <f t="shared" ref="J59" si="33">$M$56</f>
        <v>113.19281811085089</v>
      </c>
      <c r="K59" s="24" t="s">
        <v>394</v>
      </c>
      <c r="L59" s="25">
        <f t="shared" si="26"/>
        <v>0.2263856362217018</v>
      </c>
      <c r="M59" s="524"/>
      <c r="N59" s="523"/>
      <c r="O59" s="646">
        <f t="shared" ref="O59:O62" si="34">I59</f>
        <v>2E-3</v>
      </c>
      <c r="P59" s="8">
        <f>$S$56</f>
        <v>100</v>
      </c>
      <c r="Q59" s="24" t="s">
        <v>394</v>
      </c>
      <c r="R59" s="25">
        <f t="shared" si="27"/>
        <v>0.2</v>
      </c>
      <c r="S59" s="524"/>
      <c r="T59" s="523"/>
      <c r="U59" s="646">
        <f t="shared" ref="U59" si="35">O59</f>
        <v>2E-3</v>
      </c>
      <c r="V59" s="8">
        <f>$S$56</f>
        <v>100</v>
      </c>
      <c r="W59" s="24" t="s">
        <v>394</v>
      </c>
      <c r="X59" s="25">
        <f t="shared" si="28"/>
        <v>0.2</v>
      </c>
      <c r="Y59" s="524"/>
      <c r="Z59" s="523"/>
    </row>
    <row r="60" spans="1:26" hidden="1" x14ac:dyDescent="0.4">
      <c r="A60" s="23"/>
      <c r="B60" s="271" t="s">
        <v>285</v>
      </c>
      <c r="C60" s="637">
        <f>'Vaste waarden'!$B$19</f>
        <v>1.2200000000000001E-2</v>
      </c>
      <c r="D60" s="8">
        <f t="shared" ref="D60:D61" si="36">$G$14</f>
        <v>122.58782201405151</v>
      </c>
      <c r="E60" s="25" t="s">
        <v>394</v>
      </c>
      <c r="F60" s="25">
        <f>C60*D60</f>
        <v>1.4955714285714286</v>
      </c>
      <c r="G60" s="524"/>
      <c r="H60" s="523"/>
      <c r="I60" s="522">
        <f>C60</f>
        <v>1.2200000000000001E-2</v>
      </c>
      <c r="J60" s="8">
        <f t="shared" ref="J60:J61" si="37">$M$14</f>
        <v>113.19281811085089</v>
      </c>
      <c r="K60" s="25" t="s">
        <v>394</v>
      </c>
      <c r="L60" s="25">
        <f t="shared" si="26"/>
        <v>1.3809523809523809</v>
      </c>
      <c r="M60" s="524"/>
      <c r="N60" s="523"/>
      <c r="O60" s="637">
        <f>C60</f>
        <v>1.2200000000000001E-2</v>
      </c>
      <c r="P60" s="8">
        <f t="shared" ref="P60:P61" si="38">$S$14</f>
        <v>100</v>
      </c>
      <c r="Q60" s="25" t="s">
        <v>394</v>
      </c>
      <c r="R60" s="25">
        <f t="shared" si="27"/>
        <v>1.22</v>
      </c>
      <c r="S60" s="524"/>
      <c r="T60" s="523"/>
      <c r="U60" s="637">
        <f>I60</f>
        <v>1.2200000000000001E-2</v>
      </c>
      <c r="V60" s="8">
        <f t="shared" ref="V60:V61" si="39">$S$14</f>
        <v>100</v>
      </c>
      <c r="W60" s="25" t="s">
        <v>394</v>
      </c>
      <c r="X60" s="25">
        <f t="shared" si="28"/>
        <v>1.22</v>
      </c>
      <c r="Y60" s="524"/>
      <c r="Z60" s="523"/>
    </row>
    <row r="61" spans="1:26" hidden="1" x14ac:dyDescent="0.4">
      <c r="A61" s="23"/>
      <c r="B61" s="271" t="s">
        <v>612</v>
      </c>
      <c r="C61" s="637">
        <f>('Vaste waarden'!$B$40*Variabelen!$F$95)</f>
        <v>3.8494951700000002E-2</v>
      </c>
      <c r="D61" s="8">
        <f t="shared" si="36"/>
        <v>122.58782201405151</v>
      </c>
      <c r="E61" s="24" t="s">
        <v>394</v>
      </c>
      <c r="F61" s="25">
        <f t="shared" ref="F61" si="40">C61*D61</f>
        <v>4.7190122874391101</v>
      </c>
      <c r="G61" s="524"/>
      <c r="H61" s="523"/>
      <c r="I61" s="537">
        <f>C61</f>
        <v>3.8494951700000002E-2</v>
      </c>
      <c r="J61" s="8">
        <f t="shared" si="37"/>
        <v>113.19281811085089</v>
      </c>
      <c r="K61" s="24" t="s">
        <v>394</v>
      </c>
      <c r="L61" s="25">
        <f t="shared" si="26"/>
        <v>4.3573520659640907</v>
      </c>
      <c r="M61" s="524"/>
      <c r="N61" s="523"/>
      <c r="O61" s="646">
        <f t="shared" ref="O61" si="41">I61</f>
        <v>3.8494951700000002E-2</v>
      </c>
      <c r="P61" s="8">
        <f t="shared" si="38"/>
        <v>100</v>
      </c>
      <c r="Q61" s="24" t="s">
        <v>394</v>
      </c>
      <c r="R61" s="25">
        <f t="shared" si="27"/>
        <v>3.84949517</v>
      </c>
      <c r="S61" s="524"/>
      <c r="T61" s="523"/>
      <c r="U61" s="637">
        <f>('Vaste waarden'!$B$40*Variabelen!$F$95)</f>
        <v>3.8494951700000002E-2</v>
      </c>
      <c r="V61" s="8">
        <f t="shared" si="39"/>
        <v>100</v>
      </c>
      <c r="W61" s="24" t="s">
        <v>394</v>
      </c>
      <c r="X61" s="25">
        <f t="shared" si="28"/>
        <v>3.84949517</v>
      </c>
      <c r="Y61" s="524"/>
      <c r="Z61" s="523"/>
    </row>
    <row r="62" spans="1:26" hidden="1" x14ac:dyDescent="0.4">
      <c r="A62" s="23"/>
      <c r="B62" s="271" t="s">
        <v>286</v>
      </c>
      <c r="C62" s="646"/>
      <c r="D62" s="8">
        <f t="shared" ref="D62" si="42">$G$15</f>
        <v>131.64324746291959</v>
      </c>
      <c r="E62" s="24" t="s">
        <v>394</v>
      </c>
      <c r="F62" s="25">
        <f t="shared" ref="F62" si="43">C62*D62</f>
        <v>0</v>
      </c>
      <c r="G62" s="524"/>
      <c r="H62" s="523"/>
      <c r="I62" s="537">
        <f>C62</f>
        <v>0</v>
      </c>
      <c r="J62" s="8">
        <f t="shared" ref="J62" si="44">$M$15</f>
        <v>113.19281811085089</v>
      </c>
      <c r="K62" s="24" t="s">
        <v>394</v>
      </c>
      <c r="L62" s="25">
        <f t="shared" si="26"/>
        <v>0</v>
      </c>
      <c r="M62" s="524"/>
      <c r="N62" s="523"/>
      <c r="O62" s="646">
        <f t="shared" si="34"/>
        <v>0</v>
      </c>
      <c r="P62" s="8">
        <f t="shared" ref="P62" si="45">$S$15</f>
        <v>100</v>
      </c>
      <c r="Q62" s="24" t="s">
        <v>394</v>
      </c>
      <c r="R62" s="25">
        <f t="shared" si="27"/>
        <v>0</v>
      </c>
      <c r="S62" s="524"/>
      <c r="T62" s="523"/>
      <c r="U62" s="637">
        <f>('Vaste waarden'!$B$40*Variabelen!$F$95)</f>
        <v>3.8494951700000002E-2</v>
      </c>
      <c r="V62" s="8">
        <f t="shared" ref="V62" si="46">$S$15</f>
        <v>100</v>
      </c>
      <c r="W62" s="24" t="s">
        <v>394</v>
      </c>
      <c r="X62" s="25">
        <f>U62*V62</f>
        <v>3.84949517</v>
      </c>
      <c r="Y62" s="524"/>
      <c r="Z62" s="523"/>
    </row>
    <row r="63" spans="1:26" hidden="1" x14ac:dyDescent="0.4">
      <c r="A63" s="23"/>
      <c r="B63" s="638" t="s">
        <v>22</v>
      </c>
      <c r="C63" s="645">
        <f>SUM(C57:C62)</f>
        <v>0.15672322781134435</v>
      </c>
      <c r="D63" s="22">
        <f t="shared" ref="D63:D69" si="47">$G$56</f>
        <v>131.64324746291959</v>
      </c>
      <c r="E63" s="24" t="s">
        <v>394</v>
      </c>
      <c r="F63" s="25">
        <f>SUM(F57:F62)</f>
        <v>20.172490306203009</v>
      </c>
      <c r="G63" s="524">
        <f>G56+F63</f>
        <v>151.81573776912259</v>
      </c>
      <c r="H63" s="527"/>
      <c r="I63" s="536">
        <f>SUM(I57:I62)</f>
        <v>0.21169495169999999</v>
      </c>
      <c r="J63" s="22">
        <f t="shared" ref="J63:J69" si="48">$M$56</f>
        <v>113.19281811085089</v>
      </c>
      <c r="K63" s="24" t="s">
        <v>394</v>
      </c>
      <c r="L63" s="25">
        <f>SUM(L57:L62)</f>
        <v>23.962348162763465</v>
      </c>
      <c r="M63" s="524">
        <f>M56+L63</f>
        <v>137.15516627361436</v>
      </c>
      <c r="N63" s="527"/>
      <c r="O63" s="645">
        <f>SUM(O57:O62)</f>
        <v>0.15672322781134435</v>
      </c>
      <c r="P63" s="22">
        <f t="shared" ref="P63:P69" si="49">$S$56</f>
        <v>100</v>
      </c>
      <c r="Q63" s="24" t="s">
        <v>394</v>
      </c>
      <c r="R63" s="25">
        <f t="shared" si="27"/>
        <v>15.672322781134435</v>
      </c>
      <c r="S63" s="524">
        <f>S56+R63</f>
        <v>115.67232278113444</v>
      </c>
      <c r="T63" s="527"/>
      <c r="U63" s="645">
        <f>SUM(U57:U62)</f>
        <v>0.25018990340000002</v>
      </c>
      <c r="V63" s="22">
        <f t="shared" ref="V63:V69" si="50">$S$56</f>
        <v>100</v>
      </c>
      <c r="W63" s="24" t="s">
        <v>394</v>
      </c>
      <c r="X63" s="25">
        <f t="shared" si="28"/>
        <v>25.018990340000002</v>
      </c>
      <c r="Y63" s="524">
        <f>Y56+X63</f>
        <v>125.01899034</v>
      </c>
      <c r="Z63" s="527"/>
    </row>
    <row r="64" spans="1:26" hidden="1" x14ac:dyDescent="0.4">
      <c r="A64" s="17" t="s">
        <v>316</v>
      </c>
      <c r="B64" s="651" t="s">
        <v>320</v>
      </c>
      <c r="C64" s="646"/>
      <c r="D64" s="8">
        <f t="shared" si="47"/>
        <v>131.64324746291959</v>
      </c>
      <c r="E64" s="18" t="s">
        <v>394</v>
      </c>
      <c r="F64" s="19">
        <f t="shared" ref="F64:F77" si="51">C64*D64</f>
        <v>0</v>
      </c>
      <c r="G64" s="517"/>
      <c r="H64" s="523"/>
      <c r="I64" s="537">
        <f t="shared" ref="I64:I71" si="52">C64</f>
        <v>0</v>
      </c>
      <c r="J64" s="8">
        <f t="shared" si="48"/>
        <v>113.19281811085089</v>
      </c>
      <c r="K64" s="18" t="s">
        <v>394</v>
      </c>
      <c r="L64" s="19">
        <f t="shared" ref="L64:L77" si="53">I64*J64</f>
        <v>0</v>
      </c>
      <c r="M64" s="517"/>
      <c r="N64" s="523"/>
      <c r="O64" s="646">
        <f t="shared" ref="O64:O71" si="54">I64</f>
        <v>0</v>
      </c>
      <c r="P64" s="8">
        <f t="shared" si="49"/>
        <v>100</v>
      </c>
      <c r="Q64" s="18" t="s">
        <v>394</v>
      </c>
      <c r="R64" s="19">
        <f t="shared" si="27"/>
        <v>0</v>
      </c>
      <c r="S64" s="517"/>
      <c r="T64" s="523"/>
      <c r="U64" s="646">
        <f t="shared" ref="U64:U71" si="55">O64</f>
        <v>0</v>
      </c>
      <c r="V64" s="8">
        <f t="shared" si="50"/>
        <v>100</v>
      </c>
      <c r="W64" s="18" t="s">
        <v>394</v>
      </c>
      <c r="X64" s="19">
        <f t="shared" si="28"/>
        <v>0</v>
      </c>
      <c r="Y64" s="517"/>
      <c r="Z64" s="523"/>
    </row>
    <row r="65" spans="1:26" hidden="1" x14ac:dyDescent="0.4">
      <c r="A65" s="23"/>
      <c r="B65" s="150" t="s">
        <v>374</v>
      </c>
      <c r="C65" s="646"/>
      <c r="D65" s="8">
        <f t="shared" si="47"/>
        <v>131.64324746291959</v>
      </c>
      <c r="E65" s="24" t="s">
        <v>394</v>
      </c>
      <c r="F65" s="25">
        <f t="shared" si="51"/>
        <v>0</v>
      </c>
      <c r="G65" s="524"/>
      <c r="H65" s="523"/>
      <c r="I65" s="537">
        <f t="shared" si="52"/>
        <v>0</v>
      </c>
      <c r="J65" s="8">
        <f t="shared" si="48"/>
        <v>113.19281811085089</v>
      </c>
      <c r="K65" s="24" t="s">
        <v>394</v>
      </c>
      <c r="L65" s="25">
        <f t="shared" si="53"/>
        <v>0</v>
      </c>
      <c r="M65" s="524"/>
      <c r="N65" s="523"/>
      <c r="O65" s="646">
        <f t="shared" si="54"/>
        <v>0</v>
      </c>
      <c r="P65" s="8">
        <f t="shared" si="49"/>
        <v>100</v>
      </c>
      <c r="Q65" s="24" t="s">
        <v>394</v>
      </c>
      <c r="R65" s="25">
        <f t="shared" si="27"/>
        <v>0</v>
      </c>
      <c r="S65" s="524"/>
      <c r="T65" s="523"/>
      <c r="U65" s="646">
        <f t="shared" si="55"/>
        <v>0</v>
      </c>
      <c r="V65" s="8">
        <f t="shared" si="50"/>
        <v>100</v>
      </c>
      <c r="W65" s="24" t="s">
        <v>394</v>
      </c>
      <c r="X65" s="25">
        <f t="shared" si="28"/>
        <v>0</v>
      </c>
      <c r="Y65" s="524"/>
      <c r="Z65" s="523"/>
    </row>
    <row r="66" spans="1:26" hidden="1" x14ac:dyDescent="0.4">
      <c r="A66" s="23"/>
      <c r="B66" s="150" t="s">
        <v>363</v>
      </c>
      <c r="C66" s="646"/>
      <c r="D66" s="8">
        <f t="shared" si="47"/>
        <v>131.64324746291959</v>
      </c>
      <c r="E66" s="24" t="s">
        <v>394</v>
      </c>
      <c r="F66" s="25">
        <f t="shared" si="51"/>
        <v>0</v>
      </c>
      <c r="G66" s="524"/>
      <c r="H66" s="523"/>
      <c r="I66" s="537">
        <f t="shared" si="52"/>
        <v>0</v>
      </c>
      <c r="J66" s="8">
        <f t="shared" si="48"/>
        <v>113.19281811085089</v>
      </c>
      <c r="K66" s="24" t="s">
        <v>394</v>
      </c>
      <c r="L66" s="25">
        <f t="shared" si="53"/>
        <v>0</v>
      </c>
      <c r="M66" s="524"/>
      <c r="N66" s="523"/>
      <c r="O66" s="646">
        <f t="shared" si="54"/>
        <v>0</v>
      </c>
      <c r="P66" s="8">
        <f t="shared" si="49"/>
        <v>100</v>
      </c>
      <c r="Q66" s="24" t="s">
        <v>394</v>
      </c>
      <c r="R66" s="25">
        <f t="shared" si="27"/>
        <v>0</v>
      </c>
      <c r="S66" s="524"/>
      <c r="T66" s="523"/>
      <c r="U66" s="646">
        <f t="shared" si="55"/>
        <v>0</v>
      </c>
      <c r="V66" s="8">
        <f t="shared" si="50"/>
        <v>100</v>
      </c>
      <c r="W66" s="24" t="s">
        <v>394</v>
      </c>
      <c r="X66" s="25">
        <f t="shared" si="28"/>
        <v>0</v>
      </c>
      <c r="Y66" s="524"/>
      <c r="Z66" s="523"/>
    </row>
    <row r="67" spans="1:26" hidden="1" x14ac:dyDescent="0.4">
      <c r="A67" s="23"/>
      <c r="B67" s="150" t="s">
        <v>321</v>
      </c>
      <c r="C67" s="646"/>
      <c r="D67" s="8">
        <f t="shared" si="47"/>
        <v>131.64324746291959</v>
      </c>
      <c r="E67" s="24" t="s">
        <v>394</v>
      </c>
      <c r="F67" s="25">
        <f t="shared" si="51"/>
        <v>0</v>
      </c>
      <c r="G67" s="524"/>
      <c r="H67" s="523"/>
      <c r="I67" s="537">
        <f t="shared" si="52"/>
        <v>0</v>
      </c>
      <c r="J67" s="8">
        <f t="shared" si="48"/>
        <v>113.19281811085089</v>
      </c>
      <c r="K67" s="24" t="s">
        <v>394</v>
      </c>
      <c r="L67" s="25">
        <f t="shared" si="53"/>
        <v>0</v>
      </c>
      <c r="M67" s="524"/>
      <c r="N67" s="523"/>
      <c r="O67" s="646">
        <f t="shared" si="54"/>
        <v>0</v>
      </c>
      <c r="P67" s="8">
        <f t="shared" si="49"/>
        <v>100</v>
      </c>
      <c r="Q67" s="24" t="s">
        <v>394</v>
      </c>
      <c r="R67" s="25">
        <f t="shared" si="27"/>
        <v>0</v>
      </c>
      <c r="S67" s="524"/>
      <c r="T67" s="523"/>
      <c r="U67" s="646">
        <f t="shared" si="55"/>
        <v>0</v>
      </c>
      <c r="V67" s="8">
        <f t="shared" si="50"/>
        <v>100</v>
      </c>
      <c r="W67" s="24" t="s">
        <v>394</v>
      </c>
      <c r="X67" s="25">
        <f t="shared" si="28"/>
        <v>0</v>
      </c>
      <c r="Y67" s="524"/>
      <c r="Z67" s="523"/>
    </row>
    <row r="68" spans="1:26" hidden="1" x14ac:dyDescent="0.4">
      <c r="A68" s="23"/>
      <c r="B68" s="150" t="s">
        <v>322</v>
      </c>
      <c r="C68" s="646">
        <f>'Overzicht van invoer'!$F$23*$AD$46</f>
        <v>0</v>
      </c>
      <c r="D68" s="8">
        <f t="shared" si="47"/>
        <v>131.64324746291959</v>
      </c>
      <c r="E68" s="24" t="s">
        <v>394</v>
      </c>
      <c r="F68" s="25">
        <f t="shared" si="51"/>
        <v>0</v>
      </c>
      <c r="G68" s="524"/>
      <c r="H68" s="523"/>
      <c r="I68" s="537">
        <f t="shared" si="52"/>
        <v>0</v>
      </c>
      <c r="J68" s="8">
        <f t="shared" si="48"/>
        <v>113.19281811085089</v>
      </c>
      <c r="K68" s="24" t="s">
        <v>394</v>
      </c>
      <c r="L68" s="25">
        <f t="shared" si="53"/>
        <v>0</v>
      </c>
      <c r="M68" s="524"/>
      <c r="N68" s="523"/>
      <c r="O68" s="646">
        <f t="shared" si="54"/>
        <v>0</v>
      </c>
      <c r="P68" s="8">
        <f t="shared" si="49"/>
        <v>100</v>
      </c>
      <c r="Q68" s="24" t="s">
        <v>394</v>
      </c>
      <c r="R68" s="25">
        <f t="shared" si="27"/>
        <v>0</v>
      </c>
      <c r="S68" s="524"/>
      <c r="T68" s="523"/>
      <c r="U68" s="646">
        <f t="shared" si="55"/>
        <v>0</v>
      </c>
      <c r="V68" s="8">
        <f t="shared" si="50"/>
        <v>100</v>
      </c>
      <c r="W68" s="24" t="s">
        <v>394</v>
      </c>
      <c r="X68" s="25">
        <f t="shared" si="28"/>
        <v>0</v>
      </c>
      <c r="Y68" s="524"/>
      <c r="Z68" s="523"/>
    </row>
    <row r="69" spans="1:26" hidden="1" x14ac:dyDescent="0.4">
      <c r="A69" s="23"/>
      <c r="B69" s="150" t="s">
        <v>13</v>
      </c>
      <c r="C69" s="646">
        <f>'Vaste waarden'!$B$7</f>
        <v>6.0999999999999999E-2</v>
      </c>
      <c r="D69" s="8">
        <f t="shared" si="47"/>
        <v>131.64324746291959</v>
      </c>
      <c r="E69" s="24" t="s">
        <v>394</v>
      </c>
      <c r="F69" s="25">
        <f t="shared" si="51"/>
        <v>8.0302380952380954</v>
      </c>
      <c r="G69" s="524"/>
      <c r="H69" s="523"/>
      <c r="I69" s="537">
        <f t="shared" si="52"/>
        <v>6.0999999999999999E-2</v>
      </c>
      <c r="J69" s="8">
        <f t="shared" si="48"/>
        <v>113.19281811085089</v>
      </c>
      <c r="K69" s="24" t="s">
        <v>394</v>
      </c>
      <c r="L69" s="25">
        <f t="shared" si="53"/>
        <v>6.9047619047619042</v>
      </c>
      <c r="M69" s="524"/>
      <c r="N69" s="523"/>
      <c r="O69" s="646">
        <f t="shared" si="54"/>
        <v>6.0999999999999999E-2</v>
      </c>
      <c r="P69" s="8">
        <f t="shared" si="49"/>
        <v>100</v>
      </c>
      <c r="Q69" s="24" t="s">
        <v>394</v>
      </c>
      <c r="R69" s="25">
        <f t="shared" si="27"/>
        <v>6.1</v>
      </c>
      <c r="S69" s="524"/>
      <c r="T69" s="523"/>
      <c r="U69" s="646">
        <f t="shared" si="55"/>
        <v>6.0999999999999999E-2</v>
      </c>
      <c r="V69" s="8">
        <f t="shared" si="50"/>
        <v>100</v>
      </c>
      <c r="W69" s="24" t="s">
        <v>394</v>
      </c>
      <c r="X69" s="25">
        <f t="shared" si="28"/>
        <v>6.1</v>
      </c>
      <c r="Y69" s="524"/>
      <c r="Z69" s="523"/>
    </row>
    <row r="70" spans="1:26" hidden="1" x14ac:dyDescent="0.4">
      <c r="A70" s="23"/>
      <c r="B70" s="271" t="s">
        <v>384</v>
      </c>
      <c r="C70" s="646">
        <f>'Overzicht van invoer'!$F$25*$AD$46</f>
        <v>0</v>
      </c>
      <c r="D70" s="8">
        <f t="shared" si="7"/>
        <v>131.64324746291959</v>
      </c>
      <c r="E70" s="24" t="s">
        <v>394</v>
      </c>
      <c r="F70" s="25">
        <f t="shared" si="51"/>
        <v>0</v>
      </c>
      <c r="G70" s="524"/>
      <c r="H70" s="523"/>
      <c r="I70" s="537">
        <f t="shared" si="52"/>
        <v>0</v>
      </c>
      <c r="J70" s="8">
        <f t="shared" si="10"/>
        <v>113.19281811085089</v>
      </c>
      <c r="K70" s="24" t="s">
        <v>394</v>
      </c>
      <c r="L70" s="25">
        <f t="shared" si="53"/>
        <v>0</v>
      </c>
      <c r="M70" s="524"/>
      <c r="N70" s="523"/>
      <c r="O70" s="646">
        <f t="shared" si="54"/>
        <v>0</v>
      </c>
      <c r="P70" s="8">
        <f t="shared" si="22"/>
        <v>100</v>
      </c>
      <c r="Q70" s="24" t="s">
        <v>394</v>
      </c>
      <c r="R70" s="25">
        <f t="shared" si="27"/>
        <v>0</v>
      </c>
      <c r="S70" s="524"/>
      <c r="T70" s="523"/>
      <c r="U70" s="646">
        <f t="shared" si="55"/>
        <v>0</v>
      </c>
      <c r="V70" s="8">
        <f t="shared" ref="V70:V71" si="56">$S$15</f>
        <v>100</v>
      </c>
      <c r="W70" s="24" t="s">
        <v>394</v>
      </c>
      <c r="X70" s="25">
        <f t="shared" si="28"/>
        <v>0</v>
      </c>
      <c r="Y70" s="524"/>
      <c r="Z70" s="523"/>
    </row>
    <row r="71" spans="1:26" hidden="1" x14ac:dyDescent="0.4">
      <c r="A71" s="23"/>
      <c r="B71" s="271" t="s">
        <v>383</v>
      </c>
      <c r="C71" s="646">
        <f>'Overzicht van invoer'!$F$32*$AD$46</f>
        <v>0</v>
      </c>
      <c r="D71" s="8">
        <f t="shared" si="7"/>
        <v>131.64324746291959</v>
      </c>
      <c r="E71" s="24" t="s">
        <v>394</v>
      </c>
      <c r="F71" s="25">
        <f t="shared" si="51"/>
        <v>0</v>
      </c>
      <c r="G71" s="524"/>
      <c r="H71" s="523"/>
      <c r="I71" s="537">
        <f t="shared" si="52"/>
        <v>0</v>
      </c>
      <c r="J71" s="8">
        <f t="shared" si="10"/>
        <v>113.19281811085089</v>
      </c>
      <c r="K71" s="24" t="s">
        <v>394</v>
      </c>
      <c r="L71" s="25">
        <f t="shared" si="53"/>
        <v>0</v>
      </c>
      <c r="M71" s="524"/>
      <c r="N71" s="523"/>
      <c r="O71" s="646">
        <f t="shared" si="54"/>
        <v>0</v>
      </c>
      <c r="P71" s="8">
        <f t="shared" si="22"/>
        <v>100</v>
      </c>
      <c r="Q71" s="24" t="s">
        <v>394</v>
      </c>
      <c r="R71" s="25">
        <f t="shared" si="27"/>
        <v>0</v>
      </c>
      <c r="S71" s="524"/>
      <c r="T71" s="523"/>
      <c r="U71" s="646">
        <f t="shared" si="55"/>
        <v>0</v>
      </c>
      <c r="V71" s="8">
        <f t="shared" si="56"/>
        <v>100</v>
      </c>
      <c r="W71" s="24" t="s">
        <v>394</v>
      </c>
      <c r="X71" s="25">
        <f t="shared" si="28"/>
        <v>0</v>
      </c>
      <c r="Y71" s="524"/>
      <c r="Z71" s="523"/>
    </row>
    <row r="72" spans="1:26" hidden="1" x14ac:dyDescent="0.4">
      <c r="A72" s="20"/>
      <c r="B72" s="638" t="s">
        <v>22</v>
      </c>
      <c r="C72" s="645">
        <f>SUM(C64:C71)</f>
        <v>6.0999999999999999E-2</v>
      </c>
      <c r="D72" s="22">
        <f>$G$56</f>
        <v>131.64324746291959</v>
      </c>
      <c r="E72" s="21" t="s">
        <v>394</v>
      </c>
      <c r="F72" s="22">
        <f t="shared" si="51"/>
        <v>8.0302380952380954</v>
      </c>
      <c r="G72" s="521">
        <f>G63+F72</f>
        <v>159.8459758643607</v>
      </c>
      <c r="H72" s="230"/>
      <c r="I72" s="536">
        <f>SUM(I64:I71)</f>
        <v>6.0999999999999999E-2</v>
      </c>
      <c r="J72" s="22">
        <f>$M$56</f>
        <v>113.19281811085089</v>
      </c>
      <c r="K72" s="21" t="s">
        <v>394</v>
      </c>
      <c r="L72" s="22">
        <f t="shared" si="53"/>
        <v>6.9047619047619042</v>
      </c>
      <c r="M72" s="521">
        <f>M63+L72</f>
        <v>144.05992817837625</v>
      </c>
      <c r="N72" s="230"/>
      <c r="O72" s="645">
        <f>SUM(O64:O71)</f>
        <v>6.0999999999999999E-2</v>
      </c>
      <c r="P72" s="22">
        <f>$S$56</f>
        <v>100</v>
      </c>
      <c r="Q72" s="21" t="s">
        <v>394</v>
      </c>
      <c r="R72" s="22">
        <f t="shared" si="27"/>
        <v>6.1</v>
      </c>
      <c r="S72" s="521">
        <f>S63+R72</f>
        <v>121.77232278113443</v>
      </c>
      <c r="T72" s="230"/>
      <c r="U72" s="645">
        <f>SUM(U64:U71)</f>
        <v>6.0999999999999999E-2</v>
      </c>
      <c r="V72" s="22">
        <f>$S$56</f>
        <v>100</v>
      </c>
      <c r="W72" s="21" t="s">
        <v>394</v>
      </c>
      <c r="X72" s="22">
        <f t="shared" si="28"/>
        <v>6.1</v>
      </c>
      <c r="Y72" s="521">
        <f>Y63+X72</f>
        <v>131.11899034000001</v>
      </c>
      <c r="Z72" s="230"/>
    </row>
    <row r="73" spans="1:26" hidden="1" x14ac:dyDescent="0.4">
      <c r="A73" s="23" t="s">
        <v>16</v>
      </c>
      <c r="B73" s="271" t="s">
        <v>382</v>
      </c>
      <c r="C73" s="646">
        <f>'Overzicht van invoer'!$F$28*$AD$46</f>
        <v>0</v>
      </c>
      <c r="D73" s="8">
        <f>$G$72</f>
        <v>159.8459758643607</v>
      </c>
      <c r="E73" s="24" t="s">
        <v>636</v>
      </c>
      <c r="F73" s="25">
        <f t="shared" si="51"/>
        <v>0</v>
      </c>
      <c r="G73" s="524"/>
      <c r="H73" s="523"/>
      <c r="I73" s="537">
        <f>C73</f>
        <v>0</v>
      </c>
      <c r="J73" s="8">
        <f>$M$72</f>
        <v>144.05992817837625</v>
      </c>
      <c r="K73" s="24" t="s">
        <v>636</v>
      </c>
      <c r="L73" s="25">
        <f t="shared" si="53"/>
        <v>0</v>
      </c>
      <c r="M73" s="524"/>
      <c r="N73" s="523"/>
      <c r="O73" s="646">
        <f>C73</f>
        <v>0</v>
      </c>
      <c r="P73" s="8">
        <f>$S72</f>
        <v>121.77232278113443</v>
      </c>
      <c r="Q73" s="24" t="s">
        <v>636</v>
      </c>
      <c r="R73" s="25">
        <f t="shared" si="27"/>
        <v>0</v>
      </c>
      <c r="S73" s="524"/>
      <c r="T73" s="523"/>
      <c r="U73" s="646">
        <f>I73</f>
        <v>0</v>
      </c>
      <c r="V73" s="8">
        <f>$S72</f>
        <v>121.77232278113443</v>
      </c>
      <c r="W73" s="24" t="s">
        <v>636</v>
      </c>
      <c r="X73" s="25">
        <f t="shared" si="28"/>
        <v>0</v>
      </c>
      <c r="Y73" s="524"/>
      <c r="Z73" s="523"/>
    </row>
    <row r="74" spans="1:26" hidden="1" x14ac:dyDescent="0.4">
      <c r="A74" s="23"/>
      <c r="B74" s="271" t="s">
        <v>386</v>
      </c>
      <c r="C74" s="646">
        <f>'Overzicht van invoer'!$F$34*$AD$46</f>
        <v>0</v>
      </c>
      <c r="D74" s="8">
        <f t="shared" ref="D74:D75" si="57">$G$72</f>
        <v>159.8459758643607</v>
      </c>
      <c r="E74" s="24" t="s">
        <v>636</v>
      </c>
      <c r="F74" s="25">
        <f t="shared" si="51"/>
        <v>0</v>
      </c>
      <c r="G74" s="524"/>
      <c r="H74" s="523"/>
      <c r="I74" s="537">
        <f>C74</f>
        <v>0</v>
      </c>
      <c r="J74" s="8">
        <f t="shared" ref="J74:J75" si="58">$M$72</f>
        <v>144.05992817837625</v>
      </c>
      <c r="K74" s="24" t="s">
        <v>636</v>
      </c>
      <c r="L74" s="25">
        <f t="shared" si="53"/>
        <v>0</v>
      </c>
      <c r="M74" s="524"/>
      <c r="N74" s="523"/>
      <c r="O74" s="646"/>
      <c r="P74" s="8">
        <f>$S73</f>
        <v>0</v>
      </c>
      <c r="Q74" s="24" t="s">
        <v>636</v>
      </c>
      <c r="R74" s="25">
        <f t="shared" si="27"/>
        <v>0</v>
      </c>
      <c r="S74" s="524"/>
      <c r="T74" s="523"/>
      <c r="U74" s="646"/>
      <c r="V74" s="8">
        <f>$S73</f>
        <v>0</v>
      </c>
      <c r="W74" s="24" t="s">
        <v>636</v>
      </c>
      <c r="X74" s="25">
        <f t="shared" si="28"/>
        <v>0</v>
      </c>
      <c r="Y74" s="524"/>
      <c r="Z74" s="523"/>
    </row>
    <row r="75" spans="1:26" hidden="1" x14ac:dyDescent="0.4">
      <c r="A75" s="23"/>
      <c r="B75" s="271" t="s">
        <v>282</v>
      </c>
      <c r="C75" s="646">
        <f>'Overzicht van invoer'!$F$45</f>
        <v>0</v>
      </c>
      <c r="D75" s="8">
        <f t="shared" si="57"/>
        <v>159.8459758643607</v>
      </c>
      <c r="E75" s="24" t="s">
        <v>636</v>
      </c>
      <c r="F75" s="25">
        <f t="shared" si="51"/>
        <v>0</v>
      </c>
      <c r="G75" s="524"/>
      <c r="H75" s="523"/>
      <c r="I75" s="537">
        <f>C75</f>
        <v>0</v>
      </c>
      <c r="J75" s="8">
        <f t="shared" si="58"/>
        <v>144.05992817837625</v>
      </c>
      <c r="K75" s="24" t="s">
        <v>636</v>
      </c>
      <c r="L75" s="25">
        <f t="shared" si="53"/>
        <v>0</v>
      </c>
      <c r="M75" s="524"/>
      <c r="N75" s="523"/>
      <c r="O75" s="646"/>
      <c r="P75" s="8">
        <f>$S74</f>
        <v>0</v>
      </c>
      <c r="Q75" s="24" t="s">
        <v>636</v>
      </c>
      <c r="R75" s="25">
        <f t="shared" si="27"/>
        <v>0</v>
      </c>
      <c r="S75" s="524"/>
      <c r="T75" s="523"/>
      <c r="U75" s="646"/>
      <c r="V75" s="8">
        <f>$S74</f>
        <v>0</v>
      </c>
      <c r="W75" s="24" t="s">
        <v>636</v>
      </c>
      <c r="X75" s="25">
        <f t="shared" si="28"/>
        <v>0</v>
      </c>
      <c r="Y75" s="524"/>
      <c r="Z75" s="523"/>
    </row>
    <row r="76" spans="1:26" hidden="1" x14ac:dyDescent="0.4">
      <c r="A76" s="23" t="s">
        <v>17</v>
      </c>
      <c r="B76" s="271" t="s">
        <v>300</v>
      </c>
      <c r="C76" s="646">
        <f>'Overzicht van invoer'!$F$47</f>
        <v>0</v>
      </c>
      <c r="D76" s="8">
        <f>$G$72</f>
        <v>159.8459758643607</v>
      </c>
      <c r="E76" s="24" t="s">
        <v>636</v>
      </c>
      <c r="F76" s="25">
        <f t="shared" si="51"/>
        <v>0</v>
      </c>
      <c r="G76" s="524"/>
      <c r="H76" s="523"/>
      <c r="I76" s="537"/>
      <c r="J76" s="8">
        <f>$M$72</f>
        <v>144.05992817837625</v>
      </c>
      <c r="K76" s="24" t="s">
        <v>636</v>
      </c>
      <c r="L76" s="25">
        <f t="shared" si="53"/>
        <v>0</v>
      </c>
      <c r="M76" s="524"/>
      <c r="N76" s="523"/>
      <c r="O76" s="646"/>
      <c r="P76" s="8">
        <f>$S$72</f>
        <v>121.77232278113443</v>
      </c>
      <c r="Q76" s="24" t="s">
        <v>636</v>
      </c>
      <c r="R76" s="25">
        <f t="shared" si="27"/>
        <v>0</v>
      </c>
      <c r="S76" s="524"/>
      <c r="T76" s="523"/>
      <c r="U76" s="646"/>
      <c r="V76" s="8">
        <f>$S$72</f>
        <v>121.77232278113443</v>
      </c>
      <c r="W76" s="24" t="s">
        <v>636</v>
      </c>
      <c r="X76" s="25">
        <f t="shared" si="28"/>
        <v>0</v>
      </c>
      <c r="Y76" s="524"/>
      <c r="Z76" s="523"/>
    </row>
    <row r="77" spans="1:26" hidden="1" x14ac:dyDescent="0.4">
      <c r="A77" s="23"/>
      <c r="B77" s="638" t="s">
        <v>22</v>
      </c>
      <c r="C77" s="645">
        <f>SUM(C73:C76)</f>
        <v>0</v>
      </c>
      <c r="D77" s="8">
        <f>$G$72</f>
        <v>159.8459758643607</v>
      </c>
      <c r="E77" s="24" t="s">
        <v>636</v>
      </c>
      <c r="F77" s="22">
        <f t="shared" si="51"/>
        <v>0</v>
      </c>
      <c r="G77" s="524"/>
      <c r="H77" s="523"/>
      <c r="I77" s="536">
        <f>SUM(I73:I76)</f>
        <v>0</v>
      </c>
      <c r="J77" s="8">
        <f>$M$72</f>
        <v>144.05992817837625</v>
      </c>
      <c r="K77" s="24" t="s">
        <v>636</v>
      </c>
      <c r="L77" s="22">
        <f t="shared" si="53"/>
        <v>0</v>
      </c>
      <c r="M77" s="524"/>
      <c r="N77" s="523"/>
      <c r="O77" s="645">
        <f>SUM(O73:O76)</f>
        <v>0</v>
      </c>
      <c r="P77" s="8">
        <f>$S$72</f>
        <v>121.77232278113443</v>
      </c>
      <c r="Q77" s="24" t="s">
        <v>636</v>
      </c>
      <c r="R77" s="22">
        <f t="shared" si="27"/>
        <v>0</v>
      </c>
      <c r="S77" s="524"/>
      <c r="T77" s="523"/>
      <c r="U77" s="645">
        <f>SUM(U73:U76)</f>
        <v>0</v>
      </c>
      <c r="V77" s="8">
        <f>$S$72</f>
        <v>121.77232278113443</v>
      </c>
      <c r="W77" s="24" t="s">
        <v>636</v>
      </c>
      <c r="X77" s="22">
        <f t="shared" si="28"/>
        <v>0</v>
      </c>
      <c r="Y77" s="524"/>
      <c r="Z77" s="523"/>
    </row>
    <row r="78" spans="1:26" hidden="1" x14ac:dyDescent="0.4">
      <c r="A78" s="13"/>
      <c r="B78" s="652" t="s">
        <v>22</v>
      </c>
      <c r="C78" s="647"/>
      <c r="D78" s="15"/>
      <c r="E78" s="30"/>
      <c r="F78" s="14"/>
      <c r="G78" s="529">
        <f>G72+F77</f>
        <v>159.8459758643607</v>
      </c>
      <c r="H78" s="530"/>
      <c r="I78" s="31"/>
      <c r="J78" s="15"/>
      <c r="K78" s="30"/>
      <c r="L78" s="14"/>
      <c r="M78" s="529">
        <f>M72+L77</f>
        <v>144.05992817837625</v>
      </c>
      <c r="N78" s="530"/>
      <c r="O78" s="647"/>
      <c r="P78" s="15"/>
      <c r="Q78" s="30"/>
      <c r="R78" s="14"/>
      <c r="S78" s="529">
        <f>S72+R77</f>
        <v>121.77232278113443</v>
      </c>
      <c r="T78" s="530"/>
      <c r="U78" s="647"/>
      <c r="V78" s="15"/>
      <c r="W78" s="30"/>
      <c r="X78" s="14"/>
      <c r="Y78" s="529">
        <f>Y72+X77</f>
        <v>131.11899034000001</v>
      </c>
      <c r="Z78" s="530"/>
    </row>
    <row r="79" spans="1:26" hidden="1" x14ac:dyDescent="0.4">
      <c r="G79" s="8">
        <f>G78/100</f>
        <v>1.5984597586436069</v>
      </c>
      <c r="M79" s="533">
        <f>M78/100</f>
        <v>1.4405992817837625</v>
      </c>
      <c r="N79" s="533"/>
      <c r="O79" s="657"/>
      <c r="P79" s="533"/>
      <c r="Q79" s="533"/>
      <c r="R79" s="533"/>
      <c r="S79" s="533">
        <f>S78/100</f>
        <v>1.2177232278113443</v>
      </c>
      <c r="U79" s="657"/>
      <c r="V79" s="533"/>
      <c r="W79" s="533"/>
      <c r="X79" s="533"/>
      <c r="Y79" s="533">
        <f>Y78/100</f>
        <v>1.3111899034000001</v>
      </c>
    </row>
    <row r="80" spans="1:26" hidden="1" x14ac:dyDescent="0.4"/>
    <row r="81" spans="1:26" hidden="1" x14ac:dyDescent="0.4"/>
    <row r="84" spans="1:26" ht="33.4" hidden="1" x14ac:dyDescent="1">
      <c r="A84" s="9"/>
      <c r="B84" s="991" t="s">
        <v>683</v>
      </c>
      <c r="C84" s="991"/>
      <c r="D84" s="991"/>
      <c r="E84" s="991"/>
      <c r="F84" s="991"/>
      <c r="G84" s="991"/>
      <c r="H84" s="991"/>
      <c r="I84" s="991"/>
      <c r="J84" s="991"/>
      <c r="K84" s="991"/>
      <c r="L84" s="991"/>
      <c r="M84" s="991"/>
      <c r="N84" s="991"/>
    </row>
    <row r="85" spans="1:26" hidden="1" x14ac:dyDescent="0.4"/>
    <row r="86" spans="1:26" hidden="1" x14ac:dyDescent="0.4"/>
    <row r="87" spans="1:26" ht="31.5" hidden="1" customHeight="1" x14ac:dyDescent="0.4">
      <c r="A87" s="513" t="s">
        <v>311</v>
      </c>
      <c r="B87" s="992" t="s">
        <v>318</v>
      </c>
      <c r="C87" s="992"/>
      <c r="D87" s="992"/>
      <c r="E87" s="992"/>
      <c r="F87" s="992"/>
      <c r="G87" s="993"/>
      <c r="H87" s="988" t="s">
        <v>866</v>
      </c>
      <c r="I87" s="989"/>
      <c r="J87" s="989"/>
      <c r="K87" s="989"/>
      <c r="L87" s="989"/>
      <c r="M87" s="990"/>
      <c r="N87" s="28"/>
      <c r="O87" s="988" t="s">
        <v>865</v>
      </c>
      <c r="P87" s="989"/>
      <c r="Q87" s="989"/>
      <c r="R87" s="989"/>
      <c r="S87" s="989"/>
      <c r="T87" s="990"/>
      <c r="U87" s="988" t="s">
        <v>595</v>
      </c>
      <c r="V87" s="989"/>
      <c r="W87" s="989"/>
      <c r="X87" s="989"/>
      <c r="Y87" s="989"/>
      <c r="Z87" s="990"/>
    </row>
    <row r="88" spans="1:26" hidden="1" x14ac:dyDescent="0.4">
      <c r="A88" s="13" t="s">
        <v>0</v>
      </c>
      <c r="B88" s="649"/>
      <c r="C88" s="640" t="s">
        <v>2</v>
      </c>
      <c r="D88" s="987" t="s">
        <v>3</v>
      </c>
      <c r="E88" s="987"/>
      <c r="F88" s="14" t="s">
        <v>4</v>
      </c>
      <c r="G88" s="15" t="s">
        <v>5</v>
      </c>
      <c r="H88" s="515"/>
      <c r="I88" s="309" t="s">
        <v>2</v>
      </c>
      <c r="J88" s="987" t="s">
        <v>3</v>
      </c>
      <c r="K88" s="987"/>
      <c r="L88" s="14" t="s">
        <v>4</v>
      </c>
      <c r="M88" s="15" t="s">
        <v>5</v>
      </c>
      <c r="N88" s="515"/>
      <c r="O88" s="640" t="s">
        <v>2</v>
      </c>
      <c r="P88" s="987" t="s">
        <v>3</v>
      </c>
      <c r="Q88" s="987"/>
      <c r="R88" s="14" t="s">
        <v>4</v>
      </c>
      <c r="S88" s="15" t="s">
        <v>5</v>
      </c>
      <c r="T88" s="15"/>
      <c r="U88" s="640" t="s">
        <v>2</v>
      </c>
      <c r="V88" s="987" t="s">
        <v>3</v>
      </c>
      <c r="W88" s="987"/>
      <c r="X88" s="14" t="s">
        <v>4</v>
      </c>
      <c r="Y88" s="15" t="s">
        <v>5</v>
      </c>
      <c r="Z88" s="15"/>
    </row>
    <row r="89" spans="1:26" hidden="1" x14ac:dyDescent="0.4">
      <c r="A89" s="26" t="s">
        <v>1</v>
      </c>
      <c r="B89" s="650"/>
      <c r="C89" s="641">
        <v>100</v>
      </c>
      <c r="D89" s="28">
        <v>100</v>
      </c>
      <c r="E89" s="27"/>
      <c r="F89" s="29">
        <v>100</v>
      </c>
      <c r="G89" s="525">
        <v>100</v>
      </c>
      <c r="H89" s="555"/>
      <c r="I89" s="29">
        <v>100</v>
      </c>
      <c r="J89" s="28">
        <v>100</v>
      </c>
      <c r="K89" s="27"/>
      <c r="L89" s="29">
        <v>100</v>
      </c>
      <c r="M89" s="525">
        <v>100</v>
      </c>
      <c r="N89" s="555"/>
      <c r="O89" s="641">
        <v>100</v>
      </c>
      <c r="P89" s="28">
        <v>100</v>
      </c>
      <c r="Q89" s="27"/>
      <c r="R89" s="29">
        <v>100</v>
      </c>
      <c r="S89" s="525">
        <v>100</v>
      </c>
      <c r="T89" s="555"/>
      <c r="U89" s="641">
        <v>100</v>
      </c>
      <c r="V89" s="28">
        <v>100</v>
      </c>
      <c r="W89" s="27"/>
      <c r="X89" s="29">
        <v>100</v>
      </c>
      <c r="Y89" s="525">
        <v>100</v>
      </c>
      <c r="Z89" s="555"/>
    </row>
    <row r="90" spans="1:26" hidden="1" x14ac:dyDescent="0.4">
      <c r="A90" s="20" t="s">
        <v>6</v>
      </c>
      <c r="B90" s="638"/>
      <c r="C90" s="645"/>
      <c r="D90" s="11">
        <f>D89</f>
        <v>100</v>
      </c>
      <c r="E90" s="21" t="s">
        <v>1</v>
      </c>
      <c r="F90" s="22">
        <f t="shared" ref="F90:F100" si="59">C90*D90</f>
        <v>0</v>
      </c>
      <c r="G90" s="521">
        <f>G89+F90</f>
        <v>100</v>
      </c>
      <c r="H90" s="230"/>
      <c r="I90" s="536"/>
      <c r="J90" s="11">
        <f>J89</f>
        <v>100</v>
      </c>
      <c r="K90" s="21" t="s">
        <v>1</v>
      </c>
      <c r="L90" s="22">
        <f t="shared" ref="L90:L101" si="60">I90*J90</f>
        <v>0</v>
      </c>
      <c r="M90" s="521">
        <f>M89+L90</f>
        <v>100</v>
      </c>
      <c r="N90" s="230"/>
      <c r="O90" s="645"/>
      <c r="P90" s="11">
        <f>P89</f>
        <v>100</v>
      </c>
      <c r="Q90" s="21" t="s">
        <v>1</v>
      </c>
      <c r="R90" s="22">
        <f t="shared" ref="R90:R118" si="61">O90*P90</f>
        <v>0</v>
      </c>
      <c r="S90" s="521">
        <f>S89+R90</f>
        <v>100</v>
      </c>
      <c r="T90" s="230"/>
      <c r="U90" s="645"/>
      <c r="V90" s="8">
        <f>V89</f>
        <v>100</v>
      </c>
      <c r="W90" s="21" t="s">
        <v>1</v>
      </c>
      <c r="X90" s="22">
        <f t="shared" ref="X90:X101" si="62">U90*V90</f>
        <v>0</v>
      </c>
      <c r="Y90" s="521">
        <f>Y89+X90</f>
        <v>100</v>
      </c>
      <c r="Z90" s="230"/>
    </row>
    <row r="91" spans="1:26" hidden="1" x14ac:dyDescent="0.4">
      <c r="A91" s="17" t="s">
        <v>7</v>
      </c>
      <c r="B91" s="651" t="s">
        <v>8</v>
      </c>
      <c r="C91" s="646">
        <f>'Vaste waarden'!$C$24</f>
        <v>0.13192818110850899</v>
      </c>
      <c r="D91" s="10">
        <f>$G$49</f>
        <v>100</v>
      </c>
      <c r="E91" s="18" t="s">
        <v>1</v>
      </c>
      <c r="F91" s="19">
        <f t="shared" si="59"/>
        <v>13.192818110850899</v>
      </c>
      <c r="G91" s="517"/>
      <c r="H91" s="523"/>
      <c r="I91" s="537">
        <f>C91</f>
        <v>0.13192818110850899</v>
      </c>
      <c r="J91" s="10">
        <f>$M$49</f>
        <v>100</v>
      </c>
      <c r="K91" s="18" t="s">
        <v>1</v>
      </c>
      <c r="L91" s="19">
        <f t="shared" si="60"/>
        <v>13.192818110850899</v>
      </c>
      <c r="M91" s="517"/>
      <c r="N91" s="523"/>
      <c r="O91" s="646"/>
      <c r="P91" s="10">
        <f>$S$49</f>
        <v>100</v>
      </c>
      <c r="Q91" s="18" t="s">
        <v>1</v>
      </c>
      <c r="R91" s="19">
        <f t="shared" si="61"/>
        <v>0</v>
      </c>
      <c r="S91" s="517"/>
      <c r="T91" s="523"/>
      <c r="U91" s="646"/>
      <c r="V91" s="19">
        <f>$Y$89</f>
        <v>100</v>
      </c>
      <c r="W91" s="18" t="s">
        <v>1</v>
      </c>
      <c r="X91" s="19">
        <f t="shared" si="62"/>
        <v>0</v>
      </c>
      <c r="Y91" s="517"/>
      <c r="Z91" s="523"/>
    </row>
    <row r="92" spans="1:26" hidden="1" x14ac:dyDescent="0.4">
      <c r="A92" s="23"/>
      <c r="B92" s="271" t="s">
        <v>9</v>
      </c>
      <c r="C92" s="646">
        <f>'Vaste waarden'!$C$26</f>
        <v>0</v>
      </c>
      <c r="D92" s="8">
        <f>$G$49</f>
        <v>100</v>
      </c>
      <c r="E92" s="24" t="s">
        <v>1</v>
      </c>
      <c r="F92" s="25">
        <f t="shared" si="59"/>
        <v>0</v>
      </c>
      <c r="G92" s="524"/>
      <c r="H92" s="523"/>
      <c r="I92" s="537"/>
      <c r="J92" s="8">
        <f>$M$49</f>
        <v>100</v>
      </c>
      <c r="K92" s="24" t="s">
        <v>1</v>
      </c>
      <c r="L92" s="25">
        <f t="shared" si="60"/>
        <v>0</v>
      </c>
      <c r="M92" s="524"/>
      <c r="N92" s="523"/>
      <c r="O92" s="646"/>
      <c r="P92" s="25">
        <f>$S$49</f>
        <v>100</v>
      </c>
      <c r="Q92" s="24" t="s">
        <v>1</v>
      </c>
      <c r="R92" s="25">
        <f t="shared" si="61"/>
        <v>0</v>
      </c>
      <c r="S92" s="524"/>
      <c r="T92" s="523"/>
      <c r="U92" s="646"/>
      <c r="V92" s="25">
        <f t="shared" ref="V92:V95" si="63">$Y$89</f>
        <v>100</v>
      </c>
      <c r="W92" s="24" t="s">
        <v>1</v>
      </c>
      <c r="X92" s="25">
        <f t="shared" si="62"/>
        <v>0</v>
      </c>
      <c r="Y92" s="524"/>
      <c r="Z92" s="523"/>
    </row>
    <row r="93" spans="1:26" hidden="1" x14ac:dyDescent="0.4">
      <c r="A93" s="23"/>
      <c r="B93" s="150" t="s">
        <v>10</v>
      </c>
      <c r="C93" s="646">
        <f>'Vaste waarden'!$C$31</f>
        <v>0</v>
      </c>
      <c r="D93" s="8">
        <f t="shared" ref="D93:D95" si="64">$G$49</f>
        <v>100</v>
      </c>
      <c r="E93" s="24" t="s">
        <v>1</v>
      </c>
      <c r="F93" s="25">
        <f t="shared" si="59"/>
        <v>0</v>
      </c>
      <c r="G93" s="524"/>
      <c r="H93" s="523"/>
      <c r="I93" s="537"/>
      <c r="J93" s="8">
        <f>$M$49</f>
        <v>100</v>
      </c>
      <c r="K93" s="24" t="s">
        <v>1</v>
      </c>
      <c r="L93" s="25">
        <f t="shared" si="60"/>
        <v>0</v>
      </c>
      <c r="M93" s="524"/>
      <c r="N93" s="523"/>
      <c r="O93" s="646"/>
      <c r="P93" s="25">
        <f t="shared" ref="P93:P95" si="65">$S$49</f>
        <v>100</v>
      </c>
      <c r="Q93" s="24" t="s">
        <v>1</v>
      </c>
      <c r="R93" s="25">
        <f t="shared" si="61"/>
        <v>0</v>
      </c>
      <c r="S93" s="524"/>
      <c r="T93" s="523"/>
      <c r="U93" s="646"/>
      <c r="V93" s="25">
        <f t="shared" si="63"/>
        <v>100</v>
      </c>
      <c r="W93" s="24" t="s">
        <v>1</v>
      </c>
      <c r="X93" s="25">
        <f t="shared" si="62"/>
        <v>0</v>
      </c>
      <c r="Y93" s="524"/>
      <c r="Z93" s="523"/>
    </row>
    <row r="94" spans="1:26" hidden="1" x14ac:dyDescent="0.4">
      <c r="A94" s="23"/>
      <c r="B94" s="150" t="s">
        <v>362</v>
      </c>
      <c r="C94" s="646">
        <f>'Vaste waarden'!$C$27</f>
        <v>0</v>
      </c>
      <c r="D94" s="8">
        <f t="shared" si="64"/>
        <v>100</v>
      </c>
      <c r="E94" s="24" t="s">
        <v>1</v>
      </c>
      <c r="F94" s="25">
        <f t="shared" si="59"/>
        <v>0</v>
      </c>
      <c r="G94" s="524"/>
      <c r="H94" s="523"/>
      <c r="I94" s="537"/>
      <c r="J94" s="8">
        <f>$M$49</f>
        <v>100</v>
      </c>
      <c r="K94" s="24" t="s">
        <v>1</v>
      </c>
      <c r="L94" s="25">
        <f t="shared" si="60"/>
        <v>0</v>
      </c>
      <c r="M94" s="524"/>
      <c r="N94" s="523"/>
      <c r="O94" s="646"/>
      <c r="P94" s="25">
        <f t="shared" si="65"/>
        <v>100</v>
      </c>
      <c r="Q94" s="24" t="s">
        <v>1</v>
      </c>
      <c r="R94" s="25">
        <f t="shared" si="61"/>
        <v>0</v>
      </c>
      <c r="S94" s="524"/>
      <c r="T94" s="523"/>
      <c r="U94" s="646"/>
      <c r="V94" s="25">
        <f t="shared" si="63"/>
        <v>100</v>
      </c>
      <c r="W94" s="24" t="s">
        <v>1</v>
      </c>
      <c r="X94" s="25">
        <f t="shared" si="62"/>
        <v>0</v>
      </c>
      <c r="Y94" s="524"/>
      <c r="Z94" s="523"/>
    </row>
    <row r="95" spans="1:26" hidden="1" x14ac:dyDescent="0.4">
      <c r="A95" s="20"/>
      <c r="B95" s="151" t="s">
        <v>22</v>
      </c>
      <c r="C95" s="645">
        <f>SUM(C91:C94)</f>
        <v>0.13192818110850899</v>
      </c>
      <c r="D95" s="8">
        <f t="shared" si="64"/>
        <v>100</v>
      </c>
      <c r="E95" s="21" t="s">
        <v>1</v>
      </c>
      <c r="F95" s="22">
        <f t="shared" si="59"/>
        <v>13.192818110850899</v>
      </c>
      <c r="G95" s="521">
        <f>G90+F95</f>
        <v>113.19281811085089</v>
      </c>
      <c r="H95" s="230"/>
      <c r="I95" s="535">
        <f>SUM(I91:I94)</f>
        <v>0.13192818110850899</v>
      </c>
      <c r="J95" s="8">
        <f>$M$49</f>
        <v>100</v>
      </c>
      <c r="K95" s="21" t="s">
        <v>1</v>
      </c>
      <c r="L95" s="22">
        <f t="shared" si="60"/>
        <v>13.192818110850899</v>
      </c>
      <c r="M95" s="521">
        <f>M90+L95</f>
        <v>113.19281811085089</v>
      </c>
      <c r="N95" s="230"/>
      <c r="O95" s="645">
        <f>SUM(O91:O94)</f>
        <v>0</v>
      </c>
      <c r="P95" s="22">
        <f t="shared" si="65"/>
        <v>100</v>
      </c>
      <c r="Q95" s="21" t="s">
        <v>1</v>
      </c>
      <c r="R95" s="22">
        <f t="shared" si="61"/>
        <v>0</v>
      </c>
      <c r="S95" s="521">
        <f>S90+R95</f>
        <v>100</v>
      </c>
      <c r="T95" s="230"/>
      <c r="U95" s="645">
        <f>SUM(U91:U94)</f>
        <v>0</v>
      </c>
      <c r="V95" s="22">
        <f t="shared" si="63"/>
        <v>100</v>
      </c>
      <c r="W95" s="21" t="s">
        <v>1</v>
      </c>
      <c r="X95" s="22">
        <f t="shared" si="62"/>
        <v>0</v>
      </c>
      <c r="Y95" s="521">
        <f>Y90+X95</f>
        <v>100</v>
      </c>
      <c r="Z95" s="230"/>
    </row>
    <row r="96" spans="1:26" hidden="1" x14ac:dyDescent="0.4">
      <c r="A96" s="26" t="s">
        <v>390</v>
      </c>
      <c r="B96" s="650"/>
      <c r="C96" s="645">
        <f>'Overzicht van invoer'!$F$42</f>
        <v>8.3000000000000004E-2</v>
      </c>
      <c r="D96" s="28">
        <f>G95</f>
        <v>113.19281811085089</v>
      </c>
      <c r="E96" s="27" t="s">
        <v>394</v>
      </c>
      <c r="F96" s="29">
        <f t="shared" si="59"/>
        <v>9.3950039032006245</v>
      </c>
      <c r="G96" s="525">
        <f>G95+F96</f>
        <v>122.58782201405151</v>
      </c>
      <c r="H96" s="230"/>
      <c r="I96" s="526">
        <f>IF(Variabelen!$C$68 ="ja", Variabelen!$F$67, 0)+IF(Variabelen!$C$71 ="ja", Variabelen!$F$70, 0)</f>
        <v>0</v>
      </c>
      <c r="J96" s="28">
        <f>M95</f>
        <v>113.19281811085089</v>
      </c>
      <c r="K96" s="29" t="s">
        <v>394</v>
      </c>
      <c r="L96" s="29">
        <f t="shared" si="60"/>
        <v>0</v>
      </c>
      <c r="M96" s="525">
        <f>M95+L96</f>
        <v>113.19281811085089</v>
      </c>
      <c r="N96" s="230"/>
      <c r="O96" s="655">
        <f>IF(Variabelen!$C$69 ="ja", Variabelen!$F$67, 0)+IF(Variabelen!$C$72 ="ja", Variabelen!$F$70, 0)</f>
        <v>0</v>
      </c>
      <c r="P96" s="28">
        <f>S95</f>
        <v>100</v>
      </c>
      <c r="Q96" s="27" t="s">
        <v>394</v>
      </c>
      <c r="R96" s="29">
        <f t="shared" si="61"/>
        <v>0</v>
      </c>
      <c r="S96" s="525">
        <f>S95+R96</f>
        <v>100</v>
      </c>
      <c r="T96" s="230"/>
      <c r="U96" s="655"/>
      <c r="V96" s="28">
        <f>Y95</f>
        <v>100</v>
      </c>
      <c r="W96" s="27" t="s">
        <v>394</v>
      </c>
      <c r="X96" s="29">
        <f t="shared" si="62"/>
        <v>0</v>
      </c>
      <c r="Y96" s="525">
        <f>Y95+X96</f>
        <v>100</v>
      </c>
      <c r="Z96" s="230"/>
    </row>
    <row r="97" spans="1:26" hidden="1" x14ac:dyDescent="0.4">
      <c r="A97" s="26" t="s">
        <v>11</v>
      </c>
      <c r="B97" s="650"/>
      <c r="C97" s="645">
        <f>'Vaste waarden'!$C$32</f>
        <v>0.08</v>
      </c>
      <c r="D97" s="28">
        <f>G95</f>
        <v>113.19281811085089</v>
      </c>
      <c r="E97" s="538" t="s">
        <v>394</v>
      </c>
      <c r="F97" s="29">
        <f t="shared" si="59"/>
        <v>9.0554254488680712</v>
      </c>
      <c r="G97" s="525">
        <f>G95+F97+F96</f>
        <v>131.64324746291959</v>
      </c>
      <c r="H97" s="230"/>
      <c r="I97" s="526">
        <f>IF(Variabelen!$C$65 ="ja", Variabelen!$F$64, 0)</f>
        <v>0</v>
      </c>
      <c r="J97" s="28">
        <f>M95</f>
        <v>113.19281811085089</v>
      </c>
      <c r="K97" s="27" t="s">
        <v>394</v>
      </c>
      <c r="L97" s="29">
        <f t="shared" si="60"/>
        <v>0</v>
      </c>
      <c r="M97" s="525">
        <f>M95+L97+L96</f>
        <v>113.19281811085089</v>
      </c>
      <c r="N97" s="230"/>
      <c r="O97" s="655">
        <f>IF(Variabelen!$C$66 ="ja", Variabelen!$F$64, 0)</f>
        <v>0</v>
      </c>
      <c r="P97" s="28">
        <f>S95</f>
        <v>100</v>
      </c>
      <c r="Q97" s="27" t="s">
        <v>394</v>
      </c>
      <c r="R97" s="29">
        <f t="shared" si="61"/>
        <v>0</v>
      </c>
      <c r="S97" s="525">
        <f>S95+R97+R96</f>
        <v>100</v>
      </c>
      <c r="T97" s="230"/>
      <c r="U97" s="655"/>
      <c r="V97" s="28">
        <f>Y95</f>
        <v>100</v>
      </c>
      <c r="W97" s="27" t="s">
        <v>394</v>
      </c>
      <c r="X97" s="29">
        <f t="shared" si="62"/>
        <v>0</v>
      </c>
      <c r="Y97" s="525">
        <f>Y95+X97+X96</f>
        <v>100</v>
      </c>
      <c r="Z97" s="230"/>
    </row>
    <row r="98" spans="1:26" hidden="1" x14ac:dyDescent="0.4">
      <c r="A98" s="23" t="s">
        <v>18</v>
      </c>
      <c r="B98" s="271" t="s">
        <v>857</v>
      </c>
      <c r="C98" s="646">
        <f>'Overzicht van invoer'!$F$11*AD46</f>
        <v>0</v>
      </c>
      <c r="D98" s="8">
        <f>$G$56</f>
        <v>131.64324746291959</v>
      </c>
      <c r="E98" s="24" t="s">
        <v>394</v>
      </c>
      <c r="F98" s="25">
        <f t="shared" si="59"/>
        <v>0</v>
      </c>
      <c r="G98" s="524"/>
      <c r="H98" s="523"/>
      <c r="I98" s="539">
        <f t="shared" ref="I98:I103" si="66">C98</f>
        <v>0</v>
      </c>
      <c r="J98" s="8">
        <f>$M$56</f>
        <v>113.19281811085089</v>
      </c>
      <c r="K98" s="24" t="s">
        <v>394</v>
      </c>
      <c r="L98" s="25">
        <f t="shared" si="60"/>
        <v>0</v>
      </c>
      <c r="M98" s="524"/>
      <c r="N98" s="523"/>
      <c r="O98" s="646">
        <f>C98</f>
        <v>0</v>
      </c>
      <c r="P98" s="8">
        <f>$S$56</f>
        <v>100</v>
      </c>
      <c r="Q98" s="24" t="s">
        <v>394</v>
      </c>
      <c r="R98" s="25">
        <f t="shared" si="61"/>
        <v>0</v>
      </c>
      <c r="S98" s="524"/>
      <c r="T98" s="523"/>
      <c r="U98" s="646">
        <f>I98</f>
        <v>0</v>
      </c>
      <c r="V98" s="8">
        <f>$Y$89</f>
        <v>100</v>
      </c>
      <c r="W98" s="24" t="s">
        <v>394</v>
      </c>
      <c r="X98" s="25">
        <f t="shared" si="62"/>
        <v>0</v>
      </c>
      <c r="Y98" s="524"/>
      <c r="Z98" s="523"/>
    </row>
    <row r="99" spans="1:26" hidden="1" x14ac:dyDescent="0.4">
      <c r="A99" s="23"/>
      <c r="B99" s="271" t="s">
        <v>855</v>
      </c>
      <c r="C99" s="646"/>
      <c r="D99" s="8">
        <f>$G$56</f>
        <v>131.64324746291959</v>
      </c>
      <c r="E99" s="24" t="s">
        <v>394</v>
      </c>
      <c r="F99" s="25">
        <f t="shared" si="59"/>
        <v>0</v>
      </c>
      <c r="G99" s="524"/>
      <c r="H99" s="523"/>
      <c r="I99" s="537">
        <f t="shared" si="66"/>
        <v>0</v>
      </c>
      <c r="J99" s="8">
        <f>$M$56</f>
        <v>113.19281811085089</v>
      </c>
      <c r="K99" s="24" t="s">
        <v>394</v>
      </c>
      <c r="L99" s="25">
        <f t="shared" si="60"/>
        <v>0</v>
      </c>
      <c r="M99" s="524"/>
      <c r="N99" s="523"/>
      <c r="O99" s="646">
        <f>I99</f>
        <v>0</v>
      </c>
      <c r="P99" s="8">
        <f>$S$56</f>
        <v>100</v>
      </c>
      <c r="Q99" s="24" t="s">
        <v>394</v>
      </c>
      <c r="R99" s="25">
        <f t="shared" si="61"/>
        <v>0</v>
      </c>
      <c r="S99" s="524"/>
      <c r="T99" s="523"/>
      <c r="U99" s="646">
        <f>O99</f>
        <v>0</v>
      </c>
      <c r="V99" s="8">
        <f t="shared" ref="V99:V104" si="67">$Y$89</f>
        <v>100</v>
      </c>
      <c r="W99" s="24" t="s">
        <v>394</v>
      </c>
      <c r="X99" s="25">
        <f t="shared" si="62"/>
        <v>0</v>
      </c>
      <c r="Y99" s="524"/>
      <c r="Z99" s="523"/>
    </row>
    <row r="100" spans="1:26" hidden="1" x14ac:dyDescent="0.4">
      <c r="A100" s="23"/>
      <c r="B100" s="271" t="s">
        <v>12</v>
      </c>
      <c r="C100" s="646">
        <f>'Vaste waarden'!$B$20</f>
        <v>2E-3</v>
      </c>
      <c r="D100" s="8">
        <f>$G$56</f>
        <v>131.64324746291959</v>
      </c>
      <c r="E100" s="24" t="s">
        <v>394</v>
      </c>
      <c r="F100" s="25">
        <f t="shared" si="59"/>
        <v>0.26328649492583917</v>
      </c>
      <c r="G100" s="524"/>
      <c r="H100" s="523"/>
      <c r="I100" s="537">
        <f t="shared" si="66"/>
        <v>2E-3</v>
      </c>
      <c r="J100" s="8">
        <f t="shared" ref="J100:J101" si="68">$M$56</f>
        <v>113.19281811085089</v>
      </c>
      <c r="K100" s="24" t="s">
        <v>394</v>
      </c>
      <c r="L100" s="25">
        <f t="shared" si="60"/>
        <v>0.2263856362217018</v>
      </c>
      <c r="M100" s="524"/>
      <c r="N100" s="523"/>
      <c r="O100" s="646">
        <f t="shared" ref="O100" si="69">I100</f>
        <v>2E-3</v>
      </c>
      <c r="P100" s="8">
        <f>$S$56</f>
        <v>100</v>
      </c>
      <c r="Q100" s="24" t="s">
        <v>394</v>
      </c>
      <c r="R100" s="25">
        <f t="shared" si="61"/>
        <v>0.2</v>
      </c>
      <c r="S100" s="524"/>
      <c r="T100" s="523"/>
      <c r="U100" s="646">
        <f t="shared" ref="U100" si="70">O100</f>
        <v>2E-3</v>
      </c>
      <c r="V100" s="8">
        <f t="shared" si="67"/>
        <v>100</v>
      </c>
      <c r="W100" s="24" t="s">
        <v>394</v>
      </c>
      <c r="X100" s="25">
        <f t="shared" si="62"/>
        <v>0.2</v>
      </c>
      <c r="Y100" s="524"/>
      <c r="Z100" s="523"/>
    </row>
    <row r="101" spans="1:26" hidden="1" x14ac:dyDescent="0.4">
      <c r="A101" s="23"/>
      <c r="B101" s="271" t="s">
        <v>285</v>
      </c>
      <c r="C101" s="637">
        <f>'Vaste waarden'!$B$19</f>
        <v>1.2200000000000001E-2</v>
      </c>
      <c r="D101" s="8">
        <f>$G$56</f>
        <v>131.64324746291959</v>
      </c>
      <c r="E101" s="25" t="s">
        <v>394</v>
      </c>
      <c r="F101" s="25">
        <f>C101*D101</f>
        <v>1.6060476190476192</v>
      </c>
      <c r="G101" s="524"/>
      <c r="H101" s="523"/>
      <c r="I101" s="522">
        <f t="shared" si="66"/>
        <v>1.2200000000000001E-2</v>
      </c>
      <c r="J101" s="8">
        <f t="shared" si="68"/>
        <v>113.19281811085089</v>
      </c>
      <c r="K101" s="25" t="s">
        <v>394</v>
      </c>
      <c r="L101" s="25">
        <f t="shared" si="60"/>
        <v>1.3809523809523809</v>
      </c>
      <c r="M101" s="524"/>
      <c r="N101" s="523"/>
      <c r="O101" s="637">
        <f>C101</f>
        <v>1.2200000000000001E-2</v>
      </c>
      <c r="P101" s="8">
        <f>$S$56</f>
        <v>100</v>
      </c>
      <c r="Q101" s="25" t="s">
        <v>394</v>
      </c>
      <c r="R101" s="25">
        <f t="shared" si="61"/>
        <v>1.22</v>
      </c>
      <c r="S101" s="524"/>
      <c r="T101" s="523"/>
      <c r="U101" s="637">
        <f>I101</f>
        <v>1.2200000000000001E-2</v>
      </c>
      <c r="V101" s="8">
        <f t="shared" si="67"/>
        <v>100</v>
      </c>
      <c r="W101" s="25" t="s">
        <v>394</v>
      </c>
      <c r="X101" s="25">
        <f t="shared" si="62"/>
        <v>1.22</v>
      </c>
      <c r="Y101" s="524"/>
      <c r="Z101" s="523"/>
    </row>
    <row r="102" spans="1:26" hidden="1" x14ac:dyDescent="0.4">
      <c r="A102" s="23"/>
      <c r="B102" s="271" t="s">
        <v>682</v>
      </c>
      <c r="C102" s="646"/>
      <c r="D102" s="8">
        <f>$G$56</f>
        <v>131.64324746291959</v>
      </c>
      <c r="E102" s="24" t="s">
        <v>394</v>
      </c>
      <c r="F102" s="25">
        <f>C102*D102</f>
        <v>0</v>
      </c>
      <c r="G102" s="524"/>
      <c r="H102" s="523"/>
      <c r="I102" s="537">
        <f t="shared" si="66"/>
        <v>0</v>
      </c>
      <c r="J102" s="8">
        <f>$M$56</f>
        <v>113.19281811085089</v>
      </c>
      <c r="K102" s="24" t="s">
        <v>394</v>
      </c>
      <c r="L102" s="25">
        <f>I102*J102</f>
        <v>0</v>
      </c>
      <c r="M102" s="524"/>
      <c r="N102" s="523"/>
      <c r="O102" s="646">
        <f>I102</f>
        <v>0</v>
      </c>
      <c r="P102" s="8">
        <f>$S$56</f>
        <v>100</v>
      </c>
      <c r="Q102" s="24" t="s">
        <v>394</v>
      </c>
      <c r="R102" s="25">
        <f>O102*P102</f>
        <v>0</v>
      </c>
      <c r="S102" s="524"/>
      <c r="T102" s="523"/>
      <c r="U102" s="646">
        <f>O102</f>
        <v>0</v>
      </c>
      <c r="V102" s="8">
        <f t="shared" si="67"/>
        <v>100</v>
      </c>
      <c r="W102" s="24" t="s">
        <v>394</v>
      </c>
      <c r="X102" s="25">
        <f>U102*V102</f>
        <v>0</v>
      </c>
      <c r="Y102" s="524"/>
      <c r="Z102" s="523"/>
    </row>
    <row r="103" spans="1:26" hidden="1" x14ac:dyDescent="0.4">
      <c r="A103" s="23"/>
      <c r="B103" s="271" t="s">
        <v>696</v>
      </c>
      <c r="C103" s="637"/>
      <c r="D103" s="8">
        <f t="shared" ref="D103" si="71">$G$14</f>
        <v>122.58782201405151</v>
      </c>
      <c r="E103" s="25" t="s">
        <v>394</v>
      </c>
      <c r="F103" s="25">
        <f t="shared" ref="F103" si="72">C103*D103</f>
        <v>0</v>
      </c>
      <c r="G103" s="524"/>
      <c r="H103" s="523"/>
      <c r="I103" s="537">
        <f t="shared" si="66"/>
        <v>0</v>
      </c>
      <c r="J103" s="8">
        <f t="shared" ref="J103" si="73">$M$14</f>
        <v>113.19281811085089</v>
      </c>
      <c r="K103" s="25" t="s">
        <v>394</v>
      </c>
      <c r="L103" s="25">
        <f t="shared" ref="L103" si="74">I103*J103</f>
        <v>0</v>
      </c>
      <c r="M103" s="524"/>
      <c r="N103" s="523"/>
      <c r="O103" s="646">
        <f>I103</f>
        <v>0</v>
      </c>
      <c r="P103" s="8">
        <f t="shared" ref="P103" si="75">$S$14</f>
        <v>100</v>
      </c>
      <c r="Q103" s="25" t="s">
        <v>394</v>
      </c>
      <c r="R103" s="25">
        <f t="shared" ref="R103" si="76">O103*P103</f>
        <v>0</v>
      </c>
      <c r="S103" s="524"/>
      <c r="T103" s="523"/>
      <c r="U103" s="646">
        <f>O103</f>
        <v>0</v>
      </c>
      <c r="V103" s="8">
        <f t="shared" si="67"/>
        <v>100</v>
      </c>
      <c r="W103" s="25" t="s">
        <v>394</v>
      </c>
      <c r="X103" s="25">
        <f t="shared" ref="X103" si="77">U103*V103</f>
        <v>0</v>
      </c>
      <c r="Y103" s="524"/>
      <c r="Z103" s="523"/>
    </row>
    <row r="104" spans="1:26" hidden="1" x14ac:dyDescent="0.4">
      <c r="A104" s="23"/>
      <c r="B104" s="638" t="s">
        <v>22</v>
      </c>
      <c r="C104" s="645">
        <f>SUM(C98:C103)</f>
        <v>1.4200000000000001E-2</v>
      </c>
      <c r="D104" s="22">
        <f t="shared" ref="D104:D110" si="78">$G$56</f>
        <v>131.64324746291959</v>
      </c>
      <c r="E104" s="24" t="s">
        <v>394</v>
      </c>
      <c r="F104" s="25">
        <f>SUM(F98:F103)</f>
        <v>1.8693341139734583</v>
      </c>
      <c r="G104" s="524">
        <f>G97+F104</f>
        <v>133.51258157689304</v>
      </c>
      <c r="H104" s="527"/>
      <c r="I104" s="536">
        <f>SUM(I98:I103)</f>
        <v>1.4200000000000001E-2</v>
      </c>
      <c r="J104" s="22">
        <f t="shared" ref="J104:J110" si="79">$M$56</f>
        <v>113.19281811085089</v>
      </c>
      <c r="K104" s="24" t="s">
        <v>394</v>
      </c>
      <c r="L104" s="25">
        <f>SUM(L98:L103)</f>
        <v>1.6073380171740828</v>
      </c>
      <c r="M104" s="524">
        <f>M97+L104</f>
        <v>114.80015612802498</v>
      </c>
      <c r="N104" s="527"/>
      <c r="O104" s="645">
        <f>SUM(O98:O103)</f>
        <v>1.4200000000000001E-2</v>
      </c>
      <c r="P104" s="22">
        <f t="shared" ref="P104:P110" si="80">$S$56</f>
        <v>100</v>
      </c>
      <c r="Q104" s="24" t="s">
        <v>394</v>
      </c>
      <c r="R104" s="25">
        <f t="shared" si="61"/>
        <v>1.4200000000000002</v>
      </c>
      <c r="S104" s="524">
        <f>S97+R104</f>
        <v>101.42</v>
      </c>
      <c r="T104" s="527"/>
      <c r="U104" s="645">
        <f>SUM(U98:U103)</f>
        <v>1.4200000000000001E-2</v>
      </c>
      <c r="V104" s="8">
        <f t="shared" si="67"/>
        <v>100</v>
      </c>
      <c r="W104" s="24" t="s">
        <v>394</v>
      </c>
      <c r="X104" s="25">
        <f t="shared" ref="X104:X118" si="81">U104*V104</f>
        <v>1.4200000000000002</v>
      </c>
      <c r="Y104" s="524">
        <f>Y97+X104</f>
        <v>101.42</v>
      </c>
      <c r="Z104" s="527"/>
    </row>
    <row r="105" spans="1:26" hidden="1" x14ac:dyDescent="0.4">
      <c r="A105" s="17" t="s">
        <v>316</v>
      </c>
      <c r="B105" s="651" t="s">
        <v>320</v>
      </c>
      <c r="C105" s="646"/>
      <c r="D105" s="8">
        <f t="shared" si="78"/>
        <v>131.64324746291959</v>
      </c>
      <c r="E105" s="18" t="s">
        <v>394</v>
      </c>
      <c r="F105" s="19">
        <f t="shared" ref="F105:F118" si="82">C105*D105</f>
        <v>0</v>
      </c>
      <c r="G105" s="517"/>
      <c r="H105" s="523"/>
      <c r="I105" s="537">
        <f t="shared" ref="I105:I112" si="83">C105</f>
        <v>0</v>
      </c>
      <c r="J105" s="8">
        <f t="shared" si="79"/>
        <v>113.19281811085089</v>
      </c>
      <c r="K105" s="18" t="s">
        <v>394</v>
      </c>
      <c r="L105" s="19">
        <f t="shared" ref="L105:L118" si="84">I105*J105</f>
        <v>0</v>
      </c>
      <c r="M105" s="517"/>
      <c r="N105" s="523"/>
      <c r="O105" s="646">
        <f t="shared" ref="O105:O112" si="85">I105</f>
        <v>0</v>
      </c>
      <c r="P105" s="8">
        <f t="shared" si="80"/>
        <v>100</v>
      </c>
      <c r="Q105" s="18" t="s">
        <v>394</v>
      </c>
      <c r="R105" s="19">
        <f t="shared" si="61"/>
        <v>0</v>
      </c>
      <c r="S105" s="517"/>
      <c r="T105" s="523"/>
      <c r="U105" s="646">
        <f t="shared" ref="U105:U112" si="86">O105</f>
        <v>0</v>
      </c>
      <c r="V105" s="19">
        <f>$Y$89</f>
        <v>100</v>
      </c>
      <c r="W105" s="18" t="s">
        <v>394</v>
      </c>
      <c r="X105" s="19">
        <f t="shared" si="81"/>
        <v>0</v>
      </c>
      <c r="Y105" s="517"/>
      <c r="Z105" s="523"/>
    </row>
    <row r="106" spans="1:26" hidden="1" x14ac:dyDescent="0.4">
      <c r="A106" s="23"/>
      <c r="B106" s="150" t="s">
        <v>374</v>
      </c>
      <c r="C106" s="646"/>
      <c r="D106" s="8">
        <f t="shared" si="78"/>
        <v>131.64324746291959</v>
      </c>
      <c r="E106" s="24" t="s">
        <v>394</v>
      </c>
      <c r="F106" s="25">
        <f t="shared" si="82"/>
        <v>0</v>
      </c>
      <c r="G106" s="524"/>
      <c r="H106" s="523"/>
      <c r="I106" s="537">
        <f t="shared" si="83"/>
        <v>0</v>
      </c>
      <c r="J106" s="8">
        <f t="shared" si="79"/>
        <v>113.19281811085089</v>
      </c>
      <c r="K106" s="24" t="s">
        <v>394</v>
      </c>
      <c r="L106" s="25">
        <f t="shared" si="84"/>
        <v>0</v>
      </c>
      <c r="M106" s="524"/>
      <c r="N106" s="523"/>
      <c r="O106" s="646">
        <f t="shared" si="85"/>
        <v>0</v>
      </c>
      <c r="P106" s="8">
        <f t="shared" si="80"/>
        <v>100</v>
      </c>
      <c r="Q106" s="24" t="s">
        <v>394</v>
      </c>
      <c r="R106" s="25">
        <f t="shared" si="61"/>
        <v>0</v>
      </c>
      <c r="S106" s="524"/>
      <c r="T106" s="523"/>
      <c r="U106" s="646">
        <f t="shared" si="86"/>
        <v>0</v>
      </c>
      <c r="V106" s="25">
        <f t="shared" ref="V106:V113" si="87">$Y$89</f>
        <v>100</v>
      </c>
      <c r="W106" s="24" t="s">
        <v>394</v>
      </c>
      <c r="X106" s="25">
        <f t="shared" si="81"/>
        <v>0</v>
      </c>
      <c r="Y106" s="524"/>
      <c r="Z106" s="523"/>
    </row>
    <row r="107" spans="1:26" hidden="1" x14ac:dyDescent="0.4">
      <c r="A107" s="23"/>
      <c r="B107" s="150" t="s">
        <v>363</v>
      </c>
      <c r="C107" s="646"/>
      <c r="D107" s="8">
        <f t="shared" si="78"/>
        <v>131.64324746291959</v>
      </c>
      <c r="E107" s="24" t="s">
        <v>394</v>
      </c>
      <c r="F107" s="25">
        <f t="shared" si="82"/>
        <v>0</v>
      </c>
      <c r="G107" s="524"/>
      <c r="H107" s="523"/>
      <c r="I107" s="537">
        <f t="shared" si="83"/>
        <v>0</v>
      </c>
      <c r="J107" s="8">
        <f t="shared" si="79"/>
        <v>113.19281811085089</v>
      </c>
      <c r="K107" s="24" t="s">
        <v>394</v>
      </c>
      <c r="L107" s="25">
        <f t="shared" si="84"/>
        <v>0</v>
      </c>
      <c r="M107" s="524"/>
      <c r="N107" s="523"/>
      <c r="O107" s="646">
        <f t="shared" si="85"/>
        <v>0</v>
      </c>
      <c r="P107" s="8">
        <f t="shared" si="80"/>
        <v>100</v>
      </c>
      <c r="Q107" s="24" t="s">
        <v>394</v>
      </c>
      <c r="R107" s="25">
        <f t="shared" si="61"/>
        <v>0</v>
      </c>
      <c r="S107" s="524"/>
      <c r="T107" s="523"/>
      <c r="U107" s="646">
        <f t="shared" si="86"/>
        <v>0</v>
      </c>
      <c r="V107" s="25">
        <f t="shared" si="87"/>
        <v>100</v>
      </c>
      <c r="W107" s="24" t="s">
        <v>394</v>
      </c>
      <c r="X107" s="25">
        <f t="shared" si="81"/>
        <v>0</v>
      </c>
      <c r="Y107" s="524"/>
      <c r="Z107" s="523"/>
    </row>
    <row r="108" spans="1:26" hidden="1" x14ac:dyDescent="0.4">
      <c r="A108" s="23"/>
      <c r="B108" s="150" t="s">
        <v>856</v>
      </c>
      <c r="C108" s="646"/>
      <c r="D108" s="8">
        <f t="shared" si="78"/>
        <v>131.64324746291959</v>
      </c>
      <c r="E108" s="24" t="s">
        <v>394</v>
      </c>
      <c r="F108" s="25">
        <f t="shared" si="82"/>
        <v>0</v>
      </c>
      <c r="G108" s="524"/>
      <c r="H108" s="523"/>
      <c r="I108" s="537">
        <f t="shared" si="83"/>
        <v>0</v>
      </c>
      <c r="J108" s="8">
        <f t="shared" si="79"/>
        <v>113.19281811085089</v>
      </c>
      <c r="K108" s="24" t="s">
        <v>394</v>
      </c>
      <c r="L108" s="25">
        <f t="shared" si="84"/>
        <v>0</v>
      </c>
      <c r="M108" s="524"/>
      <c r="N108" s="523"/>
      <c r="O108" s="646">
        <f t="shared" si="85"/>
        <v>0</v>
      </c>
      <c r="P108" s="8">
        <f t="shared" si="80"/>
        <v>100</v>
      </c>
      <c r="Q108" s="24" t="s">
        <v>394</v>
      </c>
      <c r="R108" s="25">
        <f t="shared" si="61"/>
        <v>0</v>
      </c>
      <c r="S108" s="524"/>
      <c r="T108" s="523"/>
      <c r="U108" s="646">
        <f t="shared" si="86"/>
        <v>0</v>
      </c>
      <c r="V108" s="25">
        <f t="shared" si="87"/>
        <v>100</v>
      </c>
      <c r="W108" s="24" t="s">
        <v>394</v>
      </c>
      <c r="X108" s="25">
        <f t="shared" si="81"/>
        <v>0</v>
      </c>
      <c r="Y108" s="524"/>
      <c r="Z108" s="523"/>
    </row>
    <row r="109" spans="1:26" hidden="1" x14ac:dyDescent="0.4">
      <c r="A109" s="23"/>
      <c r="B109" s="150" t="s">
        <v>322</v>
      </c>
      <c r="C109" s="646"/>
      <c r="D109" s="8">
        <f t="shared" si="78"/>
        <v>131.64324746291959</v>
      </c>
      <c r="E109" s="24" t="s">
        <v>394</v>
      </c>
      <c r="F109" s="25">
        <f t="shared" si="82"/>
        <v>0</v>
      </c>
      <c r="G109" s="524"/>
      <c r="H109" s="523"/>
      <c r="I109" s="537">
        <f t="shared" si="83"/>
        <v>0</v>
      </c>
      <c r="J109" s="8">
        <f t="shared" si="79"/>
        <v>113.19281811085089</v>
      </c>
      <c r="K109" s="24" t="s">
        <v>394</v>
      </c>
      <c r="L109" s="25">
        <f t="shared" si="84"/>
        <v>0</v>
      </c>
      <c r="M109" s="524"/>
      <c r="N109" s="523"/>
      <c r="O109" s="646">
        <f t="shared" si="85"/>
        <v>0</v>
      </c>
      <c r="P109" s="8">
        <f t="shared" si="80"/>
        <v>100</v>
      </c>
      <c r="Q109" s="24" t="s">
        <v>394</v>
      </c>
      <c r="R109" s="25">
        <f t="shared" si="61"/>
        <v>0</v>
      </c>
      <c r="S109" s="524"/>
      <c r="T109" s="523"/>
      <c r="U109" s="646">
        <f t="shared" si="86"/>
        <v>0</v>
      </c>
      <c r="V109" s="25">
        <f t="shared" si="87"/>
        <v>100</v>
      </c>
      <c r="W109" s="24" t="s">
        <v>394</v>
      </c>
      <c r="X109" s="25">
        <f t="shared" si="81"/>
        <v>0</v>
      </c>
      <c r="Y109" s="524"/>
      <c r="Z109" s="523"/>
    </row>
    <row r="110" spans="1:26" hidden="1" x14ac:dyDescent="0.4">
      <c r="A110" s="23"/>
      <c r="B110" s="150" t="s">
        <v>13</v>
      </c>
      <c r="C110" s="646">
        <f>'Vaste waarden'!$B$7</f>
        <v>6.0999999999999999E-2</v>
      </c>
      <c r="D110" s="8">
        <f t="shared" si="78"/>
        <v>131.64324746291959</v>
      </c>
      <c r="E110" s="24" t="s">
        <v>394</v>
      </c>
      <c r="F110" s="25">
        <f t="shared" si="82"/>
        <v>8.0302380952380954</v>
      </c>
      <c r="G110" s="524"/>
      <c r="H110" s="523"/>
      <c r="I110" s="537">
        <f t="shared" si="83"/>
        <v>6.0999999999999999E-2</v>
      </c>
      <c r="J110" s="8">
        <f t="shared" si="79"/>
        <v>113.19281811085089</v>
      </c>
      <c r="K110" s="24" t="s">
        <v>394</v>
      </c>
      <c r="L110" s="25">
        <f t="shared" si="84"/>
        <v>6.9047619047619042</v>
      </c>
      <c r="M110" s="524"/>
      <c r="N110" s="523"/>
      <c r="O110" s="646">
        <f t="shared" si="85"/>
        <v>6.0999999999999999E-2</v>
      </c>
      <c r="P110" s="8">
        <f t="shared" si="80"/>
        <v>100</v>
      </c>
      <c r="Q110" s="24" t="s">
        <v>394</v>
      </c>
      <c r="R110" s="25">
        <f t="shared" si="61"/>
        <v>6.1</v>
      </c>
      <c r="S110" s="524"/>
      <c r="T110" s="523"/>
      <c r="U110" s="646">
        <f t="shared" si="86"/>
        <v>6.0999999999999999E-2</v>
      </c>
      <c r="V110" s="25">
        <f t="shared" si="87"/>
        <v>100</v>
      </c>
      <c r="W110" s="24" t="s">
        <v>394</v>
      </c>
      <c r="X110" s="25">
        <f t="shared" si="81"/>
        <v>6.1</v>
      </c>
      <c r="Y110" s="524"/>
      <c r="Z110" s="523"/>
    </row>
    <row r="111" spans="1:26" hidden="1" x14ac:dyDescent="0.4">
      <c r="A111" s="23"/>
      <c r="B111" s="271" t="s">
        <v>757</v>
      </c>
      <c r="C111" s="646"/>
      <c r="D111" s="8">
        <f t="shared" ref="D111:D112" si="88">$G$15</f>
        <v>131.64324746291959</v>
      </c>
      <c r="E111" s="24" t="s">
        <v>394</v>
      </c>
      <c r="F111" s="25">
        <f t="shared" si="82"/>
        <v>0</v>
      </c>
      <c r="G111" s="524"/>
      <c r="H111" s="523"/>
      <c r="I111" s="537">
        <f t="shared" si="83"/>
        <v>0</v>
      </c>
      <c r="J111" s="8">
        <f t="shared" ref="J111:J112" si="89">$M$15</f>
        <v>113.19281811085089</v>
      </c>
      <c r="K111" s="24" t="s">
        <v>394</v>
      </c>
      <c r="L111" s="25">
        <f t="shared" si="84"/>
        <v>0</v>
      </c>
      <c r="M111" s="524"/>
      <c r="N111" s="523"/>
      <c r="O111" s="646">
        <f t="shared" si="85"/>
        <v>0</v>
      </c>
      <c r="P111" s="8">
        <f t="shared" ref="P111:P112" si="90">$S$15</f>
        <v>100</v>
      </c>
      <c r="Q111" s="24" t="s">
        <v>394</v>
      </c>
      <c r="R111" s="25">
        <f t="shared" si="61"/>
        <v>0</v>
      </c>
      <c r="S111" s="524"/>
      <c r="T111" s="523"/>
      <c r="U111" s="646">
        <f t="shared" si="86"/>
        <v>0</v>
      </c>
      <c r="V111" s="25">
        <f t="shared" si="87"/>
        <v>100</v>
      </c>
      <c r="W111" s="24" t="s">
        <v>394</v>
      </c>
      <c r="X111" s="25">
        <f t="shared" si="81"/>
        <v>0</v>
      </c>
      <c r="Y111" s="524"/>
      <c r="Z111" s="523"/>
    </row>
    <row r="112" spans="1:26" hidden="1" x14ac:dyDescent="0.4">
      <c r="A112" s="23"/>
      <c r="B112" s="271" t="s">
        <v>383</v>
      </c>
      <c r="C112" s="646">
        <f>'Overzicht van invoer'!$F$32*$AD$46</f>
        <v>0</v>
      </c>
      <c r="D112" s="8">
        <f t="shared" si="88"/>
        <v>131.64324746291959</v>
      </c>
      <c r="E112" s="24" t="s">
        <v>394</v>
      </c>
      <c r="F112" s="25">
        <f t="shared" si="82"/>
        <v>0</v>
      </c>
      <c r="G112" s="524"/>
      <c r="H112" s="523"/>
      <c r="I112" s="537">
        <f t="shared" si="83"/>
        <v>0</v>
      </c>
      <c r="J112" s="8">
        <f t="shared" si="89"/>
        <v>113.19281811085089</v>
      </c>
      <c r="K112" s="24" t="s">
        <v>394</v>
      </c>
      <c r="L112" s="25">
        <f t="shared" si="84"/>
        <v>0</v>
      </c>
      <c r="M112" s="524"/>
      <c r="N112" s="523"/>
      <c r="O112" s="646">
        <f t="shared" si="85"/>
        <v>0</v>
      </c>
      <c r="P112" s="8">
        <f t="shared" si="90"/>
        <v>100</v>
      </c>
      <c r="Q112" s="24" t="s">
        <v>394</v>
      </c>
      <c r="R112" s="25">
        <f t="shared" si="61"/>
        <v>0</v>
      </c>
      <c r="S112" s="524"/>
      <c r="T112" s="523"/>
      <c r="U112" s="646">
        <f t="shared" si="86"/>
        <v>0</v>
      </c>
      <c r="V112" s="25">
        <f t="shared" si="87"/>
        <v>100</v>
      </c>
      <c r="W112" s="24" t="s">
        <v>394</v>
      </c>
      <c r="X112" s="25">
        <f t="shared" si="81"/>
        <v>0</v>
      </c>
      <c r="Y112" s="524"/>
      <c r="Z112" s="523"/>
    </row>
    <row r="113" spans="1:26" hidden="1" x14ac:dyDescent="0.4">
      <c r="A113" s="20"/>
      <c r="B113" s="638" t="s">
        <v>22</v>
      </c>
      <c r="C113" s="645">
        <f>SUM(C105:C112)</f>
        <v>6.0999999999999999E-2</v>
      </c>
      <c r="D113" s="22">
        <f>$G$56</f>
        <v>131.64324746291959</v>
      </c>
      <c r="E113" s="21" t="s">
        <v>394</v>
      </c>
      <c r="F113" s="22">
        <f t="shared" si="82"/>
        <v>8.0302380952380954</v>
      </c>
      <c r="G113" s="521">
        <f>G104+F113</f>
        <v>141.54281967213115</v>
      </c>
      <c r="H113" s="230"/>
      <c r="I113" s="536">
        <f>SUM(I105:I112)</f>
        <v>6.0999999999999999E-2</v>
      </c>
      <c r="J113" s="22">
        <f>$M$56</f>
        <v>113.19281811085089</v>
      </c>
      <c r="K113" s="21" t="s">
        <v>394</v>
      </c>
      <c r="L113" s="22">
        <f t="shared" si="84"/>
        <v>6.9047619047619042</v>
      </c>
      <c r="M113" s="521">
        <f>M104+L113</f>
        <v>121.70491803278688</v>
      </c>
      <c r="N113" s="230"/>
      <c r="O113" s="645">
        <f>SUM(O105:O112)</f>
        <v>6.0999999999999999E-2</v>
      </c>
      <c r="P113" s="22">
        <f>$S$56</f>
        <v>100</v>
      </c>
      <c r="Q113" s="21" t="s">
        <v>394</v>
      </c>
      <c r="R113" s="22">
        <f t="shared" si="61"/>
        <v>6.1</v>
      </c>
      <c r="S113" s="521">
        <f>S104+R113</f>
        <v>107.52</v>
      </c>
      <c r="T113" s="230"/>
      <c r="U113" s="645">
        <f>SUM(U105:U112)</f>
        <v>6.0999999999999999E-2</v>
      </c>
      <c r="V113" s="22">
        <f t="shared" si="87"/>
        <v>100</v>
      </c>
      <c r="W113" s="21" t="s">
        <v>394</v>
      </c>
      <c r="X113" s="22">
        <f t="shared" si="81"/>
        <v>6.1</v>
      </c>
      <c r="Y113" s="521">
        <f>Y104+X113</f>
        <v>107.52</v>
      </c>
      <c r="Z113" s="230"/>
    </row>
    <row r="114" spans="1:26" hidden="1" x14ac:dyDescent="0.4">
      <c r="A114" s="23" t="s">
        <v>16</v>
      </c>
      <c r="B114" s="271" t="s">
        <v>787</v>
      </c>
      <c r="C114" s="646">
        <f>'Overzicht van invoer'!$F$28*$AD$46</f>
        <v>0</v>
      </c>
      <c r="D114" s="8">
        <f>$G$113</f>
        <v>141.54281967213115</v>
      </c>
      <c r="E114" s="24" t="s">
        <v>636</v>
      </c>
      <c r="F114" s="25">
        <f t="shared" si="82"/>
        <v>0</v>
      </c>
      <c r="G114" s="524"/>
      <c r="H114" s="523"/>
      <c r="I114" s="537">
        <f>C114</f>
        <v>0</v>
      </c>
      <c r="J114" s="8">
        <f>$M$72</f>
        <v>144.05992817837625</v>
      </c>
      <c r="K114" s="24" t="s">
        <v>636</v>
      </c>
      <c r="L114" s="25">
        <f t="shared" si="84"/>
        <v>0</v>
      </c>
      <c r="M114" s="524"/>
      <c r="N114" s="523"/>
      <c r="O114" s="646">
        <f>C114</f>
        <v>0</v>
      </c>
      <c r="P114" s="8">
        <f>$S$113</f>
        <v>107.52</v>
      </c>
      <c r="Q114" s="24" t="s">
        <v>636</v>
      </c>
      <c r="R114" s="25">
        <f t="shared" si="61"/>
        <v>0</v>
      </c>
      <c r="S114" s="524"/>
      <c r="T114" s="523"/>
      <c r="U114" s="646">
        <f>I114</f>
        <v>0</v>
      </c>
      <c r="V114" s="8">
        <f>$Y$113</f>
        <v>107.52</v>
      </c>
      <c r="W114" s="24" t="s">
        <v>636</v>
      </c>
      <c r="X114" s="25">
        <f t="shared" si="81"/>
        <v>0</v>
      </c>
      <c r="Y114" s="524"/>
      <c r="Z114" s="523"/>
    </row>
    <row r="115" spans="1:26" hidden="1" x14ac:dyDescent="0.4">
      <c r="A115" s="23"/>
      <c r="B115" s="271" t="s">
        <v>759</v>
      </c>
      <c r="C115" s="646">
        <f>Variabelen!F35</f>
        <v>0</v>
      </c>
      <c r="D115" s="8">
        <f t="shared" ref="D115:D118" si="91">$G$113</f>
        <v>141.54281967213115</v>
      </c>
      <c r="E115" s="24" t="s">
        <v>636</v>
      </c>
      <c r="F115" s="25">
        <f t="shared" si="82"/>
        <v>0</v>
      </c>
      <c r="G115" s="524"/>
      <c r="H115" s="523"/>
      <c r="I115" s="537">
        <f>C115</f>
        <v>0</v>
      </c>
      <c r="J115" s="8">
        <f t="shared" ref="J115:J116" si="92">$M$72</f>
        <v>144.05992817837625</v>
      </c>
      <c r="K115" s="24" t="s">
        <v>636</v>
      </c>
      <c r="L115" s="25">
        <f t="shared" si="84"/>
        <v>0</v>
      </c>
      <c r="M115" s="524"/>
      <c r="N115" s="523"/>
      <c r="O115" s="646"/>
      <c r="P115" s="8">
        <f t="shared" ref="P115:P118" si="93">$S$113</f>
        <v>107.52</v>
      </c>
      <c r="Q115" s="24" t="s">
        <v>636</v>
      </c>
      <c r="R115" s="25">
        <f t="shared" si="61"/>
        <v>0</v>
      </c>
      <c r="S115" s="524"/>
      <c r="T115" s="523"/>
      <c r="U115" s="646"/>
      <c r="V115" s="8">
        <f t="shared" ref="V115:V118" si="94">$Y$113</f>
        <v>107.52</v>
      </c>
      <c r="W115" s="24" t="s">
        <v>636</v>
      </c>
      <c r="X115" s="25">
        <f t="shared" si="81"/>
        <v>0</v>
      </c>
      <c r="Y115" s="524"/>
      <c r="Z115" s="523"/>
    </row>
    <row r="116" spans="1:26" hidden="1" x14ac:dyDescent="0.4">
      <c r="A116" s="23"/>
      <c r="B116" s="271" t="s">
        <v>282</v>
      </c>
      <c r="C116" s="646">
        <f>Variabelen!F46</f>
        <v>0</v>
      </c>
      <c r="D116" s="8">
        <f t="shared" si="91"/>
        <v>141.54281967213115</v>
      </c>
      <c r="E116" s="24" t="s">
        <v>636</v>
      </c>
      <c r="F116" s="25">
        <f t="shared" si="82"/>
        <v>0</v>
      </c>
      <c r="G116" s="524"/>
      <c r="H116" s="523"/>
      <c r="I116" s="537">
        <f>C116</f>
        <v>0</v>
      </c>
      <c r="J116" s="8">
        <f t="shared" si="92"/>
        <v>144.05992817837625</v>
      </c>
      <c r="K116" s="24" t="s">
        <v>636</v>
      </c>
      <c r="L116" s="25">
        <f t="shared" si="84"/>
        <v>0</v>
      </c>
      <c r="M116" s="524"/>
      <c r="N116" s="523"/>
      <c r="O116" s="646"/>
      <c r="P116" s="8">
        <f t="shared" si="93"/>
        <v>107.52</v>
      </c>
      <c r="Q116" s="24" t="s">
        <v>636</v>
      </c>
      <c r="R116" s="25">
        <f t="shared" si="61"/>
        <v>0</v>
      </c>
      <c r="S116" s="524"/>
      <c r="T116" s="523"/>
      <c r="U116" s="646"/>
      <c r="V116" s="8">
        <f t="shared" si="94"/>
        <v>107.52</v>
      </c>
      <c r="W116" s="24" t="s">
        <v>636</v>
      </c>
      <c r="X116" s="25">
        <f t="shared" si="81"/>
        <v>0</v>
      </c>
      <c r="Y116" s="524"/>
      <c r="Z116" s="523"/>
    </row>
    <row r="117" spans="1:26" hidden="1" x14ac:dyDescent="0.4">
      <c r="A117" s="23"/>
      <c r="B117" s="271" t="s">
        <v>300</v>
      </c>
      <c r="C117" s="646">
        <f>'Overzicht van invoer'!$F$47</f>
        <v>0</v>
      </c>
      <c r="D117" s="8">
        <f t="shared" si="91"/>
        <v>141.54281967213115</v>
      </c>
      <c r="E117" s="24" t="s">
        <v>636</v>
      </c>
      <c r="F117" s="25">
        <f t="shared" si="82"/>
        <v>0</v>
      </c>
      <c r="G117" s="524"/>
      <c r="H117" s="523"/>
      <c r="I117" s="537"/>
      <c r="J117" s="8">
        <f>$M$72</f>
        <v>144.05992817837625</v>
      </c>
      <c r="K117" s="24" t="s">
        <v>636</v>
      </c>
      <c r="L117" s="25">
        <f t="shared" si="84"/>
        <v>0</v>
      </c>
      <c r="M117" s="524"/>
      <c r="N117" s="523"/>
      <c r="O117" s="646"/>
      <c r="P117" s="8">
        <f t="shared" si="93"/>
        <v>107.52</v>
      </c>
      <c r="Q117" s="24" t="s">
        <v>636</v>
      </c>
      <c r="R117" s="25">
        <f t="shared" si="61"/>
        <v>0</v>
      </c>
      <c r="S117" s="524"/>
      <c r="T117" s="523"/>
      <c r="U117" s="646"/>
      <c r="V117" s="8">
        <f t="shared" si="94"/>
        <v>107.52</v>
      </c>
      <c r="W117" s="24" t="s">
        <v>636</v>
      </c>
      <c r="X117" s="25">
        <f t="shared" si="81"/>
        <v>0</v>
      </c>
      <c r="Y117" s="524"/>
      <c r="Z117" s="523"/>
    </row>
    <row r="118" spans="1:26" hidden="1" x14ac:dyDescent="0.4">
      <c r="A118" s="23"/>
      <c r="B118" s="638" t="s">
        <v>22</v>
      </c>
      <c r="C118" s="645">
        <f>SUM(C114:C117)</f>
        <v>0</v>
      </c>
      <c r="D118" s="8">
        <f t="shared" si="91"/>
        <v>141.54281967213115</v>
      </c>
      <c r="E118" s="24" t="s">
        <v>636</v>
      </c>
      <c r="F118" s="22">
        <f t="shared" si="82"/>
        <v>0</v>
      </c>
      <c r="G118" s="524"/>
      <c r="H118" s="523"/>
      <c r="I118" s="536">
        <f>SUM(I114:I117)</f>
        <v>0</v>
      </c>
      <c r="J118" s="8">
        <f>$M$72</f>
        <v>144.05992817837625</v>
      </c>
      <c r="K118" s="24" t="s">
        <v>636</v>
      </c>
      <c r="L118" s="22">
        <f t="shared" si="84"/>
        <v>0</v>
      </c>
      <c r="M118" s="524"/>
      <c r="N118" s="523"/>
      <c r="O118" s="645">
        <f>SUM(O114:O117)</f>
        <v>0</v>
      </c>
      <c r="P118" s="8">
        <f t="shared" si="93"/>
        <v>107.52</v>
      </c>
      <c r="Q118" s="24" t="s">
        <v>636</v>
      </c>
      <c r="R118" s="22">
        <f t="shared" si="61"/>
        <v>0</v>
      </c>
      <c r="S118" s="524"/>
      <c r="T118" s="523"/>
      <c r="U118" s="645">
        <f>SUM(U114:U117)</f>
        <v>0</v>
      </c>
      <c r="V118" s="8">
        <f t="shared" si="94"/>
        <v>107.52</v>
      </c>
      <c r="W118" s="24" t="s">
        <v>636</v>
      </c>
      <c r="X118" s="22">
        <f t="shared" si="81"/>
        <v>0</v>
      </c>
      <c r="Y118" s="524"/>
      <c r="Z118" s="523"/>
    </row>
    <row r="119" spans="1:26" hidden="1" x14ac:dyDescent="0.4">
      <c r="A119" s="13"/>
      <c r="B119" s="652" t="s">
        <v>22</v>
      </c>
      <c r="C119" s="647"/>
      <c r="D119" s="15"/>
      <c r="E119" s="30"/>
      <c r="F119" s="14"/>
      <c r="G119" s="529">
        <f>G113+F118</f>
        <v>141.54281967213115</v>
      </c>
      <c r="H119" s="530"/>
      <c r="I119" s="31"/>
      <c r="J119" s="15"/>
      <c r="K119" s="30"/>
      <c r="L119" s="14"/>
      <c r="M119" s="529">
        <f>M113+L118</f>
        <v>121.70491803278688</v>
      </c>
      <c r="N119" s="530"/>
      <c r="O119" s="647"/>
      <c r="P119" s="15"/>
      <c r="Q119" s="30"/>
      <c r="R119" s="14"/>
      <c r="S119" s="529">
        <f>S113+R118</f>
        <v>107.52</v>
      </c>
      <c r="T119" s="530"/>
      <c r="U119" s="647"/>
      <c r="V119" s="15"/>
      <c r="W119" s="30"/>
      <c r="X119" s="14"/>
      <c r="Y119" s="529">
        <f>Y113+X118</f>
        <v>107.52</v>
      </c>
      <c r="Z119" s="530"/>
    </row>
    <row r="120" spans="1:26" s="546" customFormat="1" hidden="1" x14ac:dyDescent="0.4">
      <c r="B120" s="653"/>
      <c r="C120" s="643"/>
      <c r="F120" s="547"/>
      <c r="G120" s="547">
        <f>G119/100</f>
        <v>1.4154281967213114</v>
      </c>
      <c r="H120" s="547"/>
      <c r="I120" s="547"/>
      <c r="J120" s="547"/>
      <c r="K120" s="547"/>
      <c r="L120" s="547"/>
      <c r="M120" s="547">
        <f>M119/100</f>
        <v>1.2170491803278687</v>
      </c>
      <c r="N120" s="547"/>
      <c r="O120" s="658"/>
      <c r="P120" s="547"/>
      <c r="Q120" s="547"/>
      <c r="R120" s="547"/>
      <c r="S120" s="547">
        <f>S119/100</f>
        <v>1.0751999999999999</v>
      </c>
      <c r="T120" s="547"/>
      <c r="U120" s="658"/>
      <c r="V120" s="547"/>
      <c r="W120" s="547"/>
      <c r="X120" s="547"/>
      <c r="Y120" s="547">
        <f>Y119/100</f>
        <v>1.0751999999999999</v>
      </c>
      <c r="Z120" s="547"/>
    </row>
    <row r="121" spans="1:26" hidden="1" x14ac:dyDescent="0.4"/>
    <row r="122" spans="1:26" hidden="1" x14ac:dyDescent="0.4"/>
    <row r="123" spans="1:26" hidden="1" x14ac:dyDescent="0.4"/>
    <row r="125" spans="1:26" hidden="1" x14ac:dyDescent="0.4"/>
    <row r="126" spans="1:26" ht="33.4" hidden="1" x14ac:dyDescent="1">
      <c r="A126" s="9"/>
      <c r="B126" s="991" t="s">
        <v>685</v>
      </c>
      <c r="C126" s="991"/>
      <c r="D126" s="991"/>
      <c r="E126" s="991"/>
      <c r="F126" s="991"/>
      <c r="G126" s="991"/>
      <c r="H126" s="991"/>
      <c r="I126" s="991"/>
      <c r="J126" s="991"/>
      <c r="K126" s="991"/>
      <c r="L126" s="991"/>
      <c r="M126" s="991"/>
      <c r="N126" s="991"/>
    </row>
    <row r="127" spans="1:26" hidden="1" x14ac:dyDescent="0.4"/>
    <row r="128" spans="1:26" hidden="1" x14ac:dyDescent="0.4"/>
    <row r="129" spans="1:26" ht="31.5" hidden="1" customHeight="1" x14ac:dyDescent="0.4">
      <c r="A129" s="513" t="s">
        <v>311</v>
      </c>
      <c r="B129" s="992" t="s">
        <v>323</v>
      </c>
      <c r="C129" s="992"/>
      <c r="D129" s="992"/>
      <c r="E129" s="992"/>
      <c r="F129" s="992"/>
      <c r="G129" s="993"/>
      <c r="H129" s="988" t="s">
        <v>866</v>
      </c>
      <c r="I129" s="989"/>
      <c r="J129" s="989"/>
      <c r="K129" s="989"/>
      <c r="L129" s="989"/>
      <c r="M129" s="990"/>
      <c r="N129" s="28"/>
      <c r="O129" s="988" t="s">
        <v>865</v>
      </c>
      <c r="P129" s="989"/>
      <c r="Q129" s="989"/>
      <c r="R129" s="989"/>
      <c r="S129" s="989"/>
      <c r="T129" s="990"/>
      <c r="U129" s="988" t="s">
        <v>595</v>
      </c>
      <c r="V129" s="989"/>
      <c r="W129" s="989"/>
      <c r="X129" s="989"/>
      <c r="Y129" s="989"/>
      <c r="Z129" s="990"/>
    </row>
    <row r="130" spans="1:26" hidden="1" x14ac:dyDescent="0.4">
      <c r="A130" s="13" t="s">
        <v>0</v>
      </c>
      <c r="B130" s="649"/>
      <c r="C130" s="640" t="s">
        <v>2</v>
      </c>
      <c r="D130" s="987" t="s">
        <v>3</v>
      </c>
      <c r="E130" s="987"/>
      <c r="F130" s="14" t="s">
        <v>4</v>
      </c>
      <c r="G130" s="15" t="s">
        <v>5</v>
      </c>
      <c r="H130" s="515"/>
      <c r="I130" s="309" t="s">
        <v>2</v>
      </c>
      <c r="J130" s="987" t="s">
        <v>3</v>
      </c>
      <c r="K130" s="987"/>
      <c r="L130" s="14" t="s">
        <v>4</v>
      </c>
      <c r="M130" s="15" t="s">
        <v>5</v>
      </c>
      <c r="N130" s="515"/>
      <c r="O130" s="640" t="s">
        <v>2</v>
      </c>
      <c r="P130" s="987" t="s">
        <v>3</v>
      </c>
      <c r="Q130" s="987"/>
      <c r="R130" s="14" t="s">
        <v>4</v>
      </c>
      <c r="S130" s="15" t="s">
        <v>5</v>
      </c>
      <c r="T130" s="15"/>
      <c r="U130" s="640" t="s">
        <v>2</v>
      </c>
      <c r="V130" s="987" t="s">
        <v>3</v>
      </c>
      <c r="W130" s="987"/>
      <c r="X130" s="14" t="s">
        <v>4</v>
      </c>
      <c r="Y130" s="15" t="s">
        <v>5</v>
      </c>
      <c r="Z130" s="15"/>
    </row>
    <row r="131" spans="1:26" hidden="1" x14ac:dyDescent="0.4">
      <c r="A131" s="26" t="s">
        <v>1</v>
      </c>
      <c r="B131" s="650"/>
      <c r="C131" s="641">
        <v>100</v>
      </c>
      <c r="D131" s="28">
        <v>100</v>
      </c>
      <c r="E131" s="27"/>
      <c r="F131" s="29">
        <v>100</v>
      </c>
      <c r="G131" s="525">
        <v>100</v>
      </c>
      <c r="H131" s="555"/>
      <c r="I131" s="29">
        <v>100</v>
      </c>
      <c r="J131" s="28">
        <v>100</v>
      </c>
      <c r="K131" s="27"/>
      <c r="L131" s="29">
        <v>100</v>
      </c>
      <c r="M131" s="525">
        <v>100</v>
      </c>
      <c r="N131" s="555"/>
      <c r="O131" s="641">
        <v>100</v>
      </c>
      <c r="P131" s="28">
        <v>100</v>
      </c>
      <c r="Q131" s="27"/>
      <c r="R131" s="29">
        <v>100</v>
      </c>
      <c r="S131" s="525">
        <v>100</v>
      </c>
      <c r="T131" s="555"/>
      <c r="U131" s="641">
        <v>100</v>
      </c>
      <c r="V131" s="28">
        <v>100</v>
      </c>
      <c r="W131" s="27"/>
      <c r="X131" s="29">
        <v>100</v>
      </c>
      <c r="Y131" s="525">
        <v>100</v>
      </c>
      <c r="Z131" s="555"/>
    </row>
    <row r="132" spans="1:26" hidden="1" x14ac:dyDescent="0.4">
      <c r="A132" s="20" t="s">
        <v>6</v>
      </c>
      <c r="B132" s="638"/>
      <c r="C132" s="645"/>
      <c r="D132" s="11">
        <f>D131</f>
        <v>100</v>
      </c>
      <c r="E132" s="21" t="s">
        <v>1</v>
      </c>
      <c r="F132" s="22">
        <f t="shared" ref="F132:F142" si="95">C132*D132</f>
        <v>0</v>
      </c>
      <c r="G132" s="521">
        <f>G131+F132</f>
        <v>100</v>
      </c>
      <c r="H132" s="230"/>
      <c r="I132" s="536">
        <f>C132</f>
        <v>0</v>
      </c>
      <c r="J132" s="11">
        <f>J131</f>
        <v>100</v>
      </c>
      <c r="K132" s="21" t="s">
        <v>1</v>
      </c>
      <c r="L132" s="22">
        <f t="shared" ref="L132:L145" si="96">I132*J132</f>
        <v>0</v>
      </c>
      <c r="M132" s="521">
        <f>M131+L132</f>
        <v>100</v>
      </c>
      <c r="N132" s="230"/>
      <c r="O132" s="645"/>
      <c r="P132" s="11">
        <f>P131</f>
        <v>100</v>
      </c>
      <c r="Q132" s="21" t="s">
        <v>1</v>
      </c>
      <c r="R132" s="22">
        <f t="shared" ref="R132:R160" si="97">O132*P132</f>
        <v>0</v>
      </c>
      <c r="S132" s="521">
        <f>S131+R132</f>
        <v>100</v>
      </c>
      <c r="T132" s="230"/>
      <c r="U132" s="645"/>
      <c r="V132" s="11">
        <f>V131</f>
        <v>100</v>
      </c>
      <c r="W132" s="21" t="s">
        <v>1</v>
      </c>
      <c r="X132" s="22">
        <f t="shared" ref="X132:X160" si="98">U132*V132</f>
        <v>0</v>
      </c>
      <c r="Y132" s="521">
        <f>Y131+X132</f>
        <v>100</v>
      </c>
      <c r="Z132" s="230"/>
    </row>
    <row r="133" spans="1:26" hidden="1" x14ac:dyDescent="0.4">
      <c r="A133" s="17" t="s">
        <v>7</v>
      </c>
      <c r="B133" s="651" t="s">
        <v>8</v>
      </c>
      <c r="C133" s="646">
        <f>'Vaste waarden'!$C$24</f>
        <v>0.13192818110850899</v>
      </c>
      <c r="D133" s="10">
        <f>$G$132</f>
        <v>100</v>
      </c>
      <c r="E133" s="18" t="s">
        <v>1</v>
      </c>
      <c r="F133" s="19">
        <f t="shared" si="95"/>
        <v>13.192818110850899</v>
      </c>
      <c r="G133" s="517"/>
      <c r="H133" s="523"/>
      <c r="I133" s="537">
        <f>C133</f>
        <v>0.13192818110850899</v>
      </c>
      <c r="J133" s="10">
        <f>$M$132</f>
        <v>100</v>
      </c>
      <c r="K133" s="18" t="s">
        <v>1</v>
      </c>
      <c r="L133" s="19">
        <f t="shared" si="96"/>
        <v>13.192818110850899</v>
      </c>
      <c r="M133" s="517"/>
      <c r="N133" s="523"/>
      <c r="O133" s="646"/>
      <c r="P133" s="10">
        <f>$S$132</f>
        <v>100</v>
      </c>
      <c r="Q133" s="18" t="s">
        <v>1</v>
      </c>
      <c r="R133" s="19">
        <f t="shared" si="97"/>
        <v>0</v>
      </c>
      <c r="S133" s="517"/>
      <c r="T133" s="523"/>
      <c r="U133" s="646"/>
      <c r="V133" s="10">
        <f>$Y$132</f>
        <v>100</v>
      </c>
      <c r="W133" s="18" t="s">
        <v>1</v>
      </c>
      <c r="X133" s="19">
        <f t="shared" si="98"/>
        <v>0</v>
      </c>
      <c r="Y133" s="517"/>
      <c r="Z133" s="523"/>
    </row>
    <row r="134" spans="1:26" hidden="1" x14ac:dyDescent="0.4">
      <c r="A134" s="23"/>
      <c r="B134" s="271" t="s">
        <v>9</v>
      </c>
      <c r="C134" s="637">
        <f>'Vaste waarden'!$C$26</f>
        <v>0</v>
      </c>
      <c r="D134" s="8">
        <f>$G$132</f>
        <v>100</v>
      </c>
      <c r="E134" s="24" t="s">
        <v>1</v>
      </c>
      <c r="F134" s="25">
        <f t="shared" si="95"/>
        <v>0</v>
      </c>
      <c r="G134" s="524"/>
      <c r="H134" s="523"/>
      <c r="I134" s="537"/>
      <c r="J134" s="8">
        <f>$M$132</f>
        <v>100</v>
      </c>
      <c r="K134" s="24" t="s">
        <v>1</v>
      </c>
      <c r="L134" s="25">
        <f t="shared" si="96"/>
        <v>0</v>
      </c>
      <c r="M134" s="524"/>
      <c r="N134" s="523"/>
      <c r="O134" s="646"/>
      <c r="P134" s="25">
        <f>$S$132</f>
        <v>100</v>
      </c>
      <c r="Q134" s="24" t="s">
        <v>1</v>
      </c>
      <c r="R134" s="25">
        <f t="shared" si="97"/>
        <v>0</v>
      </c>
      <c r="S134" s="524"/>
      <c r="T134" s="523"/>
      <c r="U134" s="646"/>
      <c r="V134" s="25">
        <f>$Y$132</f>
        <v>100</v>
      </c>
      <c r="W134" s="24" t="s">
        <v>1</v>
      </c>
      <c r="X134" s="25">
        <f t="shared" si="98"/>
        <v>0</v>
      </c>
      <c r="Y134" s="524"/>
      <c r="Z134" s="523"/>
    </row>
    <row r="135" spans="1:26" hidden="1" x14ac:dyDescent="0.4">
      <c r="A135" s="23"/>
      <c r="B135" s="150" t="s">
        <v>10</v>
      </c>
      <c r="C135" s="637">
        <f>'Vaste waarden'!$C$31</f>
        <v>0</v>
      </c>
      <c r="D135" s="8">
        <f t="shared" ref="D135:D137" si="99">$G$132</f>
        <v>100</v>
      </c>
      <c r="E135" s="24" t="s">
        <v>1</v>
      </c>
      <c r="F135" s="25">
        <f t="shared" si="95"/>
        <v>0</v>
      </c>
      <c r="G135" s="524"/>
      <c r="H135" s="523"/>
      <c r="I135" s="537"/>
      <c r="J135" s="8">
        <f t="shared" ref="J135:J137" si="100">$M$132</f>
        <v>100</v>
      </c>
      <c r="K135" s="24" t="s">
        <v>1</v>
      </c>
      <c r="L135" s="25">
        <f t="shared" si="96"/>
        <v>0</v>
      </c>
      <c r="M135" s="524"/>
      <c r="N135" s="523"/>
      <c r="O135" s="646"/>
      <c r="P135" s="25">
        <f t="shared" ref="P135:P137" si="101">$S$132</f>
        <v>100</v>
      </c>
      <c r="Q135" s="24" t="s">
        <v>1</v>
      </c>
      <c r="R135" s="25">
        <f t="shared" si="97"/>
        <v>0</v>
      </c>
      <c r="S135" s="524"/>
      <c r="T135" s="523"/>
      <c r="U135" s="646"/>
      <c r="V135" s="25">
        <f t="shared" ref="V135:V137" si="102">$Y$132</f>
        <v>100</v>
      </c>
      <c r="W135" s="24" t="s">
        <v>1</v>
      </c>
      <c r="X135" s="25">
        <f t="shared" si="98"/>
        <v>0</v>
      </c>
      <c r="Y135" s="524"/>
      <c r="Z135" s="523"/>
    </row>
    <row r="136" spans="1:26" hidden="1" x14ac:dyDescent="0.4">
      <c r="A136" s="23"/>
      <c r="B136" s="150" t="s">
        <v>362</v>
      </c>
      <c r="C136" s="646">
        <f>'Vaste waarden'!$C$27</f>
        <v>0</v>
      </c>
      <c r="D136" s="8">
        <f t="shared" si="99"/>
        <v>100</v>
      </c>
      <c r="E136" s="24" t="s">
        <v>1</v>
      </c>
      <c r="F136" s="25">
        <f t="shared" si="95"/>
        <v>0</v>
      </c>
      <c r="G136" s="524"/>
      <c r="H136" s="523"/>
      <c r="I136" s="537"/>
      <c r="J136" s="8">
        <f t="shared" si="100"/>
        <v>100</v>
      </c>
      <c r="K136" s="24" t="s">
        <v>1</v>
      </c>
      <c r="L136" s="25">
        <f t="shared" si="96"/>
        <v>0</v>
      </c>
      <c r="M136" s="524"/>
      <c r="N136" s="523"/>
      <c r="O136" s="646"/>
      <c r="P136" s="25">
        <f t="shared" si="101"/>
        <v>100</v>
      </c>
      <c r="Q136" s="24" t="s">
        <v>1</v>
      </c>
      <c r="R136" s="25">
        <f t="shared" si="97"/>
        <v>0</v>
      </c>
      <c r="S136" s="524"/>
      <c r="T136" s="523"/>
      <c r="U136" s="646"/>
      <c r="V136" s="25">
        <f t="shared" si="102"/>
        <v>100</v>
      </c>
      <c r="W136" s="24" t="s">
        <v>1</v>
      </c>
      <c r="X136" s="25">
        <f t="shared" si="98"/>
        <v>0</v>
      </c>
      <c r="Y136" s="524"/>
      <c r="Z136" s="523"/>
    </row>
    <row r="137" spans="1:26" hidden="1" x14ac:dyDescent="0.4">
      <c r="A137" s="20"/>
      <c r="B137" s="151" t="s">
        <v>22</v>
      </c>
      <c r="C137" s="645">
        <f>SUM(C133:C136)</f>
        <v>0.13192818110850899</v>
      </c>
      <c r="D137" s="8">
        <f t="shared" si="99"/>
        <v>100</v>
      </c>
      <c r="E137" s="21" t="s">
        <v>1</v>
      </c>
      <c r="F137" s="22">
        <f t="shared" si="95"/>
        <v>13.192818110850899</v>
      </c>
      <c r="G137" s="521">
        <f>G132+F137</f>
        <v>113.19281811085089</v>
      </c>
      <c r="H137" s="230"/>
      <c r="I137" s="535">
        <f>SUM(I133:I136)</f>
        <v>0.13192818110850899</v>
      </c>
      <c r="J137" s="8">
        <f t="shared" si="100"/>
        <v>100</v>
      </c>
      <c r="K137" s="21" t="s">
        <v>1</v>
      </c>
      <c r="L137" s="22">
        <f t="shared" si="96"/>
        <v>13.192818110850899</v>
      </c>
      <c r="M137" s="521">
        <f>M132+L137</f>
        <v>113.19281811085089</v>
      </c>
      <c r="N137" s="230"/>
      <c r="O137" s="645">
        <f>SUM(O133:O136)</f>
        <v>0</v>
      </c>
      <c r="P137" s="22">
        <f t="shared" si="101"/>
        <v>100</v>
      </c>
      <c r="Q137" s="21" t="s">
        <v>1</v>
      </c>
      <c r="R137" s="22">
        <f t="shared" si="97"/>
        <v>0</v>
      </c>
      <c r="S137" s="521">
        <f>S132+R137</f>
        <v>100</v>
      </c>
      <c r="T137" s="230"/>
      <c r="U137" s="645">
        <f>SUM(U133:U136)</f>
        <v>0</v>
      </c>
      <c r="V137" s="25">
        <f t="shared" si="102"/>
        <v>100</v>
      </c>
      <c r="W137" s="21" t="s">
        <v>1</v>
      </c>
      <c r="X137" s="22">
        <f t="shared" si="98"/>
        <v>0</v>
      </c>
      <c r="Y137" s="521">
        <f>Y132+X137</f>
        <v>100</v>
      </c>
      <c r="Z137" s="230"/>
    </row>
    <row r="138" spans="1:26" hidden="1" x14ac:dyDescent="0.4">
      <c r="A138" s="26" t="s">
        <v>390</v>
      </c>
      <c r="B138" s="650"/>
      <c r="C138" s="645">
        <f>'Overzicht van invoer'!$F$42</f>
        <v>8.3000000000000004E-2</v>
      </c>
      <c r="D138" s="28">
        <f>G137</f>
        <v>113.19281811085089</v>
      </c>
      <c r="E138" s="27" t="s">
        <v>394</v>
      </c>
      <c r="F138" s="29">
        <f t="shared" si="95"/>
        <v>9.3950039032006245</v>
      </c>
      <c r="G138" s="525">
        <f>G137+F138</f>
        <v>122.58782201405151</v>
      </c>
      <c r="H138" s="230"/>
      <c r="I138" s="526">
        <f>IF(Variabelen!$C$68 ="ja", Variabelen!$F$67, 0)+IF(Variabelen!$C$71 ="ja", Variabelen!$F$70, 0)</f>
        <v>0</v>
      </c>
      <c r="J138" s="28">
        <f>M137</f>
        <v>113.19281811085089</v>
      </c>
      <c r="K138" s="29" t="s">
        <v>394</v>
      </c>
      <c r="L138" s="29">
        <f t="shared" si="96"/>
        <v>0</v>
      </c>
      <c r="M138" s="525">
        <f>M137+L138</f>
        <v>113.19281811085089</v>
      </c>
      <c r="N138" s="230"/>
      <c r="O138" s="655">
        <f>IF(Variabelen!$C$69 ="ja", Variabelen!$F$67, 0)+IF(Variabelen!$C$72 ="ja", Variabelen!$F$70, 0)</f>
        <v>0</v>
      </c>
      <c r="P138" s="28">
        <f>S137</f>
        <v>100</v>
      </c>
      <c r="Q138" s="27" t="s">
        <v>394</v>
      </c>
      <c r="R138" s="29">
        <f t="shared" si="97"/>
        <v>0</v>
      </c>
      <c r="S138" s="525">
        <f>S137+R138</f>
        <v>100</v>
      </c>
      <c r="T138" s="230"/>
      <c r="U138" s="655"/>
      <c r="V138" s="28">
        <f>Y137</f>
        <v>100</v>
      </c>
      <c r="W138" s="27" t="s">
        <v>394</v>
      </c>
      <c r="X138" s="29">
        <f t="shared" si="98"/>
        <v>0</v>
      </c>
      <c r="Y138" s="525">
        <f>Y137+X138</f>
        <v>100</v>
      </c>
      <c r="Z138" s="230"/>
    </row>
    <row r="139" spans="1:26" hidden="1" x14ac:dyDescent="0.4">
      <c r="A139" s="26" t="s">
        <v>11</v>
      </c>
      <c r="B139" s="650"/>
      <c r="C139" s="645">
        <f>'Vaste waarden'!$C$32</f>
        <v>0.08</v>
      </c>
      <c r="D139" s="28">
        <f>G137</f>
        <v>113.19281811085089</v>
      </c>
      <c r="E139" s="538" t="s">
        <v>394</v>
      </c>
      <c r="F139" s="29">
        <f t="shared" si="95"/>
        <v>9.0554254488680712</v>
      </c>
      <c r="G139" s="525">
        <f>G137+F139+F138</f>
        <v>131.64324746291959</v>
      </c>
      <c r="H139" s="230"/>
      <c r="I139" s="526">
        <f>IF(Variabelen!$C$65 ="ja", Variabelen!$F$64, 0)</f>
        <v>0</v>
      </c>
      <c r="J139" s="28">
        <f>M137</f>
        <v>113.19281811085089</v>
      </c>
      <c r="K139" s="27" t="s">
        <v>394</v>
      </c>
      <c r="L139" s="29">
        <f t="shared" si="96"/>
        <v>0</v>
      </c>
      <c r="M139" s="525">
        <f>M137+L139+L138</f>
        <v>113.19281811085089</v>
      </c>
      <c r="N139" s="230"/>
      <c r="O139" s="655">
        <f>IF(Variabelen!$C$66 ="ja", Variabelen!$F$64, 0)</f>
        <v>0</v>
      </c>
      <c r="P139" s="28">
        <f>S137</f>
        <v>100</v>
      </c>
      <c r="Q139" s="27" t="s">
        <v>394</v>
      </c>
      <c r="R139" s="29">
        <f t="shared" si="97"/>
        <v>0</v>
      </c>
      <c r="S139" s="525">
        <f>S137+R139+R138</f>
        <v>100</v>
      </c>
      <c r="T139" s="230"/>
      <c r="U139" s="655"/>
      <c r="V139" s="28">
        <f>Y137</f>
        <v>100</v>
      </c>
      <c r="W139" s="27" t="s">
        <v>394</v>
      </c>
      <c r="X139" s="29">
        <f t="shared" si="98"/>
        <v>0</v>
      </c>
      <c r="Y139" s="525">
        <f>Y137+X139+X138</f>
        <v>100</v>
      </c>
      <c r="Z139" s="230"/>
    </row>
    <row r="140" spans="1:26" hidden="1" x14ac:dyDescent="0.4">
      <c r="A140" s="23" t="s">
        <v>18</v>
      </c>
      <c r="B140" s="271" t="s">
        <v>857</v>
      </c>
      <c r="C140" s="646">
        <f>'Overzicht van invoer'!$F$11</f>
        <v>0</v>
      </c>
      <c r="D140" s="8">
        <f>$G$139</f>
        <v>131.64324746291959</v>
      </c>
      <c r="E140" s="24" t="s">
        <v>394</v>
      </c>
      <c r="F140" s="25">
        <f t="shared" si="95"/>
        <v>0</v>
      </c>
      <c r="G140" s="524"/>
      <c r="H140" s="523"/>
      <c r="I140" s="537">
        <f t="shared" ref="I140:I145" si="103">C140</f>
        <v>0</v>
      </c>
      <c r="J140" s="8">
        <f>$M$137</f>
        <v>113.19281811085089</v>
      </c>
      <c r="K140" s="24" t="s">
        <v>394</v>
      </c>
      <c r="L140" s="25">
        <f t="shared" si="96"/>
        <v>0</v>
      </c>
      <c r="M140" s="524"/>
      <c r="N140" s="523"/>
      <c r="O140" s="646">
        <f>C140</f>
        <v>0</v>
      </c>
      <c r="P140" s="8">
        <f>$S$137</f>
        <v>100</v>
      </c>
      <c r="Q140" s="24" t="s">
        <v>394</v>
      </c>
      <c r="R140" s="25">
        <f t="shared" si="97"/>
        <v>0</v>
      </c>
      <c r="S140" s="524"/>
      <c r="T140" s="523"/>
      <c r="U140" s="646">
        <f>I140</f>
        <v>0</v>
      </c>
      <c r="V140" s="8">
        <f>$Y$137</f>
        <v>100</v>
      </c>
      <c r="W140" s="24" t="s">
        <v>394</v>
      </c>
      <c r="X140" s="25">
        <f t="shared" si="98"/>
        <v>0</v>
      </c>
      <c r="Y140" s="524"/>
      <c r="Z140" s="523"/>
    </row>
    <row r="141" spans="1:26" hidden="1" x14ac:dyDescent="0.4">
      <c r="A141" s="23"/>
      <c r="B141" s="271" t="s">
        <v>855</v>
      </c>
      <c r="C141" s="646"/>
      <c r="D141" s="8">
        <f t="shared" ref="D141:D146" si="104">$G$139</f>
        <v>131.64324746291959</v>
      </c>
      <c r="E141" s="24" t="s">
        <v>394</v>
      </c>
      <c r="F141" s="25">
        <f t="shared" si="95"/>
        <v>0</v>
      </c>
      <c r="G141" s="524"/>
      <c r="H141" s="523"/>
      <c r="I141" s="537">
        <f t="shared" si="103"/>
        <v>0</v>
      </c>
      <c r="J141" s="8">
        <f>$M$137</f>
        <v>113.19281811085089</v>
      </c>
      <c r="K141" s="24" t="s">
        <v>394</v>
      </c>
      <c r="L141" s="25">
        <f t="shared" si="96"/>
        <v>0</v>
      </c>
      <c r="M141" s="524"/>
      <c r="N141" s="523"/>
      <c r="O141" s="646">
        <f>I141</f>
        <v>0</v>
      </c>
      <c r="P141" s="8">
        <f>$S$137</f>
        <v>100</v>
      </c>
      <c r="Q141" s="24" t="s">
        <v>394</v>
      </c>
      <c r="R141" s="25">
        <f t="shared" si="97"/>
        <v>0</v>
      </c>
      <c r="S141" s="524"/>
      <c r="T141" s="523"/>
      <c r="U141" s="646">
        <f>O141</f>
        <v>0</v>
      </c>
      <c r="V141" s="8">
        <f>$Y$137</f>
        <v>100</v>
      </c>
      <c r="W141" s="24" t="s">
        <v>394</v>
      </c>
      <c r="X141" s="25">
        <f t="shared" si="98"/>
        <v>0</v>
      </c>
      <c r="Y141" s="524"/>
      <c r="Z141" s="523"/>
    </row>
    <row r="142" spans="1:26" hidden="1" x14ac:dyDescent="0.4">
      <c r="A142" s="23"/>
      <c r="B142" s="271" t="s">
        <v>12</v>
      </c>
      <c r="C142" s="646">
        <f>'Vaste waarden'!$B$20</f>
        <v>2E-3</v>
      </c>
      <c r="D142" s="8">
        <f t="shared" si="104"/>
        <v>131.64324746291959</v>
      </c>
      <c r="E142" s="24" t="s">
        <v>394</v>
      </c>
      <c r="F142" s="25">
        <f t="shared" si="95"/>
        <v>0.26328649492583917</v>
      </c>
      <c r="G142" s="524"/>
      <c r="H142" s="523"/>
      <c r="I142" s="537">
        <f t="shared" si="103"/>
        <v>2E-3</v>
      </c>
      <c r="J142" s="8">
        <f>$M$137</f>
        <v>113.19281811085089</v>
      </c>
      <c r="K142" s="24" t="s">
        <v>394</v>
      </c>
      <c r="L142" s="25">
        <f t="shared" si="96"/>
        <v>0.2263856362217018</v>
      </c>
      <c r="M142" s="524"/>
      <c r="N142" s="523"/>
      <c r="O142" s="646">
        <f t="shared" ref="O142" si="105">I142</f>
        <v>2E-3</v>
      </c>
      <c r="P142" s="8">
        <f>$S$137</f>
        <v>100</v>
      </c>
      <c r="Q142" s="24" t="s">
        <v>394</v>
      </c>
      <c r="R142" s="25">
        <f t="shared" si="97"/>
        <v>0.2</v>
      </c>
      <c r="S142" s="524"/>
      <c r="T142" s="523"/>
      <c r="U142" s="646">
        <f t="shared" ref="U142" si="106">O142</f>
        <v>2E-3</v>
      </c>
      <c r="V142" s="8">
        <f t="shared" ref="V142:V146" si="107">$Y$137</f>
        <v>100</v>
      </c>
      <c r="W142" s="24" t="s">
        <v>394</v>
      </c>
      <c r="X142" s="25">
        <f t="shared" si="98"/>
        <v>0.2</v>
      </c>
      <c r="Y142" s="524"/>
      <c r="Z142" s="523"/>
    </row>
    <row r="143" spans="1:26" hidden="1" x14ac:dyDescent="0.4">
      <c r="A143" s="23"/>
      <c r="B143" s="271" t="s">
        <v>285</v>
      </c>
      <c r="C143" s="637">
        <f>'Vaste waarden'!$B$19</f>
        <v>1.2200000000000001E-2</v>
      </c>
      <c r="D143" s="8">
        <f t="shared" si="104"/>
        <v>131.64324746291959</v>
      </c>
      <c r="E143" s="25" t="s">
        <v>394</v>
      </c>
      <c r="F143" s="25">
        <f>C143*D143</f>
        <v>1.6060476190476192</v>
      </c>
      <c r="G143" s="524"/>
      <c r="H143" s="523"/>
      <c r="I143" s="522">
        <f t="shared" si="103"/>
        <v>1.2200000000000001E-2</v>
      </c>
      <c r="J143" s="8">
        <f t="shared" ref="J143:J145" si="108">$M$14</f>
        <v>113.19281811085089</v>
      </c>
      <c r="K143" s="25" t="s">
        <v>394</v>
      </c>
      <c r="L143" s="25">
        <f t="shared" si="96"/>
        <v>1.3809523809523809</v>
      </c>
      <c r="M143" s="524"/>
      <c r="N143" s="523"/>
      <c r="O143" s="637">
        <f>C143</f>
        <v>1.2200000000000001E-2</v>
      </c>
      <c r="P143" s="8">
        <f t="shared" ref="P143:P145" si="109">$S$14</f>
        <v>100</v>
      </c>
      <c r="Q143" s="25" t="s">
        <v>394</v>
      </c>
      <c r="R143" s="25">
        <f t="shared" si="97"/>
        <v>1.22</v>
      </c>
      <c r="S143" s="524"/>
      <c r="T143" s="523"/>
      <c r="U143" s="637">
        <f>I143</f>
        <v>1.2200000000000001E-2</v>
      </c>
      <c r="V143" s="8">
        <f t="shared" si="107"/>
        <v>100</v>
      </c>
      <c r="W143" s="25" t="s">
        <v>394</v>
      </c>
      <c r="X143" s="25">
        <f t="shared" si="98"/>
        <v>1.22</v>
      </c>
      <c r="Y143" s="524"/>
      <c r="Z143" s="523"/>
    </row>
    <row r="144" spans="1:26" hidden="1" x14ac:dyDescent="0.4">
      <c r="A144" s="23"/>
      <c r="B144" s="271" t="s">
        <v>682</v>
      </c>
      <c r="C144" s="646">
        <f>'Vaste waarden'!$B$10</f>
        <v>0</v>
      </c>
      <c r="D144" s="8">
        <f t="shared" si="104"/>
        <v>131.64324746291959</v>
      </c>
      <c r="E144" s="24" t="s">
        <v>394</v>
      </c>
      <c r="F144" s="25">
        <f t="shared" ref="F144:F145" si="110">C144*D144</f>
        <v>0</v>
      </c>
      <c r="G144" s="524"/>
      <c r="H144" s="523"/>
      <c r="I144" s="537">
        <f t="shared" si="103"/>
        <v>0</v>
      </c>
      <c r="J144" s="8">
        <f t="shared" si="108"/>
        <v>113.19281811085089</v>
      </c>
      <c r="K144" s="24" t="s">
        <v>394</v>
      </c>
      <c r="L144" s="25">
        <f t="shared" si="96"/>
        <v>0</v>
      </c>
      <c r="M144" s="524"/>
      <c r="N144" s="523"/>
      <c r="O144" s="646">
        <f t="shared" ref="O144:O145" si="111">I144</f>
        <v>0</v>
      </c>
      <c r="P144" s="8">
        <f t="shared" si="109"/>
        <v>100</v>
      </c>
      <c r="Q144" s="24" t="s">
        <v>394</v>
      </c>
      <c r="R144" s="25">
        <f t="shared" si="97"/>
        <v>0</v>
      </c>
      <c r="S144" s="524"/>
      <c r="T144" s="523"/>
      <c r="U144" s="646">
        <f t="shared" ref="U144" si="112">O144</f>
        <v>0</v>
      </c>
      <c r="V144" s="8">
        <f t="shared" si="107"/>
        <v>100</v>
      </c>
      <c r="W144" s="24" t="s">
        <v>394</v>
      </c>
      <c r="X144" s="25">
        <f t="shared" si="98"/>
        <v>0</v>
      </c>
      <c r="Y144" s="524"/>
      <c r="Z144" s="523"/>
    </row>
    <row r="145" spans="1:26" hidden="1" x14ac:dyDescent="0.4">
      <c r="A145" s="23"/>
      <c r="B145" s="271" t="s">
        <v>696</v>
      </c>
      <c r="C145" s="646">
        <f>Variabelen!$F$45</f>
        <v>0</v>
      </c>
      <c r="D145" s="8">
        <f t="shared" si="104"/>
        <v>131.64324746291959</v>
      </c>
      <c r="E145" s="24" t="s">
        <v>394</v>
      </c>
      <c r="F145" s="25">
        <f t="shared" si="110"/>
        <v>0</v>
      </c>
      <c r="G145" s="524"/>
      <c r="H145" s="523"/>
      <c r="I145" s="537">
        <f t="shared" si="103"/>
        <v>0</v>
      </c>
      <c r="J145" s="8">
        <f t="shared" si="108"/>
        <v>113.19281811085089</v>
      </c>
      <c r="K145" s="24" t="s">
        <v>394</v>
      </c>
      <c r="L145" s="25">
        <f t="shared" si="96"/>
        <v>0</v>
      </c>
      <c r="M145" s="524"/>
      <c r="N145" s="523"/>
      <c r="O145" s="646">
        <f t="shared" si="111"/>
        <v>0</v>
      </c>
      <c r="P145" s="8">
        <f t="shared" si="109"/>
        <v>100</v>
      </c>
      <c r="Q145" s="24" t="s">
        <v>394</v>
      </c>
      <c r="R145" s="25">
        <f t="shared" si="97"/>
        <v>0</v>
      </c>
      <c r="S145" s="524"/>
      <c r="T145" s="523"/>
      <c r="U145" s="646"/>
      <c r="V145" s="8">
        <f t="shared" si="107"/>
        <v>100</v>
      </c>
      <c r="W145" s="24" t="s">
        <v>394</v>
      </c>
      <c r="X145" s="25">
        <f t="shared" si="98"/>
        <v>0</v>
      </c>
      <c r="Y145" s="524"/>
      <c r="Z145" s="523"/>
    </row>
    <row r="146" spans="1:26" hidden="1" x14ac:dyDescent="0.4">
      <c r="A146" s="23"/>
      <c r="B146" s="638" t="s">
        <v>22</v>
      </c>
      <c r="C146" s="645">
        <f>SUM(C140:C145)</f>
        <v>1.4200000000000001E-2</v>
      </c>
      <c r="D146" s="8">
        <f t="shared" si="104"/>
        <v>131.64324746291959</v>
      </c>
      <c r="E146" s="24" t="s">
        <v>394</v>
      </c>
      <c r="F146" s="25">
        <f>SUM(F140:F145)</f>
        <v>1.8693341139734583</v>
      </c>
      <c r="G146" s="524">
        <f>G139+F146</f>
        <v>133.51258157689304</v>
      </c>
      <c r="H146" s="527"/>
      <c r="I146" s="536">
        <f>SUM(I140:I145)</f>
        <v>1.4200000000000001E-2</v>
      </c>
      <c r="J146" s="22">
        <f t="shared" ref="J146" si="113">$M$137</f>
        <v>113.19281811085089</v>
      </c>
      <c r="K146" s="24" t="s">
        <v>394</v>
      </c>
      <c r="L146" s="25">
        <f>SUM(L140:L145)</f>
        <v>1.6073380171740828</v>
      </c>
      <c r="M146" s="524">
        <f>M139+L146</f>
        <v>114.80015612802498</v>
      </c>
      <c r="N146" s="527"/>
      <c r="O146" s="645">
        <f>SUM(O140:O145)</f>
        <v>1.4200000000000001E-2</v>
      </c>
      <c r="P146" s="22">
        <f t="shared" ref="P146" si="114">$S$137</f>
        <v>100</v>
      </c>
      <c r="Q146" s="24" t="s">
        <v>394</v>
      </c>
      <c r="R146" s="25">
        <f t="shared" si="97"/>
        <v>1.4200000000000002</v>
      </c>
      <c r="S146" s="524">
        <f>S139+R146</f>
        <v>101.42</v>
      </c>
      <c r="T146" s="527"/>
      <c r="U146" s="645">
        <f>SUM(U140:U144)</f>
        <v>1.4200000000000001E-2</v>
      </c>
      <c r="V146" s="8">
        <f t="shared" si="107"/>
        <v>100</v>
      </c>
      <c r="W146" s="24" t="s">
        <v>394</v>
      </c>
      <c r="X146" s="25">
        <f t="shared" si="98"/>
        <v>1.4200000000000002</v>
      </c>
      <c r="Y146" s="524">
        <f>Y139+X146</f>
        <v>101.42</v>
      </c>
      <c r="Z146" s="527"/>
    </row>
    <row r="147" spans="1:26" hidden="1" x14ac:dyDescent="0.4">
      <c r="A147" s="17" t="s">
        <v>316</v>
      </c>
      <c r="B147" s="651" t="s">
        <v>320</v>
      </c>
      <c r="C147" s="646">
        <f>'Vaste waarden'!$B$3</f>
        <v>7.7399999999999997E-2</v>
      </c>
      <c r="D147" s="10">
        <f t="shared" ref="D147:D152" si="115">$G$139</f>
        <v>131.64324746291959</v>
      </c>
      <c r="E147" s="18" t="s">
        <v>394</v>
      </c>
      <c r="F147" s="19">
        <f t="shared" ref="F147:F160" si="116">C147*D147</f>
        <v>10.189187353629976</v>
      </c>
      <c r="G147" s="517"/>
      <c r="H147" s="523"/>
      <c r="I147" s="537">
        <f t="shared" ref="I147:I154" si="117">C147</f>
        <v>7.7399999999999997E-2</v>
      </c>
      <c r="J147" s="8">
        <f t="shared" ref="J147:J152" si="118">$M$139</f>
        <v>113.19281811085089</v>
      </c>
      <c r="K147" s="18" t="s">
        <v>394</v>
      </c>
      <c r="L147" s="19">
        <f t="shared" ref="L147:L160" si="119">I147*J147</f>
        <v>8.7611241217798597</v>
      </c>
      <c r="M147" s="517"/>
      <c r="N147" s="523"/>
      <c r="O147" s="646">
        <f t="shared" ref="O147:O154" si="120">I147</f>
        <v>7.7399999999999997E-2</v>
      </c>
      <c r="P147" s="8">
        <f t="shared" ref="P147:P152" si="121">$S$139</f>
        <v>100</v>
      </c>
      <c r="Q147" s="18" t="s">
        <v>394</v>
      </c>
      <c r="R147" s="19">
        <f t="shared" si="97"/>
        <v>7.7399999999999993</v>
      </c>
      <c r="S147" s="517"/>
      <c r="T147" s="523"/>
      <c r="U147" s="646">
        <f t="shared" ref="U147:U154" si="122">O147</f>
        <v>7.7399999999999997E-2</v>
      </c>
      <c r="V147" s="8">
        <f>$Y$139</f>
        <v>100</v>
      </c>
      <c r="W147" s="18" t="s">
        <v>394</v>
      </c>
      <c r="X147" s="19">
        <f t="shared" si="98"/>
        <v>7.7399999999999993</v>
      </c>
      <c r="Y147" s="517"/>
      <c r="Z147" s="523"/>
    </row>
    <row r="148" spans="1:26" hidden="1" x14ac:dyDescent="0.4">
      <c r="A148" s="23"/>
      <c r="B148" s="150" t="s">
        <v>374</v>
      </c>
      <c r="C148" s="646">
        <f>Bedrijfswaardes!$C$15</f>
        <v>7.6300000000000007E-2</v>
      </c>
      <c r="D148" s="8">
        <f t="shared" si="115"/>
        <v>131.64324746291959</v>
      </c>
      <c r="E148" s="24" t="s">
        <v>394</v>
      </c>
      <c r="F148" s="25">
        <f t="shared" si="116"/>
        <v>10.044379781420766</v>
      </c>
      <c r="G148" s="524"/>
      <c r="H148" s="523"/>
      <c r="I148" s="537">
        <f t="shared" si="117"/>
        <v>7.6300000000000007E-2</v>
      </c>
      <c r="J148" s="8">
        <f t="shared" si="118"/>
        <v>113.19281811085089</v>
      </c>
      <c r="K148" s="24" t="s">
        <v>394</v>
      </c>
      <c r="L148" s="25">
        <f t="shared" si="119"/>
        <v>8.6366120218579248</v>
      </c>
      <c r="M148" s="524"/>
      <c r="N148" s="523"/>
      <c r="O148" s="646">
        <f t="shared" si="120"/>
        <v>7.6300000000000007E-2</v>
      </c>
      <c r="P148" s="8">
        <f t="shared" si="121"/>
        <v>100</v>
      </c>
      <c r="Q148" s="24" t="s">
        <v>394</v>
      </c>
      <c r="R148" s="25">
        <f t="shared" si="97"/>
        <v>7.6300000000000008</v>
      </c>
      <c r="S148" s="524"/>
      <c r="T148" s="523"/>
      <c r="U148" s="646">
        <f t="shared" si="122"/>
        <v>7.6300000000000007E-2</v>
      </c>
      <c r="V148" s="8">
        <f t="shared" ref="V148:V152" si="123">$S$139</f>
        <v>100</v>
      </c>
      <c r="W148" s="24" t="s">
        <v>394</v>
      </c>
      <c r="X148" s="25">
        <f t="shared" si="98"/>
        <v>7.6300000000000008</v>
      </c>
      <c r="Y148" s="524"/>
      <c r="Z148" s="523"/>
    </row>
    <row r="149" spans="1:26" hidden="1" x14ac:dyDescent="0.4">
      <c r="A149" s="23"/>
      <c r="B149" s="150" t="s">
        <v>363</v>
      </c>
      <c r="C149" s="646">
        <f>'Vaste waarden'!$B$6</f>
        <v>5.0000000000000001E-3</v>
      </c>
      <c r="D149" s="8">
        <f t="shared" si="115"/>
        <v>131.64324746291959</v>
      </c>
      <c r="E149" s="24" t="s">
        <v>394</v>
      </c>
      <c r="F149" s="25">
        <f t="shared" si="116"/>
        <v>0.658216237314598</v>
      </c>
      <c r="G149" s="524"/>
      <c r="H149" s="523"/>
      <c r="I149" s="537">
        <f t="shared" si="117"/>
        <v>5.0000000000000001E-3</v>
      </c>
      <c r="J149" s="8">
        <f t="shared" si="118"/>
        <v>113.19281811085089</v>
      </c>
      <c r="K149" s="24" t="s">
        <v>394</v>
      </c>
      <c r="L149" s="25">
        <f t="shared" si="119"/>
        <v>0.56596409055425445</v>
      </c>
      <c r="M149" s="524"/>
      <c r="N149" s="523"/>
      <c r="O149" s="646">
        <f t="shared" si="120"/>
        <v>5.0000000000000001E-3</v>
      </c>
      <c r="P149" s="8">
        <f t="shared" si="121"/>
        <v>100</v>
      </c>
      <c r="Q149" s="24" t="s">
        <v>394</v>
      </c>
      <c r="R149" s="25">
        <f t="shared" si="97"/>
        <v>0.5</v>
      </c>
      <c r="S149" s="524"/>
      <c r="T149" s="523"/>
      <c r="U149" s="646">
        <f t="shared" si="122"/>
        <v>5.0000000000000001E-3</v>
      </c>
      <c r="V149" s="8">
        <f t="shared" si="123"/>
        <v>100</v>
      </c>
      <c r="W149" s="24" t="s">
        <v>394</v>
      </c>
      <c r="X149" s="25">
        <f t="shared" si="98"/>
        <v>0.5</v>
      </c>
      <c r="Y149" s="524"/>
      <c r="Z149" s="523"/>
    </row>
    <row r="150" spans="1:26" hidden="1" x14ac:dyDescent="0.4">
      <c r="A150" s="23"/>
      <c r="B150" s="150" t="s">
        <v>856</v>
      </c>
      <c r="C150" s="646">
        <f>'Overzicht van invoer'!$F$22</f>
        <v>0</v>
      </c>
      <c r="D150" s="8">
        <f t="shared" si="115"/>
        <v>131.64324746291959</v>
      </c>
      <c r="E150" s="24" t="s">
        <v>394</v>
      </c>
      <c r="F150" s="25">
        <f t="shared" si="116"/>
        <v>0</v>
      </c>
      <c r="G150" s="524"/>
      <c r="H150" s="523"/>
      <c r="I150" s="537">
        <f t="shared" si="117"/>
        <v>0</v>
      </c>
      <c r="J150" s="8">
        <f t="shared" si="118"/>
        <v>113.19281811085089</v>
      </c>
      <c r="K150" s="24" t="s">
        <v>394</v>
      </c>
      <c r="L150" s="25">
        <f t="shared" si="119"/>
        <v>0</v>
      </c>
      <c r="M150" s="524"/>
      <c r="N150" s="523"/>
      <c r="O150" s="646">
        <f t="shared" si="120"/>
        <v>0</v>
      </c>
      <c r="P150" s="8">
        <f t="shared" si="121"/>
        <v>100</v>
      </c>
      <c r="Q150" s="24" t="s">
        <v>394</v>
      </c>
      <c r="R150" s="25">
        <f t="shared" si="97"/>
        <v>0</v>
      </c>
      <c r="S150" s="524"/>
      <c r="T150" s="523"/>
      <c r="U150" s="646">
        <f t="shared" si="122"/>
        <v>0</v>
      </c>
      <c r="V150" s="8">
        <f t="shared" si="123"/>
        <v>100</v>
      </c>
      <c r="W150" s="24" t="s">
        <v>394</v>
      </c>
      <c r="X150" s="25">
        <f t="shared" si="98"/>
        <v>0</v>
      </c>
      <c r="Y150" s="524"/>
      <c r="Z150" s="523"/>
    </row>
    <row r="151" spans="1:26" hidden="1" x14ac:dyDescent="0.4">
      <c r="A151" s="23"/>
      <c r="B151" s="150" t="s">
        <v>322</v>
      </c>
      <c r="C151" s="646">
        <f>'Overzicht van invoer'!$F$23</f>
        <v>0</v>
      </c>
      <c r="D151" s="8">
        <f t="shared" si="115"/>
        <v>131.64324746291959</v>
      </c>
      <c r="E151" s="24" t="s">
        <v>394</v>
      </c>
      <c r="F151" s="25">
        <f t="shared" si="116"/>
        <v>0</v>
      </c>
      <c r="G151" s="524"/>
      <c r="H151" s="523"/>
      <c r="I151" s="537">
        <f t="shared" si="117"/>
        <v>0</v>
      </c>
      <c r="J151" s="8">
        <f t="shared" si="118"/>
        <v>113.19281811085089</v>
      </c>
      <c r="K151" s="24" t="s">
        <v>394</v>
      </c>
      <c r="L151" s="25">
        <f t="shared" si="119"/>
        <v>0</v>
      </c>
      <c r="M151" s="524"/>
      <c r="N151" s="523"/>
      <c r="O151" s="646">
        <f t="shared" si="120"/>
        <v>0</v>
      </c>
      <c r="P151" s="8">
        <f t="shared" si="121"/>
        <v>100</v>
      </c>
      <c r="Q151" s="24" t="s">
        <v>394</v>
      </c>
      <c r="R151" s="25">
        <f t="shared" si="97"/>
        <v>0</v>
      </c>
      <c r="S151" s="524"/>
      <c r="T151" s="523"/>
      <c r="U151" s="646">
        <f t="shared" si="122"/>
        <v>0</v>
      </c>
      <c r="V151" s="8">
        <f t="shared" si="123"/>
        <v>100</v>
      </c>
      <c r="W151" s="24" t="s">
        <v>394</v>
      </c>
      <c r="X151" s="25">
        <f t="shared" si="98"/>
        <v>0</v>
      </c>
      <c r="Y151" s="524"/>
      <c r="Z151" s="523"/>
    </row>
    <row r="152" spans="1:26" hidden="1" x14ac:dyDescent="0.4">
      <c r="A152" s="23"/>
      <c r="B152" s="150" t="s">
        <v>13</v>
      </c>
      <c r="C152" s="646">
        <f>'Vaste waarden'!$B$7</f>
        <v>6.0999999999999999E-2</v>
      </c>
      <c r="D152" s="8">
        <f t="shared" si="115"/>
        <v>131.64324746291959</v>
      </c>
      <c r="E152" s="24" t="s">
        <v>394</v>
      </c>
      <c r="F152" s="25">
        <f t="shared" si="116"/>
        <v>8.0302380952380954</v>
      </c>
      <c r="G152" s="524"/>
      <c r="H152" s="523"/>
      <c r="I152" s="537">
        <f t="shared" si="117"/>
        <v>6.0999999999999999E-2</v>
      </c>
      <c r="J152" s="8">
        <f t="shared" si="118"/>
        <v>113.19281811085089</v>
      </c>
      <c r="K152" s="24" t="s">
        <v>394</v>
      </c>
      <c r="L152" s="25">
        <f t="shared" si="119"/>
        <v>6.9047619047619042</v>
      </c>
      <c r="M152" s="524"/>
      <c r="N152" s="523"/>
      <c r="O152" s="646">
        <f t="shared" si="120"/>
        <v>6.0999999999999999E-2</v>
      </c>
      <c r="P152" s="8">
        <f t="shared" si="121"/>
        <v>100</v>
      </c>
      <c r="Q152" s="24" t="s">
        <v>394</v>
      </c>
      <c r="R152" s="25">
        <f t="shared" si="97"/>
        <v>6.1</v>
      </c>
      <c r="S152" s="524"/>
      <c r="T152" s="523"/>
      <c r="U152" s="646">
        <f t="shared" si="122"/>
        <v>6.0999999999999999E-2</v>
      </c>
      <c r="V152" s="8">
        <f t="shared" si="123"/>
        <v>100</v>
      </c>
      <c r="W152" s="24" t="s">
        <v>394</v>
      </c>
      <c r="X152" s="25">
        <f t="shared" si="98"/>
        <v>6.1</v>
      </c>
      <c r="Y152" s="524"/>
      <c r="Z152" s="523"/>
    </row>
    <row r="153" spans="1:26" hidden="1" x14ac:dyDescent="0.4">
      <c r="A153" s="23"/>
      <c r="B153" s="271" t="s">
        <v>757</v>
      </c>
      <c r="C153" s="646">
        <f>'Overzicht van invoer'!$F$25</f>
        <v>0</v>
      </c>
      <c r="D153" s="8">
        <f t="shared" ref="D153:D154" si="124">$G$15</f>
        <v>131.64324746291959</v>
      </c>
      <c r="E153" s="24" t="s">
        <v>394</v>
      </c>
      <c r="F153" s="25">
        <f t="shared" si="116"/>
        <v>0</v>
      </c>
      <c r="G153" s="524"/>
      <c r="H153" s="523"/>
      <c r="I153" s="537">
        <f t="shared" si="117"/>
        <v>0</v>
      </c>
      <c r="J153" s="8">
        <f t="shared" ref="J153:J154" si="125">$M$15</f>
        <v>113.19281811085089</v>
      </c>
      <c r="K153" s="24" t="s">
        <v>394</v>
      </c>
      <c r="L153" s="25">
        <f t="shared" si="119"/>
        <v>0</v>
      </c>
      <c r="M153" s="524"/>
      <c r="N153" s="523"/>
      <c r="O153" s="646">
        <f t="shared" si="120"/>
        <v>0</v>
      </c>
      <c r="P153" s="8">
        <f t="shared" ref="P153:P154" si="126">$S$15</f>
        <v>100</v>
      </c>
      <c r="Q153" s="24" t="s">
        <v>394</v>
      </c>
      <c r="R153" s="25">
        <f t="shared" si="97"/>
        <v>0</v>
      </c>
      <c r="S153" s="524"/>
      <c r="T153" s="523"/>
      <c r="U153" s="646">
        <f t="shared" si="122"/>
        <v>0</v>
      </c>
      <c r="V153" s="8">
        <f t="shared" ref="V153:V154" si="127">$S$15</f>
        <v>100</v>
      </c>
      <c r="W153" s="24" t="s">
        <v>394</v>
      </c>
      <c r="X153" s="25">
        <f t="shared" si="98"/>
        <v>0</v>
      </c>
      <c r="Y153" s="524"/>
      <c r="Z153" s="523"/>
    </row>
    <row r="154" spans="1:26" hidden="1" x14ac:dyDescent="0.4">
      <c r="A154" s="23"/>
      <c r="B154" s="271" t="s">
        <v>383</v>
      </c>
      <c r="C154" s="646">
        <f>'Overzicht van invoer'!$F$32</f>
        <v>0</v>
      </c>
      <c r="D154" s="8">
        <f t="shared" si="124"/>
        <v>131.64324746291959</v>
      </c>
      <c r="E154" s="24" t="s">
        <v>394</v>
      </c>
      <c r="F154" s="25">
        <f t="shared" si="116"/>
        <v>0</v>
      </c>
      <c r="G154" s="524"/>
      <c r="H154" s="523"/>
      <c r="I154" s="537">
        <f t="shared" si="117"/>
        <v>0</v>
      </c>
      <c r="J154" s="8">
        <f t="shared" si="125"/>
        <v>113.19281811085089</v>
      </c>
      <c r="K154" s="24" t="s">
        <v>394</v>
      </c>
      <c r="L154" s="25">
        <f t="shared" si="119"/>
        <v>0</v>
      </c>
      <c r="M154" s="524"/>
      <c r="N154" s="523"/>
      <c r="O154" s="646">
        <f t="shared" si="120"/>
        <v>0</v>
      </c>
      <c r="P154" s="8">
        <f t="shared" si="126"/>
        <v>100</v>
      </c>
      <c r="Q154" s="24" t="s">
        <v>394</v>
      </c>
      <c r="R154" s="25">
        <f t="shared" si="97"/>
        <v>0</v>
      </c>
      <c r="S154" s="524"/>
      <c r="T154" s="523"/>
      <c r="U154" s="646">
        <f t="shared" si="122"/>
        <v>0</v>
      </c>
      <c r="V154" s="8">
        <f t="shared" si="127"/>
        <v>100</v>
      </c>
      <c r="W154" s="24" t="s">
        <v>394</v>
      </c>
      <c r="X154" s="25">
        <f t="shared" si="98"/>
        <v>0</v>
      </c>
      <c r="Y154" s="524"/>
      <c r="Z154" s="523"/>
    </row>
    <row r="155" spans="1:26" hidden="1" x14ac:dyDescent="0.4">
      <c r="A155" s="20"/>
      <c r="B155" s="638" t="s">
        <v>22</v>
      </c>
      <c r="C155" s="645">
        <f>SUM(C147:C154)</f>
        <v>0.21970000000000001</v>
      </c>
      <c r="D155" s="22">
        <f>$G$139</f>
        <v>131.64324746291959</v>
      </c>
      <c r="E155" s="21" t="s">
        <v>394</v>
      </c>
      <c r="F155" s="22">
        <f t="shared" si="116"/>
        <v>28.922021467603436</v>
      </c>
      <c r="G155" s="521">
        <f>G146+F155</f>
        <v>162.43460304449647</v>
      </c>
      <c r="H155" s="230"/>
      <c r="I155" s="536">
        <f>SUM(I147:I154)</f>
        <v>0.21970000000000001</v>
      </c>
      <c r="J155" s="22">
        <f>$M$139</f>
        <v>113.19281811085089</v>
      </c>
      <c r="K155" s="21" t="s">
        <v>394</v>
      </c>
      <c r="L155" s="22">
        <f t="shared" si="119"/>
        <v>24.868462138953941</v>
      </c>
      <c r="M155" s="521">
        <f>M146+L155</f>
        <v>139.66861826697891</v>
      </c>
      <c r="N155" s="230"/>
      <c r="O155" s="645">
        <f>SUM(O147:O154)</f>
        <v>0.21970000000000001</v>
      </c>
      <c r="P155" s="22">
        <f>$S$139</f>
        <v>100</v>
      </c>
      <c r="Q155" s="21" t="s">
        <v>394</v>
      </c>
      <c r="R155" s="22">
        <f t="shared" si="97"/>
        <v>21.97</v>
      </c>
      <c r="S155" s="521">
        <f>S146+R155</f>
        <v>123.39</v>
      </c>
      <c r="T155" s="230"/>
      <c r="U155" s="645">
        <f>SUM(U147:U154)</f>
        <v>0.21970000000000001</v>
      </c>
      <c r="V155" s="22">
        <f>$S$139</f>
        <v>100</v>
      </c>
      <c r="W155" s="21" t="s">
        <v>394</v>
      </c>
      <c r="X155" s="22">
        <f t="shared" si="98"/>
        <v>21.97</v>
      </c>
      <c r="Y155" s="521">
        <f>Y146+X155</f>
        <v>123.39</v>
      </c>
      <c r="Z155" s="230"/>
    </row>
    <row r="156" spans="1:26" hidden="1" x14ac:dyDescent="0.4">
      <c r="A156" s="23" t="s">
        <v>16</v>
      </c>
      <c r="B156" s="271" t="s">
        <v>788</v>
      </c>
      <c r="C156" s="646">
        <f>'Overzicht van invoer'!$F$28</f>
        <v>0</v>
      </c>
      <c r="D156" s="8">
        <f>$G$155</f>
        <v>162.43460304449647</v>
      </c>
      <c r="E156" s="24" t="s">
        <v>636</v>
      </c>
      <c r="F156" s="25">
        <f t="shared" si="116"/>
        <v>0</v>
      </c>
      <c r="G156" s="524"/>
      <c r="H156" s="523"/>
      <c r="I156" s="537">
        <f>C156</f>
        <v>0</v>
      </c>
      <c r="J156" s="8">
        <f>$M$155</f>
        <v>139.66861826697891</v>
      </c>
      <c r="K156" s="24" t="s">
        <v>636</v>
      </c>
      <c r="L156" s="25">
        <f t="shared" si="119"/>
        <v>0</v>
      </c>
      <c r="M156" s="524"/>
      <c r="N156" s="523"/>
      <c r="O156" s="646">
        <f>C156</f>
        <v>0</v>
      </c>
      <c r="P156" s="8">
        <f>$S$155</f>
        <v>123.39</v>
      </c>
      <c r="Q156" s="24" t="s">
        <v>636</v>
      </c>
      <c r="R156" s="25">
        <f t="shared" si="97"/>
        <v>0</v>
      </c>
      <c r="S156" s="524"/>
      <c r="T156" s="523"/>
      <c r="U156" s="646">
        <f>I156</f>
        <v>0</v>
      </c>
      <c r="V156" s="8">
        <f>$Y$155</f>
        <v>123.39</v>
      </c>
      <c r="W156" s="24" t="s">
        <v>636</v>
      </c>
      <c r="X156" s="25">
        <f t="shared" si="98"/>
        <v>0</v>
      </c>
      <c r="Y156" s="524"/>
      <c r="Z156" s="523"/>
    </row>
    <row r="157" spans="1:26" hidden="1" x14ac:dyDescent="0.4">
      <c r="A157" s="23"/>
      <c r="B157" s="271" t="s">
        <v>758</v>
      </c>
      <c r="C157" s="646">
        <f>Variabelen!F33</f>
        <v>0</v>
      </c>
      <c r="D157" s="8">
        <f t="shared" ref="D157:D158" si="128">$G$155</f>
        <v>162.43460304449647</v>
      </c>
      <c r="E157" s="24" t="s">
        <v>636</v>
      </c>
      <c r="F157" s="25">
        <f t="shared" si="116"/>
        <v>0</v>
      </c>
      <c r="G157" s="524"/>
      <c r="H157" s="523"/>
      <c r="I157" s="537">
        <f>C157</f>
        <v>0</v>
      </c>
      <c r="J157" s="8">
        <f t="shared" ref="J157:J158" si="129">$M$155</f>
        <v>139.66861826697891</v>
      </c>
      <c r="K157" s="24" t="s">
        <v>636</v>
      </c>
      <c r="L157" s="25">
        <f t="shared" si="119"/>
        <v>0</v>
      </c>
      <c r="M157" s="524"/>
      <c r="N157" s="523"/>
      <c r="O157" s="646"/>
      <c r="P157" s="8">
        <f t="shared" ref="P157:P160" si="130">$S$155</f>
        <v>123.39</v>
      </c>
      <c r="Q157" s="24" t="s">
        <v>636</v>
      </c>
      <c r="R157" s="25">
        <f t="shared" si="97"/>
        <v>0</v>
      </c>
      <c r="S157" s="524"/>
      <c r="T157" s="523"/>
      <c r="U157" s="646"/>
      <c r="V157" s="8">
        <f t="shared" ref="V157:V160" si="131">$Y$155</f>
        <v>123.39</v>
      </c>
      <c r="W157" s="24" t="s">
        <v>636</v>
      </c>
      <c r="X157" s="25">
        <f t="shared" si="98"/>
        <v>0</v>
      </c>
      <c r="Y157" s="524"/>
      <c r="Z157" s="523"/>
    </row>
    <row r="158" spans="1:26" hidden="1" x14ac:dyDescent="0.4">
      <c r="A158" s="23"/>
      <c r="B158" s="271" t="s">
        <v>282</v>
      </c>
      <c r="C158" s="646">
        <f>Variabelen!F46</f>
        <v>0</v>
      </c>
      <c r="D158" s="8">
        <f t="shared" si="128"/>
        <v>162.43460304449647</v>
      </c>
      <c r="E158" s="24" t="s">
        <v>636</v>
      </c>
      <c r="F158" s="25">
        <f t="shared" si="116"/>
        <v>0</v>
      </c>
      <c r="G158" s="524"/>
      <c r="H158" s="523"/>
      <c r="I158" s="537">
        <f>C158</f>
        <v>0</v>
      </c>
      <c r="J158" s="8">
        <f t="shared" si="129"/>
        <v>139.66861826697891</v>
      </c>
      <c r="K158" s="24" t="s">
        <v>636</v>
      </c>
      <c r="L158" s="25">
        <f t="shared" si="119"/>
        <v>0</v>
      </c>
      <c r="M158" s="524"/>
      <c r="N158" s="523"/>
      <c r="O158" s="646"/>
      <c r="P158" s="8">
        <f t="shared" si="130"/>
        <v>123.39</v>
      </c>
      <c r="Q158" s="24" t="s">
        <v>636</v>
      </c>
      <c r="R158" s="25">
        <f t="shared" si="97"/>
        <v>0</v>
      </c>
      <c r="S158" s="524"/>
      <c r="T158" s="523"/>
      <c r="U158" s="646"/>
      <c r="V158" s="8">
        <f t="shared" si="131"/>
        <v>123.39</v>
      </c>
      <c r="W158" s="24" t="s">
        <v>636</v>
      </c>
      <c r="X158" s="25">
        <f t="shared" si="98"/>
        <v>0</v>
      </c>
      <c r="Y158" s="524"/>
      <c r="Z158" s="523"/>
    </row>
    <row r="159" spans="1:26" hidden="1" x14ac:dyDescent="0.4">
      <c r="A159" s="23"/>
      <c r="B159" s="271" t="s">
        <v>300</v>
      </c>
      <c r="C159" s="646">
        <f>'Overzicht van invoer'!$F$47</f>
        <v>0</v>
      </c>
      <c r="D159" s="8">
        <f t="shared" ref="D159:D160" si="132">$G$155</f>
        <v>162.43460304449647</v>
      </c>
      <c r="E159" s="24" t="s">
        <v>636</v>
      </c>
      <c r="F159" s="25">
        <f t="shared" si="116"/>
        <v>0</v>
      </c>
      <c r="G159" s="524"/>
      <c r="H159" s="523"/>
      <c r="I159" s="537"/>
      <c r="J159" s="8">
        <f t="shared" ref="J159:J160" si="133">$M$155</f>
        <v>139.66861826697891</v>
      </c>
      <c r="K159" s="24" t="s">
        <v>636</v>
      </c>
      <c r="L159" s="25">
        <f t="shared" si="119"/>
        <v>0</v>
      </c>
      <c r="M159" s="524"/>
      <c r="N159" s="523"/>
      <c r="O159" s="646"/>
      <c r="P159" s="8">
        <f t="shared" si="130"/>
        <v>123.39</v>
      </c>
      <c r="Q159" s="24" t="s">
        <v>636</v>
      </c>
      <c r="R159" s="25">
        <f t="shared" si="97"/>
        <v>0</v>
      </c>
      <c r="S159" s="524"/>
      <c r="T159" s="523"/>
      <c r="U159" s="646"/>
      <c r="V159" s="8">
        <f t="shared" si="131"/>
        <v>123.39</v>
      </c>
      <c r="W159" s="24" t="s">
        <v>636</v>
      </c>
      <c r="X159" s="25">
        <f t="shared" si="98"/>
        <v>0</v>
      </c>
      <c r="Y159" s="524"/>
      <c r="Z159" s="523"/>
    </row>
    <row r="160" spans="1:26" hidden="1" x14ac:dyDescent="0.4">
      <c r="A160" s="23"/>
      <c r="B160" s="638" t="s">
        <v>22</v>
      </c>
      <c r="C160" s="645">
        <f>SUM(C156:C159)</f>
        <v>0</v>
      </c>
      <c r="D160" s="8">
        <f t="shared" si="132"/>
        <v>162.43460304449647</v>
      </c>
      <c r="E160" s="24" t="s">
        <v>636</v>
      </c>
      <c r="F160" s="22">
        <f t="shared" si="116"/>
        <v>0</v>
      </c>
      <c r="G160" s="524"/>
      <c r="H160" s="523"/>
      <c r="I160" s="536">
        <f>SUM(I156:I159)</f>
        <v>0</v>
      </c>
      <c r="J160" s="8">
        <f t="shared" si="133"/>
        <v>139.66861826697891</v>
      </c>
      <c r="K160" s="24" t="s">
        <v>636</v>
      </c>
      <c r="L160" s="22">
        <f t="shared" si="119"/>
        <v>0</v>
      </c>
      <c r="M160" s="524"/>
      <c r="N160" s="523"/>
      <c r="O160" s="645">
        <f>SUM(O156:O159)</f>
        <v>0</v>
      </c>
      <c r="P160" s="8">
        <f t="shared" si="130"/>
        <v>123.39</v>
      </c>
      <c r="Q160" s="24" t="s">
        <v>636</v>
      </c>
      <c r="R160" s="22">
        <f t="shared" si="97"/>
        <v>0</v>
      </c>
      <c r="S160" s="524"/>
      <c r="T160" s="523"/>
      <c r="U160" s="645">
        <f>SUM(U156:U159)</f>
        <v>0</v>
      </c>
      <c r="V160" s="8">
        <f t="shared" si="131"/>
        <v>123.39</v>
      </c>
      <c r="W160" s="24" t="s">
        <v>636</v>
      </c>
      <c r="X160" s="22">
        <f t="shared" si="98"/>
        <v>0</v>
      </c>
      <c r="Y160" s="524"/>
      <c r="Z160" s="523"/>
    </row>
    <row r="161" spans="1:26" hidden="1" x14ac:dyDescent="0.4">
      <c r="A161" s="13"/>
      <c r="B161" s="652" t="s">
        <v>22</v>
      </c>
      <c r="C161" s="647"/>
      <c r="D161" s="15"/>
      <c r="E161" s="30"/>
      <c r="F161" s="14"/>
      <c r="G161" s="529">
        <f>G155+F160</f>
        <v>162.43460304449647</v>
      </c>
      <c r="H161" s="530"/>
      <c r="I161" s="31"/>
      <c r="J161" s="15"/>
      <c r="K161" s="30"/>
      <c r="L161" s="14"/>
      <c r="M161" s="529">
        <f>M155+L160</f>
        <v>139.66861826697891</v>
      </c>
      <c r="N161" s="530"/>
      <c r="O161" s="647"/>
      <c r="P161" s="15"/>
      <c r="Q161" s="30"/>
      <c r="R161" s="14"/>
      <c r="S161" s="529">
        <f>S155+R160</f>
        <v>123.39</v>
      </c>
      <c r="T161" s="530"/>
      <c r="U161" s="647"/>
      <c r="V161" s="15"/>
      <c r="W161" s="30"/>
      <c r="X161" s="14"/>
      <c r="Y161" s="529">
        <f>Y155+X160</f>
        <v>123.39</v>
      </c>
      <c r="Z161" s="530"/>
    </row>
    <row r="162" spans="1:26" s="546" customFormat="1" hidden="1" x14ac:dyDescent="0.4">
      <c r="A162" s="549"/>
      <c r="B162" s="653"/>
      <c r="C162" s="643"/>
      <c r="F162" s="547"/>
      <c r="G162" s="547">
        <f>G161/100</f>
        <v>1.6243460304449646</v>
      </c>
      <c r="H162" s="547"/>
      <c r="M162" s="547">
        <f>M161/100</f>
        <v>1.3966861826697892</v>
      </c>
      <c r="N162" s="547"/>
      <c r="O162" s="653"/>
      <c r="S162" s="547">
        <f>S161/100</f>
        <v>1.2339</v>
      </c>
      <c r="T162" s="547"/>
      <c r="U162" s="653"/>
      <c r="Y162" s="547">
        <f>Y161/100</f>
        <v>1.2339</v>
      </c>
      <c r="Z162" s="547"/>
    </row>
    <row r="163" spans="1:26" hidden="1" x14ac:dyDescent="0.4">
      <c r="A163" s="32"/>
    </row>
    <row r="164" spans="1:26" hidden="1" x14ac:dyDescent="0.4">
      <c r="A164" s="32"/>
    </row>
    <row r="165" spans="1:26" hidden="1" x14ac:dyDescent="0.4">
      <c r="A165" s="32"/>
      <c r="M165" s="8"/>
      <c r="S165" s="8"/>
      <c r="Y165" s="8"/>
    </row>
    <row r="166" spans="1:26" hidden="1" x14ac:dyDescent="0.4">
      <c r="A166" s="32"/>
    </row>
    <row r="167" spans="1:26" ht="33.4" hidden="1" x14ac:dyDescent="1">
      <c r="A167" s="9"/>
      <c r="B167" s="994" t="s">
        <v>388</v>
      </c>
      <c r="C167" s="994"/>
      <c r="D167" s="994"/>
      <c r="E167" s="994"/>
      <c r="F167" s="994"/>
      <c r="G167" s="994"/>
      <c r="H167" s="994"/>
      <c r="I167" s="994"/>
      <c r="J167" s="994"/>
      <c r="K167" s="994"/>
      <c r="L167" s="994"/>
      <c r="M167" s="994"/>
      <c r="N167" s="994"/>
    </row>
    <row r="168" spans="1:26" hidden="1" x14ac:dyDescent="0.4"/>
    <row r="169" spans="1:26" hidden="1" x14ac:dyDescent="0.4"/>
    <row r="170" spans="1:26" ht="31.5" hidden="1" customHeight="1" x14ac:dyDescent="0.4">
      <c r="A170" s="513" t="s">
        <v>311</v>
      </c>
      <c r="B170" s="992" t="s">
        <v>323</v>
      </c>
      <c r="C170" s="992"/>
      <c r="D170" s="992"/>
      <c r="E170" s="992"/>
      <c r="F170" s="992"/>
      <c r="G170" s="993"/>
      <c r="H170" s="988" t="s">
        <v>313</v>
      </c>
      <c r="I170" s="989"/>
      <c r="J170" s="989"/>
      <c r="K170" s="989"/>
      <c r="L170" s="989"/>
      <c r="M170" s="990"/>
      <c r="N170" s="28"/>
      <c r="O170" s="988" t="s">
        <v>593</v>
      </c>
      <c r="P170" s="989"/>
      <c r="Q170" s="989"/>
      <c r="R170" s="989"/>
      <c r="S170" s="989"/>
      <c r="T170" s="990"/>
      <c r="U170" s="988" t="s">
        <v>595</v>
      </c>
      <c r="V170" s="989"/>
      <c r="W170" s="989"/>
      <c r="X170" s="989"/>
      <c r="Y170" s="989"/>
      <c r="Z170" s="990"/>
    </row>
    <row r="171" spans="1:26" hidden="1" x14ac:dyDescent="0.4">
      <c r="A171" s="13" t="s">
        <v>0</v>
      </c>
      <c r="B171" s="649"/>
      <c r="C171" s="640" t="s">
        <v>2</v>
      </c>
      <c r="D171" s="987" t="s">
        <v>3</v>
      </c>
      <c r="E171" s="987"/>
      <c r="F171" s="14" t="s">
        <v>4</v>
      </c>
      <c r="G171" s="15" t="s">
        <v>5</v>
      </c>
      <c r="H171" s="515"/>
      <c r="I171" s="309" t="s">
        <v>2</v>
      </c>
      <c r="J171" s="987" t="s">
        <v>3</v>
      </c>
      <c r="K171" s="987"/>
      <c r="L171" s="14" t="s">
        <v>4</v>
      </c>
      <c r="M171" s="15" t="s">
        <v>5</v>
      </c>
      <c r="N171" s="515"/>
      <c r="O171" s="640" t="s">
        <v>2</v>
      </c>
      <c r="P171" s="987" t="s">
        <v>3</v>
      </c>
      <c r="Q171" s="987"/>
      <c r="R171" s="14" t="s">
        <v>4</v>
      </c>
      <c r="S171" s="15" t="s">
        <v>5</v>
      </c>
      <c r="T171" s="15"/>
      <c r="U171" s="640" t="s">
        <v>2</v>
      </c>
      <c r="V171" s="987" t="s">
        <v>3</v>
      </c>
      <c r="W171" s="987"/>
      <c r="X171" s="14" t="s">
        <v>4</v>
      </c>
      <c r="Y171" s="15" t="s">
        <v>5</v>
      </c>
      <c r="Z171" s="15"/>
    </row>
    <row r="172" spans="1:26" hidden="1" x14ac:dyDescent="0.4">
      <c r="A172" s="17" t="s">
        <v>1</v>
      </c>
      <c r="B172" s="651"/>
      <c r="C172" s="644">
        <v>100</v>
      </c>
      <c r="D172" s="10">
        <v>100</v>
      </c>
      <c r="E172" s="18"/>
      <c r="F172" s="19">
        <v>100</v>
      </c>
      <c r="G172" s="517">
        <v>100</v>
      </c>
      <c r="H172" s="518"/>
      <c r="I172" s="19">
        <v>100</v>
      </c>
      <c r="J172" s="10">
        <v>100</v>
      </c>
      <c r="K172" s="18"/>
      <c r="L172" s="19">
        <v>100</v>
      </c>
      <c r="M172" s="517">
        <v>100</v>
      </c>
      <c r="N172" s="518"/>
      <c r="O172" s="644">
        <v>100</v>
      </c>
      <c r="P172" s="10">
        <v>100</v>
      </c>
      <c r="Q172" s="18"/>
      <c r="R172" s="19">
        <v>100</v>
      </c>
      <c r="S172" s="517">
        <v>100</v>
      </c>
      <c r="T172" s="518"/>
      <c r="U172" s="644">
        <v>100</v>
      </c>
      <c r="V172" s="10">
        <v>100</v>
      </c>
      <c r="W172" s="18"/>
      <c r="X172" s="19">
        <v>100</v>
      </c>
      <c r="Y172" s="517">
        <v>100</v>
      </c>
      <c r="Z172" s="518"/>
    </row>
    <row r="173" spans="1:26" hidden="1" x14ac:dyDescent="0.4">
      <c r="A173" s="20" t="s">
        <v>6</v>
      </c>
      <c r="B173" s="638"/>
      <c r="C173" s="645"/>
      <c r="D173" s="11">
        <f>D172</f>
        <v>100</v>
      </c>
      <c r="E173" s="21" t="s">
        <v>1</v>
      </c>
      <c r="F173" s="22">
        <f t="shared" ref="F173:F183" si="134">C173*D173</f>
        <v>0</v>
      </c>
      <c r="G173" s="521">
        <f>G172+F173</f>
        <v>100</v>
      </c>
      <c r="H173" s="230"/>
      <c r="I173" s="536">
        <f>C173</f>
        <v>0</v>
      </c>
      <c r="J173" s="11">
        <f>J172</f>
        <v>100</v>
      </c>
      <c r="K173" s="21" t="s">
        <v>1</v>
      </c>
      <c r="L173" s="22">
        <f t="shared" ref="L173:L186" si="135">I173*J173</f>
        <v>0</v>
      </c>
      <c r="M173" s="521">
        <f>M172+L173</f>
        <v>100</v>
      </c>
      <c r="N173" s="230"/>
      <c r="O173" s="645"/>
      <c r="P173" s="11">
        <f>P172</f>
        <v>100</v>
      </c>
      <c r="Q173" s="21" t="s">
        <v>1</v>
      </c>
      <c r="R173" s="22">
        <f t="shared" ref="R173:R201" si="136">O173*P173</f>
        <v>0</v>
      </c>
      <c r="S173" s="521">
        <f>S172+R173</f>
        <v>100</v>
      </c>
      <c r="T173" s="230"/>
      <c r="U173" s="645"/>
      <c r="V173" s="11">
        <f>V172</f>
        <v>100</v>
      </c>
      <c r="W173" s="21" t="s">
        <v>1</v>
      </c>
      <c r="X173" s="22">
        <f t="shared" ref="X173:X201" si="137">U173*V173</f>
        <v>0</v>
      </c>
      <c r="Y173" s="521">
        <f>Y172+X173</f>
        <v>100</v>
      </c>
      <c r="Z173" s="230"/>
    </row>
    <row r="174" spans="1:26" hidden="1" x14ac:dyDescent="0.4">
      <c r="A174" s="17" t="s">
        <v>7</v>
      </c>
      <c r="B174" s="651" t="s">
        <v>8</v>
      </c>
      <c r="C174" s="646">
        <f>'Vaste waarden'!$C$25</f>
        <v>8.2987551867219914E-2</v>
      </c>
      <c r="D174" s="10">
        <f>$G$132</f>
        <v>100</v>
      </c>
      <c r="E174" s="18" t="s">
        <v>1</v>
      </c>
      <c r="F174" s="19">
        <f t="shared" si="134"/>
        <v>8.2987551867219906</v>
      </c>
      <c r="G174" s="517"/>
      <c r="H174" s="523"/>
      <c r="I174" s="537">
        <f>C174</f>
        <v>8.2987551867219914E-2</v>
      </c>
      <c r="J174" s="10">
        <f>$M$132</f>
        <v>100</v>
      </c>
      <c r="K174" s="18" t="s">
        <v>1</v>
      </c>
      <c r="L174" s="19">
        <f t="shared" si="135"/>
        <v>8.2987551867219906</v>
      </c>
      <c r="M174" s="517"/>
      <c r="N174" s="523"/>
      <c r="O174" s="646"/>
      <c r="P174" s="10">
        <f>$S$132</f>
        <v>100</v>
      </c>
      <c r="Q174" s="18" t="s">
        <v>1</v>
      </c>
      <c r="R174" s="19">
        <f t="shared" si="136"/>
        <v>0</v>
      </c>
      <c r="S174" s="517"/>
      <c r="T174" s="523"/>
      <c r="U174" s="646"/>
      <c r="V174" s="10">
        <f>$S$132</f>
        <v>100</v>
      </c>
      <c r="W174" s="18" t="s">
        <v>1</v>
      </c>
      <c r="X174" s="19">
        <f t="shared" si="137"/>
        <v>0</v>
      </c>
      <c r="Y174" s="517"/>
      <c r="Z174" s="523"/>
    </row>
    <row r="175" spans="1:26" hidden="1" x14ac:dyDescent="0.4">
      <c r="A175" s="23"/>
      <c r="B175" s="271" t="s">
        <v>9</v>
      </c>
      <c r="C175" s="646"/>
      <c r="D175" s="8">
        <f>$G$132</f>
        <v>100</v>
      </c>
      <c r="E175" s="24" t="s">
        <v>1</v>
      </c>
      <c r="F175" s="25">
        <f t="shared" si="134"/>
        <v>0</v>
      </c>
      <c r="G175" s="524"/>
      <c r="H175" s="523"/>
      <c r="I175" s="537"/>
      <c r="J175" s="8">
        <f>$M$132</f>
        <v>100</v>
      </c>
      <c r="K175" s="24" t="s">
        <v>1</v>
      </c>
      <c r="L175" s="25">
        <f t="shared" si="135"/>
        <v>0</v>
      </c>
      <c r="M175" s="524"/>
      <c r="N175" s="523"/>
      <c r="O175" s="646"/>
      <c r="P175" s="25">
        <f>$S$132</f>
        <v>100</v>
      </c>
      <c r="Q175" s="24" t="s">
        <v>1</v>
      </c>
      <c r="R175" s="25">
        <f t="shared" si="136"/>
        <v>0</v>
      </c>
      <c r="S175" s="524"/>
      <c r="T175" s="523"/>
      <c r="U175" s="646"/>
      <c r="V175" s="25">
        <f>$S$132</f>
        <v>100</v>
      </c>
      <c r="W175" s="24" t="s">
        <v>1</v>
      </c>
      <c r="X175" s="25">
        <f t="shared" si="137"/>
        <v>0</v>
      </c>
      <c r="Y175" s="524"/>
      <c r="Z175" s="523"/>
    </row>
    <row r="176" spans="1:26" hidden="1" x14ac:dyDescent="0.4">
      <c r="A176" s="23"/>
      <c r="B176" s="150" t="s">
        <v>10</v>
      </c>
      <c r="C176" s="646"/>
      <c r="D176" s="8">
        <f t="shared" ref="D176:D178" si="138">$G$132</f>
        <v>100</v>
      </c>
      <c r="E176" s="24" t="s">
        <v>1</v>
      </c>
      <c r="F176" s="25">
        <f t="shared" si="134"/>
        <v>0</v>
      </c>
      <c r="G176" s="524"/>
      <c r="H176" s="523"/>
      <c r="I176" s="537"/>
      <c r="J176" s="8">
        <f t="shared" ref="J176:J178" si="139">$M$132</f>
        <v>100</v>
      </c>
      <c r="K176" s="24" t="s">
        <v>1</v>
      </c>
      <c r="L176" s="25">
        <f t="shared" si="135"/>
        <v>0</v>
      </c>
      <c r="M176" s="524"/>
      <c r="N176" s="523"/>
      <c r="O176" s="646"/>
      <c r="P176" s="25">
        <f t="shared" ref="P176:P178" si="140">$S$132</f>
        <v>100</v>
      </c>
      <c r="Q176" s="24" t="s">
        <v>1</v>
      </c>
      <c r="R176" s="25">
        <f t="shared" si="136"/>
        <v>0</v>
      </c>
      <c r="S176" s="524"/>
      <c r="T176" s="523"/>
      <c r="U176" s="646"/>
      <c r="V176" s="25">
        <f t="shared" ref="V176:V178" si="141">$S$132</f>
        <v>100</v>
      </c>
      <c r="W176" s="24" t="s">
        <v>1</v>
      </c>
      <c r="X176" s="25">
        <f t="shared" si="137"/>
        <v>0</v>
      </c>
      <c r="Y176" s="524"/>
      <c r="Z176" s="523"/>
    </row>
    <row r="177" spans="1:26" hidden="1" x14ac:dyDescent="0.4">
      <c r="A177" s="23"/>
      <c r="B177" s="150" t="s">
        <v>362</v>
      </c>
      <c r="C177" s="646">
        <f>'Vaste waarden'!$C$27</f>
        <v>0</v>
      </c>
      <c r="D177" s="8">
        <f t="shared" si="138"/>
        <v>100</v>
      </c>
      <c r="E177" s="24" t="s">
        <v>1</v>
      </c>
      <c r="F177" s="25">
        <f t="shared" si="134"/>
        <v>0</v>
      </c>
      <c r="G177" s="524"/>
      <c r="H177" s="523"/>
      <c r="I177" s="537"/>
      <c r="J177" s="8">
        <f t="shared" si="139"/>
        <v>100</v>
      </c>
      <c r="K177" s="24" t="s">
        <v>1</v>
      </c>
      <c r="L177" s="25">
        <f t="shared" si="135"/>
        <v>0</v>
      </c>
      <c r="M177" s="524"/>
      <c r="N177" s="523"/>
      <c r="O177" s="646"/>
      <c r="P177" s="25">
        <f t="shared" si="140"/>
        <v>100</v>
      </c>
      <c r="Q177" s="24" t="s">
        <v>1</v>
      </c>
      <c r="R177" s="25">
        <f t="shared" si="136"/>
        <v>0</v>
      </c>
      <c r="S177" s="524"/>
      <c r="T177" s="523"/>
      <c r="U177" s="646"/>
      <c r="V177" s="25">
        <f t="shared" si="141"/>
        <v>100</v>
      </c>
      <c r="W177" s="24" t="s">
        <v>1</v>
      </c>
      <c r="X177" s="25">
        <f t="shared" si="137"/>
        <v>0</v>
      </c>
      <c r="Y177" s="524"/>
      <c r="Z177" s="523"/>
    </row>
    <row r="178" spans="1:26" hidden="1" x14ac:dyDescent="0.4">
      <c r="A178" s="20"/>
      <c r="B178" s="151" t="s">
        <v>22</v>
      </c>
      <c r="C178" s="645">
        <f>SUM(C174:C177)</f>
        <v>8.2987551867219914E-2</v>
      </c>
      <c r="D178" s="8">
        <f t="shared" si="138"/>
        <v>100</v>
      </c>
      <c r="E178" s="21" t="s">
        <v>1</v>
      </c>
      <c r="F178" s="22">
        <f t="shared" si="134"/>
        <v>8.2987551867219906</v>
      </c>
      <c r="G178" s="521">
        <f>G173+F178</f>
        <v>108.29875518672199</v>
      </c>
      <c r="H178" s="230"/>
      <c r="I178" s="535">
        <f>SUM(I174:I177)</f>
        <v>8.2987551867219914E-2</v>
      </c>
      <c r="J178" s="8">
        <f t="shared" si="139"/>
        <v>100</v>
      </c>
      <c r="K178" s="21" t="s">
        <v>1</v>
      </c>
      <c r="L178" s="22">
        <f t="shared" si="135"/>
        <v>8.2987551867219906</v>
      </c>
      <c r="M178" s="521">
        <f>M173+L178</f>
        <v>108.29875518672199</v>
      </c>
      <c r="N178" s="230"/>
      <c r="O178" s="645">
        <f>SUM(O174:O177)</f>
        <v>0</v>
      </c>
      <c r="P178" s="22">
        <f t="shared" si="140"/>
        <v>100</v>
      </c>
      <c r="Q178" s="21" t="s">
        <v>1</v>
      </c>
      <c r="R178" s="22">
        <f t="shared" si="136"/>
        <v>0</v>
      </c>
      <c r="S178" s="521">
        <f>S173+R178</f>
        <v>100</v>
      </c>
      <c r="T178" s="230"/>
      <c r="U178" s="645">
        <f>SUM(U174:U177)</f>
        <v>0</v>
      </c>
      <c r="V178" s="22">
        <f t="shared" si="141"/>
        <v>100</v>
      </c>
      <c r="W178" s="21" t="s">
        <v>1</v>
      </c>
      <c r="X178" s="22">
        <f t="shared" si="137"/>
        <v>0</v>
      </c>
      <c r="Y178" s="521">
        <f>Y173+X178</f>
        <v>100</v>
      </c>
      <c r="Z178" s="230"/>
    </row>
    <row r="179" spans="1:26" hidden="1" x14ac:dyDescent="0.4">
      <c r="A179" s="26" t="s">
        <v>390</v>
      </c>
      <c r="B179" s="650"/>
      <c r="C179" s="645">
        <f>'Overzicht van invoer'!$F$42</f>
        <v>8.3000000000000004E-2</v>
      </c>
      <c r="D179" s="28">
        <f>G178-F176-F173</f>
        <v>108.29875518672199</v>
      </c>
      <c r="E179" s="27" t="s">
        <v>394</v>
      </c>
      <c r="F179" s="29">
        <f t="shared" si="134"/>
        <v>8.9887966804979254</v>
      </c>
      <c r="G179" s="525">
        <f>G178+F179</f>
        <v>117.28755186721992</v>
      </c>
      <c r="H179" s="230"/>
      <c r="I179" s="526">
        <f>IF(Variabelen!$C$68 ="ja", Variabelen!$F$67, 0)+IF(Variabelen!$C$71 ="ja", Variabelen!$F$70, 0)</f>
        <v>0</v>
      </c>
      <c r="J179" s="28">
        <f>M178-L176-L173</f>
        <v>108.29875518672199</v>
      </c>
      <c r="K179" s="29" t="s">
        <v>394</v>
      </c>
      <c r="L179" s="29">
        <f t="shared" si="135"/>
        <v>0</v>
      </c>
      <c r="M179" s="525">
        <f>M178+L179</f>
        <v>108.29875518672199</v>
      </c>
      <c r="N179" s="230"/>
      <c r="O179" s="655">
        <f>IF(Variabelen!$C$69 ="ja", Variabelen!$F$67, 0)+IF(Variabelen!$C$72 ="ja", Variabelen!$F$70, 0)</f>
        <v>0</v>
      </c>
      <c r="P179" s="28">
        <f>S178-R176-R173</f>
        <v>100</v>
      </c>
      <c r="Q179" s="27" t="s">
        <v>394</v>
      </c>
      <c r="R179" s="29">
        <f t="shared" si="136"/>
        <v>0</v>
      </c>
      <c r="S179" s="525">
        <f>S178+R179</f>
        <v>100</v>
      </c>
      <c r="T179" s="230"/>
      <c r="U179" s="655"/>
      <c r="V179" s="28">
        <f>Y178-X176-X173</f>
        <v>100</v>
      </c>
      <c r="W179" s="27" t="s">
        <v>394</v>
      </c>
      <c r="X179" s="29">
        <f t="shared" si="137"/>
        <v>0</v>
      </c>
      <c r="Y179" s="525">
        <f>Y178+X179</f>
        <v>100</v>
      </c>
      <c r="Z179" s="230"/>
    </row>
    <row r="180" spans="1:26" hidden="1" x14ac:dyDescent="0.4">
      <c r="A180" s="26" t="s">
        <v>11</v>
      </c>
      <c r="B180" s="650"/>
      <c r="C180" s="645">
        <f>'Vaste waarden'!$C$32</f>
        <v>0.08</v>
      </c>
      <c r="D180" s="28">
        <f>G178-F176-F173</f>
        <v>108.29875518672199</v>
      </c>
      <c r="E180" s="538" t="s">
        <v>394</v>
      </c>
      <c r="F180" s="29">
        <f t="shared" si="134"/>
        <v>8.6639004149377588</v>
      </c>
      <c r="G180" s="525">
        <f>G178+F180+F179</f>
        <v>125.95145228215767</v>
      </c>
      <c r="H180" s="230"/>
      <c r="I180" s="526">
        <f>IF(Variabelen!$C$65 ="ja", Variabelen!$F$64, 0)</f>
        <v>0</v>
      </c>
      <c r="J180" s="28">
        <f>M178-L176-L173</f>
        <v>108.29875518672199</v>
      </c>
      <c r="K180" s="27" t="s">
        <v>394</v>
      </c>
      <c r="L180" s="29">
        <f t="shared" si="135"/>
        <v>0</v>
      </c>
      <c r="M180" s="525">
        <f>M178+L180+L179</f>
        <v>108.29875518672199</v>
      </c>
      <c r="N180" s="230"/>
      <c r="O180" s="655">
        <f>IF(Variabelen!$C$66 ="ja", Variabelen!$F$64, 0)</f>
        <v>0</v>
      </c>
      <c r="P180" s="28">
        <f>S178-R176-R173</f>
        <v>100</v>
      </c>
      <c r="Q180" s="27" t="s">
        <v>394</v>
      </c>
      <c r="R180" s="29">
        <f t="shared" si="136"/>
        <v>0</v>
      </c>
      <c r="S180" s="525">
        <f>S178+R180+R179</f>
        <v>100</v>
      </c>
      <c r="T180" s="230"/>
      <c r="U180" s="655"/>
      <c r="V180" s="28">
        <f>Y178-X176-X173</f>
        <v>100</v>
      </c>
      <c r="W180" s="27" t="s">
        <v>394</v>
      </c>
      <c r="X180" s="29">
        <f t="shared" si="137"/>
        <v>0</v>
      </c>
      <c r="Y180" s="525">
        <f>Y178+X180+X179</f>
        <v>100</v>
      </c>
      <c r="Z180" s="230"/>
    </row>
    <row r="181" spans="1:26" hidden="1" x14ac:dyDescent="0.4">
      <c r="A181" s="23" t="s">
        <v>18</v>
      </c>
      <c r="B181" s="271" t="s">
        <v>314</v>
      </c>
      <c r="C181" s="646">
        <f>'Overzicht van invoer'!$F$11</f>
        <v>0</v>
      </c>
      <c r="D181" s="8">
        <f>$G$139</f>
        <v>131.64324746291959</v>
      </c>
      <c r="E181" s="24" t="s">
        <v>394</v>
      </c>
      <c r="F181" s="25">
        <f t="shared" si="134"/>
        <v>0</v>
      </c>
      <c r="G181" s="524"/>
      <c r="H181" s="523"/>
      <c r="I181" s="537">
        <f>C181</f>
        <v>0</v>
      </c>
      <c r="J181" s="8">
        <f>$M$139</f>
        <v>113.19281811085089</v>
      </c>
      <c r="K181" s="24" t="s">
        <v>394</v>
      </c>
      <c r="L181" s="25">
        <f t="shared" si="135"/>
        <v>0</v>
      </c>
      <c r="M181" s="524"/>
      <c r="N181" s="523"/>
      <c r="O181" s="646">
        <f>C181</f>
        <v>0</v>
      </c>
      <c r="P181" s="8">
        <f>$S$139</f>
        <v>100</v>
      </c>
      <c r="Q181" s="24" t="s">
        <v>394</v>
      </c>
      <c r="R181" s="25">
        <f t="shared" si="136"/>
        <v>0</v>
      </c>
      <c r="S181" s="524"/>
      <c r="T181" s="523"/>
      <c r="U181" s="646">
        <f>I181</f>
        <v>0</v>
      </c>
      <c r="V181" s="8">
        <f>$S$139</f>
        <v>100</v>
      </c>
      <c r="W181" s="24" t="s">
        <v>394</v>
      </c>
      <c r="X181" s="25">
        <f t="shared" si="137"/>
        <v>0</v>
      </c>
      <c r="Y181" s="524"/>
      <c r="Z181" s="523"/>
    </row>
    <row r="182" spans="1:26" hidden="1" x14ac:dyDescent="0.4">
      <c r="A182" s="23"/>
      <c r="B182" s="271" t="s">
        <v>315</v>
      </c>
      <c r="C182" s="646">
        <f>'Overzicht van invoer'!$F$12</f>
        <v>0.10402827611134435</v>
      </c>
      <c r="D182" s="8">
        <f t="shared" ref="D182:D187" si="142">$G$139</f>
        <v>131.64324746291959</v>
      </c>
      <c r="E182" s="24" t="s">
        <v>394</v>
      </c>
      <c r="F182" s="25">
        <f t="shared" si="134"/>
        <v>13.694620095266631</v>
      </c>
      <c r="G182" s="524"/>
      <c r="H182" s="523"/>
      <c r="I182" s="522">
        <f>'Vaste waarden'!$B$36</f>
        <v>0.159</v>
      </c>
      <c r="J182" s="8">
        <f>$M$139</f>
        <v>113.19281811085089</v>
      </c>
      <c r="K182" s="24" t="s">
        <v>394</v>
      </c>
      <c r="L182" s="25">
        <f t="shared" si="135"/>
        <v>17.997658079625293</v>
      </c>
      <c r="M182" s="524"/>
      <c r="N182" s="523"/>
      <c r="O182" s="637">
        <f>C182</f>
        <v>0.10402827611134435</v>
      </c>
      <c r="P182" s="8">
        <f t="shared" ref="P182" si="143">$S$15</f>
        <v>100</v>
      </c>
      <c r="Q182" s="25" t="s">
        <v>394</v>
      </c>
      <c r="R182" s="25">
        <f t="shared" si="136"/>
        <v>10.402827611134436</v>
      </c>
      <c r="S182" s="524"/>
      <c r="T182" s="523"/>
      <c r="U182" s="637">
        <f>I182</f>
        <v>0.159</v>
      </c>
      <c r="V182" s="8">
        <f>$S$139</f>
        <v>100</v>
      </c>
      <c r="W182" s="24" t="s">
        <v>394</v>
      </c>
      <c r="X182" s="25">
        <f t="shared" si="137"/>
        <v>15.9</v>
      </c>
      <c r="Y182" s="524"/>
      <c r="Z182" s="523"/>
    </row>
    <row r="183" spans="1:26" hidden="1" x14ac:dyDescent="0.4">
      <c r="A183" s="23"/>
      <c r="B183" s="271" t="s">
        <v>12</v>
      </c>
      <c r="C183" s="646">
        <f>'Vaste waarden'!$B$20</f>
        <v>2E-3</v>
      </c>
      <c r="D183" s="8">
        <f t="shared" si="142"/>
        <v>131.64324746291959</v>
      </c>
      <c r="E183" s="24" t="s">
        <v>394</v>
      </c>
      <c r="F183" s="25">
        <f t="shared" si="134"/>
        <v>0.26328649492583917</v>
      </c>
      <c r="G183" s="524"/>
      <c r="H183" s="523"/>
      <c r="I183" s="537">
        <f>C183</f>
        <v>2E-3</v>
      </c>
      <c r="J183" s="8">
        <f>$M$139</f>
        <v>113.19281811085089</v>
      </c>
      <c r="K183" s="24" t="s">
        <v>394</v>
      </c>
      <c r="L183" s="25">
        <f t="shared" si="135"/>
        <v>0.2263856362217018</v>
      </c>
      <c r="M183" s="524"/>
      <c r="N183" s="523"/>
      <c r="O183" s="646">
        <f t="shared" ref="O183:O186" si="144">I183</f>
        <v>2E-3</v>
      </c>
      <c r="P183" s="8">
        <f>$S$139</f>
        <v>100</v>
      </c>
      <c r="Q183" s="24" t="s">
        <v>394</v>
      </c>
      <c r="R183" s="25">
        <f t="shared" si="136"/>
        <v>0.2</v>
      </c>
      <c r="S183" s="524"/>
      <c r="T183" s="523"/>
      <c r="U183" s="646">
        <f t="shared" ref="U183" si="145">O183</f>
        <v>2E-3</v>
      </c>
      <c r="V183" s="8">
        <f>$S$139</f>
        <v>100</v>
      </c>
      <c r="W183" s="24" t="s">
        <v>394</v>
      </c>
      <c r="X183" s="25">
        <f t="shared" si="137"/>
        <v>0.2</v>
      </c>
      <c r="Y183" s="524"/>
      <c r="Z183" s="523"/>
    </row>
    <row r="184" spans="1:26" hidden="1" x14ac:dyDescent="0.4">
      <c r="A184" s="23"/>
      <c r="B184" s="271" t="s">
        <v>285</v>
      </c>
      <c r="C184" s="637">
        <f>'Vaste waarden'!$B$19</f>
        <v>1.2200000000000001E-2</v>
      </c>
      <c r="D184" s="8">
        <f t="shared" ref="D184" si="146">$G$14</f>
        <v>122.58782201405151</v>
      </c>
      <c r="E184" s="25" t="s">
        <v>394</v>
      </c>
      <c r="F184" s="25">
        <f>C184*D184</f>
        <v>1.4955714285714286</v>
      </c>
      <c r="G184" s="524"/>
      <c r="H184" s="523"/>
      <c r="I184" s="522">
        <f>C184</f>
        <v>1.2200000000000001E-2</v>
      </c>
      <c r="J184" s="8">
        <f t="shared" ref="J184" si="147">$M$14</f>
        <v>113.19281811085089</v>
      </c>
      <c r="K184" s="25" t="s">
        <v>394</v>
      </c>
      <c r="L184" s="25">
        <f t="shared" si="135"/>
        <v>1.3809523809523809</v>
      </c>
      <c r="M184" s="524"/>
      <c r="N184" s="523"/>
      <c r="O184" s="637">
        <f>C184</f>
        <v>1.2200000000000001E-2</v>
      </c>
      <c r="P184" s="8">
        <f t="shared" ref="P184" si="148">$S$14</f>
        <v>100</v>
      </c>
      <c r="Q184" s="25" t="s">
        <v>394</v>
      </c>
      <c r="R184" s="25">
        <f t="shared" si="136"/>
        <v>1.22</v>
      </c>
      <c r="S184" s="524"/>
      <c r="T184" s="523"/>
      <c r="U184" s="637">
        <f>I184</f>
        <v>1.2200000000000001E-2</v>
      </c>
      <c r="V184" s="8">
        <f t="shared" ref="V184" si="149">$S$14</f>
        <v>100</v>
      </c>
      <c r="W184" s="25" t="s">
        <v>394</v>
      </c>
      <c r="X184" s="25">
        <f t="shared" si="137"/>
        <v>1.22</v>
      </c>
      <c r="Y184" s="524"/>
      <c r="Z184" s="523"/>
    </row>
    <row r="185" spans="1:26" hidden="1" x14ac:dyDescent="0.4">
      <c r="A185" s="23"/>
      <c r="B185" s="271" t="s">
        <v>613</v>
      </c>
      <c r="C185" s="646">
        <f>'Vaste waarden'!$B$10</f>
        <v>0</v>
      </c>
      <c r="D185" s="8">
        <f t="shared" ref="D185:D186" si="150">$G$15</f>
        <v>131.64324746291959</v>
      </c>
      <c r="E185" s="24" t="s">
        <v>394</v>
      </c>
      <c r="F185" s="25">
        <f t="shared" ref="F185:F186" si="151">C185*D185</f>
        <v>0</v>
      </c>
      <c r="G185" s="524"/>
      <c r="H185" s="523"/>
      <c r="I185" s="537">
        <f>C185</f>
        <v>0</v>
      </c>
      <c r="J185" s="8">
        <f t="shared" ref="J185:J186" si="152">$M$15</f>
        <v>113.19281811085089</v>
      </c>
      <c r="K185" s="24" t="s">
        <v>394</v>
      </c>
      <c r="L185" s="25">
        <f t="shared" si="135"/>
        <v>0</v>
      </c>
      <c r="M185" s="524"/>
      <c r="N185" s="523"/>
      <c r="O185" s="646">
        <f t="shared" si="144"/>
        <v>0</v>
      </c>
      <c r="P185" s="8">
        <f t="shared" ref="P185:P186" si="153">$S$15</f>
        <v>100</v>
      </c>
      <c r="Q185" s="24" t="s">
        <v>394</v>
      </c>
      <c r="R185" s="25">
        <f t="shared" si="136"/>
        <v>0</v>
      </c>
      <c r="S185" s="524"/>
      <c r="T185" s="523"/>
      <c r="U185" s="646">
        <f t="shared" ref="U185" si="154">O185</f>
        <v>0</v>
      </c>
      <c r="V185" s="8">
        <f t="shared" ref="V185:V186" si="155">$S$15</f>
        <v>100</v>
      </c>
      <c r="W185" s="24" t="s">
        <v>394</v>
      </c>
      <c r="X185" s="25">
        <f t="shared" si="137"/>
        <v>0</v>
      </c>
      <c r="Y185" s="524"/>
      <c r="Z185" s="523"/>
    </row>
    <row r="186" spans="1:26" hidden="1" x14ac:dyDescent="0.4">
      <c r="A186" s="23"/>
      <c r="B186" s="271" t="s">
        <v>612</v>
      </c>
      <c r="C186" s="646">
        <f>('Vaste waarden'!$B$40*Variabelen!$F$95)</f>
        <v>3.8494951700000002E-2</v>
      </c>
      <c r="D186" s="8">
        <f t="shared" si="150"/>
        <v>131.64324746291959</v>
      </c>
      <c r="E186" s="24" t="s">
        <v>394</v>
      </c>
      <c r="F186" s="25">
        <f t="shared" si="151"/>
        <v>5.0676004527162375</v>
      </c>
      <c r="G186" s="524"/>
      <c r="H186" s="523"/>
      <c r="I186" s="537">
        <f>C186</f>
        <v>3.8494951700000002E-2</v>
      </c>
      <c r="J186" s="8">
        <f t="shared" si="152"/>
        <v>113.19281811085089</v>
      </c>
      <c r="K186" s="24" t="s">
        <v>394</v>
      </c>
      <c r="L186" s="25">
        <f t="shared" si="135"/>
        <v>4.3573520659640907</v>
      </c>
      <c r="M186" s="524"/>
      <c r="N186" s="523"/>
      <c r="O186" s="646">
        <f t="shared" si="144"/>
        <v>3.8494951700000002E-2</v>
      </c>
      <c r="P186" s="8">
        <f t="shared" si="153"/>
        <v>100</v>
      </c>
      <c r="Q186" s="24" t="s">
        <v>394</v>
      </c>
      <c r="R186" s="25">
        <f t="shared" si="136"/>
        <v>3.84949517</v>
      </c>
      <c r="S186" s="524"/>
      <c r="T186" s="523"/>
      <c r="U186" s="637">
        <f>('Vaste waarden'!$B$40*Variabelen!$F$95)</f>
        <v>3.8494951700000002E-2</v>
      </c>
      <c r="V186" s="8">
        <f t="shared" si="155"/>
        <v>100</v>
      </c>
      <c r="W186" s="24" t="s">
        <v>394</v>
      </c>
      <c r="X186" s="25">
        <f t="shared" si="137"/>
        <v>3.84949517</v>
      </c>
      <c r="Y186" s="524"/>
      <c r="Z186" s="523"/>
    </row>
    <row r="187" spans="1:26" hidden="1" x14ac:dyDescent="0.4">
      <c r="A187" s="23"/>
      <c r="B187" s="638" t="s">
        <v>22</v>
      </c>
      <c r="C187" s="645">
        <f>SUM(C181:C186)</f>
        <v>0.15672322781134435</v>
      </c>
      <c r="D187" s="8">
        <f t="shared" si="142"/>
        <v>131.64324746291959</v>
      </c>
      <c r="E187" s="24" t="s">
        <v>394</v>
      </c>
      <c r="F187" s="25">
        <f>SUM(F181:F186)</f>
        <v>20.521078471480138</v>
      </c>
      <c r="G187" s="524">
        <f>G180+F187</f>
        <v>146.47253075363781</v>
      </c>
      <c r="H187" s="527"/>
      <c r="I187" s="536">
        <f>SUM(I181:I185)</f>
        <v>0.17319999999999999</v>
      </c>
      <c r="J187" s="22">
        <f>$M$139</f>
        <v>113.19281811085089</v>
      </c>
      <c r="K187" s="24" t="s">
        <v>394</v>
      </c>
      <c r="L187" s="25">
        <f>SUM(L181:L186)</f>
        <v>23.962348162763465</v>
      </c>
      <c r="M187" s="524">
        <f>M180+L187</f>
        <v>132.26110334948547</v>
      </c>
      <c r="N187" s="527"/>
      <c r="O187" s="645">
        <f>SUM(O181:O185)</f>
        <v>0.11822827611134436</v>
      </c>
      <c r="P187" s="22">
        <f t="shared" ref="P187:P196" si="156">$S$139</f>
        <v>100</v>
      </c>
      <c r="Q187" s="24" t="s">
        <v>394</v>
      </c>
      <c r="R187" s="25">
        <f t="shared" si="136"/>
        <v>11.822827611134436</v>
      </c>
      <c r="S187" s="524">
        <f>S180+R187</f>
        <v>111.82282761113444</v>
      </c>
      <c r="T187" s="527"/>
      <c r="U187" s="645">
        <f>SUM(U181:U185)</f>
        <v>0.17319999999999999</v>
      </c>
      <c r="V187" s="22">
        <f t="shared" ref="V187:V196" si="157">$S$139</f>
        <v>100</v>
      </c>
      <c r="W187" s="24" t="s">
        <v>394</v>
      </c>
      <c r="X187" s="25">
        <f t="shared" si="137"/>
        <v>17.32</v>
      </c>
      <c r="Y187" s="524">
        <f>Y180+X187</f>
        <v>117.32</v>
      </c>
      <c r="Z187" s="527"/>
    </row>
    <row r="188" spans="1:26" hidden="1" x14ac:dyDescent="0.4">
      <c r="A188" s="17" t="s">
        <v>316</v>
      </c>
      <c r="B188" s="651" t="s">
        <v>320</v>
      </c>
      <c r="C188" s="646">
        <f>'Vaste waarden'!$B$3</f>
        <v>7.7399999999999997E-2</v>
      </c>
      <c r="D188" s="10">
        <f>$G$139</f>
        <v>131.64324746291959</v>
      </c>
      <c r="E188" s="18" t="s">
        <v>394</v>
      </c>
      <c r="F188" s="19">
        <f t="shared" ref="F188:F201" si="158">C188*D188</f>
        <v>10.189187353629976</v>
      </c>
      <c r="G188" s="517"/>
      <c r="H188" s="523"/>
      <c r="I188" s="537">
        <f t="shared" ref="I188:I195" si="159">C188</f>
        <v>7.7399999999999997E-2</v>
      </c>
      <c r="J188" s="8">
        <f>$M$139</f>
        <v>113.19281811085089</v>
      </c>
      <c r="K188" s="18" t="s">
        <v>394</v>
      </c>
      <c r="L188" s="19">
        <f t="shared" ref="L188:L201" si="160">I188*J188</f>
        <v>8.7611241217798597</v>
      </c>
      <c r="M188" s="517"/>
      <c r="N188" s="523"/>
      <c r="O188" s="646">
        <f t="shared" ref="O188:O195" si="161">I188</f>
        <v>7.7399999999999997E-2</v>
      </c>
      <c r="P188" s="8">
        <f t="shared" si="156"/>
        <v>100</v>
      </c>
      <c r="Q188" s="18" t="s">
        <v>394</v>
      </c>
      <c r="R188" s="19">
        <f t="shared" si="136"/>
        <v>7.7399999999999993</v>
      </c>
      <c r="S188" s="517"/>
      <c r="T188" s="523"/>
      <c r="U188" s="646">
        <f t="shared" ref="U188:U195" si="162">O188</f>
        <v>7.7399999999999997E-2</v>
      </c>
      <c r="V188" s="8">
        <f t="shared" si="157"/>
        <v>100</v>
      </c>
      <c r="W188" s="18" t="s">
        <v>394</v>
      </c>
      <c r="X188" s="19">
        <f t="shared" si="137"/>
        <v>7.7399999999999993</v>
      </c>
      <c r="Y188" s="517"/>
      <c r="Z188" s="523"/>
    </row>
    <row r="189" spans="1:26" hidden="1" x14ac:dyDescent="0.4">
      <c r="A189" s="23"/>
      <c r="B189" s="150" t="s">
        <v>364</v>
      </c>
      <c r="C189" s="646">
        <f>Bedrijfswaardes!$C$15</f>
        <v>7.6300000000000007E-2</v>
      </c>
      <c r="D189" s="8">
        <f>$G$139</f>
        <v>131.64324746291959</v>
      </c>
      <c r="E189" s="24" t="s">
        <v>394</v>
      </c>
      <c r="F189" s="25">
        <f t="shared" si="158"/>
        <v>10.044379781420766</v>
      </c>
      <c r="G189" s="524"/>
      <c r="H189" s="523"/>
      <c r="I189" s="537">
        <f t="shared" si="159"/>
        <v>7.6300000000000007E-2</v>
      </c>
      <c r="J189" s="8">
        <f>$M$139</f>
        <v>113.19281811085089</v>
      </c>
      <c r="K189" s="24" t="s">
        <v>394</v>
      </c>
      <c r="L189" s="25">
        <f t="shared" si="160"/>
        <v>8.6366120218579248</v>
      </c>
      <c r="M189" s="524"/>
      <c r="N189" s="523"/>
      <c r="O189" s="646">
        <f t="shared" si="161"/>
        <v>7.6300000000000007E-2</v>
      </c>
      <c r="P189" s="8">
        <f t="shared" si="156"/>
        <v>100</v>
      </c>
      <c r="Q189" s="24" t="s">
        <v>394</v>
      </c>
      <c r="R189" s="25">
        <f t="shared" si="136"/>
        <v>7.6300000000000008</v>
      </c>
      <c r="S189" s="524"/>
      <c r="T189" s="523"/>
      <c r="U189" s="646">
        <f t="shared" si="162"/>
        <v>7.6300000000000007E-2</v>
      </c>
      <c r="V189" s="8">
        <f t="shared" si="157"/>
        <v>100</v>
      </c>
      <c r="W189" s="24" t="s">
        <v>394</v>
      </c>
      <c r="X189" s="25">
        <f t="shared" si="137"/>
        <v>7.6300000000000008</v>
      </c>
      <c r="Y189" s="524"/>
      <c r="Z189" s="523"/>
    </row>
    <row r="190" spans="1:26" hidden="1" x14ac:dyDescent="0.4">
      <c r="A190" s="23"/>
      <c r="B190" s="150" t="s">
        <v>363</v>
      </c>
      <c r="C190" s="646">
        <f>'Vaste waarden'!$B$6</f>
        <v>5.0000000000000001E-3</v>
      </c>
      <c r="D190" s="8">
        <f>$G$139</f>
        <v>131.64324746291959</v>
      </c>
      <c r="E190" s="24" t="s">
        <v>394</v>
      </c>
      <c r="F190" s="25">
        <f t="shared" si="158"/>
        <v>0.658216237314598</v>
      </c>
      <c r="G190" s="524"/>
      <c r="H190" s="523"/>
      <c r="I190" s="537">
        <f t="shared" si="159"/>
        <v>5.0000000000000001E-3</v>
      </c>
      <c r="J190" s="8">
        <f>$M$139</f>
        <v>113.19281811085089</v>
      </c>
      <c r="K190" s="24" t="s">
        <v>394</v>
      </c>
      <c r="L190" s="25">
        <f t="shared" si="160"/>
        <v>0.56596409055425445</v>
      </c>
      <c r="M190" s="524"/>
      <c r="N190" s="523"/>
      <c r="O190" s="646">
        <f t="shared" si="161"/>
        <v>5.0000000000000001E-3</v>
      </c>
      <c r="P190" s="8">
        <f t="shared" si="156"/>
        <v>100</v>
      </c>
      <c r="Q190" s="24" t="s">
        <v>394</v>
      </c>
      <c r="R190" s="25">
        <f t="shared" si="136"/>
        <v>0.5</v>
      </c>
      <c r="S190" s="524"/>
      <c r="T190" s="523"/>
      <c r="U190" s="646">
        <f t="shared" si="162"/>
        <v>5.0000000000000001E-3</v>
      </c>
      <c r="V190" s="8">
        <f t="shared" si="157"/>
        <v>100</v>
      </c>
      <c r="W190" s="24" t="s">
        <v>394</v>
      </c>
      <c r="X190" s="25">
        <f t="shared" si="137"/>
        <v>0.5</v>
      </c>
      <c r="Y190" s="524"/>
      <c r="Z190" s="523"/>
    </row>
    <row r="191" spans="1:26" hidden="1" x14ac:dyDescent="0.4">
      <c r="A191" s="23"/>
      <c r="B191" s="150" t="s">
        <v>321</v>
      </c>
      <c r="C191" s="646">
        <f>'Overzicht van invoer'!$F$22</f>
        <v>0</v>
      </c>
      <c r="D191" s="8">
        <f t="shared" ref="D191:D196" si="163">$G$139</f>
        <v>131.64324746291959</v>
      </c>
      <c r="E191" s="24" t="s">
        <v>394</v>
      </c>
      <c r="F191" s="25">
        <f t="shared" si="158"/>
        <v>0</v>
      </c>
      <c r="G191" s="524"/>
      <c r="H191" s="523"/>
      <c r="I191" s="537">
        <f t="shared" si="159"/>
        <v>0</v>
      </c>
      <c r="J191" s="8">
        <f t="shared" ref="J191:J196" si="164">$M$139</f>
        <v>113.19281811085089</v>
      </c>
      <c r="K191" s="24" t="s">
        <v>394</v>
      </c>
      <c r="L191" s="25">
        <f t="shared" si="160"/>
        <v>0</v>
      </c>
      <c r="M191" s="524"/>
      <c r="N191" s="523"/>
      <c r="O191" s="646">
        <f t="shared" si="161"/>
        <v>0</v>
      </c>
      <c r="P191" s="8">
        <f t="shared" si="156"/>
        <v>100</v>
      </c>
      <c r="Q191" s="24" t="s">
        <v>394</v>
      </c>
      <c r="R191" s="25">
        <f t="shared" si="136"/>
        <v>0</v>
      </c>
      <c r="S191" s="524"/>
      <c r="T191" s="523"/>
      <c r="U191" s="646">
        <f t="shared" si="162"/>
        <v>0</v>
      </c>
      <c r="V191" s="8">
        <f t="shared" si="157"/>
        <v>100</v>
      </c>
      <c r="W191" s="24" t="s">
        <v>394</v>
      </c>
      <c r="X191" s="25">
        <f t="shared" si="137"/>
        <v>0</v>
      </c>
      <c r="Y191" s="524"/>
      <c r="Z191" s="523"/>
    </row>
    <row r="192" spans="1:26" hidden="1" x14ac:dyDescent="0.4">
      <c r="A192" s="23"/>
      <c r="B192" s="150" t="s">
        <v>322</v>
      </c>
      <c r="C192" s="646">
        <f>'Overzicht van invoer'!$F$23</f>
        <v>0</v>
      </c>
      <c r="D192" s="8">
        <f t="shared" si="163"/>
        <v>131.64324746291959</v>
      </c>
      <c r="E192" s="24" t="s">
        <v>394</v>
      </c>
      <c r="F192" s="25">
        <f t="shared" si="158"/>
        <v>0</v>
      </c>
      <c r="G192" s="524"/>
      <c r="H192" s="523"/>
      <c r="I192" s="537">
        <f t="shared" si="159"/>
        <v>0</v>
      </c>
      <c r="J192" s="8">
        <f t="shared" si="164"/>
        <v>113.19281811085089</v>
      </c>
      <c r="K192" s="24" t="s">
        <v>394</v>
      </c>
      <c r="L192" s="25">
        <f t="shared" si="160"/>
        <v>0</v>
      </c>
      <c r="M192" s="524"/>
      <c r="N192" s="523"/>
      <c r="O192" s="646">
        <f t="shared" si="161"/>
        <v>0</v>
      </c>
      <c r="P192" s="8">
        <f t="shared" si="156"/>
        <v>100</v>
      </c>
      <c r="Q192" s="24" t="s">
        <v>394</v>
      </c>
      <c r="R192" s="25">
        <f t="shared" si="136"/>
        <v>0</v>
      </c>
      <c r="S192" s="524"/>
      <c r="T192" s="523"/>
      <c r="U192" s="646">
        <f t="shared" si="162"/>
        <v>0</v>
      </c>
      <c r="V192" s="8">
        <f t="shared" si="157"/>
        <v>100</v>
      </c>
      <c r="W192" s="24" t="s">
        <v>394</v>
      </c>
      <c r="X192" s="25">
        <f t="shared" si="137"/>
        <v>0</v>
      </c>
      <c r="Y192" s="524"/>
      <c r="Z192" s="523"/>
    </row>
    <row r="193" spans="1:26" hidden="1" x14ac:dyDescent="0.4">
      <c r="A193" s="23"/>
      <c r="B193" s="150" t="s">
        <v>13</v>
      </c>
      <c r="C193" s="646">
        <f>'Vaste waarden'!$B$7</f>
        <v>6.0999999999999999E-2</v>
      </c>
      <c r="D193" s="8">
        <f t="shared" si="163"/>
        <v>131.64324746291959</v>
      </c>
      <c r="E193" s="24" t="s">
        <v>394</v>
      </c>
      <c r="F193" s="25">
        <f t="shared" si="158"/>
        <v>8.0302380952380954</v>
      </c>
      <c r="G193" s="524"/>
      <c r="H193" s="523"/>
      <c r="I193" s="537">
        <f t="shared" si="159"/>
        <v>6.0999999999999999E-2</v>
      </c>
      <c r="J193" s="8">
        <f t="shared" si="164"/>
        <v>113.19281811085089</v>
      </c>
      <c r="K193" s="24" t="s">
        <v>394</v>
      </c>
      <c r="L193" s="25">
        <f t="shared" si="160"/>
        <v>6.9047619047619042</v>
      </c>
      <c r="M193" s="524"/>
      <c r="N193" s="523"/>
      <c r="O193" s="646">
        <f t="shared" si="161"/>
        <v>6.0999999999999999E-2</v>
      </c>
      <c r="P193" s="8">
        <f t="shared" si="156"/>
        <v>100</v>
      </c>
      <c r="Q193" s="24" t="s">
        <v>394</v>
      </c>
      <c r="R193" s="25">
        <f t="shared" si="136"/>
        <v>6.1</v>
      </c>
      <c r="S193" s="524"/>
      <c r="T193" s="523"/>
      <c r="U193" s="646">
        <f t="shared" si="162"/>
        <v>6.0999999999999999E-2</v>
      </c>
      <c r="V193" s="8">
        <f t="shared" si="157"/>
        <v>100</v>
      </c>
      <c r="W193" s="24" t="s">
        <v>394</v>
      </c>
      <c r="X193" s="25">
        <f t="shared" si="137"/>
        <v>6.1</v>
      </c>
      <c r="Y193" s="524"/>
      <c r="Z193" s="523"/>
    </row>
    <row r="194" spans="1:26" hidden="1" x14ac:dyDescent="0.4">
      <c r="A194" s="23"/>
      <c r="B194" s="271" t="s">
        <v>384</v>
      </c>
      <c r="C194" s="646">
        <f>'Overzicht van invoer'!$F$25</f>
        <v>0</v>
      </c>
      <c r="D194" s="8">
        <f t="shared" ref="D194:D195" si="165">$G$15</f>
        <v>131.64324746291959</v>
      </c>
      <c r="E194" s="24" t="s">
        <v>394</v>
      </c>
      <c r="F194" s="25">
        <f t="shared" si="158"/>
        <v>0</v>
      </c>
      <c r="G194" s="524"/>
      <c r="H194" s="523"/>
      <c r="I194" s="537">
        <f t="shared" si="159"/>
        <v>0</v>
      </c>
      <c r="J194" s="8">
        <f t="shared" ref="J194:J195" si="166">$M$15</f>
        <v>113.19281811085089</v>
      </c>
      <c r="K194" s="24" t="s">
        <v>394</v>
      </c>
      <c r="L194" s="25">
        <f t="shared" si="160"/>
        <v>0</v>
      </c>
      <c r="M194" s="524"/>
      <c r="N194" s="523"/>
      <c r="O194" s="646">
        <f t="shared" si="161"/>
        <v>0</v>
      </c>
      <c r="P194" s="8">
        <f t="shared" ref="P194:P195" si="167">$S$15</f>
        <v>100</v>
      </c>
      <c r="Q194" s="24" t="s">
        <v>394</v>
      </c>
      <c r="R194" s="25">
        <f t="shared" si="136"/>
        <v>0</v>
      </c>
      <c r="S194" s="524"/>
      <c r="T194" s="523"/>
      <c r="U194" s="646">
        <f t="shared" si="162"/>
        <v>0</v>
      </c>
      <c r="V194" s="8">
        <f t="shared" ref="V194:V195" si="168">$S$15</f>
        <v>100</v>
      </c>
      <c r="W194" s="24" t="s">
        <v>394</v>
      </c>
      <c r="X194" s="25">
        <f t="shared" si="137"/>
        <v>0</v>
      </c>
      <c r="Y194" s="524"/>
      <c r="Z194" s="523"/>
    </row>
    <row r="195" spans="1:26" hidden="1" x14ac:dyDescent="0.4">
      <c r="A195" s="23"/>
      <c r="B195" s="271" t="s">
        <v>383</v>
      </c>
      <c r="C195" s="646">
        <f>'Overzicht van invoer'!$F$32</f>
        <v>0</v>
      </c>
      <c r="D195" s="8">
        <f t="shared" si="165"/>
        <v>131.64324746291959</v>
      </c>
      <c r="E195" s="24" t="s">
        <v>394</v>
      </c>
      <c r="F195" s="25">
        <f t="shared" si="158"/>
        <v>0</v>
      </c>
      <c r="G195" s="524"/>
      <c r="H195" s="523"/>
      <c r="I195" s="537">
        <f t="shared" si="159"/>
        <v>0</v>
      </c>
      <c r="J195" s="8">
        <f t="shared" si="166"/>
        <v>113.19281811085089</v>
      </c>
      <c r="K195" s="24" t="s">
        <v>394</v>
      </c>
      <c r="L195" s="25">
        <f t="shared" si="160"/>
        <v>0</v>
      </c>
      <c r="M195" s="524"/>
      <c r="N195" s="523"/>
      <c r="O195" s="646">
        <f t="shared" si="161"/>
        <v>0</v>
      </c>
      <c r="P195" s="8">
        <f t="shared" si="167"/>
        <v>100</v>
      </c>
      <c r="Q195" s="24" t="s">
        <v>394</v>
      </c>
      <c r="R195" s="25">
        <f t="shared" si="136"/>
        <v>0</v>
      </c>
      <c r="S195" s="524"/>
      <c r="T195" s="523"/>
      <c r="U195" s="646">
        <f t="shared" si="162"/>
        <v>0</v>
      </c>
      <c r="V195" s="8">
        <f t="shared" si="168"/>
        <v>100</v>
      </c>
      <c r="W195" s="24" t="s">
        <v>394</v>
      </c>
      <c r="X195" s="25">
        <f t="shared" si="137"/>
        <v>0</v>
      </c>
      <c r="Y195" s="524"/>
      <c r="Z195" s="523"/>
    </row>
    <row r="196" spans="1:26" hidden="1" x14ac:dyDescent="0.4">
      <c r="A196" s="20"/>
      <c r="B196" s="638" t="s">
        <v>22</v>
      </c>
      <c r="C196" s="645">
        <f>SUM(C188:C195)</f>
        <v>0.21970000000000001</v>
      </c>
      <c r="D196" s="22">
        <f t="shared" si="163"/>
        <v>131.64324746291959</v>
      </c>
      <c r="E196" s="21" t="s">
        <v>394</v>
      </c>
      <c r="F196" s="22">
        <f t="shared" si="158"/>
        <v>28.922021467603436</v>
      </c>
      <c r="G196" s="521">
        <f>G187+F196</f>
        <v>175.39455222124124</v>
      </c>
      <c r="H196" s="230"/>
      <c r="I196" s="536">
        <f>SUM(I188:I195)</f>
        <v>0.21970000000000001</v>
      </c>
      <c r="J196" s="22">
        <f t="shared" si="164"/>
        <v>113.19281811085089</v>
      </c>
      <c r="K196" s="21" t="s">
        <v>394</v>
      </c>
      <c r="L196" s="22">
        <f t="shared" si="160"/>
        <v>24.868462138953941</v>
      </c>
      <c r="M196" s="521">
        <f>M187+L196</f>
        <v>157.1295654884394</v>
      </c>
      <c r="N196" s="230"/>
      <c r="O196" s="645">
        <f>SUM(O188:O195)</f>
        <v>0.21970000000000001</v>
      </c>
      <c r="P196" s="22">
        <f t="shared" si="156"/>
        <v>100</v>
      </c>
      <c r="Q196" s="21" t="s">
        <v>394</v>
      </c>
      <c r="R196" s="22">
        <f t="shared" si="136"/>
        <v>21.97</v>
      </c>
      <c r="S196" s="521">
        <f>S187+R196</f>
        <v>133.79282761113444</v>
      </c>
      <c r="T196" s="230"/>
      <c r="U196" s="645">
        <f>SUM(U188:U195)</f>
        <v>0.21970000000000001</v>
      </c>
      <c r="V196" s="22">
        <f t="shared" si="157"/>
        <v>100</v>
      </c>
      <c r="W196" s="21" t="s">
        <v>394</v>
      </c>
      <c r="X196" s="22">
        <f t="shared" si="137"/>
        <v>21.97</v>
      </c>
      <c r="Y196" s="521">
        <f>Y187+X196</f>
        <v>139.29</v>
      </c>
      <c r="Z196" s="230"/>
    </row>
    <row r="197" spans="1:26" hidden="1" x14ac:dyDescent="0.4">
      <c r="A197" s="23" t="s">
        <v>16</v>
      </c>
      <c r="B197" s="271" t="s">
        <v>382</v>
      </c>
      <c r="C197" s="646">
        <f>'Overzicht van invoer'!$F$28</f>
        <v>0</v>
      </c>
      <c r="D197" s="8">
        <f>$G$155</f>
        <v>162.43460304449647</v>
      </c>
      <c r="E197" s="24" t="s">
        <v>636</v>
      </c>
      <c r="F197" s="25">
        <f t="shared" si="158"/>
        <v>0</v>
      </c>
      <c r="G197" s="524"/>
      <c r="H197" s="523"/>
      <c r="I197" s="537">
        <f>C197</f>
        <v>0</v>
      </c>
      <c r="J197" s="8">
        <f>$M$155</f>
        <v>139.66861826697891</v>
      </c>
      <c r="K197" s="24" t="s">
        <v>636</v>
      </c>
      <c r="L197" s="25">
        <f t="shared" si="160"/>
        <v>0</v>
      </c>
      <c r="M197" s="524"/>
      <c r="N197" s="523"/>
      <c r="O197" s="646">
        <f>C197</f>
        <v>0</v>
      </c>
      <c r="P197" s="8">
        <f>$S196</f>
        <v>133.79282761113444</v>
      </c>
      <c r="Q197" s="24" t="s">
        <v>636</v>
      </c>
      <c r="R197" s="25">
        <f t="shared" si="136"/>
        <v>0</v>
      </c>
      <c r="S197" s="524"/>
      <c r="T197" s="523"/>
      <c r="U197" s="646">
        <f>I197</f>
        <v>0</v>
      </c>
      <c r="V197" s="8">
        <f>$S196</f>
        <v>133.79282761113444</v>
      </c>
      <c r="W197" s="24" t="s">
        <v>636</v>
      </c>
      <c r="X197" s="25">
        <f t="shared" si="137"/>
        <v>0</v>
      </c>
      <c r="Y197" s="524"/>
      <c r="Z197" s="523"/>
    </row>
    <row r="198" spans="1:26" hidden="1" x14ac:dyDescent="0.4">
      <c r="A198" s="23"/>
      <c r="B198" s="271" t="s">
        <v>386</v>
      </c>
      <c r="C198" s="646">
        <f>'Overzicht van invoer'!$F$34</f>
        <v>0</v>
      </c>
      <c r="D198" s="8">
        <f t="shared" ref="D198:D199" si="169">$G$155</f>
        <v>162.43460304449647</v>
      </c>
      <c r="E198" s="24" t="s">
        <v>636</v>
      </c>
      <c r="F198" s="25">
        <f t="shared" si="158"/>
        <v>0</v>
      </c>
      <c r="G198" s="524"/>
      <c r="H198" s="523"/>
      <c r="I198" s="537">
        <f>C198</f>
        <v>0</v>
      </c>
      <c r="J198" s="8">
        <f t="shared" ref="J198:J199" si="170">$M$155</f>
        <v>139.66861826697891</v>
      </c>
      <c r="K198" s="24" t="s">
        <v>636</v>
      </c>
      <c r="L198" s="25">
        <f t="shared" si="160"/>
        <v>0</v>
      </c>
      <c r="M198" s="524"/>
      <c r="N198" s="523"/>
      <c r="O198" s="646"/>
      <c r="P198" s="8">
        <f>$S197</f>
        <v>0</v>
      </c>
      <c r="Q198" s="24" t="s">
        <v>636</v>
      </c>
      <c r="R198" s="25">
        <f t="shared" si="136"/>
        <v>0</v>
      </c>
      <c r="S198" s="524"/>
      <c r="T198" s="523"/>
      <c r="U198" s="646"/>
      <c r="V198" s="8">
        <f>$S197</f>
        <v>0</v>
      </c>
      <c r="W198" s="24" t="s">
        <v>636</v>
      </c>
      <c r="X198" s="25">
        <f t="shared" si="137"/>
        <v>0</v>
      </c>
      <c r="Y198" s="524"/>
      <c r="Z198" s="523"/>
    </row>
    <row r="199" spans="1:26" hidden="1" x14ac:dyDescent="0.4">
      <c r="A199" s="23"/>
      <c r="B199" s="271" t="s">
        <v>282</v>
      </c>
      <c r="C199" s="646">
        <f>'Overzicht van invoer'!$F$45</f>
        <v>0</v>
      </c>
      <c r="D199" s="8">
        <f t="shared" si="169"/>
        <v>162.43460304449647</v>
      </c>
      <c r="E199" s="24" t="s">
        <v>636</v>
      </c>
      <c r="F199" s="25">
        <f t="shared" si="158"/>
        <v>0</v>
      </c>
      <c r="G199" s="524"/>
      <c r="H199" s="523"/>
      <c r="I199" s="537">
        <f>C199</f>
        <v>0</v>
      </c>
      <c r="J199" s="8">
        <f t="shared" si="170"/>
        <v>139.66861826697891</v>
      </c>
      <c r="K199" s="24" t="s">
        <v>636</v>
      </c>
      <c r="L199" s="25">
        <f t="shared" si="160"/>
        <v>0</v>
      </c>
      <c r="M199" s="524"/>
      <c r="N199" s="523"/>
      <c r="O199" s="646"/>
      <c r="P199" s="8">
        <f>$S198</f>
        <v>0</v>
      </c>
      <c r="Q199" s="24" t="s">
        <v>636</v>
      </c>
      <c r="R199" s="25">
        <f t="shared" si="136"/>
        <v>0</v>
      </c>
      <c r="S199" s="524"/>
      <c r="T199" s="523"/>
      <c r="U199" s="646"/>
      <c r="V199" s="8">
        <f>$S198</f>
        <v>0</v>
      </c>
      <c r="W199" s="24" t="s">
        <v>636</v>
      </c>
      <c r="X199" s="25">
        <f t="shared" si="137"/>
        <v>0</v>
      </c>
      <c r="Y199" s="524"/>
      <c r="Z199" s="523"/>
    </row>
    <row r="200" spans="1:26" hidden="1" x14ac:dyDescent="0.4">
      <c r="A200" s="23" t="s">
        <v>17</v>
      </c>
      <c r="B200" s="271" t="s">
        <v>300</v>
      </c>
      <c r="C200" s="646">
        <f>'Overzicht van invoer'!$F$47</f>
        <v>0</v>
      </c>
      <c r="D200" s="8">
        <f t="shared" ref="D200:D201" si="171">$G$155</f>
        <v>162.43460304449647</v>
      </c>
      <c r="E200" s="24" t="s">
        <v>636</v>
      </c>
      <c r="F200" s="25">
        <f t="shared" si="158"/>
        <v>0</v>
      </c>
      <c r="G200" s="524"/>
      <c r="H200" s="523"/>
      <c r="I200" s="537"/>
      <c r="J200" s="8">
        <f t="shared" ref="J200:J201" si="172">$M$155</f>
        <v>139.66861826697891</v>
      </c>
      <c r="K200" s="24" t="s">
        <v>636</v>
      </c>
      <c r="L200" s="25">
        <f t="shared" si="160"/>
        <v>0</v>
      </c>
      <c r="M200" s="524"/>
      <c r="N200" s="523"/>
      <c r="O200" s="646"/>
      <c r="P200" s="8">
        <f>$S$155</f>
        <v>123.39</v>
      </c>
      <c r="Q200" s="24" t="s">
        <v>636</v>
      </c>
      <c r="R200" s="25">
        <f t="shared" si="136"/>
        <v>0</v>
      </c>
      <c r="S200" s="524"/>
      <c r="T200" s="523"/>
      <c r="U200" s="646"/>
      <c r="V200" s="8">
        <f>$S$155</f>
        <v>123.39</v>
      </c>
      <c r="W200" s="24" t="s">
        <v>636</v>
      </c>
      <c r="X200" s="25">
        <f t="shared" si="137"/>
        <v>0</v>
      </c>
      <c r="Y200" s="524"/>
      <c r="Z200" s="523"/>
    </row>
    <row r="201" spans="1:26" hidden="1" x14ac:dyDescent="0.4">
      <c r="A201" s="23"/>
      <c r="B201" s="638" t="s">
        <v>22</v>
      </c>
      <c r="C201" s="645">
        <f>SUM(C197:C200)</f>
        <v>0</v>
      </c>
      <c r="D201" s="8">
        <f t="shared" si="171"/>
        <v>162.43460304449647</v>
      </c>
      <c r="E201" s="24" t="s">
        <v>636</v>
      </c>
      <c r="F201" s="22">
        <f t="shared" si="158"/>
        <v>0</v>
      </c>
      <c r="G201" s="524"/>
      <c r="H201" s="523"/>
      <c r="I201" s="536">
        <f>SUM(I197:I200)</f>
        <v>0</v>
      </c>
      <c r="J201" s="8">
        <f t="shared" si="172"/>
        <v>139.66861826697891</v>
      </c>
      <c r="K201" s="24" t="s">
        <v>636</v>
      </c>
      <c r="L201" s="22">
        <f t="shared" si="160"/>
        <v>0</v>
      </c>
      <c r="M201" s="524"/>
      <c r="N201" s="523"/>
      <c r="O201" s="645">
        <f>SUM(O197:O200)</f>
        <v>0</v>
      </c>
      <c r="P201" s="8">
        <f>$S$155</f>
        <v>123.39</v>
      </c>
      <c r="Q201" s="24" t="s">
        <v>636</v>
      </c>
      <c r="R201" s="22">
        <f t="shared" si="136"/>
        <v>0</v>
      </c>
      <c r="S201" s="524"/>
      <c r="T201" s="523"/>
      <c r="U201" s="645">
        <f>SUM(U197:U200)</f>
        <v>0</v>
      </c>
      <c r="V201" s="8">
        <f>$S$155</f>
        <v>123.39</v>
      </c>
      <c r="W201" s="24" t="s">
        <v>636</v>
      </c>
      <c r="X201" s="22">
        <f t="shared" si="137"/>
        <v>0</v>
      </c>
      <c r="Y201" s="524"/>
      <c r="Z201" s="523"/>
    </row>
    <row r="202" spans="1:26" hidden="1" x14ac:dyDescent="0.4">
      <c r="A202" s="13"/>
      <c r="B202" s="652" t="s">
        <v>22</v>
      </c>
      <c r="C202" s="647"/>
      <c r="D202" s="15"/>
      <c r="E202" s="30"/>
      <c r="F202" s="14"/>
      <c r="G202" s="529">
        <f>G196+F201</f>
        <v>175.39455222124124</v>
      </c>
      <c r="H202" s="530"/>
      <c r="I202" s="31"/>
      <c r="J202" s="15"/>
      <c r="K202" s="30"/>
      <c r="L202" s="14"/>
      <c r="M202" s="529">
        <f>M196+L201</f>
        <v>157.1295654884394</v>
      </c>
      <c r="N202" s="530"/>
      <c r="O202" s="647"/>
      <c r="P202" s="15"/>
      <c r="Q202" s="30"/>
      <c r="R202" s="14"/>
      <c r="S202" s="529">
        <f>S196+R201</f>
        <v>133.79282761113444</v>
      </c>
      <c r="T202" s="530"/>
      <c r="U202" s="647"/>
      <c r="V202" s="15"/>
      <c r="W202" s="30"/>
      <c r="X202" s="14"/>
      <c r="Y202" s="529">
        <f>Y196+X201</f>
        <v>139.29</v>
      </c>
      <c r="Z202" s="530"/>
    </row>
    <row r="203" spans="1:26" hidden="1" x14ac:dyDescent="0.4">
      <c r="A203" s="32"/>
      <c r="G203" s="8">
        <f>G202/100</f>
        <v>1.7539455222124125</v>
      </c>
      <c r="M203" s="8">
        <f>M202/100</f>
        <v>1.5712956548843939</v>
      </c>
      <c r="S203" s="8">
        <f>S202/100</f>
        <v>1.3379282761113445</v>
      </c>
      <c r="Y203" s="8">
        <f>Y202/100</f>
        <v>1.3929</v>
      </c>
    </row>
    <row r="204" spans="1:26" x14ac:dyDescent="0.4">
      <c r="A204" s="32"/>
      <c r="M204" s="8"/>
      <c r="S204" s="8"/>
      <c r="Y204" s="8"/>
    </row>
    <row r="205" spans="1:26" s="541" customFormat="1" ht="18" hidden="1" x14ac:dyDescent="0.55000000000000004">
      <c r="A205" s="540" t="s">
        <v>324</v>
      </c>
      <c r="B205" s="654" t="s">
        <v>325</v>
      </c>
      <c r="C205" s="648"/>
      <c r="F205" s="542"/>
      <c r="G205" s="542"/>
      <c r="H205" s="542"/>
      <c r="N205" s="542"/>
      <c r="O205" s="654"/>
      <c r="T205" s="542"/>
      <c r="U205" s="654"/>
      <c r="Z205" s="542"/>
    </row>
    <row r="206" spans="1:26" s="541" customFormat="1" ht="18" hidden="1" x14ac:dyDescent="0.55000000000000004">
      <c r="A206" s="540" t="s">
        <v>326</v>
      </c>
      <c r="B206" s="654" t="s">
        <v>327</v>
      </c>
      <c r="C206" s="648"/>
      <c r="F206" s="542"/>
      <c r="G206" s="542"/>
      <c r="H206" s="542"/>
      <c r="N206" s="542"/>
      <c r="O206" s="654"/>
      <c r="T206" s="542"/>
      <c r="U206" s="654"/>
      <c r="Z206" s="542"/>
    </row>
    <row r="207" spans="1:26" s="541" customFormat="1" ht="18" hidden="1" x14ac:dyDescent="0.55000000000000004">
      <c r="A207" s="540" t="s">
        <v>328</v>
      </c>
      <c r="B207" s="654" t="s">
        <v>23</v>
      </c>
      <c r="C207" s="648"/>
      <c r="F207" s="542"/>
      <c r="G207" s="542"/>
      <c r="H207" s="542"/>
      <c r="N207" s="542"/>
      <c r="O207" s="654"/>
      <c r="T207" s="542"/>
      <c r="U207" s="654"/>
      <c r="Z207" s="542"/>
    </row>
    <row r="208" spans="1:26" s="541" customFormat="1" ht="18" hidden="1" x14ac:dyDescent="0.55000000000000004">
      <c r="B208" s="654" t="s">
        <v>21</v>
      </c>
      <c r="C208" s="648"/>
      <c r="F208" s="542"/>
      <c r="G208" s="542"/>
      <c r="H208" s="542"/>
      <c r="N208" s="542"/>
      <c r="O208" s="654"/>
      <c r="T208" s="542"/>
      <c r="U208" s="654"/>
      <c r="Z208" s="542"/>
    </row>
    <row r="209" spans="1:26" s="541" customFormat="1" ht="18" hidden="1" x14ac:dyDescent="0.55000000000000004">
      <c r="A209" s="540" t="s">
        <v>329</v>
      </c>
      <c r="B209" s="654" t="s">
        <v>330</v>
      </c>
      <c r="C209" s="648"/>
      <c r="F209" s="542"/>
      <c r="G209" s="542"/>
      <c r="H209" s="542"/>
      <c r="N209" s="542"/>
      <c r="O209" s="654"/>
      <c r="T209" s="542"/>
      <c r="U209" s="654"/>
      <c r="Z209" s="542"/>
    </row>
    <row r="210" spans="1:26" s="541" customFormat="1" ht="18" hidden="1" x14ac:dyDescent="0.55000000000000004">
      <c r="A210" s="540" t="s">
        <v>331</v>
      </c>
      <c r="B210" s="654" t="s">
        <v>332</v>
      </c>
      <c r="C210" s="648"/>
      <c r="F210" s="542"/>
      <c r="G210" s="542"/>
      <c r="H210" s="542"/>
      <c r="N210" s="542"/>
      <c r="O210" s="654"/>
      <c r="T210" s="542"/>
      <c r="U210" s="654"/>
      <c r="Z210" s="542"/>
    </row>
    <row r="211" spans="1:26" s="541" customFormat="1" ht="18" hidden="1" x14ac:dyDescent="0.55000000000000004">
      <c r="A211" s="540" t="s">
        <v>333</v>
      </c>
      <c r="B211" s="654" t="s">
        <v>334</v>
      </c>
      <c r="C211" s="648"/>
      <c r="F211" s="542"/>
      <c r="G211" s="542"/>
      <c r="H211" s="542"/>
      <c r="N211" s="542"/>
      <c r="O211" s="654"/>
      <c r="T211" s="542"/>
      <c r="U211" s="654"/>
      <c r="Z211" s="542"/>
    </row>
    <row r="212" spans="1:26" s="541" customFormat="1" ht="18" hidden="1" x14ac:dyDescent="0.55000000000000004">
      <c r="A212" s="540" t="s">
        <v>335</v>
      </c>
      <c r="B212" s="654" t="s">
        <v>336</v>
      </c>
      <c r="C212" s="648"/>
      <c r="F212" s="542"/>
      <c r="G212" s="542"/>
      <c r="H212" s="542"/>
      <c r="N212" s="542"/>
      <c r="O212" s="654"/>
      <c r="T212" s="542"/>
      <c r="U212" s="654"/>
      <c r="Z212" s="542"/>
    </row>
    <row r="213" spans="1:26" s="541" customFormat="1" ht="18" hidden="1" x14ac:dyDescent="0.55000000000000004">
      <c r="B213" s="654" t="s">
        <v>337</v>
      </c>
      <c r="C213" s="648"/>
      <c r="F213" s="542"/>
      <c r="G213" s="542"/>
      <c r="H213" s="542"/>
      <c r="N213" s="542"/>
      <c r="O213" s="654"/>
      <c r="T213" s="542"/>
      <c r="U213" s="654"/>
      <c r="Z213" s="542"/>
    </row>
    <row r="214" spans="1:26" s="541" customFormat="1" ht="18" hidden="1" x14ac:dyDescent="0.55000000000000004">
      <c r="A214" s="540" t="s">
        <v>338</v>
      </c>
      <c r="B214" s="654" t="s">
        <v>339</v>
      </c>
      <c r="C214" s="648"/>
      <c r="F214" s="542"/>
      <c r="G214" s="542"/>
      <c r="H214" s="542"/>
      <c r="N214" s="542"/>
      <c r="O214" s="654"/>
      <c r="T214" s="542"/>
      <c r="U214" s="654"/>
      <c r="Z214" s="542"/>
    </row>
    <row r="215" spans="1:26" s="541" customFormat="1" ht="18" hidden="1" x14ac:dyDescent="0.55000000000000004">
      <c r="A215" s="540" t="s">
        <v>340</v>
      </c>
      <c r="B215" s="654" t="s">
        <v>341</v>
      </c>
      <c r="C215" s="648"/>
      <c r="F215" s="542"/>
      <c r="G215" s="542"/>
      <c r="H215" s="542"/>
      <c r="N215" s="542"/>
      <c r="O215" s="654"/>
      <c r="T215" s="542"/>
      <c r="U215" s="654"/>
      <c r="Z215" s="542"/>
    </row>
    <row r="216" spans="1:26" s="541" customFormat="1" ht="18" hidden="1" x14ac:dyDescent="0.55000000000000004">
      <c r="A216" s="540" t="s">
        <v>342</v>
      </c>
      <c r="B216" s="654" t="s">
        <v>343</v>
      </c>
      <c r="C216" s="648"/>
      <c r="F216" s="542"/>
      <c r="G216" s="542"/>
      <c r="H216" s="542"/>
      <c r="N216" s="542"/>
      <c r="O216" s="654"/>
      <c r="T216" s="542"/>
      <c r="U216" s="654"/>
      <c r="Z216" s="542"/>
    </row>
    <row r="217" spans="1:26" s="541" customFormat="1" ht="18" hidden="1" x14ac:dyDescent="0.55000000000000004">
      <c r="A217" s="540" t="s">
        <v>344</v>
      </c>
      <c r="B217" s="654" t="s">
        <v>345</v>
      </c>
      <c r="C217" s="648"/>
      <c r="F217" s="542"/>
      <c r="G217" s="542"/>
      <c r="H217" s="542"/>
      <c r="N217" s="542"/>
      <c r="O217" s="654"/>
      <c r="T217" s="542"/>
      <c r="U217" s="654"/>
      <c r="Z217" s="542"/>
    </row>
  </sheetData>
  <sheetProtection algorithmName="SHA-512" hashValue="hg9cSOFtXh11XTvpjuj+WvZsDbmqpRBtnQFZrwXU500WBtR3ZpDTSsEGCE9xmLHpDGdoUcJBCuQQpfahWef8iw==" saltValue="ZvAYlq4VmSUf50K+LogxZA==" spinCount="100000" sheet="1"/>
  <mergeCells count="45">
    <mergeCell ref="D171:E171"/>
    <mergeCell ref="J171:K171"/>
    <mergeCell ref="P171:Q171"/>
    <mergeCell ref="D130:E130"/>
    <mergeCell ref="J130:K130"/>
    <mergeCell ref="P130:Q130"/>
    <mergeCell ref="B167:N167"/>
    <mergeCell ref="B170:G170"/>
    <mergeCell ref="H170:M170"/>
    <mergeCell ref="O170:T170"/>
    <mergeCell ref="D88:E88"/>
    <mergeCell ref="J88:K88"/>
    <mergeCell ref="P88:Q88"/>
    <mergeCell ref="B126:N126"/>
    <mergeCell ref="B129:G129"/>
    <mergeCell ref="H129:M129"/>
    <mergeCell ref="O129:T129"/>
    <mergeCell ref="J47:K47"/>
    <mergeCell ref="P47:Q47"/>
    <mergeCell ref="B84:N84"/>
    <mergeCell ref="B87:G87"/>
    <mergeCell ref="H87:M87"/>
    <mergeCell ref="O87:T87"/>
    <mergeCell ref="U5:Z5"/>
    <mergeCell ref="V6:W6"/>
    <mergeCell ref="U46:Z46"/>
    <mergeCell ref="V47:W47"/>
    <mergeCell ref="B3:N3"/>
    <mergeCell ref="B5:G5"/>
    <mergeCell ref="H5:M5"/>
    <mergeCell ref="O5:T5"/>
    <mergeCell ref="D6:E6"/>
    <mergeCell ref="J6:K6"/>
    <mergeCell ref="P6:Q6"/>
    <mergeCell ref="B43:N43"/>
    <mergeCell ref="B46:G46"/>
    <mergeCell ref="H46:M46"/>
    <mergeCell ref="O46:T46"/>
    <mergeCell ref="D47:E47"/>
    <mergeCell ref="V171:W171"/>
    <mergeCell ref="U87:Z87"/>
    <mergeCell ref="V88:W88"/>
    <mergeCell ref="U129:Z129"/>
    <mergeCell ref="V130:W130"/>
    <mergeCell ref="U170:Z170"/>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C45B7-20EE-4097-84B4-4D1703578ACA}">
  <sheetPr codeName="Blad22">
    <pageSetUpPr fitToPage="1"/>
  </sheetPr>
  <dimension ref="B1:O76"/>
  <sheetViews>
    <sheetView zoomScaleNormal="100" workbookViewId="0">
      <selection activeCell="D31" sqref="D31"/>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14.3984375" style="8" customWidth="1"/>
    <col min="9" max="9" width="14.1328125" style="8" bestFit="1" customWidth="1"/>
    <col min="10" max="10" width="10.59765625" style="7" customWidth="1"/>
    <col min="11" max="11" width="28.1328125" style="7" bestFit="1" customWidth="1"/>
    <col min="12" max="13" width="9.1328125" style="7" customWidth="1"/>
    <col min="14" max="16384" width="9.1328125" style="7"/>
  </cols>
  <sheetData>
    <row r="1" spans="2:14" ht="28.15" customHeight="1" x14ac:dyDescent="0.4">
      <c r="B1" s="983" t="s">
        <v>194</v>
      </c>
      <c r="C1" s="983"/>
      <c r="D1" s="6"/>
    </row>
    <row r="2" spans="2:14" ht="15.75" x14ac:dyDescent="0.5">
      <c r="B2" s="9" t="s">
        <v>59</v>
      </c>
      <c r="C2" s="176" t="str">
        <f>'Overzicht van invoer'!C3</f>
        <v xml:space="preserve">Stichting Hanzehogeschool Groningen </v>
      </c>
      <c r="D2" s="33"/>
    </row>
    <row r="3" spans="2:14" ht="15.75" x14ac:dyDescent="0.5">
      <c r="B3" s="9" t="s">
        <v>20</v>
      </c>
      <c r="C3" s="177" t="str">
        <f>'Overzicht van invoer'!F4</f>
        <v>ABU</v>
      </c>
      <c r="D3" s="33"/>
    </row>
    <row r="4" spans="2:14" ht="15.75" x14ac:dyDescent="0.5">
      <c r="B4" s="9" t="s">
        <v>196</v>
      </c>
      <c r="C4" s="177" t="str">
        <f>IF(C3="ABU","Fase B",IF(C3="NBBU","Fase 3",))</f>
        <v>Fase B</v>
      </c>
      <c r="D4" s="33"/>
    </row>
    <row r="5" spans="2:14" ht="15.75" x14ac:dyDescent="0.5">
      <c r="B5" s="9" t="s">
        <v>19</v>
      </c>
      <c r="C5" s="178" t="s">
        <v>57</v>
      </c>
      <c r="D5" s="33"/>
    </row>
    <row r="6" spans="2:14" x14ac:dyDescent="0.4">
      <c r="B6" s="16"/>
    </row>
    <row r="7" spans="2:14" s="16" customFormat="1" x14ac:dyDescent="0.4">
      <c r="B7" s="183" t="s">
        <v>0</v>
      </c>
      <c r="C7" s="184"/>
      <c r="D7" s="185" t="s">
        <v>54</v>
      </c>
      <c r="E7" s="981" t="s">
        <v>58</v>
      </c>
      <c r="F7" s="982"/>
      <c r="G7" s="186" t="s">
        <v>55</v>
      </c>
      <c r="H7" s="187" t="s">
        <v>56</v>
      </c>
    </row>
    <row r="8" spans="2:14" x14ac:dyDescent="0.4">
      <c r="B8" s="17" t="s">
        <v>45</v>
      </c>
      <c r="C8" s="18"/>
      <c r="D8" s="305">
        <v>1</v>
      </c>
      <c r="E8" s="10">
        <v>100</v>
      </c>
      <c r="F8" s="18"/>
      <c r="G8" s="19">
        <v>100</v>
      </c>
      <c r="H8" s="179">
        <v>100</v>
      </c>
      <c r="I8" s="7"/>
      <c r="K8" s="16"/>
      <c r="M8" s="16"/>
      <c r="N8" s="16"/>
    </row>
    <row r="9" spans="2:14" hidden="1" x14ac:dyDescent="0.4">
      <c r="B9" s="20"/>
      <c r="C9" s="21"/>
      <c r="D9" s="306"/>
      <c r="E9" s="11">
        <f>E8</f>
        <v>100</v>
      </c>
      <c r="F9" s="21" t="s">
        <v>1</v>
      </c>
      <c r="G9" s="22">
        <f t="shared" ref="G9:G37" si="0">D9*E9</f>
        <v>0</v>
      </c>
      <c r="H9" s="188">
        <f>H8+G9</f>
        <v>100</v>
      </c>
      <c r="I9" s="7"/>
    </row>
    <row r="10" spans="2:14" x14ac:dyDescent="0.4">
      <c r="B10" s="17" t="s">
        <v>46</v>
      </c>
      <c r="C10" s="18" t="s">
        <v>548</v>
      </c>
      <c r="D10" s="266">
        <f>'Vaste waarden'!$C$24</f>
        <v>0.13192818110850899</v>
      </c>
      <c r="E10" s="10">
        <f>$H$9</f>
        <v>100</v>
      </c>
      <c r="F10" s="18" t="s">
        <v>1</v>
      </c>
      <c r="G10" s="268">
        <f t="shared" si="0"/>
        <v>13.192818110850899</v>
      </c>
      <c r="H10" s="179"/>
      <c r="I10" s="7"/>
    </row>
    <row r="11" spans="2:14" x14ac:dyDescent="0.4">
      <c r="B11" s="23"/>
      <c r="C11" s="24" t="s">
        <v>566</v>
      </c>
      <c r="D11" s="266">
        <f>'Vaste waarden'!$C$26</f>
        <v>0</v>
      </c>
      <c r="E11" s="8">
        <f>$H$9</f>
        <v>100</v>
      </c>
      <c r="F11" s="24" t="s">
        <v>1</v>
      </c>
      <c r="G11" s="269">
        <f t="shared" si="0"/>
        <v>0</v>
      </c>
      <c r="H11" s="181"/>
      <c r="I11" s="7"/>
    </row>
    <row r="12" spans="2:14" x14ac:dyDescent="0.4">
      <c r="B12" s="23"/>
      <c r="C12" s="24" t="s">
        <v>567</v>
      </c>
      <c r="D12" s="266">
        <f>'Vaste waarden'!$C$31</f>
        <v>0</v>
      </c>
      <c r="E12" s="8">
        <f>$H$9</f>
        <v>100</v>
      </c>
      <c r="F12" s="24" t="s">
        <v>1</v>
      </c>
      <c r="G12" s="269">
        <f t="shared" si="0"/>
        <v>0</v>
      </c>
      <c r="H12" s="181"/>
      <c r="I12" s="7"/>
    </row>
    <row r="13" spans="2:14" x14ac:dyDescent="0.4">
      <c r="B13" s="23"/>
      <c r="C13" s="24" t="s">
        <v>362</v>
      </c>
      <c r="D13" s="266">
        <f>'Vaste waarden'!$C$27</f>
        <v>0</v>
      </c>
      <c r="E13" s="8">
        <f>$H$9</f>
        <v>100</v>
      </c>
      <c r="F13" s="24" t="s">
        <v>1</v>
      </c>
      <c r="G13" s="269">
        <f t="shared" si="0"/>
        <v>0</v>
      </c>
      <c r="H13" s="181"/>
      <c r="I13" s="7"/>
    </row>
    <row r="14" spans="2:14" x14ac:dyDescent="0.4">
      <c r="B14" s="20"/>
      <c r="C14" s="21" t="s">
        <v>52</v>
      </c>
      <c r="D14" s="267">
        <f>SUM(D10:D13)</f>
        <v>0.13192818110850899</v>
      </c>
      <c r="E14" s="11">
        <f>$H$9</f>
        <v>100</v>
      </c>
      <c r="F14" s="21" t="s">
        <v>1</v>
      </c>
      <c r="G14" s="270">
        <f t="shared" si="0"/>
        <v>13.192818110850899</v>
      </c>
      <c r="H14" s="188">
        <f>H9+G14</f>
        <v>113.19281811085089</v>
      </c>
      <c r="I14" s="7"/>
    </row>
    <row r="15" spans="2:14" ht="26.25" x14ac:dyDescent="0.4">
      <c r="B15" s="445" t="s">
        <v>611</v>
      </c>
      <c r="C15" s="446"/>
      <c r="D15" s="447">
        <f>'Overzicht van invoer'!F42</f>
        <v>8.3000000000000004E-2</v>
      </c>
      <c r="E15" s="448">
        <f>H14</f>
        <v>113.19281811085089</v>
      </c>
      <c r="F15" s="449" t="s">
        <v>394</v>
      </c>
      <c r="G15" s="450">
        <f>D15*E15</f>
        <v>9.3950039032006245</v>
      </c>
      <c r="H15" s="451">
        <f>H14+G15</f>
        <v>122.58782201405151</v>
      </c>
      <c r="I15" s="7"/>
    </row>
    <row r="16" spans="2:14" x14ac:dyDescent="0.4">
      <c r="B16" s="26" t="s">
        <v>35</v>
      </c>
      <c r="C16" s="27"/>
      <c r="D16" s="267">
        <f>'Vaste waarden'!$C$32</f>
        <v>0.08</v>
      </c>
      <c r="E16" s="28">
        <f>H14</f>
        <v>113.19281811085089</v>
      </c>
      <c r="F16" s="27" t="s">
        <v>394</v>
      </c>
      <c r="G16" s="29">
        <f>D16*E16</f>
        <v>9.0554254488680712</v>
      </c>
      <c r="H16" s="189">
        <f>H14+G16+G15</f>
        <v>131.64324746291959</v>
      </c>
      <c r="I16" s="7"/>
    </row>
    <row r="17" spans="2:9" x14ac:dyDescent="0.4">
      <c r="B17" s="23" t="s">
        <v>47</v>
      </c>
      <c r="C17" s="24" t="s">
        <v>51</v>
      </c>
      <c r="D17" s="307"/>
      <c r="E17" s="8">
        <f t="shared" ref="E17:E32" si="1">$H$16</f>
        <v>131.64324746291959</v>
      </c>
      <c r="F17" s="24" t="s">
        <v>394</v>
      </c>
      <c r="G17" s="25">
        <f t="shared" si="0"/>
        <v>0</v>
      </c>
      <c r="H17" s="181"/>
      <c r="I17" s="7"/>
    </row>
    <row r="18" spans="2:9" x14ac:dyDescent="0.4">
      <c r="B18" s="23"/>
      <c r="C18" s="24" t="s">
        <v>50</v>
      </c>
      <c r="D18" s="266">
        <f>'Overzicht van invoer'!$F$13</f>
        <v>0.10402827611134435</v>
      </c>
      <c r="E18" s="8">
        <f t="shared" si="1"/>
        <v>131.64324746291959</v>
      </c>
      <c r="F18" s="24" t="s">
        <v>394</v>
      </c>
      <c r="G18" s="25">
        <f t="shared" si="0"/>
        <v>13.694620095266631</v>
      </c>
      <c r="H18" s="181"/>
      <c r="I18" s="7"/>
    </row>
    <row r="19" spans="2:9" x14ac:dyDescent="0.4">
      <c r="B19" s="23"/>
      <c r="C19" s="24" t="s">
        <v>34</v>
      </c>
      <c r="D19" s="266"/>
      <c r="E19" s="8">
        <f t="shared" si="1"/>
        <v>131.64324746291959</v>
      </c>
      <c r="F19" s="24" t="s">
        <v>394</v>
      </c>
      <c r="G19" s="25">
        <f t="shared" si="0"/>
        <v>0</v>
      </c>
      <c r="H19" s="181"/>
      <c r="I19" s="7"/>
    </row>
    <row r="20" spans="2:9" x14ac:dyDescent="0.4">
      <c r="B20" s="23"/>
      <c r="C20" s="24" t="s">
        <v>285</v>
      </c>
      <c r="D20" s="266">
        <f>'Vaste waarden'!$B$19</f>
        <v>1.2200000000000001E-2</v>
      </c>
      <c r="E20" s="8">
        <f t="shared" si="1"/>
        <v>131.64324746291959</v>
      </c>
      <c r="F20" s="24" t="s">
        <v>394</v>
      </c>
      <c r="G20" s="25">
        <f>D20*E20</f>
        <v>1.6060476190476192</v>
      </c>
      <c r="H20" s="181"/>
      <c r="I20" s="7"/>
    </row>
    <row r="21" spans="2:9" x14ac:dyDescent="0.4">
      <c r="B21" s="23"/>
      <c r="C21" s="24" t="s">
        <v>682</v>
      </c>
      <c r="D21" s="266">
        <f>'Vaste waarden'!$B$10</f>
        <v>0</v>
      </c>
      <c r="E21" s="8">
        <f t="shared" si="1"/>
        <v>131.64324746291959</v>
      </c>
      <c r="F21" s="24" t="s">
        <v>394</v>
      </c>
      <c r="G21" s="25">
        <f t="shared" ref="G21:G22" si="2">D21*E21</f>
        <v>0</v>
      </c>
      <c r="H21" s="181"/>
      <c r="I21" s="7"/>
    </row>
    <row r="22" spans="2:9" x14ac:dyDescent="0.4">
      <c r="B22" s="23"/>
      <c r="C22" s="271" t="s">
        <v>72</v>
      </c>
      <c r="D22" s="266">
        <f>'Overzicht van invoer'!$F$43</f>
        <v>0</v>
      </c>
      <c r="E22" s="8">
        <f t="shared" si="1"/>
        <v>131.64324746291959</v>
      </c>
      <c r="F22" s="24" t="s">
        <v>394</v>
      </c>
      <c r="G22" s="25">
        <f t="shared" si="2"/>
        <v>0</v>
      </c>
      <c r="H22" s="181"/>
      <c r="I22" s="7"/>
    </row>
    <row r="23" spans="2:9" x14ac:dyDescent="0.4">
      <c r="B23" s="23"/>
      <c r="C23" s="271" t="s">
        <v>696</v>
      </c>
      <c r="D23" s="266">
        <f>'Hulpblad pensioenpremie'!$N$3</f>
        <v>3.7532106905298027E-2</v>
      </c>
      <c r="E23" s="8">
        <f t="shared" si="1"/>
        <v>131.64324746291959</v>
      </c>
      <c r="F23" s="24" t="s">
        <v>394</v>
      </c>
      <c r="G23" s="25">
        <f t="shared" si="0"/>
        <v>4.940848437138901</v>
      </c>
      <c r="H23" s="181"/>
      <c r="I23" s="7"/>
    </row>
    <row r="24" spans="2:9" x14ac:dyDescent="0.4">
      <c r="B24" s="23"/>
      <c r="C24" s="21" t="s">
        <v>52</v>
      </c>
      <c r="D24" s="308">
        <f>SUM(D17:D23)</f>
        <v>0.15376038301664238</v>
      </c>
      <c r="E24" s="8">
        <f t="shared" si="1"/>
        <v>131.64324746291959</v>
      </c>
      <c r="F24" s="21" t="s">
        <v>394</v>
      </c>
      <c r="G24" s="25">
        <f>SUM(G17:G23)</f>
        <v>20.241516151453151</v>
      </c>
      <c r="H24" s="181">
        <f>H16+G24</f>
        <v>151.88476361437273</v>
      </c>
      <c r="I24" s="7"/>
    </row>
    <row r="25" spans="2:9" x14ac:dyDescent="0.4">
      <c r="B25" s="17" t="s">
        <v>92</v>
      </c>
      <c r="C25" s="24" t="s">
        <v>49</v>
      </c>
      <c r="D25" s="266">
        <f>'Vaste waarden'!$B$3</f>
        <v>7.7399999999999997E-2</v>
      </c>
      <c r="E25" s="10">
        <f t="shared" si="1"/>
        <v>131.64324746291959</v>
      </c>
      <c r="F25" s="24" t="s">
        <v>394</v>
      </c>
      <c r="G25" s="19">
        <f t="shared" si="0"/>
        <v>10.189187353629976</v>
      </c>
      <c r="H25" s="179"/>
      <c r="I25" s="7"/>
    </row>
    <row r="26" spans="2:9" x14ac:dyDescent="0.4">
      <c r="B26" s="23"/>
      <c r="C26" s="24" t="s">
        <v>385</v>
      </c>
      <c r="D26" s="266">
        <f>Bedrijfswaardes!$C$15</f>
        <v>7.6300000000000007E-2</v>
      </c>
      <c r="E26" s="8">
        <f t="shared" si="1"/>
        <v>131.64324746291959</v>
      </c>
      <c r="F26" s="24" t="s">
        <v>394</v>
      </c>
      <c r="G26" s="25">
        <f t="shared" si="0"/>
        <v>10.044379781420766</v>
      </c>
      <c r="H26" s="181"/>
      <c r="I26" s="7"/>
    </row>
    <row r="27" spans="2:9" x14ac:dyDescent="0.4">
      <c r="B27" s="23"/>
      <c r="C27" s="24" t="s">
        <v>308</v>
      </c>
      <c r="D27" s="266">
        <f>'Vaste waarden'!$B$6</f>
        <v>5.0000000000000001E-3</v>
      </c>
      <c r="E27" s="8">
        <f t="shared" si="1"/>
        <v>131.64324746291959</v>
      </c>
      <c r="F27" s="24" t="s">
        <v>394</v>
      </c>
      <c r="G27" s="25">
        <f t="shared" si="0"/>
        <v>0.658216237314598</v>
      </c>
      <c r="H27" s="181"/>
      <c r="I27" s="7"/>
    </row>
    <row r="28" spans="2:9" x14ac:dyDescent="0.4">
      <c r="B28" s="23"/>
      <c r="C28" s="24" t="s">
        <v>880</v>
      </c>
      <c r="D28" s="307">
        <f>'Overzicht van invoer'!$F$22+'Overzicht van invoer'!F23</f>
        <v>0</v>
      </c>
      <c r="E28" s="8">
        <f t="shared" si="1"/>
        <v>131.64324746291959</v>
      </c>
      <c r="F28" s="24" t="s">
        <v>394</v>
      </c>
      <c r="G28" s="25">
        <f t="shared" si="0"/>
        <v>0</v>
      </c>
      <c r="H28" s="181"/>
      <c r="I28" s="7"/>
    </row>
    <row r="29" spans="2:9" x14ac:dyDescent="0.4">
      <c r="B29" s="23"/>
      <c r="C29" s="24" t="s">
        <v>757</v>
      </c>
      <c r="D29" s="266">
        <f>Variabelen!$F$24</f>
        <v>0</v>
      </c>
      <c r="E29" s="8">
        <f t="shared" si="1"/>
        <v>131.64324746291959</v>
      </c>
      <c r="F29" s="24" t="s">
        <v>394</v>
      </c>
      <c r="G29" s="25">
        <f>D29*E29</f>
        <v>0</v>
      </c>
      <c r="H29" s="181"/>
      <c r="I29" s="7"/>
    </row>
    <row r="30" spans="2:9" hidden="1" x14ac:dyDescent="0.4">
      <c r="B30" s="23"/>
      <c r="C30" s="271" t="s">
        <v>405</v>
      </c>
      <c r="D30" s="266">
        <f>'Overzicht van invoer'!$F$37</f>
        <v>0</v>
      </c>
      <c r="E30" s="8">
        <f t="shared" si="1"/>
        <v>131.64324746291959</v>
      </c>
      <c r="F30" s="24" t="s">
        <v>394</v>
      </c>
      <c r="G30" s="25">
        <f t="shared" si="0"/>
        <v>0</v>
      </c>
      <c r="H30" s="181"/>
      <c r="I30" s="7"/>
    </row>
    <row r="31" spans="2:9" x14ac:dyDescent="0.4">
      <c r="B31" s="23"/>
      <c r="C31" s="24" t="s">
        <v>350</v>
      </c>
      <c r="D31" s="266">
        <f>'Vaste waarden'!$B$7</f>
        <v>6.0999999999999999E-2</v>
      </c>
      <c r="E31" s="8">
        <f t="shared" si="1"/>
        <v>131.64324746291959</v>
      </c>
      <c r="F31" s="24" t="s">
        <v>394</v>
      </c>
      <c r="G31" s="25">
        <f t="shared" si="0"/>
        <v>8.0302380952380954</v>
      </c>
      <c r="H31" s="181"/>
      <c r="I31" s="7"/>
    </row>
    <row r="32" spans="2:9" x14ac:dyDescent="0.4">
      <c r="B32" s="20"/>
      <c r="C32" s="21" t="s">
        <v>52</v>
      </c>
      <c r="D32" s="308">
        <f>SUM(D25:D31)</f>
        <v>0.21970000000000001</v>
      </c>
      <c r="E32" s="11">
        <f t="shared" si="1"/>
        <v>131.64324746291959</v>
      </c>
      <c r="F32" s="21" t="s">
        <v>394</v>
      </c>
      <c r="G32" s="22">
        <f t="shared" si="0"/>
        <v>28.922021467603436</v>
      </c>
      <c r="H32" s="180">
        <f>H24+G32</f>
        <v>180.80678508197616</v>
      </c>
      <c r="I32" s="7"/>
    </row>
    <row r="33" spans="2:15" x14ac:dyDescent="0.4">
      <c r="B33" s="23" t="s">
        <v>16</v>
      </c>
      <c r="C33" s="24"/>
      <c r="D33" s="307">
        <f>'Overzicht van invoer'!$F$29</f>
        <v>0</v>
      </c>
      <c r="E33" s="8">
        <f>$H$32</f>
        <v>180.80678508197616</v>
      </c>
      <c r="F33" s="24" t="s">
        <v>395</v>
      </c>
      <c r="G33" s="25">
        <f t="shared" si="0"/>
        <v>0</v>
      </c>
      <c r="H33" s="181"/>
      <c r="I33" s="7"/>
    </row>
    <row r="34" spans="2:15" x14ac:dyDescent="0.4">
      <c r="B34" s="23"/>
      <c r="C34" s="271" t="s">
        <v>758</v>
      </c>
      <c r="D34" s="307">
        <f>Variabelen!F38</f>
        <v>0</v>
      </c>
      <c r="E34" s="8">
        <f>$H$32</f>
        <v>180.80678508197616</v>
      </c>
      <c r="F34" s="24" t="s">
        <v>395</v>
      </c>
      <c r="G34" s="25">
        <f t="shared" si="0"/>
        <v>0</v>
      </c>
      <c r="H34" s="181"/>
      <c r="I34" s="7"/>
    </row>
    <row r="35" spans="2:15" x14ac:dyDescent="0.4">
      <c r="B35" s="20"/>
      <c r="C35" s="21" t="s">
        <v>48</v>
      </c>
      <c r="D35" s="306">
        <f>Variabelen!F47</f>
        <v>0</v>
      </c>
      <c r="E35" s="11">
        <f>$H$32</f>
        <v>180.80678508197616</v>
      </c>
      <c r="F35" s="21" t="s">
        <v>395</v>
      </c>
      <c r="G35" s="22">
        <f t="shared" si="0"/>
        <v>0</v>
      </c>
      <c r="H35" s="180"/>
      <c r="I35" s="7"/>
    </row>
    <row r="36" spans="2:15" x14ac:dyDescent="0.4">
      <c r="B36" s="23" t="s">
        <v>679</v>
      </c>
      <c r="C36" s="24" t="s">
        <v>36</v>
      </c>
      <c r="D36" s="307">
        <f>'Overzicht van invoer'!F47</f>
        <v>0</v>
      </c>
      <c r="E36" s="8">
        <f>$H$32</f>
        <v>180.80678508197616</v>
      </c>
      <c r="F36" s="24" t="s">
        <v>395</v>
      </c>
      <c r="G36" s="25">
        <f t="shared" si="0"/>
        <v>0</v>
      </c>
      <c r="H36" s="181"/>
      <c r="I36" s="7"/>
    </row>
    <row r="37" spans="2:15" x14ac:dyDescent="0.4">
      <c r="B37" s="23"/>
      <c r="C37" s="21" t="s">
        <v>52</v>
      </c>
      <c r="D37" s="308">
        <f>SUM(D33:D36)</f>
        <v>0</v>
      </c>
      <c r="E37" s="8">
        <f>$H$32</f>
        <v>180.80678508197616</v>
      </c>
      <c r="F37" s="24" t="s">
        <v>395</v>
      </c>
      <c r="G37" s="22">
        <f t="shared" si="0"/>
        <v>0</v>
      </c>
      <c r="H37" s="181"/>
      <c r="I37" s="7"/>
    </row>
    <row r="38" spans="2:15" s="16" customFormat="1" x14ac:dyDescent="0.4">
      <c r="B38" s="13"/>
      <c r="C38" s="30" t="s">
        <v>52</v>
      </c>
      <c r="D38" s="309"/>
      <c r="E38" s="15"/>
      <c r="F38" s="30"/>
      <c r="G38" s="14"/>
      <c r="H38" s="182">
        <f>H32+G37</f>
        <v>180.80678508197616</v>
      </c>
      <c r="K38" s="7"/>
      <c r="L38" s="7"/>
      <c r="M38" s="7"/>
      <c r="N38" s="7"/>
      <c r="O38" s="7"/>
    </row>
    <row r="39" spans="2:15" x14ac:dyDescent="0.4">
      <c r="K39" s="16"/>
      <c r="L39" s="16"/>
      <c r="M39" s="16"/>
      <c r="N39" s="16"/>
      <c r="O39" s="16"/>
    </row>
    <row r="40" spans="2:15" x14ac:dyDescent="0.4">
      <c r="B40" s="39" t="s">
        <v>14</v>
      </c>
      <c r="C40" s="37" t="s">
        <v>53</v>
      </c>
    </row>
    <row r="41" spans="2:15" x14ac:dyDescent="0.4">
      <c r="B41" s="39" t="s">
        <v>15</v>
      </c>
      <c r="C41" s="38" t="s">
        <v>91</v>
      </c>
    </row>
    <row r="42" spans="2:15" x14ac:dyDescent="0.4">
      <c r="B42" s="32"/>
      <c r="C42" s="38" t="s">
        <v>90</v>
      </c>
    </row>
    <row r="43" spans="2:15" x14ac:dyDescent="0.4">
      <c r="B43" s="32"/>
      <c r="C43" s="38"/>
    </row>
    <row r="44" spans="2:15" x14ac:dyDescent="0.4">
      <c r="B44" s="32"/>
    </row>
    <row r="45" spans="2:15" x14ac:dyDescent="0.4">
      <c r="B45" s="183" t="s">
        <v>664</v>
      </c>
      <c r="C45" s="251"/>
      <c r="D45" s="184" t="s">
        <v>663</v>
      </c>
      <c r="E45" s="251"/>
      <c r="F45" s="251"/>
      <c r="G45" s="250"/>
      <c r="H45" s="183" t="s">
        <v>607</v>
      </c>
      <c r="I45" s="249"/>
      <c r="J45" s="251"/>
      <c r="K45" s="183" t="s">
        <v>592</v>
      </c>
      <c r="L45" s="251"/>
    </row>
    <row r="46" spans="2:15" x14ac:dyDescent="0.4">
      <c r="B46" s="17" t="s">
        <v>306</v>
      </c>
      <c r="C46" s="145">
        <f>'IB+IIB B-3'!G38</f>
        <v>1.8080678508197616</v>
      </c>
      <c r="D46" s="148" t="s">
        <v>256</v>
      </c>
      <c r="E46" s="149"/>
      <c r="F46" s="246">
        <f>'IB+IIB B-3'!M38</f>
        <v>1.6179724277634659</v>
      </c>
      <c r="G46" s="145"/>
      <c r="H46" s="152" t="s">
        <v>593</v>
      </c>
      <c r="I46" s="10"/>
      <c r="J46" s="146">
        <f>'IB+IIB B-3'!S38</f>
        <v>1.4293949517</v>
      </c>
      <c r="K46" s="152" t="s">
        <v>594</v>
      </c>
      <c r="L46" s="146">
        <f>'IB+IIB B-3'!Y38</f>
        <v>1.4293949517</v>
      </c>
    </row>
    <row r="47" spans="2:15" hidden="1" x14ac:dyDescent="0.4">
      <c r="B47" s="23"/>
      <c r="C47" s="146"/>
      <c r="D47" s="150"/>
      <c r="E47" s="16"/>
      <c r="F47" s="244"/>
      <c r="G47" s="147"/>
      <c r="H47" s="139"/>
      <c r="J47" s="146"/>
      <c r="K47" s="139"/>
      <c r="L47" s="146"/>
    </row>
    <row r="48" spans="2:15" hidden="1" x14ac:dyDescent="0.4">
      <c r="B48" s="26"/>
      <c r="C48" s="154"/>
      <c r="D48" s="155"/>
      <c r="E48" s="156"/>
      <c r="F48" s="245"/>
      <c r="G48" s="245"/>
      <c r="H48" s="242"/>
      <c r="I48" s="28"/>
      <c r="J48" s="154"/>
      <c r="K48" s="242"/>
      <c r="L48" s="154"/>
    </row>
    <row r="49" spans="2:12" hidden="1" x14ac:dyDescent="0.4">
      <c r="B49" s="23" t="s">
        <v>407</v>
      </c>
      <c r="C49" s="146">
        <f>'IB+IIB B-3'!G78</f>
        <v>1.6004175372518818</v>
      </c>
      <c r="D49" s="150" t="s">
        <v>256</v>
      </c>
      <c r="F49" s="243">
        <f>'IB+IIB B-3'!M78</f>
        <v>1.4383354254215457</v>
      </c>
      <c r="G49" s="145"/>
      <c r="H49" s="139" t="s">
        <v>255</v>
      </c>
      <c r="J49" s="146">
        <f>'IB+IIB B-3'!S78</f>
        <v>1.2157232278113443</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'IB+IIB B-3'!G119</f>
        <v>1.4127953317720532</v>
      </c>
      <c r="D51" s="155" t="s">
        <v>256</v>
      </c>
      <c r="E51" s="242"/>
      <c r="F51" s="442">
        <f>'IB+IIB B-3'!M119</f>
        <v>1.2147853239656516</v>
      </c>
      <c r="G51" s="154"/>
      <c r="H51" s="443" t="s">
        <v>593</v>
      </c>
      <c r="I51" s="28"/>
      <c r="J51" s="154">
        <f>'IB+IIB B-3'!S119</f>
        <v>1.0731999999999999</v>
      </c>
      <c r="K51" s="443" t="s">
        <v>594</v>
      </c>
      <c r="L51" s="154">
        <f>'IB+IIB B-3'!Y119</f>
        <v>1.0731999999999999</v>
      </c>
    </row>
    <row r="52" spans="2:12" hidden="1" x14ac:dyDescent="0.4">
      <c r="B52" s="148" t="s">
        <v>422</v>
      </c>
      <c r="C52" s="248" t="s">
        <v>420</v>
      </c>
      <c r="D52" s="148" t="s">
        <v>256</v>
      </c>
      <c r="E52" s="272"/>
      <c r="F52" s="248" t="s">
        <v>420</v>
      </c>
      <c r="G52" s="248"/>
      <c r="H52" s="148" t="s">
        <v>255</v>
      </c>
      <c r="I52" s="10"/>
      <c r="J52" s="145" t="s">
        <v>420</v>
      </c>
    </row>
    <row r="53" spans="2:12" hidden="1" x14ac:dyDescent="0.4">
      <c r="B53" s="151" t="s">
        <v>423</v>
      </c>
      <c r="C53" s="247" t="s">
        <v>420</v>
      </c>
      <c r="D53" s="151" t="s">
        <v>256</v>
      </c>
      <c r="E53" s="224"/>
      <c r="F53" s="247" t="s">
        <v>420</v>
      </c>
      <c r="G53" s="247"/>
      <c r="H53" s="151" t="s">
        <v>255</v>
      </c>
      <c r="I53" s="11"/>
      <c r="J53" s="147" t="s">
        <v>420</v>
      </c>
    </row>
    <row r="54" spans="2:12" hidden="1"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IFERROR(VLOOKUP($B$58,$B$46:$L$55,2,FALSE),0)</f>
        <v>1.8080678508197616</v>
      </c>
      <c r="D58" s="263" t="str">
        <f>D46</f>
        <v>Structurele toeslagen</v>
      </c>
      <c r="E58" s="264"/>
      <c r="F58" s="186">
        <f>IFERROR(VLOOKUP($B$58,$B$46:$L$56,5,FALSE),0)</f>
        <v>1.6179724277634659</v>
      </c>
      <c r="G58" s="186"/>
      <c r="H58" s="265" t="str">
        <f>H46</f>
        <v>Overwerk</v>
      </c>
      <c r="I58" s="265"/>
      <c r="J58" s="186">
        <f>IFERROR(VLOOKUP($B$58,$B$46:$L$55,9,FALSE),0)</f>
        <v>1.4293949517</v>
      </c>
      <c r="K58" s="265" t="s">
        <v>596</v>
      </c>
      <c r="L58" s="265">
        <f>IFERROR(VLOOKUP($B$58,$B$46:$L$55,11,FALSE),0)</f>
        <v>1.4293949517</v>
      </c>
    </row>
    <row r="59" spans="2:12" hidden="1" x14ac:dyDescent="0.4"/>
    <row r="60" spans="2:12" hidden="1" x14ac:dyDescent="0.4">
      <c r="B60" s="984" t="str">
        <f>B58</f>
        <v>Kandidaat met pensioen</v>
      </c>
      <c r="C60" s="984"/>
      <c r="D60" s="974" t="s">
        <v>259</v>
      </c>
      <c r="E60" s="974"/>
      <c r="F60" s="192" t="s">
        <v>272</v>
      </c>
      <c r="G60" s="985" t="s">
        <v>273</v>
      </c>
      <c r="H60" s="986"/>
      <c r="I60" s="193" t="s">
        <v>274</v>
      </c>
    </row>
    <row r="61" spans="2:12" hidden="1" x14ac:dyDescent="0.4">
      <c r="B61" s="194" t="s">
        <v>260</v>
      </c>
      <c r="C61" s="195"/>
      <c r="D61" s="194"/>
      <c r="E61" s="196"/>
      <c r="F61" s="197">
        <f>'Overzicht van invoer'!F54</f>
        <v>22.98</v>
      </c>
      <c r="G61" s="198"/>
      <c r="H61" s="199">
        <f>F61*C58</f>
        <v>41.549399211838121</v>
      </c>
      <c r="I61" s="200">
        <f>H61/(1-'Overzicht van invoer'!D70)</f>
        <v>41.549399211838121</v>
      </c>
      <c r="J61" s="233"/>
    </row>
    <row r="62" spans="2:12" hidden="1" x14ac:dyDescent="0.4">
      <c r="B62" s="201" t="s">
        <v>261</v>
      </c>
      <c r="C62" s="202"/>
      <c r="D62" s="203">
        <f>'Overzicht van invoer'!D55</f>
        <v>1</v>
      </c>
      <c r="E62" s="204"/>
      <c r="F62" s="205">
        <f>'Overzicht van invoer'!F55</f>
        <v>36</v>
      </c>
      <c r="G62" s="206"/>
      <c r="H62" s="231">
        <f>'Overzicht van invoer'!F55*F61*C58</f>
        <v>1495.7783716261724</v>
      </c>
      <c r="I62" s="232">
        <f>H62/(1-'Overzicht van invoer'!$D$70)</f>
        <v>1495.7783716261724</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1495.7783716261724</v>
      </c>
      <c r="I73" s="223">
        <f>SUM(I62:I72)</f>
        <v>1495.7783716261724</v>
      </c>
    </row>
    <row r="74" spans="2:9" hidden="1" x14ac:dyDescent="0.4">
      <c r="B74" s="20" t="s">
        <v>276</v>
      </c>
      <c r="C74" s="224"/>
      <c r="D74" s="225"/>
      <c r="E74" s="224"/>
      <c r="F74" s="20"/>
      <c r="G74" s="226"/>
      <c r="H74" s="199">
        <f>H73/('Overzicht van invoer'!F55+'Overzicht van invoer'!F60+'Overzicht van invoer'!F61+'Overzicht van invoer'!F62)</f>
        <v>41.549399211838121</v>
      </c>
      <c r="I74" s="227">
        <f>I73/('Overzicht van invoer'!F55+'Overzicht van invoer'!F60+'Overzicht van invoer'!F61+'Overzicht van invoer'!F62)</f>
        <v>41.549399211838121</v>
      </c>
    </row>
    <row r="75" spans="2:9" hidden="1" x14ac:dyDescent="0.4">
      <c r="B75" s="20" t="s">
        <v>277</v>
      </c>
      <c r="C75" s="224"/>
      <c r="D75" s="225"/>
      <c r="E75" s="224"/>
      <c r="F75" s="20"/>
      <c r="G75" s="226"/>
      <c r="H75" s="230">
        <f>H74/$F$61</f>
        <v>1.8080678508197616</v>
      </c>
      <c r="I75" s="228">
        <f>I74/$F$61</f>
        <v>1.8080678508197616</v>
      </c>
    </row>
    <row r="76" spans="2:9" hidden="1" x14ac:dyDescent="0.4"/>
  </sheetData>
  <sheetProtection algorithmName="SHA-512" hashValue="mU+Swq+JUo9zD8L6pMhlrhJuibL6TAd2GMgrgXokLw6PR/ySr6TNkyud87rQ4OsS9buh+yfeIWsYDhgqLO7ENQ==" saltValue="iH1nL59MEIE5PBjy+9pt4g==" spinCount="100000" sheet="1" selectLockedCells="1"/>
  <mergeCells count="5">
    <mergeCell ref="B1:C1"/>
    <mergeCell ref="E7:F7"/>
    <mergeCell ref="B60:C60"/>
    <mergeCell ref="D60:E60"/>
    <mergeCell ref="G60:H60"/>
  </mergeCells>
  <pageMargins left="0.74803149606299213" right="0.74803149606299213" top="0.51181102362204722" bottom="0.51181102362204722" header="0.51181102362204722" footer="0.19685039370078741"/>
  <pageSetup paperSize="9" scale="94"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8E207CF4-46A7-4D38-954B-7DEC779B1FBF}">
          <x14:formula1>
            <xm:f>'Vaste waarden'!$A$51:$A$55</xm:f>
          </x14:formula1>
          <xm:sqref>B58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23E8D-67BF-4A3F-8A52-E64A3159C9CB}">
  <sheetPr codeName="Blad23">
    <pageSetUpPr fitToPage="1"/>
  </sheetPr>
  <dimension ref="A1:AJ215"/>
  <sheetViews>
    <sheetView zoomScaleNormal="100" workbookViewId="0"/>
  </sheetViews>
  <sheetFormatPr defaultColWidth="9.1328125" defaultRowHeight="13.15" x14ac:dyDescent="0.4"/>
  <cols>
    <col min="1" max="1" width="29.33203125" style="7" bestFit="1" customWidth="1"/>
    <col min="2" max="2" width="44.9296875" style="139" customWidth="1"/>
    <col min="3" max="3" width="11.86328125" style="304" bestFit="1" customWidth="1"/>
    <col min="4" max="4" width="10.3984375" style="7" bestFit="1" customWidth="1"/>
    <col min="5" max="5" width="20.796875" style="7" bestFit="1" customWidth="1"/>
    <col min="6" max="7" width="10.3984375" style="8" bestFit="1" customWidth="1"/>
    <col min="8" max="8" width="9.1328125" style="8" customWidth="1"/>
    <col min="9" max="9" width="11.86328125" style="7" bestFit="1" customWidth="1"/>
    <col min="10" max="10" width="10.265625" style="7" bestFit="1" customWidth="1"/>
    <col min="11" max="11" width="20.796875" style="7" bestFit="1" customWidth="1"/>
    <col min="12" max="13" width="10.265625" style="7" bestFit="1" customWidth="1"/>
    <col min="14" max="14" width="9.1328125" style="8"/>
    <col min="15" max="15" width="10.46484375" style="139" bestFit="1" customWidth="1"/>
    <col min="16" max="16" width="8.59765625" style="7" bestFit="1" customWidth="1"/>
    <col min="17" max="17" width="20.796875" style="7" bestFit="1" customWidth="1"/>
    <col min="18" max="19" width="8.59765625" style="7" bestFit="1" customWidth="1"/>
    <col min="20" max="20" width="9.1328125" style="8"/>
    <col min="21" max="21" width="10.46484375" style="139" bestFit="1" customWidth="1"/>
    <col min="22" max="22" width="8.59765625" style="7" bestFit="1" customWidth="1"/>
    <col min="23" max="23" width="20.796875" style="7" bestFit="1" customWidth="1"/>
    <col min="24" max="25" width="8.59765625" style="7" bestFit="1" customWidth="1"/>
    <col min="26" max="26" width="9.1328125" style="8"/>
    <col min="27" max="28" width="9.1328125" style="7"/>
    <col min="29" max="29" width="9.1328125" style="7" customWidth="1"/>
    <col min="30" max="30" width="46.53125" style="7" bestFit="1" customWidth="1"/>
    <col min="31" max="16384" width="9.1328125" style="7"/>
  </cols>
  <sheetData>
    <row r="1" spans="1:30" s="216" customFormat="1" x14ac:dyDescent="0.4"/>
    <row r="2" spans="1:30" ht="33.4" x14ac:dyDescent="1">
      <c r="A2" s="9"/>
      <c r="B2" s="991" t="s">
        <v>310</v>
      </c>
      <c r="C2" s="991"/>
      <c r="D2" s="991"/>
      <c r="E2" s="991"/>
      <c r="F2" s="991"/>
      <c r="G2" s="991"/>
      <c r="H2" s="991"/>
      <c r="I2" s="991"/>
      <c r="J2" s="991"/>
      <c r="K2" s="991"/>
      <c r="L2" s="991"/>
      <c r="M2" s="991"/>
      <c r="N2" s="991"/>
    </row>
    <row r="3" spans="1:30" x14ac:dyDescent="0.4">
      <c r="B3" s="639"/>
      <c r="C3" s="639"/>
    </row>
    <row r="4" spans="1:30" ht="31.5" customHeight="1" x14ac:dyDescent="0.4">
      <c r="A4" s="513" t="s">
        <v>311</v>
      </c>
      <c r="B4" s="992" t="s">
        <v>312</v>
      </c>
      <c r="C4" s="992"/>
      <c r="D4" s="992"/>
      <c r="E4" s="992"/>
      <c r="F4" s="992"/>
      <c r="G4" s="993"/>
      <c r="H4" s="988" t="s">
        <v>866</v>
      </c>
      <c r="I4" s="989"/>
      <c r="J4" s="989"/>
      <c r="K4" s="989"/>
      <c r="L4" s="989"/>
      <c r="M4" s="990"/>
      <c r="N4" s="28"/>
      <c r="O4" s="988" t="s">
        <v>865</v>
      </c>
      <c r="P4" s="989"/>
      <c r="Q4" s="989"/>
      <c r="R4" s="989"/>
      <c r="S4" s="989"/>
      <c r="T4" s="990"/>
      <c r="U4" s="988" t="s">
        <v>595</v>
      </c>
      <c r="V4" s="989"/>
      <c r="W4" s="989"/>
      <c r="X4" s="989"/>
      <c r="Y4" s="989"/>
      <c r="Z4" s="990"/>
    </row>
    <row r="5" spans="1:30" s="16" customFormat="1" x14ac:dyDescent="0.4">
      <c r="A5" s="514" t="s">
        <v>0</v>
      </c>
      <c r="B5" s="649"/>
      <c r="C5" s="640" t="s">
        <v>2</v>
      </c>
      <c r="D5" s="987" t="s">
        <v>3</v>
      </c>
      <c r="E5" s="987"/>
      <c r="F5" s="14" t="s">
        <v>4</v>
      </c>
      <c r="G5" s="15" t="s">
        <v>5</v>
      </c>
      <c r="H5" s="515"/>
      <c r="I5" s="309" t="s">
        <v>2</v>
      </c>
      <c r="J5" s="987" t="s">
        <v>3</v>
      </c>
      <c r="K5" s="987"/>
      <c r="L5" s="14" t="s">
        <v>4</v>
      </c>
      <c r="M5" s="15" t="s">
        <v>5</v>
      </c>
      <c r="N5" s="515"/>
      <c r="O5" s="640" t="s">
        <v>2</v>
      </c>
      <c r="P5" s="987" t="s">
        <v>3</v>
      </c>
      <c r="Q5" s="987"/>
      <c r="R5" s="14" t="s">
        <v>4</v>
      </c>
      <c r="S5" s="15" t="s">
        <v>5</v>
      </c>
      <c r="T5" s="15"/>
      <c r="U5" s="640" t="s">
        <v>2</v>
      </c>
      <c r="V5" s="987" t="s">
        <v>3</v>
      </c>
      <c r="W5" s="987"/>
      <c r="X5" s="14" t="s">
        <v>4</v>
      </c>
      <c r="Y5" s="15" t="s">
        <v>5</v>
      </c>
      <c r="Z5" s="15"/>
      <c r="AC5" s="516"/>
      <c r="AD5" s="7" t="s">
        <v>391</v>
      </c>
    </row>
    <row r="6" spans="1:30" x14ac:dyDescent="0.4">
      <c r="A6" s="26" t="s">
        <v>1</v>
      </c>
      <c r="B6" s="650"/>
      <c r="C6" s="641">
        <v>100</v>
      </c>
      <c r="D6" s="28">
        <v>100</v>
      </c>
      <c r="E6" s="29"/>
      <c r="F6" s="29">
        <v>100</v>
      </c>
      <c r="G6" s="525">
        <v>100</v>
      </c>
      <c r="H6" s="555"/>
      <c r="I6" s="29">
        <v>100</v>
      </c>
      <c r="J6" s="28">
        <v>100</v>
      </c>
      <c r="K6" s="29"/>
      <c r="L6" s="29">
        <v>100</v>
      </c>
      <c r="M6" s="525">
        <v>100</v>
      </c>
      <c r="N6" s="555"/>
      <c r="O6" s="641">
        <v>100</v>
      </c>
      <c r="P6" s="28">
        <v>100</v>
      </c>
      <c r="Q6" s="29"/>
      <c r="R6" s="29">
        <v>100</v>
      </c>
      <c r="S6" s="525">
        <v>100</v>
      </c>
      <c r="T6" s="555"/>
      <c r="U6" s="641">
        <v>100</v>
      </c>
      <c r="V6" s="28">
        <v>100</v>
      </c>
      <c r="W6" s="29"/>
      <c r="X6" s="29">
        <v>100</v>
      </c>
      <c r="Y6" s="525">
        <v>100</v>
      </c>
      <c r="Z6" s="555"/>
      <c r="AC6" s="519"/>
      <c r="AD6" s="7" t="s">
        <v>396</v>
      </c>
    </row>
    <row r="7" spans="1:30" hidden="1" x14ac:dyDescent="0.4">
      <c r="A7" s="20" t="s">
        <v>6</v>
      </c>
      <c r="B7" s="638"/>
      <c r="C7" s="636"/>
      <c r="D7" s="11">
        <f>D6</f>
        <v>100</v>
      </c>
      <c r="E7" s="22" t="s">
        <v>1</v>
      </c>
      <c r="F7" s="22">
        <f t="shared" ref="F7:F36" si="0">C7*D7</f>
        <v>0</v>
      </c>
      <c r="G7" s="521">
        <f>G6+F7</f>
        <v>100</v>
      </c>
      <c r="H7" s="230"/>
      <c r="I7" s="22"/>
      <c r="J7" s="11">
        <f>J6</f>
        <v>100</v>
      </c>
      <c r="K7" s="22" t="s">
        <v>1</v>
      </c>
      <c r="L7" s="22">
        <f t="shared" ref="L7:L36" si="1">I7*J7</f>
        <v>0</v>
      </c>
      <c r="M7" s="521">
        <f>M6+L7</f>
        <v>100</v>
      </c>
      <c r="N7" s="230"/>
      <c r="O7" s="527"/>
      <c r="P7" s="11">
        <f>P6</f>
        <v>100</v>
      </c>
      <c r="Q7" s="22" t="s">
        <v>1</v>
      </c>
      <c r="R7" s="22">
        <f t="shared" ref="R7:R36" si="2">O7*P7</f>
        <v>0</v>
      </c>
      <c r="S7" s="521">
        <f>S6+R7</f>
        <v>100</v>
      </c>
      <c r="T7" s="230"/>
      <c r="U7" s="527"/>
      <c r="V7" s="11">
        <f>V6</f>
        <v>100</v>
      </c>
      <c r="W7" s="22" t="s">
        <v>1</v>
      </c>
      <c r="X7" s="22">
        <f t="shared" ref="X7:X36" si="3">U7*V7</f>
        <v>0</v>
      </c>
      <c r="Y7" s="521">
        <f>Y6+X7</f>
        <v>100</v>
      </c>
      <c r="Z7" s="230"/>
    </row>
    <row r="8" spans="1:30" x14ac:dyDescent="0.4">
      <c r="A8" s="17" t="s">
        <v>7</v>
      </c>
      <c r="B8" s="18" t="s">
        <v>548</v>
      </c>
      <c r="C8" s="637">
        <f>'Vaste waarden'!$C$24</f>
        <v>0.13192818110850899</v>
      </c>
      <c r="D8" s="10">
        <f>$G$7</f>
        <v>100</v>
      </c>
      <c r="E8" s="19" t="s">
        <v>1</v>
      </c>
      <c r="F8" s="19">
        <f t="shared" si="0"/>
        <v>13.192818110850899</v>
      </c>
      <c r="G8" s="517"/>
      <c r="H8" s="523"/>
      <c r="I8" s="522">
        <f>C8</f>
        <v>0.13192818110850899</v>
      </c>
      <c r="J8" s="10">
        <f>$M$7</f>
        <v>100</v>
      </c>
      <c r="K8" s="19" t="s">
        <v>1</v>
      </c>
      <c r="L8" s="19">
        <f t="shared" si="1"/>
        <v>13.192818110850899</v>
      </c>
      <c r="M8" s="517"/>
      <c r="N8" s="523"/>
      <c r="O8" s="637"/>
      <c r="P8" s="10">
        <f>$S$7</f>
        <v>100</v>
      </c>
      <c r="Q8" s="19" t="s">
        <v>1</v>
      </c>
      <c r="R8" s="19">
        <f t="shared" si="2"/>
        <v>0</v>
      </c>
      <c r="S8" s="517"/>
      <c r="T8" s="523"/>
      <c r="U8" s="637"/>
      <c r="V8" s="10">
        <f>$Y$7</f>
        <v>100</v>
      </c>
      <c r="W8" s="19" t="s">
        <v>1</v>
      </c>
      <c r="X8" s="19">
        <f t="shared" si="3"/>
        <v>0</v>
      </c>
      <c r="Y8" s="517"/>
      <c r="Z8" s="523"/>
      <c r="AC8" s="497"/>
      <c r="AD8" s="7" t="s">
        <v>392</v>
      </c>
    </row>
    <row r="9" spans="1:30" x14ac:dyDescent="0.4">
      <c r="A9" s="23"/>
      <c r="B9" s="24" t="s">
        <v>566</v>
      </c>
      <c r="C9" s="637">
        <f>'Vaste waarden'!$C$26</f>
        <v>0</v>
      </c>
      <c r="D9" s="8">
        <f>$G$7</f>
        <v>100</v>
      </c>
      <c r="E9" s="25" t="s">
        <v>1</v>
      </c>
      <c r="F9" s="25">
        <f t="shared" si="0"/>
        <v>0</v>
      </c>
      <c r="G9" s="524"/>
      <c r="H9" s="523"/>
      <c r="I9" s="522"/>
      <c r="J9" s="8">
        <f>$M$7</f>
        <v>100</v>
      </c>
      <c r="K9" s="25" t="s">
        <v>1</v>
      </c>
      <c r="L9" s="25">
        <f t="shared" si="1"/>
        <v>0</v>
      </c>
      <c r="M9" s="524"/>
      <c r="N9" s="523"/>
      <c r="O9" s="637"/>
      <c r="P9" s="8">
        <f>$S$7</f>
        <v>100</v>
      </c>
      <c r="Q9" s="25" t="s">
        <v>1</v>
      </c>
      <c r="R9" s="25">
        <f t="shared" si="2"/>
        <v>0</v>
      </c>
      <c r="S9" s="524"/>
      <c r="T9" s="523"/>
      <c r="U9" s="637"/>
      <c r="V9" s="8">
        <f>$Y$7</f>
        <v>100</v>
      </c>
      <c r="W9" s="25" t="s">
        <v>1</v>
      </c>
      <c r="X9" s="25">
        <f t="shared" si="3"/>
        <v>0</v>
      </c>
      <c r="Y9" s="524"/>
      <c r="Z9" s="523"/>
    </row>
    <row r="10" spans="1:30" x14ac:dyDescent="0.4">
      <c r="A10" s="23"/>
      <c r="B10" s="24" t="s">
        <v>567</v>
      </c>
      <c r="C10" s="637">
        <f>'Vaste waarden'!$C$31</f>
        <v>0</v>
      </c>
      <c r="D10" s="8">
        <f>$G$7</f>
        <v>100</v>
      </c>
      <c r="E10" s="25" t="s">
        <v>1</v>
      </c>
      <c r="F10" s="25">
        <f t="shared" si="0"/>
        <v>0</v>
      </c>
      <c r="G10" s="524"/>
      <c r="H10" s="523"/>
      <c r="I10" s="522">
        <f>C10</f>
        <v>0</v>
      </c>
      <c r="J10" s="8">
        <f t="shared" ref="J10:J12" si="4">$M$7</f>
        <v>100</v>
      </c>
      <c r="K10" s="25" t="s">
        <v>1</v>
      </c>
      <c r="L10" s="25">
        <f t="shared" si="1"/>
        <v>0</v>
      </c>
      <c r="M10" s="524"/>
      <c r="N10" s="523"/>
      <c r="O10" s="637"/>
      <c r="P10" s="8">
        <f t="shared" ref="P10:P12" si="5">$S$7</f>
        <v>100</v>
      </c>
      <c r="Q10" s="25" t="s">
        <v>1</v>
      </c>
      <c r="R10" s="25">
        <f t="shared" si="2"/>
        <v>0</v>
      </c>
      <c r="S10" s="524"/>
      <c r="T10" s="523"/>
      <c r="U10" s="637"/>
      <c r="V10" s="8">
        <f t="shared" ref="V10:V12" si="6">$Y$7</f>
        <v>100</v>
      </c>
      <c r="W10" s="25" t="s">
        <v>1</v>
      </c>
      <c r="X10" s="25">
        <f t="shared" si="3"/>
        <v>0</v>
      </c>
      <c r="Y10" s="524"/>
      <c r="Z10" s="523"/>
    </row>
    <row r="11" spans="1:30" x14ac:dyDescent="0.4">
      <c r="A11" s="23"/>
      <c r="B11" s="24" t="s">
        <v>362</v>
      </c>
      <c r="C11" s="637">
        <f>'Vaste waarden'!$C$27</f>
        <v>0</v>
      </c>
      <c r="D11" s="8">
        <f>$G$7</f>
        <v>100</v>
      </c>
      <c r="E11" s="25" t="s">
        <v>1</v>
      </c>
      <c r="F11" s="25">
        <f t="shared" si="0"/>
        <v>0</v>
      </c>
      <c r="G11" s="524"/>
      <c r="H11" s="523"/>
      <c r="I11" s="522"/>
      <c r="J11" s="8">
        <f t="shared" si="4"/>
        <v>100</v>
      </c>
      <c r="K11" s="25" t="s">
        <v>1</v>
      </c>
      <c r="L11" s="25">
        <f t="shared" si="1"/>
        <v>0</v>
      </c>
      <c r="M11" s="524"/>
      <c r="N11" s="523"/>
      <c r="O11" s="637"/>
      <c r="P11" s="8">
        <f t="shared" si="5"/>
        <v>100</v>
      </c>
      <c r="Q11" s="25" t="s">
        <v>1</v>
      </c>
      <c r="R11" s="25">
        <f t="shared" si="2"/>
        <v>0</v>
      </c>
      <c r="S11" s="524"/>
      <c r="T11" s="523"/>
      <c r="U11" s="637"/>
      <c r="V11" s="8">
        <f t="shared" si="6"/>
        <v>100</v>
      </c>
      <c r="W11" s="25" t="s">
        <v>1</v>
      </c>
      <c r="X11" s="25">
        <f t="shared" si="3"/>
        <v>0</v>
      </c>
      <c r="Y11" s="524"/>
      <c r="Z11" s="523"/>
    </row>
    <row r="12" spans="1:30" x14ac:dyDescent="0.4">
      <c r="A12" s="20"/>
      <c r="B12" s="151" t="s">
        <v>22</v>
      </c>
      <c r="C12" s="636">
        <f>SUM(C8:C11)</f>
        <v>0.13192818110850899</v>
      </c>
      <c r="D12" s="11">
        <f>$G$7</f>
        <v>100</v>
      </c>
      <c r="E12" s="25" t="s">
        <v>1</v>
      </c>
      <c r="F12" s="22">
        <f t="shared" si="0"/>
        <v>13.192818110850899</v>
      </c>
      <c r="G12" s="521">
        <f>G7+F12</f>
        <v>113.19281811085089</v>
      </c>
      <c r="H12" s="230"/>
      <c r="I12" s="520">
        <f>SUM(I8:I11)</f>
        <v>0.13192818110850899</v>
      </c>
      <c r="J12" s="8">
        <f t="shared" si="4"/>
        <v>100</v>
      </c>
      <c r="K12" s="22" t="s">
        <v>1</v>
      </c>
      <c r="L12" s="22">
        <f t="shared" si="1"/>
        <v>13.192818110850899</v>
      </c>
      <c r="M12" s="521">
        <f>M7+L12</f>
        <v>113.19281811085089</v>
      </c>
      <c r="N12" s="230"/>
      <c r="O12" s="636">
        <f>SUM(O8:O11)</f>
        <v>0</v>
      </c>
      <c r="P12" s="8">
        <f t="shared" si="5"/>
        <v>100</v>
      </c>
      <c r="Q12" s="22" t="s">
        <v>1</v>
      </c>
      <c r="R12" s="22">
        <f t="shared" si="2"/>
        <v>0</v>
      </c>
      <c r="S12" s="521">
        <f>S7+R12</f>
        <v>100</v>
      </c>
      <c r="T12" s="230"/>
      <c r="U12" s="636">
        <f>SUM(U8:U11)</f>
        <v>0</v>
      </c>
      <c r="V12" s="8">
        <f t="shared" si="6"/>
        <v>100</v>
      </c>
      <c r="W12" s="22" t="s">
        <v>1</v>
      </c>
      <c r="X12" s="22">
        <f t="shared" si="3"/>
        <v>0</v>
      </c>
      <c r="Y12" s="521">
        <f>Y7+X12</f>
        <v>100</v>
      </c>
      <c r="Z12" s="230"/>
    </row>
    <row r="13" spans="1:30" x14ac:dyDescent="0.4">
      <c r="A13" s="26" t="s">
        <v>390</v>
      </c>
      <c r="B13" s="650"/>
      <c r="C13" s="636">
        <f>'Overzicht van invoer'!$F$42</f>
        <v>8.3000000000000004E-2</v>
      </c>
      <c r="D13" s="28">
        <f>G12</f>
        <v>113.19281811085089</v>
      </c>
      <c r="E13" s="29" t="s">
        <v>394</v>
      </c>
      <c r="F13" s="29">
        <f t="shared" si="0"/>
        <v>9.3950039032006245</v>
      </c>
      <c r="G13" s="525">
        <f>G12+F13</f>
        <v>122.58782201405151</v>
      </c>
      <c r="H13" s="230"/>
      <c r="I13" s="526">
        <f>IF(Variabelen!$C$68 ="ja", Variabelen!$F$67, 0)+IF(Variabelen!$C$71 ="ja", Variabelen!$F$70, 0)</f>
        <v>0</v>
      </c>
      <c r="J13" s="28">
        <f>M12</f>
        <v>113.19281811085089</v>
      </c>
      <c r="K13" s="29" t="s">
        <v>394</v>
      </c>
      <c r="L13" s="29">
        <f t="shared" si="1"/>
        <v>0</v>
      </c>
      <c r="M13" s="525">
        <f>M12+L13</f>
        <v>113.19281811085089</v>
      </c>
      <c r="N13" s="230"/>
      <c r="O13" s="655">
        <f>IF(Variabelen!$C$69 ="ja", Variabelen!$F$67, 0)+IF(Variabelen!$C$72 ="ja", Variabelen!$F$70, 0)</f>
        <v>0</v>
      </c>
      <c r="P13" s="28">
        <f>S12</f>
        <v>100</v>
      </c>
      <c r="Q13" s="29" t="s">
        <v>394</v>
      </c>
      <c r="R13" s="29">
        <f t="shared" si="2"/>
        <v>0</v>
      </c>
      <c r="S13" s="525">
        <f>S12+R13</f>
        <v>100</v>
      </c>
      <c r="T13" s="230"/>
      <c r="U13" s="655"/>
      <c r="V13" s="28">
        <f>Y12</f>
        <v>100</v>
      </c>
      <c r="W13" s="29" t="s">
        <v>394</v>
      </c>
      <c r="X13" s="29">
        <f t="shared" si="3"/>
        <v>0</v>
      </c>
      <c r="Y13" s="525">
        <f>Y12+X13</f>
        <v>100</v>
      </c>
      <c r="Z13" s="230"/>
    </row>
    <row r="14" spans="1:30" x14ac:dyDescent="0.4">
      <c r="A14" s="26" t="s">
        <v>11</v>
      </c>
      <c r="B14" s="650"/>
      <c r="C14" s="636">
        <f>'Vaste waarden'!$C$32</f>
        <v>0.08</v>
      </c>
      <c r="D14" s="28">
        <f>G12</f>
        <v>113.19281811085089</v>
      </c>
      <c r="E14" s="29" t="s">
        <v>394</v>
      </c>
      <c r="F14" s="29">
        <f t="shared" si="0"/>
        <v>9.0554254488680712</v>
      </c>
      <c r="G14" s="525">
        <f>G12+F14+F13</f>
        <v>131.64324746291959</v>
      </c>
      <c r="H14" s="230"/>
      <c r="I14" s="526">
        <f>IF(Variabelen!$C$65 ="ja", Variabelen!$F$64, 0)</f>
        <v>0</v>
      </c>
      <c r="J14" s="28">
        <f>M12</f>
        <v>113.19281811085089</v>
      </c>
      <c r="K14" s="29" t="s">
        <v>394</v>
      </c>
      <c r="L14" s="29">
        <f t="shared" si="1"/>
        <v>0</v>
      </c>
      <c r="M14" s="525">
        <f>M12+L14+L13</f>
        <v>113.19281811085089</v>
      </c>
      <c r="N14" s="230"/>
      <c r="O14" s="655">
        <f>IF(Variabelen!$C$66 ="ja", Variabelen!$F$64, 0)</f>
        <v>0</v>
      </c>
      <c r="P14" s="28">
        <f>S12</f>
        <v>100</v>
      </c>
      <c r="Q14" s="29" t="s">
        <v>394</v>
      </c>
      <c r="R14" s="29">
        <f t="shared" si="2"/>
        <v>0</v>
      </c>
      <c r="S14" s="525">
        <f>S12+R14+R13</f>
        <v>100</v>
      </c>
      <c r="T14" s="230"/>
      <c r="U14" s="655"/>
      <c r="V14" s="28">
        <f>Y12</f>
        <v>100</v>
      </c>
      <c r="W14" s="29" t="s">
        <v>394</v>
      </c>
      <c r="X14" s="29">
        <f t="shared" si="3"/>
        <v>0</v>
      </c>
      <c r="Y14" s="525">
        <f>Y12+X14+X13</f>
        <v>100</v>
      </c>
      <c r="Z14" s="230"/>
    </row>
    <row r="15" spans="1:30" x14ac:dyDescent="0.4">
      <c r="A15" s="23" t="s">
        <v>18</v>
      </c>
      <c r="B15" s="271" t="s">
        <v>857</v>
      </c>
      <c r="C15" s="637">
        <f>Variabelen!F24/0.7*0.3</f>
        <v>0</v>
      </c>
      <c r="D15" s="8">
        <f t="shared" ref="D15:D70" si="7">$G$14</f>
        <v>131.64324746291959</v>
      </c>
      <c r="E15" s="25" t="s">
        <v>394</v>
      </c>
      <c r="F15" s="25">
        <f t="shared" si="0"/>
        <v>0</v>
      </c>
      <c r="G15" s="524"/>
      <c r="H15" s="523"/>
      <c r="I15" s="522">
        <f>C15</f>
        <v>0</v>
      </c>
      <c r="J15" s="8">
        <f>$M$14</f>
        <v>113.19281811085089</v>
      </c>
      <c r="K15" s="25" t="s">
        <v>394</v>
      </c>
      <c r="L15" s="25">
        <f t="shared" si="1"/>
        <v>0</v>
      </c>
      <c r="M15" s="524"/>
      <c r="N15" s="523"/>
      <c r="O15" s="646">
        <f>C15</f>
        <v>0</v>
      </c>
      <c r="P15" s="8">
        <f>$S$14</f>
        <v>100</v>
      </c>
      <c r="Q15" s="25" t="s">
        <v>394</v>
      </c>
      <c r="R15" s="25">
        <f t="shared" si="2"/>
        <v>0</v>
      </c>
      <c r="S15" s="524"/>
      <c r="T15" s="523"/>
      <c r="U15" s="646">
        <f>I15</f>
        <v>0</v>
      </c>
      <c r="V15" s="8">
        <f>$Y$14</f>
        <v>100</v>
      </c>
      <c r="W15" s="25" t="s">
        <v>394</v>
      </c>
      <c r="X15" s="25">
        <f t="shared" si="3"/>
        <v>0</v>
      </c>
      <c r="Y15" s="524"/>
      <c r="Z15" s="523"/>
    </row>
    <row r="16" spans="1:30" x14ac:dyDescent="0.4">
      <c r="A16" s="23"/>
      <c r="B16" s="271" t="s">
        <v>855</v>
      </c>
      <c r="C16" s="637">
        <f>'Overzicht van invoer'!$F$13</f>
        <v>0.10402827611134435</v>
      </c>
      <c r="D16" s="8">
        <f t="shared" si="7"/>
        <v>131.64324746291959</v>
      </c>
      <c r="E16" s="25" t="s">
        <v>394</v>
      </c>
      <c r="F16" s="25">
        <f t="shared" si="0"/>
        <v>13.694620095266631</v>
      </c>
      <c r="G16" s="524"/>
      <c r="H16" s="523"/>
      <c r="I16" s="522">
        <f>'Vaste waarden'!$B$36</f>
        <v>0.159</v>
      </c>
      <c r="J16" s="8">
        <f>$M$14</f>
        <v>113.19281811085089</v>
      </c>
      <c r="K16" s="25" t="s">
        <v>394</v>
      </c>
      <c r="L16" s="25">
        <f t="shared" si="1"/>
        <v>17.997658079625293</v>
      </c>
      <c r="M16" s="524"/>
      <c r="N16" s="523"/>
      <c r="O16" s="522">
        <f>'Vaste waarden'!$B$36</f>
        <v>0.159</v>
      </c>
      <c r="P16" s="8">
        <f t="shared" ref="P16:P22" si="8">$S$14</f>
        <v>100</v>
      </c>
      <c r="Q16" s="25" t="s">
        <v>394</v>
      </c>
      <c r="R16" s="25">
        <f t="shared" si="2"/>
        <v>15.9</v>
      </c>
      <c r="S16" s="524"/>
      <c r="T16" s="523"/>
      <c r="U16" s="637">
        <f>I16</f>
        <v>0.159</v>
      </c>
      <c r="V16" s="8">
        <f t="shared" ref="V16:V22" si="9">$Y$14</f>
        <v>100</v>
      </c>
      <c r="W16" s="25" t="s">
        <v>394</v>
      </c>
      <c r="X16" s="25">
        <f t="shared" si="3"/>
        <v>15.9</v>
      </c>
      <c r="Y16" s="524"/>
      <c r="Z16" s="523"/>
    </row>
    <row r="17" spans="1:26" x14ac:dyDescent="0.4">
      <c r="A17" s="23"/>
      <c r="B17" s="271" t="s">
        <v>12</v>
      </c>
      <c r="C17" s="637"/>
      <c r="D17" s="8">
        <f t="shared" si="7"/>
        <v>131.64324746291959</v>
      </c>
      <c r="E17" s="25" t="s">
        <v>394</v>
      </c>
      <c r="F17" s="25">
        <f t="shared" si="0"/>
        <v>0</v>
      </c>
      <c r="G17" s="524"/>
      <c r="H17" s="523"/>
      <c r="I17" s="522">
        <f>C17</f>
        <v>0</v>
      </c>
      <c r="J17" s="8">
        <f t="shared" ref="J17:J70" si="10">$M$14</f>
        <v>113.19281811085089</v>
      </c>
      <c r="K17" s="25" t="s">
        <v>394</v>
      </c>
      <c r="L17" s="25">
        <f t="shared" si="1"/>
        <v>0</v>
      </c>
      <c r="M17" s="524"/>
      <c r="N17" s="523"/>
      <c r="O17" s="637">
        <f t="shared" ref="O17:O19" si="11">I17</f>
        <v>0</v>
      </c>
      <c r="P17" s="8">
        <f t="shared" si="8"/>
        <v>100</v>
      </c>
      <c r="Q17" s="25" t="s">
        <v>394</v>
      </c>
      <c r="R17" s="25">
        <f t="shared" si="2"/>
        <v>0</v>
      </c>
      <c r="S17" s="524"/>
      <c r="T17" s="523"/>
      <c r="U17" s="637">
        <f t="shared" ref="U17" si="12">O17</f>
        <v>0</v>
      </c>
      <c r="V17" s="8">
        <f t="shared" si="9"/>
        <v>100</v>
      </c>
      <c r="W17" s="25" t="s">
        <v>394</v>
      </c>
      <c r="X17" s="25">
        <f t="shared" si="3"/>
        <v>0</v>
      </c>
      <c r="Y17" s="524"/>
      <c r="Z17" s="523"/>
    </row>
    <row r="18" spans="1:26" x14ac:dyDescent="0.4">
      <c r="A18" s="23"/>
      <c r="B18" s="271" t="s">
        <v>285</v>
      </c>
      <c r="C18" s="637">
        <f>'Vaste waarden'!$B$19</f>
        <v>1.2200000000000001E-2</v>
      </c>
      <c r="D18" s="8">
        <f t="shared" si="7"/>
        <v>131.64324746291959</v>
      </c>
      <c r="E18" s="25" t="s">
        <v>394</v>
      </c>
      <c r="F18" s="25">
        <f>C18*D18</f>
        <v>1.6060476190476192</v>
      </c>
      <c r="G18" s="524"/>
      <c r="H18" s="523"/>
      <c r="I18" s="522">
        <f>C18</f>
        <v>1.2200000000000001E-2</v>
      </c>
      <c r="J18" s="8">
        <f t="shared" si="10"/>
        <v>113.19281811085089</v>
      </c>
      <c r="K18" s="25" t="s">
        <v>394</v>
      </c>
      <c r="L18" s="25">
        <f t="shared" si="1"/>
        <v>1.3809523809523809</v>
      </c>
      <c r="M18" s="524"/>
      <c r="N18" s="523"/>
      <c r="O18" s="637">
        <f>C18</f>
        <v>1.2200000000000001E-2</v>
      </c>
      <c r="P18" s="8">
        <f t="shared" si="8"/>
        <v>100</v>
      </c>
      <c r="Q18" s="25" t="s">
        <v>394</v>
      </c>
      <c r="R18" s="25">
        <f t="shared" si="2"/>
        <v>1.22</v>
      </c>
      <c r="S18" s="524"/>
      <c r="T18" s="523"/>
      <c r="U18" s="637">
        <f>I18</f>
        <v>1.2200000000000001E-2</v>
      </c>
      <c r="V18" s="8">
        <f t="shared" si="9"/>
        <v>100</v>
      </c>
      <c r="W18" s="25" t="s">
        <v>394</v>
      </c>
      <c r="X18" s="25">
        <f t="shared" si="3"/>
        <v>1.22</v>
      </c>
      <c r="Y18" s="524"/>
      <c r="Z18" s="523"/>
    </row>
    <row r="19" spans="1:26" x14ac:dyDescent="0.4">
      <c r="A19" s="23"/>
      <c r="B19" s="271" t="s">
        <v>682</v>
      </c>
      <c r="C19" s="637">
        <f>'Vaste waarden'!$B$10</f>
        <v>0</v>
      </c>
      <c r="D19" s="8">
        <f t="shared" si="7"/>
        <v>131.64324746291959</v>
      </c>
      <c r="E19" s="25" t="s">
        <v>394</v>
      </c>
      <c r="F19" s="25">
        <f t="shared" ref="F19:F21" si="13">C19*D19</f>
        <v>0</v>
      </c>
      <c r="G19" s="524"/>
      <c r="H19" s="523"/>
      <c r="I19" s="522">
        <f>C19</f>
        <v>0</v>
      </c>
      <c r="J19" s="8">
        <f t="shared" si="10"/>
        <v>113.19281811085089</v>
      </c>
      <c r="K19" s="25" t="s">
        <v>394</v>
      </c>
      <c r="L19" s="25">
        <f t="shared" si="1"/>
        <v>0</v>
      </c>
      <c r="M19" s="524"/>
      <c r="N19" s="523"/>
      <c r="O19" s="637">
        <f t="shared" si="11"/>
        <v>0</v>
      </c>
      <c r="P19" s="8">
        <f t="shared" si="8"/>
        <v>100</v>
      </c>
      <c r="Q19" s="25" t="s">
        <v>394</v>
      </c>
      <c r="R19" s="25">
        <f t="shared" si="2"/>
        <v>0</v>
      </c>
      <c r="S19" s="524"/>
      <c r="T19" s="523"/>
      <c r="U19" s="637">
        <f t="shared" ref="U19" si="14">O19</f>
        <v>0</v>
      </c>
      <c r="V19" s="8">
        <f t="shared" si="9"/>
        <v>100</v>
      </c>
      <c r="W19" s="25" t="s">
        <v>394</v>
      </c>
      <c r="X19" s="25">
        <f t="shared" si="3"/>
        <v>0</v>
      </c>
      <c r="Y19" s="524"/>
      <c r="Z19" s="523"/>
    </row>
    <row r="20" spans="1:26" x14ac:dyDescent="0.4">
      <c r="A20" s="23"/>
      <c r="B20" s="271" t="s">
        <v>72</v>
      </c>
      <c r="C20" s="637">
        <f>'Overzicht van invoer'!$F$43</f>
        <v>0</v>
      </c>
      <c r="D20" s="8">
        <f t="shared" si="7"/>
        <v>131.64324746291959</v>
      </c>
      <c r="E20" s="25" t="s">
        <v>394</v>
      </c>
      <c r="F20" s="25">
        <f t="shared" si="13"/>
        <v>0</v>
      </c>
      <c r="G20" s="524"/>
      <c r="H20" s="523"/>
      <c r="I20" s="522">
        <f>C20</f>
        <v>0</v>
      </c>
      <c r="J20" s="8">
        <f t="shared" si="10"/>
        <v>113.19281811085089</v>
      </c>
      <c r="K20" s="25" t="s">
        <v>394</v>
      </c>
      <c r="L20" s="25">
        <f t="shared" si="1"/>
        <v>0</v>
      </c>
      <c r="M20" s="524"/>
      <c r="N20" s="523"/>
      <c r="O20" s="637">
        <f>C20</f>
        <v>0</v>
      </c>
      <c r="P20" s="8">
        <f t="shared" si="8"/>
        <v>100</v>
      </c>
      <c r="Q20" s="25" t="s">
        <v>394</v>
      </c>
      <c r="R20" s="25">
        <f t="shared" si="2"/>
        <v>0</v>
      </c>
      <c r="S20" s="524"/>
      <c r="T20" s="523"/>
      <c r="U20" s="637"/>
      <c r="V20" s="8">
        <f t="shared" si="9"/>
        <v>100</v>
      </c>
      <c r="W20" s="25" t="s">
        <v>394</v>
      </c>
      <c r="X20" s="25">
        <f t="shared" si="3"/>
        <v>0</v>
      </c>
      <c r="Y20" s="524"/>
      <c r="Z20" s="523"/>
    </row>
    <row r="21" spans="1:26" x14ac:dyDescent="0.4">
      <c r="A21" s="23"/>
      <c r="B21" s="271" t="s">
        <v>875</v>
      </c>
      <c r="C21" s="637">
        <f>'Hulpblad pensioenpremie'!$N$3</f>
        <v>3.7532106905298027E-2</v>
      </c>
      <c r="D21" s="8">
        <f t="shared" si="7"/>
        <v>131.64324746291959</v>
      </c>
      <c r="E21" s="25" t="s">
        <v>394</v>
      </c>
      <c r="F21" s="25">
        <f t="shared" si="13"/>
        <v>4.940848437138901</v>
      </c>
      <c r="G21" s="524"/>
      <c r="H21" s="523"/>
      <c r="I21" s="522">
        <f>'Vaste waarden'!B40*Variabelen!$F$95</f>
        <v>3.8494951700000002E-2</v>
      </c>
      <c r="J21" s="8">
        <f t="shared" si="10"/>
        <v>113.19281811085089</v>
      </c>
      <c r="K21" s="25" t="s">
        <v>394</v>
      </c>
      <c r="L21" s="25">
        <f t="shared" si="1"/>
        <v>4.3573520659640907</v>
      </c>
      <c r="M21" s="524"/>
      <c r="N21" s="523"/>
      <c r="O21" s="637">
        <f>I21</f>
        <v>3.8494951700000002E-2</v>
      </c>
      <c r="P21" s="8">
        <f t="shared" si="8"/>
        <v>100</v>
      </c>
      <c r="Q21" s="25" t="s">
        <v>394</v>
      </c>
      <c r="R21" s="25">
        <f t="shared" si="2"/>
        <v>3.84949517</v>
      </c>
      <c r="S21" s="524"/>
      <c r="T21" s="523"/>
      <c r="U21" s="637">
        <f>I21</f>
        <v>3.8494951700000002E-2</v>
      </c>
      <c r="V21" s="8">
        <f t="shared" si="9"/>
        <v>100</v>
      </c>
      <c r="W21" s="25" t="s">
        <v>394</v>
      </c>
      <c r="X21" s="25">
        <f t="shared" si="3"/>
        <v>3.84949517</v>
      </c>
      <c r="Y21" s="524"/>
      <c r="Z21" s="523"/>
    </row>
    <row r="22" spans="1:26" x14ac:dyDescent="0.4">
      <c r="A22" s="23"/>
      <c r="B22" s="638" t="s">
        <v>22</v>
      </c>
      <c r="C22" s="636">
        <f>SUM(C15:C21)</f>
        <v>0.15376038301664238</v>
      </c>
      <c r="D22" s="8">
        <f t="shared" si="7"/>
        <v>131.64324746291959</v>
      </c>
      <c r="E22" s="25" t="s">
        <v>394</v>
      </c>
      <c r="F22" s="25">
        <f>SUM(F15:F21)</f>
        <v>20.241516151453151</v>
      </c>
      <c r="G22" s="524">
        <f>G14+F22</f>
        <v>151.88476361437273</v>
      </c>
      <c r="H22" s="527"/>
      <c r="I22" s="528">
        <f>SUM(I15:I21)</f>
        <v>0.20969495169999999</v>
      </c>
      <c r="J22" s="22">
        <f t="shared" si="10"/>
        <v>113.19281811085089</v>
      </c>
      <c r="K22" s="25" t="s">
        <v>394</v>
      </c>
      <c r="L22" s="25">
        <f>SUM(L15:L21)</f>
        <v>23.735962526541762</v>
      </c>
      <c r="M22" s="524">
        <f>M14+L22</f>
        <v>136.92878063739266</v>
      </c>
      <c r="N22" s="527"/>
      <c r="O22" s="636">
        <f>SUM(O15:O21)</f>
        <v>0.20969495169999999</v>
      </c>
      <c r="P22" s="8">
        <f t="shared" si="8"/>
        <v>100</v>
      </c>
      <c r="Q22" s="25" t="s">
        <v>394</v>
      </c>
      <c r="R22" s="25">
        <f t="shared" si="2"/>
        <v>20.969495169999998</v>
      </c>
      <c r="S22" s="524">
        <f>S14+R22</f>
        <v>120.96949517</v>
      </c>
      <c r="T22" s="527"/>
      <c r="U22" s="636">
        <f>SUM(U15:U21)</f>
        <v>0.20969495169999999</v>
      </c>
      <c r="V22" s="8">
        <f t="shared" si="9"/>
        <v>100</v>
      </c>
      <c r="W22" s="25" t="s">
        <v>394</v>
      </c>
      <c r="X22" s="25">
        <f t="shared" si="3"/>
        <v>20.969495169999998</v>
      </c>
      <c r="Y22" s="524">
        <f>Y14+X22</f>
        <v>120.96949517</v>
      </c>
      <c r="Z22" s="527"/>
    </row>
    <row r="23" spans="1:26" x14ac:dyDescent="0.4">
      <c r="A23" s="17" t="s">
        <v>316</v>
      </c>
      <c r="B23" s="651" t="s">
        <v>320</v>
      </c>
      <c r="C23" s="637">
        <f>'Vaste waarden'!$B$3</f>
        <v>7.7399999999999997E-2</v>
      </c>
      <c r="D23" s="10">
        <f t="shared" si="7"/>
        <v>131.64324746291959</v>
      </c>
      <c r="E23" s="19" t="s">
        <v>394</v>
      </c>
      <c r="F23" s="19">
        <f t="shared" si="0"/>
        <v>10.189187353629976</v>
      </c>
      <c r="G23" s="517"/>
      <c r="H23" s="523"/>
      <c r="I23" s="522">
        <f t="shared" ref="I23:I30" si="15">C23</f>
        <v>7.7399999999999997E-2</v>
      </c>
      <c r="J23" s="8">
        <f t="shared" si="10"/>
        <v>113.19281811085089</v>
      </c>
      <c r="K23" s="19" t="s">
        <v>394</v>
      </c>
      <c r="L23" s="19">
        <f t="shared" si="1"/>
        <v>8.7611241217798597</v>
      </c>
      <c r="M23" s="517"/>
      <c r="N23" s="523"/>
      <c r="O23" s="637">
        <f t="shared" ref="O23:O30" si="16">I23</f>
        <v>7.7399999999999997E-2</v>
      </c>
      <c r="P23" s="10">
        <f>$S$14</f>
        <v>100</v>
      </c>
      <c r="Q23" s="19" t="s">
        <v>394</v>
      </c>
      <c r="R23" s="19">
        <f t="shared" si="2"/>
        <v>7.7399999999999993</v>
      </c>
      <c r="S23" s="517"/>
      <c r="T23" s="523"/>
      <c r="U23" s="637">
        <f t="shared" ref="U23:U30" si="17">O23</f>
        <v>7.7399999999999997E-2</v>
      </c>
      <c r="V23" s="19">
        <f>$Y$14</f>
        <v>100</v>
      </c>
      <c r="W23" s="19" t="s">
        <v>394</v>
      </c>
      <c r="X23" s="19">
        <f t="shared" si="3"/>
        <v>7.7399999999999993</v>
      </c>
      <c r="Y23" s="517"/>
      <c r="Z23" s="523"/>
    </row>
    <row r="24" spans="1:26" x14ac:dyDescent="0.4">
      <c r="A24" s="23"/>
      <c r="B24" s="150" t="s">
        <v>374</v>
      </c>
      <c r="C24" s="637">
        <f>Bedrijfswaardes!$C$15</f>
        <v>7.6300000000000007E-2</v>
      </c>
      <c r="D24" s="8">
        <f t="shared" si="7"/>
        <v>131.64324746291959</v>
      </c>
      <c r="E24" s="25" t="s">
        <v>394</v>
      </c>
      <c r="F24" s="25">
        <f t="shared" si="0"/>
        <v>10.044379781420766</v>
      </c>
      <c r="G24" s="524"/>
      <c r="H24" s="523"/>
      <c r="I24" s="522">
        <f t="shared" si="15"/>
        <v>7.6300000000000007E-2</v>
      </c>
      <c r="J24" s="8">
        <f t="shared" si="10"/>
        <v>113.19281811085089</v>
      </c>
      <c r="K24" s="25" t="s">
        <v>394</v>
      </c>
      <c r="L24" s="25">
        <f t="shared" si="1"/>
        <v>8.6366120218579248</v>
      </c>
      <c r="M24" s="524"/>
      <c r="N24" s="523"/>
      <c r="O24" s="637">
        <f t="shared" si="16"/>
        <v>7.6300000000000007E-2</v>
      </c>
      <c r="P24" s="8">
        <f>$S$14</f>
        <v>100</v>
      </c>
      <c r="Q24" s="25" t="s">
        <v>394</v>
      </c>
      <c r="R24" s="25">
        <f t="shared" si="2"/>
        <v>7.6300000000000008</v>
      </c>
      <c r="S24" s="524"/>
      <c r="T24" s="523"/>
      <c r="U24" s="637">
        <f t="shared" si="17"/>
        <v>7.6300000000000007E-2</v>
      </c>
      <c r="V24" s="25">
        <f t="shared" ref="V24:V31" si="18">$Y$14</f>
        <v>100</v>
      </c>
      <c r="W24" s="25" t="s">
        <v>394</v>
      </c>
      <c r="X24" s="25">
        <f t="shared" si="3"/>
        <v>7.6300000000000008</v>
      </c>
      <c r="Y24" s="524"/>
      <c r="Z24" s="523"/>
    </row>
    <row r="25" spans="1:26" x14ac:dyDescent="0.4">
      <c r="A25" s="23"/>
      <c r="B25" s="150" t="s">
        <v>363</v>
      </c>
      <c r="C25" s="637">
        <f>'Vaste waarden'!$B$6</f>
        <v>5.0000000000000001E-3</v>
      </c>
      <c r="D25" s="8">
        <f t="shared" si="7"/>
        <v>131.64324746291959</v>
      </c>
      <c r="E25" s="25" t="s">
        <v>394</v>
      </c>
      <c r="F25" s="25">
        <f t="shared" si="0"/>
        <v>0.658216237314598</v>
      </c>
      <c r="G25" s="524"/>
      <c r="H25" s="523"/>
      <c r="I25" s="522">
        <f t="shared" si="15"/>
        <v>5.0000000000000001E-3</v>
      </c>
      <c r="J25" s="8">
        <f t="shared" si="10"/>
        <v>113.19281811085089</v>
      </c>
      <c r="K25" s="25" t="s">
        <v>394</v>
      </c>
      <c r="L25" s="25">
        <f t="shared" si="1"/>
        <v>0.56596409055425445</v>
      </c>
      <c r="M25" s="524"/>
      <c r="N25" s="523"/>
      <c r="O25" s="637">
        <f t="shared" si="16"/>
        <v>5.0000000000000001E-3</v>
      </c>
      <c r="P25" s="8">
        <f>$S$14</f>
        <v>100</v>
      </c>
      <c r="Q25" s="25" t="s">
        <v>394</v>
      </c>
      <c r="R25" s="25">
        <f t="shared" si="2"/>
        <v>0.5</v>
      </c>
      <c r="S25" s="524"/>
      <c r="T25" s="523"/>
      <c r="U25" s="637">
        <f t="shared" si="17"/>
        <v>5.0000000000000001E-3</v>
      </c>
      <c r="V25" s="25">
        <f t="shared" si="18"/>
        <v>100</v>
      </c>
      <c r="W25" s="25" t="s">
        <v>394</v>
      </c>
      <c r="X25" s="25">
        <f t="shared" si="3"/>
        <v>0.5</v>
      </c>
      <c r="Y25" s="524"/>
      <c r="Z25" s="523"/>
    </row>
    <row r="26" spans="1:26" x14ac:dyDescent="0.4">
      <c r="A26" s="23"/>
      <c r="B26" s="150" t="s">
        <v>856</v>
      </c>
      <c r="C26" s="637">
        <f>'Overzicht van invoer'!$F$22</f>
        <v>0</v>
      </c>
      <c r="D26" s="8">
        <f t="shared" si="7"/>
        <v>131.64324746291959</v>
      </c>
      <c r="E26" s="25" t="s">
        <v>394</v>
      </c>
      <c r="F26" s="25">
        <f t="shared" si="0"/>
        <v>0</v>
      </c>
      <c r="G26" s="524"/>
      <c r="H26" s="523"/>
      <c r="I26" s="522">
        <f t="shared" si="15"/>
        <v>0</v>
      </c>
      <c r="J26" s="8">
        <f t="shared" si="10"/>
        <v>113.19281811085089</v>
      </c>
      <c r="K26" s="25" t="s">
        <v>394</v>
      </c>
      <c r="L26" s="25">
        <f t="shared" si="1"/>
        <v>0</v>
      </c>
      <c r="M26" s="524"/>
      <c r="N26" s="523"/>
      <c r="O26" s="637">
        <f t="shared" si="16"/>
        <v>0</v>
      </c>
      <c r="P26" s="8">
        <f t="shared" ref="P26:P70" si="19">$S$14</f>
        <v>100</v>
      </c>
      <c r="Q26" s="25" t="s">
        <v>394</v>
      </c>
      <c r="R26" s="25">
        <f t="shared" si="2"/>
        <v>0</v>
      </c>
      <c r="S26" s="524"/>
      <c r="T26" s="523"/>
      <c r="U26" s="637">
        <f t="shared" si="17"/>
        <v>0</v>
      </c>
      <c r="V26" s="25">
        <f t="shared" si="18"/>
        <v>100</v>
      </c>
      <c r="W26" s="25" t="s">
        <v>394</v>
      </c>
      <c r="X26" s="25">
        <f t="shared" si="3"/>
        <v>0</v>
      </c>
      <c r="Y26" s="524"/>
      <c r="Z26" s="523"/>
    </row>
    <row r="27" spans="1:26" hidden="1" x14ac:dyDescent="0.4">
      <c r="A27" s="23"/>
      <c r="B27" s="150" t="s">
        <v>317</v>
      </c>
      <c r="C27" s="637">
        <f>'Overzicht van invoer'!$F$23</f>
        <v>0</v>
      </c>
      <c r="D27" s="8">
        <f t="shared" si="7"/>
        <v>131.64324746291959</v>
      </c>
      <c r="E27" s="25" t="s">
        <v>394</v>
      </c>
      <c r="F27" s="25">
        <f t="shared" si="0"/>
        <v>0</v>
      </c>
      <c r="G27" s="524"/>
      <c r="H27" s="523"/>
      <c r="I27" s="522">
        <f t="shared" si="15"/>
        <v>0</v>
      </c>
      <c r="J27" s="8">
        <f t="shared" si="10"/>
        <v>113.19281811085089</v>
      </c>
      <c r="K27" s="25" t="s">
        <v>394</v>
      </c>
      <c r="L27" s="25">
        <f t="shared" si="1"/>
        <v>0</v>
      </c>
      <c r="M27" s="524"/>
      <c r="N27" s="523"/>
      <c r="O27" s="637">
        <f t="shared" si="16"/>
        <v>0</v>
      </c>
      <c r="P27" s="8">
        <f t="shared" si="19"/>
        <v>100</v>
      </c>
      <c r="Q27" s="25" t="s">
        <v>394</v>
      </c>
      <c r="R27" s="25">
        <f t="shared" si="2"/>
        <v>0</v>
      </c>
      <c r="S27" s="524"/>
      <c r="T27" s="523"/>
      <c r="U27" s="637">
        <f t="shared" si="17"/>
        <v>0</v>
      </c>
      <c r="V27" s="25">
        <f t="shared" si="18"/>
        <v>100</v>
      </c>
      <c r="W27" s="25" t="s">
        <v>394</v>
      </c>
      <c r="X27" s="25">
        <f t="shared" si="3"/>
        <v>0</v>
      </c>
      <c r="Y27" s="524"/>
      <c r="Z27" s="523"/>
    </row>
    <row r="28" spans="1:26" x14ac:dyDescent="0.4">
      <c r="A28" s="23"/>
      <c r="B28" s="150" t="s">
        <v>13</v>
      </c>
      <c r="C28" s="637">
        <f>'Vaste waarden'!$B$7</f>
        <v>6.0999999999999999E-2</v>
      </c>
      <c r="D28" s="8">
        <f t="shared" si="7"/>
        <v>131.64324746291959</v>
      </c>
      <c r="E28" s="25" t="s">
        <v>394</v>
      </c>
      <c r="F28" s="25">
        <f t="shared" si="0"/>
        <v>8.0302380952380954</v>
      </c>
      <c r="G28" s="524"/>
      <c r="H28" s="523"/>
      <c r="I28" s="522">
        <f t="shared" si="15"/>
        <v>6.0999999999999999E-2</v>
      </c>
      <c r="J28" s="8">
        <f t="shared" si="10"/>
        <v>113.19281811085089</v>
      </c>
      <c r="K28" s="25" t="s">
        <v>394</v>
      </c>
      <c r="L28" s="25">
        <f t="shared" si="1"/>
        <v>6.9047619047619042</v>
      </c>
      <c r="M28" s="524"/>
      <c r="N28" s="523"/>
      <c r="O28" s="637">
        <f t="shared" si="16"/>
        <v>6.0999999999999999E-2</v>
      </c>
      <c r="P28" s="8">
        <f t="shared" si="19"/>
        <v>100</v>
      </c>
      <c r="Q28" s="25" t="s">
        <v>394</v>
      </c>
      <c r="R28" s="25">
        <f t="shared" si="2"/>
        <v>6.1</v>
      </c>
      <c r="S28" s="524"/>
      <c r="T28" s="523"/>
      <c r="U28" s="637">
        <f t="shared" si="17"/>
        <v>6.0999999999999999E-2</v>
      </c>
      <c r="V28" s="25">
        <f t="shared" si="18"/>
        <v>100</v>
      </c>
      <c r="W28" s="25" t="s">
        <v>394</v>
      </c>
      <c r="X28" s="25">
        <f t="shared" si="3"/>
        <v>6.1</v>
      </c>
      <c r="Y28" s="524"/>
      <c r="Z28" s="523"/>
    </row>
    <row r="29" spans="1:26" x14ac:dyDescent="0.4">
      <c r="A29" s="23"/>
      <c r="B29" s="271" t="s">
        <v>757</v>
      </c>
      <c r="C29" s="637">
        <f>Variabelen!$F$24</f>
        <v>0</v>
      </c>
      <c r="D29" s="8">
        <f t="shared" si="7"/>
        <v>131.64324746291959</v>
      </c>
      <c r="E29" s="25" t="s">
        <v>394</v>
      </c>
      <c r="F29" s="25">
        <f t="shared" si="0"/>
        <v>0</v>
      </c>
      <c r="G29" s="524"/>
      <c r="H29" s="523"/>
      <c r="I29" s="522">
        <f t="shared" si="15"/>
        <v>0</v>
      </c>
      <c r="J29" s="8">
        <f t="shared" si="10"/>
        <v>113.19281811085089</v>
      </c>
      <c r="K29" s="25" t="s">
        <v>394</v>
      </c>
      <c r="L29" s="25">
        <f t="shared" si="1"/>
        <v>0</v>
      </c>
      <c r="M29" s="524"/>
      <c r="N29" s="523"/>
      <c r="O29" s="637">
        <f t="shared" si="16"/>
        <v>0</v>
      </c>
      <c r="P29" s="8">
        <f t="shared" si="19"/>
        <v>100</v>
      </c>
      <c r="Q29" s="25" t="s">
        <v>394</v>
      </c>
      <c r="R29" s="25">
        <f t="shared" si="2"/>
        <v>0</v>
      </c>
      <c r="S29" s="524"/>
      <c r="T29" s="523"/>
      <c r="U29" s="637">
        <f t="shared" si="17"/>
        <v>0</v>
      </c>
      <c r="V29" s="25">
        <f t="shared" si="18"/>
        <v>100</v>
      </c>
      <c r="W29" s="25" t="s">
        <v>394</v>
      </c>
      <c r="X29" s="25">
        <f t="shared" si="3"/>
        <v>0</v>
      </c>
      <c r="Y29" s="524"/>
      <c r="Z29" s="523"/>
    </row>
    <row r="30" spans="1:26" hidden="1" x14ac:dyDescent="0.4">
      <c r="A30" s="23"/>
      <c r="B30" s="271" t="s">
        <v>405</v>
      </c>
      <c r="C30" s="637">
        <f>'Overzicht van invoer'!$F$37</f>
        <v>0</v>
      </c>
      <c r="D30" s="8">
        <f t="shared" si="7"/>
        <v>131.64324746291959</v>
      </c>
      <c r="E30" s="25" t="s">
        <v>394</v>
      </c>
      <c r="F30" s="25">
        <f t="shared" si="0"/>
        <v>0</v>
      </c>
      <c r="G30" s="524"/>
      <c r="H30" s="523"/>
      <c r="I30" s="522">
        <f t="shared" si="15"/>
        <v>0</v>
      </c>
      <c r="J30" s="8">
        <f t="shared" si="10"/>
        <v>113.19281811085089</v>
      </c>
      <c r="K30" s="25" t="s">
        <v>394</v>
      </c>
      <c r="L30" s="25">
        <f t="shared" si="1"/>
        <v>0</v>
      </c>
      <c r="M30" s="524"/>
      <c r="N30" s="523"/>
      <c r="O30" s="637">
        <f t="shared" si="16"/>
        <v>0</v>
      </c>
      <c r="P30" s="8">
        <f t="shared" si="19"/>
        <v>100</v>
      </c>
      <c r="Q30" s="25" t="s">
        <v>394</v>
      </c>
      <c r="R30" s="25">
        <f t="shared" si="2"/>
        <v>0</v>
      </c>
      <c r="S30" s="524"/>
      <c r="T30" s="523"/>
      <c r="U30" s="637">
        <f t="shared" si="17"/>
        <v>0</v>
      </c>
      <c r="V30" s="25">
        <f t="shared" si="18"/>
        <v>100</v>
      </c>
      <c r="W30" s="25" t="s">
        <v>394</v>
      </c>
      <c r="X30" s="25">
        <f t="shared" si="3"/>
        <v>0</v>
      </c>
      <c r="Y30" s="524"/>
      <c r="Z30" s="523"/>
    </row>
    <row r="31" spans="1:26" x14ac:dyDescent="0.4">
      <c r="A31" s="20"/>
      <c r="B31" s="638" t="s">
        <v>22</v>
      </c>
      <c r="C31" s="636">
        <f>SUM(C23:C30)</f>
        <v>0.21970000000000001</v>
      </c>
      <c r="D31" s="11">
        <f t="shared" si="7"/>
        <v>131.64324746291959</v>
      </c>
      <c r="E31" s="22" t="s">
        <v>394</v>
      </c>
      <c r="F31" s="22">
        <f t="shared" si="0"/>
        <v>28.922021467603436</v>
      </c>
      <c r="G31" s="521">
        <f>G22+F31</f>
        <v>180.80678508197616</v>
      </c>
      <c r="H31" s="230"/>
      <c r="I31" s="528">
        <f>SUM(I23:I30)</f>
        <v>0.21970000000000001</v>
      </c>
      <c r="J31" s="22">
        <f t="shared" si="10"/>
        <v>113.19281811085089</v>
      </c>
      <c r="K31" s="22" t="s">
        <v>394</v>
      </c>
      <c r="L31" s="22">
        <f t="shared" si="1"/>
        <v>24.868462138953941</v>
      </c>
      <c r="M31" s="521">
        <f>M22+L31</f>
        <v>161.79724277634659</v>
      </c>
      <c r="N31" s="230"/>
      <c r="O31" s="636">
        <f>SUM(O23:O30)</f>
        <v>0.21970000000000001</v>
      </c>
      <c r="P31" s="11">
        <f>$S$14</f>
        <v>100</v>
      </c>
      <c r="Q31" s="22" t="s">
        <v>394</v>
      </c>
      <c r="R31" s="22">
        <f t="shared" si="2"/>
        <v>21.97</v>
      </c>
      <c r="S31" s="521">
        <f>S22+R31</f>
        <v>142.93949516999999</v>
      </c>
      <c r="T31" s="230"/>
      <c r="U31" s="636">
        <f>SUM(U23:U30)</f>
        <v>0.21970000000000001</v>
      </c>
      <c r="V31" s="22">
        <f t="shared" si="18"/>
        <v>100</v>
      </c>
      <c r="W31" s="22" t="s">
        <v>394</v>
      </c>
      <c r="X31" s="22">
        <f t="shared" si="3"/>
        <v>21.97</v>
      </c>
      <c r="Y31" s="521">
        <f>Y22+X31</f>
        <v>142.93949516999999</v>
      </c>
      <c r="Z31" s="230"/>
    </row>
    <row r="32" spans="1:26" x14ac:dyDescent="0.4">
      <c r="A32" s="23" t="s">
        <v>16</v>
      </c>
      <c r="B32" s="271" t="s">
        <v>787</v>
      </c>
      <c r="C32" s="637">
        <f>'Overzicht van invoer'!$F$29</f>
        <v>0</v>
      </c>
      <c r="D32" s="8">
        <f>$G$31</f>
        <v>180.80678508197616</v>
      </c>
      <c r="E32" s="25" t="s">
        <v>636</v>
      </c>
      <c r="F32" s="25">
        <f t="shared" si="0"/>
        <v>0</v>
      </c>
      <c r="G32" s="524"/>
      <c r="H32" s="523"/>
      <c r="I32" s="522">
        <f>C32</f>
        <v>0</v>
      </c>
      <c r="J32" s="8">
        <f>$M$31</f>
        <v>161.79724277634659</v>
      </c>
      <c r="K32" s="25" t="s">
        <v>636</v>
      </c>
      <c r="L32" s="25">
        <f t="shared" si="1"/>
        <v>0</v>
      </c>
      <c r="M32" s="524"/>
      <c r="N32" s="523"/>
      <c r="O32" s="637">
        <f>I32</f>
        <v>0</v>
      </c>
      <c r="P32" s="8">
        <f>$S$31</f>
        <v>142.93949516999999</v>
      </c>
      <c r="Q32" s="25" t="s">
        <v>636</v>
      </c>
      <c r="R32" s="25">
        <f t="shared" si="2"/>
        <v>0</v>
      </c>
      <c r="S32" s="524"/>
      <c r="T32" s="523"/>
      <c r="U32" s="637">
        <f>O32</f>
        <v>0</v>
      </c>
      <c r="V32" s="8">
        <f>$Y$31</f>
        <v>142.93949516999999</v>
      </c>
      <c r="W32" s="25" t="s">
        <v>636</v>
      </c>
      <c r="X32" s="25">
        <f t="shared" si="3"/>
        <v>0</v>
      </c>
      <c r="Y32" s="524"/>
      <c r="Z32" s="523"/>
    </row>
    <row r="33" spans="1:36" x14ac:dyDescent="0.4">
      <c r="A33" s="23"/>
      <c r="B33" s="271" t="s">
        <v>758</v>
      </c>
      <c r="C33" s="637">
        <f>Variabelen!F38</f>
        <v>0</v>
      </c>
      <c r="D33" s="8">
        <f>$G$31</f>
        <v>180.80678508197616</v>
      </c>
      <c r="E33" s="25" t="s">
        <v>636</v>
      </c>
      <c r="F33" s="25">
        <f t="shared" si="0"/>
        <v>0</v>
      </c>
      <c r="G33" s="524"/>
      <c r="H33" s="523"/>
      <c r="I33" s="522">
        <f>C33</f>
        <v>0</v>
      </c>
      <c r="J33" s="8">
        <f>$M$31</f>
        <v>161.79724277634659</v>
      </c>
      <c r="K33" s="25" t="s">
        <v>636</v>
      </c>
      <c r="L33" s="25">
        <f t="shared" si="1"/>
        <v>0</v>
      </c>
      <c r="M33" s="524"/>
      <c r="N33" s="523"/>
      <c r="O33" s="637"/>
      <c r="P33" s="8">
        <f t="shared" ref="P33:P36" si="20">$S$31</f>
        <v>142.93949516999999</v>
      </c>
      <c r="Q33" s="25" t="s">
        <v>636</v>
      </c>
      <c r="R33" s="25">
        <f t="shared" si="2"/>
        <v>0</v>
      </c>
      <c r="S33" s="524"/>
      <c r="T33" s="523"/>
      <c r="U33" s="637"/>
      <c r="V33" s="8">
        <f t="shared" ref="V33:V36" si="21">$Y$31</f>
        <v>142.93949516999999</v>
      </c>
      <c r="W33" s="25" t="s">
        <v>636</v>
      </c>
      <c r="X33" s="25">
        <f t="shared" si="3"/>
        <v>0</v>
      </c>
      <c r="Y33" s="524"/>
      <c r="Z33" s="523"/>
    </row>
    <row r="34" spans="1:36" x14ac:dyDescent="0.4">
      <c r="A34" s="23"/>
      <c r="B34" s="271" t="s">
        <v>48</v>
      </c>
      <c r="C34" s="646">
        <f>Variabelen!F47</f>
        <v>0</v>
      </c>
      <c r="D34" s="8">
        <f>$G$31</f>
        <v>180.80678508197616</v>
      </c>
      <c r="E34" s="24" t="s">
        <v>636</v>
      </c>
      <c r="F34" s="25">
        <f t="shared" si="0"/>
        <v>0</v>
      </c>
      <c r="G34" s="524"/>
      <c r="H34" s="523"/>
      <c r="I34" s="537">
        <f>'Overzicht van invoer'!$F$45</f>
        <v>0</v>
      </c>
      <c r="J34" s="8">
        <f>$M$31</f>
        <v>161.79724277634659</v>
      </c>
      <c r="K34" s="25" t="s">
        <v>636</v>
      </c>
      <c r="L34" s="25">
        <f t="shared" si="1"/>
        <v>0</v>
      </c>
      <c r="M34" s="524"/>
      <c r="N34" s="523"/>
      <c r="O34" s="637"/>
      <c r="P34" s="8">
        <f t="shared" si="20"/>
        <v>142.93949516999999</v>
      </c>
      <c r="Q34" s="25" t="s">
        <v>636</v>
      </c>
      <c r="R34" s="25">
        <f t="shared" si="2"/>
        <v>0</v>
      </c>
      <c r="S34" s="524"/>
      <c r="T34" s="523"/>
      <c r="U34" s="637"/>
      <c r="V34" s="8">
        <f t="shared" si="21"/>
        <v>142.93949516999999</v>
      </c>
      <c r="W34" s="25" t="s">
        <v>636</v>
      </c>
      <c r="X34" s="25">
        <f t="shared" si="3"/>
        <v>0</v>
      </c>
      <c r="Y34" s="524"/>
      <c r="Z34" s="523"/>
    </row>
    <row r="35" spans="1:36" x14ac:dyDescent="0.4">
      <c r="A35" s="23"/>
      <c r="B35" s="271" t="s">
        <v>300</v>
      </c>
      <c r="C35" s="637">
        <f>'Overzicht van invoer'!$F$47</f>
        <v>0</v>
      </c>
      <c r="D35" s="8">
        <f>$G$31</f>
        <v>180.80678508197616</v>
      </c>
      <c r="E35" s="25" t="s">
        <v>636</v>
      </c>
      <c r="F35" s="25">
        <f t="shared" si="0"/>
        <v>0</v>
      </c>
      <c r="G35" s="524"/>
      <c r="H35" s="523"/>
      <c r="I35" s="522"/>
      <c r="J35" s="8">
        <f>$M$31</f>
        <v>161.79724277634659</v>
      </c>
      <c r="K35" s="25" t="s">
        <v>636</v>
      </c>
      <c r="L35" s="25">
        <f t="shared" si="1"/>
        <v>0</v>
      </c>
      <c r="M35" s="524"/>
      <c r="N35" s="523"/>
      <c r="O35" s="637"/>
      <c r="P35" s="8">
        <f t="shared" si="20"/>
        <v>142.93949516999999</v>
      </c>
      <c r="Q35" s="25" t="s">
        <v>636</v>
      </c>
      <c r="R35" s="25">
        <f t="shared" si="2"/>
        <v>0</v>
      </c>
      <c r="S35" s="524"/>
      <c r="T35" s="523"/>
      <c r="U35" s="637"/>
      <c r="V35" s="8">
        <f t="shared" si="21"/>
        <v>142.93949516999999</v>
      </c>
      <c r="W35" s="25" t="s">
        <v>636</v>
      </c>
      <c r="X35" s="25">
        <f t="shared" si="3"/>
        <v>0</v>
      </c>
      <c r="Y35" s="524"/>
      <c r="Z35" s="523"/>
    </row>
    <row r="36" spans="1:36" x14ac:dyDescent="0.4">
      <c r="A36" s="23"/>
      <c r="B36" s="638" t="s">
        <v>22</v>
      </c>
      <c r="C36" s="636">
        <f>SUM(C32:C35)</f>
        <v>0</v>
      </c>
      <c r="D36" s="8">
        <f>$G$31</f>
        <v>180.80678508197616</v>
      </c>
      <c r="E36" s="25" t="s">
        <v>636</v>
      </c>
      <c r="F36" s="22">
        <f t="shared" si="0"/>
        <v>0</v>
      </c>
      <c r="G36" s="524"/>
      <c r="H36" s="523"/>
      <c r="I36" s="528">
        <f>SUM(I32:I35)</f>
        <v>0</v>
      </c>
      <c r="J36" s="8">
        <f>$M$31</f>
        <v>161.79724277634659</v>
      </c>
      <c r="K36" s="25" t="s">
        <v>636</v>
      </c>
      <c r="L36" s="22">
        <f t="shared" si="1"/>
        <v>0</v>
      </c>
      <c r="M36" s="524"/>
      <c r="N36" s="523"/>
      <c r="O36" s="636">
        <f>SUM(O32:O35)</f>
        <v>0</v>
      </c>
      <c r="P36" s="8">
        <f t="shared" si="20"/>
        <v>142.93949516999999</v>
      </c>
      <c r="Q36" s="25" t="s">
        <v>636</v>
      </c>
      <c r="R36" s="22">
        <f t="shared" si="2"/>
        <v>0</v>
      </c>
      <c r="S36" s="524"/>
      <c r="T36" s="523"/>
      <c r="U36" s="636">
        <f>SUM(U32:U35)</f>
        <v>0</v>
      </c>
      <c r="V36" s="8">
        <f t="shared" si="21"/>
        <v>142.93949516999999</v>
      </c>
      <c r="W36" s="25" t="s">
        <v>636</v>
      </c>
      <c r="X36" s="22">
        <f t="shared" si="3"/>
        <v>0</v>
      </c>
      <c r="Y36" s="524"/>
      <c r="Z36" s="523"/>
    </row>
    <row r="37" spans="1:36" s="16" customFormat="1" x14ac:dyDescent="0.4">
      <c r="A37" s="13"/>
      <c r="B37" s="652" t="s">
        <v>22</v>
      </c>
      <c r="C37" s="642"/>
      <c r="D37" s="15"/>
      <c r="E37" s="14"/>
      <c r="F37" s="14"/>
      <c r="G37" s="529">
        <f>G31+F36</f>
        <v>180.80678508197616</v>
      </c>
      <c r="H37" s="530"/>
      <c r="I37" s="14"/>
      <c r="J37" s="15"/>
      <c r="K37" s="14"/>
      <c r="L37" s="14"/>
      <c r="M37" s="529">
        <f>M31+L36</f>
        <v>161.79724277634659</v>
      </c>
      <c r="N37" s="530"/>
      <c r="O37" s="642"/>
      <c r="P37" s="15"/>
      <c r="Q37" s="14"/>
      <c r="R37" s="14"/>
      <c r="S37" s="529">
        <f>S31+R36</f>
        <v>142.93949516999999</v>
      </c>
      <c r="T37" s="530"/>
      <c r="U37" s="642"/>
      <c r="V37" s="15"/>
      <c r="W37" s="14"/>
      <c r="X37" s="14"/>
      <c r="Y37" s="529">
        <f>Y31+X36</f>
        <v>142.93949516999999</v>
      </c>
      <c r="Z37" s="530"/>
      <c r="AD37" s="531"/>
      <c r="AE37" s="532"/>
      <c r="AF37" s="532"/>
      <c r="AG37" s="532"/>
      <c r="AH37" s="532"/>
      <c r="AI37" s="532"/>
      <c r="AJ37" s="532"/>
    </row>
    <row r="38" spans="1:36" s="546" customFormat="1" x14ac:dyDescent="0.4">
      <c r="B38" s="653"/>
      <c r="C38" s="643"/>
      <c r="F38" s="547"/>
      <c r="G38" s="547">
        <f>G37/100</f>
        <v>1.8080678508197616</v>
      </c>
      <c r="H38" s="547"/>
      <c r="M38" s="547">
        <f>M37/100</f>
        <v>1.6179724277634659</v>
      </c>
      <c r="N38" s="548"/>
      <c r="O38" s="656"/>
      <c r="P38" s="548"/>
      <c r="Q38" s="548"/>
      <c r="R38" s="548"/>
      <c r="S38" s="547">
        <f>S37/100</f>
        <v>1.4293949517</v>
      </c>
      <c r="T38" s="547"/>
      <c r="U38" s="656"/>
      <c r="V38" s="548"/>
      <c r="W38" s="548"/>
      <c r="X38" s="548"/>
      <c r="Y38" s="547">
        <f>Y37/100</f>
        <v>1.4293949517</v>
      </c>
      <c r="Z38" s="547"/>
    </row>
    <row r="42" spans="1:36" ht="33.4" hidden="1" x14ac:dyDescent="1">
      <c r="A42" s="9"/>
      <c r="B42" s="994" t="s">
        <v>346</v>
      </c>
      <c r="C42" s="994"/>
      <c r="D42" s="994"/>
      <c r="E42" s="994"/>
      <c r="F42" s="994"/>
      <c r="G42" s="994"/>
      <c r="H42" s="994"/>
      <c r="I42" s="994"/>
      <c r="J42" s="994"/>
      <c r="K42" s="994"/>
      <c r="L42" s="994"/>
      <c r="M42" s="994"/>
      <c r="N42" s="994"/>
    </row>
    <row r="43" spans="1:36" hidden="1" x14ac:dyDescent="0.4"/>
    <row r="44" spans="1:36" hidden="1" x14ac:dyDescent="0.4"/>
    <row r="45" spans="1:36" ht="31.5" hidden="1" customHeight="1" x14ac:dyDescent="0.4">
      <c r="A45" s="513" t="s">
        <v>311</v>
      </c>
      <c r="B45" s="992" t="s">
        <v>318</v>
      </c>
      <c r="C45" s="992"/>
      <c r="D45" s="992"/>
      <c r="E45" s="992"/>
      <c r="F45" s="992"/>
      <c r="G45" s="993"/>
      <c r="H45" s="988" t="s">
        <v>313</v>
      </c>
      <c r="I45" s="989"/>
      <c r="J45" s="989"/>
      <c r="K45" s="989"/>
      <c r="L45" s="989"/>
      <c r="M45" s="990"/>
      <c r="N45" s="28"/>
      <c r="O45" s="988" t="s">
        <v>593</v>
      </c>
      <c r="P45" s="989"/>
      <c r="Q45" s="989"/>
      <c r="R45" s="989"/>
      <c r="S45" s="989"/>
      <c r="T45" s="990"/>
      <c r="U45" s="988" t="s">
        <v>595</v>
      </c>
      <c r="V45" s="989"/>
      <c r="W45" s="989"/>
      <c r="X45" s="989"/>
      <c r="Y45" s="989"/>
      <c r="Z45" s="990"/>
      <c r="AB45" s="7" t="s">
        <v>389</v>
      </c>
      <c r="AD45" s="7">
        <v>1</v>
      </c>
    </row>
    <row r="46" spans="1:36" hidden="1" x14ac:dyDescent="0.4">
      <c r="A46" s="13" t="s">
        <v>0</v>
      </c>
      <c r="B46" s="649"/>
      <c r="C46" s="640" t="s">
        <v>2</v>
      </c>
      <c r="D46" s="987" t="s">
        <v>3</v>
      </c>
      <c r="E46" s="987"/>
      <c r="F46" s="14" t="s">
        <v>4</v>
      </c>
      <c r="G46" s="15" t="s">
        <v>5</v>
      </c>
      <c r="H46" s="515"/>
      <c r="I46" s="309" t="s">
        <v>2</v>
      </c>
      <c r="J46" s="987" t="s">
        <v>3</v>
      </c>
      <c r="K46" s="987"/>
      <c r="L46" s="14" t="s">
        <v>4</v>
      </c>
      <c r="M46" s="15" t="s">
        <v>5</v>
      </c>
      <c r="N46" s="515"/>
      <c r="O46" s="640" t="s">
        <v>2</v>
      </c>
      <c r="P46" s="987" t="s">
        <v>3</v>
      </c>
      <c r="Q46" s="987"/>
      <c r="R46" s="14" t="s">
        <v>4</v>
      </c>
      <c r="S46" s="15" t="s">
        <v>5</v>
      </c>
      <c r="T46" s="15"/>
      <c r="U46" s="640" t="s">
        <v>2</v>
      </c>
      <c r="V46" s="987" t="s">
        <v>3</v>
      </c>
      <c r="W46" s="987"/>
      <c r="X46" s="14" t="s">
        <v>4</v>
      </c>
      <c r="Y46" s="15" t="s">
        <v>5</v>
      </c>
      <c r="Z46" s="15"/>
    </row>
    <row r="47" spans="1:36" hidden="1" x14ac:dyDescent="0.4">
      <c r="A47" s="17" t="s">
        <v>1</v>
      </c>
      <c r="B47" s="651"/>
      <c r="C47" s="644">
        <v>100</v>
      </c>
      <c r="D47" s="10">
        <v>100</v>
      </c>
      <c r="E47" s="18"/>
      <c r="F47" s="19">
        <v>100</v>
      </c>
      <c r="G47" s="517">
        <v>100</v>
      </c>
      <c r="H47" s="518"/>
      <c r="I47" s="19">
        <v>100</v>
      </c>
      <c r="J47" s="10">
        <v>100</v>
      </c>
      <c r="K47" s="18"/>
      <c r="L47" s="19">
        <v>100</v>
      </c>
      <c r="M47" s="517">
        <v>100</v>
      </c>
      <c r="N47" s="518"/>
      <c r="O47" s="644">
        <v>100</v>
      </c>
      <c r="P47" s="10">
        <v>100</v>
      </c>
      <c r="Q47" s="18"/>
      <c r="R47" s="19">
        <v>100</v>
      </c>
      <c r="S47" s="517">
        <v>100</v>
      </c>
      <c r="T47" s="518"/>
      <c r="U47" s="644">
        <v>100</v>
      </c>
      <c r="V47" s="10">
        <v>100</v>
      </c>
      <c r="W47" s="18"/>
      <c r="X47" s="19">
        <v>100</v>
      </c>
      <c r="Y47" s="517">
        <v>100</v>
      </c>
      <c r="Z47" s="518"/>
    </row>
    <row r="48" spans="1:36" hidden="1" x14ac:dyDescent="0.4">
      <c r="A48" s="20" t="s">
        <v>6</v>
      </c>
      <c r="B48" s="638"/>
      <c r="C48" s="645"/>
      <c r="D48" s="11">
        <f>D47</f>
        <v>100</v>
      </c>
      <c r="E48" s="21" t="s">
        <v>1</v>
      </c>
      <c r="F48" s="22">
        <f t="shared" ref="F48:F58" si="22">C48*D48</f>
        <v>0</v>
      </c>
      <c r="G48" s="521">
        <f>G47+F48</f>
        <v>100</v>
      </c>
      <c r="H48" s="230"/>
      <c r="I48" s="536"/>
      <c r="J48" s="11">
        <f>J47</f>
        <v>100</v>
      </c>
      <c r="K48" s="21" t="s">
        <v>1</v>
      </c>
      <c r="L48" s="22">
        <f t="shared" ref="L48:L61" si="23">I48*J48</f>
        <v>0</v>
      </c>
      <c r="M48" s="521">
        <f>M47+L48</f>
        <v>100</v>
      </c>
      <c r="N48" s="230"/>
      <c r="O48" s="645"/>
      <c r="P48" s="11">
        <f>P47</f>
        <v>100</v>
      </c>
      <c r="Q48" s="21" t="s">
        <v>1</v>
      </c>
      <c r="R48" s="22">
        <f t="shared" ref="R48:R76" si="24">O48*P48</f>
        <v>0</v>
      </c>
      <c r="S48" s="521">
        <f>S47+R48</f>
        <v>100</v>
      </c>
      <c r="T48" s="230"/>
      <c r="U48" s="645"/>
      <c r="V48" s="11">
        <f>V47</f>
        <v>100</v>
      </c>
      <c r="W48" s="21" t="s">
        <v>1</v>
      </c>
      <c r="X48" s="22">
        <f t="shared" ref="X48:X76" si="25">U48*V48</f>
        <v>0</v>
      </c>
      <c r="Y48" s="521">
        <f>Y47+X48</f>
        <v>100</v>
      </c>
      <c r="Z48" s="230"/>
    </row>
    <row r="49" spans="1:26" hidden="1" x14ac:dyDescent="0.4">
      <c r="A49" s="17" t="s">
        <v>7</v>
      </c>
      <c r="B49" s="651" t="s">
        <v>8</v>
      </c>
      <c r="C49" s="646">
        <f>'Vaste waarden'!$C$24</f>
        <v>0.13192818110850899</v>
      </c>
      <c r="D49" s="10">
        <f>$G$48</f>
        <v>100</v>
      </c>
      <c r="E49" s="18" t="s">
        <v>1</v>
      </c>
      <c r="F49" s="19">
        <f t="shared" si="22"/>
        <v>13.192818110850899</v>
      </c>
      <c r="G49" s="517"/>
      <c r="H49" s="523"/>
      <c r="I49" s="537">
        <f>C49</f>
        <v>0.13192818110850899</v>
      </c>
      <c r="J49" s="10">
        <f>$M$48</f>
        <v>100</v>
      </c>
      <c r="K49" s="18" t="s">
        <v>1</v>
      </c>
      <c r="L49" s="19">
        <f t="shared" si="23"/>
        <v>13.192818110850899</v>
      </c>
      <c r="M49" s="517"/>
      <c r="N49" s="523"/>
      <c r="O49" s="646"/>
      <c r="P49" s="10">
        <f>$S$48</f>
        <v>100</v>
      </c>
      <c r="Q49" s="18" t="s">
        <v>1</v>
      </c>
      <c r="R49" s="19">
        <f t="shared" si="24"/>
        <v>0</v>
      </c>
      <c r="S49" s="517"/>
      <c r="T49" s="523"/>
      <c r="U49" s="646"/>
      <c r="V49" s="10">
        <f>$S$48</f>
        <v>100</v>
      </c>
      <c r="W49" s="18" t="s">
        <v>1</v>
      </c>
      <c r="X49" s="19">
        <f t="shared" si="25"/>
        <v>0</v>
      </c>
      <c r="Y49" s="517"/>
      <c r="Z49" s="523"/>
    </row>
    <row r="50" spans="1:26" hidden="1" x14ac:dyDescent="0.4">
      <c r="A50" s="23"/>
      <c r="B50" s="271" t="s">
        <v>9</v>
      </c>
      <c r="C50" s="646">
        <f>'Vaste waarden'!$C$26</f>
        <v>0</v>
      </c>
      <c r="D50" s="8">
        <f>$G$48</f>
        <v>100</v>
      </c>
      <c r="E50" s="24" t="s">
        <v>1</v>
      </c>
      <c r="F50" s="25">
        <f t="shared" si="22"/>
        <v>0</v>
      </c>
      <c r="G50" s="524"/>
      <c r="H50" s="523"/>
      <c r="I50" s="537"/>
      <c r="J50" s="8">
        <f>$M$48</f>
        <v>100</v>
      </c>
      <c r="K50" s="24" t="s">
        <v>1</v>
      </c>
      <c r="L50" s="25">
        <f t="shared" si="23"/>
        <v>0</v>
      </c>
      <c r="M50" s="524"/>
      <c r="N50" s="523"/>
      <c r="O50" s="646"/>
      <c r="P50" s="25">
        <f>$S$48</f>
        <v>100</v>
      </c>
      <c r="Q50" s="24" t="s">
        <v>1</v>
      </c>
      <c r="R50" s="25">
        <f t="shared" si="24"/>
        <v>0</v>
      </c>
      <c r="S50" s="524"/>
      <c r="T50" s="523"/>
      <c r="U50" s="646"/>
      <c r="V50" s="25">
        <f>$S$48</f>
        <v>100</v>
      </c>
      <c r="W50" s="24" t="s">
        <v>1</v>
      </c>
      <c r="X50" s="25">
        <f t="shared" si="25"/>
        <v>0</v>
      </c>
      <c r="Y50" s="524"/>
      <c r="Z50" s="523"/>
    </row>
    <row r="51" spans="1:26" hidden="1" x14ac:dyDescent="0.4">
      <c r="A51" s="23"/>
      <c r="B51" s="150" t="s">
        <v>10</v>
      </c>
      <c r="C51" s="646">
        <f>'Vaste waarden'!$C$31</f>
        <v>0</v>
      </c>
      <c r="D51" s="8">
        <f t="shared" ref="D51:D53" si="26">$G$48</f>
        <v>100</v>
      </c>
      <c r="E51" s="24" t="s">
        <v>1</v>
      </c>
      <c r="F51" s="25">
        <f t="shared" si="22"/>
        <v>0</v>
      </c>
      <c r="G51" s="524"/>
      <c r="H51" s="523"/>
      <c r="I51" s="537"/>
      <c r="J51" s="8">
        <f>$M$48</f>
        <v>100</v>
      </c>
      <c r="K51" s="24" t="s">
        <v>1</v>
      </c>
      <c r="L51" s="25">
        <f t="shared" si="23"/>
        <v>0</v>
      </c>
      <c r="M51" s="524"/>
      <c r="N51" s="523"/>
      <c r="O51" s="646"/>
      <c r="P51" s="25">
        <f t="shared" ref="P51:P53" si="27">$S$48</f>
        <v>100</v>
      </c>
      <c r="Q51" s="24" t="s">
        <v>1</v>
      </c>
      <c r="R51" s="25">
        <f t="shared" si="24"/>
        <v>0</v>
      </c>
      <c r="S51" s="524"/>
      <c r="T51" s="523"/>
      <c r="U51" s="646"/>
      <c r="V51" s="25">
        <f t="shared" ref="V51:V53" si="28">$S$48</f>
        <v>100</v>
      </c>
      <c r="W51" s="24" t="s">
        <v>1</v>
      </c>
      <c r="X51" s="25">
        <f t="shared" si="25"/>
        <v>0</v>
      </c>
      <c r="Y51" s="524"/>
      <c r="Z51" s="523"/>
    </row>
    <row r="52" spans="1:26" hidden="1" x14ac:dyDescent="0.4">
      <c r="A52" s="23"/>
      <c r="B52" s="150" t="s">
        <v>362</v>
      </c>
      <c r="C52" s="646">
        <f>'Vaste waarden'!$C$27</f>
        <v>0</v>
      </c>
      <c r="D52" s="8">
        <f t="shared" si="26"/>
        <v>100</v>
      </c>
      <c r="E52" s="24" t="s">
        <v>1</v>
      </c>
      <c r="F52" s="25">
        <f t="shared" si="22"/>
        <v>0</v>
      </c>
      <c r="G52" s="524"/>
      <c r="H52" s="523"/>
      <c r="I52" s="537"/>
      <c r="J52" s="8">
        <f>$M$48</f>
        <v>100</v>
      </c>
      <c r="K52" s="24" t="s">
        <v>1</v>
      </c>
      <c r="L52" s="25">
        <f t="shared" si="23"/>
        <v>0</v>
      </c>
      <c r="M52" s="524"/>
      <c r="N52" s="523"/>
      <c r="O52" s="646"/>
      <c r="P52" s="25">
        <f t="shared" si="27"/>
        <v>100</v>
      </c>
      <c r="Q52" s="24" t="s">
        <v>1</v>
      </c>
      <c r="R52" s="25">
        <f t="shared" si="24"/>
        <v>0</v>
      </c>
      <c r="S52" s="524"/>
      <c r="T52" s="523"/>
      <c r="U52" s="646"/>
      <c r="V52" s="25">
        <f t="shared" si="28"/>
        <v>100</v>
      </c>
      <c r="W52" s="24" t="s">
        <v>1</v>
      </c>
      <c r="X52" s="25">
        <f t="shared" si="25"/>
        <v>0</v>
      </c>
      <c r="Y52" s="524"/>
      <c r="Z52" s="523"/>
    </row>
    <row r="53" spans="1:26" hidden="1" x14ac:dyDescent="0.4">
      <c r="A53" s="20"/>
      <c r="B53" s="151" t="s">
        <v>22</v>
      </c>
      <c r="C53" s="645">
        <f>SUM(C49:C52)</f>
        <v>0.13192818110850899</v>
      </c>
      <c r="D53" s="8">
        <f t="shared" si="26"/>
        <v>100</v>
      </c>
      <c r="E53" s="24" t="s">
        <v>1</v>
      </c>
      <c r="F53" s="22">
        <f t="shared" si="22"/>
        <v>13.192818110850899</v>
      </c>
      <c r="G53" s="521">
        <f>G48+F53</f>
        <v>113.19281811085089</v>
      </c>
      <c r="H53" s="230"/>
      <c r="I53" s="535">
        <f>SUM(I49:I52)</f>
        <v>0.13192818110850899</v>
      </c>
      <c r="J53" s="8">
        <f>$M$48</f>
        <v>100</v>
      </c>
      <c r="K53" s="21" t="s">
        <v>1</v>
      </c>
      <c r="L53" s="22">
        <f t="shared" si="23"/>
        <v>13.192818110850899</v>
      </c>
      <c r="M53" s="521">
        <f>M48+L53</f>
        <v>113.19281811085089</v>
      </c>
      <c r="N53" s="230"/>
      <c r="O53" s="645">
        <f>SUM(O49:O52)</f>
        <v>0</v>
      </c>
      <c r="P53" s="22">
        <f t="shared" si="27"/>
        <v>100</v>
      </c>
      <c r="Q53" s="21" t="s">
        <v>1</v>
      </c>
      <c r="R53" s="22">
        <f t="shared" si="24"/>
        <v>0</v>
      </c>
      <c r="S53" s="521">
        <f>S48+R53</f>
        <v>100</v>
      </c>
      <c r="T53" s="230"/>
      <c r="U53" s="645">
        <f>SUM(U49:U52)</f>
        <v>0</v>
      </c>
      <c r="V53" s="22">
        <f t="shared" si="28"/>
        <v>100</v>
      </c>
      <c r="W53" s="21" t="s">
        <v>1</v>
      </c>
      <c r="X53" s="22">
        <f t="shared" si="25"/>
        <v>0</v>
      </c>
      <c r="Y53" s="521">
        <f>Y48+X53</f>
        <v>100</v>
      </c>
      <c r="Z53" s="230"/>
    </row>
    <row r="54" spans="1:26" hidden="1" x14ac:dyDescent="0.4">
      <c r="A54" s="26" t="s">
        <v>390</v>
      </c>
      <c r="B54" s="650"/>
      <c r="C54" s="645">
        <f>'Overzicht van invoer'!$F$42</f>
        <v>8.3000000000000004E-2</v>
      </c>
      <c r="D54" s="28">
        <f>G53-F51</f>
        <v>113.19281811085089</v>
      </c>
      <c r="E54" s="27" t="s">
        <v>394</v>
      </c>
      <c r="F54" s="29">
        <f t="shared" si="22"/>
        <v>9.3950039032006245</v>
      </c>
      <c r="G54" s="525">
        <f>G53+F54</f>
        <v>122.58782201405151</v>
      </c>
      <c r="H54" s="230"/>
      <c r="I54" s="526">
        <f>IF(Variabelen!$C$68 ="ja", Variabelen!$F$67, 0)+IF(Variabelen!$C$71 ="ja", Variabelen!$F$70, 0)</f>
        <v>0</v>
      </c>
      <c r="J54" s="28">
        <f>M53-L51</f>
        <v>113.19281811085089</v>
      </c>
      <c r="K54" s="29" t="s">
        <v>394</v>
      </c>
      <c r="L54" s="29">
        <f t="shared" si="23"/>
        <v>0</v>
      </c>
      <c r="M54" s="525">
        <f>M53+L54</f>
        <v>113.19281811085089</v>
      </c>
      <c r="N54" s="230"/>
      <c r="O54" s="655">
        <f>IF(Variabelen!$C$69 ="ja", Variabelen!$F$67, 0)+IF(Variabelen!$C$72 ="ja", Variabelen!$F$70, 0)</f>
        <v>0</v>
      </c>
      <c r="P54" s="28">
        <f>S53-R51</f>
        <v>100</v>
      </c>
      <c r="Q54" s="27" t="s">
        <v>394</v>
      </c>
      <c r="R54" s="29">
        <f t="shared" si="24"/>
        <v>0</v>
      </c>
      <c r="S54" s="525">
        <f>S53+R54</f>
        <v>100</v>
      </c>
      <c r="T54" s="230"/>
      <c r="U54" s="655"/>
      <c r="V54" s="28">
        <f>Y53-X51</f>
        <v>100</v>
      </c>
      <c r="W54" s="27" t="s">
        <v>394</v>
      </c>
      <c r="X54" s="29">
        <f t="shared" si="25"/>
        <v>0</v>
      </c>
      <c r="Y54" s="525">
        <f>Y53+X54</f>
        <v>100</v>
      </c>
      <c r="Z54" s="230"/>
    </row>
    <row r="55" spans="1:26" hidden="1" x14ac:dyDescent="0.4">
      <c r="A55" s="26" t="s">
        <v>11</v>
      </c>
      <c r="B55" s="650"/>
      <c r="C55" s="645">
        <f>'Vaste waarden'!$C$32</f>
        <v>0.08</v>
      </c>
      <c r="D55" s="28">
        <f>G53-F51</f>
        <v>113.19281811085089</v>
      </c>
      <c r="E55" s="538" t="s">
        <v>394</v>
      </c>
      <c r="F55" s="29">
        <f t="shared" si="22"/>
        <v>9.0554254488680712</v>
      </c>
      <c r="G55" s="525">
        <f>G53+F55+F54</f>
        <v>131.64324746291959</v>
      </c>
      <c r="H55" s="230"/>
      <c r="I55" s="526">
        <f>IF(Variabelen!$C$65 ="ja", Variabelen!$F$64, 0)</f>
        <v>0</v>
      </c>
      <c r="J55" s="28">
        <f>M53-L51</f>
        <v>113.19281811085089</v>
      </c>
      <c r="K55" s="27" t="s">
        <v>394</v>
      </c>
      <c r="L55" s="29">
        <f t="shared" si="23"/>
        <v>0</v>
      </c>
      <c r="M55" s="525">
        <f>M53+L55+L54</f>
        <v>113.19281811085089</v>
      </c>
      <c r="N55" s="230"/>
      <c r="O55" s="655">
        <f>IF(Variabelen!$C$66 ="ja", Variabelen!$F$64, 0)</f>
        <v>0</v>
      </c>
      <c r="P55" s="28">
        <f>S53-R51</f>
        <v>100</v>
      </c>
      <c r="Q55" s="27" t="s">
        <v>394</v>
      </c>
      <c r="R55" s="29">
        <f t="shared" si="24"/>
        <v>0</v>
      </c>
      <c r="S55" s="525">
        <f>S53+R55+R54</f>
        <v>100</v>
      </c>
      <c r="T55" s="230"/>
      <c r="U55" s="655"/>
      <c r="V55" s="28">
        <f>Y53-X51</f>
        <v>100</v>
      </c>
      <c r="W55" s="27" t="s">
        <v>394</v>
      </c>
      <c r="X55" s="29">
        <f t="shared" si="25"/>
        <v>0</v>
      </c>
      <c r="Y55" s="525">
        <f>Y53+X55+X54</f>
        <v>100</v>
      </c>
      <c r="Z55" s="230"/>
    </row>
    <row r="56" spans="1:26" hidden="1" x14ac:dyDescent="0.4">
      <c r="A56" s="23" t="s">
        <v>18</v>
      </c>
      <c r="B56" s="271" t="s">
        <v>314</v>
      </c>
      <c r="C56" s="646"/>
      <c r="D56" s="8">
        <f>$G$55</f>
        <v>131.64324746291959</v>
      </c>
      <c r="E56" s="24" t="s">
        <v>394</v>
      </c>
      <c r="F56" s="25">
        <f t="shared" si="22"/>
        <v>0</v>
      </c>
      <c r="G56" s="524"/>
      <c r="H56" s="523"/>
      <c r="I56" s="539">
        <f>C56</f>
        <v>0</v>
      </c>
      <c r="J56" s="8">
        <f>$M$55</f>
        <v>113.19281811085089</v>
      </c>
      <c r="K56" s="24" t="s">
        <v>394</v>
      </c>
      <c r="L56" s="25">
        <f t="shared" si="23"/>
        <v>0</v>
      </c>
      <c r="M56" s="524"/>
      <c r="N56" s="523"/>
      <c r="O56" s="646">
        <f>C56</f>
        <v>0</v>
      </c>
      <c r="P56" s="8">
        <f>$S$55</f>
        <v>100</v>
      </c>
      <c r="Q56" s="24" t="s">
        <v>394</v>
      </c>
      <c r="R56" s="25">
        <f t="shared" si="24"/>
        <v>0</v>
      </c>
      <c r="S56" s="524"/>
      <c r="T56" s="523"/>
      <c r="U56" s="646">
        <f>I56</f>
        <v>0</v>
      </c>
      <c r="V56" s="8">
        <f>$S$55</f>
        <v>100</v>
      </c>
      <c r="W56" s="24" t="s">
        <v>394</v>
      </c>
      <c r="X56" s="25">
        <f t="shared" si="25"/>
        <v>0</v>
      </c>
      <c r="Y56" s="524"/>
      <c r="Z56" s="523"/>
    </row>
    <row r="57" spans="1:26" hidden="1" x14ac:dyDescent="0.4">
      <c r="A57" s="23"/>
      <c r="B57" s="271" t="s">
        <v>319</v>
      </c>
      <c r="C57" s="646">
        <f>'Overzicht van invoer'!$F$13</f>
        <v>0.10402827611134435</v>
      </c>
      <c r="D57" s="8">
        <f>$G$55</f>
        <v>131.64324746291959</v>
      </c>
      <c r="E57" s="24" t="s">
        <v>394</v>
      </c>
      <c r="F57" s="25">
        <f t="shared" si="22"/>
        <v>13.694620095266631</v>
      </c>
      <c r="G57" s="524"/>
      <c r="H57" s="523"/>
      <c r="I57" s="522">
        <f>'Vaste waarden'!$B$36</f>
        <v>0.159</v>
      </c>
      <c r="J57" s="8">
        <f>$M$55</f>
        <v>113.19281811085089</v>
      </c>
      <c r="K57" s="24" t="s">
        <v>394</v>
      </c>
      <c r="L57" s="25">
        <f t="shared" si="23"/>
        <v>17.997658079625293</v>
      </c>
      <c r="M57" s="524"/>
      <c r="N57" s="523"/>
      <c r="O57" s="637">
        <f>C57</f>
        <v>0.10402827611134435</v>
      </c>
      <c r="P57" s="8">
        <f t="shared" ref="P57" si="29">$S$14</f>
        <v>100</v>
      </c>
      <c r="Q57" s="25" t="s">
        <v>394</v>
      </c>
      <c r="R57" s="25">
        <f t="shared" si="24"/>
        <v>10.402827611134436</v>
      </c>
      <c r="S57" s="524"/>
      <c r="T57" s="523"/>
      <c r="U57" s="637">
        <f>I57</f>
        <v>0.159</v>
      </c>
      <c r="V57" s="8">
        <f>$S$55</f>
        <v>100</v>
      </c>
      <c r="W57" s="24" t="s">
        <v>394</v>
      </c>
      <c r="X57" s="25">
        <f t="shared" si="25"/>
        <v>15.9</v>
      </c>
      <c r="Y57" s="524"/>
      <c r="Z57" s="523"/>
    </row>
    <row r="58" spans="1:26" hidden="1" x14ac:dyDescent="0.4">
      <c r="A58" s="23"/>
      <c r="B58" s="271" t="s">
        <v>12</v>
      </c>
      <c r="C58" s="646"/>
      <c r="D58" s="8">
        <f>$G$55</f>
        <v>131.64324746291959</v>
      </c>
      <c r="E58" s="24" t="s">
        <v>394</v>
      </c>
      <c r="F58" s="25">
        <f t="shared" si="22"/>
        <v>0</v>
      </c>
      <c r="G58" s="524"/>
      <c r="H58" s="523"/>
      <c r="I58" s="537">
        <f>C58</f>
        <v>0</v>
      </c>
      <c r="J58" s="8">
        <f t="shared" ref="J58" si="30">$M$55</f>
        <v>113.19281811085089</v>
      </c>
      <c r="K58" s="24" t="s">
        <v>394</v>
      </c>
      <c r="L58" s="25">
        <f t="shared" si="23"/>
        <v>0</v>
      </c>
      <c r="M58" s="524"/>
      <c r="N58" s="523"/>
      <c r="O58" s="646">
        <f t="shared" ref="O58:O61" si="31">I58</f>
        <v>0</v>
      </c>
      <c r="P58" s="8">
        <f>$S$55</f>
        <v>100</v>
      </c>
      <c r="Q58" s="24" t="s">
        <v>394</v>
      </c>
      <c r="R58" s="25">
        <f t="shared" si="24"/>
        <v>0</v>
      </c>
      <c r="S58" s="524"/>
      <c r="T58" s="523"/>
      <c r="U58" s="646">
        <f t="shared" ref="U58" si="32">O58</f>
        <v>0</v>
      </c>
      <c r="V58" s="8">
        <f>$S$55</f>
        <v>100</v>
      </c>
      <c r="W58" s="24" t="s">
        <v>394</v>
      </c>
      <c r="X58" s="25">
        <f t="shared" si="25"/>
        <v>0</v>
      </c>
      <c r="Y58" s="524"/>
      <c r="Z58" s="523"/>
    </row>
    <row r="59" spans="1:26" hidden="1" x14ac:dyDescent="0.4">
      <c r="A59" s="23"/>
      <c r="B59" s="271" t="s">
        <v>285</v>
      </c>
      <c r="C59" s="637">
        <f>'Vaste waarden'!$B$19</f>
        <v>1.2200000000000001E-2</v>
      </c>
      <c r="D59" s="8">
        <f t="shared" ref="D59:D60" si="33">$G$14</f>
        <v>131.64324746291959</v>
      </c>
      <c r="E59" s="25" t="s">
        <v>394</v>
      </c>
      <c r="F59" s="25">
        <f>C59*D59</f>
        <v>1.6060476190476192</v>
      </c>
      <c r="G59" s="524"/>
      <c r="H59" s="523"/>
      <c r="I59" s="522">
        <f>C59</f>
        <v>1.2200000000000001E-2</v>
      </c>
      <c r="J59" s="8">
        <f t="shared" ref="J59:J60" si="34">$M$14</f>
        <v>113.19281811085089</v>
      </c>
      <c r="K59" s="25" t="s">
        <v>394</v>
      </c>
      <c r="L59" s="25">
        <f t="shared" si="23"/>
        <v>1.3809523809523809</v>
      </c>
      <c r="M59" s="524"/>
      <c r="N59" s="523"/>
      <c r="O59" s="637">
        <f>C59</f>
        <v>1.2200000000000001E-2</v>
      </c>
      <c r="P59" s="8">
        <f t="shared" ref="P59:P60" si="35">$S$14</f>
        <v>100</v>
      </c>
      <c r="Q59" s="25" t="s">
        <v>394</v>
      </c>
      <c r="R59" s="25">
        <f t="shared" si="24"/>
        <v>1.22</v>
      </c>
      <c r="S59" s="524"/>
      <c r="T59" s="523"/>
      <c r="U59" s="637">
        <f>I59</f>
        <v>1.2200000000000001E-2</v>
      </c>
      <c r="V59" s="8">
        <f t="shared" ref="V59:V61" si="36">$S$14</f>
        <v>100</v>
      </c>
      <c r="W59" s="25" t="s">
        <v>394</v>
      </c>
      <c r="X59" s="25">
        <f t="shared" si="25"/>
        <v>1.22</v>
      </c>
      <c r="Y59" s="524"/>
      <c r="Z59" s="523"/>
    </row>
    <row r="60" spans="1:26" hidden="1" x14ac:dyDescent="0.4">
      <c r="A60" s="23"/>
      <c r="B60" s="271" t="s">
        <v>612</v>
      </c>
      <c r="C60" s="637">
        <f>('Vaste waarden'!$B$40*Variabelen!$F$95)</f>
        <v>3.8494951700000002E-2</v>
      </c>
      <c r="D60" s="8">
        <f t="shared" si="33"/>
        <v>131.64324746291959</v>
      </c>
      <c r="E60" s="24" t="s">
        <v>394</v>
      </c>
      <c r="F60" s="25">
        <f t="shared" ref="F60" si="37">C60*D60</f>
        <v>5.0676004527162375</v>
      </c>
      <c r="G60" s="524"/>
      <c r="H60" s="523"/>
      <c r="I60" s="537">
        <f>C60</f>
        <v>3.8494951700000002E-2</v>
      </c>
      <c r="J60" s="8">
        <f t="shared" si="34"/>
        <v>113.19281811085089</v>
      </c>
      <c r="K60" s="24" t="s">
        <v>394</v>
      </c>
      <c r="L60" s="25">
        <f t="shared" si="23"/>
        <v>4.3573520659640907</v>
      </c>
      <c r="M60" s="524"/>
      <c r="N60" s="523"/>
      <c r="O60" s="646">
        <f t="shared" ref="O60" si="38">I60</f>
        <v>3.8494951700000002E-2</v>
      </c>
      <c r="P60" s="8">
        <f t="shared" si="35"/>
        <v>100</v>
      </c>
      <c r="Q60" s="24" t="s">
        <v>394</v>
      </c>
      <c r="R60" s="25">
        <f t="shared" si="24"/>
        <v>3.84949517</v>
      </c>
      <c r="S60" s="524"/>
      <c r="T60" s="523"/>
      <c r="U60" s="637">
        <f>('Vaste waarden'!$B$40*Variabelen!$F$95)</f>
        <v>3.8494951700000002E-2</v>
      </c>
      <c r="V60" s="8">
        <f t="shared" si="36"/>
        <v>100</v>
      </c>
      <c r="W60" s="24" t="s">
        <v>394</v>
      </c>
      <c r="X60" s="25">
        <f t="shared" si="25"/>
        <v>3.84949517</v>
      </c>
      <c r="Y60" s="524"/>
      <c r="Z60" s="523"/>
    </row>
    <row r="61" spans="1:26" hidden="1" x14ac:dyDescent="0.4">
      <c r="A61" s="23"/>
      <c r="B61" s="271" t="s">
        <v>286</v>
      </c>
      <c r="C61" s="646"/>
      <c r="D61" s="8">
        <f t="shared" ref="D61" si="39">$G$14</f>
        <v>131.64324746291959</v>
      </c>
      <c r="E61" s="24" t="s">
        <v>394</v>
      </c>
      <c r="F61" s="25">
        <f t="shared" ref="F61" si="40">C61*D61</f>
        <v>0</v>
      </c>
      <c r="G61" s="524"/>
      <c r="H61" s="523"/>
      <c r="I61" s="537">
        <f>C61</f>
        <v>0</v>
      </c>
      <c r="J61" s="8">
        <f t="shared" ref="J61" si="41">$M$14</f>
        <v>113.19281811085089</v>
      </c>
      <c r="K61" s="24" t="s">
        <v>394</v>
      </c>
      <c r="L61" s="25">
        <f t="shared" si="23"/>
        <v>0</v>
      </c>
      <c r="M61" s="524"/>
      <c r="N61" s="523"/>
      <c r="O61" s="646">
        <f t="shared" si="31"/>
        <v>0</v>
      </c>
      <c r="P61" s="8">
        <f t="shared" ref="P61" si="42">$S$14</f>
        <v>100</v>
      </c>
      <c r="Q61" s="24" t="s">
        <v>394</v>
      </c>
      <c r="R61" s="25">
        <f t="shared" si="24"/>
        <v>0</v>
      </c>
      <c r="S61" s="524"/>
      <c r="T61" s="523"/>
      <c r="U61" s="637">
        <f>('Vaste waarden'!$B$40*Variabelen!$F$95)</f>
        <v>3.8494951700000002E-2</v>
      </c>
      <c r="V61" s="8">
        <f t="shared" si="36"/>
        <v>100</v>
      </c>
      <c r="W61" s="24" t="s">
        <v>394</v>
      </c>
      <c r="X61" s="25">
        <f t="shared" si="25"/>
        <v>3.84949517</v>
      </c>
      <c r="Y61" s="524"/>
      <c r="Z61" s="523"/>
    </row>
    <row r="62" spans="1:26" hidden="1" x14ac:dyDescent="0.4">
      <c r="A62" s="23"/>
      <c r="B62" s="638" t="s">
        <v>22</v>
      </c>
      <c r="C62" s="645">
        <f>SUM(C56:C61)</f>
        <v>0.15472322781134434</v>
      </c>
      <c r="D62" s="22">
        <f t="shared" ref="D62:D68" si="43">$G$55</f>
        <v>131.64324746291959</v>
      </c>
      <c r="E62" s="24" t="s">
        <v>394</v>
      </c>
      <c r="F62" s="25">
        <f>SUM(F56:F61)</f>
        <v>20.368268167030486</v>
      </c>
      <c r="G62" s="524">
        <f>G55+F62</f>
        <v>152.01151562995008</v>
      </c>
      <c r="H62" s="527"/>
      <c r="I62" s="536">
        <f>SUM(I56:I61)</f>
        <v>0.20969495169999999</v>
      </c>
      <c r="J62" s="22">
        <f t="shared" ref="J62:J68" si="44">$M$55</f>
        <v>113.19281811085089</v>
      </c>
      <c r="K62" s="24" t="s">
        <v>394</v>
      </c>
      <c r="L62" s="25">
        <f>SUM(L56:L61)</f>
        <v>23.735962526541762</v>
      </c>
      <c r="M62" s="524">
        <f>M55+L62</f>
        <v>136.92878063739266</v>
      </c>
      <c r="N62" s="527"/>
      <c r="O62" s="645">
        <f>SUM(O56:O61)</f>
        <v>0.15472322781134434</v>
      </c>
      <c r="P62" s="22">
        <f t="shared" ref="P62:P68" si="45">$S$55</f>
        <v>100</v>
      </c>
      <c r="Q62" s="24" t="s">
        <v>394</v>
      </c>
      <c r="R62" s="25">
        <f t="shared" si="24"/>
        <v>15.472322781134434</v>
      </c>
      <c r="S62" s="524">
        <f>S55+R62</f>
        <v>115.47232278113444</v>
      </c>
      <c r="T62" s="527"/>
      <c r="U62" s="645">
        <f>SUM(U56:U61)</f>
        <v>0.24818990339999999</v>
      </c>
      <c r="V62" s="22">
        <f t="shared" ref="V62:V68" si="46">$S$55</f>
        <v>100</v>
      </c>
      <c r="W62" s="24" t="s">
        <v>394</v>
      </c>
      <c r="X62" s="25">
        <f t="shared" si="25"/>
        <v>24.818990339999999</v>
      </c>
      <c r="Y62" s="524">
        <f>Y55+X62</f>
        <v>124.81899034</v>
      </c>
      <c r="Z62" s="527"/>
    </row>
    <row r="63" spans="1:26" hidden="1" x14ac:dyDescent="0.4">
      <c r="A63" s="17" t="s">
        <v>316</v>
      </c>
      <c r="B63" s="651" t="s">
        <v>320</v>
      </c>
      <c r="C63" s="646"/>
      <c r="D63" s="8">
        <f t="shared" si="43"/>
        <v>131.64324746291959</v>
      </c>
      <c r="E63" s="18" t="s">
        <v>394</v>
      </c>
      <c r="F63" s="19">
        <f t="shared" ref="F63:F76" si="47">C63*D63</f>
        <v>0</v>
      </c>
      <c r="G63" s="517"/>
      <c r="H63" s="523"/>
      <c r="I63" s="537">
        <f t="shared" ref="I63:I70" si="48">C63</f>
        <v>0</v>
      </c>
      <c r="J63" s="8">
        <f t="shared" si="44"/>
        <v>113.19281811085089</v>
      </c>
      <c r="K63" s="18" t="s">
        <v>394</v>
      </c>
      <c r="L63" s="19">
        <f t="shared" ref="L63:L76" si="49">I63*J63</f>
        <v>0</v>
      </c>
      <c r="M63" s="517"/>
      <c r="N63" s="523"/>
      <c r="O63" s="646">
        <f t="shared" ref="O63:O69" si="50">I63</f>
        <v>0</v>
      </c>
      <c r="P63" s="8">
        <f t="shared" si="45"/>
        <v>100</v>
      </c>
      <c r="Q63" s="18" t="s">
        <v>394</v>
      </c>
      <c r="R63" s="19">
        <f t="shared" si="24"/>
        <v>0</v>
      </c>
      <c r="S63" s="517"/>
      <c r="T63" s="523"/>
      <c r="U63" s="646">
        <f t="shared" ref="U63:U69" si="51">O63</f>
        <v>0</v>
      </c>
      <c r="V63" s="8">
        <f t="shared" si="46"/>
        <v>100</v>
      </c>
      <c r="W63" s="18" t="s">
        <v>394</v>
      </c>
      <c r="X63" s="19">
        <f t="shared" si="25"/>
        <v>0</v>
      </c>
      <c r="Y63" s="517"/>
      <c r="Z63" s="523"/>
    </row>
    <row r="64" spans="1:26" hidden="1" x14ac:dyDescent="0.4">
      <c r="A64" s="23"/>
      <c r="B64" s="150" t="s">
        <v>374</v>
      </c>
      <c r="C64" s="646"/>
      <c r="D64" s="8">
        <f t="shared" si="43"/>
        <v>131.64324746291959</v>
      </c>
      <c r="E64" s="24" t="s">
        <v>394</v>
      </c>
      <c r="F64" s="25">
        <f t="shared" si="47"/>
        <v>0</v>
      </c>
      <c r="G64" s="524"/>
      <c r="H64" s="523"/>
      <c r="I64" s="537">
        <f t="shared" si="48"/>
        <v>0</v>
      </c>
      <c r="J64" s="8">
        <f t="shared" si="44"/>
        <v>113.19281811085089</v>
      </c>
      <c r="K64" s="24" t="s">
        <v>394</v>
      </c>
      <c r="L64" s="25">
        <f t="shared" si="49"/>
        <v>0</v>
      </c>
      <c r="M64" s="524"/>
      <c r="N64" s="523"/>
      <c r="O64" s="646">
        <f t="shared" si="50"/>
        <v>0</v>
      </c>
      <c r="P64" s="8">
        <f t="shared" si="45"/>
        <v>100</v>
      </c>
      <c r="Q64" s="24" t="s">
        <v>394</v>
      </c>
      <c r="R64" s="25">
        <f t="shared" si="24"/>
        <v>0</v>
      </c>
      <c r="S64" s="524"/>
      <c r="T64" s="523"/>
      <c r="U64" s="646">
        <f t="shared" si="51"/>
        <v>0</v>
      </c>
      <c r="V64" s="8">
        <f t="shared" si="46"/>
        <v>100</v>
      </c>
      <c r="W64" s="24" t="s">
        <v>394</v>
      </c>
      <c r="X64" s="25">
        <f t="shared" si="25"/>
        <v>0</v>
      </c>
      <c r="Y64" s="524"/>
      <c r="Z64" s="523"/>
    </row>
    <row r="65" spans="1:26" hidden="1" x14ac:dyDescent="0.4">
      <c r="A65" s="23"/>
      <c r="B65" s="150" t="s">
        <v>363</v>
      </c>
      <c r="C65" s="646"/>
      <c r="D65" s="8">
        <f t="shared" si="43"/>
        <v>131.64324746291959</v>
      </c>
      <c r="E65" s="24" t="s">
        <v>394</v>
      </c>
      <c r="F65" s="25">
        <f t="shared" si="47"/>
        <v>0</v>
      </c>
      <c r="G65" s="524"/>
      <c r="H65" s="523"/>
      <c r="I65" s="537">
        <f t="shared" si="48"/>
        <v>0</v>
      </c>
      <c r="J65" s="8">
        <f t="shared" si="44"/>
        <v>113.19281811085089</v>
      </c>
      <c r="K65" s="24" t="s">
        <v>394</v>
      </c>
      <c r="L65" s="25">
        <f t="shared" si="49"/>
        <v>0</v>
      </c>
      <c r="M65" s="524"/>
      <c r="N65" s="523"/>
      <c r="O65" s="646">
        <f t="shared" si="50"/>
        <v>0</v>
      </c>
      <c r="P65" s="8">
        <f t="shared" si="45"/>
        <v>100</v>
      </c>
      <c r="Q65" s="24" t="s">
        <v>394</v>
      </c>
      <c r="R65" s="25">
        <f t="shared" si="24"/>
        <v>0</v>
      </c>
      <c r="S65" s="524"/>
      <c r="T65" s="523"/>
      <c r="U65" s="646">
        <f t="shared" si="51"/>
        <v>0</v>
      </c>
      <c r="V65" s="8">
        <f t="shared" si="46"/>
        <v>100</v>
      </c>
      <c r="W65" s="24" t="s">
        <v>394</v>
      </c>
      <c r="X65" s="25">
        <f t="shared" si="25"/>
        <v>0</v>
      </c>
      <c r="Y65" s="524"/>
      <c r="Z65" s="523"/>
    </row>
    <row r="66" spans="1:26" hidden="1" x14ac:dyDescent="0.4">
      <c r="A66" s="23"/>
      <c r="B66" s="150" t="s">
        <v>321</v>
      </c>
      <c r="C66" s="646"/>
      <c r="D66" s="8">
        <f t="shared" si="43"/>
        <v>131.64324746291959</v>
      </c>
      <c r="E66" s="24" t="s">
        <v>394</v>
      </c>
      <c r="F66" s="25">
        <f t="shared" si="47"/>
        <v>0</v>
      </c>
      <c r="G66" s="524"/>
      <c r="H66" s="523"/>
      <c r="I66" s="537">
        <f t="shared" si="48"/>
        <v>0</v>
      </c>
      <c r="J66" s="8">
        <f t="shared" si="44"/>
        <v>113.19281811085089</v>
      </c>
      <c r="K66" s="24" t="s">
        <v>394</v>
      </c>
      <c r="L66" s="25">
        <f t="shared" si="49"/>
        <v>0</v>
      </c>
      <c r="M66" s="524"/>
      <c r="N66" s="523"/>
      <c r="O66" s="646">
        <f t="shared" si="50"/>
        <v>0</v>
      </c>
      <c r="P66" s="8">
        <f t="shared" si="45"/>
        <v>100</v>
      </c>
      <c r="Q66" s="24" t="s">
        <v>394</v>
      </c>
      <c r="R66" s="25">
        <f t="shared" si="24"/>
        <v>0</v>
      </c>
      <c r="S66" s="524"/>
      <c r="T66" s="523"/>
      <c r="U66" s="646">
        <f t="shared" si="51"/>
        <v>0</v>
      </c>
      <c r="V66" s="8">
        <f t="shared" si="46"/>
        <v>100</v>
      </c>
      <c r="W66" s="24" t="s">
        <v>394</v>
      </c>
      <c r="X66" s="25">
        <f t="shared" si="25"/>
        <v>0</v>
      </c>
      <c r="Y66" s="524"/>
      <c r="Z66" s="523"/>
    </row>
    <row r="67" spans="1:26" hidden="1" x14ac:dyDescent="0.4">
      <c r="A67" s="23"/>
      <c r="B67" s="150" t="s">
        <v>322</v>
      </c>
      <c r="C67" s="646">
        <f>'Overzicht van invoer'!$F$23*$AD$45</f>
        <v>0</v>
      </c>
      <c r="D67" s="8">
        <f t="shared" si="43"/>
        <v>131.64324746291959</v>
      </c>
      <c r="E67" s="24" t="s">
        <v>394</v>
      </c>
      <c r="F67" s="25">
        <f t="shared" si="47"/>
        <v>0</v>
      </c>
      <c r="G67" s="524"/>
      <c r="H67" s="523"/>
      <c r="I67" s="537">
        <f t="shared" si="48"/>
        <v>0</v>
      </c>
      <c r="J67" s="8">
        <f t="shared" si="44"/>
        <v>113.19281811085089</v>
      </c>
      <c r="K67" s="24" t="s">
        <v>394</v>
      </c>
      <c r="L67" s="25">
        <f t="shared" si="49"/>
        <v>0</v>
      </c>
      <c r="M67" s="524"/>
      <c r="N67" s="523"/>
      <c r="O67" s="646">
        <f t="shared" si="50"/>
        <v>0</v>
      </c>
      <c r="P67" s="8">
        <f t="shared" si="45"/>
        <v>100</v>
      </c>
      <c r="Q67" s="24" t="s">
        <v>394</v>
      </c>
      <c r="R67" s="25">
        <f t="shared" si="24"/>
        <v>0</v>
      </c>
      <c r="S67" s="524"/>
      <c r="T67" s="523"/>
      <c r="U67" s="646">
        <f t="shared" si="51"/>
        <v>0</v>
      </c>
      <c r="V67" s="8">
        <f t="shared" si="46"/>
        <v>100</v>
      </c>
      <c r="W67" s="24" t="s">
        <v>394</v>
      </c>
      <c r="X67" s="25">
        <f t="shared" si="25"/>
        <v>0</v>
      </c>
      <c r="Y67" s="524"/>
      <c r="Z67" s="523"/>
    </row>
    <row r="68" spans="1:26" hidden="1" x14ac:dyDescent="0.4">
      <c r="A68" s="23"/>
      <c r="B68" s="150" t="s">
        <v>13</v>
      </c>
      <c r="C68" s="646">
        <f>'Vaste waarden'!$B$7</f>
        <v>6.0999999999999999E-2</v>
      </c>
      <c r="D68" s="8">
        <f t="shared" si="43"/>
        <v>131.64324746291959</v>
      </c>
      <c r="E68" s="24" t="s">
        <v>394</v>
      </c>
      <c r="F68" s="25">
        <f t="shared" si="47"/>
        <v>8.0302380952380954</v>
      </c>
      <c r="G68" s="524"/>
      <c r="H68" s="523"/>
      <c r="I68" s="537">
        <f t="shared" si="48"/>
        <v>6.0999999999999999E-2</v>
      </c>
      <c r="J68" s="8">
        <f t="shared" si="44"/>
        <v>113.19281811085089</v>
      </c>
      <c r="K68" s="24" t="s">
        <v>394</v>
      </c>
      <c r="L68" s="25">
        <f t="shared" si="49"/>
        <v>6.9047619047619042</v>
      </c>
      <c r="M68" s="524"/>
      <c r="N68" s="523"/>
      <c r="O68" s="646">
        <f t="shared" si="50"/>
        <v>6.0999999999999999E-2</v>
      </c>
      <c r="P68" s="8">
        <f t="shared" si="45"/>
        <v>100</v>
      </c>
      <c r="Q68" s="24" t="s">
        <v>394</v>
      </c>
      <c r="R68" s="25">
        <f t="shared" si="24"/>
        <v>6.1</v>
      </c>
      <c r="S68" s="524"/>
      <c r="T68" s="523"/>
      <c r="U68" s="646">
        <f t="shared" si="51"/>
        <v>6.0999999999999999E-2</v>
      </c>
      <c r="V68" s="8">
        <f t="shared" si="46"/>
        <v>100</v>
      </c>
      <c r="W68" s="24" t="s">
        <v>394</v>
      </c>
      <c r="X68" s="25">
        <f t="shared" si="25"/>
        <v>6.1</v>
      </c>
      <c r="Y68" s="524"/>
      <c r="Z68" s="523"/>
    </row>
    <row r="69" spans="1:26" hidden="1" x14ac:dyDescent="0.4">
      <c r="A69" s="23"/>
      <c r="B69" s="271" t="s">
        <v>384</v>
      </c>
      <c r="C69" s="646">
        <f>'Overzicht van invoer'!$F$26*$AD$45</f>
        <v>0</v>
      </c>
      <c r="D69" s="8">
        <f t="shared" si="7"/>
        <v>131.64324746291959</v>
      </c>
      <c r="E69" s="24" t="s">
        <v>394</v>
      </c>
      <c r="F69" s="25">
        <f t="shared" si="47"/>
        <v>0</v>
      </c>
      <c r="G69" s="524"/>
      <c r="H69" s="523"/>
      <c r="I69" s="537">
        <f t="shared" si="48"/>
        <v>0</v>
      </c>
      <c r="J69" s="8">
        <f t="shared" si="10"/>
        <v>113.19281811085089</v>
      </c>
      <c r="K69" s="24" t="s">
        <v>394</v>
      </c>
      <c r="L69" s="25">
        <f t="shared" si="49"/>
        <v>0</v>
      </c>
      <c r="M69" s="524"/>
      <c r="N69" s="523"/>
      <c r="O69" s="646">
        <f t="shared" si="50"/>
        <v>0</v>
      </c>
      <c r="P69" s="8">
        <f t="shared" si="19"/>
        <v>100</v>
      </c>
      <c r="Q69" s="24" t="s">
        <v>394</v>
      </c>
      <c r="R69" s="25">
        <f t="shared" si="24"/>
        <v>0</v>
      </c>
      <c r="S69" s="524"/>
      <c r="T69" s="523"/>
      <c r="U69" s="646">
        <f t="shared" si="51"/>
        <v>0</v>
      </c>
      <c r="V69" s="8">
        <f t="shared" ref="V69:V70" si="52">$S$14</f>
        <v>100</v>
      </c>
      <c r="W69" s="24" t="s">
        <v>394</v>
      </c>
      <c r="X69" s="25">
        <f t="shared" si="25"/>
        <v>0</v>
      </c>
      <c r="Y69" s="524"/>
      <c r="Z69" s="523"/>
    </row>
    <row r="70" spans="1:26" hidden="1" x14ac:dyDescent="0.4">
      <c r="A70" s="23"/>
      <c r="B70" s="271" t="s">
        <v>405</v>
      </c>
      <c r="C70" s="646">
        <f>'Overzicht van invoer'!$F$37*$AD$45</f>
        <v>0</v>
      </c>
      <c r="D70" s="8">
        <f t="shared" si="7"/>
        <v>131.64324746291959</v>
      </c>
      <c r="E70" s="24" t="s">
        <v>394</v>
      </c>
      <c r="F70" s="25">
        <f t="shared" si="47"/>
        <v>0</v>
      </c>
      <c r="G70" s="524"/>
      <c r="H70" s="523"/>
      <c r="I70" s="537">
        <f t="shared" si="48"/>
        <v>0</v>
      </c>
      <c r="J70" s="8">
        <f t="shared" si="10"/>
        <v>113.19281811085089</v>
      </c>
      <c r="K70" s="24" t="s">
        <v>394</v>
      </c>
      <c r="L70" s="25">
        <f t="shared" si="49"/>
        <v>0</v>
      </c>
      <c r="M70" s="524"/>
      <c r="N70" s="523"/>
      <c r="O70" s="646"/>
      <c r="P70" s="8">
        <f t="shared" si="19"/>
        <v>100</v>
      </c>
      <c r="Q70" s="24" t="s">
        <v>394</v>
      </c>
      <c r="R70" s="25">
        <f t="shared" si="24"/>
        <v>0</v>
      </c>
      <c r="S70" s="524"/>
      <c r="T70" s="523"/>
      <c r="U70" s="646"/>
      <c r="V70" s="8">
        <f t="shared" si="52"/>
        <v>100</v>
      </c>
      <c r="W70" s="24" t="s">
        <v>394</v>
      </c>
      <c r="X70" s="25">
        <f t="shared" si="25"/>
        <v>0</v>
      </c>
      <c r="Y70" s="524"/>
      <c r="Z70" s="523"/>
    </row>
    <row r="71" spans="1:26" hidden="1" x14ac:dyDescent="0.4">
      <c r="A71" s="20"/>
      <c r="B71" s="638" t="s">
        <v>22</v>
      </c>
      <c r="C71" s="645">
        <f>SUM(C63:C70)</f>
        <v>6.0999999999999999E-2</v>
      </c>
      <c r="D71" s="22">
        <f>$G$55</f>
        <v>131.64324746291959</v>
      </c>
      <c r="E71" s="21" t="s">
        <v>394</v>
      </c>
      <c r="F71" s="22">
        <f t="shared" si="47"/>
        <v>8.0302380952380954</v>
      </c>
      <c r="G71" s="521">
        <f>G62+F71</f>
        <v>160.04175372518819</v>
      </c>
      <c r="H71" s="230"/>
      <c r="I71" s="536">
        <f>SUM(I63:I70)</f>
        <v>6.0999999999999999E-2</v>
      </c>
      <c r="J71" s="22">
        <f>$M$55</f>
        <v>113.19281811085089</v>
      </c>
      <c r="K71" s="21" t="s">
        <v>394</v>
      </c>
      <c r="L71" s="22">
        <f t="shared" si="49"/>
        <v>6.9047619047619042</v>
      </c>
      <c r="M71" s="521">
        <f>M62+L71</f>
        <v>143.83354254215456</v>
      </c>
      <c r="N71" s="230"/>
      <c r="O71" s="645">
        <f>SUM(O63:O70)</f>
        <v>6.0999999999999999E-2</v>
      </c>
      <c r="P71" s="22">
        <f>$S$55</f>
        <v>100</v>
      </c>
      <c r="Q71" s="21" t="s">
        <v>394</v>
      </c>
      <c r="R71" s="22">
        <f t="shared" si="24"/>
        <v>6.1</v>
      </c>
      <c r="S71" s="521">
        <f>S62+R71</f>
        <v>121.57232278113443</v>
      </c>
      <c r="T71" s="230"/>
      <c r="U71" s="645">
        <f>SUM(U63:U70)</f>
        <v>6.0999999999999999E-2</v>
      </c>
      <c r="V71" s="22">
        <f>$S$55</f>
        <v>100</v>
      </c>
      <c r="W71" s="21" t="s">
        <v>394</v>
      </c>
      <c r="X71" s="22">
        <f t="shared" si="25"/>
        <v>6.1</v>
      </c>
      <c r="Y71" s="521">
        <f>Y62+X71</f>
        <v>130.91899033999999</v>
      </c>
      <c r="Z71" s="230"/>
    </row>
    <row r="72" spans="1:26" hidden="1" x14ac:dyDescent="0.4">
      <c r="A72" s="23" t="s">
        <v>16</v>
      </c>
      <c r="B72" s="271" t="s">
        <v>382</v>
      </c>
      <c r="C72" s="646">
        <f>'Overzicht van invoer'!$F$29*$AD$45</f>
        <v>0</v>
      </c>
      <c r="D72" s="8">
        <f>$G$71</f>
        <v>160.04175372518819</v>
      </c>
      <c r="E72" s="24" t="s">
        <v>636</v>
      </c>
      <c r="F72" s="25">
        <f t="shared" si="47"/>
        <v>0</v>
      </c>
      <c r="G72" s="524"/>
      <c r="H72" s="523"/>
      <c r="I72" s="537">
        <f>C72</f>
        <v>0</v>
      </c>
      <c r="J72" s="8">
        <f>$M$71</f>
        <v>143.83354254215456</v>
      </c>
      <c r="K72" s="24" t="s">
        <v>636</v>
      </c>
      <c r="L72" s="25">
        <f t="shared" si="49"/>
        <v>0</v>
      </c>
      <c r="M72" s="524"/>
      <c r="N72" s="523"/>
      <c r="O72" s="646">
        <f>C72</f>
        <v>0</v>
      </c>
      <c r="P72" s="8">
        <f>$S71</f>
        <v>121.57232278113443</v>
      </c>
      <c r="Q72" s="24" t="s">
        <v>636</v>
      </c>
      <c r="R72" s="25">
        <f t="shared" si="24"/>
        <v>0</v>
      </c>
      <c r="S72" s="524"/>
      <c r="T72" s="523"/>
      <c r="U72" s="646">
        <f>I72</f>
        <v>0</v>
      </c>
      <c r="V72" s="8">
        <f>$S71</f>
        <v>121.57232278113443</v>
      </c>
      <c r="W72" s="24" t="s">
        <v>636</v>
      </c>
      <c r="X72" s="25">
        <f t="shared" si="25"/>
        <v>0</v>
      </c>
      <c r="Y72" s="524"/>
      <c r="Z72" s="523"/>
    </row>
    <row r="73" spans="1:26" hidden="1" x14ac:dyDescent="0.4">
      <c r="A73" s="23"/>
      <c r="B73" s="271" t="s">
        <v>406</v>
      </c>
      <c r="C73" s="646">
        <f>'Overzicht van invoer'!$F$39*$AD$45</f>
        <v>0</v>
      </c>
      <c r="D73" s="8">
        <f t="shared" ref="D73:D75" si="53">$G$71</f>
        <v>160.04175372518819</v>
      </c>
      <c r="E73" s="24" t="s">
        <v>636</v>
      </c>
      <c r="F73" s="25">
        <f t="shared" si="47"/>
        <v>0</v>
      </c>
      <c r="G73" s="524"/>
      <c r="H73" s="523"/>
      <c r="I73" s="537">
        <f>C73</f>
        <v>0</v>
      </c>
      <c r="J73" s="8">
        <f t="shared" ref="J73:J75" si="54">$M$71</f>
        <v>143.83354254215456</v>
      </c>
      <c r="K73" s="24" t="s">
        <v>636</v>
      </c>
      <c r="L73" s="25">
        <f t="shared" si="49"/>
        <v>0</v>
      </c>
      <c r="M73" s="524"/>
      <c r="N73" s="523"/>
      <c r="O73" s="646"/>
      <c r="P73" s="8">
        <f>$S72</f>
        <v>0</v>
      </c>
      <c r="Q73" s="24" t="s">
        <v>636</v>
      </c>
      <c r="R73" s="25">
        <f t="shared" si="24"/>
        <v>0</v>
      </c>
      <c r="S73" s="524"/>
      <c r="T73" s="523"/>
      <c r="U73" s="646"/>
      <c r="V73" s="8">
        <f>$S72</f>
        <v>0</v>
      </c>
      <c r="W73" s="24" t="s">
        <v>636</v>
      </c>
      <c r="X73" s="25">
        <f t="shared" si="25"/>
        <v>0</v>
      </c>
      <c r="Y73" s="524"/>
      <c r="Z73" s="523"/>
    </row>
    <row r="74" spans="1:26" hidden="1" x14ac:dyDescent="0.4">
      <c r="A74" s="23"/>
      <c r="B74" s="271" t="s">
        <v>424</v>
      </c>
      <c r="C74" s="646">
        <f>'Overzicht van invoer'!$F$45+'Overzicht van invoer'!$F$46</f>
        <v>0</v>
      </c>
      <c r="D74" s="8">
        <f t="shared" si="53"/>
        <v>160.04175372518819</v>
      </c>
      <c r="E74" s="24" t="s">
        <v>636</v>
      </c>
      <c r="F74" s="25">
        <f t="shared" si="47"/>
        <v>0</v>
      </c>
      <c r="G74" s="524"/>
      <c r="H74" s="523"/>
      <c r="I74" s="537">
        <f>'Overzicht van invoer'!$F$45</f>
        <v>0</v>
      </c>
      <c r="J74" s="8">
        <f t="shared" si="54"/>
        <v>143.83354254215456</v>
      </c>
      <c r="K74" s="24" t="s">
        <v>636</v>
      </c>
      <c r="L74" s="25">
        <f t="shared" si="49"/>
        <v>0</v>
      </c>
      <c r="M74" s="524"/>
      <c r="N74" s="523"/>
      <c r="O74" s="646"/>
      <c r="P74" s="8">
        <f>$S73</f>
        <v>0</v>
      </c>
      <c r="Q74" s="24" t="s">
        <v>636</v>
      </c>
      <c r="R74" s="25">
        <f t="shared" si="24"/>
        <v>0</v>
      </c>
      <c r="S74" s="524"/>
      <c r="T74" s="523"/>
      <c r="U74" s="646"/>
      <c r="V74" s="8">
        <f>$S73</f>
        <v>0</v>
      </c>
      <c r="W74" s="24" t="s">
        <v>636</v>
      </c>
      <c r="X74" s="25">
        <f t="shared" si="25"/>
        <v>0</v>
      </c>
      <c r="Y74" s="524"/>
      <c r="Z74" s="523"/>
    </row>
    <row r="75" spans="1:26" hidden="1" x14ac:dyDescent="0.4">
      <c r="A75" s="23" t="s">
        <v>17</v>
      </c>
      <c r="B75" s="271" t="s">
        <v>300</v>
      </c>
      <c r="C75" s="646">
        <f>'Overzicht van invoer'!$F$47</f>
        <v>0</v>
      </c>
      <c r="D75" s="8">
        <f t="shared" si="53"/>
        <v>160.04175372518819</v>
      </c>
      <c r="E75" s="24" t="s">
        <v>636</v>
      </c>
      <c r="F75" s="25">
        <f t="shared" si="47"/>
        <v>0</v>
      </c>
      <c r="G75" s="524"/>
      <c r="H75" s="523"/>
      <c r="I75" s="537"/>
      <c r="J75" s="8">
        <f t="shared" si="54"/>
        <v>143.83354254215456</v>
      </c>
      <c r="K75" s="24" t="s">
        <v>636</v>
      </c>
      <c r="L75" s="25">
        <f t="shared" si="49"/>
        <v>0</v>
      </c>
      <c r="M75" s="524"/>
      <c r="N75" s="523"/>
      <c r="O75" s="646"/>
      <c r="P75" s="8">
        <f>$S$71</f>
        <v>121.57232278113443</v>
      </c>
      <c r="Q75" s="24" t="s">
        <v>636</v>
      </c>
      <c r="R75" s="25">
        <f t="shared" si="24"/>
        <v>0</v>
      </c>
      <c r="S75" s="524"/>
      <c r="T75" s="523"/>
      <c r="U75" s="646"/>
      <c r="V75" s="8">
        <f>$S$71</f>
        <v>121.57232278113443</v>
      </c>
      <c r="W75" s="24" t="s">
        <v>636</v>
      </c>
      <c r="X75" s="25">
        <f t="shared" si="25"/>
        <v>0</v>
      </c>
      <c r="Y75" s="524"/>
      <c r="Z75" s="523"/>
    </row>
    <row r="76" spans="1:26" hidden="1" x14ac:dyDescent="0.4">
      <c r="A76" s="23"/>
      <c r="B76" s="638" t="s">
        <v>22</v>
      </c>
      <c r="C76" s="645">
        <f>SUM(C72:C75)</f>
        <v>0</v>
      </c>
      <c r="D76" s="8">
        <f>$G$71</f>
        <v>160.04175372518819</v>
      </c>
      <c r="E76" s="24" t="s">
        <v>636</v>
      </c>
      <c r="F76" s="22">
        <f t="shared" si="47"/>
        <v>0</v>
      </c>
      <c r="G76" s="524"/>
      <c r="H76" s="523"/>
      <c r="I76" s="536">
        <f>SUM(I72:I75)</f>
        <v>0</v>
      </c>
      <c r="J76" s="8">
        <f>$M$71</f>
        <v>143.83354254215456</v>
      </c>
      <c r="K76" s="24" t="s">
        <v>636</v>
      </c>
      <c r="L76" s="22">
        <f t="shared" si="49"/>
        <v>0</v>
      </c>
      <c r="M76" s="524"/>
      <c r="N76" s="523"/>
      <c r="O76" s="645">
        <f>SUM(O72:O75)</f>
        <v>0</v>
      </c>
      <c r="P76" s="8">
        <f>$S$71</f>
        <v>121.57232278113443</v>
      </c>
      <c r="Q76" s="24" t="s">
        <v>636</v>
      </c>
      <c r="R76" s="22">
        <f t="shared" si="24"/>
        <v>0</v>
      </c>
      <c r="S76" s="524"/>
      <c r="T76" s="523"/>
      <c r="U76" s="645">
        <f>SUM(U72:U75)</f>
        <v>0</v>
      </c>
      <c r="V76" s="8">
        <f>$S$71</f>
        <v>121.57232278113443</v>
      </c>
      <c r="W76" s="24" t="s">
        <v>636</v>
      </c>
      <c r="X76" s="22">
        <f t="shared" si="25"/>
        <v>0</v>
      </c>
      <c r="Y76" s="524"/>
      <c r="Z76" s="523"/>
    </row>
    <row r="77" spans="1:26" hidden="1" x14ac:dyDescent="0.4">
      <c r="A77" s="13"/>
      <c r="B77" s="652" t="s">
        <v>22</v>
      </c>
      <c r="C77" s="647"/>
      <c r="D77" s="15"/>
      <c r="E77" s="30"/>
      <c r="F77" s="14"/>
      <c r="G77" s="529">
        <f>G71+F76</f>
        <v>160.04175372518819</v>
      </c>
      <c r="H77" s="530"/>
      <c r="I77" s="31"/>
      <c r="J77" s="15"/>
      <c r="K77" s="30"/>
      <c r="L77" s="14"/>
      <c r="M77" s="529">
        <f>M71+L76</f>
        <v>143.83354254215456</v>
      </c>
      <c r="N77" s="530"/>
      <c r="O77" s="647"/>
      <c r="P77" s="15"/>
      <c r="Q77" s="30"/>
      <c r="R77" s="14"/>
      <c r="S77" s="529">
        <f>S71+R76</f>
        <v>121.57232278113443</v>
      </c>
      <c r="T77" s="530"/>
      <c r="U77" s="647"/>
      <c r="V77" s="15"/>
      <c r="W77" s="30"/>
      <c r="X77" s="14"/>
      <c r="Y77" s="529">
        <f>Y71+X76</f>
        <v>130.91899033999999</v>
      </c>
      <c r="Z77" s="530"/>
    </row>
    <row r="78" spans="1:26" hidden="1" x14ac:dyDescent="0.4">
      <c r="G78" s="8">
        <f>G77/100</f>
        <v>1.6004175372518818</v>
      </c>
      <c r="M78" s="533">
        <f>M77/100</f>
        <v>1.4383354254215457</v>
      </c>
      <c r="N78" s="533"/>
      <c r="O78" s="657"/>
      <c r="P78" s="533"/>
      <c r="Q78" s="533"/>
      <c r="R78" s="533"/>
      <c r="S78" s="533">
        <f>S77/100</f>
        <v>1.2157232278113443</v>
      </c>
      <c r="U78" s="657"/>
      <c r="V78" s="533"/>
      <c r="W78" s="533"/>
      <c r="X78" s="533"/>
      <c r="Y78" s="533">
        <f>Y77/100</f>
        <v>1.3091899033999999</v>
      </c>
    </row>
    <row r="79" spans="1:26" hidden="1" x14ac:dyDescent="0.4"/>
    <row r="80" spans="1:26" hidden="1" x14ac:dyDescent="0.4"/>
    <row r="81" spans="1:26" hidden="1" x14ac:dyDescent="0.4"/>
    <row r="82" spans="1:26" hidden="1" x14ac:dyDescent="0.4"/>
    <row r="83" spans="1:26" ht="33.4" hidden="1" x14ac:dyDescent="1">
      <c r="A83" s="9"/>
      <c r="B83" s="991" t="s">
        <v>683</v>
      </c>
      <c r="C83" s="991"/>
      <c r="D83" s="991"/>
      <c r="E83" s="991"/>
      <c r="F83" s="991"/>
      <c r="G83" s="991"/>
      <c r="H83" s="991"/>
      <c r="I83" s="991"/>
      <c r="J83" s="991"/>
      <c r="K83" s="991"/>
      <c r="L83" s="991"/>
      <c r="M83" s="991"/>
      <c r="N83" s="991"/>
    </row>
    <row r="84" spans="1:26" hidden="1" x14ac:dyDescent="0.4"/>
    <row r="85" spans="1:26" hidden="1" x14ac:dyDescent="0.4"/>
    <row r="86" spans="1:26" ht="31.5" hidden="1" customHeight="1" x14ac:dyDescent="0.4">
      <c r="A86" s="513" t="s">
        <v>311</v>
      </c>
      <c r="B86" s="992" t="s">
        <v>318</v>
      </c>
      <c r="C86" s="992"/>
      <c r="D86" s="992"/>
      <c r="E86" s="992"/>
      <c r="F86" s="992"/>
      <c r="G86" s="993"/>
      <c r="H86" s="988" t="s">
        <v>866</v>
      </c>
      <c r="I86" s="989"/>
      <c r="J86" s="989"/>
      <c r="K86" s="989"/>
      <c r="L86" s="989"/>
      <c r="M86" s="990"/>
      <c r="N86" s="28"/>
      <c r="O86" s="988" t="s">
        <v>865</v>
      </c>
      <c r="P86" s="989"/>
      <c r="Q86" s="989"/>
      <c r="R86" s="989"/>
      <c r="S86" s="989"/>
      <c r="T86" s="990"/>
      <c r="U86" s="988" t="s">
        <v>595</v>
      </c>
      <c r="V86" s="989"/>
      <c r="W86" s="989"/>
      <c r="X86" s="989"/>
      <c r="Y86" s="989"/>
      <c r="Z86" s="990"/>
    </row>
    <row r="87" spans="1:26" hidden="1" x14ac:dyDescent="0.4">
      <c r="A87" s="13" t="s">
        <v>0</v>
      </c>
      <c r="B87" s="649"/>
      <c r="C87" s="640" t="s">
        <v>2</v>
      </c>
      <c r="D87" s="987" t="s">
        <v>3</v>
      </c>
      <c r="E87" s="987"/>
      <c r="F87" s="14" t="s">
        <v>4</v>
      </c>
      <c r="G87" s="15" t="s">
        <v>5</v>
      </c>
      <c r="H87" s="515"/>
      <c r="I87" s="309" t="s">
        <v>2</v>
      </c>
      <c r="J87" s="987" t="s">
        <v>3</v>
      </c>
      <c r="K87" s="987"/>
      <c r="L87" s="14" t="s">
        <v>4</v>
      </c>
      <c r="M87" s="15" t="s">
        <v>5</v>
      </c>
      <c r="N87" s="515"/>
      <c r="O87" s="640" t="s">
        <v>2</v>
      </c>
      <c r="P87" s="987" t="s">
        <v>3</v>
      </c>
      <c r="Q87" s="987"/>
      <c r="R87" s="14" t="s">
        <v>4</v>
      </c>
      <c r="S87" s="15" t="s">
        <v>5</v>
      </c>
      <c r="T87" s="15"/>
      <c r="U87" s="640" t="s">
        <v>2</v>
      </c>
      <c r="V87" s="987" t="s">
        <v>3</v>
      </c>
      <c r="W87" s="987"/>
      <c r="X87" s="14" t="s">
        <v>4</v>
      </c>
      <c r="Y87" s="15" t="s">
        <v>5</v>
      </c>
      <c r="Z87" s="15"/>
    </row>
    <row r="88" spans="1:26" hidden="1" x14ac:dyDescent="0.4">
      <c r="A88" s="26" t="s">
        <v>1</v>
      </c>
      <c r="B88" s="650"/>
      <c r="C88" s="641">
        <v>100</v>
      </c>
      <c r="D88" s="28">
        <v>100</v>
      </c>
      <c r="E88" s="27"/>
      <c r="F88" s="29">
        <v>100</v>
      </c>
      <c r="G88" s="525">
        <v>100</v>
      </c>
      <c r="H88" s="555"/>
      <c r="I88" s="29">
        <v>100</v>
      </c>
      <c r="J88" s="28">
        <v>100</v>
      </c>
      <c r="K88" s="27"/>
      <c r="L88" s="29">
        <v>100</v>
      </c>
      <c r="M88" s="525">
        <v>100</v>
      </c>
      <c r="N88" s="555"/>
      <c r="O88" s="641">
        <v>100</v>
      </c>
      <c r="P88" s="28">
        <v>100</v>
      </c>
      <c r="Q88" s="27"/>
      <c r="R88" s="29">
        <v>100</v>
      </c>
      <c r="S88" s="525">
        <v>100</v>
      </c>
      <c r="T88" s="555"/>
      <c r="U88" s="641">
        <v>100</v>
      </c>
      <c r="V88" s="28">
        <v>100</v>
      </c>
      <c r="W88" s="27"/>
      <c r="X88" s="29">
        <v>100</v>
      </c>
      <c r="Y88" s="525">
        <v>100</v>
      </c>
      <c r="Z88" s="518"/>
    </row>
    <row r="89" spans="1:26" hidden="1" x14ac:dyDescent="0.4">
      <c r="A89" s="20" t="s">
        <v>6</v>
      </c>
      <c r="B89" s="638"/>
      <c r="C89" s="645"/>
      <c r="D89" s="11">
        <f>D88</f>
        <v>100</v>
      </c>
      <c r="E89" s="21" t="s">
        <v>1</v>
      </c>
      <c r="F89" s="22">
        <f t="shared" ref="F89:F99" si="55">C89*D89</f>
        <v>0</v>
      </c>
      <c r="G89" s="521">
        <f>G88+F89</f>
        <v>100</v>
      </c>
      <c r="H89" s="230"/>
      <c r="I89" s="536"/>
      <c r="J89" s="11">
        <f>J88</f>
        <v>100</v>
      </c>
      <c r="K89" s="21" t="s">
        <v>1</v>
      </c>
      <c r="L89" s="22">
        <f t="shared" ref="L89:L102" si="56">I89*J89</f>
        <v>0</v>
      </c>
      <c r="M89" s="521">
        <f>M88+L89</f>
        <v>100</v>
      </c>
      <c r="N89" s="230"/>
      <c r="O89" s="645"/>
      <c r="P89" s="11">
        <f>P88</f>
        <v>100</v>
      </c>
      <c r="Q89" s="21" t="s">
        <v>1</v>
      </c>
      <c r="R89" s="22">
        <f t="shared" ref="R89:R117" si="57">O89*P89</f>
        <v>0</v>
      </c>
      <c r="S89" s="521">
        <f>S88+R89</f>
        <v>100</v>
      </c>
      <c r="T89" s="230"/>
      <c r="U89" s="645"/>
      <c r="V89" s="11">
        <f>V88</f>
        <v>100</v>
      </c>
      <c r="W89" s="21" t="s">
        <v>1</v>
      </c>
      <c r="X89" s="22">
        <f t="shared" ref="X89:X100" si="58">U89*V89</f>
        <v>0</v>
      </c>
      <c r="Y89" s="521">
        <f>Y88+X89</f>
        <v>100</v>
      </c>
      <c r="Z89" s="230"/>
    </row>
    <row r="90" spans="1:26" hidden="1" x14ac:dyDescent="0.4">
      <c r="A90" s="17" t="s">
        <v>7</v>
      </c>
      <c r="B90" s="651" t="s">
        <v>8</v>
      </c>
      <c r="C90" s="646">
        <f>'Vaste waarden'!$C$24</f>
        <v>0.13192818110850899</v>
      </c>
      <c r="D90" s="10">
        <f>$G$48</f>
        <v>100</v>
      </c>
      <c r="E90" s="18" t="s">
        <v>1</v>
      </c>
      <c r="F90" s="19">
        <f t="shared" si="55"/>
        <v>13.192818110850899</v>
      </c>
      <c r="G90" s="517"/>
      <c r="H90" s="523"/>
      <c r="I90" s="537">
        <f>C90</f>
        <v>0.13192818110850899</v>
      </c>
      <c r="J90" s="10">
        <f>$M$48</f>
        <v>100</v>
      </c>
      <c r="K90" s="18" t="s">
        <v>1</v>
      </c>
      <c r="L90" s="19">
        <f t="shared" si="56"/>
        <v>13.192818110850899</v>
      </c>
      <c r="M90" s="517"/>
      <c r="N90" s="523"/>
      <c r="O90" s="646"/>
      <c r="P90" s="10">
        <f>$S$48</f>
        <v>100</v>
      </c>
      <c r="Q90" s="18" t="s">
        <v>1</v>
      </c>
      <c r="R90" s="19">
        <f t="shared" si="57"/>
        <v>0</v>
      </c>
      <c r="S90" s="517"/>
      <c r="T90" s="523"/>
      <c r="U90" s="646"/>
      <c r="V90" s="19">
        <f>$Y$89</f>
        <v>100</v>
      </c>
      <c r="W90" s="18" t="s">
        <v>1</v>
      </c>
      <c r="X90" s="19">
        <f t="shared" si="58"/>
        <v>0</v>
      </c>
      <c r="Y90" s="517"/>
      <c r="Z90" s="523"/>
    </row>
    <row r="91" spans="1:26" hidden="1" x14ac:dyDescent="0.4">
      <c r="A91" s="23"/>
      <c r="B91" s="271" t="s">
        <v>9</v>
      </c>
      <c r="C91" s="646">
        <f>'Vaste waarden'!$C$26</f>
        <v>0</v>
      </c>
      <c r="D91" s="8">
        <f>$G$48</f>
        <v>100</v>
      </c>
      <c r="E91" s="24" t="s">
        <v>1</v>
      </c>
      <c r="F91" s="25">
        <f t="shared" si="55"/>
        <v>0</v>
      </c>
      <c r="G91" s="524"/>
      <c r="H91" s="523"/>
      <c r="I91" s="537"/>
      <c r="J91" s="8">
        <f>$M$48</f>
        <v>100</v>
      </c>
      <c r="K91" s="24" t="s">
        <v>1</v>
      </c>
      <c r="L91" s="25">
        <f t="shared" si="56"/>
        <v>0</v>
      </c>
      <c r="M91" s="524"/>
      <c r="N91" s="523"/>
      <c r="O91" s="646"/>
      <c r="P91" s="25">
        <f>$S$48</f>
        <v>100</v>
      </c>
      <c r="Q91" s="24" t="s">
        <v>1</v>
      </c>
      <c r="R91" s="25">
        <f t="shared" si="57"/>
        <v>0</v>
      </c>
      <c r="S91" s="524"/>
      <c r="T91" s="523"/>
      <c r="U91" s="646"/>
      <c r="V91" s="25">
        <f t="shared" ref="V91:V94" si="59">$Y$89</f>
        <v>100</v>
      </c>
      <c r="W91" s="24" t="s">
        <v>1</v>
      </c>
      <c r="X91" s="25">
        <f t="shared" si="58"/>
        <v>0</v>
      </c>
      <c r="Y91" s="524"/>
      <c r="Z91" s="523"/>
    </row>
    <row r="92" spans="1:26" hidden="1" x14ac:dyDescent="0.4">
      <c r="A92" s="23"/>
      <c r="B92" s="150" t="s">
        <v>10</v>
      </c>
      <c r="C92" s="646">
        <f>'Vaste waarden'!$C$31</f>
        <v>0</v>
      </c>
      <c r="D92" s="8">
        <f t="shared" ref="D92:D94" si="60">$G$48</f>
        <v>100</v>
      </c>
      <c r="E92" s="24" t="s">
        <v>1</v>
      </c>
      <c r="F92" s="25">
        <f t="shared" si="55"/>
        <v>0</v>
      </c>
      <c r="G92" s="524"/>
      <c r="H92" s="523"/>
      <c r="I92" s="537"/>
      <c r="J92" s="8">
        <f>$M$48</f>
        <v>100</v>
      </c>
      <c r="K92" s="24" t="s">
        <v>1</v>
      </c>
      <c r="L92" s="25">
        <f t="shared" si="56"/>
        <v>0</v>
      </c>
      <c r="M92" s="524"/>
      <c r="N92" s="523"/>
      <c r="O92" s="646"/>
      <c r="P92" s="25">
        <f t="shared" ref="P92:P94" si="61">$S$48</f>
        <v>100</v>
      </c>
      <c r="Q92" s="24" t="s">
        <v>1</v>
      </c>
      <c r="R92" s="25">
        <f t="shared" si="57"/>
        <v>0</v>
      </c>
      <c r="S92" s="524"/>
      <c r="T92" s="523"/>
      <c r="U92" s="646"/>
      <c r="V92" s="25">
        <f t="shared" si="59"/>
        <v>100</v>
      </c>
      <c r="W92" s="24" t="s">
        <v>1</v>
      </c>
      <c r="X92" s="25">
        <f t="shared" si="58"/>
        <v>0</v>
      </c>
      <c r="Y92" s="524"/>
      <c r="Z92" s="523"/>
    </row>
    <row r="93" spans="1:26" hidden="1" x14ac:dyDescent="0.4">
      <c r="A93" s="23"/>
      <c r="B93" s="150" t="s">
        <v>362</v>
      </c>
      <c r="C93" s="646">
        <f>'Vaste waarden'!$C$27</f>
        <v>0</v>
      </c>
      <c r="D93" s="8">
        <f t="shared" si="60"/>
        <v>100</v>
      </c>
      <c r="E93" s="24" t="s">
        <v>1</v>
      </c>
      <c r="F93" s="25">
        <f t="shared" si="55"/>
        <v>0</v>
      </c>
      <c r="G93" s="524"/>
      <c r="H93" s="523"/>
      <c r="I93" s="537"/>
      <c r="J93" s="8">
        <f>$M$48</f>
        <v>100</v>
      </c>
      <c r="K93" s="24" t="s">
        <v>1</v>
      </c>
      <c r="L93" s="25">
        <f t="shared" si="56"/>
        <v>0</v>
      </c>
      <c r="M93" s="524"/>
      <c r="N93" s="523"/>
      <c r="O93" s="646"/>
      <c r="P93" s="25">
        <f t="shared" si="61"/>
        <v>100</v>
      </c>
      <c r="Q93" s="24" t="s">
        <v>1</v>
      </c>
      <c r="R93" s="25">
        <f t="shared" si="57"/>
        <v>0</v>
      </c>
      <c r="S93" s="524"/>
      <c r="T93" s="523"/>
      <c r="U93" s="646"/>
      <c r="V93" s="25">
        <f t="shared" si="59"/>
        <v>100</v>
      </c>
      <c r="W93" s="24" t="s">
        <v>1</v>
      </c>
      <c r="X93" s="25">
        <f t="shared" si="58"/>
        <v>0</v>
      </c>
      <c r="Y93" s="524"/>
      <c r="Z93" s="523"/>
    </row>
    <row r="94" spans="1:26" hidden="1" x14ac:dyDescent="0.4">
      <c r="A94" s="20"/>
      <c r="B94" s="151" t="s">
        <v>22</v>
      </c>
      <c r="C94" s="645">
        <f>SUM(C90:C93)</f>
        <v>0.13192818110850899</v>
      </c>
      <c r="D94" s="8">
        <f t="shared" si="60"/>
        <v>100</v>
      </c>
      <c r="E94" s="24" t="s">
        <v>1</v>
      </c>
      <c r="F94" s="22">
        <f t="shared" si="55"/>
        <v>13.192818110850899</v>
      </c>
      <c r="G94" s="521">
        <f>G89+F94</f>
        <v>113.19281811085089</v>
      </c>
      <c r="H94" s="230"/>
      <c r="I94" s="535">
        <f>SUM(I90:I93)</f>
        <v>0.13192818110850899</v>
      </c>
      <c r="J94" s="8">
        <f>$M$48</f>
        <v>100</v>
      </c>
      <c r="K94" s="21" t="s">
        <v>1</v>
      </c>
      <c r="L94" s="22">
        <f t="shared" si="56"/>
        <v>13.192818110850899</v>
      </c>
      <c r="M94" s="521">
        <f>M89+L94</f>
        <v>113.19281811085089</v>
      </c>
      <c r="N94" s="230"/>
      <c r="O94" s="645">
        <f>SUM(O90:O93)</f>
        <v>0</v>
      </c>
      <c r="P94" s="22">
        <f t="shared" si="61"/>
        <v>100</v>
      </c>
      <c r="Q94" s="21" t="s">
        <v>1</v>
      </c>
      <c r="R94" s="22">
        <f t="shared" si="57"/>
        <v>0</v>
      </c>
      <c r="S94" s="521">
        <f>S89+R94</f>
        <v>100</v>
      </c>
      <c r="T94" s="230"/>
      <c r="U94" s="645">
        <f>SUM(U90:U93)</f>
        <v>0</v>
      </c>
      <c r="V94" s="22">
        <f t="shared" si="59"/>
        <v>100</v>
      </c>
      <c r="W94" s="21" t="s">
        <v>1</v>
      </c>
      <c r="X94" s="22">
        <f t="shared" si="58"/>
        <v>0</v>
      </c>
      <c r="Y94" s="521">
        <f>Y89+X94</f>
        <v>100</v>
      </c>
      <c r="Z94" s="230"/>
    </row>
    <row r="95" spans="1:26" hidden="1" x14ac:dyDescent="0.4">
      <c r="A95" s="26" t="s">
        <v>390</v>
      </c>
      <c r="B95" s="650"/>
      <c r="C95" s="645">
        <f>'Overzicht van invoer'!$F$42</f>
        <v>8.3000000000000004E-2</v>
      </c>
      <c r="D95" s="28">
        <f>G94</f>
        <v>113.19281811085089</v>
      </c>
      <c r="E95" s="27" t="s">
        <v>394</v>
      </c>
      <c r="F95" s="29">
        <f t="shared" si="55"/>
        <v>9.3950039032006245</v>
      </c>
      <c r="G95" s="525">
        <f>G94+F95</f>
        <v>122.58782201405151</v>
      </c>
      <c r="H95" s="230"/>
      <c r="I95" s="526">
        <f>IF(Variabelen!$C$68 ="ja", Variabelen!$F$67, 0)+IF(Variabelen!$C$71 ="ja", Variabelen!$F$70, 0)</f>
        <v>0</v>
      </c>
      <c r="J95" s="28">
        <f>M94</f>
        <v>113.19281811085089</v>
      </c>
      <c r="K95" s="29" t="s">
        <v>394</v>
      </c>
      <c r="L95" s="29">
        <f t="shared" si="56"/>
        <v>0</v>
      </c>
      <c r="M95" s="525">
        <f>M94+L95</f>
        <v>113.19281811085089</v>
      </c>
      <c r="N95" s="230"/>
      <c r="O95" s="655">
        <f>IF(Variabelen!$C$69 ="ja", Variabelen!$F$67, 0)+IF(Variabelen!$C$72 ="ja", Variabelen!$F$70, 0)</f>
        <v>0</v>
      </c>
      <c r="P95" s="28">
        <f>S94</f>
        <v>100</v>
      </c>
      <c r="Q95" s="27" t="s">
        <v>394</v>
      </c>
      <c r="R95" s="29">
        <f t="shared" si="57"/>
        <v>0</v>
      </c>
      <c r="S95" s="525">
        <f>S94+R95</f>
        <v>100</v>
      </c>
      <c r="T95" s="230"/>
      <c r="U95" s="655"/>
      <c r="V95" s="28">
        <f>Y94</f>
        <v>100</v>
      </c>
      <c r="W95" s="27" t="s">
        <v>394</v>
      </c>
      <c r="X95" s="29">
        <f t="shared" si="58"/>
        <v>0</v>
      </c>
      <c r="Y95" s="525">
        <f>Y94+X95</f>
        <v>100</v>
      </c>
      <c r="Z95" s="230"/>
    </row>
    <row r="96" spans="1:26" hidden="1" x14ac:dyDescent="0.4">
      <c r="A96" s="26" t="s">
        <v>11</v>
      </c>
      <c r="B96" s="650"/>
      <c r="C96" s="645">
        <f>'Vaste waarden'!$C$32</f>
        <v>0.08</v>
      </c>
      <c r="D96" s="28">
        <f>G94</f>
        <v>113.19281811085089</v>
      </c>
      <c r="E96" s="538" t="s">
        <v>394</v>
      </c>
      <c r="F96" s="29">
        <f t="shared" si="55"/>
        <v>9.0554254488680712</v>
      </c>
      <c r="G96" s="525">
        <f>G94+F96+F95</f>
        <v>131.64324746291959</v>
      </c>
      <c r="H96" s="230"/>
      <c r="I96" s="526">
        <f>IF(Variabelen!$C$65 ="ja", Variabelen!$F$64, 0)</f>
        <v>0</v>
      </c>
      <c r="J96" s="28">
        <f>M94</f>
        <v>113.19281811085089</v>
      </c>
      <c r="K96" s="27" t="s">
        <v>394</v>
      </c>
      <c r="L96" s="29">
        <f t="shared" si="56"/>
        <v>0</v>
      </c>
      <c r="M96" s="525">
        <f>M94+L96+L95</f>
        <v>113.19281811085089</v>
      </c>
      <c r="N96" s="230"/>
      <c r="O96" s="655">
        <f>IF(Variabelen!$C$66 ="ja", Variabelen!$F$64, 0)</f>
        <v>0</v>
      </c>
      <c r="P96" s="28">
        <f>S94</f>
        <v>100</v>
      </c>
      <c r="Q96" s="27" t="s">
        <v>394</v>
      </c>
      <c r="R96" s="29">
        <f t="shared" si="57"/>
        <v>0</v>
      </c>
      <c r="S96" s="525">
        <f>S94+R96+R95</f>
        <v>100</v>
      </c>
      <c r="T96" s="230"/>
      <c r="U96" s="655"/>
      <c r="V96" s="28">
        <f>Y94</f>
        <v>100</v>
      </c>
      <c r="W96" s="27" t="s">
        <v>394</v>
      </c>
      <c r="X96" s="29">
        <f t="shared" si="58"/>
        <v>0</v>
      </c>
      <c r="Y96" s="525">
        <f>Y94+X96+X95</f>
        <v>100</v>
      </c>
      <c r="Z96" s="230"/>
    </row>
    <row r="97" spans="1:26" hidden="1" x14ac:dyDescent="0.4">
      <c r="A97" s="23" t="s">
        <v>18</v>
      </c>
      <c r="B97" s="271" t="s">
        <v>854</v>
      </c>
      <c r="C97" s="646">
        <f>'Overzicht van invoer'!$F$11*AD45</f>
        <v>0</v>
      </c>
      <c r="D97" s="8">
        <f>$G$55</f>
        <v>131.64324746291959</v>
      </c>
      <c r="E97" s="24" t="s">
        <v>394</v>
      </c>
      <c r="F97" s="25">
        <f t="shared" si="55"/>
        <v>0</v>
      </c>
      <c r="G97" s="524"/>
      <c r="H97" s="523"/>
      <c r="I97" s="539">
        <f t="shared" ref="I97:I102" si="62">C97</f>
        <v>0</v>
      </c>
      <c r="J97" s="8">
        <f>$M$55</f>
        <v>113.19281811085089</v>
      </c>
      <c r="K97" s="24" t="s">
        <v>394</v>
      </c>
      <c r="L97" s="25">
        <f t="shared" si="56"/>
        <v>0</v>
      </c>
      <c r="M97" s="524"/>
      <c r="N97" s="523"/>
      <c r="O97" s="646">
        <f>C97</f>
        <v>0</v>
      </c>
      <c r="P97" s="8">
        <f>$S$55</f>
        <v>100</v>
      </c>
      <c r="Q97" s="24" t="s">
        <v>394</v>
      </c>
      <c r="R97" s="25">
        <f t="shared" si="57"/>
        <v>0</v>
      </c>
      <c r="S97" s="524"/>
      <c r="T97" s="523"/>
      <c r="U97" s="646">
        <f>I97</f>
        <v>0</v>
      </c>
      <c r="V97" s="8">
        <f>$Y$89</f>
        <v>100</v>
      </c>
      <c r="W97" s="24" t="s">
        <v>394</v>
      </c>
      <c r="X97" s="25">
        <f t="shared" si="58"/>
        <v>0</v>
      </c>
      <c r="Y97" s="524"/>
      <c r="Z97" s="523"/>
    </row>
    <row r="98" spans="1:26" hidden="1" x14ac:dyDescent="0.4">
      <c r="A98" s="23"/>
      <c r="B98" s="271" t="s">
        <v>855</v>
      </c>
      <c r="C98" s="646"/>
      <c r="D98" s="8">
        <f>$G$55</f>
        <v>131.64324746291959</v>
      </c>
      <c r="E98" s="24" t="s">
        <v>394</v>
      </c>
      <c r="F98" s="25">
        <f t="shared" si="55"/>
        <v>0</v>
      </c>
      <c r="G98" s="524"/>
      <c r="H98" s="523"/>
      <c r="I98" s="537">
        <f t="shared" si="62"/>
        <v>0</v>
      </c>
      <c r="J98" s="8">
        <f>$M$55</f>
        <v>113.19281811085089</v>
      </c>
      <c r="K98" s="24" t="s">
        <v>394</v>
      </c>
      <c r="L98" s="25">
        <f t="shared" si="56"/>
        <v>0</v>
      </c>
      <c r="M98" s="524"/>
      <c r="N98" s="523"/>
      <c r="O98" s="646">
        <f>I98</f>
        <v>0</v>
      </c>
      <c r="P98" s="8">
        <f>$S$55</f>
        <v>100</v>
      </c>
      <c r="Q98" s="24" t="s">
        <v>394</v>
      </c>
      <c r="R98" s="25">
        <f t="shared" si="57"/>
        <v>0</v>
      </c>
      <c r="S98" s="524"/>
      <c r="T98" s="523"/>
      <c r="U98" s="646">
        <f>O98</f>
        <v>0</v>
      </c>
      <c r="V98" s="8">
        <f t="shared" ref="V98:V103" si="63">$Y$89</f>
        <v>100</v>
      </c>
      <c r="W98" s="24" t="s">
        <v>394</v>
      </c>
      <c r="X98" s="25">
        <f t="shared" si="58"/>
        <v>0</v>
      </c>
      <c r="Y98" s="524"/>
      <c r="Z98" s="523"/>
    </row>
    <row r="99" spans="1:26" hidden="1" x14ac:dyDescent="0.4">
      <c r="A99" s="23"/>
      <c r="B99" s="271" t="s">
        <v>12</v>
      </c>
      <c r="C99" s="646"/>
      <c r="D99" s="8">
        <f>$G$55</f>
        <v>131.64324746291959</v>
      </c>
      <c r="E99" s="24" t="s">
        <v>394</v>
      </c>
      <c r="F99" s="25">
        <f t="shared" si="55"/>
        <v>0</v>
      </c>
      <c r="G99" s="524"/>
      <c r="H99" s="523"/>
      <c r="I99" s="537">
        <f t="shared" si="62"/>
        <v>0</v>
      </c>
      <c r="J99" s="8">
        <f t="shared" ref="J99" si="64">$M$55</f>
        <v>113.19281811085089</v>
      </c>
      <c r="K99" s="24" t="s">
        <v>394</v>
      </c>
      <c r="L99" s="25">
        <f t="shared" si="56"/>
        <v>0</v>
      </c>
      <c r="M99" s="524"/>
      <c r="N99" s="523"/>
      <c r="O99" s="646">
        <f t="shared" ref="O99:O102" si="65">I99</f>
        <v>0</v>
      </c>
      <c r="P99" s="8">
        <f>$S$55</f>
        <v>100</v>
      </c>
      <c r="Q99" s="24" t="s">
        <v>394</v>
      </c>
      <c r="R99" s="25">
        <f t="shared" si="57"/>
        <v>0</v>
      </c>
      <c r="S99" s="524"/>
      <c r="T99" s="523"/>
      <c r="U99" s="646">
        <f t="shared" ref="U99" si="66">O99</f>
        <v>0</v>
      </c>
      <c r="V99" s="8">
        <f t="shared" si="63"/>
        <v>100</v>
      </c>
      <c r="W99" s="24" t="s">
        <v>394</v>
      </c>
      <c r="X99" s="25">
        <f t="shared" si="58"/>
        <v>0</v>
      </c>
      <c r="Y99" s="524"/>
      <c r="Z99" s="523"/>
    </row>
    <row r="100" spans="1:26" hidden="1" x14ac:dyDescent="0.4">
      <c r="A100" s="23"/>
      <c r="B100" s="271" t="s">
        <v>285</v>
      </c>
      <c r="C100" s="637">
        <f>'Vaste waarden'!$B$19</f>
        <v>1.2200000000000001E-2</v>
      </c>
      <c r="D100" s="8">
        <f t="shared" ref="D100" si="67">$G$14</f>
        <v>131.64324746291959</v>
      </c>
      <c r="E100" s="25" t="s">
        <v>394</v>
      </c>
      <c r="F100" s="25">
        <f>C100*D100</f>
        <v>1.6060476190476192</v>
      </c>
      <c r="G100" s="524"/>
      <c r="H100" s="523"/>
      <c r="I100" s="522">
        <f t="shared" si="62"/>
        <v>1.2200000000000001E-2</v>
      </c>
      <c r="J100" s="8">
        <f t="shared" ref="J100" si="68">$M$14</f>
        <v>113.19281811085089</v>
      </c>
      <c r="K100" s="25" t="s">
        <v>394</v>
      </c>
      <c r="L100" s="25">
        <f t="shared" si="56"/>
        <v>1.3809523809523809</v>
      </c>
      <c r="M100" s="524"/>
      <c r="N100" s="523"/>
      <c r="O100" s="637">
        <f>C100</f>
        <v>1.2200000000000001E-2</v>
      </c>
      <c r="P100" s="8">
        <f t="shared" ref="P100" si="69">$S$14</f>
        <v>100</v>
      </c>
      <c r="Q100" s="25" t="s">
        <v>394</v>
      </c>
      <c r="R100" s="25">
        <f t="shared" si="57"/>
        <v>1.22</v>
      </c>
      <c r="S100" s="524"/>
      <c r="T100" s="523"/>
      <c r="U100" s="637">
        <f>I100</f>
        <v>1.2200000000000001E-2</v>
      </c>
      <c r="V100" s="8">
        <f t="shared" si="63"/>
        <v>100</v>
      </c>
      <c r="W100" s="25" t="s">
        <v>394</v>
      </c>
      <c r="X100" s="25">
        <f t="shared" si="58"/>
        <v>1.22</v>
      </c>
      <c r="Y100" s="524"/>
      <c r="Z100" s="523"/>
    </row>
    <row r="101" spans="1:26" hidden="1" x14ac:dyDescent="0.4">
      <c r="A101" s="23"/>
      <c r="B101" s="271" t="s">
        <v>682</v>
      </c>
      <c r="C101" s="646"/>
      <c r="D101" s="8">
        <f>$G$55</f>
        <v>131.64324746291959</v>
      </c>
      <c r="E101" s="24" t="s">
        <v>394</v>
      </c>
      <c r="F101" s="25">
        <f>C101*D101</f>
        <v>0</v>
      </c>
      <c r="G101" s="524"/>
      <c r="H101" s="523"/>
      <c r="I101" s="537">
        <f t="shared" si="62"/>
        <v>0</v>
      </c>
      <c r="J101" s="8">
        <f>$M$55</f>
        <v>113.19281811085089</v>
      </c>
      <c r="K101" s="24" t="s">
        <v>394</v>
      </c>
      <c r="L101" s="25">
        <f>I101*J101</f>
        <v>0</v>
      </c>
      <c r="M101" s="524"/>
      <c r="N101" s="523"/>
      <c r="O101" s="646">
        <f>I101</f>
        <v>0</v>
      </c>
      <c r="P101" s="8">
        <f>$S$55</f>
        <v>100</v>
      </c>
      <c r="Q101" s="24" t="s">
        <v>394</v>
      </c>
      <c r="R101" s="25">
        <f>O101*P101</f>
        <v>0</v>
      </c>
      <c r="S101" s="524"/>
      <c r="T101" s="523"/>
      <c r="U101" s="646">
        <f>O101</f>
        <v>0</v>
      </c>
      <c r="V101" s="8">
        <f t="shared" si="63"/>
        <v>100</v>
      </c>
      <c r="W101" s="24" t="s">
        <v>394</v>
      </c>
      <c r="X101" s="25">
        <f>U101*V101</f>
        <v>0</v>
      </c>
      <c r="Y101" s="524"/>
      <c r="Z101" s="523"/>
    </row>
    <row r="102" spans="1:26" hidden="1" x14ac:dyDescent="0.4">
      <c r="A102" s="23"/>
      <c r="B102" s="271" t="s">
        <v>696</v>
      </c>
      <c r="C102" s="646"/>
      <c r="D102" s="8">
        <f t="shared" ref="D102" si="70">$G$14</f>
        <v>131.64324746291959</v>
      </c>
      <c r="E102" s="24" t="s">
        <v>394</v>
      </c>
      <c r="F102" s="25">
        <f t="shared" ref="F102" si="71">C102*D102</f>
        <v>0</v>
      </c>
      <c r="G102" s="524"/>
      <c r="H102" s="523"/>
      <c r="I102" s="537">
        <f t="shared" si="62"/>
        <v>0</v>
      </c>
      <c r="J102" s="8">
        <f t="shared" ref="J102" si="72">$M$14</f>
        <v>113.19281811085089</v>
      </c>
      <c r="K102" s="24" t="s">
        <v>394</v>
      </c>
      <c r="L102" s="25">
        <f t="shared" si="56"/>
        <v>0</v>
      </c>
      <c r="M102" s="524"/>
      <c r="N102" s="523"/>
      <c r="O102" s="646">
        <f t="shared" si="65"/>
        <v>0</v>
      </c>
      <c r="P102" s="8">
        <f t="shared" ref="P102" si="73">$S$14</f>
        <v>100</v>
      </c>
      <c r="Q102" s="24" t="s">
        <v>394</v>
      </c>
      <c r="R102" s="25">
        <f t="shared" si="57"/>
        <v>0</v>
      </c>
      <c r="S102" s="524"/>
      <c r="T102" s="523"/>
      <c r="U102" s="646"/>
      <c r="V102" s="8">
        <f t="shared" si="63"/>
        <v>100</v>
      </c>
      <c r="W102" s="24" t="s">
        <v>394</v>
      </c>
      <c r="X102" s="25">
        <f t="shared" ref="X102:X117" si="74">U102*V102</f>
        <v>0</v>
      </c>
      <c r="Y102" s="524"/>
      <c r="Z102" s="523"/>
    </row>
    <row r="103" spans="1:26" hidden="1" x14ac:dyDescent="0.4">
      <c r="A103" s="23"/>
      <c r="B103" s="638" t="s">
        <v>22</v>
      </c>
      <c r="C103" s="645">
        <f>SUM(C97:C102)</f>
        <v>1.2200000000000001E-2</v>
      </c>
      <c r="D103" s="22">
        <f t="shared" ref="D103:D109" si="75">$G$55</f>
        <v>131.64324746291959</v>
      </c>
      <c r="E103" s="24" t="s">
        <v>394</v>
      </c>
      <c r="F103" s="25">
        <f>SUM(F97:F102)</f>
        <v>1.6060476190476192</v>
      </c>
      <c r="G103" s="524">
        <f>G96+F103</f>
        <v>133.2492950819672</v>
      </c>
      <c r="H103" s="527"/>
      <c r="I103" s="536">
        <f>SUM(I97:I102)</f>
        <v>1.2200000000000001E-2</v>
      </c>
      <c r="J103" s="22">
        <f t="shared" ref="J103:J109" si="76">$M$55</f>
        <v>113.19281811085089</v>
      </c>
      <c r="K103" s="24" t="s">
        <v>394</v>
      </c>
      <c r="L103" s="25">
        <f>SUM(L97:L102)</f>
        <v>1.3809523809523809</v>
      </c>
      <c r="M103" s="524">
        <f>M96+L103</f>
        <v>114.57377049180327</v>
      </c>
      <c r="N103" s="527"/>
      <c r="O103" s="645">
        <f>SUM(O97:O102)</f>
        <v>1.2200000000000001E-2</v>
      </c>
      <c r="P103" s="22">
        <f t="shared" ref="P103:P109" si="77">$S$55</f>
        <v>100</v>
      </c>
      <c r="Q103" s="24" t="s">
        <v>394</v>
      </c>
      <c r="R103" s="25">
        <f t="shared" si="57"/>
        <v>1.22</v>
      </c>
      <c r="S103" s="524">
        <f>S96+R103</f>
        <v>101.22</v>
      </c>
      <c r="T103" s="527"/>
      <c r="U103" s="645">
        <f>SUM(U97:U102)</f>
        <v>1.2200000000000001E-2</v>
      </c>
      <c r="V103" s="8">
        <f t="shared" si="63"/>
        <v>100</v>
      </c>
      <c r="W103" s="24" t="s">
        <v>394</v>
      </c>
      <c r="X103" s="25">
        <f t="shared" si="74"/>
        <v>1.22</v>
      </c>
      <c r="Y103" s="524">
        <f>Y96+X103</f>
        <v>101.22</v>
      </c>
      <c r="Z103" s="527"/>
    </row>
    <row r="104" spans="1:26" hidden="1" x14ac:dyDescent="0.4">
      <c r="A104" s="17" t="s">
        <v>316</v>
      </c>
      <c r="B104" s="651" t="s">
        <v>320</v>
      </c>
      <c r="C104" s="646"/>
      <c r="D104" s="8">
        <f t="shared" si="75"/>
        <v>131.64324746291959</v>
      </c>
      <c r="E104" s="18" t="s">
        <v>394</v>
      </c>
      <c r="F104" s="19">
        <f t="shared" ref="F104:F117" si="78">C104*D104</f>
        <v>0</v>
      </c>
      <c r="G104" s="517"/>
      <c r="H104" s="523"/>
      <c r="I104" s="537">
        <f t="shared" ref="I104:I111" si="79">C104</f>
        <v>0</v>
      </c>
      <c r="J104" s="8">
        <f t="shared" si="76"/>
        <v>113.19281811085089</v>
      </c>
      <c r="K104" s="18" t="s">
        <v>394</v>
      </c>
      <c r="L104" s="19">
        <f t="shared" ref="L104:L117" si="80">I104*J104</f>
        <v>0</v>
      </c>
      <c r="M104" s="517"/>
      <c r="N104" s="523"/>
      <c r="O104" s="646">
        <f t="shared" ref="O104:O110" si="81">I104</f>
        <v>0</v>
      </c>
      <c r="P104" s="8">
        <f t="shared" si="77"/>
        <v>100</v>
      </c>
      <c r="Q104" s="18" t="s">
        <v>394</v>
      </c>
      <c r="R104" s="19">
        <f t="shared" si="57"/>
        <v>0</v>
      </c>
      <c r="S104" s="517"/>
      <c r="T104" s="523"/>
      <c r="U104" s="646">
        <f t="shared" ref="U104:U110" si="82">O104</f>
        <v>0</v>
      </c>
      <c r="V104" s="19">
        <f>$Y$89</f>
        <v>100</v>
      </c>
      <c r="W104" s="18" t="s">
        <v>394</v>
      </c>
      <c r="X104" s="19">
        <f t="shared" si="74"/>
        <v>0</v>
      </c>
      <c r="Y104" s="517"/>
      <c r="Z104" s="523"/>
    </row>
    <row r="105" spans="1:26" hidden="1" x14ac:dyDescent="0.4">
      <c r="A105" s="23"/>
      <c r="B105" s="150" t="s">
        <v>374</v>
      </c>
      <c r="C105" s="646"/>
      <c r="D105" s="8">
        <f t="shared" si="75"/>
        <v>131.64324746291959</v>
      </c>
      <c r="E105" s="24" t="s">
        <v>394</v>
      </c>
      <c r="F105" s="25">
        <f t="shared" si="78"/>
        <v>0</v>
      </c>
      <c r="G105" s="524"/>
      <c r="H105" s="523"/>
      <c r="I105" s="537">
        <f t="shared" si="79"/>
        <v>0</v>
      </c>
      <c r="J105" s="8">
        <f t="shared" si="76"/>
        <v>113.19281811085089</v>
      </c>
      <c r="K105" s="24" t="s">
        <v>394</v>
      </c>
      <c r="L105" s="25">
        <f t="shared" si="80"/>
        <v>0</v>
      </c>
      <c r="M105" s="524"/>
      <c r="N105" s="523"/>
      <c r="O105" s="646">
        <f t="shared" si="81"/>
        <v>0</v>
      </c>
      <c r="P105" s="8">
        <f t="shared" si="77"/>
        <v>100</v>
      </c>
      <c r="Q105" s="24" t="s">
        <v>394</v>
      </c>
      <c r="R105" s="25">
        <f t="shared" si="57"/>
        <v>0</v>
      </c>
      <c r="S105" s="524"/>
      <c r="T105" s="523"/>
      <c r="U105" s="646">
        <f t="shared" si="82"/>
        <v>0</v>
      </c>
      <c r="V105" s="25">
        <f t="shared" ref="V105:V112" si="83">$Y$89</f>
        <v>100</v>
      </c>
      <c r="W105" s="24" t="s">
        <v>394</v>
      </c>
      <c r="X105" s="25">
        <f t="shared" si="74"/>
        <v>0</v>
      </c>
      <c r="Y105" s="524"/>
      <c r="Z105" s="523"/>
    </row>
    <row r="106" spans="1:26" hidden="1" x14ac:dyDescent="0.4">
      <c r="A106" s="23"/>
      <c r="B106" s="150" t="s">
        <v>363</v>
      </c>
      <c r="C106" s="646"/>
      <c r="D106" s="8">
        <f t="shared" si="75"/>
        <v>131.64324746291959</v>
      </c>
      <c r="E106" s="24" t="s">
        <v>394</v>
      </c>
      <c r="F106" s="25">
        <f t="shared" si="78"/>
        <v>0</v>
      </c>
      <c r="G106" s="524"/>
      <c r="H106" s="523"/>
      <c r="I106" s="537">
        <f t="shared" si="79"/>
        <v>0</v>
      </c>
      <c r="J106" s="8">
        <f t="shared" si="76"/>
        <v>113.19281811085089</v>
      </c>
      <c r="K106" s="24" t="s">
        <v>394</v>
      </c>
      <c r="L106" s="25">
        <f t="shared" si="80"/>
        <v>0</v>
      </c>
      <c r="M106" s="524"/>
      <c r="N106" s="523"/>
      <c r="O106" s="646">
        <f t="shared" si="81"/>
        <v>0</v>
      </c>
      <c r="P106" s="8">
        <f t="shared" si="77"/>
        <v>100</v>
      </c>
      <c r="Q106" s="24" t="s">
        <v>394</v>
      </c>
      <c r="R106" s="25">
        <f t="shared" si="57"/>
        <v>0</v>
      </c>
      <c r="S106" s="524"/>
      <c r="T106" s="523"/>
      <c r="U106" s="646">
        <f t="shared" si="82"/>
        <v>0</v>
      </c>
      <c r="V106" s="25">
        <f t="shared" si="83"/>
        <v>100</v>
      </c>
      <c r="W106" s="24" t="s">
        <v>394</v>
      </c>
      <c r="X106" s="25">
        <f t="shared" si="74"/>
        <v>0</v>
      </c>
      <c r="Y106" s="524"/>
      <c r="Z106" s="523"/>
    </row>
    <row r="107" spans="1:26" hidden="1" x14ac:dyDescent="0.4">
      <c r="A107" s="23"/>
      <c r="B107" s="150" t="s">
        <v>856</v>
      </c>
      <c r="C107" s="646"/>
      <c r="D107" s="8">
        <f t="shared" si="75"/>
        <v>131.64324746291959</v>
      </c>
      <c r="E107" s="24" t="s">
        <v>394</v>
      </c>
      <c r="F107" s="25">
        <f t="shared" si="78"/>
        <v>0</v>
      </c>
      <c r="G107" s="524"/>
      <c r="H107" s="523"/>
      <c r="I107" s="537">
        <f t="shared" si="79"/>
        <v>0</v>
      </c>
      <c r="J107" s="8">
        <f t="shared" si="76"/>
        <v>113.19281811085089</v>
      </c>
      <c r="K107" s="24" t="s">
        <v>394</v>
      </c>
      <c r="L107" s="25">
        <f t="shared" si="80"/>
        <v>0</v>
      </c>
      <c r="M107" s="524"/>
      <c r="N107" s="523"/>
      <c r="O107" s="646">
        <f t="shared" si="81"/>
        <v>0</v>
      </c>
      <c r="P107" s="8">
        <f t="shared" si="77"/>
        <v>100</v>
      </c>
      <c r="Q107" s="24" t="s">
        <v>394</v>
      </c>
      <c r="R107" s="25">
        <f t="shared" si="57"/>
        <v>0</v>
      </c>
      <c r="S107" s="524"/>
      <c r="T107" s="523"/>
      <c r="U107" s="646">
        <f t="shared" si="82"/>
        <v>0</v>
      </c>
      <c r="V107" s="25">
        <f t="shared" si="83"/>
        <v>100</v>
      </c>
      <c r="W107" s="24" t="s">
        <v>394</v>
      </c>
      <c r="X107" s="25">
        <f t="shared" si="74"/>
        <v>0</v>
      </c>
      <c r="Y107" s="524"/>
      <c r="Z107" s="523"/>
    </row>
    <row r="108" spans="1:26" hidden="1" x14ac:dyDescent="0.4">
      <c r="A108" s="23"/>
      <c r="B108" s="150" t="s">
        <v>322</v>
      </c>
      <c r="C108" s="646"/>
      <c r="D108" s="8">
        <f t="shared" si="75"/>
        <v>131.64324746291959</v>
      </c>
      <c r="E108" s="24" t="s">
        <v>394</v>
      </c>
      <c r="F108" s="25">
        <f t="shared" si="78"/>
        <v>0</v>
      </c>
      <c r="G108" s="524"/>
      <c r="H108" s="523"/>
      <c r="I108" s="537">
        <f t="shared" si="79"/>
        <v>0</v>
      </c>
      <c r="J108" s="8">
        <f t="shared" si="76"/>
        <v>113.19281811085089</v>
      </c>
      <c r="K108" s="24" t="s">
        <v>394</v>
      </c>
      <c r="L108" s="25">
        <f t="shared" si="80"/>
        <v>0</v>
      </c>
      <c r="M108" s="524"/>
      <c r="N108" s="523"/>
      <c r="O108" s="646">
        <f t="shared" si="81"/>
        <v>0</v>
      </c>
      <c r="P108" s="8">
        <f t="shared" si="77"/>
        <v>100</v>
      </c>
      <c r="Q108" s="24" t="s">
        <v>394</v>
      </c>
      <c r="R108" s="25">
        <f t="shared" si="57"/>
        <v>0</v>
      </c>
      <c r="S108" s="524"/>
      <c r="T108" s="523"/>
      <c r="U108" s="646">
        <f t="shared" si="82"/>
        <v>0</v>
      </c>
      <c r="V108" s="25">
        <f t="shared" si="83"/>
        <v>100</v>
      </c>
      <c r="W108" s="24" t="s">
        <v>394</v>
      </c>
      <c r="X108" s="25">
        <f t="shared" si="74"/>
        <v>0</v>
      </c>
      <c r="Y108" s="524"/>
      <c r="Z108" s="523"/>
    </row>
    <row r="109" spans="1:26" hidden="1" x14ac:dyDescent="0.4">
      <c r="A109" s="23"/>
      <c r="B109" s="150" t="s">
        <v>13</v>
      </c>
      <c r="C109" s="646">
        <f>'Vaste waarden'!$B$7</f>
        <v>6.0999999999999999E-2</v>
      </c>
      <c r="D109" s="8">
        <f t="shared" si="75"/>
        <v>131.64324746291959</v>
      </c>
      <c r="E109" s="24" t="s">
        <v>394</v>
      </c>
      <c r="F109" s="25">
        <f t="shared" si="78"/>
        <v>8.0302380952380954</v>
      </c>
      <c r="G109" s="524"/>
      <c r="H109" s="523"/>
      <c r="I109" s="537">
        <f t="shared" si="79"/>
        <v>6.0999999999999999E-2</v>
      </c>
      <c r="J109" s="8">
        <f t="shared" si="76"/>
        <v>113.19281811085089</v>
      </c>
      <c r="K109" s="24" t="s">
        <v>394</v>
      </c>
      <c r="L109" s="25">
        <f t="shared" si="80"/>
        <v>6.9047619047619042</v>
      </c>
      <c r="M109" s="524"/>
      <c r="N109" s="523"/>
      <c r="O109" s="646">
        <f t="shared" si="81"/>
        <v>6.0999999999999999E-2</v>
      </c>
      <c r="P109" s="8">
        <f t="shared" si="77"/>
        <v>100</v>
      </c>
      <c r="Q109" s="24" t="s">
        <v>394</v>
      </c>
      <c r="R109" s="25">
        <f t="shared" si="57"/>
        <v>6.1</v>
      </c>
      <c r="S109" s="524"/>
      <c r="T109" s="523"/>
      <c r="U109" s="646">
        <f t="shared" si="82"/>
        <v>6.0999999999999999E-2</v>
      </c>
      <c r="V109" s="25">
        <f t="shared" si="83"/>
        <v>100</v>
      </c>
      <c r="W109" s="24" t="s">
        <v>394</v>
      </c>
      <c r="X109" s="25">
        <f t="shared" si="74"/>
        <v>6.1</v>
      </c>
      <c r="Y109" s="524"/>
      <c r="Z109" s="523"/>
    </row>
    <row r="110" spans="1:26" hidden="1" x14ac:dyDescent="0.4">
      <c r="A110" s="23"/>
      <c r="B110" s="271" t="s">
        <v>757</v>
      </c>
      <c r="C110" s="646"/>
      <c r="D110" s="8">
        <f t="shared" ref="D110:D111" si="84">$G$14</f>
        <v>131.64324746291959</v>
      </c>
      <c r="E110" s="24" t="s">
        <v>394</v>
      </c>
      <c r="F110" s="25">
        <f t="shared" si="78"/>
        <v>0</v>
      </c>
      <c r="G110" s="524"/>
      <c r="H110" s="523"/>
      <c r="I110" s="537">
        <f t="shared" si="79"/>
        <v>0</v>
      </c>
      <c r="J110" s="8">
        <f t="shared" ref="J110:J111" si="85">$M$14</f>
        <v>113.19281811085089</v>
      </c>
      <c r="K110" s="24" t="s">
        <v>394</v>
      </c>
      <c r="L110" s="25">
        <f t="shared" si="80"/>
        <v>0</v>
      </c>
      <c r="M110" s="524"/>
      <c r="N110" s="523"/>
      <c r="O110" s="646">
        <f t="shared" si="81"/>
        <v>0</v>
      </c>
      <c r="P110" s="8">
        <f t="shared" ref="P110:P111" si="86">$S$14</f>
        <v>100</v>
      </c>
      <c r="Q110" s="24" t="s">
        <v>394</v>
      </c>
      <c r="R110" s="25">
        <f t="shared" si="57"/>
        <v>0</v>
      </c>
      <c r="S110" s="524"/>
      <c r="T110" s="523"/>
      <c r="U110" s="646">
        <f t="shared" si="82"/>
        <v>0</v>
      </c>
      <c r="V110" s="25">
        <f t="shared" si="83"/>
        <v>100</v>
      </c>
      <c r="W110" s="24" t="s">
        <v>394</v>
      </c>
      <c r="X110" s="25">
        <f t="shared" si="74"/>
        <v>0</v>
      </c>
      <c r="Y110" s="524"/>
      <c r="Z110" s="523"/>
    </row>
    <row r="111" spans="1:26" hidden="1" x14ac:dyDescent="0.4">
      <c r="A111" s="23"/>
      <c r="B111" s="271" t="s">
        <v>405</v>
      </c>
      <c r="C111" s="646">
        <f>'Overzicht van invoer'!$F$37*$AD$45</f>
        <v>0</v>
      </c>
      <c r="D111" s="8">
        <f t="shared" si="84"/>
        <v>131.64324746291959</v>
      </c>
      <c r="E111" s="24" t="s">
        <v>394</v>
      </c>
      <c r="F111" s="25">
        <f t="shared" si="78"/>
        <v>0</v>
      </c>
      <c r="G111" s="524"/>
      <c r="H111" s="523"/>
      <c r="I111" s="537">
        <f t="shared" si="79"/>
        <v>0</v>
      </c>
      <c r="J111" s="8">
        <f t="shared" si="85"/>
        <v>113.19281811085089</v>
      </c>
      <c r="K111" s="24" t="s">
        <v>394</v>
      </c>
      <c r="L111" s="25">
        <f t="shared" si="80"/>
        <v>0</v>
      </c>
      <c r="M111" s="524"/>
      <c r="N111" s="523"/>
      <c r="O111" s="646"/>
      <c r="P111" s="8">
        <f t="shared" si="86"/>
        <v>100</v>
      </c>
      <c r="Q111" s="24" t="s">
        <v>394</v>
      </c>
      <c r="R111" s="25">
        <f t="shared" si="57"/>
        <v>0</v>
      </c>
      <c r="S111" s="524"/>
      <c r="T111" s="523"/>
      <c r="U111" s="646"/>
      <c r="V111" s="25">
        <f t="shared" si="83"/>
        <v>100</v>
      </c>
      <c r="W111" s="24" t="s">
        <v>394</v>
      </c>
      <c r="X111" s="25">
        <f t="shared" si="74"/>
        <v>0</v>
      </c>
      <c r="Y111" s="524"/>
      <c r="Z111" s="523"/>
    </row>
    <row r="112" spans="1:26" hidden="1" x14ac:dyDescent="0.4">
      <c r="A112" s="20"/>
      <c r="B112" s="638" t="s">
        <v>22</v>
      </c>
      <c r="C112" s="645">
        <f>SUM(C104:C111)</f>
        <v>6.0999999999999999E-2</v>
      </c>
      <c r="D112" s="22">
        <f>$G$55</f>
        <v>131.64324746291959</v>
      </c>
      <c r="E112" s="21" t="s">
        <v>394</v>
      </c>
      <c r="F112" s="22">
        <f t="shared" si="78"/>
        <v>8.0302380952380954</v>
      </c>
      <c r="G112" s="521">
        <f>G103+F112</f>
        <v>141.27953317720531</v>
      </c>
      <c r="H112" s="230"/>
      <c r="I112" s="536">
        <f>SUM(I104:I111)</f>
        <v>6.0999999999999999E-2</v>
      </c>
      <c r="J112" s="22">
        <f>$M$55</f>
        <v>113.19281811085089</v>
      </c>
      <c r="K112" s="21" t="s">
        <v>394</v>
      </c>
      <c r="L112" s="22">
        <f t="shared" si="80"/>
        <v>6.9047619047619042</v>
      </c>
      <c r="M112" s="521">
        <f>M103+L112</f>
        <v>121.47853239656517</v>
      </c>
      <c r="N112" s="230"/>
      <c r="O112" s="645">
        <f>SUM(O104:O111)</f>
        <v>6.0999999999999999E-2</v>
      </c>
      <c r="P112" s="22">
        <f>$S$55</f>
        <v>100</v>
      </c>
      <c r="Q112" s="21" t="s">
        <v>394</v>
      </c>
      <c r="R112" s="22">
        <f t="shared" si="57"/>
        <v>6.1</v>
      </c>
      <c r="S112" s="521">
        <f>S103+R112</f>
        <v>107.32</v>
      </c>
      <c r="T112" s="230"/>
      <c r="U112" s="645">
        <f>SUM(U104:U111)</f>
        <v>6.0999999999999999E-2</v>
      </c>
      <c r="V112" s="22">
        <f t="shared" si="83"/>
        <v>100</v>
      </c>
      <c r="W112" s="21" t="s">
        <v>394</v>
      </c>
      <c r="X112" s="22">
        <f t="shared" si="74"/>
        <v>6.1</v>
      </c>
      <c r="Y112" s="521">
        <f>Y103+X112</f>
        <v>107.32</v>
      </c>
      <c r="Z112" s="230"/>
    </row>
    <row r="113" spans="1:26" hidden="1" x14ac:dyDescent="0.4">
      <c r="A113" s="23" t="s">
        <v>16</v>
      </c>
      <c r="B113" s="271" t="s">
        <v>787</v>
      </c>
      <c r="C113" s="646">
        <f>'Overzicht van invoer'!$F$29*$AD$45</f>
        <v>0</v>
      </c>
      <c r="D113" s="8">
        <f>$G$112</f>
        <v>141.27953317720531</v>
      </c>
      <c r="E113" s="24" t="s">
        <v>636</v>
      </c>
      <c r="F113" s="25">
        <f t="shared" si="78"/>
        <v>0</v>
      </c>
      <c r="G113" s="524"/>
      <c r="H113" s="523"/>
      <c r="I113" s="537">
        <f>C113</f>
        <v>0</v>
      </c>
      <c r="J113" s="8">
        <f>$M$71</f>
        <v>143.83354254215456</v>
      </c>
      <c r="K113" s="24" t="s">
        <v>636</v>
      </c>
      <c r="L113" s="25">
        <f t="shared" si="80"/>
        <v>0</v>
      </c>
      <c r="M113" s="524"/>
      <c r="N113" s="523"/>
      <c r="O113" s="646">
        <f>C113</f>
        <v>0</v>
      </c>
      <c r="P113" s="8">
        <f>$S$112</f>
        <v>107.32</v>
      </c>
      <c r="Q113" s="24" t="s">
        <v>636</v>
      </c>
      <c r="R113" s="25">
        <f t="shared" si="57"/>
        <v>0</v>
      </c>
      <c r="S113" s="524"/>
      <c r="T113" s="523"/>
      <c r="U113" s="646">
        <f>I113</f>
        <v>0</v>
      </c>
      <c r="V113" s="8">
        <f>$Y$112</f>
        <v>107.32</v>
      </c>
      <c r="W113" s="24" t="s">
        <v>636</v>
      </c>
      <c r="X113" s="25">
        <f t="shared" si="74"/>
        <v>0</v>
      </c>
      <c r="Y113" s="524"/>
      <c r="Z113" s="523"/>
    </row>
    <row r="114" spans="1:26" hidden="1" x14ac:dyDescent="0.4">
      <c r="A114" s="23"/>
      <c r="B114" s="271" t="s">
        <v>759</v>
      </c>
      <c r="C114" s="646">
        <f>Variabelen!F39</f>
        <v>0</v>
      </c>
      <c r="D114" s="8">
        <f t="shared" ref="D114:D117" si="87">$G$112</f>
        <v>141.27953317720531</v>
      </c>
      <c r="E114" s="24" t="s">
        <v>636</v>
      </c>
      <c r="F114" s="25">
        <f t="shared" si="78"/>
        <v>0</v>
      </c>
      <c r="G114" s="524"/>
      <c r="H114" s="523"/>
      <c r="I114" s="537">
        <f>C114</f>
        <v>0</v>
      </c>
      <c r="J114" s="8">
        <f t="shared" ref="J114:J115" si="88">$M$71</f>
        <v>143.83354254215456</v>
      </c>
      <c r="K114" s="24" t="s">
        <v>636</v>
      </c>
      <c r="L114" s="25">
        <f t="shared" si="80"/>
        <v>0</v>
      </c>
      <c r="M114" s="524"/>
      <c r="N114" s="523"/>
      <c r="O114" s="646"/>
      <c r="P114" s="8">
        <f t="shared" ref="P114:P117" si="89">$S$112</f>
        <v>107.32</v>
      </c>
      <c r="Q114" s="24" t="s">
        <v>636</v>
      </c>
      <c r="R114" s="25">
        <f t="shared" si="57"/>
        <v>0</v>
      </c>
      <c r="S114" s="524"/>
      <c r="T114" s="523"/>
      <c r="U114" s="646"/>
      <c r="V114" s="8">
        <f t="shared" ref="V114:V117" si="90">$Y$112</f>
        <v>107.32</v>
      </c>
      <c r="W114" s="24" t="s">
        <v>636</v>
      </c>
      <c r="X114" s="25">
        <f t="shared" si="74"/>
        <v>0</v>
      </c>
      <c r="Y114" s="524"/>
      <c r="Z114" s="523"/>
    </row>
    <row r="115" spans="1:26" hidden="1" x14ac:dyDescent="0.4">
      <c r="A115" s="23"/>
      <c r="B115" s="271" t="s">
        <v>48</v>
      </c>
      <c r="C115" s="646">
        <f>Variabelen!F47</f>
        <v>0</v>
      </c>
      <c r="D115" s="8">
        <f t="shared" si="87"/>
        <v>141.27953317720531</v>
      </c>
      <c r="E115" s="24" t="s">
        <v>636</v>
      </c>
      <c r="F115" s="25">
        <f t="shared" si="78"/>
        <v>0</v>
      </c>
      <c r="G115" s="524"/>
      <c r="H115" s="523"/>
      <c r="I115" s="537">
        <f>'Overzicht van invoer'!$F$45</f>
        <v>0</v>
      </c>
      <c r="J115" s="8">
        <f t="shared" si="88"/>
        <v>143.83354254215456</v>
      </c>
      <c r="K115" s="24" t="s">
        <v>636</v>
      </c>
      <c r="L115" s="25">
        <f t="shared" si="80"/>
        <v>0</v>
      </c>
      <c r="M115" s="524"/>
      <c r="N115" s="523"/>
      <c r="O115" s="646"/>
      <c r="P115" s="8">
        <f t="shared" si="89"/>
        <v>107.32</v>
      </c>
      <c r="Q115" s="24" t="s">
        <v>636</v>
      </c>
      <c r="R115" s="25">
        <f t="shared" si="57"/>
        <v>0</v>
      </c>
      <c r="S115" s="524"/>
      <c r="T115" s="523"/>
      <c r="U115" s="646"/>
      <c r="V115" s="8">
        <f t="shared" si="90"/>
        <v>107.32</v>
      </c>
      <c r="W115" s="24" t="s">
        <v>636</v>
      </c>
      <c r="X115" s="25">
        <f t="shared" si="74"/>
        <v>0</v>
      </c>
      <c r="Y115" s="524"/>
      <c r="Z115" s="523"/>
    </row>
    <row r="116" spans="1:26" hidden="1" x14ac:dyDescent="0.4">
      <c r="A116" s="23"/>
      <c r="B116" s="271" t="s">
        <v>300</v>
      </c>
      <c r="C116" s="646">
        <f>'Overzicht van invoer'!$F$47</f>
        <v>0</v>
      </c>
      <c r="D116" s="8">
        <f t="shared" si="87"/>
        <v>141.27953317720531</v>
      </c>
      <c r="E116" s="24" t="s">
        <v>636</v>
      </c>
      <c r="F116" s="25">
        <f t="shared" si="78"/>
        <v>0</v>
      </c>
      <c r="G116" s="524"/>
      <c r="H116" s="523"/>
      <c r="I116" s="537"/>
      <c r="J116" s="8">
        <f>$M$71</f>
        <v>143.83354254215456</v>
      </c>
      <c r="K116" s="24" t="s">
        <v>636</v>
      </c>
      <c r="L116" s="25">
        <f t="shared" si="80"/>
        <v>0</v>
      </c>
      <c r="M116" s="524"/>
      <c r="N116" s="523"/>
      <c r="O116" s="646"/>
      <c r="P116" s="8">
        <f t="shared" si="89"/>
        <v>107.32</v>
      </c>
      <c r="Q116" s="24" t="s">
        <v>636</v>
      </c>
      <c r="R116" s="25">
        <f t="shared" si="57"/>
        <v>0</v>
      </c>
      <c r="S116" s="524"/>
      <c r="T116" s="523"/>
      <c r="U116" s="646"/>
      <c r="V116" s="8">
        <f t="shared" si="90"/>
        <v>107.32</v>
      </c>
      <c r="W116" s="24" t="s">
        <v>636</v>
      </c>
      <c r="X116" s="25">
        <f t="shared" si="74"/>
        <v>0</v>
      </c>
      <c r="Y116" s="524"/>
      <c r="Z116" s="523"/>
    </row>
    <row r="117" spans="1:26" hidden="1" x14ac:dyDescent="0.4">
      <c r="A117" s="23"/>
      <c r="B117" s="638" t="s">
        <v>22</v>
      </c>
      <c r="C117" s="645">
        <f>SUM(C113:C116)</f>
        <v>0</v>
      </c>
      <c r="D117" s="8">
        <f t="shared" si="87"/>
        <v>141.27953317720531</v>
      </c>
      <c r="E117" s="24" t="s">
        <v>636</v>
      </c>
      <c r="F117" s="22">
        <f t="shared" si="78"/>
        <v>0</v>
      </c>
      <c r="G117" s="524"/>
      <c r="H117" s="523"/>
      <c r="I117" s="536">
        <f>SUM(I113:I116)</f>
        <v>0</v>
      </c>
      <c r="J117" s="8">
        <f>$M$71</f>
        <v>143.83354254215456</v>
      </c>
      <c r="K117" s="24" t="s">
        <v>636</v>
      </c>
      <c r="L117" s="22">
        <f t="shared" si="80"/>
        <v>0</v>
      </c>
      <c r="M117" s="524"/>
      <c r="N117" s="523"/>
      <c r="O117" s="645">
        <f>SUM(O113:O116)</f>
        <v>0</v>
      </c>
      <c r="P117" s="8">
        <f t="shared" si="89"/>
        <v>107.32</v>
      </c>
      <c r="Q117" s="24" t="s">
        <v>636</v>
      </c>
      <c r="R117" s="22">
        <f t="shared" si="57"/>
        <v>0</v>
      </c>
      <c r="S117" s="524"/>
      <c r="T117" s="523"/>
      <c r="U117" s="645">
        <f>SUM(U113:U116)</f>
        <v>0</v>
      </c>
      <c r="V117" s="8">
        <f t="shared" si="90"/>
        <v>107.32</v>
      </c>
      <c r="W117" s="24" t="s">
        <v>636</v>
      </c>
      <c r="X117" s="22">
        <f t="shared" si="74"/>
        <v>0</v>
      </c>
      <c r="Y117" s="524"/>
      <c r="Z117" s="523"/>
    </row>
    <row r="118" spans="1:26" hidden="1" x14ac:dyDescent="0.4">
      <c r="A118" s="13"/>
      <c r="B118" s="652" t="s">
        <v>22</v>
      </c>
      <c r="C118" s="647"/>
      <c r="D118" s="15"/>
      <c r="E118" s="30"/>
      <c r="F118" s="14"/>
      <c r="G118" s="529">
        <f>G112+F117</f>
        <v>141.27953317720531</v>
      </c>
      <c r="H118" s="530"/>
      <c r="I118" s="31"/>
      <c r="J118" s="15"/>
      <c r="K118" s="30"/>
      <c r="L118" s="14"/>
      <c r="M118" s="529">
        <f>M112+L117</f>
        <v>121.47853239656517</v>
      </c>
      <c r="N118" s="530"/>
      <c r="O118" s="647"/>
      <c r="P118" s="15"/>
      <c r="Q118" s="30"/>
      <c r="R118" s="14"/>
      <c r="S118" s="529">
        <f>S112+R117</f>
        <v>107.32</v>
      </c>
      <c r="T118" s="530"/>
      <c r="U118" s="647"/>
      <c r="V118" s="15"/>
      <c r="W118" s="30"/>
      <c r="X118" s="14"/>
      <c r="Y118" s="529">
        <f>Y112+X117</f>
        <v>107.32</v>
      </c>
      <c r="Z118" s="530"/>
    </row>
    <row r="119" spans="1:26" s="546" customFormat="1" hidden="1" x14ac:dyDescent="0.4">
      <c r="B119" s="653"/>
      <c r="C119" s="643"/>
      <c r="F119" s="547"/>
      <c r="G119" s="547">
        <f>G118/100</f>
        <v>1.4127953317720532</v>
      </c>
      <c r="H119" s="547"/>
      <c r="I119" s="547"/>
      <c r="J119" s="547"/>
      <c r="K119" s="547"/>
      <c r="L119" s="547"/>
      <c r="M119" s="547">
        <f>M118/100</f>
        <v>1.2147853239656516</v>
      </c>
      <c r="N119" s="547"/>
      <c r="O119" s="658"/>
      <c r="P119" s="547"/>
      <c r="Q119" s="547"/>
      <c r="R119" s="547"/>
      <c r="S119" s="547">
        <f>S118/100</f>
        <v>1.0731999999999999</v>
      </c>
      <c r="T119" s="547"/>
      <c r="U119" s="658"/>
      <c r="V119" s="547"/>
      <c r="W119" s="547"/>
      <c r="X119" s="547"/>
      <c r="Y119" s="547">
        <f>Y118/100</f>
        <v>1.0731999999999999</v>
      </c>
      <c r="Z119" s="547"/>
    </row>
    <row r="120" spans="1:26" hidden="1" x14ac:dyDescent="0.4"/>
    <row r="121" spans="1:26" hidden="1" x14ac:dyDescent="0.4"/>
    <row r="122" spans="1:26" hidden="1" x14ac:dyDescent="0.4"/>
    <row r="123" spans="1:26" hidden="1" x14ac:dyDescent="0.4"/>
    <row r="124" spans="1:26" hidden="1" x14ac:dyDescent="0.4"/>
    <row r="125" spans="1:26" ht="33.4" hidden="1" x14ac:dyDescent="1">
      <c r="A125" s="9"/>
      <c r="B125" s="994" t="s">
        <v>387</v>
      </c>
      <c r="C125" s="994"/>
      <c r="D125" s="994"/>
      <c r="E125" s="994"/>
      <c r="F125" s="994"/>
      <c r="G125" s="994"/>
      <c r="H125" s="994"/>
      <c r="I125" s="994"/>
      <c r="J125" s="994"/>
      <c r="K125" s="994"/>
      <c r="L125" s="994"/>
      <c r="M125" s="994"/>
      <c r="N125" s="994"/>
    </row>
    <row r="126" spans="1:26" hidden="1" x14ac:dyDescent="0.4"/>
    <row r="127" spans="1:26" hidden="1" x14ac:dyDescent="0.4"/>
    <row r="128" spans="1:26" ht="31.5" hidden="1" customHeight="1" x14ac:dyDescent="0.4">
      <c r="A128" s="513" t="s">
        <v>311</v>
      </c>
      <c r="B128" s="992" t="s">
        <v>323</v>
      </c>
      <c r="C128" s="992"/>
      <c r="D128" s="992"/>
      <c r="E128" s="992"/>
      <c r="F128" s="992"/>
      <c r="G128" s="993"/>
      <c r="H128" s="988" t="s">
        <v>313</v>
      </c>
      <c r="I128" s="989"/>
      <c r="J128" s="989"/>
      <c r="K128" s="989"/>
      <c r="L128" s="989"/>
      <c r="M128" s="990"/>
      <c r="N128" s="28"/>
      <c r="O128" s="988" t="s">
        <v>593</v>
      </c>
      <c r="P128" s="989"/>
      <c r="Q128" s="989"/>
      <c r="R128" s="989"/>
      <c r="S128" s="989"/>
      <c r="T128" s="990"/>
      <c r="U128" s="988" t="s">
        <v>595</v>
      </c>
      <c r="V128" s="989"/>
      <c r="W128" s="989"/>
      <c r="X128" s="989"/>
      <c r="Y128" s="989"/>
      <c r="Z128" s="990"/>
    </row>
    <row r="129" spans="1:26" hidden="1" x14ac:dyDescent="0.4">
      <c r="A129" s="13" t="s">
        <v>0</v>
      </c>
      <c r="B129" s="649"/>
      <c r="C129" s="640" t="s">
        <v>2</v>
      </c>
      <c r="D129" s="987" t="s">
        <v>3</v>
      </c>
      <c r="E129" s="987"/>
      <c r="F129" s="14" t="s">
        <v>4</v>
      </c>
      <c r="G129" s="15" t="s">
        <v>5</v>
      </c>
      <c r="H129" s="515"/>
      <c r="I129" s="309" t="s">
        <v>2</v>
      </c>
      <c r="J129" s="987" t="s">
        <v>3</v>
      </c>
      <c r="K129" s="987"/>
      <c r="L129" s="14" t="s">
        <v>4</v>
      </c>
      <c r="M129" s="15" t="s">
        <v>5</v>
      </c>
      <c r="N129" s="515"/>
      <c r="O129" s="640" t="s">
        <v>2</v>
      </c>
      <c r="P129" s="987" t="s">
        <v>3</v>
      </c>
      <c r="Q129" s="987"/>
      <c r="R129" s="14" t="s">
        <v>4</v>
      </c>
      <c r="S129" s="15" t="s">
        <v>5</v>
      </c>
      <c r="T129" s="15"/>
      <c r="U129" s="640" t="s">
        <v>2</v>
      </c>
      <c r="V129" s="987" t="s">
        <v>3</v>
      </c>
      <c r="W129" s="987"/>
      <c r="X129" s="14" t="s">
        <v>4</v>
      </c>
      <c r="Y129" s="15" t="s">
        <v>5</v>
      </c>
      <c r="Z129" s="15"/>
    </row>
    <row r="130" spans="1:26" hidden="1" x14ac:dyDescent="0.4">
      <c r="A130" s="17" t="s">
        <v>1</v>
      </c>
      <c r="B130" s="651"/>
      <c r="C130" s="644">
        <v>100</v>
      </c>
      <c r="D130" s="10">
        <v>100</v>
      </c>
      <c r="E130" s="18"/>
      <c r="F130" s="19">
        <v>100</v>
      </c>
      <c r="G130" s="517">
        <v>100</v>
      </c>
      <c r="H130" s="518"/>
      <c r="I130" s="19">
        <v>100</v>
      </c>
      <c r="J130" s="10">
        <v>100</v>
      </c>
      <c r="K130" s="18"/>
      <c r="L130" s="19">
        <v>100</v>
      </c>
      <c r="M130" s="517">
        <v>100</v>
      </c>
      <c r="N130" s="518"/>
      <c r="O130" s="644">
        <v>100</v>
      </c>
      <c r="P130" s="10">
        <v>100</v>
      </c>
      <c r="Q130" s="18"/>
      <c r="R130" s="19">
        <v>100</v>
      </c>
      <c r="S130" s="517">
        <v>100</v>
      </c>
      <c r="T130" s="518"/>
      <c r="U130" s="644">
        <v>100</v>
      </c>
      <c r="V130" s="10">
        <v>100</v>
      </c>
      <c r="W130" s="18"/>
      <c r="X130" s="19">
        <v>100</v>
      </c>
      <c r="Y130" s="517">
        <v>100</v>
      </c>
      <c r="Z130" s="518"/>
    </row>
    <row r="131" spans="1:26" hidden="1" x14ac:dyDescent="0.4">
      <c r="A131" s="20" t="s">
        <v>6</v>
      </c>
      <c r="B131" s="638"/>
      <c r="C131" s="645"/>
      <c r="D131" s="11">
        <f>D130</f>
        <v>100</v>
      </c>
      <c r="E131" s="21" t="s">
        <v>1</v>
      </c>
      <c r="F131" s="22">
        <f t="shared" ref="F131:F141" si="91">C131*D131</f>
        <v>0</v>
      </c>
      <c r="G131" s="521">
        <f>G130+F131</f>
        <v>100</v>
      </c>
      <c r="H131" s="230"/>
      <c r="I131" s="536">
        <f>C131</f>
        <v>0</v>
      </c>
      <c r="J131" s="11">
        <f>J130</f>
        <v>100</v>
      </c>
      <c r="K131" s="21" t="s">
        <v>1</v>
      </c>
      <c r="L131" s="22">
        <f t="shared" ref="L131:L144" si="92">I131*J131</f>
        <v>0</v>
      </c>
      <c r="M131" s="521">
        <f>M130+L131</f>
        <v>100</v>
      </c>
      <c r="N131" s="230"/>
      <c r="O131" s="645"/>
      <c r="P131" s="11">
        <f>P130</f>
        <v>100</v>
      </c>
      <c r="Q131" s="21" t="s">
        <v>1</v>
      </c>
      <c r="R131" s="22">
        <f t="shared" ref="R131:R159" si="93">O131*P131</f>
        <v>0</v>
      </c>
      <c r="S131" s="521">
        <f>S130+R131</f>
        <v>100</v>
      </c>
      <c r="T131" s="230"/>
      <c r="U131" s="645"/>
      <c r="V131" s="11">
        <f>V130</f>
        <v>100</v>
      </c>
      <c r="W131" s="21" t="s">
        <v>1</v>
      </c>
      <c r="X131" s="22">
        <f t="shared" ref="X131:X159" si="94">U131*V131</f>
        <v>0</v>
      </c>
      <c r="Y131" s="521">
        <f>Y130+X131</f>
        <v>100</v>
      </c>
      <c r="Z131" s="230"/>
    </row>
    <row r="132" spans="1:26" hidden="1" x14ac:dyDescent="0.4">
      <c r="A132" s="17" t="s">
        <v>7</v>
      </c>
      <c r="B132" s="651" t="s">
        <v>8</v>
      </c>
      <c r="C132" s="646">
        <f>'Vaste waarden'!$C$25</f>
        <v>8.2987551867219914E-2</v>
      </c>
      <c r="D132" s="10">
        <f>$G$131</f>
        <v>100</v>
      </c>
      <c r="E132" s="18" t="s">
        <v>1</v>
      </c>
      <c r="F132" s="19">
        <f t="shared" si="91"/>
        <v>8.2987551867219906</v>
      </c>
      <c r="G132" s="517"/>
      <c r="H132" s="523"/>
      <c r="I132" s="537">
        <f>C132</f>
        <v>8.2987551867219914E-2</v>
      </c>
      <c r="J132" s="10">
        <f>$M$131</f>
        <v>100</v>
      </c>
      <c r="K132" s="18" t="s">
        <v>1</v>
      </c>
      <c r="L132" s="19">
        <f t="shared" si="92"/>
        <v>8.2987551867219906</v>
      </c>
      <c r="M132" s="517"/>
      <c r="N132" s="523"/>
      <c r="O132" s="646"/>
      <c r="P132" s="10">
        <f>$S$131</f>
        <v>100</v>
      </c>
      <c r="Q132" s="18" t="s">
        <v>1</v>
      </c>
      <c r="R132" s="19">
        <f t="shared" si="93"/>
        <v>0</v>
      </c>
      <c r="S132" s="517"/>
      <c r="T132" s="523"/>
      <c r="U132" s="646"/>
      <c r="V132" s="10">
        <f>$S$131</f>
        <v>100</v>
      </c>
      <c r="W132" s="18" t="s">
        <v>1</v>
      </c>
      <c r="X132" s="19">
        <f t="shared" si="94"/>
        <v>0</v>
      </c>
      <c r="Y132" s="517"/>
      <c r="Z132" s="523"/>
    </row>
    <row r="133" spans="1:26" hidden="1" x14ac:dyDescent="0.4">
      <c r="A133" s="23"/>
      <c r="B133" s="271" t="s">
        <v>9</v>
      </c>
      <c r="C133" s="646"/>
      <c r="D133" s="8">
        <f>$G$131</f>
        <v>100</v>
      </c>
      <c r="E133" s="24" t="s">
        <v>1</v>
      </c>
      <c r="F133" s="25">
        <f t="shared" si="91"/>
        <v>0</v>
      </c>
      <c r="G133" s="524"/>
      <c r="H133" s="523"/>
      <c r="I133" s="537"/>
      <c r="J133" s="8">
        <f>$M$131</f>
        <v>100</v>
      </c>
      <c r="K133" s="24" t="s">
        <v>1</v>
      </c>
      <c r="L133" s="25">
        <f t="shared" si="92"/>
        <v>0</v>
      </c>
      <c r="M133" s="524"/>
      <c r="N133" s="523"/>
      <c r="O133" s="646"/>
      <c r="P133" s="25">
        <f>$S$131</f>
        <v>100</v>
      </c>
      <c r="Q133" s="24" t="s">
        <v>1</v>
      </c>
      <c r="R133" s="25">
        <f t="shared" si="93"/>
        <v>0</v>
      </c>
      <c r="S133" s="524"/>
      <c r="T133" s="523"/>
      <c r="U133" s="646"/>
      <c r="V133" s="25">
        <f>$S$131</f>
        <v>100</v>
      </c>
      <c r="W133" s="24" t="s">
        <v>1</v>
      </c>
      <c r="X133" s="25">
        <f t="shared" si="94"/>
        <v>0</v>
      </c>
      <c r="Y133" s="524"/>
      <c r="Z133" s="523"/>
    </row>
    <row r="134" spans="1:26" hidden="1" x14ac:dyDescent="0.4">
      <c r="A134" s="23"/>
      <c r="B134" s="150" t="s">
        <v>10</v>
      </c>
      <c r="C134" s="646"/>
      <c r="D134" s="8">
        <f t="shared" ref="D134:D136" si="95">$G$131</f>
        <v>100</v>
      </c>
      <c r="E134" s="24" t="s">
        <v>1</v>
      </c>
      <c r="F134" s="25">
        <f t="shared" si="91"/>
        <v>0</v>
      </c>
      <c r="G134" s="524"/>
      <c r="H134" s="523"/>
      <c r="I134" s="537"/>
      <c r="J134" s="8">
        <f t="shared" ref="J134:J136" si="96">$M$131</f>
        <v>100</v>
      </c>
      <c r="K134" s="24" t="s">
        <v>1</v>
      </c>
      <c r="L134" s="25">
        <f t="shared" si="92"/>
        <v>0</v>
      </c>
      <c r="M134" s="524"/>
      <c r="N134" s="523"/>
      <c r="O134" s="646"/>
      <c r="P134" s="25">
        <f t="shared" ref="P134:P136" si="97">$S$131</f>
        <v>100</v>
      </c>
      <c r="Q134" s="24" t="s">
        <v>1</v>
      </c>
      <c r="R134" s="25">
        <f t="shared" si="93"/>
        <v>0</v>
      </c>
      <c r="S134" s="524"/>
      <c r="T134" s="523"/>
      <c r="U134" s="646"/>
      <c r="V134" s="25">
        <f t="shared" ref="V134:V136" si="98">$S$131</f>
        <v>100</v>
      </c>
      <c r="W134" s="24" t="s">
        <v>1</v>
      </c>
      <c r="X134" s="25">
        <f t="shared" si="94"/>
        <v>0</v>
      </c>
      <c r="Y134" s="524"/>
      <c r="Z134" s="523"/>
    </row>
    <row r="135" spans="1:26" hidden="1" x14ac:dyDescent="0.4">
      <c r="A135" s="23"/>
      <c r="B135" s="150" t="s">
        <v>362</v>
      </c>
      <c r="C135" s="646">
        <f>'Vaste waarden'!$C$27</f>
        <v>0</v>
      </c>
      <c r="D135" s="8">
        <f t="shared" si="95"/>
        <v>100</v>
      </c>
      <c r="E135" s="24" t="s">
        <v>1</v>
      </c>
      <c r="F135" s="25">
        <f t="shared" si="91"/>
        <v>0</v>
      </c>
      <c r="G135" s="524"/>
      <c r="H135" s="523"/>
      <c r="I135" s="537"/>
      <c r="J135" s="8">
        <f t="shared" si="96"/>
        <v>100</v>
      </c>
      <c r="K135" s="24" t="s">
        <v>1</v>
      </c>
      <c r="L135" s="25">
        <f t="shared" si="92"/>
        <v>0</v>
      </c>
      <c r="M135" s="524"/>
      <c r="N135" s="523"/>
      <c r="O135" s="646"/>
      <c r="P135" s="25">
        <f t="shared" si="97"/>
        <v>100</v>
      </c>
      <c r="Q135" s="24" t="s">
        <v>1</v>
      </c>
      <c r="R135" s="25">
        <f t="shared" si="93"/>
        <v>0</v>
      </c>
      <c r="S135" s="524"/>
      <c r="T135" s="523"/>
      <c r="U135" s="646"/>
      <c r="V135" s="25">
        <f t="shared" si="98"/>
        <v>100</v>
      </c>
      <c r="W135" s="24" t="s">
        <v>1</v>
      </c>
      <c r="X135" s="25">
        <f t="shared" si="94"/>
        <v>0</v>
      </c>
      <c r="Y135" s="524"/>
      <c r="Z135" s="523"/>
    </row>
    <row r="136" spans="1:26" hidden="1" x14ac:dyDescent="0.4">
      <c r="A136" s="20"/>
      <c r="B136" s="151" t="s">
        <v>22</v>
      </c>
      <c r="C136" s="645">
        <f>SUM(C132:C135)</f>
        <v>8.2987551867219914E-2</v>
      </c>
      <c r="D136" s="8">
        <f t="shared" si="95"/>
        <v>100</v>
      </c>
      <c r="E136" s="24" t="s">
        <v>1</v>
      </c>
      <c r="F136" s="22">
        <f t="shared" si="91"/>
        <v>8.2987551867219906</v>
      </c>
      <c r="G136" s="521">
        <f>G131+F136</f>
        <v>108.29875518672199</v>
      </c>
      <c r="H136" s="230"/>
      <c r="I136" s="535">
        <f>SUM(I132:I135)</f>
        <v>8.2987551867219914E-2</v>
      </c>
      <c r="J136" s="8">
        <f t="shared" si="96"/>
        <v>100</v>
      </c>
      <c r="K136" s="21" t="s">
        <v>1</v>
      </c>
      <c r="L136" s="22">
        <f t="shared" si="92"/>
        <v>8.2987551867219906</v>
      </c>
      <c r="M136" s="521">
        <f>M131+L136</f>
        <v>108.29875518672199</v>
      </c>
      <c r="N136" s="230"/>
      <c r="O136" s="645">
        <f>SUM(O132:O135)</f>
        <v>0</v>
      </c>
      <c r="P136" s="22">
        <f t="shared" si="97"/>
        <v>100</v>
      </c>
      <c r="Q136" s="21" t="s">
        <v>1</v>
      </c>
      <c r="R136" s="22">
        <f t="shared" si="93"/>
        <v>0</v>
      </c>
      <c r="S136" s="521">
        <f>S131+R136</f>
        <v>100</v>
      </c>
      <c r="T136" s="230"/>
      <c r="U136" s="645">
        <f>SUM(U132:U135)</f>
        <v>0</v>
      </c>
      <c r="V136" s="22">
        <f t="shared" si="98"/>
        <v>100</v>
      </c>
      <c r="W136" s="21" t="s">
        <v>1</v>
      </c>
      <c r="X136" s="22">
        <f t="shared" si="94"/>
        <v>0</v>
      </c>
      <c r="Y136" s="521">
        <f>Y131+X136</f>
        <v>100</v>
      </c>
      <c r="Z136" s="230"/>
    </row>
    <row r="137" spans="1:26" hidden="1" x14ac:dyDescent="0.4">
      <c r="A137" s="26" t="s">
        <v>390</v>
      </c>
      <c r="B137" s="650"/>
      <c r="C137" s="645">
        <f>'Overzicht van invoer'!$F$42</f>
        <v>8.3000000000000004E-2</v>
      </c>
      <c r="D137" s="28">
        <f>G136-F134</f>
        <v>108.29875518672199</v>
      </c>
      <c r="E137" s="27" t="s">
        <v>394</v>
      </c>
      <c r="F137" s="29">
        <f t="shared" si="91"/>
        <v>8.9887966804979254</v>
      </c>
      <c r="G137" s="525">
        <f>G136+F137</f>
        <v>117.28755186721992</v>
      </c>
      <c r="H137" s="230"/>
      <c r="I137" s="526">
        <f>IF(Variabelen!$C$68 ="ja", Variabelen!$F$67, 0)+IF(Variabelen!$C$71 ="ja", Variabelen!$F$70, 0)</f>
        <v>0</v>
      </c>
      <c r="J137" s="28">
        <f>M136-L134</f>
        <v>108.29875518672199</v>
      </c>
      <c r="K137" s="29" t="s">
        <v>394</v>
      </c>
      <c r="L137" s="29">
        <f t="shared" si="92"/>
        <v>0</v>
      </c>
      <c r="M137" s="525">
        <f>M136+L137</f>
        <v>108.29875518672199</v>
      </c>
      <c r="N137" s="230"/>
      <c r="O137" s="655">
        <f>IF(Variabelen!$C$69 ="ja", Variabelen!$F$67, 0)+IF(Variabelen!$C$72 ="ja", Variabelen!$F$70, 0)</f>
        <v>0</v>
      </c>
      <c r="P137" s="28">
        <f>S136-R134</f>
        <v>100</v>
      </c>
      <c r="Q137" s="27" t="s">
        <v>394</v>
      </c>
      <c r="R137" s="29">
        <f t="shared" si="93"/>
        <v>0</v>
      </c>
      <c r="S137" s="525">
        <f>S136+R137</f>
        <v>100</v>
      </c>
      <c r="T137" s="230"/>
      <c r="U137" s="655"/>
      <c r="V137" s="28">
        <f>Y136-X134</f>
        <v>100</v>
      </c>
      <c r="W137" s="27" t="s">
        <v>394</v>
      </c>
      <c r="X137" s="29">
        <f t="shared" si="94"/>
        <v>0</v>
      </c>
      <c r="Y137" s="525">
        <f>Y136+X137</f>
        <v>100</v>
      </c>
      <c r="Z137" s="230"/>
    </row>
    <row r="138" spans="1:26" hidden="1" x14ac:dyDescent="0.4">
      <c r="A138" s="26" t="s">
        <v>11</v>
      </c>
      <c r="B138" s="650"/>
      <c r="C138" s="645">
        <f>'Vaste waarden'!$C$32</f>
        <v>0.08</v>
      </c>
      <c r="D138" s="28">
        <f>G136-F134</f>
        <v>108.29875518672199</v>
      </c>
      <c r="E138" s="538" t="s">
        <v>394</v>
      </c>
      <c r="F138" s="29">
        <f t="shared" si="91"/>
        <v>8.6639004149377588</v>
      </c>
      <c r="G138" s="525">
        <f>G136+F138+F137</f>
        <v>125.95145228215767</v>
      </c>
      <c r="H138" s="230"/>
      <c r="I138" s="526">
        <f>IF(Variabelen!$C$65 ="ja", Variabelen!$F$64, 0)</f>
        <v>0</v>
      </c>
      <c r="J138" s="28">
        <f>M136-L134</f>
        <v>108.29875518672199</v>
      </c>
      <c r="K138" s="27" t="s">
        <v>394</v>
      </c>
      <c r="L138" s="29">
        <f t="shared" si="92"/>
        <v>0</v>
      </c>
      <c r="M138" s="525">
        <f>M136+L138+L137</f>
        <v>108.29875518672199</v>
      </c>
      <c r="N138" s="230"/>
      <c r="O138" s="655">
        <f>IF(Variabelen!$C$66 ="ja", Variabelen!$F$64, 0)</f>
        <v>0</v>
      </c>
      <c r="P138" s="28">
        <f>S136-R134</f>
        <v>100</v>
      </c>
      <c r="Q138" s="27" t="s">
        <v>394</v>
      </c>
      <c r="R138" s="29">
        <f t="shared" si="93"/>
        <v>0</v>
      </c>
      <c r="S138" s="525">
        <f>S136+R138+R137</f>
        <v>100</v>
      </c>
      <c r="T138" s="230"/>
      <c r="U138" s="655"/>
      <c r="V138" s="28">
        <f>Y136-X134</f>
        <v>100</v>
      </c>
      <c r="W138" s="27" t="s">
        <v>394</v>
      </c>
      <c r="X138" s="29">
        <f t="shared" si="94"/>
        <v>0</v>
      </c>
      <c r="Y138" s="525">
        <f>Y136+X138+X137</f>
        <v>100</v>
      </c>
      <c r="Z138" s="230"/>
    </row>
    <row r="139" spans="1:26" hidden="1" x14ac:dyDescent="0.4">
      <c r="A139" s="23" t="s">
        <v>18</v>
      </c>
      <c r="B139" s="271" t="s">
        <v>314</v>
      </c>
      <c r="C139" s="646">
        <f>'Overzicht van invoer'!$F$11</f>
        <v>0</v>
      </c>
      <c r="D139" s="8">
        <f>$G$138</f>
        <v>125.95145228215767</v>
      </c>
      <c r="E139" s="24" t="s">
        <v>394</v>
      </c>
      <c r="F139" s="25">
        <f t="shared" si="91"/>
        <v>0</v>
      </c>
      <c r="G139" s="524"/>
      <c r="H139" s="523"/>
      <c r="I139" s="537">
        <f t="shared" ref="I139:I144" si="99">C139</f>
        <v>0</v>
      </c>
      <c r="J139" s="8">
        <f>$M$138</f>
        <v>108.29875518672199</v>
      </c>
      <c r="K139" s="24" t="s">
        <v>394</v>
      </c>
      <c r="L139" s="25">
        <f t="shared" si="92"/>
        <v>0</v>
      </c>
      <c r="M139" s="524"/>
      <c r="N139" s="523"/>
      <c r="O139" s="646">
        <f>C139</f>
        <v>0</v>
      </c>
      <c r="P139" s="8">
        <f>$S$138</f>
        <v>100</v>
      </c>
      <c r="Q139" s="24" t="s">
        <v>394</v>
      </c>
      <c r="R139" s="25">
        <f t="shared" si="93"/>
        <v>0</v>
      </c>
      <c r="S139" s="524"/>
      <c r="T139" s="523"/>
      <c r="U139" s="646">
        <f>I139</f>
        <v>0</v>
      </c>
      <c r="V139" s="8">
        <f>$S$138</f>
        <v>100</v>
      </c>
      <c r="W139" s="24" t="s">
        <v>394</v>
      </c>
      <c r="X139" s="25">
        <f t="shared" si="94"/>
        <v>0</v>
      </c>
      <c r="Y139" s="524"/>
      <c r="Z139" s="523"/>
    </row>
    <row r="140" spans="1:26" hidden="1" x14ac:dyDescent="0.4">
      <c r="A140" s="23"/>
      <c r="B140" s="271" t="s">
        <v>315</v>
      </c>
      <c r="C140" s="646"/>
      <c r="D140" s="8">
        <f t="shared" ref="D140:D151" si="100">$G$138</f>
        <v>125.95145228215767</v>
      </c>
      <c r="E140" s="24" t="s">
        <v>394</v>
      </c>
      <c r="F140" s="25">
        <f t="shared" si="91"/>
        <v>0</v>
      </c>
      <c r="G140" s="524"/>
      <c r="H140" s="523"/>
      <c r="I140" s="537">
        <f t="shared" si="99"/>
        <v>0</v>
      </c>
      <c r="J140" s="8">
        <f>$M$138</f>
        <v>108.29875518672199</v>
      </c>
      <c r="K140" s="24" t="s">
        <v>394</v>
      </c>
      <c r="L140" s="25">
        <f t="shared" si="92"/>
        <v>0</v>
      </c>
      <c r="M140" s="524"/>
      <c r="N140" s="523"/>
      <c r="O140" s="646">
        <f>I140</f>
        <v>0</v>
      </c>
      <c r="P140" s="8">
        <f>$S$138</f>
        <v>100</v>
      </c>
      <c r="Q140" s="24" t="s">
        <v>394</v>
      </c>
      <c r="R140" s="25">
        <f t="shared" si="93"/>
        <v>0</v>
      </c>
      <c r="S140" s="524"/>
      <c r="T140" s="523"/>
      <c r="U140" s="646">
        <f>O140</f>
        <v>0</v>
      </c>
      <c r="V140" s="8">
        <f>$S$138</f>
        <v>100</v>
      </c>
      <c r="W140" s="24" t="s">
        <v>394</v>
      </c>
      <c r="X140" s="25">
        <f t="shared" si="94"/>
        <v>0</v>
      </c>
      <c r="Y140" s="524"/>
      <c r="Z140" s="523"/>
    </row>
    <row r="141" spans="1:26" hidden="1" x14ac:dyDescent="0.4">
      <c r="A141" s="23"/>
      <c r="B141" s="271" t="s">
        <v>12</v>
      </c>
      <c r="C141" s="646"/>
      <c r="D141" s="8">
        <f t="shared" si="100"/>
        <v>125.95145228215767</v>
      </c>
      <c r="E141" s="24" t="s">
        <v>394</v>
      </c>
      <c r="F141" s="25">
        <f t="shared" si="91"/>
        <v>0</v>
      </c>
      <c r="G141" s="524"/>
      <c r="H141" s="523"/>
      <c r="I141" s="537">
        <f t="shared" si="99"/>
        <v>0</v>
      </c>
      <c r="J141" s="8">
        <f>$M$138</f>
        <v>108.29875518672199</v>
      </c>
      <c r="K141" s="24" t="s">
        <v>394</v>
      </c>
      <c r="L141" s="25">
        <f t="shared" si="92"/>
        <v>0</v>
      </c>
      <c r="M141" s="524"/>
      <c r="N141" s="523"/>
      <c r="O141" s="646">
        <f t="shared" ref="O141:O144" si="101">I141</f>
        <v>0</v>
      </c>
      <c r="P141" s="8">
        <f>$S$138</f>
        <v>100</v>
      </c>
      <c r="Q141" s="24" t="s">
        <v>394</v>
      </c>
      <c r="R141" s="25">
        <f t="shared" si="93"/>
        <v>0</v>
      </c>
      <c r="S141" s="524"/>
      <c r="T141" s="523"/>
      <c r="U141" s="646">
        <f t="shared" ref="U141" si="102">O141</f>
        <v>0</v>
      </c>
      <c r="V141" s="8">
        <f>$S$138</f>
        <v>100</v>
      </c>
      <c r="W141" s="24" t="s">
        <v>394</v>
      </c>
      <c r="X141" s="25">
        <f t="shared" si="94"/>
        <v>0</v>
      </c>
      <c r="Y141" s="524"/>
      <c r="Z141" s="523"/>
    </row>
    <row r="142" spans="1:26" hidden="1" x14ac:dyDescent="0.4">
      <c r="A142" s="23"/>
      <c r="B142" s="271" t="s">
        <v>285</v>
      </c>
      <c r="C142" s="637">
        <f>'Vaste waarden'!$B$19</f>
        <v>1.2200000000000001E-2</v>
      </c>
      <c r="D142" s="8">
        <f t="shared" ref="D142" si="103">$G$14</f>
        <v>131.64324746291959</v>
      </c>
      <c r="E142" s="25" t="s">
        <v>394</v>
      </c>
      <c r="F142" s="25">
        <f>C142*D142</f>
        <v>1.6060476190476192</v>
      </c>
      <c r="G142" s="524"/>
      <c r="H142" s="523"/>
      <c r="I142" s="522">
        <f t="shared" si="99"/>
        <v>1.2200000000000001E-2</v>
      </c>
      <c r="J142" s="8">
        <f t="shared" ref="J142" si="104">$M$14</f>
        <v>113.19281811085089</v>
      </c>
      <c r="K142" s="25" t="s">
        <v>394</v>
      </c>
      <c r="L142" s="25">
        <f t="shared" si="92"/>
        <v>1.3809523809523809</v>
      </c>
      <c r="M142" s="524"/>
      <c r="N142" s="523"/>
      <c r="O142" s="637">
        <f>C142</f>
        <v>1.2200000000000001E-2</v>
      </c>
      <c r="P142" s="8">
        <f t="shared" ref="P142" si="105">$S$14</f>
        <v>100</v>
      </c>
      <c r="Q142" s="25" t="s">
        <v>394</v>
      </c>
      <c r="R142" s="25">
        <f t="shared" si="93"/>
        <v>1.22</v>
      </c>
      <c r="S142" s="524"/>
      <c r="T142" s="523"/>
      <c r="U142" s="637">
        <f>I142</f>
        <v>1.2200000000000001E-2</v>
      </c>
      <c r="V142" s="8">
        <f t="shared" ref="V142:V144" si="106">$S$14</f>
        <v>100</v>
      </c>
      <c r="W142" s="25" t="s">
        <v>394</v>
      </c>
      <c r="X142" s="25">
        <f t="shared" si="94"/>
        <v>1.22</v>
      </c>
      <c r="Y142" s="524"/>
      <c r="Z142" s="523"/>
    </row>
    <row r="143" spans="1:26" hidden="1" x14ac:dyDescent="0.4">
      <c r="A143" s="23"/>
      <c r="B143" s="271" t="s">
        <v>613</v>
      </c>
      <c r="C143" s="646">
        <f>'Vaste waarden'!$B$10</f>
        <v>0</v>
      </c>
      <c r="D143" s="8">
        <f t="shared" ref="D143:D144" si="107">$G$14</f>
        <v>131.64324746291959</v>
      </c>
      <c r="E143" s="24" t="s">
        <v>394</v>
      </c>
      <c r="F143" s="25">
        <f t="shared" ref="F143:F144" si="108">C143*D143</f>
        <v>0</v>
      </c>
      <c r="G143" s="524"/>
      <c r="H143" s="523"/>
      <c r="I143" s="537">
        <f t="shared" si="99"/>
        <v>0</v>
      </c>
      <c r="J143" s="8">
        <f t="shared" ref="J143:J144" si="109">$M$14</f>
        <v>113.19281811085089</v>
      </c>
      <c r="K143" s="24" t="s">
        <v>394</v>
      </c>
      <c r="L143" s="25">
        <f t="shared" si="92"/>
        <v>0</v>
      </c>
      <c r="M143" s="524"/>
      <c r="N143" s="523"/>
      <c r="O143" s="646">
        <f t="shared" si="101"/>
        <v>0</v>
      </c>
      <c r="P143" s="8">
        <f t="shared" ref="P143:P144" si="110">$S$14</f>
        <v>100</v>
      </c>
      <c r="Q143" s="24" t="s">
        <v>394</v>
      </c>
      <c r="R143" s="25">
        <f t="shared" si="93"/>
        <v>0</v>
      </c>
      <c r="S143" s="524"/>
      <c r="T143" s="523"/>
      <c r="U143" s="646">
        <f t="shared" ref="U143" si="111">O143</f>
        <v>0</v>
      </c>
      <c r="V143" s="8">
        <f t="shared" si="106"/>
        <v>100</v>
      </c>
      <c r="W143" s="24" t="s">
        <v>394</v>
      </c>
      <c r="X143" s="25">
        <f t="shared" si="94"/>
        <v>0</v>
      </c>
      <c r="Y143" s="524"/>
      <c r="Z143" s="523"/>
    </row>
    <row r="144" spans="1:26" hidden="1" x14ac:dyDescent="0.4">
      <c r="A144" s="23"/>
      <c r="B144" s="271" t="s">
        <v>612</v>
      </c>
      <c r="C144" s="646"/>
      <c r="D144" s="8">
        <f t="shared" si="107"/>
        <v>131.64324746291959</v>
      </c>
      <c r="E144" s="24" t="s">
        <v>394</v>
      </c>
      <c r="F144" s="25">
        <f t="shared" si="108"/>
        <v>0</v>
      </c>
      <c r="G144" s="524"/>
      <c r="H144" s="523"/>
      <c r="I144" s="537">
        <f t="shared" si="99"/>
        <v>0</v>
      </c>
      <c r="J144" s="8">
        <f t="shared" si="109"/>
        <v>113.19281811085089</v>
      </c>
      <c r="K144" s="24" t="s">
        <v>394</v>
      </c>
      <c r="L144" s="25">
        <f t="shared" si="92"/>
        <v>0</v>
      </c>
      <c r="M144" s="524"/>
      <c r="N144" s="523"/>
      <c r="O144" s="646">
        <f t="shared" si="101"/>
        <v>0</v>
      </c>
      <c r="P144" s="8">
        <f t="shared" si="110"/>
        <v>100</v>
      </c>
      <c r="Q144" s="24" t="s">
        <v>394</v>
      </c>
      <c r="R144" s="25">
        <f t="shared" si="93"/>
        <v>0</v>
      </c>
      <c r="S144" s="524"/>
      <c r="T144" s="523"/>
      <c r="U144" s="646"/>
      <c r="V144" s="8">
        <f t="shared" si="106"/>
        <v>100</v>
      </c>
      <c r="W144" s="24" t="s">
        <v>394</v>
      </c>
      <c r="X144" s="25">
        <f t="shared" si="94"/>
        <v>0</v>
      </c>
      <c r="Y144" s="524"/>
      <c r="Z144" s="523"/>
    </row>
    <row r="145" spans="1:26" hidden="1" x14ac:dyDescent="0.4">
      <c r="A145" s="23"/>
      <c r="B145" s="638" t="s">
        <v>22</v>
      </c>
      <c r="C145" s="645">
        <f>SUM(C139:C144)</f>
        <v>1.2200000000000001E-2</v>
      </c>
      <c r="D145" s="8">
        <f t="shared" si="100"/>
        <v>125.95145228215767</v>
      </c>
      <c r="E145" s="24" t="s">
        <v>394</v>
      </c>
      <c r="F145" s="25">
        <f>SUM(F139:F144)</f>
        <v>1.6060476190476192</v>
      </c>
      <c r="G145" s="524">
        <f>G138+F145</f>
        <v>127.55749990120529</v>
      </c>
      <c r="H145" s="527"/>
      <c r="I145" s="536">
        <f>SUM(I139:I143)</f>
        <v>1.2200000000000001E-2</v>
      </c>
      <c r="J145" s="22">
        <f t="shared" ref="J145:J151" si="112">$M$138</f>
        <v>108.29875518672199</v>
      </c>
      <c r="K145" s="24" t="s">
        <v>394</v>
      </c>
      <c r="L145" s="25">
        <f>SUM(L139:L144)</f>
        <v>1.3809523809523809</v>
      </c>
      <c r="M145" s="524">
        <f>M138+L145</f>
        <v>109.67970756767437</v>
      </c>
      <c r="N145" s="527"/>
      <c r="O145" s="645">
        <f>SUM(O139:O143)</f>
        <v>1.2200000000000001E-2</v>
      </c>
      <c r="P145" s="22">
        <f t="shared" ref="P145:P151" si="113">$S$138</f>
        <v>100</v>
      </c>
      <c r="Q145" s="24" t="s">
        <v>394</v>
      </c>
      <c r="R145" s="25">
        <f t="shared" si="93"/>
        <v>1.22</v>
      </c>
      <c r="S145" s="524">
        <f>S138+R145</f>
        <v>101.22</v>
      </c>
      <c r="T145" s="527"/>
      <c r="U145" s="645">
        <f>SUM(U139:U143)</f>
        <v>1.2200000000000001E-2</v>
      </c>
      <c r="V145" s="22">
        <f t="shared" ref="V145:V151" si="114">$S$138</f>
        <v>100</v>
      </c>
      <c r="W145" s="24" t="s">
        <v>394</v>
      </c>
      <c r="X145" s="25">
        <f t="shared" si="94"/>
        <v>1.22</v>
      </c>
      <c r="Y145" s="524">
        <f>Y138+X145</f>
        <v>101.22</v>
      </c>
      <c r="Z145" s="527"/>
    </row>
    <row r="146" spans="1:26" hidden="1" x14ac:dyDescent="0.4">
      <c r="A146" s="17" t="s">
        <v>316</v>
      </c>
      <c r="B146" s="651" t="s">
        <v>320</v>
      </c>
      <c r="C146" s="646">
        <f>'Vaste waarden'!$B$3</f>
        <v>7.7399999999999997E-2</v>
      </c>
      <c r="D146" s="10">
        <f t="shared" si="100"/>
        <v>125.95145228215767</v>
      </c>
      <c r="E146" s="18" t="s">
        <v>394</v>
      </c>
      <c r="F146" s="19">
        <f t="shared" ref="F146:F159" si="115">C146*D146</f>
        <v>9.7486424066390036</v>
      </c>
      <c r="G146" s="517"/>
      <c r="H146" s="523"/>
      <c r="I146" s="537">
        <f t="shared" ref="I146:I153" si="116">C146</f>
        <v>7.7399999999999997E-2</v>
      </c>
      <c r="J146" s="8">
        <f t="shared" si="112"/>
        <v>108.29875518672199</v>
      </c>
      <c r="K146" s="18" t="s">
        <v>394</v>
      </c>
      <c r="L146" s="19">
        <f t="shared" ref="L146:L159" si="117">I146*J146</f>
        <v>8.3823236514522819</v>
      </c>
      <c r="M146" s="517"/>
      <c r="N146" s="523"/>
      <c r="O146" s="646">
        <f t="shared" ref="O146:O153" si="118">I146</f>
        <v>7.7399999999999997E-2</v>
      </c>
      <c r="P146" s="8">
        <f t="shared" si="113"/>
        <v>100</v>
      </c>
      <c r="Q146" s="18" t="s">
        <v>394</v>
      </c>
      <c r="R146" s="19">
        <f t="shared" si="93"/>
        <v>7.7399999999999993</v>
      </c>
      <c r="S146" s="517"/>
      <c r="T146" s="523"/>
      <c r="U146" s="646">
        <f t="shared" ref="U146:U153" si="119">O146</f>
        <v>7.7399999999999997E-2</v>
      </c>
      <c r="V146" s="8">
        <f t="shared" si="114"/>
        <v>100</v>
      </c>
      <c r="W146" s="18" t="s">
        <v>394</v>
      </c>
      <c r="X146" s="19">
        <f t="shared" si="94"/>
        <v>7.7399999999999993</v>
      </c>
      <c r="Y146" s="517"/>
      <c r="Z146" s="523"/>
    </row>
    <row r="147" spans="1:26" hidden="1" x14ac:dyDescent="0.4">
      <c r="A147" s="23"/>
      <c r="B147" s="150" t="s">
        <v>374</v>
      </c>
      <c r="C147" s="646">
        <f>Bedrijfswaardes!$C$15</f>
        <v>7.6300000000000007E-2</v>
      </c>
      <c r="D147" s="8">
        <f t="shared" si="100"/>
        <v>125.95145228215767</v>
      </c>
      <c r="E147" s="24" t="s">
        <v>394</v>
      </c>
      <c r="F147" s="25">
        <f t="shared" si="115"/>
        <v>9.6100958091286319</v>
      </c>
      <c r="G147" s="524"/>
      <c r="H147" s="523"/>
      <c r="I147" s="537">
        <f t="shared" si="116"/>
        <v>7.6300000000000007E-2</v>
      </c>
      <c r="J147" s="8">
        <f t="shared" si="112"/>
        <v>108.29875518672199</v>
      </c>
      <c r="K147" s="24" t="s">
        <v>394</v>
      </c>
      <c r="L147" s="25">
        <f t="shared" si="117"/>
        <v>8.2631950207468883</v>
      </c>
      <c r="M147" s="524"/>
      <c r="N147" s="523"/>
      <c r="O147" s="646">
        <f t="shared" si="118"/>
        <v>7.6300000000000007E-2</v>
      </c>
      <c r="P147" s="8">
        <f t="shared" si="113"/>
        <v>100</v>
      </c>
      <c r="Q147" s="24" t="s">
        <v>394</v>
      </c>
      <c r="R147" s="25">
        <f t="shared" si="93"/>
        <v>7.6300000000000008</v>
      </c>
      <c r="S147" s="524"/>
      <c r="T147" s="523"/>
      <c r="U147" s="646">
        <f t="shared" si="119"/>
        <v>7.6300000000000007E-2</v>
      </c>
      <c r="V147" s="8">
        <f t="shared" si="114"/>
        <v>100</v>
      </c>
      <c r="W147" s="24" t="s">
        <v>394</v>
      </c>
      <c r="X147" s="25">
        <f t="shared" si="94"/>
        <v>7.6300000000000008</v>
      </c>
      <c r="Y147" s="524"/>
      <c r="Z147" s="523"/>
    </row>
    <row r="148" spans="1:26" hidden="1" x14ac:dyDescent="0.4">
      <c r="A148" s="23"/>
      <c r="B148" s="150" t="s">
        <v>363</v>
      </c>
      <c r="C148" s="646">
        <f>'Vaste waarden'!$B$6</f>
        <v>5.0000000000000001E-3</v>
      </c>
      <c r="D148" s="8">
        <f t="shared" si="100"/>
        <v>125.95145228215767</v>
      </c>
      <c r="E148" s="24" t="s">
        <v>394</v>
      </c>
      <c r="F148" s="25">
        <f t="shared" si="115"/>
        <v>0.62975726141078836</v>
      </c>
      <c r="G148" s="524"/>
      <c r="H148" s="523"/>
      <c r="I148" s="537">
        <f t="shared" si="116"/>
        <v>5.0000000000000001E-3</v>
      </c>
      <c r="J148" s="8">
        <f t="shared" si="112"/>
        <v>108.29875518672199</v>
      </c>
      <c r="K148" s="24" t="s">
        <v>394</v>
      </c>
      <c r="L148" s="25">
        <f t="shared" si="117"/>
        <v>0.54149377593360992</v>
      </c>
      <c r="M148" s="524"/>
      <c r="N148" s="523"/>
      <c r="O148" s="646">
        <f t="shared" si="118"/>
        <v>5.0000000000000001E-3</v>
      </c>
      <c r="P148" s="8">
        <f t="shared" si="113"/>
        <v>100</v>
      </c>
      <c r="Q148" s="24" t="s">
        <v>394</v>
      </c>
      <c r="R148" s="25">
        <f t="shared" si="93"/>
        <v>0.5</v>
      </c>
      <c r="S148" s="524"/>
      <c r="T148" s="523"/>
      <c r="U148" s="646">
        <f t="shared" si="119"/>
        <v>5.0000000000000001E-3</v>
      </c>
      <c r="V148" s="8">
        <f t="shared" si="114"/>
        <v>100</v>
      </c>
      <c r="W148" s="24" t="s">
        <v>394</v>
      </c>
      <c r="X148" s="25">
        <f t="shared" si="94"/>
        <v>0.5</v>
      </c>
      <c r="Y148" s="524"/>
      <c r="Z148" s="523"/>
    </row>
    <row r="149" spans="1:26" hidden="1" x14ac:dyDescent="0.4">
      <c r="A149" s="23"/>
      <c r="B149" s="150" t="s">
        <v>321</v>
      </c>
      <c r="C149" s="646">
        <f>'Overzicht van invoer'!$F$22</f>
        <v>0</v>
      </c>
      <c r="D149" s="8">
        <f t="shared" si="100"/>
        <v>125.95145228215767</v>
      </c>
      <c r="E149" s="24" t="s">
        <v>394</v>
      </c>
      <c r="F149" s="25">
        <f t="shared" si="115"/>
        <v>0</v>
      </c>
      <c r="G149" s="524"/>
      <c r="H149" s="523"/>
      <c r="I149" s="537">
        <f t="shared" si="116"/>
        <v>0</v>
      </c>
      <c r="J149" s="8">
        <f t="shared" si="112"/>
        <v>108.29875518672199</v>
      </c>
      <c r="K149" s="24" t="s">
        <v>394</v>
      </c>
      <c r="L149" s="25">
        <f t="shared" si="117"/>
        <v>0</v>
      </c>
      <c r="M149" s="524"/>
      <c r="N149" s="523"/>
      <c r="O149" s="646">
        <f t="shared" si="118"/>
        <v>0</v>
      </c>
      <c r="P149" s="8">
        <f t="shared" si="113"/>
        <v>100</v>
      </c>
      <c r="Q149" s="24" t="s">
        <v>394</v>
      </c>
      <c r="R149" s="25">
        <f t="shared" si="93"/>
        <v>0</v>
      </c>
      <c r="S149" s="524"/>
      <c r="T149" s="523"/>
      <c r="U149" s="646">
        <f t="shared" si="119"/>
        <v>0</v>
      </c>
      <c r="V149" s="8">
        <f t="shared" si="114"/>
        <v>100</v>
      </c>
      <c r="W149" s="24" t="s">
        <v>394</v>
      </c>
      <c r="X149" s="25">
        <f t="shared" si="94"/>
        <v>0</v>
      </c>
      <c r="Y149" s="524"/>
      <c r="Z149" s="523"/>
    </row>
    <row r="150" spans="1:26" hidden="1" x14ac:dyDescent="0.4">
      <c r="A150" s="23"/>
      <c r="B150" s="150" t="s">
        <v>322</v>
      </c>
      <c r="C150" s="646">
        <f>'Overzicht van invoer'!$F$23</f>
        <v>0</v>
      </c>
      <c r="D150" s="8">
        <f t="shared" si="100"/>
        <v>125.95145228215767</v>
      </c>
      <c r="E150" s="24" t="s">
        <v>394</v>
      </c>
      <c r="F150" s="25">
        <f t="shared" si="115"/>
        <v>0</v>
      </c>
      <c r="G150" s="524"/>
      <c r="H150" s="523"/>
      <c r="I150" s="537">
        <f t="shared" si="116"/>
        <v>0</v>
      </c>
      <c r="J150" s="8">
        <f t="shared" si="112"/>
        <v>108.29875518672199</v>
      </c>
      <c r="K150" s="24" t="s">
        <v>394</v>
      </c>
      <c r="L150" s="25">
        <f t="shared" si="117"/>
        <v>0</v>
      </c>
      <c r="M150" s="524"/>
      <c r="N150" s="523"/>
      <c r="O150" s="646">
        <f t="shared" si="118"/>
        <v>0</v>
      </c>
      <c r="P150" s="8">
        <f t="shared" si="113"/>
        <v>100</v>
      </c>
      <c r="Q150" s="24" t="s">
        <v>394</v>
      </c>
      <c r="R150" s="25">
        <f t="shared" si="93"/>
        <v>0</v>
      </c>
      <c r="S150" s="524"/>
      <c r="T150" s="523"/>
      <c r="U150" s="646">
        <f t="shared" si="119"/>
        <v>0</v>
      </c>
      <c r="V150" s="8">
        <f t="shared" si="114"/>
        <v>100</v>
      </c>
      <c r="W150" s="24" t="s">
        <v>394</v>
      </c>
      <c r="X150" s="25">
        <f t="shared" si="94"/>
        <v>0</v>
      </c>
      <c r="Y150" s="524"/>
      <c r="Z150" s="523"/>
    </row>
    <row r="151" spans="1:26" hidden="1" x14ac:dyDescent="0.4">
      <c r="A151" s="23"/>
      <c r="B151" s="150" t="s">
        <v>13</v>
      </c>
      <c r="C151" s="646">
        <f>'Vaste waarden'!$B$7</f>
        <v>6.0999999999999999E-2</v>
      </c>
      <c r="D151" s="8">
        <f t="shared" si="100"/>
        <v>125.95145228215767</v>
      </c>
      <c r="E151" s="24" t="s">
        <v>394</v>
      </c>
      <c r="F151" s="25">
        <f t="shared" si="115"/>
        <v>7.683038589211618</v>
      </c>
      <c r="G151" s="524"/>
      <c r="H151" s="523"/>
      <c r="I151" s="537">
        <f t="shared" si="116"/>
        <v>6.0999999999999999E-2</v>
      </c>
      <c r="J151" s="8">
        <f t="shared" si="112"/>
        <v>108.29875518672199</v>
      </c>
      <c r="K151" s="24" t="s">
        <v>394</v>
      </c>
      <c r="L151" s="25">
        <f t="shared" si="117"/>
        <v>6.6062240663900411</v>
      </c>
      <c r="M151" s="524"/>
      <c r="N151" s="523"/>
      <c r="O151" s="646">
        <f t="shared" si="118"/>
        <v>6.0999999999999999E-2</v>
      </c>
      <c r="P151" s="8">
        <f t="shared" si="113"/>
        <v>100</v>
      </c>
      <c r="Q151" s="24" t="s">
        <v>394</v>
      </c>
      <c r="R151" s="25">
        <f t="shared" si="93"/>
        <v>6.1</v>
      </c>
      <c r="S151" s="524"/>
      <c r="T151" s="523"/>
      <c r="U151" s="646">
        <f t="shared" si="119"/>
        <v>6.0999999999999999E-2</v>
      </c>
      <c r="V151" s="8">
        <f t="shared" si="114"/>
        <v>100</v>
      </c>
      <c r="W151" s="24" t="s">
        <v>394</v>
      </c>
      <c r="X151" s="25">
        <f t="shared" si="94"/>
        <v>6.1</v>
      </c>
      <c r="Y151" s="524"/>
      <c r="Z151" s="523"/>
    </row>
    <row r="152" spans="1:26" hidden="1" x14ac:dyDescent="0.4">
      <c r="A152" s="23"/>
      <c r="B152" s="271" t="s">
        <v>384</v>
      </c>
      <c r="C152" s="646">
        <f>'Overzicht van invoer'!$F$26</f>
        <v>0</v>
      </c>
      <c r="D152" s="8">
        <f t="shared" ref="D152:D153" si="120">$G$14</f>
        <v>131.64324746291959</v>
      </c>
      <c r="E152" s="24" t="s">
        <v>394</v>
      </c>
      <c r="F152" s="25">
        <f t="shared" si="115"/>
        <v>0</v>
      </c>
      <c r="G152" s="524"/>
      <c r="H152" s="523"/>
      <c r="I152" s="537">
        <f t="shared" si="116"/>
        <v>0</v>
      </c>
      <c r="J152" s="8">
        <f t="shared" ref="J152:J153" si="121">$M$14</f>
        <v>113.19281811085089</v>
      </c>
      <c r="K152" s="24" t="s">
        <v>394</v>
      </c>
      <c r="L152" s="25">
        <f t="shared" si="117"/>
        <v>0</v>
      </c>
      <c r="M152" s="524"/>
      <c r="N152" s="523"/>
      <c r="O152" s="646">
        <f t="shared" si="118"/>
        <v>0</v>
      </c>
      <c r="P152" s="8">
        <f t="shared" ref="P152:P153" si="122">$S$14</f>
        <v>100</v>
      </c>
      <c r="Q152" s="24" t="s">
        <v>394</v>
      </c>
      <c r="R152" s="25">
        <f t="shared" si="93"/>
        <v>0</v>
      </c>
      <c r="S152" s="524"/>
      <c r="T152" s="523"/>
      <c r="U152" s="646">
        <f t="shared" si="119"/>
        <v>0</v>
      </c>
      <c r="V152" s="8">
        <f t="shared" ref="V152:V153" si="123">$S$14</f>
        <v>100</v>
      </c>
      <c r="W152" s="24" t="s">
        <v>394</v>
      </c>
      <c r="X152" s="25">
        <f t="shared" si="94"/>
        <v>0</v>
      </c>
      <c r="Y152" s="524"/>
      <c r="Z152" s="523"/>
    </row>
    <row r="153" spans="1:26" hidden="1" x14ac:dyDescent="0.4">
      <c r="A153" s="23"/>
      <c r="B153" s="271" t="s">
        <v>383</v>
      </c>
      <c r="C153" s="646">
        <f>'Overzicht van invoer'!$F$37</f>
        <v>0</v>
      </c>
      <c r="D153" s="8">
        <f t="shared" si="120"/>
        <v>131.64324746291959</v>
      </c>
      <c r="E153" s="24" t="s">
        <v>394</v>
      </c>
      <c r="F153" s="25">
        <f t="shared" si="115"/>
        <v>0</v>
      </c>
      <c r="G153" s="524"/>
      <c r="H153" s="523"/>
      <c r="I153" s="537">
        <f t="shared" si="116"/>
        <v>0</v>
      </c>
      <c r="J153" s="8">
        <f t="shared" si="121"/>
        <v>113.19281811085089</v>
      </c>
      <c r="K153" s="24" t="s">
        <v>394</v>
      </c>
      <c r="L153" s="25">
        <f t="shared" si="117"/>
        <v>0</v>
      </c>
      <c r="M153" s="524"/>
      <c r="N153" s="523"/>
      <c r="O153" s="646">
        <f t="shared" si="118"/>
        <v>0</v>
      </c>
      <c r="P153" s="8">
        <f t="shared" si="122"/>
        <v>100</v>
      </c>
      <c r="Q153" s="24" t="s">
        <v>394</v>
      </c>
      <c r="R153" s="25">
        <f t="shared" si="93"/>
        <v>0</v>
      </c>
      <c r="S153" s="524"/>
      <c r="T153" s="523"/>
      <c r="U153" s="646">
        <f t="shared" si="119"/>
        <v>0</v>
      </c>
      <c r="V153" s="8">
        <f t="shared" si="123"/>
        <v>100</v>
      </c>
      <c r="W153" s="24" t="s">
        <v>394</v>
      </c>
      <c r="X153" s="25">
        <f t="shared" si="94"/>
        <v>0</v>
      </c>
      <c r="Y153" s="524"/>
      <c r="Z153" s="523"/>
    </row>
    <row r="154" spans="1:26" hidden="1" x14ac:dyDescent="0.4">
      <c r="A154" s="20"/>
      <c r="B154" s="638" t="s">
        <v>22</v>
      </c>
      <c r="C154" s="645">
        <f>SUM(C146:C153)</f>
        <v>0.21970000000000001</v>
      </c>
      <c r="D154" s="22">
        <f>$G$138</f>
        <v>125.95145228215767</v>
      </c>
      <c r="E154" s="21" t="s">
        <v>394</v>
      </c>
      <c r="F154" s="22">
        <f t="shared" si="115"/>
        <v>27.671534066390041</v>
      </c>
      <c r="G154" s="521">
        <f>G145+F154</f>
        <v>155.22903396759534</v>
      </c>
      <c r="H154" s="230"/>
      <c r="I154" s="536">
        <f>SUM(I146:I153)</f>
        <v>0.21970000000000001</v>
      </c>
      <c r="J154" s="22">
        <f>$M$138</f>
        <v>108.29875518672199</v>
      </c>
      <c r="K154" s="21" t="s">
        <v>394</v>
      </c>
      <c r="L154" s="22">
        <f t="shared" si="117"/>
        <v>23.793236514522821</v>
      </c>
      <c r="M154" s="521">
        <f>M145+L154</f>
        <v>133.47294408219719</v>
      </c>
      <c r="N154" s="230"/>
      <c r="O154" s="645">
        <f>SUM(O146:O153)</f>
        <v>0.21970000000000001</v>
      </c>
      <c r="P154" s="22">
        <f>$S$138</f>
        <v>100</v>
      </c>
      <c r="Q154" s="21" t="s">
        <v>394</v>
      </c>
      <c r="R154" s="22">
        <f t="shared" si="93"/>
        <v>21.97</v>
      </c>
      <c r="S154" s="521">
        <f>S145+R154</f>
        <v>123.19</v>
      </c>
      <c r="T154" s="230"/>
      <c r="U154" s="645">
        <f>SUM(U146:U153)</f>
        <v>0.21970000000000001</v>
      </c>
      <c r="V154" s="22">
        <f>$S$138</f>
        <v>100</v>
      </c>
      <c r="W154" s="21" t="s">
        <v>394</v>
      </c>
      <c r="X154" s="22">
        <f t="shared" si="94"/>
        <v>21.97</v>
      </c>
      <c r="Y154" s="521">
        <f>Y145+X154</f>
        <v>123.19</v>
      </c>
      <c r="Z154" s="230"/>
    </row>
    <row r="155" spans="1:26" hidden="1" x14ac:dyDescent="0.4">
      <c r="A155" s="23" t="s">
        <v>16</v>
      </c>
      <c r="B155" s="271" t="s">
        <v>382</v>
      </c>
      <c r="C155" s="646">
        <f>'Overzicht van invoer'!$F$29</f>
        <v>0</v>
      </c>
      <c r="D155" s="8">
        <f>$G$154</f>
        <v>155.22903396759534</v>
      </c>
      <c r="E155" s="24" t="s">
        <v>636</v>
      </c>
      <c r="F155" s="25">
        <f t="shared" si="115"/>
        <v>0</v>
      </c>
      <c r="G155" s="524"/>
      <c r="H155" s="523"/>
      <c r="I155" s="537">
        <f>C155</f>
        <v>0</v>
      </c>
      <c r="J155" s="8">
        <f>$M$154</f>
        <v>133.47294408219719</v>
      </c>
      <c r="K155" s="24" t="s">
        <v>636</v>
      </c>
      <c r="L155" s="25">
        <f t="shared" si="117"/>
        <v>0</v>
      </c>
      <c r="M155" s="524"/>
      <c r="N155" s="523"/>
      <c r="O155" s="646">
        <f>C155</f>
        <v>0</v>
      </c>
      <c r="P155" s="8">
        <f>$S154</f>
        <v>123.19</v>
      </c>
      <c r="Q155" s="24" t="s">
        <v>636</v>
      </c>
      <c r="R155" s="25">
        <f t="shared" si="93"/>
        <v>0</v>
      </c>
      <c r="S155" s="524"/>
      <c r="T155" s="523"/>
      <c r="U155" s="646">
        <f>I155</f>
        <v>0</v>
      </c>
      <c r="V155" s="8">
        <f>$S154</f>
        <v>123.19</v>
      </c>
      <c r="W155" s="24" t="s">
        <v>636</v>
      </c>
      <c r="X155" s="25">
        <f t="shared" si="94"/>
        <v>0</v>
      </c>
      <c r="Y155" s="524"/>
      <c r="Z155" s="523"/>
    </row>
    <row r="156" spans="1:26" hidden="1" x14ac:dyDescent="0.4">
      <c r="A156" s="23"/>
      <c r="B156" s="271" t="s">
        <v>386</v>
      </c>
      <c r="C156" s="646">
        <f>'Overzicht van invoer'!$F$39</f>
        <v>0</v>
      </c>
      <c r="D156" s="8">
        <f>$G$31</f>
        <v>180.80678508197616</v>
      </c>
      <c r="E156" s="24" t="s">
        <v>636</v>
      </c>
      <c r="F156" s="25">
        <f t="shared" si="115"/>
        <v>0</v>
      </c>
      <c r="G156" s="524"/>
      <c r="H156" s="523"/>
      <c r="I156" s="537">
        <f>C156</f>
        <v>0</v>
      </c>
      <c r="J156" s="8">
        <f t="shared" ref="J156:J159" si="124">$M$154</f>
        <v>133.47294408219719</v>
      </c>
      <c r="K156" s="24" t="s">
        <v>636</v>
      </c>
      <c r="L156" s="25">
        <f t="shared" si="117"/>
        <v>0</v>
      </c>
      <c r="M156" s="524"/>
      <c r="N156" s="523"/>
      <c r="O156" s="646"/>
      <c r="P156" s="8">
        <f>$S155</f>
        <v>0</v>
      </c>
      <c r="Q156" s="24" t="s">
        <v>636</v>
      </c>
      <c r="R156" s="25">
        <f t="shared" si="93"/>
        <v>0</v>
      </c>
      <c r="S156" s="524"/>
      <c r="T156" s="523"/>
      <c r="U156" s="646"/>
      <c r="V156" s="8">
        <f>$S155</f>
        <v>0</v>
      </c>
      <c r="W156" s="24" t="s">
        <v>636</v>
      </c>
      <c r="X156" s="25">
        <f t="shared" si="94"/>
        <v>0</v>
      </c>
      <c r="Y156" s="524"/>
      <c r="Z156" s="523"/>
    </row>
    <row r="157" spans="1:26" hidden="1" x14ac:dyDescent="0.4">
      <c r="A157" s="23"/>
      <c r="B157" s="271" t="s">
        <v>424</v>
      </c>
      <c r="C157" s="646">
        <f>'Overzicht van invoer'!$F$45+'Overzicht van invoer'!$F$46</f>
        <v>0</v>
      </c>
      <c r="D157" s="8">
        <f>$G$31</f>
        <v>180.80678508197616</v>
      </c>
      <c r="E157" s="24" t="s">
        <v>636</v>
      </c>
      <c r="F157" s="25">
        <f t="shared" si="115"/>
        <v>0</v>
      </c>
      <c r="G157" s="524"/>
      <c r="H157" s="523"/>
      <c r="I157" s="537">
        <f>'Overzicht van invoer'!$F$45</f>
        <v>0</v>
      </c>
      <c r="J157" s="8">
        <f t="shared" si="124"/>
        <v>133.47294408219719</v>
      </c>
      <c r="K157" s="24" t="s">
        <v>636</v>
      </c>
      <c r="L157" s="25">
        <f t="shared" si="117"/>
        <v>0</v>
      </c>
      <c r="M157" s="524"/>
      <c r="N157" s="523"/>
      <c r="O157" s="646"/>
      <c r="P157" s="8">
        <f>$S156</f>
        <v>0</v>
      </c>
      <c r="Q157" s="24" t="s">
        <v>636</v>
      </c>
      <c r="R157" s="25">
        <f t="shared" si="93"/>
        <v>0</v>
      </c>
      <c r="S157" s="524"/>
      <c r="T157" s="523"/>
      <c r="U157" s="646"/>
      <c r="V157" s="8">
        <f>$S156</f>
        <v>0</v>
      </c>
      <c r="W157" s="24" t="s">
        <v>636</v>
      </c>
      <c r="X157" s="25">
        <f t="shared" si="94"/>
        <v>0</v>
      </c>
      <c r="Y157" s="524"/>
      <c r="Z157" s="523"/>
    </row>
    <row r="158" spans="1:26" hidden="1" x14ac:dyDescent="0.4">
      <c r="A158" s="23" t="s">
        <v>17</v>
      </c>
      <c r="B158" s="271" t="s">
        <v>300</v>
      </c>
      <c r="C158" s="646">
        <f>'Overzicht van invoer'!$F$47</f>
        <v>0</v>
      </c>
      <c r="D158" s="8">
        <f t="shared" ref="D158:D159" si="125">$G$154</f>
        <v>155.22903396759534</v>
      </c>
      <c r="E158" s="24" t="s">
        <v>636</v>
      </c>
      <c r="F158" s="25">
        <f t="shared" si="115"/>
        <v>0</v>
      </c>
      <c r="G158" s="524"/>
      <c r="H158" s="523"/>
      <c r="I158" s="537"/>
      <c r="J158" s="8">
        <f t="shared" si="124"/>
        <v>133.47294408219719</v>
      </c>
      <c r="K158" s="24" t="s">
        <v>636</v>
      </c>
      <c r="L158" s="25">
        <f t="shared" si="117"/>
        <v>0</v>
      </c>
      <c r="M158" s="524"/>
      <c r="N158" s="523"/>
      <c r="O158" s="646"/>
      <c r="P158" s="8">
        <f>$S$154</f>
        <v>123.19</v>
      </c>
      <c r="Q158" s="24" t="s">
        <v>636</v>
      </c>
      <c r="R158" s="25">
        <f t="shared" si="93"/>
        <v>0</v>
      </c>
      <c r="S158" s="524"/>
      <c r="T158" s="523"/>
      <c r="U158" s="646"/>
      <c r="V158" s="8">
        <f>$S$154</f>
        <v>123.19</v>
      </c>
      <c r="W158" s="24" t="s">
        <v>636</v>
      </c>
      <c r="X158" s="25">
        <f t="shared" si="94"/>
        <v>0</v>
      </c>
      <c r="Y158" s="524"/>
      <c r="Z158" s="523"/>
    </row>
    <row r="159" spans="1:26" hidden="1" x14ac:dyDescent="0.4">
      <c r="A159" s="23"/>
      <c r="B159" s="638" t="s">
        <v>22</v>
      </c>
      <c r="C159" s="645">
        <f>SUM(C155:C158)</f>
        <v>0</v>
      </c>
      <c r="D159" s="8">
        <f t="shared" si="125"/>
        <v>155.22903396759534</v>
      </c>
      <c r="E159" s="24" t="s">
        <v>636</v>
      </c>
      <c r="F159" s="22">
        <f t="shared" si="115"/>
        <v>0</v>
      </c>
      <c r="G159" s="524"/>
      <c r="H159" s="523"/>
      <c r="I159" s="536">
        <f>SUM(I155:I158)</f>
        <v>0</v>
      </c>
      <c r="J159" s="8">
        <f t="shared" si="124"/>
        <v>133.47294408219719</v>
      </c>
      <c r="K159" s="24" t="s">
        <v>636</v>
      </c>
      <c r="L159" s="22">
        <f t="shared" si="117"/>
        <v>0</v>
      </c>
      <c r="M159" s="524"/>
      <c r="N159" s="523"/>
      <c r="O159" s="645">
        <f>SUM(O155:O158)</f>
        <v>0</v>
      </c>
      <c r="P159" s="8">
        <f>$S$154</f>
        <v>123.19</v>
      </c>
      <c r="Q159" s="24" t="s">
        <v>636</v>
      </c>
      <c r="R159" s="22">
        <f t="shared" si="93"/>
        <v>0</v>
      </c>
      <c r="S159" s="524"/>
      <c r="T159" s="523"/>
      <c r="U159" s="645">
        <f>SUM(U155:U158)</f>
        <v>0</v>
      </c>
      <c r="V159" s="8">
        <f>$S$154</f>
        <v>123.19</v>
      </c>
      <c r="W159" s="24" t="s">
        <v>636</v>
      </c>
      <c r="X159" s="22">
        <f t="shared" si="94"/>
        <v>0</v>
      </c>
      <c r="Y159" s="524"/>
      <c r="Z159" s="523"/>
    </row>
    <row r="160" spans="1:26" hidden="1" x14ac:dyDescent="0.4">
      <c r="A160" s="13"/>
      <c r="B160" s="652" t="s">
        <v>22</v>
      </c>
      <c r="C160" s="647"/>
      <c r="D160" s="15"/>
      <c r="E160" s="30"/>
      <c r="F160" s="14"/>
      <c r="G160" s="529">
        <f>G154+F159</f>
        <v>155.22903396759534</v>
      </c>
      <c r="H160" s="530"/>
      <c r="I160" s="31"/>
      <c r="J160" s="15"/>
      <c r="K160" s="30"/>
      <c r="L160" s="14"/>
      <c r="M160" s="529">
        <f>M154+L159</f>
        <v>133.47294408219719</v>
      </c>
      <c r="N160" s="530"/>
      <c r="O160" s="647"/>
      <c r="P160" s="15"/>
      <c r="Q160" s="30"/>
      <c r="R160" s="14"/>
      <c r="S160" s="529">
        <f>S154+R159</f>
        <v>123.19</v>
      </c>
      <c r="T160" s="530"/>
      <c r="U160" s="647"/>
      <c r="V160" s="15"/>
      <c r="W160" s="30"/>
      <c r="X160" s="14"/>
      <c r="Y160" s="529">
        <f>Y154+X159</f>
        <v>123.19</v>
      </c>
      <c r="Z160" s="530"/>
    </row>
    <row r="161" spans="1:26" hidden="1" x14ac:dyDescent="0.4">
      <c r="A161" s="32"/>
      <c r="G161" s="8">
        <f>G160/100</f>
        <v>1.5522903396759533</v>
      </c>
      <c r="M161" s="8">
        <f>M160/100</f>
        <v>1.3347294408219719</v>
      </c>
      <c r="S161" s="8">
        <f>S160/100</f>
        <v>1.2319</v>
      </c>
      <c r="Y161" s="8">
        <f>Y160/100</f>
        <v>1.2319</v>
      </c>
    </row>
    <row r="162" spans="1:26" hidden="1" x14ac:dyDescent="0.4">
      <c r="A162" s="32"/>
    </row>
    <row r="163" spans="1:26" hidden="1" x14ac:dyDescent="0.4">
      <c r="A163" s="32"/>
    </row>
    <row r="164" spans="1:26" hidden="1" x14ac:dyDescent="0.4">
      <c r="A164" s="32"/>
      <c r="M164" s="8"/>
      <c r="S164" s="8"/>
      <c r="Y164" s="8"/>
    </row>
    <row r="165" spans="1:26" hidden="1" x14ac:dyDescent="0.4">
      <c r="A165" s="32"/>
    </row>
    <row r="166" spans="1:26" ht="33.4" hidden="1" x14ac:dyDescent="1">
      <c r="A166" s="9"/>
      <c r="B166" s="994" t="s">
        <v>388</v>
      </c>
      <c r="C166" s="994"/>
      <c r="D166" s="994"/>
      <c r="E166" s="994"/>
      <c r="F166" s="994"/>
      <c r="G166" s="994"/>
      <c r="H166" s="994"/>
      <c r="I166" s="994"/>
      <c r="J166" s="994"/>
      <c r="K166" s="994"/>
      <c r="L166" s="994"/>
      <c r="M166" s="994"/>
      <c r="N166" s="994"/>
    </row>
    <row r="167" spans="1:26" hidden="1" x14ac:dyDescent="0.4"/>
    <row r="168" spans="1:26" hidden="1" x14ac:dyDescent="0.4"/>
    <row r="169" spans="1:26" ht="31.5" hidden="1" customHeight="1" x14ac:dyDescent="0.4">
      <c r="A169" s="513" t="s">
        <v>311</v>
      </c>
      <c r="B169" s="992" t="s">
        <v>323</v>
      </c>
      <c r="C169" s="992"/>
      <c r="D169" s="992"/>
      <c r="E169" s="992"/>
      <c r="F169" s="992"/>
      <c r="G169" s="993"/>
      <c r="H169" s="988" t="s">
        <v>313</v>
      </c>
      <c r="I169" s="989"/>
      <c r="J169" s="989"/>
      <c r="K169" s="989"/>
      <c r="L169" s="989"/>
      <c r="M169" s="990"/>
      <c r="N169" s="28"/>
      <c r="O169" s="988" t="s">
        <v>593</v>
      </c>
      <c r="P169" s="989"/>
      <c r="Q169" s="989"/>
      <c r="R169" s="989"/>
      <c r="S169" s="989"/>
      <c r="T169" s="990"/>
      <c r="U169" s="988" t="s">
        <v>595</v>
      </c>
      <c r="V169" s="989"/>
      <c r="W169" s="989"/>
      <c r="X169" s="989"/>
      <c r="Y169" s="989"/>
      <c r="Z169" s="990"/>
    </row>
    <row r="170" spans="1:26" hidden="1" x14ac:dyDescent="0.4">
      <c r="A170" s="13" t="s">
        <v>0</v>
      </c>
      <c r="B170" s="649"/>
      <c r="C170" s="640" t="s">
        <v>2</v>
      </c>
      <c r="D170" s="987" t="s">
        <v>3</v>
      </c>
      <c r="E170" s="987"/>
      <c r="F170" s="14" t="s">
        <v>4</v>
      </c>
      <c r="G170" s="15" t="s">
        <v>5</v>
      </c>
      <c r="H170" s="515"/>
      <c r="I170" s="309" t="s">
        <v>2</v>
      </c>
      <c r="J170" s="987" t="s">
        <v>3</v>
      </c>
      <c r="K170" s="987"/>
      <c r="L170" s="14" t="s">
        <v>4</v>
      </c>
      <c r="M170" s="15" t="s">
        <v>5</v>
      </c>
      <c r="N170" s="515"/>
      <c r="O170" s="640" t="s">
        <v>2</v>
      </c>
      <c r="P170" s="987" t="s">
        <v>3</v>
      </c>
      <c r="Q170" s="987"/>
      <c r="R170" s="14" t="s">
        <v>4</v>
      </c>
      <c r="S170" s="15" t="s">
        <v>5</v>
      </c>
      <c r="T170" s="15"/>
      <c r="U170" s="640" t="s">
        <v>2</v>
      </c>
      <c r="V170" s="987" t="s">
        <v>3</v>
      </c>
      <c r="W170" s="987"/>
      <c r="X170" s="14" t="s">
        <v>4</v>
      </c>
      <c r="Y170" s="15" t="s">
        <v>5</v>
      </c>
      <c r="Z170" s="15"/>
    </row>
    <row r="171" spans="1:26" hidden="1" x14ac:dyDescent="0.4">
      <c r="A171" s="17" t="s">
        <v>1</v>
      </c>
      <c r="B171" s="651"/>
      <c r="C171" s="644">
        <v>100</v>
      </c>
      <c r="D171" s="10">
        <v>100</v>
      </c>
      <c r="E171" s="18"/>
      <c r="F171" s="19">
        <v>100</v>
      </c>
      <c r="G171" s="517">
        <v>100</v>
      </c>
      <c r="H171" s="518"/>
      <c r="I171" s="19">
        <v>100</v>
      </c>
      <c r="J171" s="10">
        <v>100</v>
      </c>
      <c r="K171" s="18"/>
      <c r="L171" s="19">
        <v>100</v>
      </c>
      <c r="M171" s="517">
        <v>100</v>
      </c>
      <c r="N171" s="518"/>
      <c r="O171" s="644">
        <v>100</v>
      </c>
      <c r="P171" s="10">
        <v>100</v>
      </c>
      <c r="Q171" s="18"/>
      <c r="R171" s="19">
        <v>100</v>
      </c>
      <c r="S171" s="517">
        <v>100</v>
      </c>
      <c r="T171" s="518"/>
      <c r="U171" s="644">
        <v>100</v>
      </c>
      <c r="V171" s="10">
        <v>100</v>
      </c>
      <c r="W171" s="18"/>
      <c r="X171" s="19">
        <v>100</v>
      </c>
      <c r="Y171" s="517">
        <v>100</v>
      </c>
      <c r="Z171" s="518"/>
    </row>
    <row r="172" spans="1:26" hidden="1" x14ac:dyDescent="0.4">
      <c r="A172" s="20" t="s">
        <v>6</v>
      </c>
      <c r="B172" s="638"/>
      <c r="C172" s="645"/>
      <c r="D172" s="11">
        <f>D171</f>
        <v>100</v>
      </c>
      <c r="E172" s="21" t="s">
        <v>1</v>
      </c>
      <c r="F172" s="22">
        <f t="shared" ref="F172:F182" si="126">C172*D172</f>
        <v>0</v>
      </c>
      <c r="G172" s="521">
        <f>G171+F172</f>
        <v>100</v>
      </c>
      <c r="H172" s="230"/>
      <c r="I172" s="536">
        <f>C172</f>
        <v>0</v>
      </c>
      <c r="J172" s="11">
        <f>J171</f>
        <v>100</v>
      </c>
      <c r="K172" s="21" t="s">
        <v>1</v>
      </c>
      <c r="L172" s="22">
        <f t="shared" ref="L172:L185" si="127">I172*J172</f>
        <v>0</v>
      </c>
      <c r="M172" s="521">
        <f>M171+L172</f>
        <v>100</v>
      </c>
      <c r="N172" s="230"/>
      <c r="O172" s="645"/>
      <c r="P172" s="11">
        <f>P171</f>
        <v>100</v>
      </c>
      <c r="Q172" s="21" t="s">
        <v>1</v>
      </c>
      <c r="R172" s="22">
        <f t="shared" ref="R172:R200" si="128">O172*P172</f>
        <v>0</v>
      </c>
      <c r="S172" s="521">
        <f>S171+R172</f>
        <v>100</v>
      </c>
      <c r="T172" s="230"/>
      <c r="U172" s="645"/>
      <c r="V172" s="11">
        <f>V171</f>
        <v>100</v>
      </c>
      <c r="W172" s="21" t="s">
        <v>1</v>
      </c>
      <c r="X172" s="22">
        <f t="shared" ref="X172:X200" si="129">U172*V172</f>
        <v>0</v>
      </c>
      <c r="Y172" s="521">
        <f>Y171+X172</f>
        <v>100</v>
      </c>
      <c r="Z172" s="230"/>
    </row>
    <row r="173" spans="1:26" hidden="1" x14ac:dyDescent="0.4">
      <c r="A173" s="17" t="s">
        <v>7</v>
      </c>
      <c r="B173" s="651" t="s">
        <v>8</v>
      </c>
      <c r="C173" s="646">
        <f>'Vaste waarden'!$C$25</f>
        <v>8.2987551867219914E-2</v>
      </c>
      <c r="D173" s="10">
        <f>$G$131</f>
        <v>100</v>
      </c>
      <c r="E173" s="18" t="s">
        <v>1</v>
      </c>
      <c r="F173" s="19">
        <f t="shared" si="126"/>
        <v>8.2987551867219906</v>
      </c>
      <c r="G173" s="517"/>
      <c r="H173" s="523"/>
      <c r="I173" s="537">
        <f>C173</f>
        <v>8.2987551867219914E-2</v>
      </c>
      <c r="J173" s="10">
        <f>$M$131</f>
        <v>100</v>
      </c>
      <c r="K173" s="18" t="s">
        <v>1</v>
      </c>
      <c r="L173" s="19">
        <f t="shared" si="127"/>
        <v>8.2987551867219906</v>
      </c>
      <c r="M173" s="517"/>
      <c r="N173" s="523"/>
      <c r="O173" s="646"/>
      <c r="P173" s="10">
        <f>$S$131</f>
        <v>100</v>
      </c>
      <c r="Q173" s="18" t="s">
        <v>1</v>
      </c>
      <c r="R173" s="19">
        <f t="shared" si="128"/>
        <v>0</v>
      </c>
      <c r="S173" s="517"/>
      <c r="T173" s="523"/>
      <c r="U173" s="646"/>
      <c r="V173" s="10">
        <f>$S$131</f>
        <v>100</v>
      </c>
      <c r="W173" s="18" t="s">
        <v>1</v>
      </c>
      <c r="X173" s="19">
        <f t="shared" si="129"/>
        <v>0</v>
      </c>
      <c r="Y173" s="517"/>
      <c r="Z173" s="523"/>
    </row>
    <row r="174" spans="1:26" hidden="1" x14ac:dyDescent="0.4">
      <c r="A174" s="23"/>
      <c r="B174" s="271" t="s">
        <v>9</v>
      </c>
      <c r="C174" s="646"/>
      <c r="D174" s="8">
        <f>$G$131</f>
        <v>100</v>
      </c>
      <c r="E174" s="24" t="s">
        <v>1</v>
      </c>
      <c r="F174" s="25">
        <f t="shared" si="126"/>
        <v>0</v>
      </c>
      <c r="G174" s="524"/>
      <c r="H174" s="523"/>
      <c r="I174" s="537"/>
      <c r="J174" s="8">
        <f>$M$131</f>
        <v>100</v>
      </c>
      <c r="K174" s="24" t="s">
        <v>1</v>
      </c>
      <c r="L174" s="25">
        <f t="shared" si="127"/>
        <v>0</v>
      </c>
      <c r="M174" s="524"/>
      <c r="N174" s="523"/>
      <c r="O174" s="646"/>
      <c r="P174" s="25">
        <f>$S$131</f>
        <v>100</v>
      </c>
      <c r="Q174" s="24" t="s">
        <v>1</v>
      </c>
      <c r="R174" s="25">
        <f t="shared" si="128"/>
        <v>0</v>
      </c>
      <c r="S174" s="524"/>
      <c r="T174" s="523"/>
      <c r="U174" s="646"/>
      <c r="V174" s="25">
        <f>$S$131</f>
        <v>100</v>
      </c>
      <c r="W174" s="24" t="s">
        <v>1</v>
      </c>
      <c r="X174" s="25">
        <f t="shared" si="129"/>
        <v>0</v>
      </c>
      <c r="Y174" s="524"/>
      <c r="Z174" s="523"/>
    </row>
    <row r="175" spans="1:26" hidden="1" x14ac:dyDescent="0.4">
      <c r="A175" s="23"/>
      <c r="B175" s="150" t="s">
        <v>10</v>
      </c>
      <c r="C175" s="646"/>
      <c r="D175" s="8">
        <f t="shared" ref="D175:D177" si="130">$G$131</f>
        <v>100</v>
      </c>
      <c r="E175" s="24" t="s">
        <v>1</v>
      </c>
      <c r="F175" s="25">
        <f t="shared" si="126"/>
        <v>0</v>
      </c>
      <c r="G175" s="524"/>
      <c r="H175" s="523"/>
      <c r="I175" s="537"/>
      <c r="J175" s="8">
        <f t="shared" ref="J175:J177" si="131">$M$131</f>
        <v>100</v>
      </c>
      <c r="K175" s="24" t="s">
        <v>1</v>
      </c>
      <c r="L175" s="25">
        <f t="shared" si="127"/>
        <v>0</v>
      </c>
      <c r="M175" s="524"/>
      <c r="N175" s="523"/>
      <c r="O175" s="646"/>
      <c r="P175" s="25">
        <f t="shared" ref="P175:P177" si="132">$S$131</f>
        <v>100</v>
      </c>
      <c r="Q175" s="24" t="s">
        <v>1</v>
      </c>
      <c r="R175" s="25">
        <f t="shared" si="128"/>
        <v>0</v>
      </c>
      <c r="S175" s="524"/>
      <c r="T175" s="523"/>
      <c r="U175" s="646"/>
      <c r="V175" s="25">
        <f t="shared" ref="V175:V177" si="133">$S$131</f>
        <v>100</v>
      </c>
      <c r="W175" s="24" t="s">
        <v>1</v>
      </c>
      <c r="X175" s="25">
        <f t="shared" si="129"/>
        <v>0</v>
      </c>
      <c r="Y175" s="524"/>
      <c r="Z175" s="523"/>
    </row>
    <row r="176" spans="1:26" hidden="1" x14ac:dyDescent="0.4">
      <c r="A176" s="23"/>
      <c r="B176" s="150" t="s">
        <v>362</v>
      </c>
      <c r="C176" s="646">
        <f>'Vaste waarden'!$C$27</f>
        <v>0</v>
      </c>
      <c r="D176" s="8">
        <f t="shared" si="130"/>
        <v>100</v>
      </c>
      <c r="E176" s="24" t="s">
        <v>1</v>
      </c>
      <c r="F176" s="25">
        <f t="shared" si="126"/>
        <v>0</v>
      </c>
      <c r="G176" s="524"/>
      <c r="H176" s="523"/>
      <c r="I176" s="537"/>
      <c r="J176" s="8">
        <f t="shared" si="131"/>
        <v>100</v>
      </c>
      <c r="K176" s="24" t="s">
        <v>1</v>
      </c>
      <c r="L176" s="25">
        <f t="shared" si="127"/>
        <v>0</v>
      </c>
      <c r="M176" s="524"/>
      <c r="N176" s="523"/>
      <c r="O176" s="646"/>
      <c r="P176" s="25">
        <f t="shared" si="132"/>
        <v>100</v>
      </c>
      <c r="Q176" s="24" t="s">
        <v>1</v>
      </c>
      <c r="R176" s="25">
        <f t="shared" si="128"/>
        <v>0</v>
      </c>
      <c r="S176" s="524"/>
      <c r="T176" s="523"/>
      <c r="U176" s="646"/>
      <c r="V176" s="25">
        <f t="shared" si="133"/>
        <v>100</v>
      </c>
      <c r="W176" s="24" t="s">
        <v>1</v>
      </c>
      <c r="X176" s="25">
        <f t="shared" si="129"/>
        <v>0</v>
      </c>
      <c r="Y176" s="524"/>
      <c r="Z176" s="523"/>
    </row>
    <row r="177" spans="1:26" hidden="1" x14ac:dyDescent="0.4">
      <c r="A177" s="20"/>
      <c r="B177" s="151" t="s">
        <v>22</v>
      </c>
      <c r="C177" s="645">
        <f>SUM(C173:C176)</f>
        <v>8.2987551867219914E-2</v>
      </c>
      <c r="D177" s="8">
        <f t="shared" si="130"/>
        <v>100</v>
      </c>
      <c r="E177" s="21"/>
      <c r="F177" s="22">
        <f t="shared" si="126"/>
        <v>8.2987551867219906</v>
      </c>
      <c r="G177" s="521">
        <f>G172+F177</f>
        <v>108.29875518672199</v>
      </c>
      <c r="H177" s="230"/>
      <c r="I177" s="535">
        <f>SUM(I173:I176)</f>
        <v>8.2987551867219914E-2</v>
      </c>
      <c r="J177" s="8">
        <f t="shared" si="131"/>
        <v>100</v>
      </c>
      <c r="K177" s="21" t="s">
        <v>1</v>
      </c>
      <c r="L177" s="22">
        <f t="shared" si="127"/>
        <v>8.2987551867219906</v>
      </c>
      <c r="M177" s="521">
        <f>M172+L177</f>
        <v>108.29875518672199</v>
      </c>
      <c r="N177" s="230"/>
      <c r="O177" s="645">
        <f>SUM(O173:O176)</f>
        <v>0</v>
      </c>
      <c r="P177" s="22">
        <f t="shared" si="132"/>
        <v>100</v>
      </c>
      <c r="Q177" s="21" t="s">
        <v>1</v>
      </c>
      <c r="R177" s="22">
        <f t="shared" si="128"/>
        <v>0</v>
      </c>
      <c r="S177" s="521">
        <f>S172+R177</f>
        <v>100</v>
      </c>
      <c r="T177" s="230"/>
      <c r="U177" s="645">
        <f>SUM(U173:U176)</f>
        <v>0</v>
      </c>
      <c r="V177" s="22">
        <f t="shared" si="133"/>
        <v>100</v>
      </c>
      <c r="W177" s="21" t="s">
        <v>1</v>
      </c>
      <c r="X177" s="22">
        <f t="shared" si="129"/>
        <v>0</v>
      </c>
      <c r="Y177" s="521">
        <f>Y172+X177</f>
        <v>100</v>
      </c>
      <c r="Z177" s="230"/>
    </row>
    <row r="178" spans="1:26" hidden="1" x14ac:dyDescent="0.4">
      <c r="A178" s="26" t="s">
        <v>390</v>
      </c>
      <c r="B178" s="650"/>
      <c r="C178" s="645">
        <f>'Overzicht van invoer'!$F$42</f>
        <v>8.3000000000000004E-2</v>
      </c>
      <c r="D178" s="28">
        <f>G177-F175</f>
        <v>108.29875518672199</v>
      </c>
      <c r="E178" s="27" t="s">
        <v>394</v>
      </c>
      <c r="F178" s="29">
        <f t="shared" si="126"/>
        <v>8.9887966804979254</v>
      </c>
      <c r="G178" s="525">
        <f>G177+F178</f>
        <v>117.28755186721992</v>
      </c>
      <c r="H178" s="230"/>
      <c r="I178" s="526">
        <f>IF(Variabelen!$C$68 ="ja", Variabelen!$F$67, 0)+IF(Variabelen!$C$71 ="ja", Variabelen!$F$70, 0)</f>
        <v>0</v>
      </c>
      <c r="J178" s="28">
        <f>M177-L175</f>
        <v>108.29875518672199</v>
      </c>
      <c r="K178" s="29" t="s">
        <v>394</v>
      </c>
      <c r="L178" s="29">
        <f t="shared" si="127"/>
        <v>0</v>
      </c>
      <c r="M178" s="525">
        <f>M177+L178</f>
        <v>108.29875518672199</v>
      </c>
      <c r="N178" s="230"/>
      <c r="O178" s="655">
        <f>IF(Variabelen!$C$69 ="ja", Variabelen!$F$67, 0)+IF(Variabelen!$C$72 ="ja", Variabelen!$F$70, 0)</f>
        <v>0</v>
      </c>
      <c r="P178" s="28">
        <f>S177-R175</f>
        <v>100</v>
      </c>
      <c r="Q178" s="27" t="s">
        <v>394</v>
      </c>
      <c r="R178" s="29">
        <f t="shared" si="128"/>
        <v>0</v>
      </c>
      <c r="S178" s="525">
        <f>S177+R178</f>
        <v>100</v>
      </c>
      <c r="T178" s="230"/>
      <c r="U178" s="655"/>
      <c r="V178" s="28">
        <f>Y177-X175</f>
        <v>100</v>
      </c>
      <c r="W178" s="27" t="s">
        <v>394</v>
      </c>
      <c r="X178" s="29">
        <f t="shared" si="129"/>
        <v>0</v>
      </c>
      <c r="Y178" s="525">
        <f>Y177+X178</f>
        <v>100</v>
      </c>
      <c r="Z178" s="230"/>
    </row>
    <row r="179" spans="1:26" hidden="1" x14ac:dyDescent="0.4">
      <c r="A179" s="26" t="s">
        <v>11</v>
      </c>
      <c r="B179" s="650"/>
      <c r="C179" s="645">
        <f>'Vaste waarden'!$C$32</f>
        <v>0.08</v>
      </c>
      <c r="D179" s="28">
        <f>G177-F175</f>
        <v>108.29875518672199</v>
      </c>
      <c r="E179" s="538" t="s">
        <v>394</v>
      </c>
      <c r="F179" s="29">
        <f t="shared" si="126"/>
        <v>8.6639004149377588</v>
      </c>
      <c r="G179" s="525">
        <f>G177+F179+F178</f>
        <v>125.95145228215767</v>
      </c>
      <c r="H179" s="230"/>
      <c r="I179" s="526">
        <f>IF(Variabelen!$C$65 ="ja", Variabelen!$F$64, 0)</f>
        <v>0</v>
      </c>
      <c r="J179" s="28">
        <f>M177-L175</f>
        <v>108.29875518672199</v>
      </c>
      <c r="K179" s="27" t="s">
        <v>394</v>
      </c>
      <c r="L179" s="29">
        <f t="shared" si="127"/>
        <v>0</v>
      </c>
      <c r="M179" s="525">
        <f>M177+L179+L178</f>
        <v>108.29875518672199</v>
      </c>
      <c r="N179" s="230"/>
      <c r="O179" s="655">
        <f>IF(Variabelen!$C$66 ="ja", Variabelen!$F$64, 0)</f>
        <v>0</v>
      </c>
      <c r="P179" s="28">
        <f>S177-R175</f>
        <v>100</v>
      </c>
      <c r="Q179" s="27" t="s">
        <v>394</v>
      </c>
      <c r="R179" s="29">
        <f t="shared" si="128"/>
        <v>0</v>
      </c>
      <c r="S179" s="525">
        <f>S177+R179+R178</f>
        <v>100</v>
      </c>
      <c r="T179" s="230"/>
      <c r="U179" s="655"/>
      <c r="V179" s="28">
        <f>Y177-X175</f>
        <v>100</v>
      </c>
      <c r="W179" s="27" t="s">
        <v>394</v>
      </c>
      <c r="X179" s="29">
        <f t="shared" si="129"/>
        <v>0</v>
      </c>
      <c r="Y179" s="525">
        <f>Y177+X179+X178</f>
        <v>100</v>
      </c>
      <c r="Z179" s="230"/>
    </row>
    <row r="180" spans="1:26" hidden="1" x14ac:dyDescent="0.4">
      <c r="A180" s="23" t="s">
        <v>18</v>
      </c>
      <c r="B180" s="271" t="s">
        <v>314</v>
      </c>
      <c r="C180" s="646">
        <f>'Overzicht van invoer'!$F$11</f>
        <v>0</v>
      </c>
      <c r="D180" s="8">
        <f>$G$138</f>
        <v>125.95145228215767</v>
      </c>
      <c r="E180" s="24" t="s">
        <v>394</v>
      </c>
      <c r="F180" s="25">
        <f t="shared" si="126"/>
        <v>0</v>
      </c>
      <c r="G180" s="524"/>
      <c r="H180" s="523"/>
      <c r="I180" s="537">
        <f>C180</f>
        <v>0</v>
      </c>
      <c r="J180" s="8">
        <f>$M$138</f>
        <v>108.29875518672199</v>
      </c>
      <c r="K180" s="24" t="s">
        <v>394</v>
      </c>
      <c r="L180" s="25">
        <f t="shared" si="127"/>
        <v>0</v>
      </c>
      <c r="M180" s="524"/>
      <c r="N180" s="523"/>
      <c r="O180" s="646">
        <f>C180</f>
        <v>0</v>
      </c>
      <c r="P180" s="8">
        <f>$S$138</f>
        <v>100</v>
      </c>
      <c r="Q180" s="24" t="s">
        <v>394</v>
      </c>
      <c r="R180" s="25">
        <f t="shared" si="128"/>
        <v>0</v>
      </c>
      <c r="S180" s="524"/>
      <c r="T180" s="523"/>
      <c r="U180" s="646">
        <f>I180</f>
        <v>0</v>
      </c>
      <c r="V180" s="8">
        <f>$S$138</f>
        <v>100</v>
      </c>
      <c r="W180" s="24" t="s">
        <v>394</v>
      </c>
      <c r="X180" s="25">
        <f t="shared" si="129"/>
        <v>0</v>
      </c>
      <c r="Y180" s="524"/>
      <c r="Z180" s="523"/>
    </row>
    <row r="181" spans="1:26" hidden="1" x14ac:dyDescent="0.4">
      <c r="A181" s="23"/>
      <c r="B181" s="271" t="s">
        <v>315</v>
      </c>
      <c r="C181" s="646">
        <f>'Overzicht van invoer'!$F$13</f>
        <v>0.10402827611134435</v>
      </c>
      <c r="D181" s="8">
        <f t="shared" ref="D181:D186" si="134">$G$138</f>
        <v>125.95145228215767</v>
      </c>
      <c r="E181" s="24" t="s">
        <v>394</v>
      </c>
      <c r="F181" s="25">
        <f t="shared" si="126"/>
        <v>13.102512454633111</v>
      </c>
      <c r="G181" s="524"/>
      <c r="H181" s="523"/>
      <c r="I181" s="522">
        <f>'Vaste waarden'!$B$36</f>
        <v>0.159</v>
      </c>
      <c r="J181" s="8">
        <f>$M$138</f>
        <v>108.29875518672199</v>
      </c>
      <c r="K181" s="24" t="s">
        <v>394</v>
      </c>
      <c r="L181" s="25">
        <f t="shared" si="127"/>
        <v>17.219502074688798</v>
      </c>
      <c r="M181" s="524"/>
      <c r="N181" s="523"/>
      <c r="O181" s="637">
        <f>C181</f>
        <v>0.10402827611134435</v>
      </c>
      <c r="P181" s="8">
        <f t="shared" ref="P181" si="135">$S$14</f>
        <v>100</v>
      </c>
      <c r="Q181" s="25" t="s">
        <v>394</v>
      </c>
      <c r="R181" s="25">
        <f t="shared" si="128"/>
        <v>10.402827611134436</v>
      </c>
      <c r="S181" s="524"/>
      <c r="T181" s="523"/>
      <c r="U181" s="637">
        <f>I181</f>
        <v>0.159</v>
      </c>
      <c r="V181" s="8">
        <f>$S$138</f>
        <v>100</v>
      </c>
      <c r="W181" s="24" t="s">
        <v>394</v>
      </c>
      <c r="X181" s="25">
        <f t="shared" si="129"/>
        <v>15.9</v>
      </c>
      <c r="Y181" s="524"/>
      <c r="Z181" s="523"/>
    </row>
    <row r="182" spans="1:26" hidden="1" x14ac:dyDescent="0.4">
      <c r="A182" s="23"/>
      <c r="B182" s="271" t="s">
        <v>12</v>
      </c>
      <c r="C182" s="646"/>
      <c r="D182" s="8">
        <f t="shared" si="134"/>
        <v>125.95145228215767</v>
      </c>
      <c r="E182" s="24" t="s">
        <v>394</v>
      </c>
      <c r="F182" s="25">
        <f t="shared" si="126"/>
        <v>0</v>
      </c>
      <c r="G182" s="524"/>
      <c r="H182" s="523"/>
      <c r="I182" s="537">
        <f>C182</f>
        <v>0</v>
      </c>
      <c r="J182" s="8">
        <f>$M$138</f>
        <v>108.29875518672199</v>
      </c>
      <c r="K182" s="24" t="s">
        <v>394</v>
      </c>
      <c r="L182" s="25">
        <f t="shared" si="127"/>
        <v>0</v>
      </c>
      <c r="M182" s="524"/>
      <c r="N182" s="523"/>
      <c r="O182" s="646">
        <f t="shared" ref="O182:O185" si="136">I182</f>
        <v>0</v>
      </c>
      <c r="P182" s="8">
        <f>$S$138</f>
        <v>100</v>
      </c>
      <c r="Q182" s="24" t="s">
        <v>394</v>
      </c>
      <c r="R182" s="25">
        <f t="shared" si="128"/>
        <v>0</v>
      </c>
      <c r="S182" s="524"/>
      <c r="T182" s="523"/>
      <c r="U182" s="646">
        <f t="shared" ref="U182" si="137">O182</f>
        <v>0</v>
      </c>
      <c r="V182" s="8">
        <f>$S$138</f>
        <v>100</v>
      </c>
      <c r="W182" s="24" t="s">
        <v>394</v>
      </c>
      <c r="X182" s="25">
        <f t="shared" si="129"/>
        <v>0</v>
      </c>
      <c r="Y182" s="524"/>
      <c r="Z182" s="523"/>
    </row>
    <row r="183" spans="1:26" hidden="1" x14ac:dyDescent="0.4">
      <c r="A183" s="23"/>
      <c r="B183" s="271" t="s">
        <v>285</v>
      </c>
      <c r="C183" s="637">
        <f>'Vaste waarden'!$B$19</f>
        <v>1.2200000000000001E-2</v>
      </c>
      <c r="D183" s="8">
        <f t="shared" ref="D183" si="138">$G$14</f>
        <v>131.64324746291959</v>
      </c>
      <c r="E183" s="25" t="s">
        <v>394</v>
      </c>
      <c r="F183" s="25">
        <f>C183*D183</f>
        <v>1.6060476190476192</v>
      </c>
      <c r="G183" s="524"/>
      <c r="H183" s="523"/>
      <c r="I183" s="522">
        <f>C183</f>
        <v>1.2200000000000001E-2</v>
      </c>
      <c r="J183" s="8">
        <f t="shared" ref="J183" si="139">$M$14</f>
        <v>113.19281811085089</v>
      </c>
      <c r="K183" s="25" t="s">
        <v>394</v>
      </c>
      <c r="L183" s="25">
        <f t="shared" si="127"/>
        <v>1.3809523809523809</v>
      </c>
      <c r="M183" s="524"/>
      <c r="N183" s="523"/>
      <c r="O183" s="637">
        <f>C183</f>
        <v>1.2200000000000001E-2</v>
      </c>
      <c r="P183" s="8">
        <f t="shared" ref="P183" si="140">$S$14</f>
        <v>100</v>
      </c>
      <c r="Q183" s="25" t="s">
        <v>394</v>
      </c>
      <c r="R183" s="25">
        <f t="shared" si="128"/>
        <v>1.22</v>
      </c>
      <c r="S183" s="524"/>
      <c r="T183" s="523"/>
      <c r="U183" s="637">
        <f>I183</f>
        <v>1.2200000000000001E-2</v>
      </c>
      <c r="V183" s="8">
        <f t="shared" ref="V183:V185" si="141">$S$14</f>
        <v>100</v>
      </c>
      <c r="W183" s="25" t="s">
        <v>394</v>
      </c>
      <c r="X183" s="25">
        <f t="shared" si="129"/>
        <v>1.22</v>
      </c>
      <c r="Y183" s="524"/>
      <c r="Z183" s="523"/>
    </row>
    <row r="184" spans="1:26" hidden="1" x14ac:dyDescent="0.4">
      <c r="A184" s="23"/>
      <c r="B184" s="271" t="s">
        <v>613</v>
      </c>
      <c r="C184" s="646">
        <f>'Vaste waarden'!$B$10</f>
        <v>0</v>
      </c>
      <c r="D184" s="8">
        <f t="shared" ref="D184:D185" si="142">$G$14</f>
        <v>131.64324746291959</v>
      </c>
      <c r="E184" s="24" t="s">
        <v>394</v>
      </c>
      <c r="F184" s="25">
        <f t="shared" ref="F184:F185" si="143">C184*D184</f>
        <v>0</v>
      </c>
      <c r="G184" s="524"/>
      <c r="H184" s="523"/>
      <c r="I184" s="537">
        <f>C184</f>
        <v>0</v>
      </c>
      <c r="J184" s="8">
        <f t="shared" ref="J184:J185" si="144">$M$14</f>
        <v>113.19281811085089</v>
      </c>
      <c r="K184" s="24" t="s">
        <v>394</v>
      </c>
      <c r="L184" s="25">
        <f t="shared" si="127"/>
        <v>0</v>
      </c>
      <c r="M184" s="524"/>
      <c r="N184" s="523"/>
      <c r="O184" s="646">
        <f t="shared" si="136"/>
        <v>0</v>
      </c>
      <c r="P184" s="8">
        <f t="shared" ref="P184:P185" si="145">$S$14</f>
        <v>100</v>
      </c>
      <c r="Q184" s="24" t="s">
        <v>394</v>
      </c>
      <c r="R184" s="25">
        <f t="shared" si="128"/>
        <v>0</v>
      </c>
      <c r="S184" s="524"/>
      <c r="T184" s="523"/>
      <c r="U184" s="646">
        <f t="shared" ref="U184" si="146">O184</f>
        <v>0</v>
      </c>
      <c r="V184" s="8">
        <f t="shared" si="141"/>
        <v>100</v>
      </c>
      <c r="W184" s="24" t="s">
        <v>394</v>
      </c>
      <c r="X184" s="25">
        <f t="shared" si="129"/>
        <v>0</v>
      </c>
      <c r="Y184" s="524"/>
      <c r="Z184" s="523"/>
    </row>
    <row r="185" spans="1:26" hidden="1" x14ac:dyDescent="0.4">
      <c r="A185" s="23"/>
      <c r="B185" s="271" t="s">
        <v>612</v>
      </c>
      <c r="C185" s="646">
        <f>('Vaste waarden'!$B$40*Variabelen!$F$95)</f>
        <v>3.8494951700000002E-2</v>
      </c>
      <c r="D185" s="8">
        <f t="shared" si="142"/>
        <v>131.64324746291959</v>
      </c>
      <c r="E185" s="24" t="s">
        <v>394</v>
      </c>
      <c r="F185" s="25">
        <f t="shared" si="143"/>
        <v>5.0676004527162375</v>
      </c>
      <c r="G185" s="524"/>
      <c r="H185" s="523"/>
      <c r="I185" s="537">
        <f>C185</f>
        <v>3.8494951700000002E-2</v>
      </c>
      <c r="J185" s="8">
        <f t="shared" si="144"/>
        <v>113.19281811085089</v>
      </c>
      <c r="K185" s="24" t="s">
        <v>394</v>
      </c>
      <c r="L185" s="25">
        <f t="shared" si="127"/>
        <v>4.3573520659640907</v>
      </c>
      <c r="M185" s="524"/>
      <c r="N185" s="523"/>
      <c r="O185" s="646">
        <f t="shared" si="136"/>
        <v>3.8494951700000002E-2</v>
      </c>
      <c r="P185" s="8">
        <f t="shared" si="145"/>
        <v>100</v>
      </c>
      <c r="Q185" s="24" t="s">
        <v>394</v>
      </c>
      <c r="R185" s="25">
        <f t="shared" si="128"/>
        <v>3.84949517</v>
      </c>
      <c r="S185" s="524"/>
      <c r="T185" s="523"/>
      <c r="U185" s="646">
        <f>('Vaste waarden'!$B$40*Variabelen!$F$95)</f>
        <v>3.8494951700000002E-2</v>
      </c>
      <c r="V185" s="8">
        <f t="shared" si="141"/>
        <v>100</v>
      </c>
      <c r="W185" s="24" t="s">
        <v>394</v>
      </c>
      <c r="X185" s="25">
        <f t="shared" si="129"/>
        <v>3.84949517</v>
      </c>
      <c r="Y185" s="524"/>
      <c r="Z185" s="523"/>
    </row>
    <row r="186" spans="1:26" hidden="1" x14ac:dyDescent="0.4">
      <c r="A186" s="23"/>
      <c r="B186" s="638" t="s">
        <v>22</v>
      </c>
      <c r="C186" s="645">
        <f>SUM(C180:C185)</f>
        <v>0.15472322781134434</v>
      </c>
      <c r="D186" s="8">
        <f t="shared" si="134"/>
        <v>125.95145228215767</v>
      </c>
      <c r="E186" s="24" t="s">
        <v>394</v>
      </c>
      <c r="F186" s="25">
        <f>SUM(F180:F185)</f>
        <v>19.776160526396968</v>
      </c>
      <c r="G186" s="524">
        <f>G179+F186</f>
        <v>145.72761280855465</v>
      </c>
      <c r="H186" s="527"/>
      <c r="I186" s="536">
        <f>SUM(I180:I184)</f>
        <v>0.17119999999999999</v>
      </c>
      <c r="J186" s="22">
        <f>$M$138</f>
        <v>108.29875518672199</v>
      </c>
      <c r="K186" s="24" t="s">
        <v>394</v>
      </c>
      <c r="L186" s="25">
        <f>SUM(L180:L185)</f>
        <v>22.957806521605267</v>
      </c>
      <c r="M186" s="524">
        <f>M179+L186</f>
        <v>131.25656170832727</v>
      </c>
      <c r="N186" s="527"/>
      <c r="O186" s="645">
        <f>SUM(O180:O184)</f>
        <v>0.11622827611134436</v>
      </c>
      <c r="P186" s="22">
        <f t="shared" ref="P186:P195" si="147">$S$138</f>
        <v>100</v>
      </c>
      <c r="Q186" s="24" t="s">
        <v>394</v>
      </c>
      <c r="R186" s="25">
        <f t="shared" si="128"/>
        <v>11.622827611134436</v>
      </c>
      <c r="S186" s="524">
        <f>S179+R186</f>
        <v>111.62282761113444</v>
      </c>
      <c r="T186" s="523"/>
      <c r="U186" s="645">
        <f>SUM(U180:U184)</f>
        <v>0.17119999999999999</v>
      </c>
      <c r="V186" s="22">
        <f t="shared" ref="V186:V195" si="148">$S$138</f>
        <v>100</v>
      </c>
      <c r="W186" s="24" t="s">
        <v>394</v>
      </c>
      <c r="X186" s="25">
        <f t="shared" si="129"/>
        <v>17.119999999999997</v>
      </c>
      <c r="Y186" s="524">
        <f>Y179+X186</f>
        <v>117.12</v>
      </c>
      <c r="Z186" s="523"/>
    </row>
    <row r="187" spans="1:26" hidden="1" x14ac:dyDescent="0.4">
      <c r="A187" s="17" t="s">
        <v>316</v>
      </c>
      <c r="B187" s="651" t="s">
        <v>320</v>
      </c>
      <c r="C187" s="646">
        <f>'Vaste waarden'!$B$3</f>
        <v>7.7399999999999997E-2</v>
      </c>
      <c r="D187" s="10">
        <f>$G$138</f>
        <v>125.95145228215767</v>
      </c>
      <c r="E187" s="18" t="s">
        <v>394</v>
      </c>
      <c r="F187" s="19">
        <f t="shared" ref="F187:F200" si="149">C187*D187</f>
        <v>9.7486424066390036</v>
      </c>
      <c r="G187" s="517"/>
      <c r="H187" s="523"/>
      <c r="I187" s="537">
        <f t="shared" ref="I187:I194" si="150">C187</f>
        <v>7.7399999999999997E-2</v>
      </c>
      <c r="J187" s="8">
        <f>$M$138</f>
        <v>108.29875518672199</v>
      </c>
      <c r="K187" s="18" t="s">
        <v>394</v>
      </c>
      <c r="L187" s="19">
        <f t="shared" ref="L187:L200" si="151">I187*J187</f>
        <v>8.3823236514522819</v>
      </c>
      <c r="M187" s="517"/>
      <c r="N187" s="523"/>
      <c r="O187" s="646">
        <f t="shared" ref="O187:O194" si="152">I187</f>
        <v>7.7399999999999997E-2</v>
      </c>
      <c r="P187" s="8">
        <f t="shared" si="147"/>
        <v>100</v>
      </c>
      <c r="Q187" s="18" t="s">
        <v>394</v>
      </c>
      <c r="R187" s="19">
        <f t="shared" si="128"/>
        <v>7.7399999999999993</v>
      </c>
      <c r="S187" s="517"/>
      <c r="T187" s="523"/>
      <c r="U187" s="646">
        <f t="shared" ref="U187:U194" si="153">O187</f>
        <v>7.7399999999999997E-2</v>
      </c>
      <c r="V187" s="8">
        <f t="shared" si="148"/>
        <v>100</v>
      </c>
      <c r="W187" s="18" t="s">
        <v>394</v>
      </c>
      <c r="X187" s="19">
        <f t="shared" si="129"/>
        <v>7.7399999999999993</v>
      </c>
      <c r="Y187" s="517"/>
      <c r="Z187" s="523"/>
    </row>
    <row r="188" spans="1:26" hidden="1" x14ac:dyDescent="0.4">
      <c r="A188" s="23"/>
      <c r="B188" s="150" t="s">
        <v>364</v>
      </c>
      <c r="C188" s="646">
        <f>Bedrijfswaardes!$C$15</f>
        <v>7.6300000000000007E-2</v>
      </c>
      <c r="D188" s="8">
        <f>$G$138</f>
        <v>125.95145228215767</v>
      </c>
      <c r="E188" s="24" t="s">
        <v>394</v>
      </c>
      <c r="F188" s="25">
        <f t="shared" si="149"/>
        <v>9.6100958091286319</v>
      </c>
      <c r="G188" s="524"/>
      <c r="H188" s="523"/>
      <c r="I188" s="537">
        <f t="shared" si="150"/>
        <v>7.6300000000000007E-2</v>
      </c>
      <c r="J188" s="8">
        <f>$M$138</f>
        <v>108.29875518672199</v>
      </c>
      <c r="K188" s="24" t="s">
        <v>394</v>
      </c>
      <c r="L188" s="25">
        <f t="shared" si="151"/>
        <v>8.2631950207468883</v>
      </c>
      <c r="M188" s="524"/>
      <c r="N188" s="523"/>
      <c r="O188" s="646">
        <f t="shared" si="152"/>
        <v>7.6300000000000007E-2</v>
      </c>
      <c r="P188" s="8">
        <f t="shared" si="147"/>
        <v>100</v>
      </c>
      <c r="Q188" s="24" t="s">
        <v>394</v>
      </c>
      <c r="R188" s="25">
        <f t="shared" si="128"/>
        <v>7.6300000000000008</v>
      </c>
      <c r="S188" s="524"/>
      <c r="T188" s="523"/>
      <c r="U188" s="646">
        <f t="shared" si="153"/>
        <v>7.6300000000000007E-2</v>
      </c>
      <c r="V188" s="8">
        <f t="shared" si="148"/>
        <v>100</v>
      </c>
      <c r="W188" s="24" t="s">
        <v>394</v>
      </c>
      <c r="X188" s="25">
        <f t="shared" si="129"/>
        <v>7.6300000000000008</v>
      </c>
      <c r="Y188" s="524"/>
      <c r="Z188" s="523"/>
    </row>
    <row r="189" spans="1:26" hidden="1" x14ac:dyDescent="0.4">
      <c r="A189" s="23"/>
      <c r="B189" s="150" t="s">
        <v>363</v>
      </c>
      <c r="C189" s="646">
        <f>'Vaste waarden'!$B$6</f>
        <v>5.0000000000000001E-3</v>
      </c>
      <c r="D189" s="8">
        <f>$G$138</f>
        <v>125.95145228215767</v>
      </c>
      <c r="E189" s="24" t="s">
        <v>394</v>
      </c>
      <c r="F189" s="25">
        <f t="shared" si="149"/>
        <v>0.62975726141078836</v>
      </c>
      <c r="G189" s="524"/>
      <c r="H189" s="523"/>
      <c r="I189" s="537">
        <f t="shared" si="150"/>
        <v>5.0000000000000001E-3</v>
      </c>
      <c r="J189" s="8">
        <f>$M$138</f>
        <v>108.29875518672199</v>
      </c>
      <c r="K189" s="24" t="s">
        <v>394</v>
      </c>
      <c r="L189" s="25">
        <f t="shared" si="151"/>
        <v>0.54149377593360992</v>
      </c>
      <c r="M189" s="524"/>
      <c r="N189" s="523"/>
      <c r="O189" s="646">
        <f t="shared" si="152"/>
        <v>5.0000000000000001E-3</v>
      </c>
      <c r="P189" s="8">
        <f t="shared" si="147"/>
        <v>100</v>
      </c>
      <c r="Q189" s="24" t="s">
        <v>394</v>
      </c>
      <c r="R189" s="25">
        <f t="shared" si="128"/>
        <v>0.5</v>
      </c>
      <c r="S189" s="524"/>
      <c r="T189" s="523"/>
      <c r="U189" s="646">
        <f t="shared" si="153"/>
        <v>5.0000000000000001E-3</v>
      </c>
      <c r="V189" s="8">
        <f t="shared" si="148"/>
        <v>100</v>
      </c>
      <c r="W189" s="24" t="s">
        <v>394</v>
      </c>
      <c r="X189" s="25">
        <f t="shared" si="129"/>
        <v>0.5</v>
      </c>
      <c r="Y189" s="524"/>
      <c r="Z189" s="523"/>
    </row>
    <row r="190" spans="1:26" hidden="1" x14ac:dyDescent="0.4">
      <c r="A190" s="23"/>
      <c r="B190" s="150" t="s">
        <v>321</v>
      </c>
      <c r="C190" s="646">
        <f>'Overzicht van invoer'!$F$22</f>
        <v>0</v>
      </c>
      <c r="D190" s="8">
        <f t="shared" ref="D190:D195" si="154">$G$138</f>
        <v>125.95145228215767</v>
      </c>
      <c r="E190" s="24" t="s">
        <v>394</v>
      </c>
      <c r="F190" s="25">
        <f t="shared" si="149"/>
        <v>0</v>
      </c>
      <c r="G190" s="524"/>
      <c r="H190" s="523"/>
      <c r="I190" s="537">
        <f t="shared" si="150"/>
        <v>0</v>
      </c>
      <c r="J190" s="8">
        <f t="shared" ref="J190:J195" si="155">$M$138</f>
        <v>108.29875518672199</v>
      </c>
      <c r="K190" s="24" t="s">
        <v>394</v>
      </c>
      <c r="L190" s="25">
        <f t="shared" si="151"/>
        <v>0</v>
      </c>
      <c r="M190" s="524"/>
      <c r="N190" s="523"/>
      <c r="O190" s="646">
        <f t="shared" si="152"/>
        <v>0</v>
      </c>
      <c r="P190" s="8">
        <f t="shared" si="147"/>
        <v>100</v>
      </c>
      <c r="Q190" s="24" t="s">
        <v>394</v>
      </c>
      <c r="R190" s="25">
        <f t="shared" si="128"/>
        <v>0</v>
      </c>
      <c r="S190" s="524"/>
      <c r="T190" s="523"/>
      <c r="U190" s="646">
        <f t="shared" si="153"/>
        <v>0</v>
      </c>
      <c r="V190" s="8">
        <f t="shared" si="148"/>
        <v>100</v>
      </c>
      <c r="W190" s="24" t="s">
        <v>394</v>
      </c>
      <c r="X190" s="25">
        <f t="shared" si="129"/>
        <v>0</v>
      </c>
      <c r="Y190" s="524"/>
      <c r="Z190" s="523"/>
    </row>
    <row r="191" spans="1:26" hidden="1" x14ac:dyDescent="0.4">
      <c r="A191" s="23"/>
      <c r="B191" s="150" t="s">
        <v>322</v>
      </c>
      <c r="C191" s="646">
        <f>'Overzicht van invoer'!$F$23</f>
        <v>0</v>
      </c>
      <c r="D191" s="8">
        <f t="shared" si="154"/>
        <v>125.95145228215767</v>
      </c>
      <c r="E191" s="24" t="s">
        <v>394</v>
      </c>
      <c r="F191" s="25">
        <f t="shared" si="149"/>
        <v>0</v>
      </c>
      <c r="G191" s="524"/>
      <c r="H191" s="523"/>
      <c r="I191" s="537">
        <f t="shared" si="150"/>
        <v>0</v>
      </c>
      <c r="J191" s="8">
        <f t="shared" si="155"/>
        <v>108.29875518672199</v>
      </c>
      <c r="K191" s="24" t="s">
        <v>394</v>
      </c>
      <c r="L191" s="25">
        <f t="shared" si="151"/>
        <v>0</v>
      </c>
      <c r="M191" s="524"/>
      <c r="N191" s="523"/>
      <c r="O191" s="646">
        <f t="shared" si="152"/>
        <v>0</v>
      </c>
      <c r="P191" s="8">
        <f t="shared" si="147"/>
        <v>100</v>
      </c>
      <c r="Q191" s="24" t="s">
        <v>394</v>
      </c>
      <c r="R191" s="25">
        <f t="shared" si="128"/>
        <v>0</v>
      </c>
      <c r="S191" s="524"/>
      <c r="T191" s="523"/>
      <c r="U191" s="646">
        <f t="shared" si="153"/>
        <v>0</v>
      </c>
      <c r="V191" s="8">
        <f t="shared" si="148"/>
        <v>100</v>
      </c>
      <c r="W191" s="24" t="s">
        <v>394</v>
      </c>
      <c r="X191" s="25">
        <f t="shared" si="129"/>
        <v>0</v>
      </c>
      <c r="Y191" s="524"/>
      <c r="Z191" s="523"/>
    </row>
    <row r="192" spans="1:26" hidden="1" x14ac:dyDescent="0.4">
      <c r="A192" s="23"/>
      <c r="B192" s="150" t="s">
        <v>13</v>
      </c>
      <c r="C192" s="646">
        <f>'Vaste waarden'!$B$7</f>
        <v>6.0999999999999999E-2</v>
      </c>
      <c r="D192" s="8">
        <f t="shared" si="154"/>
        <v>125.95145228215767</v>
      </c>
      <c r="E192" s="24" t="s">
        <v>394</v>
      </c>
      <c r="F192" s="25">
        <f t="shared" si="149"/>
        <v>7.683038589211618</v>
      </c>
      <c r="G192" s="524"/>
      <c r="H192" s="523"/>
      <c r="I192" s="537">
        <f t="shared" si="150"/>
        <v>6.0999999999999999E-2</v>
      </c>
      <c r="J192" s="8">
        <f t="shared" si="155"/>
        <v>108.29875518672199</v>
      </c>
      <c r="K192" s="24" t="s">
        <v>394</v>
      </c>
      <c r="L192" s="25">
        <f t="shared" si="151"/>
        <v>6.6062240663900411</v>
      </c>
      <c r="M192" s="524"/>
      <c r="N192" s="523"/>
      <c r="O192" s="646">
        <f t="shared" si="152"/>
        <v>6.0999999999999999E-2</v>
      </c>
      <c r="P192" s="8">
        <f t="shared" si="147"/>
        <v>100</v>
      </c>
      <c r="Q192" s="24" t="s">
        <v>394</v>
      </c>
      <c r="R192" s="25">
        <f t="shared" si="128"/>
        <v>6.1</v>
      </c>
      <c r="S192" s="524"/>
      <c r="T192" s="523"/>
      <c r="U192" s="646">
        <f t="shared" si="153"/>
        <v>6.0999999999999999E-2</v>
      </c>
      <c r="V192" s="8">
        <f t="shared" si="148"/>
        <v>100</v>
      </c>
      <c r="W192" s="24" t="s">
        <v>394</v>
      </c>
      <c r="X192" s="25">
        <f t="shared" si="129"/>
        <v>6.1</v>
      </c>
      <c r="Y192" s="524"/>
      <c r="Z192" s="523"/>
    </row>
    <row r="193" spans="1:26" hidden="1" x14ac:dyDescent="0.4">
      <c r="A193" s="23"/>
      <c r="B193" s="271" t="s">
        <v>384</v>
      </c>
      <c r="C193" s="646">
        <f>'Overzicht van invoer'!$F$26</f>
        <v>0</v>
      </c>
      <c r="D193" s="8">
        <f t="shared" ref="D193:D194" si="156">$G$14</f>
        <v>131.64324746291959</v>
      </c>
      <c r="E193" s="24" t="s">
        <v>394</v>
      </c>
      <c r="F193" s="25">
        <f t="shared" si="149"/>
        <v>0</v>
      </c>
      <c r="G193" s="524"/>
      <c r="H193" s="523"/>
      <c r="I193" s="537">
        <f t="shared" si="150"/>
        <v>0</v>
      </c>
      <c r="J193" s="8">
        <f t="shared" ref="J193:J194" si="157">$M$14</f>
        <v>113.19281811085089</v>
      </c>
      <c r="K193" s="24" t="s">
        <v>394</v>
      </c>
      <c r="L193" s="25">
        <f t="shared" si="151"/>
        <v>0</v>
      </c>
      <c r="M193" s="524"/>
      <c r="N193" s="523"/>
      <c r="O193" s="646">
        <f t="shared" si="152"/>
        <v>0</v>
      </c>
      <c r="P193" s="8">
        <f t="shared" ref="P193:P194" si="158">$S$14</f>
        <v>100</v>
      </c>
      <c r="Q193" s="24" t="s">
        <v>394</v>
      </c>
      <c r="R193" s="25">
        <f t="shared" si="128"/>
        <v>0</v>
      </c>
      <c r="S193" s="524"/>
      <c r="T193" s="523"/>
      <c r="U193" s="646">
        <f t="shared" si="153"/>
        <v>0</v>
      </c>
      <c r="V193" s="8">
        <f t="shared" ref="V193:V194" si="159">$S$14</f>
        <v>100</v>
      </c>
      <c r="W193" s="24" t="s">
        <v>394</v>
      </c>
      <c r="X193" s="25">
        <f t="shared" si="129"/>
        <v>0</v>
      </c>
      <c r="Y193" s="524"/>
      <c r="Z193" s="523"/>
    </row>
    <row r="194" spans="1:26" hidden="1" x14ac:dyDescent="0.4">
      <c r="A194" s="23"/>
      <c r="B194" s="271" t="s">
        <v>383</v>
      </c>
      <c r="C194" s="646">
        <f>'Overzicht van invoer'!$F$37</f>
        <v>0</v>
      </c>
      <c r="D194" s="8">
        <f t="shared" si="156"/>
        <v>131.64324746291959</v>
      </c>
      <c r="E194" s="24" t="s">
        <v>394</v>
      </c>
      <c r="F194" s="25">
        <f t="shared" si="149"/>
        <v>0</v>
      </c>
      <c r="G194" s="524"/>
      <c r="H194" s="523"/>
      <c r="I194" s="537">
        <f t="shared" si="150"/>
        <v>0</v>
      </c>
      <c r="J194" s="8">
        <f t="shared" si="157"/>
        <v>113.19281811085089</v>
      </c>
      <c r="K194" s="24" t="s">
        <v>394</v>
      </c>
      <c r="L194" s="25">
        <f t="shared" si="151"/>
        <v>0</v>
      </c>
      <c r="M194" s="524"/>
      <c r="N194" s="523"/>
      <c r="O194" s="646">
        <f t="shared" si="152"/>
        <v>0</v>
      </c>
      <c r="P194" s="8">
        <f t="shared" si="158"/>
        <v>100</v>
      </c>
      <c r="Q194" s="24" t="s">
        <v>394</v>
      </c>
      <c r="R194" s="25">
        <f t="shared" si="128"/>
        <v>0</v>
      </c>
      <c r="S194" s="524"/>
      <c r="T194" s="523"/>
      <c r="U194" s="646">
        <f t="shared" si="153"/>
        <v>0</v>
      </c>
      <c r="V194" s="8">
        <f t="shared" si="159"/>
        <v>100</v>
      </c>
      <c r="W194" s="24" t="s">
        <v>394</v>
      </c>
      <c r="X194" s="25">
        <f t="shared" si="129"/>
        <v>0</v>
      </c>
      <c r="Y194" s="524"/>
      <c r="Z194" s="523"/>
    </row>
    <row r="195" spans="1:26" hidden="1" x14ac:dyDescent="0.4">
      <c r="A195" s="20"/>
      <c r="B195" s="638" t="s">
        <v>22</v>
      </c>
      <c r="C195" s="645">
        <f>SUM(C187:C194)</f>
        <v>0.21970000000000001</v>
      </c>
      <c r="D195" s="22">
        <f t="shared" si="154"/>
        <v>125.95145228215767</v>
      </c>
      <c r="E195" s="21" t="s">
        <v>394</v>
      </c>
      <c r="F195" s="22">
        <f t="shared" si="149"/>
        <v>27.671534066390041</v>
      </c>
      <c r="G195" s="521">
        <f>G186+F195</f>
        <v>173.39914687494471</v>
      </c>
      <c r="H195" s="230"/>
      <c r="I195" s="536">
        <f>SUM(I187:I194)</f>
        <v>0.21970000000000001</v>
      </c>
      <c r="J195" s="22">
        <f t="shared" si="155"/>
        <v>108.29875518672199</v>
      </c>
      <c r="K195" s="21" t="s">
        <v>394</v>
      </c>
      <c r="L195" s="22">
        <f t="shared" si="151"/>
        <v>23.793236514522821</v>
      </c>
      <c r="M195" s="521">
        <f>M186+L195</f>
        <v>155.04979822285009</v>
      </c>
      <c r="N195" s="230"/>
      <c r="O195" s="645">
        <f>SUM(O187:O194)</f>
        <v>0.21970000000000001</v>
      </c>
      <c r="P195" s="22">
        <f t="shared" si="147"/>
        <v>100</v>
      </c>
      <c r="Q195" s="21" t="s">
        <v>394</v>
      </c>
      <c r="R195" s="22">
        <f t="shared" si="128"/>
        <v>21.97</v>
      </c>
      <c r="S195" s="521">
        <f>S186+R195</f>
        <v>133.59282761113445</v>
      </c>
      <c r="T195" s="230"/>
      <c r="U195" s="645">
        <f>SUM(U187:U194)</f>
        <v>0.21970000000000001</v>
      </c>
      <c r="V195" s="22">
        <f t="shared" si="148"/>
        <v>100</v>
      </c>
      <c r="W195" s="21" t="s">
        <v>394</v>
      </c>
      <c r="X195" s="22">
        <f t="shared" si="129"/>
        <v>21.97</v>
      </c>
      <c r="Y195" s="521">
        <f>Y186+X195</f>
        <v>139.09</v>
      </c>
      <c r="Z195" s="230"/>
    </row>
    <row r="196" spans="1:26" hidden="1" x14ac:dyDescent="0.4">
      <c r="A196" s="23" t="s">
        <v>16</v>
      </c>
      <c r="B196" s="271" t="s">
        <v>382</v>
      </c>
      <c r="C196" s="646">
        <f>'Overzicht van invoer'!$F$29</f>
        <v>0</v>
      </c>
      <c r="D196" s="8">
        <f>$G$154</f>
        <v>155.22903396759534</v>
      </c>
      <c r="E196" s="24" t="s">
        <v>636</v>
      </c>
      <c r="F196" s="25">
        <f t="shared" si="149"/>
        <v>0</v>
      </c>
      <c r="G196" s="524"/>
      <c r="H196" s="523"/>
      <c r="I196" s="537">
        <f>C196</f>
        <v>0</v>
      </c>
      <c r="J196" s="8">
        <f>$M$154</f>
        <v>133.47294408219719</v>
      </c>
      <c r="K196" s="24" t="s">
        <v>636</v>
      </c>
      <c r="L196" s="25">
        <f t="shared" si="151"/>
        <v>0</v>
      </c>
      <c r="M196" s="524"/>
      <c r="N196" s="523"/>
      <c r="O196" s="646">
        <f>C196</f>
        <v>0</v>
      </c>
      <c r="P196" s="8">
        <f>$S195</f>
        <v>133.59282761113445</v>
      </c>
      <c r="Q196" s="24" t="s">
        <v>636</v>
      </c>
      <c r="R196" s="25">
        <f t="shared" si="128"/>
        <v>0</v>
      </c>
      <c r="S196" s="524"/>
      <c r="T196" s="523"/>
      <c r="U196" s="646">
        <f>I196</f>
        <v>0</v>
      </c>
      <c r="V196" s="8">
        <f>$S195</f>
        <v>133.59282761113445</v>
      </c>
      <c r="W196" s="24" t="s">
        <v>636</v>
      </c>
      <c r="X196" s="25">
        <f t="shared" si="129"/>
        <v>0</v>
      </c>
      <c r="Y196" s="524"/>
      <c r="Z196" s="523"/>
    </row>
    <row r="197" spans="1:26" hidden="1" x14ac:dyDescent="0.4">
      <c r="A197" s="23"/>
      <c r="B197" s="271" t="s">
        <v>386</v>
      </c>
      <c r="C197" s="646">
        <f>'Overzicht van invoer'!$F$39</f>
        <v>0</v>
      </c>
      <c r="D197" s="8">
        <f>$G$31</f>
        <v>180.80678508197616</v>
      </c>
      <c r="E197" s="24" t="s">
        <v>636</v>
      </c>
      <c r="F197" s="25">
        <f t="shared" si="149"/>
        <v>0</v>
      </c>
      <c r="G197" s="524"/>
      <c r="H197" s="523"/>
      <c r="I197" s="537">
        <f>C197</f>
        <v>0</v>
      </c>
      <c r="J197" s="8">
        <f>$M$31</f>
        <v>161.79724277634659</v>
      </c>
      <c r="K197" s="24" t="s">
        <v>636</v>
      </c>
      <c r="L197" s="25">
        <f t="shared" si="151"/>
        <v>0</v>
      </c>
      <c r="M197" s="524"/>
      <c r="N197" s="523"/>
      <c r="O197" s="646"/>
      <c r="P197" s="8">
        <f>$S196</f>
        <v>0</v>
      </c>
      <c r="Q197" s="24" t="s">
        <v>636</v>
      </c>
      <c r="R197" s="25">
        <f t="shared" si="128"/>
        <v>0</v>
      </c>
      <c r="S197" s="524"/>
      <c r="T197" s="523"/>
      <c r="U197" s="646"/>
      <c r="V197" s="8">
        <f>$S196</f>
        <v>0</v>
      </c>
      <c r="W197" s="24" t="s">
        <v>636</v>
      </c>
      <c r="X197" s="25">
        <f t="shared" si="129"/>
        <v>0</v>
      </c>
      <c r="Y197" s="524"/>
      <c r="Z197" s="523"/>
    </row>
    <row r="198" spans="1:26" hidden="1" x14ac:dyDescent="0.4">
      <c r="A198" s="23"/>
      <c r="B198" s="271" t="s">
        <v>424</v>
      </c>
      <c r="C198" s="646">
        <f>'Overzicht van invoer'!$F$45+'Overzicht van invoer'!$F$46</f>
        <v>0</v>
      </c>
      <c r="D198" s="8">
        <f>$G$31</f>
        <v>180.80678508197616</v>
      </c>
      <c r="E198" s="24" t="s">
        <v>636</v>
      </c>
      <c r="F198" s="25">
        <f t="shared" si="149"/>
        <v>0</v>
      </c>
      <c r="G198" s="524"/>
      <c r="H198" s="523"/>
      <c r="I198" s="537">
        <f>'Overzicht van invoer'!$F$45</f>
        <v>0</v>
      </c>
      <c r="J198" s="8">
        <f>$M$31</f>
        <v>161.79724277634659</v>
      </c>
      <c r="K198" s="24" t="s">
        <v>636</v>
      </c>
      <c r="L198" s="25">
        <f t="shared" si="151"/>
        <v>0</v>
      </c>
      <c r="M198" s="524"/>
      <c r="N198" s="523"/>
      <c r="O198" s="646"/>
      <c r="P198" s="8">
        <f>$S197</f>
        <v>0</v>
      </c>
      <c r="Q198" s="24" t="s">
        <v>636</v>
      </c>
      <c r="R198" s="25">
        <f t="shared" si="128"/>
        <v>0</v>
      </c>
      <c r="S198" s="524"/>
      <c r="T198" s="523"/>
      <c r="U198" s="646"/>
      <c r="V198" s="8">
        <f>$S197</f>
        <v>0</v>
      </c>
      <c r="W198" s="24" t="s">
        <v>636</v>
      </c>
      <c r="X198" s="25">
        <f t="shared" si="129"/>
        <v>0</v>
      </c>
      <c r="Y198" s="524"/>
      <c r="Z198" s="523"/>
    </row>
    <row r="199" spans="1:26" hidden="1" x14ac:dyDescent="0.4">
      <c r="A199" s="23" t="s">
        <v>17</v>
      </c>
      <c r="B199" s="271" t="s">
        <v>300</v>
      </c>
      <c r="C199" s="646">
        <f>'Overzicht van invoer'!$F$47</f>
        <v>0</v>
      </c>
      <c r="D199" s="8">
        <f t="shared" ref="D199:D200" si="160">$G$154</f>
        <v>155.22903396759534</v>
      </c>
      <c r="E199" s="24" t="s">
        <v>636</v>
      </c>
      <c r="F199" s="25">
        <f t="shared" si="149"/>
        <v>0</v>
      </c>
      <c r="G199" s="524"/>
      <c r="H199" s="523"/>
      <c r="I199" s="537"/>
      <c r="J199" s="8">
        <f t="shared" ref="J199:J200" si="161">$M$154</f>
        <v>133.47294408219719</v>
      </c>
      <c r="K199" s="24" t="s">
        <v>636</v>
      </c>
      <c r="L199" s="25">
        <f t="shared" si="151"/>
        <v>0</v>
      </c>
      <c r="M199" s="524"/>
      <c r="N199" s="523"/>
      <c r="O199" s="646"/>
      <c r="P199" s="8">
        <f>$S$154</f>
        <v>123.19</v>
      </c>
      <c r="Q199" s="24" t="s">
        <v>636</v>
      </c>
      <c r="R199" s="25">
        <f t="shared" si="128"/>
        <v>0</v>
      </c>
      <c r="S199" s="524"/>
      <c r="T199" s="523"/>
      <c r="U199" s="646"/>
      <c r="V199" s="8">
        <f>$S$154</f>
        <v>123.19</v>
      </c>
      <c r="W199" s="24" t="s">
        <v>636</v>
      </c>
      <c r="X199" s="25">
        <f t="shared" si="129"/>
        <v>0</v>
      </c>
      <c r="Y199" s="524"/>
      <c r="Z199" s="523"/>
    </row>
    <row r="200" spans="1:26" hidden="1" x14ac:dyDescent="0.4">
      <c r="A200" s="23"/>
      <c r="B200" s="638" t="s">
        <v>22</v>
      </c>
      <c r="C200" s="645">
        <f>SUM(C196:C199)</f>
        <v>0</v>
      </c>
      <c r="D200" s="8">
        <f t="shared" si="160"/>
        <v>155.22903396759534</v>
      </c>
      <c r="E200" s="24" t="s">
        <v>636</v>
      </c>
      <c r="F200" s="22">
        <f t="shared" si="149"/>
        <v>0</v>
      </c>
      <c r="G200" s="524"/>
      <c r="H200" s="523"/>
      <c r="I200" s="536">
        <f>SUM(I196:I199)</f>
        <v>0</v>
      </c>
      <c r="J200" s="8">
        <f t="shared" si="161"/>
        <v>133.47294408219719</v>
      </c>
      <c r="K200" s="24" t="s">
        <v>636</v>
      </c>
      <c r="L200" s="22">
        <f t="shared" si="151"/>
        <v>0</v>
      </c>
      <c r="M200" s="524"/>
      <c r="N200" s="523"/>
      <c r="O200" s="645">
        <f>SUM(O196:O199)</f>
        <v>0</v>
      </c>
      <c r="P200" s="8">
        <f>$S$154</f>
        <v>123.19</v>
      </c>
      <c r="Q200" s="24" t="s">
        <v>636</v>
      </c>
      <c r="R200" s="22">
        <f t="shared" si="128"/>
        <v>0</v>
      </c>
      <c r="S200" s="524"/>
      <c r="T200" s="523"/>
      <c r="U200" s="645">
        <f>SUM(U196:U199)</f>
        <v>0</v>
      </c>
      <c r="V200" s="8">
        <f>$S$154</f>
        <v>123.19</v>
      </c>
      <c r="W200" s="24" t="s">
        <v>636</v>
      </c>
      <c r="X200" s="22">
        <f t="shared" si="129"/>
        <v>0</v>
      </c>
      <c r="Y200" s="524"/>
      <c r="Z200" s="523"/>
    </row>
    <row r="201" spans="1:26" hidden="1" x14ac:dyDescent="0.4">
      <c r="A201" s="13"/>
      <c r="B201" s="652" t="s">
        <v>22</v>
      </c>
      <c r="C201" s="647"/>
      <c r="D201" s="15"/>
      <c r="E201" s="30"/>
      <c r="F201" s="14"/>
      <c r="G201" s="529">
        <f>G195+F200</f>
        <v>173.39914687494471</v>
      </c>
      <c r="H201" s="530"/>
      <c r="I201" s="31"/>
      <c r="J201" s="15"/>
      <c r="K201" s="30"/>
      <c r="L201" s="14"/>
      <c r="M201" s="529">
        <f>M195+L200</f>
        <v>155.04979822285009</v>
      </c>
      <c r="N201" s="530"/>
      <c r="O201" s="647"/>
      <c r="P201" s="15"/>
      <c r="Q201" s="30"/>
      <c r="R201" s="14"/>
      <c r="S201" s="529">
        <f>S195+R200</f>
        <v>133.59282761113445</v>
      </c>
      <c r="T201" s="530"/>
      <c r="U201" s="647"/>
      <c r="V201" s="15"/>
      <c r="W201" s="30"/>
      <c r="X201" s="14"/>
      <c r="Y201" s="529">
        <f>Y195+X200</f>
        <v>139.09</v>
      </c>
      <c r="Z201" s="530"/>
    </row>
    <row r="202" spans="1:26" hidden="1" x14ac:dyDescent="0.4">
      <c r="A202" s="32"/>
      <c r="G202" s="8">
        <f>G201/100</f>
        <v>1.7339914687494471</v>
      </c>
      <c r="M202" s="8">
        <f>M201/100</f>
        <v>1.5504979822285008</v>
      </c>
      <c r="S202" s="8">
        <f>S201/100</f>
        <v>1.3359282761113445</v>
      </c>
      <c r="Y202" s="8">
        <f>Y201/100</f>
        <v>1.3909</v>
      </c>
    </row>
    <row r="203" spans="1:26" s="541" customFormat="1" ht="18" hidden="1" x14ac:dyDescent="0.55000000000000004">
      <c r="A203" s="540" t="s">
        <v>324</v>
      </c>
      <c r="B203" s="654" t="s">
        <v>699</v>
      </c>
      <c r="C203" s="648"/>
      <c r="F203" s="542"/>
      <c r="G203" s="542"/>
      <c r="H203" s="542"/>
      <c r="N203" s="542"/>
      <c r="O203" s="654"/>
      <c r="T203" s="542"/>
      <c r="U203" s="654"/>
      <c r="Z203" s="542"/>
    </row>
    <row r="204" spans="1:26" s="541" customFormat="1" ht="18" hidden="1" x14ac:dyDescent="0.55000000000000004">
      <c r="A204" s="540" t="s">
        <v>326</v>
      </c>
      <c r="B204" s="654" t="s">
        <v>327</v>
      </c>
      <c r="C204" s="648"/>
      <c r="F204" s="542"/>
      <c r="G204" s="542"/>
      <c r="H204" s="542"/>
      <c r="N204" s="542"/>
      <c r="O204" s="654"/>
      <c r="T204" s="542"/>
      <c r="U204" s="654"/>
      <c r="Z204" s="542"/>
    </row>
    <row r="205" spans="1:26" s="541" customFormat="1" ht="18" hidden="1" x14ac:dyDescent="0.55000000000000004">
      <c r="A205" s="540" t="s">
        <v>328</v>
      </c>
      <c r="B205" s="654" t="s">
        <v>23</v>
      </c>
      <c r="C205" s="648"/>
      <c r="F205" s="542"/>
      <c r="G205" s="542"/>
      <c r="H205" s="542"/>
      <c r="N205" s="542"/>
      <c r="O205" s="654"/>
      <c r="T205" s="542"/>
      <c r="U205" s="654"/>
      <c r="Z205" s="542"/>
    </row>
    <row r="206" spans="1:26" s="541" customFormat="1" ht="18" hidden="1" x14ac:dyDescent="0.55000000000000004">
      <c r="B206" s="654" t="s">
        <v>21</v>
      </c>
      <c r="C206" s="648"/>
      <c r="F206" s="542"/>
      <c r="G206" s="542"/>
      <c r="H206" s="542"/>
      <c r="N206" s="542"/>
      <c r="O206" s="654"/>
      <c r="T206" s="542"/>
      <c r="U206" s="654"/>
      <c r="Z206" s="542"/>
    </row>
    <row r="207" spans="1:26" s="541" customFormat="1" ht="18" hidden="1" x14ac:dyDescent="0.55000000000000004">
      <c r="A207" s="540" t="s">
        <v>329</v>
      </c>
      <c r="B207" s="654" t="s">
        <v>330</v>
      </c>
      <c r="C207" s="648"/>
      <c r="F207" s="542"/>
      <c r="G207" s="542"/>
      <c r="H207" s="542"/>
      <c r="N207" s="542"/>
      <c r="O207" s="654"/>
      <c r="T207" s="542"/>
      <c r="U207" s="654"/>
      <c r="Z207" s="542"/>
    </row>
    <row r="208" spans="1:26" s="541" customFormat="1" ht="18" hidden="1" x14ac:dyDescent="0.55000000000000004">
      <c r="A208" s="540" t="s">
        <v>331</v>
      </c>
      <c r="B208" s="654" t="s">
        <v>332</v>
      </c>
      <c r="C208" s="648"/>
      <c r="F208" s="542"/>
      <c r="G208" s="542"/>
      <c r="H208" s="542"/>
      <c r="N208" s="542"/>
      <c r="O208" s="654"/>
      <c r="T208" s="542"/>
      <c r="U208" s="654"/>
      <c r="Z208" s="542"/>
    </row>
    <row r="209" spans="1:26" s="541" customFormat="1" ht="18" hidden="1" x14ac:dyDescent="0.55000000000000004">
      <c r="A209" s="540" t="s">
        <v>333</v>
      </c>
      <c r="B209" s="654" t="s">
        <v>334</v>
      </c>
      <c r="C209" s="648"/>
      <c r="F209" s="542"/>
      <c r="G209" s="542"/>
      <c r="H209" s="542"/>
      <c r="N209" s="542"/>
      <c r="O209" s="654"/>
      <c r="T209" s="542"/>
      <c r="U209" s="654"/>
      <c r="Z209" s="542"/>
    </row>
    <row r="210" spans="1:26" s="541" customFormat="1" ht="18" hidden="1" x14ac:dyDescent="0.55000000000000004">
      <c r="A210" s="540" t="s">
        <v>335</v>
      </c>
      <c r="B210" s="654" t="s">
        <v>336</v>
      </c>
      <c r="C210" s="648"/>
      <c r="F210" s="542"/>
      <c r="G210" s="542"/>
      <c r="H210" s="542"/>
      <c r="N210" s="542"/>
      <c r="O210" s="654"/>
      <c r="T210" s="542"/>
      <c r="U210" s="654"/>
      <c r="Z210" s="542"/>
    </row>
    <row r="211" spans="1:26" s="541" customFormat="1" ht="18" hidden="1" x14ac:dyDescent="0.55000000000000004">
      <c r="B211" s="654" t="s">
        <v>337</v>
      </c>
      <c r="C211" s="648"/>
      <c r="F211" s="542"/>
      <c r="G211" s="542"/>
      <c r="H211" s="542"/>
      <c r="N211" s="542"/>
      <c r="O211" s="654"/>
      <c r="T211" s="542"/>
      <c r="U211" s="654"/>
      <c r="Z211" s="542"/>
    </row>
    <row r="212" spans="1:26" s="541" customFormat="1" ht="18" hidden="1" x14ac:dyDescent="0.55000000000000004">
      <c r="A212" s="540" t="s">
        <v>338</v>
      </c>
      <c r="B212" s="654" t="s">
        <v>339</v>
      </c>
      <c r="C212" s="648"/>
      <c r="F212" s="542"/>
      <c r="G212" s="542"/>
      <c r="H212" s="542"/>
      <c r="N212" s="542"/>
      <c r="O212" s="654"/>
      <c r="T212" s="542"/>
      <c r="U212" s="654"/>
      <c r="Z212" s="542"/>
    </row>
    <row r="213" spans="1:26" s="541" customFormat="1" ht="18" hidden="1" x14ac:dyDescent="0.55000000000000004">
      <c r="A213" s="540" t="s">
        <v>340</v>
      </c>
      <c r="B213" s="654" t="s">
        <v>341</v>
      </c>
      <c r="C213" s="648"/>
      <c r="F213" s="542"/>
      <c r="G213" s="542"/>
      <c r="H213" s="542"/>
      <c r="N213" s="542"/>
      <c r="O213" s="654"/>
      <c r="T213" s="542"/>
      <c r="U213" s="654"/>
      <c r="Z213" s="542"/>
    </row>
    <row r="214" spans="1:26" s="541" customFormat="1" ht="18" hidden="1" x14ac:dyDescent="0.55000000000000004">
      <c r="A214" s="540" t="s">
        <v>342</v>
      </c>
      <c r="B214" s="654" t="s">
        <v>343</v>
      </c>
      <c r="C214" s="648"/>
      <c r="F214" s="542"/>
      <c r="G214" s="542"/>
      <c r="H214" s="542"/>
      <c r="N214" s="542"/>
      <c r="O214" s="654"/>
      <c r="T214" s="542"/>
      <c r="U214" s="654"/>
      <c r="Z214" s="542"/>
    </row>
    <row r="215" spans="1:26" s="541" customFormat="1" ht="18" hidden="1" x14ac:dyDescent="0.55000000000000004">
      <c r="A215" s="540" t="s">
        <v>344</v>
      </c>
      <c r="B215" s="654" t="s">
        <v>345</v>
      </c>
      <c r="C215" s="648"/>
      <c r="F215" s="542"/>
      <c r="G215" s="542"/>
      <c r="H215" s="542"/>
      <c r="N215" s="542"/>
      <c r="O215" s="654"/>
      <c r="T215" s="542"/>
      <c r="U215" s="654"/>
      <c r="Z215" s="542"/>
    </row>
  </sheetData>
  <sheetProtection algorithmName="SHA-512" hashValue="HLeWLQJfSJBZFpPM21Gy0idGJERNm8twJivHyDpngL8Mlt2SIZR/BiTx+UVZtN9seXFlkau+hYPXtPsOjWqymw==" saltValue="sn/x/vpLL0xwCkO5PgAtTg==" spinCount="100000" sheet="1"/>
  <mergeCells count="45">
    <mergeCell ref="B166:N166"/>
    <mergeCell ref="B169:G169"/>
    <mergeCell ref="H169:M169"/>
    <mergeCell ref="O169:T169"/>
    <mergeCell ref="D170:E170"/>
    <mergeCell ref="J170:K170"/>
    <mergeCell ref="P170:Q170"/>
    <mergeCell ref="B125:N125"/>
    <mergeCell ref="B128:G128"/>
    <mergeCell ref="H128:M128"/>
    <mergeCell ref="O128:T128"/>
    <mergeCell ref="D129:E129"/>
    <mergeCell ref="J129:K129"/>
    <mergeCell ref="P129:Q129"/>
    <mergeCell ref="B83:N83"/>
    <mergeCell ref="B86:G86"/>
    <mergeCell ref="H86:M86"/>
    <mergeCell ref="O86:T86"/>
    <mergeCell ref="D87:E87"/>
    <mergeCell ref="J87:K87"/>
    <mergeCell ref="P87:Q87"/>
    <mergeCell ref="B42:N42"/>
    <mergeCell ref="B45:G45"/>
    <mergeCell ref="H45:M45"/>
    <mergeCell ref="O45:T45"/>
    <mergeCell ref="D46:E46"/>
    <mergeCell ref="J46:K46"/>
    <mergeCell ref="P46:Q46"/>
    <mergeCell ref="B2:N2"/>
    <mergeCell ref="B4:G4"/>
    <mergeCell ref="H4:M4"/>
    <mergeCell ref="O4:T4"/>
    <mergeCell ref="D5:E5"/>
    <mergeCell ref="J5:K5"/>
    <mergeCell ref="P5:Q5"/>
    <mergeCell ref="U4:Z4"/>
    <mergeCell ref="V5:W5"/>
    <mergeCell ref="U45:Z45"/>
    <mergeCell ref="V46:W46"/>
    <mergeCell ref="U86:Z86"/>
    <mergeCell ref="V87:W87"/>
    <mergeCell ref="U128:Z128"/>
    <mergeCell ref="V129:W129"/>
    <mergeCell ref="U169:Z169"/>
    <mergeCell ref="V170:W170"/>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98F95-9D66-404E-A766-A5A2B7A283F9}">
  <sheetPr codeName="Blad24">
    <pageSetUpPr fitToPage="1"/>
  </sheetPr>
  <dimension ref="B1:O76"/>
  <sheetViews>
    <sheetView zoomScaleNormal="100" workbookViewId="0">
      <selection activeCell="D31" sqref="D31"/>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14.3984375" style="8" customWidth="1"/>
    <col min="9" max="9" width="14.1328125" style="8" bestFit="1" customWidth="1"/>
    <col min="10" max="10" width="10.59765625" style="7" customWidth="1"/>
    <col min="11" max="11" width="28.1328125" style="7" bestFit="1" customWidth="1"/>
    <col min="12" max="12" width="9.1328125" style="7"/>
    <col min="13" max="13" width="9.1328125" style="7" customWidth="1"/>
    <col min="14" max="16384" width="9.1328125" style="7"/>
  </cols>
  <sheetData>
    <row r="1" spans="2:14" ht="28.15" customHeight="1" x14ac:dyDescent="0.4">
      <c r="B1" s="983" t="s">
        <v>194</v>
      </c>
      <c r="C1" s="983"/>
      <c r="D1" s="6"/>
    </row>
    <row r="2" spans="2:14" ht="15.75" x14ac:dyDescent="0.5">
      <c r="B2" s="9" t="s">
        <v>59</v>
      </c>
      <c r="C2" s="176" t="str">
        <f>'Overzicht van invoer'!C3</f>
        <v xml:space="preserve">Stichting Hanzehogeschool Groningen </v>
      </c>
      <c r="D2" s="33"/>
    </row>
    <row r="3" spans="2:14" ht="15.75" x14ac:dyDescent="0.5">
      <c r="B3" s="9" t="s">
        <v>20</v>
      </c>
      <c r="C3" s="177" t="str">
        <f>'Overzicht van invoer'!F4</f>
        <v>ABU</v>
      </c>
      <c r="D3" s="33"/>
    </row>
    <row r="4" spans="2:14" ht="15.75" x14ac:dyDescent="0.5">
      <c r="B4" s="9" t="s">
        <v>196</v>
      </c>
      <c r="C4" s="177" t="str">
        <f>IF(C3="ABU","Fase C",IF(C3="NBBU","Fase 4",))</f>
        <v>Fase C</v>
      </c>
      <c r="D4" s="33"/>
    </row>
    <row r="5" spans="2:14" ht="15.75" x14ac:dyDescent="0.5">
      <c r="B5" s="9" t="s">
        <v>19</v>
      </c>
      <c r="C5" s="178" t="s">
        <v>57</v>
      </c>
      <c r="D5" s="33"/>
    </row>
    <row r="6" spans="2:14" x14ac:dyDescent="0.4">
      <c r="B6" s="16"/>
    </row>
    <row r="7" spans="2:14" s="16" customFormat="1" x14ac:dyDescent="0.4">
      <c r="B7" s="183" t="s">
        <v>0</v>
      </c>
      <c r="C7" s="184"/>
      <c r="D7" s="185" t="s">
        <v>54</v>
      </c>
      <c r="E7" s="981" t="s">
        <v>58</v>
      </c>
      <c r="F7" s="982"/>
      <c r="G7" s="186" t="s">
        <v>55</v>
      </c>
      <c r="H7" s="187" t="s">
        <v>56</v>
      </c>
    </row>
    <row r="8" spans="2:14" x14ac:dyDescent="0.4">
      <c r="B8" s="17" t="s">
        <v>45</v>
      </c>
      <c r="C8" s="18"/>
      <c r="D8" s="305">
        <v>1</v>
      </c>
      <c r="E8" s="10">
        <v>100</v>
      </c>
      <c r="F8" s="18"/>
      <c r="G8" s="19">
        <v>100</v>
      </c>
      <c r="H8" s="179">
        <v>100</v>
      </c>
      <c r="I8" s="7"/>
      <c r="K8" s="16"/>
      <c r="M8" s="16"/>
      <c r="N8" s="16"/>
    </row>
    <row r="9" spans="2:14" hidden="1" x14ac:dyDescent="0.4">
      <c r="B9" s="20"/>
      <c r="C9" s="21"/>
      <c r="D9" s="306"/>
      <c r="E9" s="11">
        <f>E8</f>
        <v>100</v>
      </c>
      <c r="F9" s="21" t="s">
        <v>1</v>
      </c>
      <c r="G9" s="22">
        <f t="shared" ref="G9:G37" si="0">D9*E9</f>
        <v>0</v>
      </c>
      <c r="H9" s="188">
        <f>H8+G9</f>
        <v>100</v>
      </c>
      <c r="I9" s="7"/>
    </row>
    <row r="10" spans="2:14" x14ac:dyDescent="0.4">
      <c r="B10" s="17" t="s">
        <v>46</v>
      </c>
      <c r="C10" s="18" t="s">
        <v>548</v>
      </c>
      <c r="D10" s="266">
        <f>'Vaste waarden'!$C$24</f>
        <v>0.13192818110850899</v>
      </c>
      <c r="E10" s="10">
        <f>$H$9</f>
        <v>100</v>
      </c>
      <c r="F10" s="18" t="s">
        <v>1</v>
      </c>
      <c r="G10" s="268">
        <f t="shared" si="0"/>
        <v>13.192818110850899</v>
      </c>
      <c r="H10" s="179"/>
      <c r="I10" s="7"/>
    </row>
    <row r="11" spans="2:14" x14ac:dyDescent="0.4">
      <c r="B11" s="23"/>
      <c r="C11" s="24" t="s">
        <v>566</v>
      </c>
      <c r="D11" s="266">
        <f>'Vaste waarden'!$C$26</f>
        <v>0</v>
      </c>
      <c r="E11" s="8">
        <f>$H$9</f>
        <v>100</v>
      </c>
      <c r="F11" s="24" t="s">
        <v>1</v>
      </c>
      <c r="G11" s="269">
        <f t="shared" si="0"/>
        <v>0</v>
      </c>
      <c r="H11" s="181"/>
      <c r="I11" s="7"/>
    </row>
    <row r="12" spans="2:14" x14ac:dyDescent="0.4">
      <c r="B12" s="23"/>
      <c r="C12" s="24" t="s">
        <v>567</v>
      </c>
      <c r="D12" s="266">
        <f>'Vaste waarden'!$C$31</f>
        <v>0</v>
      </c>
      <c r="E12" s="8">
        <f>$H$9</f>
        <v>100</v>
      </c>
      <c r="F12" s="24" t="s">
        <v>1</v>
      </c>
      <c r="G12" s="269">
        <f t="shared" si="0"/>
        <v>0</v>
      </c>
      <c r="H12" s="181"/>
      <c r="I12" s="7"/>
    </row>
    <row r="13" spans="2:14" x14ac:dyDescent="0.4">
      <c r="B13" s="23"/>
      <c r="C13" s="24" t="s">
        <v>362</v>
      </c>
      <c r="D13" s="266">
        <f>'Vaste waarden'!$C$27</f>
        <v>0</v>
      </c>
      <c r="E13" s="8">
        <f>$H$9</f>
        <v>100</v>
      </c>
      <c r="F13" s="24" t="s">
        <v>1</v>
      </c>
      <c r="G13" s="269">
        <f t="shared" si="0"/>
        <v>0</v>
      </c>
      <c r="H13" s="181"/>
      <c r="I13" s="7"/>
    </row>
    <row r="14" spans="2:14" x14ac:dyDescent="0.4">
      <c r="B14" s="20"/>
      <c r="C14" s="21" t="s">
        <v>52</v>
      </c>
      <c r="D14" s="267">
        <f>SUM(D10:D13)</f>
        <v>0.13192818110850899</v>
      </c>
      <c r="E14" s="11">
        <f>$H$9</f>
        <v>100</v>
      </c>
      <c r="F14" s="21" t="s">
        <v>1</v>
      </c>
      <c r="G14" s="270">
        <f t="shared" si="0"/>
        <v>13.192818110850899</v>
      </c>
      <c r="H14" s="188">
        <f>H9+G14</f>
        <v>113.19281811085089</v>
      </c>
      <c r="I14" s="7"/>
    </row>
    <row r="15" spans="2:14" ht="26.25" x14ac:dyDescent="0.4">
      <c r="B15" s="445" t="s">
        <v>611</v>
      </c>
      <c r="C15" s="446"/>
      <c r="D15" s="447">
        <f>'Overzicht van invoer'!F42</f>
        <v>8.3000000000000004E-2</v>
      </c>
      <c r="E15" s="448">
        <f>H14</f>
        <v>113.19281811085089</v>
      </c>
      <c r="F15" s="449" t="s">
        <v>394</v>
      </c>
      <c r="G15" s="450">
        <f>D15*E15</f>
        <v>9.3950039032006245</v>
      </c>
      <c r="H15" s="451">
        <f>H14+G15</f>
        <v>122.58782201405151</v>
      </c>
      <c r="I15" s="7"/>
    </row>
    <row r="16" spans="2:14" x14ac:dyDescent="0.4">
      <c r="B16" s="26" t="s">
        <v>35</v>
      </c>
      <c r="C16" s="27"/>
      <c r="D16" s="267">
        <f>'Vaste waarden'!$C$32</f>
        <v>0.08</v>
      </c>
      <c r="E16" s="28">
        <f>H14</f>
        <v>113.19281811085089</v>
      </c>
      <c r="F16" s="27" t="s">
        <v>394</v>
      </c>
      <c r="G16" s="29">
        <f>D16*E16</f>
        <v>9.0554254488680712</v>
      </c>
      <c r="H16" s="189">
        <f>H14+G16+G15</f>
        <v>131.64324746291959</v>
      </c>
      <c r="I16" s="7"/>
    </row>
    <row r="17" spans="2:9" x14ac:dyDescent="0.4">
      <c r="B17" s="23" t="s">
        <v>47</v>
      </c>
      <c r="C17" s="24" t="s">
        <v>51</v>
      </c>
      <c r="D17" s="307"/>
      <c r="E17" s="8">
        <f t="shared" ref="E17:E32" si="1">$H$16</f>
        <v>131.64324746291959</v>
      </c>
      <c r="F17" s="24" t="s">
        <v>394</v>
      </c>
      <c r="G17" s="25">
        <f t="shared" si="0"/>
        <v>0</v>
      </c>
      <c r="H17" s="181"/>
      <c r="I17" s="7"/>
    </row>
    <row r="18" spans="2:9" x14ac:dyDescent="0.4">
      <c r="B18" s="23"/>
      <c r="C18" s="24" t="s">
        <v>50</v>
      </c>
      <c r="D18" s="266">
        <f>'Overzicht van invoer'!$F$13</f>
        <v>0.10402827611134435</v>
      </c>
      <c r="E18" s="8">
        <f t="shared" si="1"/>
        <v>131.64324746291959</v>
      </c>
      <c r="F18" s="24" t="s">
        <v>394</v>
      </c>
      <c r="G18" s="25">
        <f t="shared" si="0"/>
        <v>13.694620095266631</v>
      </c>
      <c r="H18" s="181"/>
      <c r="I18" s="7"/>
    </row>
    <row r="19" spans="2:9" x14ac:dyDescent="0.4">
      <c r="B19" s="23"/>
      <c r="C19" s="24" t="s">
        <v>34</v>
      </c>
      <c r="D19" s="266"/>
      <c r="E19" s="8">
        <f t="shared" si="1"/>
        <v>131.64324746291959</v>
      </c>
      <c r="F19" s="24" t="s">
        <v>394</v>
      </c>
      <c r="G19" s="25">
        <f t="shared" si="0"/>
        <v>0</v>
      </c>
      <c r="H19" s="181"/>
      <c r="I19" s="7"/>
    </row>
    <row r="20" spans="2:9" x14ac:dyDescent="0.4">
      <c r="B20" s="23"/>
      <c r="C20" s="24" t="s">
        <v>285</v>
      </c>
      <c r="D20" s="266">
        <f>'Vaste waarden'!$B$19</f>
        <v>1.2200000000000001E-2</v>
      </c>
      <c r="E20" s="8">
        <f t="shared" si="1"/>
        <v>131.64324746291959</v>
      </c>
      <c r="F20" s="24" t="s">
        <v>394</v>
      </c>
      <c r="G20" s="25">
        <f>D20*E20</f>
        <v>1.6060476190476192</v>
      </c>
      <c r="H20" s="181"/>
      <c r="I20" s="7"/>
    </row>
    <row r="21" spans="2:9" x14ac:dyDescent="0.4">
      <c r="B21" s="23"/>
      <c r="C21" s="24" t="s">
        <v>682</v>
      </c>
      <c r="D21" s="266">
        <f>'Vaste waarden'!$B$10</f>
        <v>0</v>
      </c>
      <c r="E21" s="8">
        <f t="shared" si="1"/>
        <v>131.64324746291959</v>
      </c>
      <c r="F21" s="24" t="s">
        <v>394</v>
      </c>
      <c r="G21" s="25">
        <f t="shared" ref="G21:G22" si="2">D21*E21</f>
        <v>0</v>
      </c>
      <c r="H21" s="181"/>
      <c r="I21" s="7"/>
    </row>
    <row r="22" spans="2:9" x14ac:dyDescent="0.4">
      <c r="B22" s="23"/>
      <c r="C22" s="24" t="s">
        <v>696</v>
      </c>
      <c r="D22" s="266">
        <f>'Overzicht van invoer'!$F$43</f>
        <v>0</v>
      </c>
      <c r="E22" s="8">
        <f t="shared" si="1"/>
        <v>131.64324746291959</v>
      </c>
      <c r="F22" s="24" t="s">
        <v>394</v>
      </c>
      <c r="G22" s="25">
        <f t="shared" si="2"/>
        <v>0</v>
      </c>
      <c r="H22" s="181"/>
      <c r="I22" s="7"/>
    </row>
    <row r="23" spans="2:9" x14ac:dyDescent="0.4">
      <c r="B23" s="23"/>
      <c r="C23" s="24" t="s">
        <v>696</v>
      </c>
      <c r="D23" s="266">
        <f>'Hulpblad pensioenpremie'!$N$3</f>
        <v>3.7532106905298027E-2</v>
      </c>
      <c r="E23" s="8">
        <f t="shared" si="1"/>
        <v>131.64324746291959</v>
      </c>
      <c r="F23" s="24" t="s">
        <v>394</v>
      </c>
      <c r="G23" s="25">
        <f t="shared" si="0"/>
        <v>4.940848437138901</v>
      </c>
      <c r="H23" s="181"/>
      <c r="I23" s="7"/>
    </row>
    <row r="24" spans="2:9" x14ac:dyDescent="0.4">
      <c r="B24" s="23"/>
      <c r="C24" s="21" t="s">
        <v>52</v>
      </c>
      <c r="D24" s="308">
        <f>SUM(D17:D23)</f>
        <v>0.15376038301664238</v>
      </c>
      <c r="E24" s="8">
        <f t="shared" si="1"/>
        <v>131.64324746291959</v>
      </c>
      <c r="F24" s="21" t="s">
        <v>394</v>
      </c>
      <c r="G24" s="25">
        <f>SUM(G17:G23)</f>
        <v>20.241516151453151</v>
      </c>
      <c r="H24" s="181">
        <f>H16+G24</f>
        <v>151.88476361437273</v>
      </c>
      <c r="I24" s="7"/>
    </row>
    <row r="25" spans="2:9" x14ac:dyDescent="0.4">
      <c r="B25" s="17" t="s">
        <v>92</v>
      </c>
      <c r="C25" s="24" t="s">
        <v>49</v>
      </c>
      <c r="D25" s="266">
        <f>'Vaste waarden'!$B$2</f>
        <v>2.7400000000000001E-2</v>
      </c>
      <c r="E25" s="10">
        <f t="shared" si="1"/>
        <v>131.64324746291959</v>
      </c>
      <c r="F25" s="24" t="s">
        <v>394</v>
      </c>
      <c r="G25" s="19">
        <f t="shared" si="0"/>
        <v>3.6070249804839967</v>
      </c>
      <c r="H25" s="179"/>
      <c r="I25" s="7"/>
    </row>
    <row r="26" spans="2:9" x14ac:dyDescent="0.4">
      <c r="B26" s="23"/>
      <c r="C26" s="24" t="s">
        <v>385</v>
      </c>
      <c r="D26" s="266">
        <f>Bedrijfswaardes!$C$15</f>
        <v>7.6300000000000007E-2</v>
      </c>
      <c r="E26" s="8">
        <f t="shared" si="1"/>
        <v>131.64324746291959</v>
      </c>
      <c r="F26" s="24" t="s">
        <v>394</v>
      </c>
      <c r="G26" s="25">
        <f t="shared" si="0"/>
        <v>10.044379781420766</v>
      </c>
      <c r="H26" s="181"/>
      <c r="I26" s="7"/>
    </row>
    <row r="27" spans="2:9" x14ac:dyDescent="0.4">
      <c r="B27" s="23"/>
      <c r="C27" s="24" t="s">
        <v>308</v>
      </c>
      <c r="D27" s="266">
        <f>'Vaste waarden'!$B$6</f>
        <v>5.0000000000000001E-3</v>
      </c>
      <c r="E27" s="8">
        <f t="shared" si="1"/>
        <v>131.64324746291959</v>
      </c>
      <c r="F27" s="24" t="s">
        <v>394</v>
      </c>
      <c r="G27" s="25">
        <f t="shared" si="0"/>
        <v>0.658216237314598</v>
      </c>
      <c r="H27" s="181"/>
      <c r="I27" s="7"/>
    </row>
    <row r="28" spans="2:9" x14ac:dyDescent="0.4">
      <c r="B28" s="23"/>
      <c r="C28" s="24" t="s">
        <v>856</v>
      </c>
      <c r="D28" s="307">
        <f>'Overzicht van invoer'!$F$22+'Overzicht van invoer'!F23</f>
        <v>0</v>
      </c>
      <c r="E28" s="8">
        <f t="shared" si="1"/>
        <v>131.64324746291959</v>
      </c>
      <c r="F28" s="24" t="s">
        <v>394</v>
      </c>
      <c r="G28" s="25">
        <f t="shared" si="0"/>
        <v>0</v>
      </c>
      <c r="H28" s="181"/>
      <c r="I28" s="7"/>
    </row>
    <row r="29" spans="2:9" x14ac:dyDescent="0.4">
      <c r="B29" s="23"/>
      <c r="C29" s="24" t="s">
        <v>757</v>
      </c>
      <c r="D29" s="266">
        <f>Variabelen!$F$25</f>
        <v>0</v>
      </c>
      <c r="E29" s="8">
        <f t="shared" si="1"/>
        <v>131.64324746291959</v>
      </c>
      <c r="F29" s="24" t="s">
        <v>394</v>
      </c>
      <c r="G29" s="25">
        <f>D29*E29</f>
        <v>0</v>
      </c>
      <c r="H29" s="181"/>
      <c r="I29" s="7"/>
    </row>
    <row r="30" spans="2:9" hidden="1" x14ac:dyDescent="0.4">
      <c r="B30" s="23"/>
      <c r="C30" s="271" t="s">
        <v>405</v>
      </c>
      <c r="D30" s="266">
        <f>'Overzicht van invoer'!$F$37</f>
        <v>0</v>
      </c>
      <c r="E30" s="8">
        <f t="shared" si="1"/>
        <v>131.64324746291959</v>
      </c>
      <c r="F30" s="24" t="s">
        <v>394</v>
      </c>
      <c r="G30" s="25">
        <f t="shared" si="0"/>
        <v>0</v>
      </c>
      <c r="H30" s="181"/>
      <c r="I30" s="7"/>
    </row>
    <row r="31" spans="2:9" x14ac:dyDescent="0.4">
      <c r="B31" s="23"/>
      <c r="C31" s="24" t="s">
        <v>350</v>
      </c>
      <c r="D31" s="266">
        <f>'Vaste waarden'!$B$7</f>
        <v>6.0999999999999999E-2</v>
      </c>
      <c r="E31" s="8">
        <f t="shared" si="1"/>
        <v>131.64324746291959</v>
      </c>
      <c r="F31" s="24" t="s">
        <v>394</v>
      </c>
      <c r="G31" s="25">
        <f t="shared" si="0"/>
        <v>8.0302380952380954</v>
      </c>
      <c r="H31" s="181"/>
      <c r="I31" s="7"/>
    </row>
    <row r="32" spans="2:9" x14ac:dyDescent="0.4">
      <c r="B32" s="20"/>
      <c r="C32" s="21" t="s">
        <v>52</v>
      </c>
      <c r="D32" s="308">
        <f>SUM(D25:D31)</f>
        <v>0.16970000000000002</v>
      </c>
      <c r="E32" s="11">
        <f t="shared" si="1"/>
        <v>131.64324746291959</v>
      </c>
      <c r="F32" s="21" t="s">
        <v>394</v>
      </c>
      <c r="G32" s="22">
        <f t="shared" si="0"/>
        <v>22.339859094457456</v>
      </c>
      <c r="H32" s="180">
        <f>H24+G32</f>
        <v>174.2246227088302</v>
      </c>
      <c r="I32" s="7"/>
    </row>
    <row r="33" spans="2:15" x14ac:dyDescent="0.4">
      <c r="B33" s="23" t="s">
        <v>16</v>
      </c>
      <c r="C33" s="24"/>
      <c r="D33" s="307">
        <f>'Overzicht van invoer'!$F$29</f>
        <v>0</v>
      </c>
      <c r="E33" s="8">
        <f>$H$32</f>
        <v>174.2246227088302</v>
      </c>
      <c r="F33" s="24" t="s">
        <v>395</v>
      </c>
      <c r="G33" s="25">
        <f t="shared" si="0"/>
        <v>0</v>
      </c>
      <c r="H33" s="181"/>
      <c r="I33" s="7"/>
    </row>
    <row r="34" spans="2:15" x14ac:dyDescent="0.4">
      <c r="B34" s="23"/>
      <c r="C34" s="271" t="s">
        <v>758</v>
      </c>
      <c r="D34" s="307">
        <f>Variabelen!F42</f>
        <v>0</v>
      </c>
      <c r="E34" s="8">
        <f>$H$32</f>
        <v>174.2246227088302</v>
      </c>
      <c r="F34" s="24" t="s">
        <v>395</v>
      </c>
      <c r="G34" s="25">
        <f t="shared" si="0"/>
        <v>0</v>
      </c>
      <c r="H34" s="181"/>
      <c r="I34" s="7"/>
    </row>
    <row r="35" spans="2:15" x14ac:dyDescent="0.4">
      <c r="B35" s="20"/>
      <c r="C35" s="21" t="s">
        <v>425</v>
      </c>
      <c r="D35" s="306">
        <f>'Overzicht van invoer'!$F$45+'Overzicht van invoer'!F46</f>
        <v>0</v>
      </c>
      <c r="E35" s="11">
        <f>$H$32</f>
        <v>174.2246227088302</v>
      </c>
      <c r="F35" s="21" t="s">
        <v>395</v>
      </c>
      <c r="G35" s="22">
        <f t="shared" si="0"/>
        <v>0</v>
      </c>
      <c r="H35" s="180"/>
      <c r="I35" s="7"/>
    </row>
    <row r="36" spans="2:15" x14ac:dyDescent="0.4">
      <c r="B36" s="23" t="s">
        <v>679</v>
      </c>
      <c r="C36" s="24" t="s">
        <v>36</v>
      </c>
      <c r="D36" s="307">
        <f>'Overzicht van invoer'!F47</f>
        <v>0</v>
      </c>
      <c r="E36" s="8">
        <f>$H$32</f>
        <v>174.2246227088302</v>
      </c>
      <c r="F36" s="24" t="s">
        <v>395</v>
      </c>
      <c r="G36" s="25">
        <f t="shared" si="0"/>
        <v>0</v>
      </c>
      <c r="H36" s="181"/>
      <c r="I36" s="7"/>
    </row>
    <row r="37" spans="2:15" x14ac:dyDescent="0.4">
      <c r="B37" s="23"/>
      <c r="C37" s="21" t="s">
        <v>52</v>
      </c>
      <c r="D37" s="308">
        <f>SUM(D33:D36)</f>
        <v>0</v>
      </c>
      <c r="E37" s="8">
        <f>$H$32</f>
        <v>174.2246227088302</v>
      </c>
      <c r="F37" s="24" t="s">
        <v>395</v>
      </c>
      <c r="G37" s="22">
        <f t="shared" si="0"/>
        <v>0</v>
      </c>
      <c r="H37" s="181"/>
      <c r="I37" s="7"/>
    </row>
    <row r="38" spans="2:15" s="16" customFormat="1" x14ac:dyDescent="0.4">
      <c r="B38" s="13"/>
      <c r="C38" s="30" t="s">
        <v>52</v>
      </c>
      <c r="D38" s="31"/>
      <c r="E38" s="15"/>
      <c r="F38" s="30"/>
      <c r="G38" s="14"/>
      <c r="H38" s="182">
        <f>H32+G37</f>
        <v>174.2246227088302</v>
      </c>
      <c r="K38" s="7"/>
      <c r="L38" s="7"/>
      <c r="M38" s="7"/>
      <c r="N38" s="7"/>
      <c r="O38" s="7"/>
    </row>
    <row r="39" spans="2:15" x14ac:dyDescent="0.4">
      <c r="K39" s="16"/>
      <c r="L39" s="16"/>
      <c r="M39" s="16"/>
      <c r="N39" s="16"/>
      <c r="O39" s="16"/>
    </row>
    <row r="40" spans="2:15" x14ac:dyDescent="0.4">
      <c r="B40" s="39" t="s">
        <v>14</v>
      </c>
      <c r="C40" s="37" t="s">
        <v>53</v>
      </c>
    </row>
    <row r="41" spans="2:15" x14ac:dyDescent="0.4">
      <c r="B41" s="39" t="s">
        <v>15</v>
      </c>
      <c r="C41" s="38" t="s">
        <v>91</v>
      </c>
    </row>
    <row r="42" spans="2:15" x14ac:dyDescent="0.4">
      <c r="B42" s="32"/>
      <c r="C42" s="38" t="s">
        <v>90</v>
      </c>
    </row>
    <row r="43" spans="2:15" x14ac:dyDescent="0.4">
      <c r="B43" s="32"/>
      <c r="C43" s="38"/>
    </row>
    <row r="44" spans="2:15" x14ac:dyDescent="0.4">
      <c r="B44" s="32"/>
    </row>
    <row r="45" spans="2:15" x14ac:dyDescent="0.4">
      <c r="B45" s="183" t="s">
        <v>664</v>
      </c>
      <c r="C45" s="251"/>
      <c r="D45" s="184" t="s">
        <v>663</v>
      </c>
      <c r="E45" s="251"/>
      <c r="F45" s="251"/>
      <c r="G45" s="250"/>
      <c r="H45" s="183" t="s">
        <v>607</v>
      </c>
      <c r="I45" s="249"/>
      <c r="J45" s="251"/>
      <c r="K45" s="183" t="s">
        <v>592</v>
      </c>
      <c r="L45" s="251"/>
    </row>
    <row r="46" spans="2:15" x14ac:dyDescent="0.4">
      <c r="B46" s="17" t="s">
        <v>306</v>
      </c>
      <c r="C46" s="145">
        <f>'IB+IIB C-4'!G38</f>
        <v>1.7422462270883019</v>
      </c>
      <c r="D46" s="148" t="s">
        <v>256</v>
      </c>
      <c r="E46" s="149"/>
      <c r="F46" s="246">
        <f>'IB+IIB C-4'!M38</f>
        <v>1.5613760187080408</v>
      </c>
      <c r="G46" s="145"/>
      <c r="H46" s="152" t="s">
        <v>593</v>
      </c>
      <c r="I46" s="10"/>
      <c r="J46" s="146">
        <f>'IB+IIB C-4'!S38</f>
        <v>1.3793949517000001</v>
      </c>
      <c r="K46" s="152" t="s">
        <v>594</v>
      </c>
      <c r="L46" s="146">
        <f>'IB+IIB C-4'!Y38</f>
        <v>1.3793949517000001</v>
      </c>
    </row>
    <row r="47" spans="2:15" hidden="1" x14ac:dyDescent="0.4">
      <c r="B47" s="23"/>
      <c r="C47" s="146"/>
      <c r="D47" s="150"/>
      <c r="E47" s="16"/>
      <c r="F47" s="244"/>
      <c r="G47" s="147"/>
      <c r="H47" s="139"/>
      <c r="J47" s="146"/>
      <c r="K47" s="139"/>
      <c r="L47" s="146"/>
    </row>
    <row r="48" spans="2:15" hidden="1" x14ac:dyDescent="0.4">
      <c r="B48" s="26"/>
      <c r="C48" s="154"/>
      <c r="D48" s="155"/>
      <c r="E48" s="156"/>
      <c r="F48" s="245"/>
      <c r="G48" s="245"/>
      <c r="H48" s="242"/>
      <c r="I48" s="28"/>
      <c r="J48" s="154"/>
      <c r="K48" s="242"/>
      <c r="L48" s="154"/>
    </row>
    <row r="49" spans="2:12" hidden="1" x14ac:dyDescent="0.4">
      <c r="B49" s="23" t="s">
        <v>407</v>
      </c>
      <c r="C49" s="146">
        <f>'IB+IIB C-4'!G78</f>
        <v>1.6004175372518818</v>
      </c>
      <c r="D49" s="150" t="s">
        <v>256</v>
      </c>
      <c r="F49" s="243">
        <f>'IB+IIB C-4'!M78</f>
        <v>1.4383354254215457</v>
      </c>
      <c r="G49" s="145"/>
      <c r="H49" s="139" t="s">
        <v>255</v>
      </c>
      <c r="J49" s="146">
        <f>'IB+IIB B-3'!S78</f>
        <v>1.2157232278113443</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'IB+IIB C-4'!G119</f>
        <v>1.4127953317720532</v>
      </c>
      <c r="D51" s="155" t="s">
        <v>256</v>
      </c>
      <c r="E51" s="242"/>
      <c r="F51" s="442">
        <f>'IB+IIB C-4'!M119</f>
        <v>1.2147853239656516</v>
      </c>
      <c r="G51" s="154"/>
      <c r="H51" s="443" t="s">
        <v>593</v>
      </c>
      <c r="I51" s="28"/>
      <c r="J51" s="154">
        <f>'IB+IIB B-3'!S119</f>
        <v>1.0731999999999999</v>
      </c>
      <c r="K51" s="443" t="s">
        <v>594</v>
      </c>
      <c r="L51" s="154">
        <f>'IB+IIB C-4'!Y119</f>
        <v>1.0731999999999999</v>
      </c>
    </row>
    <row r="52" spans="2:12" hidden="1" x14ac:dyDescent="0.4">
      <c r="B52" s="148" t="s">
        <v>422</v>
      </c>
      <c r="C52" s="248" t="s">
        <v>420</v>
      </c>
      <c r="D52" s="148" t="s">
        <v>256</v>
      </c>
      <c r="E52" s="272"/>
      <c r="F52" s="248" t="s">
        <v>420</v>
      </c>
      <c r="G52" s="248"/>
      <c r="H52" s="148" t="s">
        <v>255</v>
      </c>
      <c r="I52" s="10"/>
      <c r="J52" s="145" t="s">
        <v>420</v>
      </c>
    </row>
    <row r="53" spans="2:12" hidden="1" x14ac:dyDescent="0.4">
      <c r="B53" s="151" t="s">
        <v>423</v>
      </c>
      <c r="C53" s="247" t="s">
        <v>420</v>
      </c>
      <c r="D53" s="151" t="s">
        <v>256</v>
      </c>
      <c r="E53" s="224"/>
      <c r="F53" s="247" t="s">
        <v>420</v>
      </c>
      <c r="G53" s="247"/>
      <c r="H53" s="151" t="s">
        <v>255</v>
      </c>
      <c r="I53" s="11"/>
      <c r="J53" s="147" t="s">
        <v>420</v>
      </c>
    </row>
    <row r="54" spans="2:12" hidden="1"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IFERROR(VLOOKUP($B$58,$B$46:$L$56,2,FALSE),0)</f>
        <v>1.7422462270883019</v>
      </c>
      <c r="D58" s="263" t="str">
        <f>D46</f>
        <v>Structurele toeslagen</v>
      </c>
      <c r="E58" s="264"/>
      <c r="F58" s="186">
        <f>IFERROR(VLOOKUP($B$58,$B$46:$L$55,5,FALSE),0)</f>
        <v>1.5613760187080408</v>
      </c>
      <c r="G58" s="186"/>
      <c r="H58" s="265" t="str">
        <f>H46</f>
        <v>Overwerk</v>
      </c>
      <c r="I58" s="265"/>
      <c r="J58" s="186">
        <f>IFERROR(VLOOKUP($B$58,$B$46:$L$55,9,FALSE),0)</f>
        <v>1.3793949517000001</v>
      </c>
      <c r="K58" s="265" t="s">
        <v>596</v>
      </c>
      <c r="L58" s="265">
        <f>IFERROR(VLOOKUP($B$58,$B$46:$L$55,11,FALSE),0)</f>
        <v>1.3793949517000001</v>
      </c>
    </row>
    <row r="59" spans="2:12" hidden="1" x14ac:dyDescent="0.4"/>
    <row r="60" spans="2:12" hidden="1" x14ac:dyDescent="0.4">
      <c r="B60" s="984" t="str">
        <f>B58</f>
        <v>Kandidaat met pensioen</v>
      </c>
      <c r="C60" s="984"/>
      <c r="D60" s="974" t="s">
        <v>259</v>
      </c>
      <c r="E60" s="974"/>
      <c r="F60" s="192" t="s">
        <v>272</v>
      </c>
      <c r="G60" s="985" t="s">
        <v>273</v>
      </c>
      <c r="H60" s="986"/>
      <c r="I60" s="193" t="s">
        <v>274</v>
      </c>
    </row>
    <row r="61" spans="2:12" hidden="1" x14ac:dyDescent="0.4">
      <c r="B61" s="194" t="s">
        <v>260</v>
      </c>
      <c r="C61" s="195"/>
      <c r="D61" s="194"/>
      <c r="E61" s="196"/>
      <c r="F61" s="197">
        <f>'Overzicht van invoer'!F54</f>
        <v>22.98</v>
      </c>
      <c r="G61" s="198"/>
      <c r="H61" s="199">
        <f>F61*C58</f>
        <v>40.03681829848918</v>
      </c>
      <c r="I61" s="200">
        <f>H61/(1-'Overzicht van invoer'!D70)</f>
        <v>40.03681829848918</v>
      </c>
      <c r="J61" s="233"/>
    </row>
    <row r="62" spans="2:12" hidden="1" x14ac:dyDescent="0.4">
      <c r="B62" s="201" t="s">
        <v>261</v>
      </c>
      <c r="C62" s="202"/>
      <c r="D62" s="203">
        <f>'Overzicht van invoer'!D55</f>
        <v>1</v>
      </c>
      <c r="E62" s="204"/>
      <c r="F62" s="205">
        <f>'Overzicht van invoer'!F55</f>
        <v>36</v>
      </c>
      <c r="G62" s="206"/>
      <c r="H62" s="231">
        <f>'Overzicht van invoer'!F55*F61*C58</f>
        <v>1441.3254587456104</v>
      </c>
      <c r="I62" s="232">
        <f>H62/(1-'Overzicht van invoer'!$D$70)</f>
        <v>1441.3254587456104</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1441.3254587456104</v>
      </c>
      <c r="I73" s="223">
        <f>SUM(I62:I72)</f>
        <v>1441.3254587456104</v>
      </c>
    </row>
    <row r="74" spans="2:9" hidden="1" x14ac:dyDescent="0.4">
      <c r="B74" s="20" t="s">
        <v>276</v>
      </c>
      <c r="C74" s="224"/>
      <c r="D74" s="225"/>
      <c r="E74" s="224"/>
      <c r="F74" s="20"/>
      <c r="G74" s="226"/>
      <c r="H74" s="199">
        <f>H73/('Overzicht van invoer'!F55+'Overzicht van invoer'!F60+'Overzicht van invoer'!F61+'Overzicht van invoer'!F62)</f>
        <v>40.03681829848918</v>
      </c>
      <c r="I74" s="227">
        <f>I73/('Overzicht van invoer'!F55+'Overzicht van invoer'!F60+'Overzicht van invoer'!F61+'Overzicht van invoer'!F62)</f>
        <v>40.03681829848918</v>
      </c>
    </row>
    <row r="75" spans="2:9" hidden="1" x14ac:dyDescent="0.4">
      <c r="B75" s="20" t="s">
        <v>277</v>
      </c>
      <c r="C75" s="224"/>
      <c r="D75" s="225"/>
      <c r="E75" s="224"/>
      <c r="F75" s="20"/>
      <c r="G75" s="226"/>
      <c r="H75" s="230">
        <f>H74/$F$61</f>
        <v>1.7422462270883019</v>
      </c>
      <c r="I75" s="228">
        <f>I74/$F$61</f>
        <v>1.7422462270883019</v>
      </c>
    </row>
    <row r="76" spans="2:9" hidden="1" x14ac:dyDescent="0.4"/>
  </sheetData>
  <sheetProtection algorithmName="SHA-512" hashValue="0DRCy+QViX0ezBTzb8O41EvGWGUyXwUoOYSBCesHeBYF6mIqo5dpZlmsTpN7q9DJQGc5Zp+5/xFAb/nRuepyWg==" saltValue="ggs0aEi3PAc+3F2sLuPYig==" spinCount="100000" sheet="1" selectLockedCells="1"/>
  <mergeCells count="5">
    <mergeCell ref="B1:C1"/>
    <mergeCell ref="E7:F7"/>
    <mergeCell ref="B60:C60"/>
    <mergeCell ref="D60:E60"/>
    <mergeCell ref="G60:H60"/>
  </mergeCells>
  <pageMargins left="0.74803149606299213" right="0.74803149606299213" top="0.51181102362204722" bottom="0.51181102362204722" header="0.51181102362204722" footer="0.19685039370078741"/>
  <pageSetup paperSize="9" scale="9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9C3D11-250A-4D2D-99E5-C4887BB55B33}">
          <x14:formula1>
            <xm:f>'Vaste waarden'!$A$51:$A$55</xm:f>
          </x14:formula1>
          <xm:sqref>B58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A2CB2-C498-4D7A-84D6-5E66310B3FBD}">
  <sheetPr codeName="Blad26">
    <pageSetUpPr fitToPage="1"/>
  </sheetPr>
  <dimension ref="A1:AJ215"/>
  <sheetViews>
    <sheetView zoomScaleNormal="100" workbookViewId="0"/>
  </sheetViews>
  <sheetFormatPr defaultColWidth="9.1328125" defaultRowHeight="13.15" x14ac:dyDescent="0.4"/>
  <cols>
    <col min="1" max="1" width="29.33203125" style="7" bestFit="1" customWidth="1"/>
    <col min="2" max="2" width="44.9296875" style="139" customWidth="1"/>
    <col min="3" max="3" width="11.86328125" style="304" bestFit="1" customWidth="1"/>
    <col min="4" max="4" width="10.3984375" style="7" bestFit="1" customWidth="1"/>
    <col min="5" max="5" width="20.796875" style="7" bestFit="1" customWidth="1"/>
    <col min="6" max="7" width="10.3984375" style="8" bestFit="1" customWidth="1"/>
    <col min="8" max="8" width="9.1328125" style="8" customWidth="1"/>
    <col min="9" max="9" width="11.86328125" style="7" bestFit="1" customWidth="1"/>
    <col min="10" max="10" width="10.265625" style="7" bestFit="1" customWidth="1"/>
    <col min="11" max="11" width="20.796875" style="7" bestFit="1" customWidth="1"/>
    <col min="12" max="13" width="10.265625" style="7" bestFit="1" customWidth="1"/>
    <col min="14" max="14" width="9.1328125" style="8"/>
    <col min="15" max="15" width="10.46484375" style="139" bestFit="1" customWidth="1"/>
    <col min="16" max="16" width="8.265625" style="7" bestFit="1" customWidth="1"/>
    <col min="17" max="17" width="20.796875" style="7" bestFit="1" customWidth="1"/>
    <col min="18" max="19" width="8.265625" style="7" bestFit="1" customWidth="1"/>
    <col min="20" max="20" width="9.1328125" style="8"/>
    <col min="21" max="21" width="10.46484375" style="139" bestFit="1" customWidth="1"/>
    <col min="22" max="22" width="8.265625" style="7" bestFit="1" customWidth="1"/>
    <col min="23" max="23" width="20.796875" style="7" bestFit="1" customWidth="1"/>
    <col min="24" max="25" width="8.265625" style="7" bestFit="1" customWidth="1"/>
    <col min="26" max="26" width="9.1328125" style="8"/>
    <col min="27" max="28" width="9.1328125" style="7"/>
    <col min="29" max="29" width="9.1328125" style="7" hidden="1" customWidth="1"/>
    <col min="30" max="30" width="46.53125" style="7" hidden="1" customWidth="1"/>
    <col min="31" max="16384" width="9.1328125" style="7"/>
  </cols>
  <sheetData>
    <row r="1" spans="1:30" s="216" customFormat="1" x14ac:dyDescent="0.4"/>
    <row r="2" spans="1:30" ht="33.4" x14ac:dyDescent="1">
      <c r="A2" s="9"/>
      <c r="B2" s="991" t="s">
        <v>310</v>
      </c>
      <c r="C2" s="991"/>
      <c r="D2" s="991"/>
      <c r="E2" s="991"/>
      <c r="F2" s="991"/>
      <c r="G2" s="991"/>
      <c r="H2" s="991"/>
      <c r="I2" s="991"/>
      <c r="J2" s="991"/>
      <c r="K2" s="991"/>
      <c r="L2" s="991"/>
      <c r="M2" s="991"/>
      <c r="N2" s="991"/>
    </row>
    <row r="3" spans="1:30" x14ac:dyDescent="0.4">
      <c r="B3" s="639"/>
      <c r="C3" s="639"/>
    </row>
    <row r="4" spans="1:30" ht="31.5" customHeight="1" x14ac:dyDescent="0.4">
      <c r="A4" s="513" t="s">
        <v>311</v>
      </c>
      <c r="B4" s="992" t="s">
        <v>312</v>
      </c>
      <c r="C4" s="992"/>
      <c r="D4" s="992"/>
      <c r="E4" s="992"/>
      <c r="F4" s="992"/>
      <c r="G4" s="993"/>
      <c r="H4" s="988" t="s">
        <v>866</v>
      </c>
      <c r="I4" s="989"/>
      <c r="J4" s="989"/>
      <c r="K4" s="989"/>
      <c r="L4" s="989"/>
      <c r="M4" s="990"/>
      <c r="N4" s="28"/>
      <c r="O4" s="988" t="s">
        <v>865</v>
      </c>
      <c r="P4" s="989"/>
      <c r="Q4" s="989"/>
      <c r="R4" s="989"/>
      <c r="S4" s="989"/>
      <c r="T4" s="990"/>
      <c r="U4" s="988" t="s">
        <v>614</v>
      </c>
      <c r="V4" s="989"/>
      <c r="W4" s="989"/>
      <c r="X4" s="989"/>
      <c r="Y4" s="989"/>
      <c r="Z4" s="990"/>
    </row>
    <row r="5" spans="1:30" s="16" customFormat="1" x14ac:dyDescent="0.4">
      <c r="A5" s="514" t="s">
        <v>0</v>
      </c>
      <c r="B5" s="649"/>
      <c r="C5" s="640" t="s">
        <v>2</v>
      </c>
      <c r="D5" s="987" t="s">
        <v>3</v>
      </c>
      <c r="E5" s="987"/>
      <c r="F5" s="14" t="s">
        <v>4</v>
      </c>
      <c r="G5" s="15" t="s">
        <v>5</v>
      </c>
      <c r="H5" s="515"/>
      <c r="I5" s="309" t="s">
        <v>2</v>
      </c>
      <c r="J5" s="987" t="s">
        <v>3</v>
      </c>
      <c r="K5" s="987"/>
      <c r="L5" s="14" t="s">
        <v>4</v>
      </c>
      <c r="M5" s="15" t="s">
        <v>5</v>
      </c>
      <c r="N5" s="515"/>
      <c r="O5" s="640" t="s">
        <v>2</v>
      </c>
      <c r="P5" s="987" t="s">
        <v>3</v>
      </c>
      <c r="Q5" s="987"/>
      <c r="R5" s="14" t="s">
        <v>4</v>
      </c>
      <c r="S5" s="15" t="s">
        <v>5</v>
      </c>
      <c r="T5" s="15"/>
      <c r="U5" s="640" t="s">
        <v>2</v>
      </c>
      <c r="V5" s="987" t="s">
        <v>3</v>
      </c>
      <c r="W5" s="987"/>
      <c r="X5" s="14" t="s">
        <v>4</v>
      </c>
      <c r="Y5" s="15" t="s">
        <v>5</v>
      </c>
      <c r="Z5" s="15"/>
      <c r="AC5" s="516"/>
      <c r="AD5" s="7" t="s">
        <v>391</v>
      </c>
    </row>
    <row r="6" spans="1:30" x14ac:dyDescent="0.4">
      <c r="A6" s="26" t="s">
        <v>1</v>
      </c>
      <c r="B6" s="650"/>
      <c r="C6" s="641">
        <v>100</v>
      </c>
      <c r="D6" s="28">
        <v>100</v>
      </c>
      <c r="E6" s="29"/>
      <c r="F6" s="29">
        <v>100</v>
      </c>
      <c r="G6" s="525">
        <v>100</v>
      </c>
      <c r="H6" s="555"/>
      <c r="I6" s="29">
        <v>100</v>
      </c>
      <c r="J6" s="28">
        <v>100</v>
      </c>
      <c r="K6" s="29"/>
      <c r="L6" s="29">
        <v>100</v>
      </c>
      <c r="M6" s="525">
        <v>100</v>
      </c>
      <c r="N6" s="555"/>
      <c r="O6" s="641">
        <v>100</v>
      </c>
      <c r="P6" s="28">
        <v>100</v>
      </c>
      <c r="Q6" s="29"/>
      <c r="R6" s="29">
        <v>100</v>
      </c>
      <c r="S6" s="525">
        <v>100</v>
      </c>
      <c r="T6" s="555"/>
      <c r="U6" s="641">
        <v>100</v>
      </c>
      <c r="V6" s="10">
        <v>100</v>
      </c>
      <c r="W6" s="29"/>
      <c r="X6" s="29">
        <v>100</v>
      </c>
      <c r="Y6" s="525">
        <v>100</v>
      </c>
      <c r="Z6" s="555"/>
      <c r="AC6" s="519"/>
      <c r="AD6" s="7" t="s">
        <v>396</v>
      </c>
    </row>
    <row r="7" spans="1:30" hidden="1" x14ac:dyDescent="0.4">
      <c r="A7" s="20" t="s">
        <v>6</v>
      </c>
      <c r="B7" s="638"/>
      <c r="C7" s="636"/>
      <c r="D7" s="11">
        <f>D6</f>
        <v>100</v>
      </c>
      <c r="E7" s="22" t="s">
        <v>1</v>
      </c>
      <c r="F7" s="22">
        <f t="shared" ref="F7:F36" si="0">C7*D7</f>
        <v>0</v>
      </c>
      <c r="G7" s="521">
        <f>G6+F7</f>
        <v>100</v>
      </c>
      <c r="H7" s="230"/>
      <c r="I7" s="22"/>
      <c r="J7" s="11">
        <f>J6</f>
        <v>100</v>
      </c>
      <c r="K7" s="22" t="s">
        <v>1</v>
      </c>
      <c r="L7" s="22">
        <f t="shared" ref="L7:L36" si="1">I7*J7</f>
        <v>0</v>
      </c>
      <c r="M7" s="521">
        <f>M6+L7</f>
        <v>100</v>
      </c>
      <c r="N7" s="230"/>
      <c r="O7" s="527"/>
      <c r="P7" s="11">
        <f>P6</f>
        <v>100</v>
      </c>
      <c r="Q7" s="22" t="s">
        <v>1</v>
      </c>
      <c r="R7" s="22">
        <f t="shared" ref="R7:R36" si="2">O7*P7</f>
        <v>0</v>
      </c>
      <c r="S7" s="521">
        <f>S6+R7</f>
        <v>100</v>
      </c>
      <c r="T7" s="230"/>
      <c r="U7" s="527"/>
      <c r="V7" s="8">
        <f>V6</f>
        <v>100</v>
      </c>
      <c r="W7" s="22" t="s">
        <v>1</v>
      </c>
      <c r="X7" s="22">
        <f t="shared" ref="X7:X36" si="3">U7*V7</f>
        <v>0</v>
      </c>
      <c r="Y7" s="521">
        <f>Y6+X7</f>
        <v>100</v>
      </c>
      <c r="Z7" s="230"/>
    </row>
    <row r="8" spans="1:30" x14ac:dyDescent="0.4">
      <c r="A8" s="17" t="s">
        <v>7</v>
      </c>
      <c r="B8" s="18" t="s">
        <v>548</v>
      </c>
      <c r="C8" s="637">
        <f>'Vaste waarden'!$C$24</f>
        <v>0.13192818110850899</v>
      </c>
      <c r="D8" s="10">
        <f>$G$7</f>
        <v>100</v>
      </c>
      <c r="E8" s="19" t="s">
        <v>1</v>
      </c>
      <c r="F8" s="19">
        <f t="shared" si="0"/>
        <v>13.192818110850899</v>
      </c>
      <c r="G8" s="517"/>
      <c r="H8" s="523"/>
      <c r="I8" s="522">
        <f>C8</f>
        <v>0.13192818110850899</v>
      </c>
      <c r="J8" s="10">
        <f>$M$7</f>
        <v>100</v>
      </c>
      <c r="K8" s="19" t="s">
        <v>1</v>
      </c>
      <c r="L8" s="19">
        <f t="shared" si="1"/>
        <v>13.192818110850899</v>
      </c>
      <c r="M8" s="517"/>
      <c r="N8" s="523"/>
      <c r="O8" s="637"/>
      <c r="P8" s="10">
        <f>$S$7</f>
        <v>100</v>
      </c>
      <c r="Q8" s="19" t="s">
        <v>1</v>
      </c>
      <c r="R8" s="19">
        <f t="shared" si="2"/>
        <v>0</v>
      </c>
      <c r="S8" s="517"/>
      <c r="T8" s="523"/>
      <c r="U8" s="637"/>
      <c r="V8" s="19">
        <f>$Y$7</f>
        <v>100</v>
      </c>
      <c r="W8" s="19" t="s">
        <v>1</v>
      </c>
      <c r="X8" s="19">
        <f t="shared" si="3"/>
        <v>0</v>
      </c>
      <c r="Y8" s="517"/>
      <c r="Z8" s="523"/>
      <c r="AC8" s="497"/>
      <c r="AD8" s="7" t="s">
        <v>392</v>
      </c>
    </row>
    <row r="9" spans="1:30" x14ac:dyDescent="0.4">
      <c r="A9" s="23"/>
      <c r="B9" s="24" t="s">
        <v>566</v>
      </c>
      <c r="C9" s="637">
        <f>'Vaste waarden'!$C$26</f>
        <v>0</v>
      </c>
      <c r="D9" s="8">
        <f>$G$7</f>
        <v>100</v>
      </c>
      <c r="E9" s="25" t="s">
        <v>1</v>
      </c>
      <c r="F9" s="25">
        <f t="shared" si="0"/>
        <v>0</v>
      </c>
      <c r="G9" s="524"/>
      <c r="H9" s="523"/>
      <c r="I9" s="522"/>
      <c r="J9" s="8">
        <f>$M$7</f>
        <v>100</v>
      </c>
      <c r="K9" s="25" t="s">
        <v>1</v>
      </c>
      <c r="L9" s="25">
        <f t="shared" si="1"/>
        <v>0</v>
      </c>
      <c r="M9" s="524"/>
      <c r="N9" s="523"/>
      <c r="O9" s="637"/>
      <c r="P9" s="8">
        <f>$S$7</f>
        <v>100</v>
      </c>
      <c r="Q9" s="25" t="s">
        <v>1</v>
      </c>
      <c r="R9" s="25">
        <f t="shared" si="2"/>
        <v>0</v>
      </c>
      <c r="S9" s="524"/>
      <c r="T9" s="523"/>
      <c r="U9" s="637"/>
      <c r="V9" s="25">
        <f t="shared" ref="V9:V12" si="4">$Y$7</f>
        <v>100</v>
      </c>
      <c r="W9" s="25" t="s">
        <v>1</v>
      </c>
      <c r="X9" s="25">
        <f t="shared" si="3"/>
        <v>0</v>
      </c>
      <c r="Y9" s="524"/>
      <c r="Z9" s="523"/>
    </row>
    <row r="10" spans="1:30" x14ac:dyDescent="0.4">
      <c r="A10" s="23"/>
      <c r="B10" s="24" t="s">
        <v>567</v>
      </c>
      <c r="C10" s="637">
        <f>'Vaste waarden'!$C$31</f>
        <v>0</v>
      </c>
      <c r="D10" s="8">
        <f>$G$7</f>
        <v>100</v>
      </c>
      <c r="E10" s="25" t="s">
        <v>1</v>
      </c>
      <c r="F10" s="25">
        <f t="shared" si="0"/>
        <v>0</v>
      </c>
      <c r="G10" s="524"/>
      <c r="H10" s="523"/>
      <c r="I10" s="522">
        <f>C10</f>
        <v>0</v>
      </c>
      <c r="J10" s="8">
        <f t="shared" ref="J10:J12" si="5">$M$7</f>
        <v>100</v>
      </c>
      <c r="K10" s="25" t="s">
        <v>1</v>
      </c>
      <c r="L10" s="25">
        <f t="shared" si="1"/>
        <v>0</v>
      </c>
      <c r="M10" s="524"/>
      <c r="N10" s="523"/>
      <c r="O10" s="637"/>
      <c r="P10" s="8">
        <f t="shared" ref="P10:P12" si="6">$S$7</f>
        <v>100</v>
      </c>
      <c r="Q10" s="25" t="s">
        <v>1</v>
      </c>
      <c r="R10" s="25">
        <f t="shared" si="2"/>
        <v>0</v>
      </c>
      <c r="S10" s="524"/>
      <c r="T10" s="523"/>
      <c r="U10" s="637"/>
      <c r="V10" s="25">
        <f t="shared" si="4"/>
        <v>100</v>
      </c>
      <c r="W10" s="25" t="s">
        <v>1</v>
      </c>
      <c r="X10" s="25">
        <f t="shared" si="3"/>
        <v>0</v>
      </c>
      <c r="Y10" s="524"/>
      <c r="Z10" s="523"/>
    </row>
    <row r="11" spans="1:30" x14ac:dyDescent="0.4">
      <c r="A11" s="23"/>
      <c r="B11" s="24" t="s">
        <v>362</v>
      </c>
      <c r="C11" s="637">
        <f>'Vaste waarden'!$C$27</f>
        <v>0</v>
      </c>
      <c r="D11" s="8">
        <f>$G$7</f>
        <v>100</v>
      </c>
      <c r="E11" s="25" t="s">
        <v>1</v>
      </c>
      <c r="F11" s="25">
        <f t="shared" si="0"/>
        <v>0</v>
      </c>
      <c r="G11" s="524"/>
      <c r="H11" s="523"/>
      <c r="I11" s="522"/>
      <c r="J11" s="8">
        <f t="shared" si="5"/>
        <v>100</v>
      </c>
      <c r="K11" s="25" t="s">
        <v>1</v>
      </c>
      <c r="L11" s="25">
        <f t="shared" si="1"/>
        <v>0</v>
      </c>
      <c r="M11" s="524"/>
      <c r="N11" s="523"/>
      <c r="O11" s="637"/>
      <c r="P11" s="8">
        <f t="shared" si="6"/>
        <v>100</v>
      </c>
      <c r="Q11" s="25" t="s">
        <v>1</v>
      </c>
      <c r="R11" s="25">
        <f t="shared" si="2"/>
        <v>0</v>
      </c>
      <c r="S11" s="524"/>
      <c r="T11" s="523"/>
      <c r="U11" s="637"/>
      <c r="V11" s="25">
        <f t="shared" si="4"/>
        <v>100</v>
      </c>
      <c r="W11" s="25" t="s">
        <v>1</v>
      </c>
      <c r="X11" s="25">
        <f t="shared" si="3"/>
        <v>0</v>
      </c>
      <c r="Y11" s="524"/>
      <c r="Z11" s="523"/>
    </row>
    <row r="12" spans="1:30" x14ac:dyDescent="0.4">
      <c r="A12" s="20"/>
      <c r="B12" s="151" t="s">
        <v>22</v>
      </c>
      <c r="C12" s="636">
        <f>SUM(C8:C11)</f>
        <v>0.13192818110850899</v>
      </c>
      <c r="D12" s="11">
        <f>$G$7</f>
        <v>100</v>
      </c>
      <c r="E12" s="25" t="s">
        <v>1</v>
      </c>
      <c r="F12" s="22">
        <f t="shared" si="0"/>
        <v>13.192818110850899</v>
      </c>
      <c r="G12" s="521">
        <f>G7+F12</f>
        <v>113.19281811085089</v>
      </c>
      <c r="H12" s="230"/>
      <c r="I12" s="520">
        <f>SUM(I8:I11)</f>
        <v>0.13192818110850899</v>
      </c>
      <c r="J12" s="8">
        <f t="shared" si="5"/>
        <v>100</v>
      </c>
      <c r="K12" s="22" t="s">
        <v>1</v>
      </c>
      <c r="L12" s="22">
        <f t="shared" si="1"/>
        <v>13.192818110850899</v>
      </c>
      <c r="M12" s="521">
        <f>M7+L12</f>
        <v>113.19281811085089</v>
      </c>
      <c r="N12" s="230"/>
      <c r="O12" s="636">
        <f>SUM(O8:O11)</f>
        <v>0</v>
      </c>
      <c r="P12" s="8">
        <f t="shared" si="6"/>
        <v>100</v>
      </c>
      <c r="Q12" s="22" t="s">
        <v>1</v>
      </c>
      <c r="R12" s="22">
        <f t="shared" si="2"/>
        <v>0</v>
      </c>
      <c r="S12" s="521">
        <f>S7+R12</f>
        <v>100</v>
      </c>
      <c r="T12" s="230"/>
      <c r="U12" s="636">
        <f>SUM(U8:U11)</f>
        <v>0</v>
      </c>
      <c r="V12" s="22">
        <f t="shared" si="4"/>
        <v>100</v>
      </c>
      <c r="W12" s="22" t="s">
        <v>1</v>
      </c>
      <c r="X12" s="22">
        <f t="shared" si="3"/>
        <v>0</v>
      </c>
      <c r="Y12" s="521">
        <f>Y7+X12</f>
        <v>100</v>
      </c>
      <c r="Z12" s="230"/>
    </row>
    <row r="13" spans="1:30" x14ac:dyDescent="0.4">
      <c r="A13" s="26" t="s">
        <v>390</v>
      </c>
      <c r="B13" s="650"/>
      <c r="C13" s="636">
        <f>'Overzicht van invoer'!$F$42</f>
        <v>8.3000000000000004E-2</v>
      </c>
      <c r="D13" s="28">
        <f>G12</f>
        <v>113.19281811085089</v>
      </c>
      <c r="E13" s="29" t="s">
        <v>394</v>
      </c>
      <c r="F13" s="29">
        <f t="shared" si="0"/>
        <v>9.3950039032006245</v>
      </c>
      <c r="G13" s="525">
        <f>G12+F13</f>
        <v>122.58782201405151</v>
      </c>
      <c r="H13" s="230"/>
      <c r="I13" s="526">
        <f>IF(Variabelen!$C$68 ="ja", Variabelen!$F$67, 0)+IF(Variabelen!$C$71 ="ja", Variabelen!$F$70, 0)</f>
        <v>0</v>
      </c>
      <c r="J13" s="28">
        <f>M12</f>
        <v>113.19281811085089</v>
      </c>
      <c r="K13" s="29" t="s">
        <v>394</v>
      </c>
      <c r="L13" s="29">
        <f t="shared" si="1"/>
        <v>0</v>
      </c>
      <c r="M13" s="525">
        <f>M12+L13</f>
        <v>113.19281811085089</v>
      </c>
      <c r="N13" s="230"/>
      <c r="O13" s="655">
        <f>IF(Variabelen!$C$69 ="ja", Variabelen!$F$67, 0)+IF(Variabelen!$C$72 ="ja", Variabelen!$F$70, 0)</f>
        <v>0</v>
      </c>
      <c r="P13" s="28">
        <f>S12</f>
        <v>100</v>
      </c>
      <c r="Q13" s="29" t="s">
        <v>394</v>
      </c>
      <c r="R13" s="29">
        <f t="shared" si="2"/>
        <v>0</v>
      </c>
      <c r="S13" s="525">
        <f>S12+R13</f>
        <v>100</v>
      </c>
      <c r="T13" s="230"/>
      <c r="U13" s="655"/>
      <c r="V13" s="28">
        <f>Y12</f>
        <v>100</v>
      </c>
      <c r="W13" s="29" t="s">
        <v>394</v>
      </c>
      <c r="X13" s="29">
        <f t="shared" si="3"/>
        <v>0</v>
      </c>
      <c r="Y13" s="525">
        <f>Y12+X13</f>
        <v>100</v>
      </c>
      <c r="Z13" s="230"/>
    </row>
    <row r="14" spans="1:30" x14ac:dyDescent="0.4">
      <c r="A14" s="26" t="s">
        <v>11</v>
      </c>
      <c r="B14" s="650"/>
      <c r="C14" s="636">
        <f>'Vaste waarden'!$C$32</f>
        <v>0.08</v>
      </c>
      <c r="D14" s="28">
        <f>G12</f>
        <v>113.19281811085089</v>
      </c>
      <c r="E14" s="29" t="s">
        <v>394</v>
      </c>
      <c r="F14" s="29">
        <f t="shared" si="0"/>
        <v>9.0554254488680712</v>
      </c>
      <c r="G14" s="525">
        <f>G12+F14+F13</f>
        <v>131.64324746291959</v>
      </c>
      <c r="H14" s="230"/>
      <c r="I14" s="526">
        <f>IF(Variabelen!$C$65 ="ja", Variabelen!$F$64, 0)</f>
        <v>0</v>
      </c>
      <c r="J14" s="28">
        <f>M12</f>
        <v>113.19281811085089</v>
      </c>
      <c r="K14" s="29" t="s">
        <v>394</v>
      </c>
      <c r="L14" s="29">
        <f t="shared" si="1"/>
        <v>0</v>
      </c>
      <c r="M14" s="525">
        <f>M12+L14+L13</f>
        <v>113.19281811085089</v>
      </c>
      <c r="N14" s="230"/>
      <c r="O14" s="655">
        <f>IF(Variabelen!$C$66 ="ja", Variabelen!$F$64, 0)</f>
        <v>0</v>
      </c>
      <c r="P14" s="28">
        <f>S12</f>
        <v>100</v>
      </c>
      <c r="Q14" s="29" t="s">
        <v>394</v>
      </c>
      <c r="R14" s="29">
        <f t="shared" si="2"/>
        <v>0</v>
      </c>
      <c r="S14" s="525">
        <f>S12+R14+R13</f>
        <v>100</v>
      </c>
      <c r="T14" s="230"/>
      <c r="U14" s="655"/>
      <c r="V14" s="28">
        <f>Y12</f>
        <v>100</v>
      </c>
      <c r="W14" s="29" t="s">
        <v>394</v>
      </c>
      <c r="X14" s="29">
        <f t="shared" si="3"/>
        <v>0</v>
      </c>
      <c r="Y14" s="525">
        <f>Y12+X14+X13</f>
        <v>100</v>
      </c>
      <c r="Z14" s="230"/>
    </row>
    <row r="15" spans="1:30" x14ac:dyDescent="0.4">
      <c r="A15" s="23" t="s">
        <v>18</v>
      </c>
      <c r="B15" s="271" t="s">
        <v>854</v>
      </c>
      <c r="C15" s="637">
        <f>Variabelen!F25/0.7*0.3</f>
        <v>0</v>
      </c>
      <c r="D15" s="8">
        <f t="shared" ref="D15:D70" si="7">$G$14</f>
        <v>131.64324746291959</v>
      </c>
      <c r="E15" s="25" t="s">
        <v>394</v>
      </c>
      <c r="F15" s="25">
        <f t="shared" si="0"/>
        <v>0</v>
      </c>
      <c r="G15" s="524"/>
      <c r="H15" s="523"/>
      <c r="I15" s="522">
        <f>C15</f>
        <v>0</v>
      </c>
      <c r="J15" s="8">
        <f>$M$14</f>
        <v>113.19281811085089</v>
      </c>
      <c r="K15" s="25" t="s">
        <v>394</v>
      </c>
      <c r="L15" s="25">
        <f t="shared" si="1"/>
        <v>0</v>
      </c>
      <c r="M15" s="524"/>
      <c r="N15" s="523"/>
      <c r="O15" s="646">
        <f>C15</f>
        <v>0</v>
      </c>
      <c r="P15" s="8">
        <f>$S$14</f>
        <v>100</v>
      </c>
      <c r="Q15" s="25" t="s">
        <v>394</v>
      </c>
      <c r="R15" s="25">
        <f t="shared" si="2"/>
        <v>0</v>
      </c>
      <c r="S15" s="524"/>
      <c r="T15" s="523"/>
      <c r="U15" s="646">
        <f>I15</f>
        <v>0</v>
      </c>
      <c r="V15" s="19">
        <f>$Y$14</f>
        <v>100</v>
      </c>
      <c r="W15" s="25" t="s">
        <v>394</v>
      </c>
      <c r="X15" s="25">
        <f t="shared" si="3"/>
        <v>0</v>
      </c>
      <c r="Y15" s="524"/>
      <c r="Z15" s="523"/>
    </row>
    <row r="16" spans="1:30" x14ac:dyDescent="0.4">
      <c r="A16" s="23"/>
      <c r="B16" s="271" t="s">
        <v>855</v>
      </c>
      <c r="C16" s="637">
        <f>'Overzicht van invoer'!$F$13</f>
        <v>0.10402827611134435</v>
      </c>
      <c r="D16" s="8">
        <f t="shared" si="7"/>
        <v>131.64324746291959</v>
      </c>
      <c r="E16" s="25" t="s">
        <v>394</v>
      </c>
      <c r="F16" s="25">
        <f t="shared" si="0"/>
        <v>13.694620095266631</v>
      </c>
      <c r="G16" s="524"/>
      <c r="H16" s="523"/>
      <c r="I16" s="522">
        <f>'Vaste waarden'!$B$36</f>
        <v>0.159</v>
      </c>
      <c r="J16" s="8">
        <f>$M$14</f>
        <v>113.19281811085089</v>
      </c>
      <c r="K16" s="25" t="s">
        <v>394</v>
      </c>
      <c r="L16" s="25">
        <f t="shared" si="1"/>
        <v>17.997658079625293</v>
      </c>
      <c r="M16" s="524"/>
      <c r="N16" s="523"/>
      <c r="O16" s="522">
        <f>'Vaste waarden'!$B$36</f>
        <v>0.159</v>
      </c>
      <c r="P16" s="8">
        <f t="shared" ref="P16:P22" si="8">$S$14</f>
        <v>100</v>
      </c>
      <c r="Q16" s="25" t="s">
        <v>394</v>
      </c>
      <c r="R16" s="25">
        <f t="shared" si="2"/>
        <v>15.9</v>
      </c>
      <c r="S16" s="524"/>
      <c r="T16" s="523"/>
      <c r="U16" s="637">
        <f>I16</f>
        <v>0.159</v>
      </c>
      <c r="V16" s="25">
        <f t="shared" ref="V16:V22" si="9">$Y$14</f>
        <v>100</v>
      </c>
      <c r="W16" s="25" t="s">
        <v>394</v>
      </c>
      <c r="X16" s="25">
        <f t="shared" si="3"/>
        <v>15.9</v>
      </c>
      <c r="Y16" s="524"/>
      <c r="Z16" s="523"/>
    </row>
    <row r="17" spans="1:26" x14ac:dyDescent="0.4">
      <c r="A17" s="23"/>
      <c r="B17" s="271" t="s">
        <v>12</v>
      </c>
      <c r="C17" s="637"/>
      <c r="D17" s="8">
        <f t="shared" si="7"/>
        <v>131.64324746291959</v>
      </c>
      <c r="E17" s="25" t="s">
        <v>394</v>
      </c>
      <c r="F17" s="25">
        <f t="shared" si="0"/>
        <v>0</v>
      </c>
      <c r="G17" s="524"/>
      <c r="H17" s="523"/>
      <c r="I17" s="522">
        <f>C17</f>
        <v>0</v>
      </c>
      <c r="J17" s="8">
        <f t="shared" ref="J17:J70" si="10">$M$14</f>
        <v>113.19281811085089</v>
      </c>
      <c r="K17" s="25" t="s">
        <v>394</v>
      </c>
      <c r="L17" s="25">
        <f t="shared" si="1"/>
        <v>0</v>
      </c>
      <c r="M17" s="524"/>
      <c r="N17" s="523"/>
      <c r="O17" s="637">
        <f t="shared" ref="O17:O19" si="11">I17</f>
        <v>0</v>
      </c>
      <c r="P17" s="8">
        <f t="shared" si="8"/>
        <v>100</v>
      </c>
      <c r="Q17" s="25" t="s">
        <v>394</v>
      </c>
      <c r="R17" s="25">
        <f t="shared" si="2"/>
        <v>0</v>
      </c>
      <c r="S17" s="524"/>
      <c r="T17" s="523"/>
      <c r="U17" s="637">
        <f t="shared" ref="U17" si="12">O17</f>
        <v>0</v>
      </c>
      <c r="V17" s="25">
        <f t="shared" si="9"/>
        <v>100</v>
      </c>
      <c r="W17" s="25" t="s">
        <v>394</v>
      </c>
      <c r="X17" s="25">
        <f t="shared" si="3"/>
        <v>0</v>
      </c>
      <c r="Y17" s="524"/>
      <c r="Z17" s="523"/>
    </row>
    <row r="18" spans="1:26" x14ac:dyDescent="0.4">
      <c r="A18" s="23"/>
      <c r="B18" s="271" t="s">
        <v>285</v>
      </c>
      <c r="C18" s="637">
        <f>'Vaste waarden'!$B$19</f>
        <v>1.2200000000000001E-2</v>
      </c>
      <c r="D18" s="8">
        <f t="shared" si="7"/>
        <v>131.64324746291959</v>
      </c>
      <c r="E18" s="25" t="s">
        <v>394</v>
      </c>
      <c r="F18" s="25">
        <f>C18*D18</f>
        <v>1.6060476190476192</v>
      </c>
      <c r="G18" s="524"/>
      <c r="H18" s="523"/>
      <c r="I18" s="522">
        <f>C18</f>
        <v>1.2200000000000001E-2</v>
      </c>
      <c r="J18" s="8">
        <f t="shared" si="10"/>
        <v>113.19281811085089</v>
      </c>
      <c r="K18" s="25" t="s">
        <v>394</v>
      </c>
      <c r="L18" s="25">
        <f t="shared" si="1"/>
        <v>1.3809523809523809</v>
      </c>
      <c r="M18" s="524"/>
      <c r="N18" s="523"/>
      <c r="O18" s="637">
        <f>C18</f>
        <v>1.2200000000000001E-2</v>
      </c>
      <c r="P18" s="8">
        <f t="shared" si="8"/>
        <v>100</v>
      </c>
      <c r="Q18" s="25" t="s">
        <v>394</v>
      </c>
      <c r="R18" s="25">
        <f t="shared" si="2"/>
        <v>1.22</v>
      </c>
      <c r="S18" s="524"/>
      <c r="T18" s="523"/>
      <c r="U18" s="637">
        <f>I18</f>
        <v>1.2200000000000001E-2</v>
      </c>
      <c r="V18" s="25">
        <f t="shared" si="9"/>
        <v>100</v>
      </c>
      <c r="W18" s="25" t="s">
        <v>394</v>
      </c>
      <c r="X18" s="25">
        <f t="shared" si="3"/>
        <v>1.22</v>
      </c>
      <c r="Y18" s="524"/>
      <c r="Z18" s="523"/>
    </row>
    <row r="19" spans="1:26" x14ac:dyDescent="0.4">
      <c r="A19" s="23"/>
      <c r="B19" s="271" t="s">
        <v>682</v>
      </c>
      <c r="C19" s="637">
        <f>'Vaste waarden'!$B$10</f>
        <v>0</v>
      </c>
      <c r="D19" s="8">
        <f t="shared" si="7"/>
        <v>131.64324746291959</v>
      </c>
      <c r="E19" s="25" t="s">
        <v>394</v>
      </c>
      <c r="F19" s="25">
        <f t="shared" ref="F19:F21" si="13">C19*D19</f>
        <v>0</v>
      </c>
      <c r="G19" s="524"/>
      <c r="H19" s="523"/>
      <c r="I19" s="522">
        <f>C19</f>
        <v>0</v>
      </c>
      <c r="J19" s="8">
        <f t="shared" si="10"/>
        <v>113.19281811085089</v>
      </c>
      <c r="K19" s="25" t="s">
        <v>394</v>
      </c>
      <c r="L19" s="25">
        <f t="shared" si="1"/>
        <v>0</v>
      </c>
      <c r="M19" s="524"/>
      <c r="N19" s="523"/>
      <c r="O19" s="637">
        <f t="shared" si="11"/>
        <v>0</v>
      </c>
      <c r="P19" s="8">
        <f t="shared" si="8"/>
        <v>100</v>
      </c>
      <c r="Q19" s="25" t="s">
        <v>394</v>
      </c>
      <c r="R19" s="25">
        <f t="shared" si="2"/>
        <v>0</v>
      </c>
      <c r="S19" s="524"/>
      <c r="T19" s="523"/>
      <c r="U19" s="637">
        <f t="shared" ref="U19" si="14">O19</f>
        <v>0</v>
      </c>
      <c r="V19" s="25">
        <f t="shared" si="9"/>
        <v>100</v>
      </c>
      <c r="W19" s="25" t="s">
        <v>394</v>
      </c>
      <c r="X19" s="25">
        <f t="shared" si="3"/>
        <v>0</v>
      </c>
      <c r="Y19" s="524"/>
      <c r="Z19" s="523"/>
    </row>
    <row r="20" spans="1:26" x14ac:dyDescent="0.4">
      <c r="A20" s="23"/>
      <c r="B20" s="271" t="s">
        <v>72</v>
      </c>
      <c r="C20" s="637">
        <f>'Overzicht van invoer'!$F$43</f>
        <v>0</v>
      </c>
      <c r="D20" s="8">
        <f t="shared" si="7"/>
        <v>131.64324746291959</v>
      </c>
      <c r="E20" s="25" t="s">
        <v>394</v>
      </c>
      <c r="F20" s="25">
        <f t="shared" si="13"/>
        <v>0</v>
      </c>
      <c r="G20" s="524"/>
      <c r="H20" s="523"/>
      <c r="I20" s="522">
        <f>C20</f>
        <v>0</v>
      </c>
      <c r="J20" s="8">
        <f t="shared" si="10"/>
        <v>113.19281811085089</v>
      </c>
      <c r="K20" s="25" t="s">
        <v>394</v>
      </c>
      <c r="L20" s="25">
        <f t="shared" si="1"/>
        <v>0</v>
      </c>
      <c r="M20" s="524"/>
      <c r="N20" s="523"/>
      <c r="O20" s="637">
        <f>C20</f>
        <v>0</v>
      </c>
      <c r="P20" s="8">
        <f t="shared" si="8"/>
        <v>100</v>
      </c>
      <c r="Q20" s="25" t="s">
        <v>394</v>
      </c>
      <c r="R20" s="25">
        <f t="shared" si="2"/>
        <v>0</v>
      </c>
      <c r="S20" s="524"/>
      <c r="T20" s="523"/>
      <c r="U20" s="637"/>
      <c r="V20" s="8">
        <f t="shared" si="9"/>
        <v>100</v>
      </c>
      <c r="W20" s="25" t="s">
        <v>394</v>
      </c>
      <c r="X20" s="25">
        <f t="shared" si="3"/>
        <v>0</v>
      </c>
      <c r="Y20" s="524"/>
      <c r="Z20" s="523"/>
    </row>
    <row r="21" spans="1:26" x14ac:dyDescent="0.4">
      <c r="A21" s="23"/>
      <c r="B21" s="271" t="s">
        <v>875</v>
      </c>
      <c r="C21" s="637">
        <f>'Hulpblad pensioenpremie'!$N$3</f>
        <v>3.7532106905298027E-2</v>
      </c>
      <c r="D21" s="8">
        <f t="shared" si="7"/>
        <v>131.64324746291959</v>
      </c>
      <c r="E21" s="25" t="s">
        <v>394</v>
      </c>
      <c r="F21" s="25">
        <f t="shared" si="13"/>
        <v>4.940848437138901</v>
      </c>
      <c r="G21" s="524"/>
      <c r="H21" s="523"/>
      <c r="I21" s="522">
        <f>'Vaste waarden'!B40*Variabelen!$F$95</f>
        <v>3.8494951700000002E-2</v>
      </c>
      <c r="J21" s="8">
        <f t="shared" si="10"/>
        <v>113.19281811085089</v>
      </c>
      <c r="K21" s="25" t="s">
        <v>394</v>
      </c>
      <c r="L21" s="25">
        <f t="shared" si="1"/>
        <v>4.3573520659640907</v>
      </c>
      <c r="M21" s="524"/>
      <c r="N21" s="523"/>
      <c r="O21" s="637">
        <f>I21</f>
        <v>3.8494951700000002E-2</v>
      </c>
      <c r="P21" s="8">
        <f t="shared" si="8"/>
        <v>100</v>
      </c>
      <c r="Q21" s="25" t="s">
        <v>394</v>
      </c>
      <c r="R21" s="25">
        <f t="shared" si="2"/>
        <v>3.84949517</v>
      </c>
      <c r="S21" s="524"/>
      <c r="T21" s="523"/>
      <c r="U21" s="637">
        <f>I21</f>
        <v>3.8494951700000002E-2</v>
      </c>
      <c r="V21" s="8">
        <f t="shared" si="9"/>
        <v>100</v>
      </c>
      <c r="W21" s="25" t="s">
        <v>394</v>
      </c>
      <c r="X21" s="25">
        <f t="shared" si="3"/>
        <v>3.84949517</v>
      </c>
      <c r="Y21" s="524"/>
      <c r="Z21" s="523"/>
    </row>
    <row r="22" spans="1:26" x14ac:dyDescent="0.4">
      <c r="A22" s="23"/>
      <c r="B22" s="638" t="s">
        <v>22</v>
      </c>
      <c r="C22" s="636">
        <f>SUM(C15:C21)</f>
        <v>0.15376038301664238</v>
      </c>
      <c r="D22" s="8">
        <f t="shared" si="7"/>
        <v>131.64324746291959</v>
      </c>
      <c r="E22" s="25" t="s">
        <v>394</v>
      </c>
      <c r="F22" s="25">
        <f>SUM(F15:F21)</f>
        <v>20.241516151453151</v>
      </c>
      <c r="G22" s="524">
        <f>G14+F22</f>
        <v>151.88476361437273</v>
      </c>
      <c r="H22" s="527"/>
      <c r="I22" s="528">
        <f>SUM(I15:I21)</f>
        <v>0.20969495169999999</v>
      </c>
      <c r="J22" s="22">
        <f t="shared" si="10"/>
        <v>113.19281811085089</v>
      </c>
      <c r="K22" s="25" t="s">
        <v>394</v>
      </c>
      <c r="L22" s="25">
        <f>SUM(L15:L21)</f>
        <v>23.735962526541762</v>
      </c>
      <c r="M22" s="524">
        <f>M14+L22</f>
        <v>136.92878063739266</v>
      </c>
      <c r="N22" s="527"/>
      <c r="O22" s="636">
        <f>SUM(O15:O21)</f>
        <v>0.20969495169999999</v>
      </c>
      <c r="P22" s="8">
        <f t="shared" si="8"/>
        <v>100</v>
      </c>
      <c r="Q22" s="25" t="s">
        <v>394</v>
      </c>
      <c r="R22" s="25">
        <f t="shared" si="2"/>
        <v>20.969495169999998</v>
      </c>
      <c r="S22" s="524">
        <f>S14+R22</f>
        <v>120.96949517</v>
      </c>
      <c r="T22" s="527"/>
      <c r="U22" s="636">
        <f>SUM(U15:U21)</f>
        <v>0.20969495169999999</v>
      </c>
      <c r="V22" s="25">
        <f t="shared" si="9"/>
        <v>100</v>
      </c>
      <c r="W22" s="25" t="s">
        <v>394</v>
      </c>
      <c r="X22" s="25">
        <f t="shared" si="3"/>
        <v>20.969495169999998</v>
      </c>
      <c r="Y22" s="524">
        <f>Y14+X22</f>
        <v>120.96949517</v>
      </c>
      <c r="Z22" s="527"/>
    </row>
    <row r="23" spans="1:26" x14ac:dyDescent="0.4">
      <c r="A23" s="17" t="s">
        <v>316</v>
      </c>
      <c r="B23" s="651" t="s">
        <v>320</v>
      </c>
      <c r="C23" s="637">
        <f>'Vaste waarden'!$B$2</f>
        <v>2.7400000000000001E-2</v>
      </c>
      <c r="D23" s="10">
        <f t="shared" si="7"/>
        <v>131.64324746291959</v>
      </c>
      <c r="E23" s="19" t="s">
        <v>394</v>
      </c>
      <c r="F23" s="19">
        <f t="shared" si="0"/>
        <v>3.6070249804839967</v>
      </c>
      <c r="G23" s="517"/>
      <c r="H23" s="523"/>
      <c r="I23" s="522">
        <f t="shared" ref="I23:I30" si="15">C23</f>
        <v>2.7400000000000001E-2</v>
      </c>
      <c r="J23" s="8">
        <f t="shared" si="10"/>
        <v>113.19281811085089</v>
      </c>
      <c r="K23" s="19" t="s">
        <v>394</v>
      </c>
      <c r="L23" s="19">
        <f t="shared" si="1"/>
        <v>3.1014832162373147</v>
      </c>
      <c r="M23" s="517"/>
      <c r="N23" s="523"/>
      <c r="O23" s="637">
        <f t="shared" ref="O23:O29" si="16">I23</f>
        <v>2.7400000000000001E-2</v>
      </c>
      <c r="P23" s="10">
        <f>$S$14</f>
        <v>100</v>
      </c>
      <c r="Q23" s="19" t="s">
        <v>394</v>
      </c>
      <c r="R23" s="19">
        <f t="shared" si="2"/>
        <v>2.74</v>
      </c>
      <c r="S23" s="517"/>
      <c r="T23" s="523"/>
      <c r="U23" s="637">
        <f t="shared" ref="U23:U29" si="17">O23</f>
        <v>2.7400000000000001E-2</v>
      </c>
      <c r="V23" s="19">
        <f>$Y$14</f>
        <v>100</v>
      </c>
      <c r="W23" s="19" t="s">
        <v>394</v>
      </c>
      <c r="X23" s="19">
        <f t="shared" si="3"/>
        <v>2.74</v>
      </c>
      <c r="Y23" s="517"/>
      <c r="Z23" s="523"/>
    </row>
    <row r="24" spans="1:26" x14ac:dyDescent="0.4">
      <c r="A24" s="23"/>
      <c r="B24" s="150" t="s">
        <v>374</v>
      </c>
      <c r="C24" s="637">
        <f>Bedrijfswaardes!$C$15</f>
        <v>7.6300000000000007E-2</v>
      </c>
      <c r="D24" s="8">
        <f t="shared" si="7"/>
        <v>131.64324746291959</v>
      </c>
      <c r="E24" s="25" t="s">
        <v>394</v>
      </c>
      <c r="F24" s="25">
        <f t="shared" si="0"/>
        <v>10.044379781420766</v>
      </c>
      <c r="G24" s="524"/>
      <c r="H24" s="523"/>
      <c r="I24" s="522">
        <f t="shared" si="15"/>
        <v>7.6300000000000007E-2</v>
      </c>
      <c r="J24" s="8">
        <f t="shared" si="10"/>
        <v>113.19281811085089</v>
      </c>
      <c r="K24" s="25" t="s">
        <v>394</v>
      </c>
      <c r="L24" s="25">
        <f t="shared" si="1"/>
        <v>8.6366120218579248</v>
      </c>
      <c r="M24" s="524"/>
      <c r="N24" s="523"/>
      <c r="O24" s="637">
        <f t="shared" si="16"/>
        <v>7.6300000000000007E-2</v>
      </c>
      <c r="P24" s="8">
        <f>$S$14</f>
        <v>100</v>
      </c>
      <c r="Q24" s="25" t="s">
        <v>394</v>
      </c>
      <c r="R24" s="25">
        <f t="shared" si="2"/>
        <v>7.6300000000000008</v>
      </c>
      <c r="S24" s="524"/>
      <c r="T24" s="523"/>
      <c r="U24" s="637">
        <f t="shared" si="17"/>
        <v>7.6300000000000007E-2</v>
      </c>
      <c r="V24" s="25">
        <f t="shared" ref="V24:V31" si="18">$Y$14</f>
        <v>100</v>
      </c>
      <c r="W24" s="25" t="s">
        <v>394</v>
      </c>
      <c r="X24" s="25">
        <f t="shared" si="3"/>
        <v>7.6300000000000008</v>
      </c>
      <c r="Y24" s="524"/>
      <c r="Z24" s="523"/>
    </row>
    <row r="25" spans="1:26" x14ac:dyDescent="0.4">
      <c r="A25" s="23"/>
      <c r="B25" s="150" t="s">
        <v>363</v>
      </c>
      <c r="C25" s="637">
        <f>'Vaste waarden'!$B$6</f>
        <v>5.0000000000000001E-3</v>
      </c>
      <c r="D25" s="8">
        <f t="shared" si="7"/>
        <v>131.64324746291959</v>
      </c>
      <c r="E25" s="25" t="s">
        <v>394</v>
      </c>
      <c r="F25" s="25">
        <f t="shared" si="0"/>
        <v>0.658216237314598</v>
      </c>
      <c r="G25" s="524"/>
      <c r="H25" s="523"/>
      <c r="I25" s="522">
        <f t="shared" si="15"/>
        <v>5.0000000000000001E-3</v>
      </c>
      <c r="J25" s="8">
        <f t="shared" si="10"/>
        <v>113.19281811085089</v>
      </c>
      <c r="K25" s="25" t="s">
        <v>394</v>
      </c>
      <c r="L25" s="25">
        <f t="shared" si="1"/>
        <v>0.56596409055425445</v>
      </c>
      <c r="M25" s="524"/>
      <c r="N25" s="523"/>
      <c r="O25" s="637">
        <f t="shared" si="16"/>
        <v>5.0000000000000001E-3</v>
      </c>
      <c r="P25" s="8">
        <f>$S$14</f>
        <v>100</v>
      </c>
      <c r="Q25" s="25" t="s">
        <v>394</v>
      </c>
      <c r="R25" s="25">
        <f t="shared" si="2"/>
        <v>0.5</v>
      </c>
      <c r="S25" s="524"/>
      <c r="T25" s="523"/>
      <c r="U25" s="637">
        <f t="shared" si="17"/>
        <v>5.0000000000000001E-3</v>
      </c>
      <c r="V25" s="25">
        <f t="shared" si="18"/>
        <v>100</v>
      </c>
      <c r="W25" s="25" t="s">
        <v>394</v>
      </c>
      <c r="X25" s="25">
        <f t="shared" si="3"/>
        <v>0.5</v>
      </c>
      <c r="Y25" s="524"/>
      <c r="Z25" s="523"/>
    </row>
    <row r="26" spans="1:26" x14ac:dyDescent="0.4">
      <c r="A26" s="23"/>
      <c r="B26" s="150" t="s">
        <v>856</v>
      </c>
      <c r="C26" s="637">
        <f>'Overzicht van invoer'!$F$22</f>
        <v>0</v>
      </c>
      <c r="D26" s="8">
        <f t="shared" si="7"/>
        <v>131.64324746291959</v>
      </c>
      <c r="E26" s="25" t="s">
        <v>394</v>
      </c>
      <c r="F26" s="25">
        <f t="shared" si="0"/>
        <v>0</v>
      </c>
      <c r="G26" s="524"/>
      <c r="H26" s="523"/>
      <c r="I26" s="522">
        <f t="shared" si="15"/>
        <v>0</v>
      </c>
      <c r="J26" s="8">
        <f t="shared" si="10"/>
        <v>113.19281811085089</v>
      </c>
      <c r="K26" s="25" t="s">
        <v>394</v>
      </c>
      <c r="L26" s="25">
        <f t="shared" si="1"/>
        <v>0</v>
      </c>
      <c r="M26" s="524"/>
      <c r="N26" s="523"/>
      <c r="O26" s="637">
        <f t="shared" si="16"/>
        <v>0</v>
      </c>
      <c r="P26" s="8">
        <f t="shared" ref="P26:P70" si="19">$S$14</f>
        <v>100</v>
      </c>
      <c r="Q26" s="25" t="s">
        <v>394</v>
      </c>
      <c r="R26" s="25">
        <f t="shared" si="2"/>
        <v>0</v>
      </c>
      <c r="S26" s="524"/>
      <c r="T26" s="523"/>
      <c r="U26" s="637">
        <f t="shared" si="17"/>
        <v>0</v>
      </c>
      <c r="V26" s="25">
        <f t="shared" si="18"/>
        <v>100</v>
      </c>
      <c r="W26" s="25" t="s">
        <v>394</v>
      </c>
      <c r="X26" s="25">
        <f t="shared" si="3"/>
        <v>0</v>
      </c>
      <c r="Y26" s="524"/>
      <c r="Z26" s="523"/>
    </row>
    <row r="27" spans="1:26" hidden="1" x14ac:dyDescent="0.4">
      <c r="A27" s="23"/>
      <c r="B27" s="150" t="s">
        <v>317</v>
      </c>
      <c r="C27" s="637">
        <f>'Overzicht van invoer'!$F$23</f>
        <v>0</v>
      </c>
      <c r="D27" s="8">
        <f t="shared" si="7"/>
        <v>131.64324746291959</v>
      </c>
      <c r="E27" s="25" t="s">
        <v>394</v>
      </c>
      <c r="F27" s="25">
        <f t="shared" si="0"/>
        <v>0</v>
      </c>
      <c r="G27" s="524"/>
      <c r="H27" s="523"/>
      <c r="I27" s="522">
        <f t="shared" si="15"/>
        <v>0</v>
      </c>
      <c r="J27" s="8">
        <f t="shared" si="10"/>
        <v>113.19281811085089</v>
      </c>
      <c r="K27" s="25" t="s">
        <v>394</v>
      </c>
      <c r="L27" s="25">
        <f t="shared" si="1"/>
        <v>0</v>
      </c>
      <c r="M27" s="524"/>
      <c r="N27" s="523"/>
      <c r="O27" s="637">
        <f t="shared" si="16"/>
        <v>0</v>
      </c>
      <c r="P27" s="8">
        <f t="shared" si="19"/>
        <v>100</v>
      </c>
      <c r="Q27" s="25" t="s">
        <v>394</v>
      </c>
      <c r="R27" s="25">
        <f t="shared" si="2"/>
        <v>0</v>
      </c>
      <c r="S27" s="524"/>
      <c r="T27" s="523"/>
      <c r="U27" s="637">
        <f t="shared" si="17"/>
        <v>0</v>
      </c>
      <c r="V27" s="25">
        <f t="shared" si="18"/>
        <v>100</v>
      </c>
      <c r="W27" s="25" t="s">
        <v>394</v>
      </c>
      <c r="X27" s="25">
        <f t="shared" si="3"/>
        <v>0</v>
      </c>
      <c r="Y27" s="524"/>
      <c r="Z27" s="523"/>
    </row>
    <row r="28" spans="1:26" x14ac:dyDescent="0.4">
      <c r="A28" s="23"/>
      <c r="B28" s="150" t="s">
        <v>13</v>
      </c>
      <c r="C28" s="637">
        <f>'Vaste waarden'!$B$7</f>
        <v>6.0999999999999999E-2</v>
      </c>
      <c r="D28" s="8">
        <f t="shared" si="7"/>
        <v>131.64324746291959</v>
      </c>
      <c r="E28" s="25" t="s">
        <v>394</v>
      </c>
      <c r="F28" s="25">
        <f t="shared" si="0"/>
        <v>8.0302380952380954</v>
      </c>
      <c r="G28" s="524"/>
      <c r="H28" s="523"/>
      <c r="I28" s="522">
        <f t="shared" si="15"/>
        <v>6.0999999999999999E-2</v>
      </c>
      <c r="J28" s="8">
        <f t="shared" si="10"/>
        <v>113.19281811085089</v>
      </c>
      <c r="K28" s="25" t="s">
        <v>394</v>
      </c>
      <c r="L28" s="25">
        <f t="shared" si="1"/>
        <v>6.9047619047619042</v>
      </c>
      <c r="M28" s="524"/>
      <c r="N28" s="523"/>
      <c r="O28" s="637">
        <f t="shared" si="16"/>
        <v>6.0999999999999999E-2</v>
      </c>
      <c r="P28" s="8">
        <f t="shared" si="19"/>
        <v>100</v>
      </c>
      <c r="Q28" s="25" t="s">
        <v>394</v>
      </c>
      <c r="R28" s="25">
        <f t="shared" si="2"/>
        <v>6.1</v>
      </c>
      <c r="S28" s="524"/>
      <c r="T28" s="523"/>
      <c r="U28" s="637">
        <f t="shared" si="17"/>
        <v>6.0999999999999999E-2</v>
      </c>
      <c r="V28" s="25">
        <f t="shared" si="18"/>
        <v>100</v>
      </c>
      <c r="W28" s="25" t="s">
        <v>394</v>
      </c>
      <c r="X28" s="25">
        <f t="shared" si="3"/>
        <v>6.1</v>
      </c>
      <c r="Y28" s="524"/>
      <c r="Z28" s="523"/>
    </row>
    <row r="29" spans="1:26" x14ac:dyDescent="0.4">
      <c r="A29" s="23"/>
      <c r="B29" s="271" t="s">
        <v>757</v>
      </c>
      <c r="C29" s="637">
        <f>Variabelen!$F$25</f>
        <v>0</v>
      </c>
      <c r="D29" s="8">
        <f t="shared" si="7"/>
        <v>131.64324746291959</v>
      </c>
      <c r="E29" s="25" t="s">
        <v>394</v>
      </c>
      <c r="F29" s="25">
        <f t="shared" si="0"/>
        <v>0</v>
      </c>
      <c r="G29" s="524"/>
      <c r="H29" s="523"/>
      <c r="I29" s="522">
        <f t="shared" si="15"/>
        <v>0</v>
      </c>
      <c r="J29" s="8">
        <f t="shared" si="10"/>
        <v>113.19281811085089</v>
      </c>
      <c r="K29" s="25" t="s">
        <v>394</v>
      </c>
      <c r="L29" s="25">
        <f t="shared" si="1"/>
        <v>0</v>
      </c>
      <c r="M29" s="524"/>
      <c r="N29" s="523"/>
      <c r="O29" s="637">
        <f t="shared" si="16"/>
        <v>0</v>
      </c>
      <c r="P29" s="8">
        <f t="shared" si="19"/>
        <v>100</v>
      </c>
      <c r="Q29" s="25" t="s">
        <v>394</v>
      </c>
      <c r="R29" s="25">
        <f t="shared" si="2"/>
        <v>0</v>
      </c>
      <c r="S29" s="524"/>
      <c r="T29" s="523"/>
      <c r="U29" s="637">
        <f t="shared" si="17"/>
        <v>0</v>
      </c>
      <c r="V29" s="25">
        <f t="shared" si="18"/>
        <v>100</v>
      </c>
      <c r="W29" s="25" t="s">
        <v>394</v>
      </c>
      <c r="X29" s="25">
        <f t="shared" si="3"/>
        <v>0</v>
      </c>
      <c r="Y29" s="524"/>
      <c r="Z29" s="523"/>
    </row>
    <row r="30" spans="1:26" hidden="1" x14ac:dyDescent="0.4">
      <c r="A30" s="23"/>
      <c r="B30" s="271" t="s">
        <v>405</v>
      </c>
      <c r="C30" s="637">
        <f>'Overzicht van invoer'!$F$37</f>
        <v>0</v>
      </c>
      <c r="D30" s="8">
        <f t="shared" si="7"/>
        <v>131.64324746291959</v>
      </c>
      <c r="E30" s="25" t="s">
        <v>394</v>
      </c>
      <c r="F30" s="25">
        <f t="shared" si="0"/>
        <v>0</v>
      </c>
      <c r="G30" s="524"/>
      <c r="H30" s="523"/>
      <c r="I30" s="522">
        <f t="shared" si="15"/>
        <v>0</v>
      </c>
      <c r="J30" s="8">
        <f t="shared" si="10"/>
        <v>113.19281811085089</v>
      </c>
      <c r="K30" s="25" t="s">
        <v>394</v>
      </c>
      <c r="L30" s="25">
        <f t="shared" si="1"/>
        <v>0</v>
      </c>
      <c r="M30" s="524"/>
      <c r="N30" s="523"/>
      <c r="O30" s="637"/>
      <c r="P30" s="8">
        <f t="shared" si="19"/>
        <v>100</v>
      </c>
      <c r="Q30" s="25" t="s">
        <v>394</v>
      </c>
      <c r="R30" s="25">
        <f t="shared" si="2"/>
        <v>0</v>
      </c>
      <c r="S30" s="524"/>
      <c r="T30" s="523"/>
      <c r="U30" s="637"/>
      <c r="V30" s="25">
        <f t="shared" si="18"/>
        <v>100</v>
      </c>
      <c r="W30" s="25" t="s">
        <v>394</v>
      </c>
      <c r="X30" s="25">
        <f t="shared" si="3"/>
        <v>0</v>
      </c>
      <c r="Y30" s="524"/>
      <c r="Z30" s="523"/>
    </row>
    <row r="31" spans="1:26" x14ac:dyDescent="0.4">
      <c r="A31" s="20"/>
      <c r="B31" s="638" t="s">
        <v>22</v>
      </c>
      <c r="C31" s="636">
        <f>SUM(C23:C30)</f>
        <v>0.16970000000000002</v>
      </c>
      <c r="D31" s="11">
        <f t="shared" si="7"/>
        <v>131.64324746291959</v>
      </c>
      <c r="E31" s="22" t="s">
        <v>394</v>
      </c>
      <c r="F31" s="22">
        <f t="shared" si="0"/>
        <v>22.339859094457456</v>
      </c>
      <c r="G31" s="521">
        <f>G22+F31</f>
        <v>174.2246227088302</v>
      </c>
      <c r="H31" s="230"/>
      <c r="I31" s="528">
        <f>SUM(I23:I30)</f>
        <v>0.16970000000000002</v>
      </c>
      <c r="J31" s="22">
        <f t="shared" si="10"/>
        <v>113.19281811085089</v>
      </c>
      <c r="K31" s="22" t="s">
        <v>394</v>
      </c>
      <c r="L31" s="22">
        <f t="shared" si="1"/>
        <v>19.208821233411399</v>
      </c>
      <c r="M31" s="521">
        <f>M22+L31</f>
        <v>156.13760187080408</v>
      </c>
      <c r="N31" s="230"/>
      <c r="O31" s="636">
        <f>SUM(O23:O30)</f>
        <v>0.16970000000000002</v>
      </c>
      <c r="P31" s="11">
        <f>$S$14</f>
        <v>100</v>
      </c>
      <c r="Q31" s="22" t="s">
        <v>394</v>
      </c>
      <c r="R31" s="22">
        <f t="shared" si="2"/>
        <v>16.970000000000002</v>
      </c>
      <c r="S31" s="521">
        <f>S22+R31</f>
        <v>137.93949517000001</v>
      </c>
      <c r="T31" s="230"/>
      <c r="U31" s="636">
        <f>SUM(U23:U30)</f>
        <v>0.16970000000000002</v>
      </c>
      <c r="V31" s="22">
        <f t="shared" si="18"/>
        <v>100</v>
      </c>
      <c r="W31" s="22" t="s">
        <v>394</v>
      </c>
      <c r="X31" s="22">
        <f t="shared" si="3"/>
        <v>16.970000000000002</v>
      </c>
      <c r="Y31" s="521">
        <f>Y22+X31</f>
        <v>137.93949517000001</v>
      </c>
      <c r="Z31" s="230"/>
    </row>
    <row r="32" spans="1:26" x14ac:dyDescent="0.4">
      <c r="A32" s="23" t="s">
        <v>16</v>
      </c>
      <c r="B32" s="271" t="s">
        <v>787</v>
      </c>
      <c r="C32" s="637">
        <f>'Overzicht van invoer'!$F$29</f>
        <v>0</v>
      </c>
      <c r="D32" s="8">
        <f>$G$31</f>
        <v>174.2246227088302</v>
      </c>
      <c r="E32" s="25" t="s">
        <v>636</v>
      </c>
      <c r="F32" s="25">
        <f t="shared" si="0"/>
        <v>0</v>
      </c>
      <c r="G32" s="524"/>
      <c r="H32" s="523"/>
      <c r="I32" s="522">
        <f>C32</f>
        <v>0</v>
      </c>
      <c r="J32" s="8">
        <f>$M$31</f>
        <v>156.13760187080408</v>
      </c>
      <c r="K32" s="25" t="s">
        <v>636</v>
      </c>
      <c r="L32" s="25">
        <f t="shared" si="1"/>
        <v>0</v>
      </c>
      <c r="M32" s="524"/>
      <c r="N32" s="523"/>
      <c r="O32" s="637">
        <f>I32</f>
        <v>0</v>
      </c>
      <c r="P32" s="8">
        <f>$S$31</f>
        <v>137.93949517000001</v>
      </c>
      <c r="Q32" s="25" t="s">
        <v>636</v>
      </c>
      <c r="R32" s="25">
        <f t="shared" si="2"/>
        <v>0</v>
      </c>
      <c r="S32" s="524"/>
      <c r="T32" s="523"/>
      <c r="U32" s="637">
        <f>O32</f>
        <v>0</v>
      </c>
      <c r="V32" s="8">
        <f>$Y$31</f>
        <v>137.93949517000001</v>
      </c>
      <c r="W32" s="25" t="s">
        <v>636</v>
      </c>
      <c r="X32" s="25">
        <f t="shared" si="3"/>
        <v>0</v>
      </c>
      <c r="Y32" s="524"/>
      <c r="Z32" s="523"/>
    </row>
    <row r="33" spans="1:36" x14ac:dyDescent="0.4">
      <c r="A33" s="23"/>
      <c r="B33" s="271" t="s">
        <v>758</v>
      </c>
      <c r="C33" s="637">
        <f>Variabelen!F42</f>
        <v>0</v>
      </c>
      <c r="D33" s="8">
        <f>$G$31</f>
        <v>174.2246227088302</v>
      </c>
      <c r="E33" s="25" t="s">
        <v>636</v>
      </c>
      <c r="F33" s="25">
        <f t="shared" si="0"/>
        <v>0</v>
      </c>
      <c r="G33" s="524"/>
      <c r="H33" s="523"/>
      <c r="I33" s="522">
        <f>C33</f>
        <v>0</v>
      </c>
      <c r="J33" s="8">
        <f>$M$31</f>
        <v>156.13760187080408</v>
      </c>
      <c r="K33" s="25" t="s">
        <v>636</v>
      </c>
      <c r="L33" s="25">
        <f t="shared" si="1"/>
        <v>0</v>
      </c>
      <c r="M33" s="524"/>
      <c r="N33" s="523"/>
      <c r="O33" s="637"/>
      <c r="P33" s="8">
        <f t="shared" ref="P33:P36" si="20">$S$31</f>
        <v>137.93949517000001</v>
      </c>
      <c r="Q33" s="25" t="s">
        <v>636</v>
      </c>
      <c r="R33" s="25">
        <f t="shared" si="2"/>
        <v>0</v>
      </c>
      <c r="S33" s="524"/>
      <c r="T33" s="523"/>
      <c r="U33" s="637"/>
      <c r="V33" s="8">
        <f t="shared" ref="V33:V36" si="21">$Y$31</f>
        <v>137.93949517000001</v>
      </c>
      <c r="W33" s="25" t="s">
        <v>636</v>
      </c>
      <c r="X33" s="25">
        <f t="shared" si="3"/>
        <v>0</v>
      </c>
      <c r="Y33" s="524"/>
      <c r="Z33" s="523"/>
    </row>
    <row r="34" spans="1:36" x14ac:dyDescent="0.4">
      <c r="A34" s="23"/>
      <c r="B34" s="271" t="s">
        <v>48</v>
      </c>
      <c r="C34" s="646">
        <f>Variabelen!F48</f>
        <v>0</v>
      </c>
      <c r="D34" s="8">
        <f>$G$31</f>
        <v>174.2246227088302</v>
      </c>
      <c r="E34" s="24" t="s">
        <v>636</v>
      </c>
      <c r="F34" s="25">
        <f t="shared" si="0"/>
        <v>0</v>
      </c>
      <c r="G34" s="524"/>
      <c r="H34" s="523"/>
      <c r="I34" s="537">
        <f>'Overzicht van invoer'!$F$45</f>
        <v>0</v>
      </c>
      <c r="J34" s="8">
        <f>$M$31</f>
        <v>156.13760187080408</v>
      </c>
      <c r="K34" s="25" t="s">
        <v>636</v>
      </c>
      <c r="L34" s="25">
        <f t="shared" si="1"/>
        <v>0</v>
      </c>
      <c r="M34" s="524"/>
      <c r="N34" s="523"/>
      <c r="O34" s="637"/>
      <c r="P34" s="8">
        <f t="shared" si="20"/>
        <v>137.93949517000001</v>
      </c>
      <c r="Q34" s="25" t="s">
        <v>636</v>
      </c>
      <c r="R34" s="25">
        <f t="shared" si="2"/>
        <v>0</v>
      </c>
      <c r="S34" s="524"/>
      <c r="T34" s="523"/>
      <c r="U34" s="637"/>
      <c r="V34" s="8">
        <f t="shared" si="21"/>
        <v>137.93949517000001</v>
      </c>
      <c r="W34" s="25" t="s">
        <v>636</v>
      </c>
      <c r="X34" s="25">
        <f t="shared" si="3"/>
        <v>0</v>
      </c>
      <c r="Y34" s="524"/>
      <c r="Z34" s="523"/>
    </row>
    <row r="35" spans="1:36" x14ac:dyDescent="0.4">
      <c r="A35" s="23"/>
      <c r="B35" s="271" t="s">
        <v>300</v>
      </c>
      <c r="C35" s="637">
        <f>'Overzicht van invoer'!$F$47</f>
        <v>0</v>
      </c>
      <c r="D35" s="8">
        <f>$G$31</f>
        <v>174.2246227088302</v>
      </c>
      <c r="E35" s="25" t="s">
        <v>636</v>
      </c>
      <c r="F35" s="25">
        <f t="shared" si="0"/>
        <v>0</v>
      </c>
      <c r="G35" s="524"/>
      <c r="H35" s="523"/>
      <c r="I35" s="522"/>
      <c r="J35" s="8">
        <f>$M$31</f>
        <v>156.13760187080408</v>
      </c>
      <c r="K35" s="25" t="s">
        <v>636</v>
      </c>
      <c r="L35" s="25">
        <f t="shared" si="1"/>
        <v>0</v>
      </c>
      <c r="M35" s="524"/>
      <c r="N35" s="523"/>
      <c r="O35" s="637"/>
      <c r="P35" s="8">
        <f t="shared" si="20"/>
        <v>137.93949517000001</v>
      </c>
      <c r="Q35" s="25" t="s">
        <v>636</v>
      </c>
      <c r="R35" s="25">
        <f t="shared" si="2"/>
        <v>0</v>
      </c>
      <c r="S35" s="524"/>
      <c r="T35" s="523"/>
      <c r="U35" s="637"/>
      <c r="V35" s="8">
        <f t="shared" si="21"/>
        <v>137.93949517000001</v>
      </c>
      <c r="W35" s="25" t="s">
        <v>636</v>
      </c>
      <c r="X35" s="25">
        <f t="shared" si="3"/>
        <v>0</v>
      </c>
      <c r="Y35" s="524"/>
      <c r="Z35" s="523"/>
    </row>
    <row r="36" spans="1:36" x14ac:dyDescent="0.4">
      <c r="A36" s="23"/>
      <c r="B36" s="638" t="s">
        <v>22</v>
      </c>
      <c r="C36" s="636">
        <f>SUM(C32:C35)</f>
        <v>0</v>
      </c>
      <c r="D36" s="8">
        <f>$G$31</f>
        <v>174.2246227088302</v>
      </c>
      <c r="E36" s="25" t="s">
        <v>636</v>
      </c>
      <c r="F36" s="22">
        <f t="shared" si="0"/>
        <v>0</v>
      </c>
      <c r="G36" s="524"/>
      <c r="H36" s="523"/>
      <c r="I36" s="528">
        <f>SUM(I32:I35)</f>
        <v>0</v>
      </c>
      <c r="J36" s="8">
        <f>$M$31</f>
        <v>156.13760187080408</v>
      </c>
      <c r="K36" s="25" t="s">
        <v>636</v>
      </c>
      <c r="L36" s="22">
        <f t="shared" si="1"/>
        <v>0</v>
      </c>
      <c r="M36" s="524"/>
      <c r="N36" s="523"/>
      <c r="O36" s="636">
        <f>SUM(O32:O35)</f>
        <v>0</v>
      </c>
      <c r="P36" s="8">
        <f t="shared" si="20"/>
        <v>137.93949517000001</v>
      </c>
      <c r="Q36" s="25" t="s">
        <v>636</v>
      </c>
      <c r="R36" s="22">
        <f t="shared" si="2"/>
        <v>0</v>
      </c>
      <c r="S36" s="524"/>
      <c r="T36" s="523"/>
      <c r="U36" s="636">
        <f>SUM(U32:U35)</f>
        <v>0</v>
      </c>
      <c r="V36" s="8">
        <f t="shared" si="21"/>
        <v>137.93949517000001</v>
      </c>
      <c r="W36" s="25" t="s">
        <v>636</v>
      </c>
      <c r="X36" s="22">
        <f t="shared" si="3"/>
        <v>0</v>
      </c>
      <c r="Y36" s="524"/>
      <c r="Z36" s="523"/>
    </row>
    <row r="37" spans="1:36" s="16" customFormat="1" x14ac:dyDescent="0.4">
      <c r="A37" s="13"/>
      <c r="B37" s="652" t="s">
        <v>22</v>
      </c>
      <c r="C37" s="642"/>
      <c r="D37" s="15"/>
      <c r="E37" s="14"/>
      <c r="F37" s="14"/>
      <c r="G37" s="529">
        <f>G31+F36</f>
        <v>174.2246227088302</v>
      </c>
      <c r="H37" s="530"/>
      <c r="I37" s="14"/>
      <c r="J37" s="15"/>
      <c r="K37" s="14"/>
      <c r="L37" s="14"/>
      <c r="M37" s="529">
        <f>M31+L36</f>
        <v>156.13760187080408</v>
      </c>
      <c r="N37" s="530"/>
      <c r="O37" s="642"/>
      <c r="P37" s="15"/>
      <c r="Q37" s="14"/>
      <c r="R37" s="14"/>
      <c r="S37" s="529">
        <f>S31+R36</f>
        <v>137.93949517000001</v>
      </c>
      <c r="T37" s="530"/>
      <c r="U37" s="642"/>
      <c r="V37" s="15"/>
      <c r="W37" s="14"/>
      <c r="X37" s="14"/>
      <c r="Y37" s="529">
        <f>Y31+X36</f>
        <v>137.93949517000001</v>
      </c>
      <c r="Z37" s="530"/>
      <c r="AD37" s="531"/>
      <c r="AE37" s="532"/>
      <c r="AF37" s="532"/>
      <c r="AG37" s="532"/>
      <c r="AH37" s="532"/>
      <c r="AI37" s="532"/>
      <c r="AJ37" s="532"/>
    </row>
    <row r="38" spans="1:36" s="546" customFormat="1" x14ac:dyDescent="0.4">
      <c r="B38" s="653"/>
      <c r="C38" s="643"/>
      <c r="F38" s="547"/>
      <c r="G38" s="547">
        <f>G37/100</f>
        <v>1.7422462270883019</v>
      </c>
      <c r="H38" s="547"/>
      <c r="M38" s="547">
        <f>M37/100</f>
        <v>1.5613760187080408</v>
      </c>
      <c r="N38" s="548"/>
      <c r="O38" s="656"/>
      <c r="P38" s="548"/>
      <c r="Q38" s="548"/>
      <c r="R38" s="548"/>
      <c r="S38" s="547">
        <f>S37/100</f>
        <v>1.3793949517000001</v>
      </c>
      <c r="T38" s="547"/>
      <c r="U38" s="656"/>
      <c r="V38" s="548"/>
      <c r="W38" s="548"/>
      <c r="X38" s="548"/>
      <c r="Y38" s="547">
        <f>Y37/100</f>
        <v>1.3793949517000001</v>
      </c>
      <c r="Z38" s="547"/>
    </row>
    <row r="41" spans="1:36" hidden="1" x14ac:dyDescent="0.4"/>
    <row r="42" spans="1:36" ht="33.4" hidden="1" x14ac:dyDescent="1">
      <c r="A42" s="9"/>
      <c r="B42" s="994" t="s">
        <v>346</v>
      </c>
      <c r="C42" s="994"/>
      <c r="D42" s="994"/>
      <c r="E42" s="994"/>
      <c r="F42" s="994"/>
      <c r="G42" s="994"/>
      <c r="H42" s="994"/>
      <c r="I42" s="994"/>
      <c r="J42" s="994"/>
      <c r="K42" s="994"/>
      <c r="L42" s="994"/>
      <c r="M42" s="994"/>
      <c r="N42" s="994"/>
    </row>
    <row r="43" spans="1:36" hidden="1" x14ac:dyDescent="0.4"/>
    <row r="44" spans="1:36" hidden="1" x14ac:dyDescent="0.4"/>
    <row r="45" spans="1:36" ht="31.5" hidden="1" customHeight="1" x14ac:dyDescent="0.4">
      <c r="A45" s="513" t="s">
        <v>311</v>
      </c>
      <c r="B45" s="992" t="s">
        <v>318</v>
      </c>
      <c r="C45" s="992"/>
      <c r="D45" s="992"/>
      <c r="E45" s="992"/>
      <c r="F45" s="992"/>
      <c r="G45" s="993"/>
      <c r="H45" s="988" t="s">
        <v>313</v>
      </c>
      <c r="I45" s="989"/>
      <c r="J45" s="989"/>
      <c r="K45" s="989"/>
      <c r="L45" s="989"/>
      <c r="M45" s="990"/>
      <c r="N45" s="28"/>
      <c r="O45" s="988" t="s">
        <v>593</v>
      </c>
      <c r="P45" s="989"/>
      <c r="Q45" s="989"/>
      <c r="R45" s="989"/>
      <c r="S45" s="989"/>
      <c r="T45" s="990"/>
      <c r="U45" s="988" t="s">
        <v>593</v>
      </c>
      <c r="V45" s="989"/>
      <c r="W45" s="989"/>
      <c r="X45" s="989"/>
      <c r="Y45" s="989"/>
      <c r="Z45" s="990"/>
      <c r="AB45" s="7" t="s">
        <v>389</v>
      </c>
      <c r="AD45" s="7">
        <v>1</v>
      </c>
    </row>
    <row r="46" spans="1:36" hidden="1" x14ac:dyDescent="0.4">
      <c r="A46" s="13" t="s">
        <v>0</v>
      </c>
      <c r="B46" s="649"/>
      <c r="C46" s="640" t="s">
        <v>2</v>
      </c>
      <c r="D46" s="987" t="s">
        <v>3</v>
      </c>
      <c r="E46" s="987"/>
      <c r="F46" s="14" t="s">
        <v>4</v>
      </c>
      <c r="G46" s="15" t="s">
        <v>5</v>
      </c>
      <c r="H46" s="515"/>
      <c r="I46" s="309" t="s">
        <v>2</v>
      </c>
      <c r="J46" s="987" t="s">
        <v>3</v>
      </c>
      <c r="K46" s="987"/>
      <c r="L46" s="14" t="s">
        <v>4</v>
      </c>
      <c r="M46" s="15" t="s">
        <v>5</v>
      </c>
      <c r="N46" s="515"/>
      <c r="O46" s="640" t="s">
        <v>2</v>
      </c>
      <c r="P46" s="987" t="s">
        <v>3</v>
      </c>
      <c r="Q46" s="987"/>
      <c r="R46" s="14" t="s">
        <v>4</v>
      </c>
      <c r="S46" s="15" t="s">
        <v>5</v>
      </c>
      <c r="T46" s="15"/>
      <c r="U46" s="640" t="s">
        <v>2</v>
      </c>
      <c r="V46" s="987" t="s">
        <v>3</v>
      </c>
      <c r="W46" s="987"/>
      <c r="X46" s="14" t="s">
        <v>4</v>
      </c>
      <c r="Y46" s="15" t="s">
        <v>5</v>
      </c>
      <c r="Z46" s="15"/>
    </row>
    <row r="47" spans="1:36" hidden="1" x14ac:dyDescent="0.4">
      <c r="A47" s="17" t="s">
        <v>1</v>
      </c>
      <c r="B47" s="651"/>
      <c r="C47" s="644">
        <v>100</v>
      </c>
      <c r="D47" s="10">
        <v>100</v>
      </c>
      <c r="E47" s="18"/>
      <c r="F47" s="19">
        <v>100</v>
      </c>
      <c r="G47" s="517">
        <v>100</v>
      </c>
      <c r="H47" s="518"/>
      <c r="I47" s="19">
        <v>100</v>
      </c>
      <c r="J47" s="10">
        <v>100</v>
      </c>
      <c r="K47" s="18"/>
      <c r="L47" s="19">
        <v>100</v>
      </c>
      <c r="M47" s="517">
        <v>100</v>
      </c>
      <c r="N47" s="518"/>
      <c r="O47" s="644">
        <v>100</v>
      </c>
      <c r="P47" s="10">
        <v>100</v>
      </c>
      <c r="Q47" s="18"/>
      <c r="R47" s="19">
        <v>100</v>
      </c>
      <c r="S47" s="517">
        <v>100</v>
      </c>
      <c r="T47" s="518"/>
      <c r="U47" s="644">
        <v>100</v>
      </c>
      <c r="V47" s="10">
        <v>100</v>
      </c>
      <c r="W47" s="18"/>
      <c r="X47" s="19">
        <v>100</v>
      </c>
      <c r="Y47" s="517">
        <v>100</v>
      </c>
      <c r="Z47" s="518"/>
    </row>
    <row r="48" spans="1:36" hidden="1" x14ac:dyDescent="0.4">
      <c r="A48" s="20" t="s">
        <v>6</v>
      </c>
      <c r="B48" s="638"/>
      <c r="C48" s="645"/>
      <c r="D48" s="11">
        <f>D47</f>
        <v>100</v>
      </c>
      <c r="E48" s="21" t="s">
        <v>1</v>
      </c>
      <c r="F48" s="22">
        <f t="shared" ref="F48:F58" si="22">C48*D48</f>
        <v>0</v>
      </c>
      <c r="G48" s="521">
        <f>G47+F48</f>
        <v>100</v>
      </c>
      <c r="H48" s="230"/>
      <c r="I48" s="536"/>
      <c r="J48" s="11">
        <f>J47</f>
        <v>100</v>
      </c>
      <c r="K48" s="21" t="s">
        <v>1</v>
      </c>
      <c r="L48" s="22">
        <f t="shared" ref="L48:L61" si="23">I48*J48</f>
        <v>0</v>
      </c>
      <c r="M48" s="521">
        <f>M47+L48</f>
        <v>100</v>
      </c>
      <c r="N48" s="230"/>
      <c r="O48" s="645"/>
      <c r="P48" s="11">
        <f>P47</f>
        <v>100</v>
      </c>
      <c r="Q48" s="21" t="s">
        <v>1</v>
      </c>
      <c r="R48" s="22">
        <f t="shared" ref="R48:R76" si="24">O48*P48</f>
        <v>0</v>
      </c>
      <c r="S48" s="521">
        <f>S47+R48</f>
        <v>100</v>
      </c>
      <c r="T48" s="230"/>
      <c r="U48" s="645"/>
      <c r="V48" s="11">
        <f>V47</f>
        <v>100</v>
      </c>
      <c r="W48" s="21" t="s">
        <v>1</v>
      </c>
      <c r="X48" s="22">
        <f t="shared" ref="X48:X76" si="25">U48*V48</f>
        <v>0</v>
      </c>
      <c r="Y48" s="521">
        <f>Y47+X48</f>
        <v>100</v>
      </c>
      <c r="Z48" s="230"/>
    </row>
    <row r="49" spans="1:26" hidden="1" x14ac:dyDescent="0.4">
      <c r="A49" s="17" t="s">
        <v>7</v>
      </c>
      <c r="B49" s="651" t="s">
        <v>8</v>
      </c>
      <c r="C49" s="646">
        <f>'Vaste waarden'!$C$24</f>
        <v>0.13192818110850899</v>
      </c>
      <c r="D49" s="10">
        <f>$G$48</f>
        <v>100</v>
      </c>
      <c r="E49" s="18" t="s">
        <v>1</v>
      </c>
      <c r="F49" s="19">
        <f t="shared" si="22"/>
        <v>13.192818110850899</v>
      </c>
      <c r="G49" s="517"/>
      <c r="H49" s="523"/>
      <c r="I49" s="537">
        <f>C49</f>
        <v>0.13192818110850899</v>
      </c>
      <c r="J49" s="10">
        <f>$M$48</f>
        <v>100</v>
      </c>
      <c r="K49" s="18" t="s">
        <v>1</v>
      </c>
      <c r="L49" s="19">
        <f t="shared" si="23"/>
        <v>13.192818110850899</v>
      </c>
      <c r="M49" s="517"/>
      <c r="N49" s="523"/>
      <c r="O49" s="646"/>
      <c r="P49" s="10">
        <f>$S$48</f>
        <v>100</v>
      </c>
      <c r="Q49" s="18" t="s">
        <v>1</v>
      </c>
      <c r="R49" s="19">
        <f t="shared" si="24"/>
        <v>0</v>
      </c>
      <c r="S49" s="517"/>
      <c r="T49" s="523"/>
      <c r="U49" s="646"/>
      <c r="V49" s="10">
        <f>$S$48</f>
        <v>100</v>
      </c>
      <c r="W49" s="18" t="s">
        <v>1</v>
      </c>
      <c r="X49" s="19">
        <f t="shared" si="25"/>
        <v>0</v>
      </c>
      <c r="Y49" s="517"/>
      <c r="Z49" s="523"/>
    </row>
    <row r="50" spans="1:26" hidden="1" x14ac:dyDescent="0.4">
      <c r="A50" s="23"/>
      <c r="B50" s="271" t="s">
        <v>9</v>
      </c>
      <c r="C50" s="646">
        <f>'Vaste waarden'!$C$26</f>
        <v>0</v>
      </c>
      <c r="D50" s="8">
        <f>$G$48</f>
        <v>100</v>
      </c>
      <c r="E50" s="24" t="s">
        <v>1</v>
      </c>
      <c r="F50" s="25">
        <f t="shared" si="22"/>
        <v>0</v>
      </c>
      <c r="G50" s="524"/>
      <c r="H50" s="523"/>
      <c r="I50" s="537"/>
      <c r="J50" s="8">
        <f>$M$48</f>
        <v>100</v>
      </c>
      <c r="K50" s="24" t="s">
        <v>1</v>
      </c>
      <c r="L50" s="25">
        <f t="shared" si="23"/>
        <v>0</v>
      </c>
      <c r="M50" s="524"/>
      <c r="N50" s="523"/>
      <c r="O50" s="646"/>
      <c r="P50" s="25">
        <f>$S$48</f>
        <v>100</v>
      </c>
      <c r="Q50" s="24" t="s">
        <v>1</v>
      </c>
      <c r="R50" s="25">
        <f t="shared" si="24"/>
        <v>0</v>
      </c>
      <c r="S50" s="524"/>
      <c r="T50" s="523"/>
      <c r="U50" s="646"/>
      <c r="V50" s="25">
        <f>$S$48</f>
        <v>100</v>
      </c>
      <c r="W50" s="24" t="s">
        <v>1</v>
      </c>
      <c r="X50" s="25">
        <f t="shared" si="25"/>
        <v>0</v>
      </c>
      <c r="Y50" s="524"/>
      <c r="Z50" s="523"/>
    </row>
    <row r="51" spans="1:26" hidden="1" x14ac:dyDescent="0.4">
      <c r="A51" s="23"/>
      <c r="B51" s="150" t="s">
        <v>10</v>
      </c>
      <c r="C51" s="646">
        <f>'Vaste waarden'!$C$31</f>
        <v>0</v>
      </c>
      <c r="D51" s="8">
        <f t="shared" ref="D51:D53" si="26">$G$48</f>
        <v>100</v>
      </c>
      <c r="E51" s="24" t="s">
        <v>1</v>
      </c>
      <c r="F51" s="25">
        <f t="shared" si="22"/>
        <v>0</v>
      </c>
      <c r="G51" s="524"/>
      <c r="H51" s="523"/>
      <c r="I51" s="537"/>
      <c r="J51" s="8">
        <f>$M$48</f>
        <v>100</v>
      </c>
      <c r="K51" s="24" t="s">
        <v>1</v>
      </c>
      <c r="L51" s="25">
        <f t="shared" si="23"/>
        <v>0</v>
      </c>
      <c r="M51" s="524"/>
      <c r="N51" s="523"/>
      <c r="O51" s="646"/>
      <c r="P51" s="25">
        <f t="shared" ref="P51:P53" si="27">$S$48</f>
        <v>100</v>
      </c>
      <c r="Q51" s="24" t="s">
        <v>1</v>
      </c>
      <c r="R51" s="25">
        <f t="shared" si="24"/>
        <v>0</v>
      </c>
      <c r="S51" s="524"/>
      <c r="T51" s="523"/>
      <c r="U51" s="646"/>
      <c r="V51" s="25">
        <f t="shared" ref="V51:V53" si="28">$S$48</f>
        <v>100</v>
      </c>
      <c r="W51" s="24" t="s">
        <v>1</v>
      </c>
      <c r="X51" s="25">
        <f t="shared" si="25"/>
        <v>0</v>
      </c>
      <c r="Y51" s="524"/>
      <c r="Z51" s="523"/>
    </row>
    <row r="52" spans="1:26" hidden="1" x14ac:dyDescent="0.4">
      <c r="A52" s="23"/>
      <c r="B52" s="150" t="s">
        <v>362</v>
      </c>
      <c r="C52" s="646">
        <f>'Vaste waarden'!$C$27</f>
        <v>0</v>
      </c>
      <c r="D52" s="8">
        <f t="shared" si="26"/>
        <v>100</v>
      </c>
      <c r="E52" s="24" t="s">
        <v>1</v>
      </c>
      <c r="F52" s="25">
        <f t="shared" si="22"/>
        <v>0</v>
      </c>
      <c r="G52" s="524"/>
      <c r="H52" s="523"/>
      <c r="I52" s="537"/>
      <c r="J52" s="8">
        <f>$M$48</f>
        <v>100</v>
      </c>
      <c r="K52" s="24" t="s">
        <v>1</v>
      </c>
      <c r="L52" s="25">
        <f t="shared" si="23"/>
        <v>0</v>
      </c>
      <c r="M52" s="524"/>
      <c r="N52" s="523"/>
      <c r="O52" s="646"/>
      <c r="P52" s="25">
        <f t="shared" si="27"/>
        <v>100</v>
      </c>
      <c r="Q52" s="24" t="s">
        <v>1</v>
      </c>
      <c r="R52" s="25">
        <f t="shared" si="24"/>
        <v>0</v>
      </c>
      <c r="S52" s="524"/>
      <c r="T52" s="523"/>
      <c r="U52" s="646"/>
      <c r="V52" s="25">
        <f t="shared" si="28"/>
        <v>100</v>
      </c>
      <c r="W52" s="24" t="s">
        <v>1</v>
      </c>
      <c r="X52" s="25">
        <f t="shared" si="25"/>
        <v>0</v>
      </c>
      <c r="Y52" s="524"/>
      <c r="Z52" s="523"/>
    </row>
    <row r="53" spans="1:26" hidden="1" x14ac:dyDescent="0.4">
      <c r="A53" s="20"/>
      <c r="B53" s="151" t="s">
        <v>22</v>
      </c>
      <c r="C53" s="645">
        <f>SUM(C49:C52)</f>
        <v>0.13192818110850899</v>
      </c>
      <c r="D53" s="8">
        <f t="shared" si="26"/>
        <v>100</v>
      </c>
      <c r="E53" s="24" t="s">
        <v>1</v>
      </c>
      <c r="F53" s="22">
        <f t="shared" si="22"/>
        <v>13.192818110850899</v>
      </c>
      <c r="G53" s="521">
        <f>G48+F53</f>
        <v>113.19281811085089</v>
      </c>
      <c r="H53" s="230"/>
      <c r="I53" s="535">
        <f>SUM(I49:I52)</f>
        <v>0.13192818110850899</v>
      </c>
      <c r="J53" s="8">
        <f>$M$48</f>
        <v>100</v>
      </c>
      <c r="K53" s="21" t="s">
        <v>1</v>
      </c>
      <c r="L53" s="22">
        <f t="shared" si="23"/>
        <v>13.192818110850899</v>
      </c>
      <c r="M53" s="521">
        <f>M48+L53</f>
        <v>113.19281811085089</v>
      </c>
      <c r="N53" s="230"/>
      <c r="O53" s="645">
        <f>SUM(O49:O52)</f>
        <v>0</v>
      </c>
      <c r="P53" s="22">
        <f t="shared" si="27"/>
        <v>100</v>
      </c>
      <c r="Q53" s="21" t="s">
        <v>1</v>
      </c>
      <c r="R53" s="22">
        <f t="shared" si="24"/>
        <v>0</v>
      </c>
      <c r="S53" s="521">
        <f>S48+R53</f>
        <v>100</v>
      </c>
      <c r="T53" s="230"/>
      <c r="U53" s="645">
        <f>SUM(U49:U52)</f>
        <v>0</v>
      </c>
      <c r="V53" s="22">
        <f t="shared" si="28"/>
        <v>100</v>
      </c>
      <c r="W53" s="21" t="s">
        <v>1</v>
      </c>
      <c r="X53" s="22">
        <f t="shared" si="25"/>
        <v>0</v>
      </c>
      <c r="Y53" s="521">
        <f>Y48+X53</f>
        <v>100</v>
      </c>
      <c r="Z53" s="230"/>
    </row>
    <row r="54" spans="1:26" hidden="1" x14ac:dyDescent="0.4">
      <c r="A54" s="26" t="s">
        <v>390</v>
      </c>
      <c r="B54" s="650"/>
      <c r="C54" s="645">
        <f>'Overzicht van invoer'!$F$42</f>
        <v>8.3000000000000004E-2</v>
      </c>
      <c r="D54" s="28">
        <f>G53-F51</f>
        <v>113.19281811085089</v>
      </c>
      <c r="E54" s="27" t="s">
        <v>394</v>
      </c>
      <c r="F54" s="29">
        <f t="shared" si="22"/>
        <v>9.3950039032006245</v>
      </c>
      <c r="G54" s="525">
        <f>G53+F54</f>
        <v>122.58782201405151</v>
      </c>
      <c r="H54" s="230"/>
      <c r="I54" s="526">
        <f>IF(Variabelen!$C$68 ="ja", Variabelen!$F$67, 0)+IF(Variabelen!$C$71 ="ja", Variabelen!$F$70, 0)</f>
        <v>0</v>
      </c>
      <c r="J54" s="28">
        <f>M53-L51</f>
        <v>113.19281811085089</v>
      </c>
      <c r="K54" s="29" t="s">
        <v>394</v>
      </c>
      <c r="L54" s="29">
        <f t="shared" si="23"/>
        <v>0</v>
      </c>
      <c r="M54" s="525">
        <f>M53+L54</f>
        <v>113.19281811085089</v>
      </c>
      <c r="N54" s="230"/>
      <c r="O54" s="655">
        <f>IF(Variabelen!$C$69 ="ja", Variabelen!$F$67, 0)+IF(Variabelen!$C$72 ="ja", Variabelen!$F$70, 0)</f>
        <v>0</v>
      </c>
      <c r="P54" s="28">
        <f>S53-R51</f>
        <v>100</v>
      </c>
      <c r="Q54" s="27" t="s">
        <v>394</v>
      </c>
      <c r="R54" s="29">
        <f t="shared" si="24"/>
        <v>0</v>
      </c>
      <c r="S54" s="525">
        <f>S53+R54</f>
        <v>100</v>
      </c>
      <c r="T54" s="230"/>
      <c r="U54" s="655"/>
      <c r="V54" s="28">
        <f>Y53-X51</f>
        <v>100</v>
      </c>
      <c r="W54" s="27" t="s">
        <v>394</v>
      </c>
      <c r="X54" s="29">
        <f t="shared" si="25"/>
        <v>0</v>
      </c>
      <c r="Y54" s="525">
        <f>Y53+X54</f>
        <v>100</v>
      </c>
      <c r="Z54" s="230"/>
    </row>
    <row r="55" spans="1:26" hidden="1" x14ac:dyDescent="0.4">
      <c r="A55" s="26" t="s">
        <v>11</v>
      </c>
      <c r="B55" s="650"/>
      <c r="C55" s="645">
        <f>'Vaste waarden'!$C$32</f>
        <v>0.08</v>
      </c>
      <c r="D55" s="28">
        <f>G53-F51</f>
        <v>113.19281811085089</v>
      </c>
      <c r="E55" s="538" t="s">
        <v>394</v>
      </c>
      <c r="F55" s="29">
        <f t="shared" si="22"/>
        <v>9.0554254488680712</v>
      </c>
      <c r="G55" s="525">
        <f>G53+F55+F54</f>
        <v>131.64324746291959</v>
      </c>
      <c r="H55" s="230"/>
      <c r="I55" s="526">
        <f>IF(Variabelen!$C$65 ="ja", Variabelen!$F$64, 0)</f>
        <v>0</v>
      </c>
      <c r="J55" s="28">
        <f>M53-L51</f>
        <v>113.19281811085089</v>
      </c>
      <c r="K55" s="27" t="s">
        <v>394</v>
      </c>
      <c r="L55" s="29">
        <f t="shared" si="23"/>
        <v>0</v>
      </c>
      <c r="M55" s="525">
        <f>M53+L55+L54</f>
        <v>113.19281811085089</v>
      </c>
      <c r="N55" s="230"/>
      <c r="O55" s="655">
        <f>IF(Variabelen!$C$66 ="ja", Variabelen!$F$64, 0)</f>
        <v>0</v>
      </c>
      <c r="P55" s="28">
        <f>S53-R51</f>
        <v>100</v>
      </c>
      <c r="Q55" s="27" t="s">
        <v>394</v>
      </c>
      <c r="R55" s="29">
        <f t="shared" si="24"/>
        <v>0</v>
      </c>
      <c r="S55" s="525">
        <f>S53+R55+R54</f>
        <v>100</v>
      </c>
      <c r="T55" s="230"/>
      <c r="U55" s="655"/>
      <c r="V55" s="28">
        <f>Y53-X51</f>
        <v>100</v>
      </c>
      <c r="W55" s="27" t="s">
        <v>394</v>
      </c>
      <c r="X55" s="29">
        <f t="shared" si="25"/>
        <v>0</v>
      </c>
      <c r="Y55" s="525">
        <f>Y53+X55+X54</f>
        <v>100</v>
      </c>
      <c r="Z55" s="230"/>
    </row>
    <row r="56" spans="1:26" hidden="1" x14ac:dyDescent="0.4">
      <c r="A56" s="23" t="s">
        <v>18</v>
      </c>
      <c r="B56" s="271" t="s">
        <v>314</v>
      </c>
      <c r="C56" s="646"/>
      <c r="D56" s="8">
        <f>$G$55</f>
        <v>131.64324746291959</v>
      </c>
      <c r="E56" s="24" t="s">
        <v>394</v>
      </c>
      <c r="F56" s="25">
        <f t="shared" si="22"/>
        <v>0</v>
      </c>
      <c r="G56" s="524"/>
      <c r="H56" s="523"/>
      <c r="I56" s="539">
        <f>C56</f>
        <v>0</v>
      </c>
      <c r="J56" s="8">
        <f>$M$55</f>
        <v>113.19281811085089</v>
      </c>
      <c r="K56" s="24" t="s">
        <v>394</v>
      </c>
      <c r="L56" s="25">
        <f t="shared" si="23"/>
        <v>0</v>
      </c>
      <c r="M56" s="524"/>
      <c r="N56" s="523"/>
      <c r="O56" s="646">
        <f>C56</f>
        <v>0</v>
      </c>
      <c r="P56" s="8">
        <f>$S$55</f>
        <v>100</v>
      </c>
      <c r="Q56" s="24" t="s">
        <v>394</v>
      </c>
      <c r="R56" s="25">
        <f t="shared" si="24"/>
        <v>0</v>
      </c>
      <c r="S56" s="524"/>
      <c r="T56" s="523"/>
      <c r="U56" s="646">
        <f>I56</f>
        <v>0</v>
      </c>
      <c r="V56" s="8">
        <f>$S$55</f>
        <v>100</v>
      </c>
      <c r="W56" s="24" t="s">
        <v>394</v>
      </c>
      <c r="X56" s="25">
        <f t="shared" si="25"/>
        <v>0</v>
      </c>
      <c r="Y56" s="524"/>
      <c r="Z56" s="523"/>
    </row>
    <row r="57" spans="1:26" hidden="1" x14ac:dyDescent="0.4">
      <c r="A57" s="23"/>
      <c r="B57" s="271" t="s">
        <v>319</v>
      </c>
      <c r="C57" s="646">
        <f>'Overzicht van invoer'!$F$13</f>
        <v>0.10402827611134435</v>
      </c>
      <c r="D57" s="8">
        <f>$G$55</f>
        <v>131.64324746291959</v>
      </c>
      <c r="E57" s="24" t="s">
        <v>394</v>
      </c>
      <c r="F57" s="25">
        <f t="shared" si="22"/>
        <v>13.694620095266631</v>
      </c>
      <c r="G57" s="524"/>
      <c r="H57" s="523"/>
      <c r="I57" s="522">
        <f>'Vaste waarden'!$B$36</f>
        <v>0.159</v>
      </c>
      <c r="J57" s="8">
        <f>$M$55</f>
        <v>113.19281811085089</v>
      </c>
      <c r="K57" s="24" t="s">
        <v>394</v>
      </c>
      <c r="L57" s="25">
        <f t="shared" si="23"/>
        <v>17.997658079625293</v>
      </c>
      <c r="M57" s="524"/>
      <c r="N57" s="523"/>
      <c r="O57" s="637">
        <f>C57</f>
        <v>0.10402827611134435</v>
      </c>
      <c r="P57" s="8">
        <f t="shared" ref="P57" si="29">$S$14</f>
        <v>100</v>
      </c>
      <c r="Q57" s="25" t="s">
        <v>394</v>
      </c>
      <c r="R57" s="25">
        <f t="shared" si="24"/>
        <v>10.402827611134436</v>
      </c>
      <c r="S57" s="524"/>
      <c r="T57" s="523"/>
      <c r="U57" s="637">
        <f>I57</f>
        <v>0.159</v>
      </c>
      <c r="V57" s="8">
        <f>$S$55</f>
        <v>100</v>
      </c>
      <c r="W57" s="24" t="s">
        <v>394</v>
      </c>
      <c r="X57" s="25">
        <f t="shared" si="25"/>
        <v>15.9</v>
      </c>
      <c r="Y57" s="524"/>
      <c r="Z57" s="523"/>
    </row>
    <row r="58" spans="1:26" hidden="1" x14ac:dyDescent="0.4">
      <c r="A58" s="23"/>
      <c r="B58" s="271" t="s">
        <v>12</v>
      </c>
      <c r="C58" s="646"/>
      <c r="D58" s="8">
        <f>$G$55</f>
        <v>131.64324746291959</v>
      </c>
      <c r="E58" s="24" t="s">
        <v>394</v>
      </c>
      <c r="F58" s="25">
        <f t="shared" si="22"/>
        <v>0</v>
      </c>
      <c r="G58" s="524"/>
      <c r="H58" s="523"/>
      <c r="I58" s="537">
        <f>C58</f>
        <v>0</v>
      </c>
      <c r="J58" s="8">
        <f t="shared" ref="J58" si="30">$M$55</f>
        <v>113.19281811085089</v>
      </c>
      <c r="K58" s="24" t="s">
        <v>394</v>
      </c>
      <c r="L58" s="25">
        <f t="shared" si="23"/>
        <v>0</v>
      </c>
      <c r="M58" s="524"/>
      <c r="N58" s="523"/>
      <c r="O58" s="646">
        <f t="shared" ref="O58:O61" si="31">I58</f>
        <v>0</v>
      </c>
      <c r="P58" s="8">
        <f>$S$55</f>
        <v>100</v>
      </c>
      <c r="Q58" s="24" t="s">
        <v>394</v>
      </c>
      <c r="R58" s="25">
        <f t="shared" si="24"/>
        <v>0</v>
      </c>
      <c r="S58" s="524"/>
      <c r="T58" s="523"/>
      <c r="U58" s="646">
        <f t="shared" ref="U58" si="32">O58</f>
        <v>0</v>
      </c>
      <c r="V58" s="8">
        <f>$S$55</f>
        <v>100</v>
      </c>
      <c r="W58" s="24" t="s">
        <v>394</v>
      </c>
      <c r="X58" s="25">
        <f t="shared" si="25"/>
        <v>0</v>
      </c>
      <c r="Y58" s="524"/>
      <c r="Z58" s="523"/>
    </row>
    <row r="59" spans="1:26" hidden="1" x14ac:dyDescent="0.4">
      <c r="A59" s="23"/>
      <c r="B59" s="271" t="s">
        <v>285</v>
      </c>
      <c r="C59" s="637">
        <f>'Vaste waarden'!$B$19</f>
        <v>1.2200000000000001E-2</v>
      </c>
      <c r="D59" s="8">
        <f t="shared" ref="D59:D60" si="33">$G$14</f>
        <v>131.64324746291959</v>
      </c>
      <c r="E59" s="25" t="s">
        <v>394</v>
      </c>
      <c r="F59" s="25">
        <f>C59*D59</f>
        <v>1.6060476190476192</v>
      </c>
      <c r="G59" s="524"/>
      <c r="H59" s="523"/>
      <c r="I59" s="522">
        <f>C59</f>
        <v>1.2200000000000001E-2</v>
      </c>
      <c r="J59" s="8">
        <f t="shared" ref="J59:J60" si="34">$M$14</f>
        <v>113.19281811085089</v>
      </c>
      <c r="K59" s="25" t="s">
        <v>394</v>
      </c>
      <c r="L59" s="25">
        <f t="shared" si="23"/>
        <v>1.3809523809523809</v>
      </c>
      <c r="M59" s="524"/>
      <c r="N59" s="523"/>
      <c r="O59" s="637">
        <f>C59</f>
        <v>1.2200000000000001E-2</v>
      </c>
      <c r="P59" s="8">
        <f t="shared" ref="P59:P60" si="35">$S$14</f>
        <v>100</v>
      </c>
      <c r="Q59" s="25" t="s">
        <v>394</v>
      </c>
      <c r="R59" s="25">
        <f t="shared" si="24"/>
        <v>1.22</v>
      </c>
      <c r="S59" s="524"/>
      <c r="T59" s="523"/>
      <c r="U59" s="637">
        <f>I59</f>
        <v>1.2200000000000001E-2</v>
      </c>
      <c r="V59" s="8">
        <f t="shared" ref="V59:V61" si="36">$S$14</f>
        <v>100</v>
      </c>
      <c r="W59" s="25" t="s">
        <v>394</v>
      </c>
      <c r="X59" s="25">
        <f t="shared" si="25"/>
        <v>1.22</v>
      </c>
      <c r="Y59" s="524"/>
      <c r="Z59" s="523"/>
    </row>
    <row r="60" spans="1:26" hidden="1" x14ac:dyDescent="0.4">
      <c r="A60" s="23"/>
      <c r="B60" s="271" t="s">
        <v>612</v>
      </c>
      <c r="C60" s="637">
        <f>('Vaste waarden'!$B$40*Variabelen!$F$95)</f>
        <v>3.8494951700000002E-2</v>
      </c>
      <c r="D60" s="8">
        <f t="shared" si="33"/>
        <v>131.64324746291959</v>
      </c>
      <c r="E60" s="24" t="s">
        <v>394</v>
      </c>
      <c r="F60" s="25">
        <f t="shared" ref="F60" si="37">C60*D60</f>
        <v>5.0676004527162375</v>
      </c>
      <c r="G60" s="524"/>
      <c r="H60" s="523"/>
      <c r="I60" s="537">
        <f>C60</f>
        <v>3.8494951700000002E-2</v>
      </c>
      <c r="J60" s="8">
        <f t="shared" si="34"/>
        <v>113.19281811085089</v>
      </c>
      <c r="K60" s="24" t="s">
        <v>394</v>
      </c>
      <c r="L60" s="25">
        <f t="shared" si="23"/>
        <v>4.3573520659640907</v>
      </c>
      <c r="M60" s="524"/>
      <c r="N60" s="523"/>
      <c r="O60" s="646">
        <f t="shared" ref="O60" si="38">I60</f>
        <v>3.8494951700000002E-2</v>
      </c>
      <c r="P60" s="8">
        <f t="shared" si="35"/>
        <v>100</v>
      </c>
      <c r="Q60" s="24" t="s">
        <v>394</v>
      </c>
      <c r="R60" s="25">
        <f t="shared" si="24"/>
        <v>3.84949517</v>
      </c>
      <c r="S60" s="524"/>
      <c r="T60" s="523"/>
      <c r="U60" s="637">
        <f>('Vaste waarden'!$B$40*Variabelen!$F$95)</f>
        <v>3.8494951700000002E-2</v>
      </c>
      <c r="V60" s="8">
        <f t="shared" si="36"/>
        <v>100</v>
      </c>
      <c r="W60" s="24" t="s">
        <v>394</v>
      </c>
      <c r="X60" s="25">
        <f t="shared" si="25"/>
        <v>3.84949517</v>
      </c>
      <c r="Y60" s="524"/>
      <c r="Z60" s="523"/>
    </row>
    <row r="61" spans="1:26" hidden="1" x14ac:dyDescent="0.4">
      <c r="A61" s="23"/>
      <c r="B61" s="271" t="s">
        <v>286</v>
      </c>
      <c r="C61" s="646"/>
      <c r="D61" s="8">
        <f t="shared" ref="D61" si="39">$G$14</f>
        <v>131.64324746291959</v>
      </c>
      <c r="E61" s="24" t="s">
        <v>394</v>
      </c>
      <c r="F61" s="25">
        <f t="shared" ref="F61" si="40">C61*D61</f>
        <v>0</v>
      </c>
      <c r="G61" s="524"/>
      <c r="H61" s="523"/>
      <c r="I61" s="537">
        <f>C61</f>
        <v>0</v>
      </c>
      <c r="J61" s="8">
        <f t="shared" ref="J61" si="41">$M$14</f>
        <v>113.19281811085089</v>
      </c>
      <c r="K61" s="24" t="s">
        <v>394</v>
      </c>
      <c r="L61" s="25">
        <f t="shared" si="23"/>
        <v>0</v>
      </c>
      <c r="M61" s="524"/>
      <c r="N61" s="523"/>
      <c r="O61" s="646">
        <f t="shared" si="31"/>
        <v>0</v>
      </c>
      <c r="P61" s="8">
        <f t="shared" ref="P61" si="42">$S$14</f>
        <v>100</v>
      </c>
      <c r="Q61" s="24" t="s">
        <v>394</v>
      </c>
      <c r="R61" s="25">
        <f t="shared" si="24"/>
        <v>0</v>
      </c>
      <c r="S61" s="524"/>
      <c r="T61" s="523"/>
      <c r="U61" s="646">
        <f t="shared" ref="U61" si="43">O61</f>
        <v>0</v>
      </c>
      <c r="V61" s="8">
        <f t="shared" si="36"/>
        <v>100</v>
      </c>
      <c r="W61" s="24" t="s">
        <v>394</v>
      </c>
      <c r="X61" s="25">
        <f t="shared" si="25"/>
        <v>0</v>
      </c>
      <c r="Y61" s="524"/>
      <c r="Z61" s="523"/>
    </row>
    <row r="62" spans="1:26" hidden="1" x14ac:dyDescent="0.4">
      <c r="A62" s="23"/>
      <c r="B62" s="638" t="s">
        <v>22</v>
      </c>
      <c r="C62" s="645">
        <f>SUM(C56:C61)</f>
        <v>0.15472322781134434</v>
      </c>
      <c r="D62" s="22">
        <f t="shared" ref="D62:D68" si="44">$G$55</f>
        <v>131.64324746291959</v>
      </c>
      <c r="E62" s="24" t="s">
        <v>394</v>
      </c>
      <c r="F62" s="25">
        <f>SUM(F56:F61)</f>
        <v>20.368268167030486</v>
      </c>
      <c r="G62" s="524">
        <f>G55+F62</f>
        <v>152.01151562995008</v>
      </c>
      <c r="H62" s="527"/>
      <c r="I62" s="536">
        <f>SUM(I56:I61)</f>
        <v>0.20969495169999999</v>
      </c>
      <c r="J62" s="22">
        <f t="shared" ref="J62:J68" si="45">$M$55</f>
        <v>113.19281811085089</v>
      </c>
      <c r="K62" s="24" t="s">
        <v>394</v>
      </c>
      <c r="L62" s="25">
        <f>SUM(L56:L61)</f>
        <v>23.735962526541762</v>
      </c>
      <c r="M62" s="524">
        <f>M55+L62</f>
        <v>136.92878063739266</v>
      </c>
      <c r="N62" s="527"/>
      <c r="O62" s="645">
        <f>SUM(O56:O61)</f>
        <v>0.15472322781134434</v>
      </c>
      <c r="P62" s="22">
        <f t="shared" ref="P62:P68" si="46">$S$55</f>
        <v>100</v>
      </c>
      <c r="Q62" s="24" t="s">
        <v>394</v>
      </c>
      <c r="R62" s="25">
        <f t="shared" si="24"/>
        <v>15.472322781134434</v>
      </c>
      <c r="S62" s="524">
        <f>S55+R62</f>
        <v>115.47232278113444</v>
      </c>
      <c r="T62" s="527"/>
      <c r="U62" s="645">
        <f>SUM(U56:U61)</f>
        <v>0.20969495169999999</v>
      </c>
      <c r="V62" s="22">
        <f t="shared" ref="V62:V68" si="47">$S$55</f>
        <v>100</v>
      </c>
      <c r="W62" s="24" t="s">
        <v>394</v>
      </c>
      <c r="X62" s="25">
        <f t="shared" si="25"/>
        <v>20.969495169999998</v>
      </c>
      <c r="Y62" s="524">
        <f>Y55+X62</f>
        <v>120.96949517</v>
      </c>
      <c r="Z62" s="527"/>
    </row>
    <row r="63" spans="1:26" hidden="1" x14ac:dyDescent="0.4">
      <c r="A63" s="17" t="s">
        <v>316</v>
      </c>
      <c r="B63" s="651" t="s">
        <v>320</v>
      </c>
      <c r="C63" s="646"/>
      <c r="D63" s="8">
        <f t="shared" si="44"/>
        <v>131.64324746291959</v>
      </c>
      <c r="E63" s="18" t="s">
        <v>394</v>
      </c>
      <c r="F63" s="19">
        <f t="shared" ref="F63:F76" si="48">C63*D63</f>
        <v>0</v>
      </c>
      <c r="G63" s="517"/>
      <c r="H63" s="523"/>
      <c r="I63" s="537">
        <f t="shared" ref="I63:I70" si="49">C63</f>
        <v>0</v>
      </c>
      <c r="J63" s="8">
        <f t="shared" si="45"/>
        <v>113.19281811085089</v>
      </c>
      <c r="K63" s="18" t="s">
        <v>394</v>
      </c>
      <c r="L63" s="19">
        <f t="shared" ref="L63:L76" si="50">I63*J63</f>
        <v>0</v>
      </c>
      <c r="M63" s="517"/>
      <c r="N63" s="523"/>
      <c r="O63" s="646">
        <f t="shared" ref="O63:O69" si="51">I63</f>
        <v>0</v>
      </c>
      <c r="P63" s="8">
        <f t="shared" si="46"/>
        <v>100</v>
      </c>
      <c r="Q63" s="18" t="s">
        <v>394</v>
      </c>
      <c r="R63" s="19">
        <f t="shared" si="24"/>
        <v>0</v>
      </c>
      <c r="S63" s="517"/>
      <c r="T63" s="523"/>
      <c r="U63" s="646">
        <f t="shared" ref="U63:U69" si="52">O63</f>
        <v>0</v>
      </c>
      <c r="V63" s="8">
        <f t="shared" si="47"/>
        <v>100</v>
      </c>
      <c r="W63" s="18" t="s">
        <v>394</v>
      </c>
      <c r="X63" s="19">
        <f t="shared" si="25"/>
        <v>0</v>
      </c>
      <c r="Y63" s="517"/>
      <c r="Z63" s="523"/>
    </row>
    <row r="64" spans="1:26" hidden="1" x14ac:dyDescent="0.4">
      <c r="A64" s="23"/>
      <c r="B64" s="150" t="s">
        <v>374</v>
      </c>
      <c r="C64" s="646"/>
      <c r="D64" s="8">
        <f t="shared" si="44"/>
        <v>131.64324746291959</v>
      </c>
      <c r="E64" s="24" t="s">
        <v>394</v>
      </c>
      <c r="F64" s="25">
        <f t="shared" si="48"/>
        <v>0</v>
      </c>
      <c r="G64" s="524"/>
      <c r="H64" s="523"/>
      <c r="I64" s="537">
        <f t="shared" si="49"/>
        <v>0</v>
      </c>
      <c r="J64" s="8">
        <f t="shared" si="45"/>
        <v>113.19281811085089</v>
      </c>
      <c r="K64" s="24" t="s">
        <v>394</v>
      </c>
      <c r="L64" s="25">
        <f t="shared" si="50"/>
        <v>0</v>
      </c>
      <c r="M64" s="524"/>
      <c r="N64" s="523"/>
      <c r="O64" s="646">
        <f t="shared" si="51"/>
        <v>0</v>
      </c>
      <c r="P64" s="8">
        <f t="shared" si="46"/>
        <v>100</v>
      </c>
      <c r="Q64" s="24" t="s">
        <v>394</v>
      </c>
      <c r="R64" s="25">
        <f t="shared" si="24"/>
        <v>0</v>
      </c>
      <c r="S64" s="524"/>
      <c r="T64" s="523"/>
      <c r="U64" s="646">
        <f t="shared" si="52"/>
        <v>0</v>
      </c>
      <c r="V64" s="8">
        <f t="shared" si="47"/>
        <v>100</v>
      </c>
      <c r="W64" s="24" t="s">
        <v>394</v>
      </c>
      <c r="X64" s="25">
        <f t="shared" si="25"/>
        <v>0</v>
      </c>
      <c r="Y64" s="524"/>
      <c r="Z64" s="523"/>
    </row>
    <row r="65" spans="1:26" hidden="1" x14ac:dyDescent="0.4">
      <c r="A65" s="23"/>
      <c r="B65" s="150" t="s">
        <v>363</v>
      </c>
      <c r="C65" s="646"/>
      <c r="D65" s="8">
        <f t="shared" si="44"/>
        <v>131.64324746291959</v>
      </c>
      <c r="E65" s="24" t="s">
        <v>394</v>
      </c>
      <c r="F65" s="25">
        <f t="shared" si="48"/>
        <v>0</v>
      </c>
      <c r="G65" s="524"/>
      <c r="H65" s="523"/>
      <c r="I65" s="537">
        <f t="shared" si="49"/>
        <v>0</v>
      </c>
      <c r="J65" s="8">
        <f t="shared" si="45"/>
        <v>113.19281811085089</v>
      </c>
      <c r="K65" s="24" t="s">
        <v>394</v>
      </c>
      <c r="L65" s="25">
        <f t="shared" si="50"/>
        <v>0</v>
      </c>
      <c r="M65" s="524"/>
      <c r="N65" s="523"/>
      <c r="O65" s="646">
        <f t="shared" si="51"/>
        <v>0</v>
      </c>
      <c r="P65" s="8">
        <f t="shared" si="46"/>
        <v>100</v>
      </c>
      <c r="Q65" s="24" t="s">
        <v>394</v>
      </c>
      <c r="R65" s="25">
        <f t="shared" si="24"/>
        <v>0</v>
      </c>
      <c r="S65" s="524"/>
      <c r="T65" s="523"/>
      <c r="U65" s="646">
        <f t="shared" si="52"/>
        <v>0</v>
      </c>
      <c r="V65" s="8">
        <f t="shared" si="47"/>
        <v>100</v>
      </c>
      <c r="W65" s="24" t="s">
        <v>394</v>
      </c>
      <c r="X65" s="25">
        <f t="shared" si="25"/>
        <v>0</v>
      </c>
      <c r="Y65" s="524"/>
      <c r="Z65" s="523"/>
    </row>
    <row r="66" spans="1:26" hidden="1" x14ac:dyDescent="0.4">
      <c r="A66" s="23"/>
      <c r="B66" s="150" t="s">
        <v>321</v>
      </c>
      <c r="C66" s="646"/>
      <c r="D66" s="8">
        <f t="shared" si="44"/>
        <v>131.64324746291959</v>
      </c>
      <c r="E66" s="24" t="s">
        <v>394</v>
      </c>
      <c r="F66" s="25">
        <f t="shared" si="48"/>
        <v>0</v>
      </c>
      <c r="G66" s="524"/>
      <c r="H66" s="523"/>
      <c r="I66" s="537">
        <f t="shared" si="49"/>
        <v>0</v>
      </c>
      <c r="J66" s="8">
        <f t="shared" si="45"/>
        <v>113.19281811085089</v>
      </c>
      <c r="K66" s="24" t="s">
        <v>394</v>
      </c>
      <c r="L66" s="25">
        <f t="shared" si="50"/>
        <v>0</v>
      </c>
      <c r="M66" s="524"/>
      <c r="N66" s="523"/>
      <c r="O66" s="646">
        <f t="shared" si="51"/>
        <v>0</v>
      </c>
      <c r="P66" s="8">
        <f t="shared" si="46"/>
        <v>100</v>
      </c>
      <c r="Q66" s="24" t="s">
        <v>394</v>
      </c>
      <c r="R66" s="25">
        <f t="shared" si="24"/>
        <v>0</v>
      </c>
      <c r="S66" s="524"/>
      <c r="T66" s="523"/>
      <c r="U66" s="646">
        <f t="shared" si="52"/>
        <v>0</v>
      </c>
      <c r="V66" s="8">
        <f t="shared" si="47"/>
        <v>100</v>
      </c>
      <c r="W66" s="24" t="s">
        <v>394</v>
      </c>
      <c r="X66" s="25">
        <f t="shared" si="25"/>
        <v>0</v>
      </c>
      <c r="Y66" s="524"/>
      <c r="Z66" s="523"/>
    </row>
    <row r="67" spans="1:26" hidden="1" x14ac:dyDescent="0.4">
      <c r="A67" s="23"/>
      <c r="B67" s="150" t="s">
        <v>322</v>
      </c>
      <c r="C67" s="646">
        <f>'Overzicht van invoer'!$F$23*$AD$45</f>
        <v>0</v>
      </c>
      <c r="D67" s="8">
        <f t="shared" si="44"/>
        <v>131.64324746291959</v>
      </c>
      <c r="E67" s="24" t="s">
        <v>394</v>
      </c>
      <c r="F67" s="25">
        <f t="shared" si="48"/>
        <v>0</v>
      </c>
      <c r="G67" s="524"/>
      <c r="H67" s="523"/>
      <c r="I67" s="537">
        <f t="shared" si="49"/>
        <v>0</v>
      </c>
      <c r="J67" s="8">
        <f t="shared" si="45"/>
        <v>113.19281811085089</v>
      </c>
      <c r="K67" s="24" t="s">
        <v>394</v>
      </c>
      <c r="L67" s="25">
        <f t="shared" si="50"/>
        <v>0</v>
      </c>
      <c r="M67" s="524"/>
      <c r="N67" s="523"/>
      <c r="O67" s="646">
        <f t="shared" si="51"/>
        <v>0</v>
      </c>
      <c r="P67" s="8">
        <f t="shared" si="46"/>
        <v>100</v>
      </c>
      <c r="Q67" s="24" t="s">
        <v>394</v>
      </c>
      <c r="R67" s="25">
        <f t="shared" si="24"/>
        <v>0</v>
      </c>
      <c r="S67" s="524"/>
      <c r="T67" s="523"/>
      <c r="U67" s="646">
        <f t="shared" si="52"/>
        <v>0</v>
      </c>
      <c r="V67" s="8">
        <f t="shared" si="47"/>
        <v>100</v>
      </c>
      <c r="W67" s="24" t="s">
        <v>394</v>
      </c>
      <c r="X67" s="25">
        <f t="shared" si="25"/>
        <v>0</v>
      </c>
      <c r="Y67" s="524"/>
      <c r="Z67" s="523"/>
    </row>
    <row r="68" spans="1:26" hidden="1" x14ac:dyDescent="0.4">
      <c r="A68" s="23"/>
      <c r="B68" s="150" t="s">
        <v>13</v>
      </c>
      <c r="C68" s="646">
        <f>'Vaste waarden'!$B$7</f>
        <v>6.0999999999999999E-2</v>
      </c>
      <c r="D68" s="8">
        <f t="shared" si="44"/>
        <v>131.64324746291959</v>
      </c>
      <c r="E68" s="24" t="s">
        <v>394</v>
      </c>
      <c r="F68" s="25">
        <f t="shared" si="48"/>
        <v>8.0302380952380954</v>
      </c>
      <c r="G68" s="524"/>
      <c r="H68" s="523"/>
      <c r="I68" s="537">
        <f t="shared" si="49"/>
        <v>6.0999999999999999E-2</v>
      </c>
      <c r="J68" s="8">
        <f t="shared" si="45"/>
        <v>113.19281811085089</v>
      </c>
      <c r="K68" s="24" t="s">
        <v>394</v>
      </c>
      <c r="L68" s="25">
        <f t="shared" si="50"/>
        <v>6.9047619047619042</v>
      </c>
      <c r="M68" s="524"/>
      <c r="N68" s="523"/>
      <c r="O68" s="646">
        <f t="shared" si="51"/>
        <v>6.0999999999999999E-2</v>
      </c>
      <c r="P68" s="8">
        <f t="shared" si="46"/>
        <v>100</v>
      </c>
      <c r="Q68" s="24" t="s">
        <v>394</v>
      </c>
      <c r="R68" s="25">
        <f t="shared" si="24"/>
        <v>6.1</v>
      </c>
      <c r="S68" s="524"/>
      <c r="T68" s="523"/>
      <c r="U68" s="646">
        <f t="shared" si="52"/>
        <v>6.0999999999999999E-2</v>
      </c>
      <c r="V68" s="8">
        <f t="shared" si="47"/>
        <v>100</v>
      </c>
      <c r="W68" s="24" t="s">
        <v>394</v>
      </c>
      <c r="X68" s="25">
        <f t="shared" si="25"/>
        <v>6.1</v>
      </c>
      <c r="Y68" s="524"/>
      <c r="Z68" s="523"/>
    </row>
    <row r="69" spans="1:26" hidden="1" x14ac:dyDescent="0.4">
      <c r="A69" s="23"/>
      <c r="B69" s="271" t="s">
        <v>384</v>
      </c>
      <c r="C69" s="646">
        <f>'Overzicht van invoer'!$F$26*$AD$45</f>
        <v>0</v>
      </c>
      <c r="D69" s="8">
        <f t="shared" si="7"/>
        <v>131.64324746291959</v>
      </c>
      <c r="E69" s="24" t="s">
        <v>394</v>
      </c>
      <c r="F69" s="25">
        <f t="shared" si="48"/>
        <v>0</v>
      </c>
      <c r="G69" s="524"/>
      <c r="H69" s="523"/>
      <c r="I69" s="537">
        <f t="shared" si="49"/>
        <v>0</v>
      </c>
      <c r="J69" s="8">
        <f t="shared" si="10"/>
        <v>113.19281811085089</v>
      </c>
      <c r="K69" s="24" t="s">
        <v>394</v>
      </c>
      <c r="L69" s="25">
        <f t="shared" si="50"/>
        <v>0</v>
      </c>
      <c r="M69" s="524"/>
      <c r="N69" s="523"/>
      <c r="O69" s="646">
        <f t="shared" si="51"/>
        <v>0</v>
      </c>
      <c r="P69" s="8">
        <f t="shared" si="19"/>
        <v>100</v>
      </c>
      <c r="Q69" s="24" t="s">
        <v>394</v>
      </c>
      <c r="R69" s="25">
        <f t="shared" si="24"/>
        <v>0</v>
      </c>
      <c r="S69" s="524"/>
      <c r="T69" s="523"/>
      <c r="U69" s="646">
        <f t="shared" si="52"/>
        <v>0</v>
      </c>
      <c r="V69" s="8">
        <f t="shared" ref="V69:V70" si="53">$S$14</f>
        <v>100</v>
      </c>
      <c r="W69" s="24" t="s">
        <v>394</v>
      </c>
      <c r="X69" s="25">
        <f t="shared" si="25"/>
        <v>0</v>
      </c>
      <c r="Y69" s="524"/>
      <c r="Z69" s="523"/>
    </row>
    <row r="70" spans="1:26" hidden="1" x14ac:dyDescent="0.4">
      <c r="A70" s="23"/>
      <c r="B70" s="271" t="s">
        <v>405</v>
      </c>
      <c r="C70" s="646">
        <f>'Overzicht van invoer'!$F$37*$AD$45</f>
        <v>0</v>
      </c>
      <c r="D70" s="8">
        <f t="shared" si="7"/>
        <v>131.64324746291959</v>
      </c>
      <c r="E70" s="24" t="s">
        <v>394</v>
      </c>
      <c r="F70" s="25">
        <f t="shared" si="48"/>
        <v>0</v>
      </c>
      <c r="G70" s="524"/>
      <c r="H70" s="523"/>
      <c r="I70" s="537">
        <f t="shared" si="49"/>
        <v>0</v>
      </c>
      <c r="J70" s="8">
        <f t="shared" si="10"/>
        <v>113.19281811085089</v>
      </c>
      <c r="K70" s="24" t="s">
        <v>394</v>
      </c>
      <c r="L70" s="25">
        <f t="shared" si="50"/>
        <v>0</v>
      </c>
      <c r="M70" s="524"/>
      <c r="N70" s="523"/>
      <c r="O70" s="646"/>
      <c r="P70" s="8">
        <f t="shared" si="19"/>
        <v>100</v>
      </c>
      <c r="Q70" s="24" t="s">
        <v>394</v>
      </c>
      <c r="R70" s="25">
        <f t="shared" si="24"/>
        <v>0</v>
      </c>
      <c r="S70" s="524"/>
      <c r="T70" s="523"/>
      <c r="U70" s="646"/>
      <c r="V70" s="8">
        <f t="shared" si="53"/>
        <v>100</v>
      </c>
      <c r="W70" s="24" t="s">
        <v>394</v>
      </c>
      <c r="X70" s="25">
        <f t="shared" si="25"/>
        <v>0</v>
      </c>
      <c r="Y70" s="524"/>
      <c r="Z70" s="523"/>
    </row>
    <row r="71" spans="1:26" hidden="1" x14ac:dyDescent="0.4">
      <c r="A71" s="20"/>
      <c r="B71" s="638" t="s">
        <v>22</v>
      </c>
      <c r="C71" s="645">
        <f>SUM(C63:C70)</f>
        <v>6.0999999999999999E-2</v>
      </c>
      <c r="D71" s="22">
        <f>$G$55</f>
        <v>131.64324746291959</v>
      </c>
      <c r="E71" s="21" t="s">
        <v>394</v>
      </c>
      <c r="F71" s="22">
        <f t="shared" si="48"/>
        <v>8.0302380952380954</v>
      </c>
      <c r="G71" s="521">
        <f>G62+F71</f>
        <v>160.04175372518819</v>
      </c>
      <c r="H71" s="230"/>
      <c r="I71" s="536">
        <f>SUM(I63:I70)</f>
        <v>6.0999999999999999E-2</v>
      </c>
      <c r="J71" s="22">
        <f>$M$55</f>
        <v>113.19281811085089</v>
      </c>
      <c r="K71" s="21" t="s">
        <v>394</v>
      </c>
      <c r="L71" s="22">
        <f t="shared" si="50"/>
        <v>6.9047619047619042</v>
      </c>
      <c r="M71" s="521">
        <f>M62+L71</f>
        <v>143.83354254215456</v>
      </c>
      <c r="N71" s="230"/>
      <c r="O71" s="645">
        <f>SUM(O63:O70)</f>
        <v>6.0999999999999999E-2</v>
      </c>
      <c r="P71" s="22">
        <f>$S$55</f>
        <v>100</v>
      </c>
      <c r="Q71" s="21" t="s">
        <v>394</v>
      </c>
      <c r="R71" s="22">
        <f t="shared" si="24"/>
        <v>6.1</v>
      </c>
      <c r="S71" s="521">
        <f>S62+R71</f>
        <v>121.57232278113443</v>
      </c>
      <c r="T71" s="230"/>
      <c r="U71" s="645">
        <f>SUM(U63:U70)</f>
        <v>6.0999999999999999E-2</v>
      </c>
      <c r="V71" s="22">
        <f>$S$55</f>
        <v>100</v>
      </c>
      <c r="W71" s="21" t="s">
        <v>394</v>
      </c>
      <c r="X71" s="22">
        <f t="shared" si="25"/>
        <v>6.1</v>
      </c>
      <c r="Y71" s="521">
        <f>Y62+X71</f>
        <v>127.06949517</v>
      </c>
      <c r="Z71" s="230"/>
    </row>
    <row r="72" spans="1:26" hidden="1" x14ac:dyDescent="0.4">
      <c r="A72" s="23" t="s">
        <v>16</v>
      </c>
      <c r="B72" s="271" t="s">
        <v>382</v>
      </c>
      <c r="C72" s="646">
        <f>'Overzicht van invoer'!$F$29*$AD$45</f>
        <v>0</v>
      </c>
      <c r="D72" s="8">
        <f>$G$71</f>
        <v>160.04175372518819</v>
      </c>
      <c r="E72" s="24" t="s">
        <v>636</v>
      </c>
      <c r="F72" s="25">
        <f t="shared" si="48"/>
        <v>0</v>
      </c>
      <c r="G72" s="524"/>
      <c r="H72" s="523"/>
      <c r="I72" s="537">
        <f>C72</f>
        <v>0</v>
      </c>
      <c r="J72" s="8">
        <f>$M$71</f>
        <v>143.83354254215456</v>
      </c>
      <c r="K72" s="24" t="s">
        <v>636</v>
      </c>
      <c r="L72" s="25">
        <f t="shared" si="50"/>
        <v>0</v>
      </c>
      <c r="M72" s="524"/>
      <c r="N72" s="523"/>
      <c r="O72" s="646">
        <f>C72</f>
        <v>0</v>
      </c>
      <c r="P72" s="8">
        <f>$S71</f>
        <v>121.57232278113443</v>
      </c>
      <c r="Q72" s="24" t="s">
        <v>636</v>
      </c>
      <c r="R72" s="25">
        <f t="shared" si="24"/>
        <v>0</v>
      </c>
      <c r="S72" s="524"/>
      <c r="T72" s="523"/>
      <c r="U72" s="646">
        <f>I72</f>
        <v>0</v>
      </c>
      <c r="V72" s="8">
        <f>$S71</f>
        <v>121.57232278113443</v>
      </c>
      <c r="W72" s="24" t="s">
        <v>636</v>
      </c>
      <c r="X72" s="25">
        <f t="shared" si="25"/>
        <v>0</v>
      </c>
      <c r="Y72" s="524"/>
      <c r="Z72" s="523"/>
    </row>
    <row r="73" spans="1:26" hidden="1" x14ac:dyDescent="0.4">
      <c r="A73" s="23"/>
      <c r="B73" s="271" t="s">
        <v>406</v>
      </c>
      <c r="C73" s="646">
        <f>'Overzicht van invoer'!$F$39*$AD$45</f>
        <v>0</v>
      </c>
      <c r="D73" s="8">
        <f t="shared" ref="D73:D76" si="54">$G$71</f>
        <v>160.04175372518819</v>
      </c>
      <c r="E73" s="24" t="s">
        <v>636</v>
      </c>
      <c r="F73" s="25">
        <f t="shared" si="48"/>
        <v>0</v>
      </c>
      <c r="G73" s="524"/>
      <c r="H73" s="523"/>
      <c r="I73" s="537">
        <f>C73</f>
        <v>0</v>
      </c>
      <c r="J73" s="8">
        <f t="shared" ref="J73:J75" si="55">$M$71</f>
        <v>143.83354254215456</v>
      </c>
      <c r="K73" s="24" t="s">
        <v>636</v>
      </c>
      <c r="L73" s="25">
        <f t="shared" si="50"/>
        <v>0</v>
      </c>
      <c r="M73" s="524"/>
      <c r="N73" s="523"/>
      <c r="O73" s="646"/>
      <c r="P73" s="8">
        <f>$S72</f>
        <v>0</v>
      </c>
      <c r="Q73" s="24" t="s">
        <v>636</v>
      </c>
      <c r="R73" s="25">
        <f t="shared" si="24"/>
        <v>0</v>
      </c>
      <c r="S73" s="524"/>
      <c r="T73" s="523"/>
      <c r="U73" s="646"/>
      <c r="V73" s="8">
        <f>$S72</f>
        <v>0</v>
      </c>
      <c r="W73" s="24" t="s">
        <v>636</v>
      </c>
      <c r="X73" s="25">
        <f t="shared" si="25"/>
        <v>0</v>
      </c>
      <c r="Y73" s="524"/>
      <c r="Z73" s="523"/>
    </row>
    <row r="74" spans="1:26" hidden="1" x14ac:dyDescent="0.4">
      <c r="A74" s="23"/>
      <c r="B74" s="271" t="s">
        <v>424</v>
      </c>
      <c r="C74" s="646">
        <f>'Overzicht van invoer'!$F$45+'Overzicht van invoer'!$F$46</f>
        <v>0</v>
      </c>
      <c r="D74" s="8">
        <f t="shared" si="54"/>
        <v>160.04175372518819</v>
      </c>
      <c r="E74" s="24" t="s">
        <v>636</v>
      </c>
      <c r="F74" s="25">
        <f t="shared" si="48"/>
        <v>0</v>
      </c>
      <c r="G74" s="524"/>
      <c r="H74" s="523"/>
      <c r="I74" s="537">
        <f>'Overzicht van invoer'!$F$45</f>
        <v>0</v>
      </c>
      <c r="J74" s="8">
        <f t="shared" si="55"/>
        <v>143.83354254215456</v>
      </c>
      <c r="K74" s="24" t="s">
        <v>636</v>
      </c>
      <c r="L74" s="25">
        <f t="shared" si="50"/>
        <v>0</v>
      </c>
      <c r="M74" s="524"/>
      <c r="N74" s="523"/>
      <c r="O74" s="646"/>
      <c r="P74" s="8">
        <f>$S73</f>
        <v>0</v>
      </c>
      <c r="Q74" s="24" t="s">
        <v>636</v>
      </c>
      <c r="R74" s="25">
        <f t="shared" si="24"/>
        <v>0</v>
      </c>
      <c r="S74" s="524"/>
      <c r="T74" s="523"/>
      <c r="U74" s="646"/>
      <c r="V74" s="8">
        <f>$S73</f>
        <v>0</v>
      </c>
      <c r="W74" s="24" t="s">
        <v>636</v>
      </c>
      <c r="X74" s="25">
        <f t="shared" si="25"/>
        <v>0</v>
      </c>
      <c r="Y74" s="524"/>
      <c r="Z74" s="523"/>
    </row>
    <row r="75" spans="1:26" hidden="1" x14ac:dyDescent="0.4">
      <c r="A75" s="23" t="s">
        <v>17</v>
      </c>
      <c r="B75" s="271" t="s">
        <v>300</v>
      </c>
      <c r="C75" s="646">
        <f>'Overzicht van invoer'!$F$47</f>
        <v>0</v>
      </c>
      <c r="D75" s="8">
        <f t="shared" si="54"/>
        <v>160.04175372518819</v>
      </c>
      <c r="E75" s="24" t="s">
        <v>636</v>
      </c>
      <c r="F75" s="25">
        <f t="shared" si="48"/>
        <v>0</v>
      </c>
      <c r="G75" s="524"/>
      <c r="H75" s="523"/>
      <c r="I75" s="537"/>
      <c r="J75" s="8">
        <f t="shared" si="55"/>
        <v>143.83354254215456</v>
      </c>
      <c r="K75" s="24" t="s">
        <v>636</v>
      </c>
      <c r="L75" s="25">
        <f t="shared" si="50"/>
        <v>0</v>
      </c>
      <c r="M75" s="524"/>
      <c r="N75" s="523"/>
      <c r="O75" s="646"/>
      <c r="P75" s="8">
        <f>$S$71</f>
        <v>121.57232278113443</v>
      </c>
      <c r="Q75" s="24" t="s">
        <v>636</v>
      </c>
      <c r="R75" s="25">
        <f t="shared" si="24"/>
        <v>0</v>
      </c>
      <c r="S75" s="524"/>
      <c r="T75" s="523"/>
      <c r="U75" s="646"/>
      <c r="V75" s="8">
        <f>$S$71</f>
        <v>121.57232278113443</v>
      </c>
      <c r="W75" s="24" t="s">
        <v>636</v>
      </c>
      <c r="X75" s="25">
        <f t="shared" si="25"/>
        <v>0</v>
      </c>
      <c r="Y75" s="524"/>
      <c r="Z75" s="523"/>
    </row>
    <row r="76" spans="1:26" hidden="1" x14ac:dyDescent="0.4">
      <c r="A76" s="23"/>
      <c r="B76" s="638" t="s">
        <v>22</v>
      </c>
      <c r="C76" s="645">
        <f>SUM(C72:C75)</f>
        <v>0</v>
      </c>
      <c r="D76" s="8">
        <f t="shared" si="54"/>
        <v>160.04175372518819</v>
      </c>
      <c r="E76" s="24" t="s">
        <v>636</v>
      </c>
      <c r="F76" s="22">
        <f t="shared" si="48"/>
        <v>0</v>
      </c>
      <c r="G76" s="524"/>
      <c r="H76" s="523"/>
      <c r="I76" s="536">
        <f>SUM(I72:I75)</f>
        <v>0</v>
      </c>
      <c r="J76" s="8">
        <f>$M$71</f>
        <v>143.83354254215456</v>
      </c>
      <c r="K76" s="24" t="s">
        <v>636</v>
      </c>
      <c r="L76" s="22">
        <f t="shared" si="50"/>
        <v>0</v>
      </c>
      <c r="M76" s="524"/>
      <c r="N76" s="523"/>
      <c r="O76" s="645">
        <f>SUM(O72:O75)</f>
        <v>0</v>
      </c>
      <c r="P76" s="8">
        <f>$S$71</f>
        <v>121.57232278113443</v>
      </c>
      <c r="Q76" s="24" t="s">
        <v>636</v>
      </c>
      <c r="R76" s="22">
        <f t="shared" si="24"/>
        <v>0</v>
      </c>
      <c r="S76" s="524"/>
      <c r="T76" s="523"/>
      <c r="U76" s="645">
        <f>SUM(U72:U75)</f>
        <v>0</v>
      </c>
      <c r="V76" s="8">
        <f>$S$71</f>
        <v>121.57232278113443</v>
      </c>
      <c r="W76" s="24" t="s">
        <v>636</v>
      </c>
      <c r="X76" s="22">
        <f t="shared" si="25"/>
        <v>0</v>
      </c>
      <c r="Y76" s="524"/>
      <c r="Z76" s="523"/>
    </row>
    <row r="77" spans="1:26" hidden="1" x14ac:dyDescent="0.4">
      <c r="A77" s="13"/>
      <c r="B77" s="652" t="s">
        <v>22</v>
      </c>
      <c r="C77" s="647"/>
      <c r="D77" s="15"/>
      <c r="E77" s="30"/>
      <c r="F77" s="14"/>
      <c r="G77" s="529">
        <f>G71+F76</f>
        <v>160.04175372518819</v>
      </c>
      <c r="H77" s="530"/>
      <c r="I77" s="31"/>
      <c r="J77" s="15"/>
      <c r="K77" s="30"/>
      <c r="L77" s="14"/>
      <c r="M77" s="529">
        <f>M71+L76</f>
        <v>143.83354254215456</v>
      </c>
      <c r="N77" s="530"/>
      <c r="O77" s="647"/>
      <c r="P77" s="15"/>
      <c r="Q77" s="30"/>
      <c r="R77" s="14"/>
      <c r="S77" s="529">
        <f>S71+R76</f>
        <v>121.57232278113443</v>
      </c>
      <c r="T77" s="530"/>
      <c r="U77" s="647"/>
      <c r="V77" s="15"/>
      <c r="W77" s="30"/>
      <c r="X77" s="14"/>
      <c r="Y77" s="529">
        <f>Y71+X76</f>
        <v>127.06949517</v>
      </c>
      <c r="Z77" s="530"/>
    </row>
    <row r="78" spans="1:26" hidden="1" x14ac:dyDescent="0.4">
      <c r="G78" s="8">
        <f>G77/100</f>
        <v>1.6004175372518818</v>
      </c>
      <c r="M78" s="533">
        <f>M77/100</f>
        <v>1.4383354254215457</v>
      </c>
      <c r="N78" s="533"/>
      <c r="O78" s="657"/>
      <c r="P78" s="533"/>
      <c r="Q78" s="533"/>
      <c r="R78" s="533"/>
      <c r="S78" s="533">
        <f>S77/100</f>
        <v>1.2157232278113443</v>
      </c>
      <c r="U78" s="657"/>
      <c r="V78" s="533"/>
      <c r="W78" s="533"/>
      <c r="X78" s="533"/>
      <c r="Y78" s="533">
        <f>Y77/100</f>
        <v>1.2706949516999999</v>
      </c>
    </row>
    <row r="79" spans="1:26" hidden="1" x14ac:dyDescent="0.4"/>
    <row r="80" spans="1:26" hidden="1" x14ac:dyDescent="0.4"/>
    <row r="81" spans="1:26" hidden="1" x14ac:dyDescent="0.4"/>
    <row r="82" spans="1:26" hidden="1" x14ac:dyDescent="0.4"/>
    <row r="83" spans="1:26" ht="33.4" hidden="1" x14ac:dyDescent="1">
      <c r="A83" s="9"/>
      <c r="B83" s="991" t="s">
        <v>683</v>
      </c>
      <c r="C83" s="991"/>
      <c r="D83" s="991"/>
      <c r="E83" s="991"/>
      <c r="F83" s="991"/>
      <c r="G83" s="991"/>
      <c r="H83" s="991"/>
      <c r="I83" s="991"/>
      <c r="J83" s="991"/>
      <c r="K83" s="991"/>
      <c r="L83" s="991"/>
      <c r="M83" s="991"/>
      <c r="N83" s="991"/>
    </row>
    <row r="84" spans="1:26" hidden="1" x14ac:dyDescent="0.4"/>
    <row r="85" spans="1:26" hidden="1" x14ac:dyDescent="0.4"/>
    <row r="86" spans="1:26" ht="31.5" hidden="1" customHeight="1" x14ac:dyDescent="0.4">
      <c r="A86" s="513" t="s">
        <v>311</v>
      </c>
      <c r="B86" s="992" t="s">
        <v>318</v>
      </c>
      <c r="C86" s="992"/>
      <c r="D86" s="992"/>
      <c r="E86" s="992"/>
      <c r="F86" s="992"/>
      <c r="G86" s="993"/>
      <c r="H86" s="988" t="s">
        <v>866</v>
      </c>
      <c r="I86" s="989"/>
      <c r="J86" s="989"/>
      <c r="K86" s="989"/>
      <c r="L86" s="989"/>
      <c r="M86" s="990"/>
      <c r="N86" s="28"/>
      <c r="O86" s="988" t="s">
        <v>865</v>
      </c>
      <c r="P86" s="989"/>
      <c r="Q86" s="989"/>
      <c r="R86" s="989"/>
      <c r="S86" s="989"/>
      <c r="T86" s="990"/>
      <c r="U86" s="988" t="s">
        <v>593</v>
      </c>
      <c r="V86" s="989"/>
      <c r="W86" s="989"/>
      <c r="X86" s="989"/>
      <c r="Y86" s="989"/>
      <c r="Z86" s="990"/>
    </row>
    <row r="87" spans="1:26" hidden="1" x14ac:dyDescent="0.4">
      <c r="A87" s="13" t="s">
        <v>0</v>
      </c>
      <c r="B87" s="649"/>
      <c r="C87" s="640" t="s">
        <v>2</v>
      </c>
      <c r="D87" s="987" t="s">
        <v>3</v>
      </c>
      <c r="E87" s="987"/>
      <c r="F87" s="14" t="s">
        <v>4</v>
      </c>
      <c r="G87" s="15" t="s">
        <v>5</v>
      </c>
      <c r="H87" s="515"/>
      <c r="I87" s="309" t="s">
        <v>2</v>
      </c>
      <c r="J87" s="987" t="s">
        <v>3</v>
      </c>
      <c r="K87" s="987"/>
      <c r="L87" s="14" t="s">
        <v>4</v>
      </c>
      <c r="M87" s="15" t="s">
        <v>5</v>
      </c>
      <c r="N87" s="515"/>
      <c r="O87" s="640" t="s">
        <v>2</v>
      </c>
      <c r="P87" s="987" t="s">
        <v>3</v>
      </c>
      <c r="Q87" s="987"/>
      <c r="R87" s="14" t="s">
        <v>4</v>
      </c>
      <c r="S87" s="15" t="s">
        <v>5</v>
      </c>
      <c r="T87" s="15"/>
      <c r="U87" s="640" t="s">
        <v>2</v>
      </c>
      <c r="V87" s="987" t="s">
        <v>3</v>
      </c>
      <c r="W87" s="987"/>
      <c r="X87" s="14" t="s">
        <v>4</v>
      </c>
      <c r="Y87" s="15" t="s">
        <v>5</v>
      </c>
      <c r="Z87" s="15"/>
    </row>
    <row r="88" spans="1:26" hidden="1" x14ac:dyDescent="0.4">
      <c r="A88" s="26" t="s">
        <v>1</v>
      </c>
      <c r="B88" s="650"/>
      <c r="C88" s="641">
        <v>100</v>
      </c>
      <c r="D88" s="28">
        <v>100</v>
      </c>
      <c r="E88" s="27"/>
      <c r="F88" s="29">
        <v>100</v>
      </c>
      <c r="G88" s="525">
        <v>100</v>
      </c>
      <c r="H88" s="555"/>
      <c r="I88" s="29">
        <v>100</v>
      </c>
      <c r="J88" s="28">
        <v>100</v>
      </c>
      <c r="K88" s="27"/>
      <c r="L88" s="29">
        <v>100</v>
      </c>
      <c r="M88" s="525">
        <v>100</v>
      </c>
      <c r="N88" s="555"/>
      <c r="O88" s="641">
        <v>100</v>
      </c>
      <c r="P88" s="28">
        <v>100</v>
      </c>
      <c r="Q88" s="27"/>
      <c r="R88" s="29">
        <v>100</v>
      </c>
      <c r="S88" s="525">
        <v>100</v>
      </c>
      <c r="T88" s="555"/>
      <c r="U88" s="641">
        <v>100</v>
      </c>
      <c r="V88" s="10">
        <v>100</v>
      </c>
      <c r="W88" s="27"/>
      <c r="X88" s="29">
        <v>100</v>
      </c>
      <c r="Y88" s="525">
        <v>100</v>
      </c>
      <c r="Z88" s="555"/>
    </row>
    <row r="89" spans="1:26" hidden="1" x14ac:dyDescent="0.4">
      <c r="A89" s="20" t="s">
        <v>6</v>
      </c>
      <c r="B89" s="638"/>
      <c r="C89" s="645"/>
      <c r="D89" s="11">
        <f>D88</f>
        <v>100</v>
      </c>
      <c r="E89" s="21" t="s">
        <v>1</v>
      </c>
      <c r="F89" s="22">
        <f t="shared" ref="F89:F99" si="56">C89*D89</f>
        <v>0</v>
      </c>
      <c r="G89" s="521">
        <f>G88+F89</f>
        <v>100</v>
      </c>
      <c r="H89" s="230"/>
      <c r="I89" s="536"/>
      <c r="J89" s="11">
        <f>J88</f>
        <v>100</v>
      </c>
      <c r="K89" s="21" t="s">
        <v>1</v>
      </c>
      <c r="L89" s="22">
        <f t="shared" ref="L89:L102" si="57">I89*J89</f>
        <v>0</v>
      </c>
      <c r="M89" s="521">
        <f>M88+L89</f>
        <v>100</v>
      </c>
      <c r="N89" s="230"/>
      <c r="O89" s="645"/>
      <c r="P89" s="11">
        <f>P88</f>
        <v>100</v>
      </c>
      <c r="Q89" s="21" t="s">
        <v>1</v>
      </c>
      <c r="R89" s="22">
        <f t="shared" ref="R89:R117" si="58">O89*P89</f>
        <v>0</v>
      </c>
      <c r="S89" s="521">
        <f>S88+R89</f>
        <v>100</v>
      </c>
      <c r="T89" s="230"/>
      <c r="U89" s="645"/>
      <c r="V89" s="8">
        <f>V88</f>
        <v>100</v>
      </c>
      <c r="W89" s="21" t="s">
        <v>1</v>
      </c>
      <c r="X89" s="22">
        <f t="shared" ref="X89:X100" si="59">U89*V89</f>
        <v>0</v>
      </c>
      <c r="Y89" s="521">
        <f>Y88+X89</f>
        <v>100</v>
      </c>
      <c r="Z89" s="230"/>
    </row>
    <row r="90" spans="1:26" hidden="1" x14ac:dyDescent="0.4">
      <c r="A90" s="17" t="s">
        <v>7</v>
      </c>
      <c r="B90" s="651" t="s">
        <v>8</v>
      </c>
      <c r="C90" s="646">
        <f>'Vaste waarden'!$C$24</f>
        <v>0.13192818110850899</v>
      </c>
      <c r="D90" s="10">
        <f>$G$48</f>
        <v>100</v>
      </c>
      <c r="E90" s="18" t="s">
        <v>1</v>
      </c>
      <c r="F90" s="19">
        <f t="shared" si="56"/>
        <v>13.192818110850899</v>
      </c>
      <c r="G90" s="517"/>
      <c r="H90" s="523"/>
      <c r="I90" s="537">
        <f>C90</f>
        <v>0.13192818110850899</v>
      </c>
      <c r="J90" s="10">
        <f>$M$48</f>
        <v>100</v>
      </c>
      <c r="K90" s="18" t="s">
        <v>1</v>
      </c>
      <c r="L90" s="19">
        <f t="shared" si="57"/>
        <v>13.192818110850899</v>
      </c>
      <c r="M90" s="517"/>
      <c r="N90" s="523"/>
      <c r="O90" s="646"/>
      <c r="P90" s="10">
        <f>$S$48</f>
        <v>100</v>
      </c>
      <c r="Q90" s="18" t="s">
        <v>1</v>
      </c>
      <c r="R90" s="19">
        <f t="shared" si="58"/>
        <v>0</v>
      </c>
      <c r="S90" s="517"/>
      <c r="T90" s="523"/>
      <c r="U90" s="646"/>
      <c r="V90" s="19">
        <f>$Y$89</f>
        <v>100</v>
      </c>
      <c r="W90" s="18" t="s">
        <v>1</v>
      </c>
      <c r="X90" s="19">
        <f t="shared" si="59"/>
        <v>0</v>
      </c>
      <c r="Y90" s="517"/>
      <c r="Z90" s="523"/>
    </row>
    <row r="91" spans="1:26" hidden="1" x14ac:dyDescent="0.4">
      <c r="A91" s="23"/>
      <c r="B91" s="271" t="s">
        <v>9</v>
      </c>
      <c r="C91" s="646">
        <f>'Vaste waarden'!$C$26</f>
        <v>0</v>
      </c>
      <c r="D91" s="8">
        <f>$G$48</f>
        <v>100</v>
      </c>
      <c r="E91" s="24" t="s">
        <v>1</v>
      </c>
      <c r="F91" s="25">
        <f t="shared" si="56"/>
        <v>0</v>
      </c>
      <c r="G91" s="524"/>
      <c r="H91" s="523"/>
      <c r="I91" s="537"/>
      <c r="J91" s="8">
        <f>$M$48</f>
        <v>100</v>
      </c>
      <c r="K91" s="24" t="s">
        <v>1</v>
      </c>
      <c r="L91" s="25">
        <f t="shared" si="57"/>
        <v>0</v>
      </c>
      <c r="M91" s="524"/>
      <c r="N91" s="523"/>
      <c r="O91" s="646"/>
      <c r="P91" s="25">
        <f>$S$48</f>
        <v>100</v>
      </c>
      <c r="Q91" s="24" t="s">
        <v>1</v>
      </c>
      <c r="R91" s="25">
        <f t="shared" si="58"/>
        <v>0</v>
      </c>
      <c r="S91" s="524"/>
      <c r="T91" s="523"/>
      <c r="U91" s="646"/>
      <c r="V91" s="25">
        <f t="shared" ref="V91:V94" si="60">$Y$89</f>
        <v>100</v>
      </c>
      <c r="W91" s="24" t="s">
        <v>1</v>
      </c>
      <c r="X91" s="25">
        <f t="shared" si="59"/>
        <v>0</v>
      </c>
      <c r="Y91" s="524"/>
      <c r="Z91" s="523"/>
    </row>
    <row r="92" spans="1:26" hidden="1" x14ac:dyDescent="0.4">
      <c r="A92" s="23"/>
      <c r="B92" s="150" t="s">
        <v>10</v>
      </c>
      <c r="C92" s="646">
        <f>'Vaste waarden'!$C$31</f>
        <v>0</v>
      </c>
      <c r="D92" s="8">
        <f t="shared" ref="D92:D94" si="61">$G$48</f>
        <v>100</v>
      </c>
      <c r="E92" s="24" t="s">
        <v>1</v>
      </c>
      <c r="F92" s="25">
        <f t="shared" si="56"/>
        <v>0</v>
      </c>
      <c r="G92" s="524"/>
      <c r="H92" s="523"/>
      <c r="I92" s="537"/>
      <c r="J92" s="8">
        <f>$M$48</f>
        <v>100</v>
      </c>
      <c r="K92" s="24" t="s">
        <v>1</v>
      </c>
      <c r="L92" s="25">
        <f t="shared" si="57"/>
        <v>0</v>
      </c>
      <c r="M92" s="524"/>
      <c r="N92" s="523"/>
      <c r="O92" s="646"/>
      <c r="P92" s="25">
        <f t="shared" ref="P92:P94" si="62">$S$48</f>
        <v>100</v>
      </c>
      <c r="Q92" s="24" t="s">
        <v>1</v>
      </c>
      <c r="R92" s="25">
        <f t="shared" si="58"/>
        <v>0</v>
      </c>
      <c r="S92" s="524"/>
      <c r="T92" s="523"/>
      <c r="U92" s="646"/>
      <c r="V92" s="25">
        <f t="shared" si="60"/>
        <v>100</v>
      </c>
      <c r="W92" s="24" t="s">
        <v>1</v>
      </c>
      <c r="X92" s="25">
        <f t="shared" si="59"/>
        <v>0</v>
      </c>
      <c r="Y92" s="524"/>
      <c r="Z92" s="523"/>
    </row>
    <row r="93" spans="1:26" hidden="1" x14ac:dyDescent="0.4">
      <c r="A93" s="23"/>
      <c r="B93" s="150" t="s">
        <v>362</v>
      </c>
      <c r="C93" s="646">
        <f>'Vaste waarden'!$C$27</f>
        <v>0</v>
      </c>
      <c r="D93" s="8">
        <f t="shared" si="61"/>
        <v>100</v>
      </c>
      <c r="E93" s="24" t="s">
        <v>1</v>
      </c>
      <c r="F93" s="25">
        <f t="shared" si="56"/>
        <v>0</v>
      </c>
      <c r="G93" s="524"/>
      <c r="H93" s="523"/>
      <c r="I93" s="537"/>
      <c r="J93" s="8">
        <f>$M$48</f>
        <v>100</v>
      </c>
      <c r="K93" s="24" t="s">
        <v>1</v>
      </c>
      <c r="L93" s="25">
        <f t="shared" si="57"/>
        <v>0</v>
      </c>
      <c r="M93" s="524"/>
      <c r="N93" s="523"/>
      <c r="O93" s="646"/>
      <c r="P93" s="25">
        <f t="shared" si="62"/>
        <v>100</v>
      </c>
      <c r="Q93" s="24" t="s">
        <v>1</v>
      </c>
      <c r="R93" s="25">
        <f t="shared" si="58"/>
        <v>0</v>
      </c>
      <c r="S93" s="524"/>
      <c r="T93" s="523"/>
      <c r="U93" s="646"/>
      <c r="V93" s="25">
        <f t="shared" si="60"/>
        <v>100</v>
      </c>
      <c r="W93" s="24" t="s">
        <v>1</v>
      </c>
      <c r="X93" s="25">
        <f t="shared" si="59"/>
        <v>0</v>
      </c>
      <c r="Y93" s="524"/>
      <c r="Z93" s="523"/>
    </row>
    <row r="94" spans="1:26" hidden="1" x14ac:dyDescent="0.4">
      <c r="A94" s="20"/>
      <c r="B94" s="151" t="s">
        <v>22</v>
      </c>
      <c r="C94" s="645">
        <f>SUM(C90:C93)</f>
        <v>0.13192818110850899</v>
      </c>
      <c r="D94" s="8">
        <f t="shared" si="61"/>
        <v>100</v>
      </c>
      <c r="E94" s="24" t="s">
        <v>1</v>
      </c>
      <c r="F94" s="22">
        <f t="shared" si="56"/>
        <v>13.192818110850899</v>
      </c>
      <c r="G94" s="521">
        <f>G89+F94</f>
        <v>113.19281811085089</v>
      </c>
      <c r="H94" s="230"/>
      <c r="I94" s="535">
        <f>SUM(I90:I93)</f>
        <v>0.13192818110850899</v>
      </c>
      <c r="J94" s="8">
        <f>$M$48</f>
        <v>100</v>
      </c>
      <c r="K94" s="21" t="s">
        <v>1</v>
      </c>
      <c r="L94" s="22">
        <f t="shared" si="57"/>
        <v>13.192818110850899</v>
      </c>
      <c r="M94" s="521">
        <f>M89+L94</f>
        <v>113.19281811085089</v>
      </c>
      <c r="N94" s="230"/>
      <c r="O94" s="645">
        <f>SUM(O90:O93)</f>
        <v>0</v>
      </c>
      <c r="P94" s="22">
        <f t="shared" si="62"/>
        <v>100</v>
      </c>
      <c r="Q94" s="21" t="s">
        <v>1</v>
      </c>
      <c r="R94" s="22">
        <f t="shared" si="58"/>
        <v>0</v>
      </c>
      <c r="S94" s="521">
        <f>S89+R94</f>
        <v>100</v>
      </c>
      <c r="T94" s="230"/>
      <c r="U94" s="645">
        <f>SUM(U90:U93)</f>
        <v>0</v>
      </c>
      <c r="V94" s="22">
        <f t="shared" si="60"/>
        <v>100</v>
      </c>
      <c r="W94" s="21" t="s">
        <v>1</v>
      </c>
      <c r="X94" s="22">
        <f t="shared" si="59"/>
        <v>0</v>
      </c>
      <c r="Y94" s="521">
        <f>Y89+X94</f>
        <v>100</v>
      </c>
      <c r="Z94" s="230"/>
    </row>
    <row r="95" spans="1:26" hidden="1" x14ac:dyDescent="0.4">
      <c r="A95" s="26" t="s">
        <v>390</v>
      </c>
      <c r="B95" s="650"/>
      <c r="C95" s="645">
        <f>'Overzicht van invoer'!$F$42</f>
        <v>8.3000000000000004E-2</v>
      </c>
      <c r="D95" s="28">
        <f>G94</f>
        <v>113.19281811085089</v>
      </c>
      <c r="E95" s="27" t="s">
        <v>394</v>
      </c>
      <c r="F95" s="29">
        <f t="shared" si="56"/>
        <v>9.3950039032006245</v>
      </c>
      <c r="G95" s="525">
        <f>G94+F95</f>
        <v>122.58782201405151</v>
      </c>
      <c r="H95" s="230"/>
      <c r="I95" s="526">
        <f>IF(Variabelen!$C$68 ="ja", Variabelen!$F$67, 0)+IF(Variabelen!$C$71 ="ja", Variabelen!$F$70, 0)</f>
        <v>0</v>
      </c>
      <c r="J95" s="28">
        <f>M94</f>
        <v>113.19281811085089</v>
      </c>
      <c r="K95" s="29" t="s">
        <v>394</v>
      </c>
      <c r="L95" s="29">
        <f t="shared" si="57"/>
        <v>0</v>
      </c>
      <c r="M95" s="525">
        <f>M94+L95</f>
        <v>113.19281811085089</v>
      </c>
      <c r="N95" s="230"/>
      <c r="O95" s="655">
        <f>IF(Variabelen!$C$69 ="ja", Variabelen!$F$67, 0)+IF(Variabelen!$C$72 ="ja", Variabelen!$F$70, 0)</f>
        <v>0</v>
      </c>
      <c r="P95" s="28">
        <f>S94</f>
        <v>100</v>
      </c>
      <c r="Q95" s="27" t="s">
        <v>394</v>
      </c>
      <c r="R95" s="29">
        <f t="shared" si="58"/>
        <v>0</v>
      </c>
      <c r="S95" s="525">
        <f>S94+R95</f>
        <v>100</v>
      </c>
      <c r="T95" s="230"/>
      <c r="U95" s="655"/>
      <c r="V95" s="28">
        <f>Y94</f>
        <v>100</v>
      </c>
      <c r="W95" s="27" t="s">
        <v>394</v>
      </c>
      <c r="X95" s="29">
        <f t="shared" si="59"/>
        <v>0</v>
      </c>
      <c r="Y95" s="525">
        <f>Y94+X95</f>
        <v>100</v>
      </c>
      <c r="Z95" s="230"/>
    </row>
    <row r="96" spans="1:26" hidden="1" x14ac:dyDescent="0.4">
      <c r="A96" s="26" t="s">
        <v>11</v>
      </c>
      <c r="B96" s="650"/>
      <c r="C96" s="645">
        <f>'Vaste waarden'!$C$32</f>
        <v>0.08</v>
      </c>
      <c r="D96" s="28">
        <f>G94</f>
        <v>113.19281811085089</v>
      </c>
      <c r="E96" s="538" t="s">
        <v>394</v>
      </c>
      <c r="F96" s="29">
        <f t="shared" si="56"/>
        <v>9.0554254488680712</v>
      </c>
      <c r="G96" s="525">
        <f>G94+F96+F95</f>
        <v>131.64324746291959</v>
      </c>
      <c r="H96" s="230"/>
      <c r="I96" s="526">
        <f>IF(Variabelen!$C$65 ="ja", Variabelen!$F$64, 0)</f>
        <v>0</v>
      </c>
      <c r="J96" s="28">
        <f>M94</f>
        <v>113.19281811085089</v>
      </c>
      <c r="K96" s="27" t="s">
        <v>394</v>
      </c>
      <c r="L96" s="29">
        <f t="shared" si="57"/>
        <v>0</v>
      </c>
      <c r="M96" s="525">
        <f>M94+L96+L95</f>
        <v>113.19281811085089</v>
      </c>
      <c r="N96" s="230"/>
      <c r="O96" s="655">
        <f>IF(Variabelen!$C$66 ="ja", Variabelen!$F$64, 0)</f>
        <v>0</v>
      </c>
      <c r="P96" s="28">
        <f>S94</f>
        <v>100</v>
      </c>
      <c r="Q96" s="27" t="s">
        <v>394</v>
      </c>
      <c r="R96" s="29">
        <f t="shared" si="58"/>
        <v>0</v>
      </c>
      <c r="S96" s="525">
        <f>S94+R96+R95</f>
        <v>100</v>
      </c>
      <c r="T96" s="230"/>
      <c r="U96" s="655"/>
      <c r="V96" s="28">
        <f>Y94</f>
        <v>100</v>
      </c>
      <c r="W96" s="27" t="s">
        <v>394</v>
      </c>
      <c r="X96" s="29">
        <f t="shared" si="59"/>
        <v>0</v>
      </c>
      <c r="Y96" s="525">
        <f>Y94+X96+X95</f>
        <v>100</v>
      </c>
      <c r="Z96" s="230"/>
    </row>
    <row r="97" spans="1:26" hidden="1" x14ac:dyDescent="0.4">
      <c r="A97" s="23" t="s">
        <v>18</v>
      </c>
      <c r="B97" s="271" t="s">
        <v>857</v>
      </c>
      <c r="C97" s="646">
        <f>'Overzicht van invoer'!$F$11*AD45</f>
        <v>0</v>
      </c>
      <c r="D97" s="8">
        <f>$G$55</f>
        <v>131.64324746291959</v>
      </c>
      <c r="E97" s="24" t="s">
        <v>394</v>
      </c>
      <c r="F97" s="25">
        <f t="shared" si="56"/>
        <v>0</v>
      </c>
      <c r="G97" s="524"/>
      <c r="H97" s="523"/>
      <c r="I97" s="539">
        <f t="shared" ref="I97:I102" si="63">C97</f>
        <v>0</v>
      </c>
      <c r="J97" s="8">
        <f>$M$55</f>
        <v>113.19281811085089</v>
      </c>
      <c r="K97" s="24" t="s">
        <v>394</v>
      </c>
      <c r="L97" s="25">
        <f t="shared" si="57"/>
        <v>0</v>
      </c>
      <c r="M97" s="524"/>
      <c r="N97" s="523"/>
      <c r="O97" s="646">
        <f>C97</f>
        <v>0</v>
      </c>
      <c r="P97" s="8">
        <f>$S$55</f>
        <v>100</v>
      </c>
      <c r="Q97" s="24" t="s">
        <v>394</v>
      </c>
      <c r="R97" s="25">
        <f t="shared" si="58"/>
        <v>0</v>
      </c>
      <c r="S97" s="524"/>
      <c r="T97" s="523"/>
      <c r="U97" s="646">
        <f>I97</f>
        <v>0</v>
      </c>
      <c r="V97" s="8">
        <f>$Y$89</f>
        <v>100</v>
      </c>
      <c r="W97" s="24" t="s">
        <v>394</v>
      </c>
      <c r="X97" s="25">
        <f t="shared" si="59"/>
        <v>0</v>
      </c>
      <c r="Y97" s="524"/>
      <c r="Z97" s="523"/>
    </row>
    <row r="98" spans="1:26" hidden="1" x14ac:dyDescent="0.4">
      <c r="A98" s="23"/>
      <c r="B98" s="271" t="s">
        <v>855</v>
      </c>
      <c r="C98" s="646"/>
      <c r="D98" s="8">
        <f>$G$55</f>
        <v>131.64324746291959</v>
      </c>
      <c r="E98" s="24" t="s">
        <v>394</v>
      </c>
      <c r="F98" s="25">
        <f t="shared" si="56"/>
        <v>0</v>
      </c>
      <c r="G98" s="524"/>
      <c r="H98" s="523"/>
      <c r="I98" s="537">
        <f t="shared" si="63"/>
        <v>0</v>
      </c>
      <c r="J98" s="8">
        <f>$M$55</f>
        <v>113.19281811085089</v>
      </c>
      <c r="K98" s="24" t="s">
        <v>394</v>
      </c>
      <c r="L98" s="25">
        <f t="shared" si="57"/>
        <v>0</v>
      </c>
      <c r="M98" s="524"/>
      <c r="N98" s="523"/>
      <c r="O98" s="637">
        <f>C98</f>
        <v>0</v>
      </c>
      <c r="P98" s="8">
        <f t="shared" ref="P98" si="64">$S$14</f>
        <v>100</v>
      </c>
      <c r="Q98" s="25" t="s">
        <v>394</v>
      </c>
      <c r="R98" s="25">
        <f t="shared" si="58"/>
        <v>0</v>
      </c>
      <c r="S98" s="524"/>
      <c r="T98" s="523"/>
      <c r="U98" s="637">
        <f>I98</f>
        <v>0</v>
      </c>
      <c r="V98" s="8">
        <f t="shared" ref="V98:V103" si="65">$Y$89</f>
        <v>100</v>
      </c>
      <c r="W98" s="24" t="s">
        <v>394</v>
      </c>
      <c r="X98" s="25">
        <f t="shared" si="59"/>
        <v>0</v>
      </c>
      <c r="Y98" s="524"/>
      <c r="Z98" s="523"/>
    </row>
    <row r="99" spans="1:26" hidden="1" x14ac:dyDescent="0.4">
      <c r="A99" s="23"/>
      <c r="B99" s="271" t="s">
        <v>12</v>
      </c>
      <c r="C99" s="646"/>
      <c r="D99" s="8">
        <f>$G$55</f>
        <v>131.64324746291959</v>
      </c>
      <c r="E99" s="24" t="s">
        <v>394</v>
      </c>
      <c r="F99" s="25">
        <f t="shared" si="56"/>
        <v>0</v>
      </c>
      <c r="G99" s="524"/>
      <c r="H99" s="523"/>
      <c r="I99" s="537">
        <f t="shared" si="63"/>
        <v>0</v>
      </c>
      <c r="J99" s="8">
        <f t="shared" ref="J99" si="66">$M$55</f>
        <v>113.19281811085089</v>
      </c>
      <c r="K99" s="24" t="s">
        <v>394</v>
      </c>
      <c r="L99" s="25">
        <f t="shared" si="57"/>
        <v>0</v>
      </c>
      <c r="M99" s="524"/>
      <c r="N99" s="523"/>
      <c r="O99" s="646">
        <f t="shared" ref="O99:O102" si="67">I99</f>
        <v>0</v>
      </c>
      <c r="P99" s="8">
        <f>$S$55</f>
        <v>100</v>
      </c>
      <c r="Q99" s="24" t="s">
        <v>394</v>
      </c>
      <c r="R99" s="25">
        <f t="shared" si="58"/>
        <v>0</v>
      </c>
      <c r="S99" s="524"/>
      <c r="T99" s="523"/>
      <c r="U99" s="646">
        <f t="shared" ref="U99" si="68">O99</f>
        <v>0</v>
      </c>
      <c r="V99" s="8">
        <f t="shared" si="65"/>
        <v>100</v>
      </c>
      <c r="W99" s="24" t="s">
        <v>394</v>
      </c>
      <c r="X99" s="25">
        <f t="shared" si="59"/>
        <v>0</v>
      </c>
      <c r="Y99" s="524"/>
      <c r="Z99" s="523"/>
    </row>
    <row r="100" spans="1:26" hidden="1" x14ac:dyDescent="0.4">
      <c r="A100" s="23"/>
      <c r="B100" s="271" t="s">
        <v>285</v>
      </c>
      <c r="C100" s="637">
        <f>'Vaste waarden'!$B$19</f>
        <v>1.2200000000000001E-2</v>
      </c>
      <c r="D100" s="8">
        <f t="shared" ref="D100" si="69">$G$14</f>
        <v>131.64324746291959</v>
      </c>
      <c r="E100" s="25" t="s">
        <v>394</v>
      </c>
      <c r="F100" s="25">
        <f>C100*D100</f>
        <v>1.6060476190476192</v>
      </c>
      <c r="G100" s="524"/>
      <c r="H100" s="523"/>
      <c r="I100" s="522">
        <f t="shared" si="63"/>
        <v>1.2200000000000001E-2</v>
      </c>
      <c r="J100" s="8">
        <f t="shared" ref="J100" si="70">$M$14</f>
        <v>113.19281811085089</v>
      </c>
      <c r="K100" s="25" t="s">
        <v>394</v>
      </c>
      <c r="L100" s="25">
        <f t="shared" si="57"/>
        <v>1.3809523809523809</v>
      </c>
      <c r="M100" s="524"/>
      <c r="N100" s="523"/>
      <c r="O100" s="637">
        <f>C100</f>
        <v>1.2200000000000001E-2</v>
      </c>
      <c r="P100" s="8">
        <f t="shared" ref="P100" si="71">$S$14</f>
        <v>100</v>
      </c>
      <c r="Q100" s="25" t="s">
        <v>394</v>
      </c>
      <c r="R100" s="25">
        <f t="shared" si="58"/>
        <v>1.22</v>
      </c>
      <c r="S100" s="524"/>
      <c r="T100" s="523"/>
      <c r="U100" s="637">
        <f>I100</f>
        <v>1.2200000000000001E-2</v>
      </c>
      <c r="V100" s="8">
        <f t="shared" si="65"/>
        <v>100</v>
      </c>
      <c r="W100" s="25" t="s">
        <v>394</v>
      </c>
      <c r="X100" s="25">
        <f t="shared" si="59"/>
        <v>1.22</v>
      </c>
      <c r="Y100" s="524"/>
      <c r="Z100" s="523"/>
    </row>
    <row r="101" spans="1:26" hidden="1" x14ac:dyDescent="0.4">
      <c r="A101" s="23"/>
      <c r="B101" s="271" t="s">
        <v>682</v>
      </c>
      <c r="C101" s="646"/>
      <c r="D101" s="8">
        <f>$G$55</f>
        <v>131.64324746291959</v>
      </c>
      <c r="E101" s="24" t="s">
        <v>394</v>
      </c>
      <c r="F101" s="25">
        <f>C101*D101</f>
        <v>0</v>
      </c>
      <c r="G101" s="524"/>
      <c r="H101" s="523"/>
      <c r="I101" s="537">
        <f t="shared" si="63"/>
        <v>0</v>
      </c>
      <c r="J101" s="8">
        <f>$M$55</f>
        <v>113.19281811085089</v>
      </c>
      <c r="K101" s="24" t="s">
        <v>394</v>
      </c>
      <c r="L101" s="25">
        <f>I101*J101</f>
        <v>0</v>
      </c>
      <c r="M101" s="524"/>
      <c r="N101" s="523"/>
      <c r="O101" s="646">
        <f>I101</f>
        <v>0</v>
      </c>
      <c r="P101" s="8">
        <f>$S$55</f>
        <v>100</v>
      </c>
      <c r="Q101" s="24" t="s">
        <v>394</v>
      </c>
      <c r="R101" s="25">
        <f>O101*P101</f>
        <v>0</v>
      </c>
      <c r="S101" s="524"/>
      <c r="T101" s="523"/>
      <c r="U101" s="646">
        <f>O101</f>
        <v>0</v>
      </c>
      <c r="V101" s="8">
        <f t="shared" si="65"/>
        <v>100</v>
      </c>
      <c r="W101" s="24" t="s">
        <v>394</v>
      </c>
      <c r="X101" s="25">
        <f>U101*V101</f>
        <v>0</v>
      </c>
      <c r="Y101" s="524"/>
      <c r="Z101" s="523"/>
    </row>
    <row r="102" spans="1:26" hidden="1" x14ac:dyDescent="0.4">
      <c r="A102" s="23"/>
      <c r="B102" s="271" t="s">
        <v>696</v>
      </c>
      <c r="C102" s="646"/>
      <c r="D102" s="8">
        <f t="shared" ref="D102" si="72">$G$14</f>
        <v>131.64324746291959</v>
      </c>
      <c r="E102" s="24" t="s">
        <v>394</v>
      </c>
      <c r="F102" s="25">
        <f t="shared" ref="F102" si="73">C102*D102</f>
        <v>0</v>
      </c>
      <c r="G102" s="524"/>
      <c r="H102" s="523"/>
      <c r="I102" s="537">
        <f t="shared" si="63"/>
        <v>0</v>
      </c>
      <c r="J102" s="8">
        <f t="shared" ref="J102" si="74">$M$14</f>
        <v>113.19281811085089</v>
      </c>
      <c r="K102" s="24" t="s">
        <v>394</v>
      </c>
      <c r="L102" s="25">
        <f t="shared" si="57"/>
        <v>0</v>
      </c>
      <c r="M102" s="524"/>
      <c r="N102" s="523"/>
      <c r="O102" s="646">
        <f t="shared" si="67"/>
        <v>0</v>
      </c>
      <c r="P102" s="8">
        <f t="shared" ref="P102" si="75">$S$14</f>
        <v>100</v>
      </c>
      <c r="Q102" s="24" t="s">
        <v>394</v>
      </c>
      <c r="R102" s="25">
        <f t="shared" si="58"/>
        <v>0</v>
      </c>
      <c r="S102" s="524"/>
      <c r="T102" s="523"/>
      <c r="U102" s="646"/>
      <c r="V102" s="8">
        <f t="shared" si="65"/>
        <v>100</v>
      </c>
      <c r="W102" s="24" t="s">
        <v>394</v>
      </c>
      <c r="X102" s="25">
        <f t="shared" ref="X102:X117" si="76">U102*V102</f>
        <v>0</v>
      </c>
      <c r="Y102" s="524"/>
      <c r="Z102" s="523"/>
    </row>
    <row r="103" spans="1:26" hidden="1" x14ac:dyDescent="0.4">
      <c r="A103" s="23"/>
      <c r="B103" s="638" t="s">
        <v>22</v>
      </c>
      <c r="C103" s="645">
        <f>SUM(C97:C102)</f>
        <v>1.2200000000000001E-2</v>
      </c>
      <c r="D103" s="22">
        <f t="shared" ref="D103:D109" si="77">$G$55</f>
        <v>131.64324746291959</v>
      </c>
      <c r="E103" s="24" t="s">
        <v>394</v>
      </c>
      <c r="F103" s="25">
        <f>SUM(F97:F102)</f>
        <v>1.6060476190476192</v>
      </c>
      <c r="G103" s="524">
        <f>G96+F103</f>
        <v>133.2492950819672</v>
      </c>
      <c r="H103" s="527"/>
      <c r="I103" s="536">
        <f>SUM(I97:I102)</f>
        <v>1.2200000000000001E-2</v>
      </c>
      <c r="J103" s="22">
        <f t="shared" ref="J103:J109" si="78">$M$55</f>
        <v>113.19281811085089</v>
      </c>
      <c r="K103" s="24" t="s">
        <v>394</v>
      </c>
      <c r="L103" s="25">
        <f>SUM(L97:L102)</f>
        <v>1.3809523809523809</v>
      </c>
      <c r="M103" s="524">
        <f>M96+L103</f>
        <v>114.57377049180327</v>
      </c>
      <c r="N103" s="527"/>
      <c r="O103" s="645">
        <f>SUM(O97:O102)</f>
        <v>1.2200000000000001E-2</v>
      </c>
      <c r="P103" s="22">
        <f t="shared" ref="P103:P109" si="79">$S$55</f>
        <v>100</v>
      </c>
      <c r="Q103" s="24" t="s">
        <v>394</v>
      </c>
      <c r="R103" s="25">
        <f t="shared" si="58"/>
        <v>1.22</v>
      </c>
      <c r="S103" s="524">
        <f>S96+R103</f>
        <v>101.22</v>
      </c>
      <c r="T103" s="527"/>
      <c r="U103" s="645">
        <f>SUM(U97:U102)</f>
        <v>1.2200000000000001E-2</v>
      </c>
      <c r="V103" s="8">
        <f t="shared" si="65"/>
        <v>100</v>
      </c>
      <c r="W103" s="24" t="s">
        <v>394</v>
      </c>
      <c r="X103" s="25">
        <f t="shared" si="76"/>
        <v>1.22</v>
      </c>
      <c r="Y103" s="524">
        <f>Y96+X103</f>
        <v>101.22</v>
      </c>
      <c r="Z103" s="527"/>
    </row>
    <row r="104" spans="1:26" hidden="1" x14ac:dyDescent="0.4">
      <c r="A104" s="17" t="s">
        <v>858</v>
      </c>
      <c r="B104" s="651" t="s">
        <v>320</v>
      </c>
      <c r="C104" s="646"/>
      <c r="D104" s="8">
        <f t="shared" si="77"/>
        <v>131.64324746291959</v>
      </c>
      <c r="E104" s="18" t="s">
        <v>394</v>
      </c>
      <c r="F104" s="19">
        <f t="shared" ref="F104:F117" si="80">C104*D104</f>
        <v>0</v>
      </c>
      <c r="G104" s="517"/>
      <c r="H104" s="523"/>
      <c r="I104" s="537">
        <f t="shared" ref="I104:I111" si="81">C104</f>
        <v>0</v>
      </c>
      <c r="J104" s="8">
        <f t="shared" si="78"/>
        <v>113.19281811085089</v>
      </c>
      <c r="K104" s="18" t="s">
        <v>394</v>
      </c>
      <c r="L104" s="19">
        <f t="shared" ref="L104:L117" si="82">I104*J104</f>
        <v>0</v>
      </c>
      <c r="M104" s="517"/>
      <c r="N104" s="523"/>
      <c r="O104" s="646">
        <f t="shared" ref="O104:O110" si="83">I104</f>
        <v>0</v>
      </c>
      <c r="P104" s="8">
        <f t="shared" si="79"/>
        <v>100</v>
      </c>
      <c r="Q104" s="18" t="s">
        <v>394</v>
      </c>
      <c r="R104" s="19">
        <f t="shared" si="58"/>
        <v>0</v>
      </c>
      <c r="S104" s="517"/>
      <c r="T104" s="523"/>
      <c r="U104" s="646">
        <f t="shared" ref="U104:U110" si="84">O104</f>
        <v>0</v>
      </c>
      <c r="V104" s="19">
        <f>$Y$89</f>
        <v>100</v>
      </c>
      <c r="W104" s="18" t="s">
        <v>394</v>
      </c>
      <c r="X104" s="19">
        <f t="shared" si="76"/>
        <v>0</v>
      </c>
      <c r="Y104" s="517"/>
      <c r="Z104" s="523"/>
    </row>
    <row r="105" spans="1:26" hidden="1" x14ac:dyDescent="0.4">
      <c r="A105" s="23"/>
      <c r="B105" s="150" t="s">
        <v>374</v>
      </c>
      <c r="C105" s="646"/>
      <c r="D105" s="8">
        <f t="shared" si="77"/>
        <v>131.64324746291959</v>
      </c>
      <c r="E105" s="24" t="s">
        <v>394</v>
      </c>
      <c r="F105" s="25">
        <f t="shared" si="80"/>
        <v>0</v>
      </c>
      <c r="G105" s="524"/>
      <c r="H105" s="523"/>
      <c r="I105" s="537">
        <f t="shared" si="81"/>
        <v>0</v>
      </c>
      <c r="J105" s="8">
        <f t="shared" si="78"/>
        <v>113.19281811085089</v>
      </c>
      <c r="K105" s="24" t="s">
        <v>394</v>
      </c>
      <c r="L105" s="25">
        <f t="shared" si="82"/>
        <v>0</v>
      </c>
      <c r="M105" s="524"/>
      <c r="N105" s="523"/>
      <c r="O105" s="646">
        <f t="shared" si="83"/>
        <v>0</v>
      </c>
      <c r="P105" s="8">
        <f t="shared" si="79"/>
        <v>100</v>
      </c>
      <c r="Q105" s="24" t="s">
        <v>394</v>
      </c>
      <c r="R105" s="25">
        <f t="shared" si="58"/>
        <v>0</v>
      </c>
      <c r="S105" s="524"/>
      <c r="T105" s="523"/>
      <c r="U105" s="646">
        <f t="shared" si="84"/>
        <v>0</v>
      </c>
      <c r="V105" s="25">
        <f t="shared" ref="V105:V112" si="85">$Y$89</f>
        <v>100</v>
      </c>
      <c r="W105" s="24" t="s">
        <v>394</v>
      </c>
      <c r="X105" s="25">
        <f t="shared" si="76"/>
        <v>0</v>
      </c>
      <c r="Y105" s="524"/>
      <c r="Z105" s="523"/>
    </row>
    <row r="106" spans="1:26" hidden="1" x14ac:dyDescent="0.4">
      <c r="A106" s="23"/>
      <c r="B106" s="150" t="s">
        <v>363</v>
      </c>
      <c r="C106" s="646"/>
      <c r="D106" s="8">
        <f t="shared" si="77"/>
        <v>131.64324746291959</v>
      </c>
      <c r="E106" s="24" t="s">
        <v>394</v>
      </c>
      <c r="F106" s="25">
        <f t="shared" si="80"/>
        <v>0</v>
      </c>
      <c r="G106" s="524"/>
      <c r="H106" s="523"/>
      <c r="I106" s="537">
        <f t="shared" si="81"/>
        <v>0</v>
      </c>
      <c r="J106" s="8">
        <f t="shared" si="78"/>
        <v>113.19281811085089</v>
      </c>
      <c r="K106" s="24" t="s">
        <v>394</v>
      </c>
      <c r="L106" s="25">
        <f t="shared" si="82"/>
        <v>0</v>
      </c>
      <c r="M106" s="524"/>
      <c r="N106" s="523"/>
      <c r="O106" s="646">
        <f t="shared" si="83"/>
        <v>0</v>
      </c>
      <c r="P106" s="8">
        <f t="shared" si="79"/>
        <v>100</v>
      </c>
      <c r="Q106" s="24" t="s">
        <v>394</v>
      </c>
      <c r="R106" s="25">
        <f t="shared" si="58"/>
        <v>0</v>
      </c>
      <c r="S106" s="524"/>
      <c r="T106" s="523"/>
      <c r="U106" s="646">
        <f t="shared" si="84"/>
        <v>0</v>
      </c>
      <c r="V106" s="25">
        <f t="shared" si="85"/>
        <v>100</v>
      </c>
      <c r="W106" s="24" t="s">
        <v>394</v>
      </c>
      <c r="X106" s="25">
        <f t="shared" si="76"/>
        <v>0</v>
      </c>
      <c r="Y106" s="524"/>
      <c r="Z106" s="523"/>
    </row>
    <row r="107" spans="1:26" hidden="1" x14ac:dyDescent="0.4">
      <c r="A107" s="23"/>
      <c r="B107" s="150" t="s">
        <v>856</v>
      </c>
      <c r="C107" s="646"/>
      <c r="D107" s="8">
        <f t="shared" si="77"/>
        <v>131.64324746291959</v>
      </c>
      <c r="E107" s="24" t="s">
        <v>394</v>
      </c>
      <c r="F107" s="25">
        <f t="shared" si="80"/>
        <v>0</v>
      </c>
      <c r="G107" s="524"/>
      <c r="H107" s="523"/>
      <c r="I107" s="537">
        <f t="shared" si="81"/>
        <v>0</v>
      </c>
      <c r="J107" s="8">
        <f t="shared" si="78"/>
        <v>113.19281811085089</v>
      </c>
      <c r="K107" s="24" t="s">
        <v>394</v>
      </c>
      <c r="L107" s="25">
        <f t="shared" si="82"/>
        <v>0</v>
      </c>
      <c r="M107" s="524"/>
      <c r="N107" s="523"/>
      <c r="O107" s="646">
        <f t="shared" si="83"/>
        <v>0</v>
      </c>
      <c r="P107" s="8">
        <f t="shared" si="79"/>
        <v>100</v>
      </c>
      <c r="Q107" s="24" t="s">
        <v>394</v>
      </c>
      <c r="R107" s="25">
        <f t="shared" si="58"/>
        <v>0</v>
      </c>
      <c r="S107" s="524"/>
      <c r="T107" s="523"/>
      <c r="U107" s="646">
        <f t="shared" si="84"/>
        <v>0</v>
      </c>
      <c r="V107" s="25">
        <f t="shared" si="85"/>
        <v>100</v>
      </c>
      <c r="W107" s="24" t="s">
        <v>394</v>
      </c>
      <c r="X107" s="25">
        <f t="shared" si="76"/>
        <v>0</v>
      </c>
      <c r="Y107" s="524"/>
      <c r="Z107" s="523"/>
    </row>
    <row r="108" spans="1:26" hidden="1" x14ac:dyDescent="0.4">
      <c r="A108" s="23"/>
      <c r="B108" s="150" t="s">
        <v>322</v>
      </c>
      <c r="C108" s="646"/>
      <c r="D108" s="8">
        <f t="shared" si="77"/>
        <v>131.64324746291959</v>
      </c>
      <c r="E108" s="24" t="s">
        <v>394</v>
      </c>
      <c r="F108" s="25">
        <f t="shared" si="80"/>
        <v>0</v>
      </c>
      <c r="G108" s="524"/>
      <c r="H108" s="523"/>
      <c r="I108" s="537">
        <f t="shared" si="81"/>
        <v>0</v>
      </c>
      <c r="J108" s="8">
        <f t="shared" si="78"/>
        <v>113.19281811085089</v>
      </c>
      <c r="K108" s="24" t="s">
        <v>394</v>
      </c>
      <c r="L108" s="25">
        <f t="shared" si="82"/>
        <v>0</v>
      </c>
      <c r="M108" s="524"/>
      <c r="N108" s="523"/>
      <c r="O108" s="646">
        <f t="shared" si="83"/>
        <v>0</v>
      </c>
      <c r="P108" s="8">
        <f t="shared" si="79"/>
        <v>100</v>
      </c>
      <c r="Q108" s="24" t="s">
        <v>394</v>
      </c>
      <c r="R108" s="25">
        <f t="shared" si="58"/>
        <v>0</v>
      </c>
      <c r="S108" s="524"/>
      <c r="T108" s="523"/>
      <c r="U108" s="646">
        <f t="shared" si="84"/>
        <v>0</v>
      </c>
      <c r="V108" s="25">
        <f t="shared" si="85"/>
        <v>100</v>
      </c>
      <c r="W108" s="24" t="s">
        <v>394</v>
      </c>
      <c r="X108" s="25">
        <f t="shared" si="76"/>
        <v>0</v>
      </c>
      <c r="Y108" s="524"/>
      <c r="Z108" s="523"/>
    </row>
    <row r="109" spans="1:26" hidden="1" x14ac:dyDescent="0.4">
      <c r="A109" s="23"/>
      <c r="B109" s="150" t="s">
        <v>13</v>
      </c>
      <c r="C109" s="646">
        <f>'Vaste waarden'!$B$7</f>
        <v>6.0999999999999999E-2</v>
      </c>
      <c r="D109" s="8">
        <f t="shared" si="77"/>
        <v>131.64324746291959</v>
      </c>
      <c r="E109" s="24" t="s">
        <v>394</v>
      </c>
      <c r="F109" s="25">
        <f t="shared" si="80"/>
        <v>8.0302380952380954</v>
      </c>
      <c r="G109" s="524"/>
      <c r="H109" s="523"/>
      <c r="I109" s="537">
        <f t="shared" si="81"/>
        <v>6.0999999999999999E-2</v>
      </c>
      <c r="J109" s="8">
        <f t="shared" si="78"/>
        <v>113.19281811085089</v>
      </c>
      <c r="K109" s="24" t="s">
        <v>394</v>
      </c>
      <c r="L109" s="25">
        <f t="shared" si="82"/>
        <v>6.9047619047619042</v>
      </c>
      <c r="M109" s="524"/>
      <c r="N109" s="523"/>
      <c r="O109" s="646">
        <f t="shared" si="83"/>
        <v>6.0999999999999999E-2</v>
      </c>
      <c r="P109" s="8">
        <f t="shared" si="79"/>
        <v>100</v>
      </c>
      <c r="Q109" s="24" t="s">
        <v>394</v>
      </c>
      <c r="R109" s="25">
        <f t="shared" si="58"/>
        <v>6.1</v>
      </c>
      <c r="S109" s="524"/>
      <c r="T109" s="523"/>
      <c r="U109" s="646">
        <f t="shared" si="84"/>
        <v>6.0999999999999999E-2</v>
      </c>
      <c r="V109" s="25">
        <f t="shared" si="85"/>
        <v>100</v>
      </c>
      <c r="W109" s="24" t="s">
        <v>394</v>
      </c>
      <c r="X109" s="25">
        <f t="shared" si="76"/>
        <v>6.1</v>
      </c>
      <c r="Y109" s="524"/>
      <c r="Z109" s="523"/>
    </row>
    <row r="110" spans="1:26" hidden="1" x14ac:dyDescent="0.4">
      <c r="A110" s="23"/>
      <c r="B110" s="271" t="s">
        <v>757</v>
      </c>
      <c r="C110" s="646"/>
      <c r="D110" s="8">
        <f t="shared" ref="D110:D111" si="86">$G$14</f>
        <v>131.64324746291959</v>
      </c>
      <c r="E110" s="24" t="s">
        <v>394</v>
      </c>
      <c r="F110" s="25">
        <f t="shared" si="80"/>
        <v>0</v>
      </c>
      <c r="G110" s="524"/>
      <c r="H110" s="523"/>
      <c r="I110" s="537">
        <f t="shared" si="81"/>
        <v>0</v>
      </c>
      <c r="J110" s="8">
        <f t="shared" ref="J110:J111" si="87">$M$14</f>
        <v>113.19281811085089</v>
      </c>
      <c r="K110" s="24" t="s">
        <v>394</v>
      </c>
      <c r="L110" s="25">
        <f t="shared" si="82"/>
        <v>0</v>
      </c>
      <c r="M110" s="524"/>
      <c r="N110" s="523"/>
      <c r="O110" s="646">
        <f t="shared" si="83"/>
        <v>0</v>
      </c>
      <c r="P110" s="8">
        <f t="shared" ref="P110:P111" si="88">$S$14</f>
        <v>100</v>
      </c>
      <c r="Q110" s="24" t="s">
        <v>394</v>
      </c>
      <c r="R110" s="25">
        <f t="shared" si="58"/>
        <v>0</v>
      </c>
      <c r="S110" s="524"/>
      <c r="T110" s="523"/>
      <c r="U110" s="646">
        <f t="shared" si="84"/>
        <v>0</v>
      </c>
      <c r="V110" s="25">
        <f t="shared" si="85"/>
        <v>100</v>
      </c>
      <c r="W110" s="24" t="s">
        <v>394</v>
      </c>
      <c r="X110" s="25">
        <f t="shared" si="76"/>
        <v>0</v>
      </c>
      <c r="Y110" s="524"/>
      <c r="Z110" s="523"/>
    </row>
    <row r="111" spans="1:26" hidden="1" x14ac:dyDescent="0.4">
      <c r="A111" s="23"/>
      <c r="B111" s="271" t="s">
        <v>405</v>
      </c>
      <c r="C111" s="646">
        <f>'Overzicht van invoer'!$F$37*$AD$45</f>
        <v>0</v>
      </c>
      <c r="D111" s="8">
        <f t="shared" si="86"/>
        <v>131.64324746291959</v>
      </c>
      <c r="E111" s="24" t="s">
        <v>394</v>
      </c>
      <c r="F111" s="25">
        <f t="shared" si="80"/>
        <v>0</v>
      </c>
      <c r="G111" s="524"/>
      <c r="H111" s="523"/>
      <c r="I111" s="537">
        <f t="shared" si="81"/>
        <v>0</v>
      </c>
      <c r="J111" s="8">
        <f t="shared" si="87"/>
        <v>113.19281811085089</v>
      </c>
      <c r="K111" s="24" t="s">
        <v>394</v>
      </c>
      <c r="L111" s="25">
        <f t="shared" si="82"/>
        <v>0</v>
      </c>
      <c r="M111" s="524"/>
      <c r="N111" s="523"/>
      <c r="O111" s="646"/>
      <c r="P111" s="8">
        <f t="shared" si="88"/>
        <v>100</v>
      </c>
      <c r="Q111" s="24" t="s">
        <v>394</v>
      </c>
      <c r="R111" s="25">
        <f t="shared" si="58"/>
        <v>0</v>
      </c>
      <c r="S111" s="524"/>
      <c r="T111" s="523"/>
      <c r="U111" s="646"/>
      <c r="V111" s="25">
        <f t="shared" si="85"/>
        <v>100</v>
      </c>
      <c r="W111" s="24" t="s">
        <v>394</v>
      </c>
      <c r="X111" s="25">
        <f t="shared" si="76"/>
        <v>0</v>
      </c>
      <c r="Y111" s="524"/>
      <c r="Z111" s="523"/>
    </row>
    <row r="112" spans="1:26" hidden="1" x14ac:dyDescent="0.4">
      <c r="A112" s="20"/>
      <c r="B112" s="638" t="s">
        <v>22</v>
      </c>
      <c r="C112" s="645">
        <f>SUM(C104:C111)</f>
        <v>6.0999999999999999E-2</v>
      </c>
      <c r="D112" s="22">
        <f>$G$55</f>
        <v>131.64324746291959</v>
      </c>
      <c r="E112" s="21" t="s">
        <v>394</v>
      </c>
      <c r="F112" s="22">
        <f t="shared" si="80"/>
        <v>8.0302380952380954</v>
      </c>
      <c r="G112" s="521">
        <f>G103+F112</f>
        <v>141.27953317720531</v>
      </c>
      <c r="H112" s="230"/>
      <c r="I112" s="536">
        <f>SUM(I104:I111)</f>
        <v>6.0999999999999999E-2</v>
      </c>
      <c r="J112" s="22">
        <f>$M$55</f>
        <v>113.19281811085089</v>
      </c>
      <c r="K112" s="21" t="s">
        <v>394</v>
      </c>
      <c r="L112" s="22">
        <f t="shared" si="82"/>
        <v>6.9047619047619042</v>
      </c>
      <c r="M112" s="521">
        <f>M103+L112</f>
        <v>121.47853239656517</v>
      </c>
      <c r="N112" s="230"/>
      <c r="O112" s="645">
        <f>SUM(O104:O111)</f>
        <v>6.0999999999999999E-2</v>
      </c>
      <c r="P112" s="22">
        <f>$S$55</f>
        <v>100</v>
      </c>
      <c r="Q112" s="21" t="s">
        <v>394</v>
      </c>
      <c r="R112" s="22">
        <f t="shared" si="58"/>
        <v>6.1</v>
      </c>
      <c r="S112" s="521">
        <f>S103+R112</f>
        <v>107.32</v>
      </c>
      <c r="T112" s="230"/>
      <c r="U112" s="645">
        <f>SUM(U104:U111)</f>
        <v>6.0999999999999999E-2</v>
      </c>
      <c r="V112" s="22">
        <f t="shared" si="85"/>
        <v>100</v>
      </c>
      <c r="W112" s="21" t="s">
        <v>394</v>
      </c>
      <c r="X112" s="22">
        <f t="shared" si="76"/>
        <v>6.1</v>
      </c>
      <c r="Y112" s="521">
        <f>Y103+X112</f>
        <v>107.32</v>
      </c>
      <c r="Z112" s="230"/>
    </row>
    <row r="113" spans="1:26" hidden="1" x14ac:dyDescent="0.4">
      <c r="A113" s="23" t="s">
        <v>16</v>
      </c>
      <c r="B113" s="271" t="s">
        <v>787</v>
      </c>
      <c r="C113" s="646">
        <f>'Overzicht van invoer'!$F$29*$AD$45</f>
        <v>0</v>
      </c>
      <c r="D113" s="8">
        <f>$G$112</f>
        <v>141.27953317720531</v>
      </c>
      <c r="E113" s="24" t="s">
        <v>636</v>
      </c>
      <c r="F113" s="25">
        <f t="shared" si="80"/>
        <v>0</v>
      </c>
      <c r="G113" s="524"/>
      <c r="H113" s="523"/>
      <c r="I113" s="537">
        <f>C113</f>
        <v>0</v>
      </c>
      <c r="J113" s="8">
        <f>$M$71</f>
        <v>143.83354254215456</v>
      </c>
      <c r="K113" s="24" t="s">
        <v>636</v>
      </c>
      <c r="L113" s="25">
        <f t="shared" si="82"/>
        <v>0</v>
      </c>
      <c r="M113" s="524"/>
      <c r="N113" s="523"/>
      <c r="O113" s="646">
        <f>C113</f>
        <v>0</v>
      </c>
      <c r="P113" s="8">
        <f>$S$112</f>
        <v>107.32</v>
      </c>
      <c r="Q113" s="24" t="s">
        <v>636</v>
      </c>
      <c r="R113" s="25">
        <f t="shared" si="58"/>
        <v>0</v>
      </c>
      <c r="S113" s="524"/>
      <c r="T113" s="523"/>
      <c r="U113" s="646">
        <f>I113</f>
        <v>0</v>
      </c>
      <c r="V113" s="8">
        <f>$Y$112</f>
        <v>107.32</v>
      </c>
      <c r="W113" s="24" t="s">
        <v>636</v>
      </c>
      <c r="X113" s="25">
        <f t="shared" si="76"/>
        <v>0</v>
      </c>
      <c r="Y113" s="524"/>
      <c r="Z113" s="523"/>
    </row>
    <row r="114" spans="1:26" hidden="1" x14ac:dyDescent="0.4">
      <c r="A114" s="23"/>
      <c r="B114" s="271" t="s">
        <v>759</v>
      </c>
      <c r="C114" s="646">
        <f>Variabelen!F43</f>
        <v>0</v>
      </c>
      <c r="D114" s="8">
        <f t="shared" ref="D114:D117" si="89">$G$112</f>
        <v>141.27953317720531</v>
      </c>
      <c r="E114" s="24" t="s">
        <v>636</v>
      </c>
      <c r="F114" s="25">
        <f t="shared" si="80"/>
        <v>0</v>
      </c>
      <c r="G114" s="524"/>
      <c r="H114" s="523"/>
      <c r="I114" s="537">
        <f>C114</f>
        <v>0</v>
      </c>
      <c r="J114" s="8">
        <f t="shared" ref="J114:J117" si="90">$M$71</f>
        <v>143.83354254215456</v>
      </c>
      <c r="K114" s="24" t="s">
        <v>636</v>
      </c>
      <c r="L114" s="25">
        <f t="shared" si="82"/>
        <v>0</v>
      </c>
      <c r="M114" s="524"/>
      <c r="N114" s="523"/>
      <c r="O114" s="646"/>
      <c r="P114" s="8">
        <f t="shared" ref="P114:P117" si="91">$S$112</f>
        <v>107.32</v>
      </c>
      <c r="Q114" s="24" t="s">
        <v>636</v>
      </c>
      <c r="R114" s="25">
        <f t="shared" si="58"/>
        <v>0</v>
      </c>
      <c r="S114" s="524"/>
      <c r="T114" s="523"/>
      <c r="U114" s="646"/>
      <c r="V114" s="8">
        <f t="shared" ref="V114:V117" si="92">$Y$112</f>
        <v>107.32</v>
      </c>
      <c r="W114" s="24" t="s">
        <v>636</v>
      </c>
      <c r="X114" s="25">
        <f t="shared" si="76"/>
        <v>0</v>
      </c>
      <c r="Y114" s="524"/>
      <c r="Z114" s="523"/>
    </row>
    <row r="115" spans="1:26" hidden="1" x14ac:dyDescent="0.4">
      <c r="A115" s="23"/>
      <c r="B115" s="271" t="s">
        <v>48</v>
      </c>
      <c r="C115" s="646">
        <f>Variabelen!F48</f>
        <v>0</v>
      </c>
      <c r="D115" s="8">
        <f t="shared" si="89"/>
        <v>141.27953317720531</v>
      </c>
      <c r="E115" s="24" t="s">
        <v>636</v>
      </c>
      <c r="F115" s="25">
        <f t="shared" si="80"/>
        <v>0</v>
      </c>
      <c r="G115" s="524"/>
      <c r="H115" s="523"/>
      <c r="I115" s="537">
        <f>'Overzicht van invoer'!$F$45</f>
        <v>0</v>
      </c>
      <c r="J115" s="8">
        <f t="shared" si="90"/>
        <v>143.83354254215456</v>
      </c>
      <c r="K115" s="24" t="s">
        <v>636</v>
      </c>
      <c r="L115" s="25">
        <f t="shared" si="82"/>
        <v>0</v>
      </c>
      <c r="M115" s="524"/>
      <c r="N115" s="523"/>
      <c r="O115" s="646"/>
      <c r="P115" s="8">
        <f t="shared" si="91"/>
        <v>107.32</v>
      </c>
      <c r="Q115" s="24" t="s">
        <v>636</v>
      </c>
      <c r="R115" s="25">
        <f t="shared" si="58"/>
        <v>0</v>
      </c>
      <c r="S115" s="524"/>
      <c r="T115" s="523"/>
      <c r="U115" s="646"/>
      <c r="V115" s="8">
        <f t="shared" si="92"/>
        <v>107.32</v>
      </c>
      <c r="W115" s="24" t="s">
        <v>636</v>
      </c>
      <c r="X115" s="25">
        <f t="shared" si="76"/>
        <v>0</v>
      </c>
      <c r="Y115" s="524"/>
      <c r="Z115" s="523"/>
    </row>
    <row r="116" spans="1:26" hidden="1" x14ac:dyDescent="0.4">
      <c r="A116" s="23"/>
      <c r="B116" s="271" t="s">
        <v>300</v>
      </c>
      <c r="C116" s="646">
        <f>'Overzicht van invoer'!$F$47</f>
        <v>0</v>
      </c>
      <c r="D116" s="8">
        <f t="shared" si="89"/>
        <v>141.27953317720531</v>
      </c>
      <c r="E116" s="24" t="s">
        <v>636</v>
      </c>
      <c r="F116" s="25">
        <f t="shared" si="80"/>
        <v>0</v>
      </c>
      <c r="G116" s="524"/>
      <c r="H116" s="523"/>
      <c r="I116" s="537"/>
      <c r="J116" s="8">
        <f t="shared" si="90"/>
        <v>143.83354254215456</v>
      </c>
      <c r="K116" s="24" t="s">
        <v>636</v>
      </c>
      <c r="L116" s="25">
        <f t="shared" si="82"/>
        <v>0</v>
      </c>
      <c r="M116" s="524"/>
      <c r="N116" s="523"/>
      <c r="O116" s="646"/>
      <c r="P116" s="8">
        <f t="shared" si="91"/>
        <v>107.32</v>
      </c>
      <c r="Q116" s="24" t="s">
        <v>636</v>
      </c>
      <c r="R116" s="25">
        <f t="shared" si="58"/>
        <v>0</v>
      </c>
      <c r="S116" s="524"/>
      <c r="T116" s="523"/>
      <c r="U116" s="646"/>
      <c r="V116" s="8">
        <f t="shared" si="92"/>
        <v>107.32</v>
      </c>
      <c r="W116" s="24" t="s">
        <v>636</v>
      </c>
      <c r="X116" s="25">
        <f t="shared" si="76"/>
        <v>0</v>
      </c>
      <c r="Y116" s="524"/>
      <c r="Z116" s="523"/>
    </row>
    <row r="117" spans="1:26" hidden="1" x14ac:dyDescent="0.4">
      <c r="A117" s="23"/>
      <c r="B117" s="638" t="s">
        <v>22</v>
      </c>
      <c r="C117" s="645">
        <f>SUM(C113:C116)</f>
        <v>0</v>
      </c>
      <c r="D117" s="8">
        <f t="shared" si="89"/>
        <v>141.27953317720531</v>
      </c>
      <c r="E117" s="24" t="s">
        <v>636</v>
      </c>
      <c r="F117" s="22">
        <f t="shared" si="80"/>
        <v>0</v>
      </c>
      <c r="G117" s="524"/>
      <c r="H117" s="523"/>
      <c r="I117" s="536">
        <f>SUM(I113:I116)</f>
        <v>0</v>
      </c>
      <c r="J117" s="8">
        <f t="shared" si="90"/>
        <v>143.83354254215456</v>
      </c>
      <c r="K117" s="24" t="s">
        <v>636</v>
      </c>
      <c r="L117" s="22">
        <f t="shared" si="82"/>
        <v>0</v>
      </c>
      <c r="M117" s="524"/>
      <c r="N117" s="523"/>
      <c r="O117" s="645">
        <f>SUM(O113:O116)</f>
        <v>0</v>
      </c>
      <c r="P117" s="8">
        <f t="shared" si="91"/>
        <v>107.32</v>
      </c>
      <c r="Q117" s="24" t="s">
        <v>636</v>
      </c>
      <c r="R117" s="22">
        <f t="shared" si="58"/>
        <v>0</v>
      </c>
      <c r="S117" s="524"/>
      <c r="T117" s="523"/>
      <c r="U117" s="645">
        <f>SUM(U113:U116)</f>
        <v>0</v>
      </c>
      <c r="V117" s="8">
        <f t="shared" si="92"/>
        <v>107.32</v>
      </c>
      <c r="W117" s="24" t="s">
        <v>636</v>
      </c>
      <c r="X117" s="22">
        <f t="shared" si="76"/>
        <v>0</v>
      </c>
      <c r="Y117" s="524"/>
      <c r="Z117" s="523"/>
    </row>
    <row r="118" spans="1:26" hidden="1" x14ac:dyDescent="0.4">
      <c r="A118" s="13"/>
      <c r="B118" s="652" t="s">
        <v>22</v>
      </c>
      <c r="C118" s="647"/>
      <c r="D118" s="15"/>
      <c r="E118" s="30"/>
      <c r="F118" s="14"/>
      <c r="G118" s="529">
        <f>G112+F117</f>
        <v>141.27953317720531</v>
      </c>
      <c r="H118" s="530"/>
      <c r="I118" s="31"/>
      <c r="J118" s="15"/>
      <c r="K118" s="30"/>
      <c r="L118" s="14"/>
      <c r="M118" s="529">
        <f>M112+L117</f>
        <v>121.47853239656517</v>
      </c>
      <c r="N118" s="530"/>
      <c r="O118" s="647"/>
      <c r="P118" s="15"/>
      <c r="Q118" s="30"/>
      <c r="R118" s="14"/>
      <c r="S118" s="529">
        <f>S112+R117</f>
        <v>107.32</v>
      </c>
      <c r="T118" s="530"/>
      <c r="U118" s="647"/>
      <c r="V118" s="15"/>
      <c r="W118" s="30"/>
      <c r="X118" s="14"/>
      <c r="Y118" s="529">
        <f>Y112+X117</f>
        <v>107.32</v>
      </c>
      <c r="Z118" s="530"/>
    </row>
    <row r="119" spans="1:26" s="546" customFormat="1" hidden="1" x14ac:dyDescent="0.4">
      <c r="B119" s="653"/>
      <c r="C119" s="643"/>
      <c r="F119" s="547"/>
      <c r="G119" s="547">
        <f>G118/100</f>
        <v>1.4127953317720532</v>
      </c>
      <c r="H119" s="547"/>
      <c r="I119" s="547"/>
      <c r="J119" s="547"/>
      <c r="K119" s="547"/>
      <c r="L119" s="547"/>
      <c r="M119" s="547">
        <f>M118/100</f>
        <v>1.2147853239656516</v>
      </c>
      <c r="N119" s="547"/>
      <c r="O119" s="658"/>
      <c r="P119" s="547"/>
      <c r="Q119" s="547"/>
      <c r="R119" s="547"/>
      <c r="S119" s="547">
        <f>S118/100</f>
        <v>1.0731999999999999</v>
      </c>
      <c r="T119" s="547"/>
      <c r="U119" s="658"/>
      <c r="V119" s="547"/>
      <c r="W119" s="547"/>
      <c r="X119" s="547"/>
      <c r="Y119" s="547">
        <f>Y118/100</f>
        <v>1.0731999999999999</v>
      </c>
      <c r="Z119" s="547"/>
    </row>
    <row r="120" spans="1:26" ht="13.15" customHeight="1" x14ac:dyDescent="0.45">
      <c r="A120" s="769"/>
      <c r="B120" s="769"/>
      <c r="C120" s="769"/>
      <c r="D120" s="769"/>
      <c r="E120" s="769"/>
    </row>
    <row r="121" spans="1:26" ht="13.15" customHeight="1" x14ac:dyDescent="0.45">
      <c r="A121" s="769"/>
      <c r="B121" s="769"/>
      <c r="C121" s="769"/>
      <c r="D121" s="769"/>
      <c r="E121" s="769"/>
    </row>
    <row r="122" spans="1:26" ht="13.15" customHeight="1" x14ac:dyDescent="0.45">
      <c r="A122" s="769"/>
      <c r="B122" s="769"/>
      <c r="C122" s="769"/>
      <c r="D122" s="769"/>
      <c r="E122" s="769"/>
    </row>
    <row r="123" spans="1:26" ht="13.15" customHeight="1" x14ac:dyDescent="0.45">
      <c r="A123" s="769"/>
      <c r="B123" s="769"/>
      <c r="C123" s="769"/>
      <c r="D123" s="769"/>
      <c r="E123" s="769"/>
    </row>
    <row r="125" spans="1:26" ht="33.4" hidden="1" x14ac:dyDescent="1">
      <c r="A125" s="9"/>
      <c r="B125" s="994" t="s">
        <v>387</v>
      </c>
      <c r="C125" s="994"/>
      <c r="D125" s="994"/>
      <c r="E125" s="994"/>
      <c r="F125" s="994"/>
      <c r="G125" s="994"/>
      <c r="H125" s="994"/>
      <c r="I125" s="994"/>
      <c r="J125" s="994"/>
      <c r="K125" s="994"/>
      <c r="L125" s="994"/>
      <c r="M125" s="994"/>
      <c r="N125" s="994"/>
    </row>
    <row r="126" spans="1:26" hidden="1" x14ac:dyDescent="0.4"/>
    <row r="127" spans="1:26" hidden="1" x14ac:dyDescent="0.4"/>
    <row r="128" spans="1:26" ht="31.5" hidden="1" customHeight="1" x14ac:dyDescent="0.4">
      <c r="A128" s="513" t="s">
        <v>311</v>
      </c>
      <c r="B128" s="992" t="s">
        <v>323</v>
      </c>
      <c r="C128" s="992"/>
      <c r="D128" s="992"/>
      <c r="E128" s="992"/>
      <c r="F128" s="992"/>
      <c r="G128" s="993"/>
      <c r="H128" s="988" t="s">
        <v>313</v>
      </c>
      <c r="I128" s="989"/>
      <c r="J128" s="989"/>
      <c r="K128" s="989"/>
      <c r="L128" s="989"/>
      <c r="M128" s="990"/>
      <c r="N128" s="28"/>
      <c r="O128" s="988" t="s">
        <v>593</v>
      </c>
      <c r="P128" s="989"/>
      <c r="Q128" s="989"/>
      <c r="R128" s="989"/>
      <c r="S128" s="989"/>
      <c r="T128" s="990"/>
      <c r="U128" s="988" t="s">
        <v>593</v>
      </c>
      <c r="V128" s="989"/>
      <c r="W128" s="989"/>
      <c r="X128" s="989"/>
      <c r="Y128" s="989"/>
      <c r="Z128" s="990"/>
    </row>
    <row r="129" spans="1:26" hidden="1" x14ac:dyDescent="0.4">
      <c r="A129" s="13" t="s">
        <v>0</v>
      </c>
      <c r="B129" s="649"/>
      <c r="C129" s="640" t="s">
        <v>2</v>
      </c>
      <c r="D129" s="987" t="s">
        <v>3</v>
      </c>
      <c r="E129" s="987"/>
      <c r="F129" s="14" t="s">
        <v>4</v>
      </c>
      <c r="G129" s="15" t="s">
        <v>5</v>
      </c>
      <c r="H129" s="515"/>
      <c r="I129" s="309" t="s">
        <v>2</v>
      </c>
      <c r="J129" s="987" t="s">
        <v>3</v>
      </c>
      <c r="K129" s="987"/>
      <c r="L129" s="14" t="s">
        <v>4</v>
      </c>
      <c r="M129" s="15" t="s">
        <v>5</v>
      </c>
      <c r="N129" s="515"/>
      <c r="O129" s="640" t="s">
        <v>2</v>
      </c>
      <c r="P129" s="987" t="s">
        <v>3</v>
      </c>
      <c r="Q129" s="987"/>
      <c r="R129" s="14" t="s">
        <v>4</v>
      </c>
      <c r="S129" s="15" t="s">
        <v>5</v>
      </c>
      <c r="T129" s="15"/>
      <c r="U129" s="640" t="s">
        <v>2</v>
      </c>
      <c r="V129" s="987" t="s">
        <v>3</v>
      </c>
      <c r="W129" s="987"/>
      <c r="X129" s="14" t="s">
        <v>4</v>
      </c>
      <c r="Y129" s="15" t="s">
        <v>5</v>
      </c>
      <c r="Z129" s="15"/>
    </row>
    <row r="130" spans="1:26" hidden="1" x14ac:dyDescent="0.4">
      <c r="A130" s="17" t="s">
        <v>1</v>
      </c>
      <c r="B130" s="651"/>
      <c r="C130" s="644">
        <v>100</v>
      </c>
      <c r="D130" s="10">
        <v>100</v>
      </c>
      <c r="E130" s="18"/>
      <c r="F130" s="19">
        <v>100</v>
      </c>
      <c r="G130" s="517">
        <v>100</v>
      </c>
      <c r="H130" s="518"/>
      <c r="I130" s="19">
        <v>100</v>
      </c>
      <c r="J130" s="10">
        <v>100</v>
      </c>
      <c r="K130" s="18"/>
      <c r="L130" s="19">
        <v>100</v>
      </c>
      <c r="M130" s="517">
        <v>100</v>
      </c>
      <c r="N130" s="518"/>
      <c r="O130" s="644">
        <v>100</v>
      </c>
      <c r="P130" s="10">
        <v>100</v>
      </c>
      <c r="Q130" s="18"/>
      <c r="R130" s="19">
        <v>100</v>
      </c>
      <c r="S130" s="517">
        <v>100</v>
      </c>
      <c r="T130" s="518"/>
      <c r="U130" s="644">
        <v>100</v>
      </c>
      <c r="V130" s="10">
        <v>100</v>
      </c>
      <c r="W130" s="18"/>
      <c r="X130" s="19">
        <v>100</v>
      </c>
      <c r="Y130" s="517">
        <v>100</v>
      </c>
      <c r="Z130" s="518"/>
    </row>
    <row r="131" spans="1:26" hidden="1" x14ac:dyDescent="0.4">
      <c r="A131" s="20" t="s">
        <v>6</v>
      </c>
      <c r="B131" s="638"/>
      <c r="C131" s="645"/>
      <c r="D131" s="11">
        <f>D130</f>
        <v>100</v>
      </c>
      <c r="E131" s="21" t="s">
        <v>1</v>
      </c>
      <c r="F131" s="22">
        <f t="shared" ref="F131:F141" si="93">C131*D131</f>
        <v>0</v>
      </c>
      <c r="G131" s="521">
        <f>G130+F131</f>
        <v>100</v>
      </c>
      <c r="H131" s="230"/>
      <c r="I131" s="536">
        <f>C131</f>
        <v>0</v>
      </c>
      <c r="J131" s="11">
        <f>J130</f>
        <v>100</v>
      </c>
      <c r="K131" s="21" t="s">
        <v>1</v>
      </c>
      <c r="L131" s="22">
        <f t="shared" ref="L131:L144" si="94">I131*J131</f>
        <v>0</v>
      </c>
      <c r="M131" s="521">
        <f>M130+L131</f>
        <v>100</v>
      </c>
      <c r="N131" s="230"/>
      <c r="O131" s="645"/>
      <c r="P131" s="11">
        <f>P130</f>
        <v>100</v>
      </c>
      <c r="Q131" s="21" t="s">
        <v>1</v>
      </c>
      <c r="R131" s="22">
        <f t="shared" ref="R131:R159" si="95">O131*P131</f>
        <v>0</v>
      </c>
      <c r="S131" s="521">
        <f>S130+R131</f>
        <v>100</v>
      </c>
      <c r="T131" s="230"/>
      <c r="U131" s="645"/>
      <c r="V131" s="11">
        <f>V130</f>
        <v>100</v>
      </c>
      <c r="W131" s="21" t="s">
        <v>1</v>
      </c>
      <c r="X131" s="22">
        <f t="shared" ref="X131:X159" si="96">U131*V131</f>
        <v>0</v>
      </c>
      <c r="Y131" s="521">
        <f>Y130+X131</f>
        <v>100</v>
      </c>
      <c r="Z131" s="230"/>
    </row>
    <row r="132" spans="1:26" hidden="1" x14ac:dyDescent="0.4">
      <c r="A132" s="17" t="s">
        <v>7</v>
      </c>
      <c r="B132" s="651" t="s">
        <v>8</v>
      </c>
      <c r="C132" s="646">
        <f>'Vaste waarden'!$C$25</f>
        <v>8.2987551867219914E-2</v>
      </c>
      <c r="D132" s="10">
        <f>$G$131</f>
        <v>100</v>
      </c>
      <c r="E132" s="18" t="s">
        <v>1</v>
      </c>
      <c r="F132" s="19">
        <f t="shared" si="93"/>
        <v>8.2987551867219906</v>
      </c>
      <c r="G132" s="517"/>
      <c r="H132" s="523"/>
      <c r="I132" s="537">
        <f>C132</f>
        <v>8.2987551867219914E-2</v>
      </c>
      <c r="J132" s="10">
        <f>$M$131</f>
        <v>100</v>
      </c>
      <c r="K132" s="18" t="s">
        <v>1</v>
      </c>
      <c r="L132" s="19">
        <f t="shared" si="94"/>
        <v>8.2987551867219906</v>
      </c>
      <c r="M132" s="517"/>
      <c r="N132" s="523"/>
      <c r="O132" s="646"/>
      <c r="P132" s="10">
        <f>$S$131</f>
        <v>100</v>
      </c>
      <c r="Q132" s="18" t="s">
        <v>1</v>
      </c>
      <c r="R132" s="19">
        <f t="shared" si="95"/>
        <v>0</v>
      </c>
      <c r="S132" s="517"/>
      <c r="T132" s="523"/>
      <c r="U132" s="646"/>
      <c r="V132" s="10">
        <f>$S$131</f>
        <v>100</v>
      </c>
      <c r="W132" s="18" t="s">
        <v>1</v>
      </c>
      <c r="X132" s="19">
        <f t="shared" si="96"/>
        <v>0</v>
      </c>
      <c r="Y132" s="517"/>
      <c r="Z132" s="523"/>
    </row>
    <row r="133" spans="1:26" hidden="1" x14ac:dyDescent="0.4">
      <c r="A133" s="23"/>
      <c r="B133" s="271" t="s">
        <v>9</v>
      </c>
      <c r="C133" s="646"/>
      <c r="D133" s="8">
        <f>$G$131</f>
        <v>100</v>
      </c>
      <c r="E133" s="24" t="s">
        <v>1</v>
      </c>
      <c r="F133" s="25">
        <f t="shared" si="93"/>
        <v>0</v>
      </c>
      <c r="G133" s="524"/>
      <c r="H133" s="523"/>
      <c r="I133" s="537"/>
      <c r="J133" s="8">
        <f>$M$131</f>
        <v>100</v>
      </c>
      <c r="K133" s="24" t="s">
        <v>1</v>
      </c>
      <c r="L133" s="25">
        <f t="shared" si="94"/>
        <v>0</v>
      </c>
      <c r="M133" s="524"/>
      <c r="N133" s="523"/>
      <c r="O133" s="646"/>
      <c r="P133" s="25">
        <f>$S$131</f>
        <v>100</v>
      </c>
      <c r="Q133" s="24" t="s">
        <v>1</v>
      </c>
      <c r="R133" s="25">
        <f t="shared" si="95"/>
        <v>0</v>
      </c>
      <c r="S133" s="524"/>
      <c r="T133" s="523"/>
      <c r="U133" s="646"/>
      <c r="V133" s="25">
        <f>$S$131</f>
        <v>100</v>
      </c>
      <c r="W133" s="24" t="s">
        <v>1</v>
      </c>
      <c r="X133" s="25">
        <f t="shared" si="96"/>
        <v>0</v>
      </c>
      <c r="Y133" s="524"/>
      <c r="Z133" s="523"/>
    </row>
    <row r="134" spans="1:26" hidden="1" x14ac:dyDescent="0.4">
      <c r="A134" s="23"/>
      <c r="B134" s="150" t="s">
        <v>10</v>
      </c>
      <c r="C134" s="646"/>
      <c r="D134" s="8">
        <f t="shared" ref="D134:D136" si="97">$G$131</f>
        <v>100</v>
      </c>
      <c r="E134" s="24" t="s">
        <v>1</v>
      </c>
      <c r="F134" s="25">
        <f t="shared" si="93"/>
        <v>0</v>
      </c>
      <c r="G134" s="524"/>
      <c r="H134" s="523"/>
      <c r="I134" s="537"/>
      <c r="J134" s="8">
        <f t="shared" ref="J134:J136" si="98">$M$131</f>
        <v>100</v>
      </c>
      <c r="K134" s="24" t="s">
        <v>1</v>
      </c>
      <c r="L134" s="25">
        <f t="shared" si="94"/>
        <v>0</v>
      </c>
      <c r="M134" s="524"/>
      <c r="N134" s="523"/>
      <c r="O134" s="646"/>
      <c r="P134" s="25">
        <f t="shared" ref="P134:P136" si="99">$S$131</f>
        <v>100</v>
      </c>
      <c r="Q134" s="24" t="s">
        <v>1</v>
      </c>
      <c r="R134" s="25">
        <f t="shared" si="95"/>
        <v>0</v>
      </c>
      <c r="S134" s="524"/>
      <c r="T134" s="523"/>
      <c r="U134" s="646"/>
      <c r="V134" s="25">
        <f t="shared" ref="V134:V136" si="100">$S$131</f>
        <v>100</v>
      </c>
      <c r="W134" s="24" t="s">
        <v>1</v>
      </c>
      <c r="X134" s="25">
        <f t="shared" si="96"/>
        <v>0</v>
      </c>
      <c r="Y134" s="524"/>
      <c r="Z134" s="523"/>
    </row>
    <row r="135" spans="1:26" hidden="1" x14ac:dyDescent="0.4">
      <c r="A135" s="23"/>
      <c r="B135" s="150" t="s">
        <v>362</v>
      </c>
      <c r="C135" s="646">
        <f>'Vaste waarden'!$C$27</f>
        <v>0</v>
      </c>
      <c r="D135" s="8">
        <f t="shared" si="97"/>
        <v>100</v>
      </c>
      <c r="E135" s="24" t="s">
        <v>1</v>
      </c>
      <c r="F135" s="25">
        <f t="shared" si="93"/>
        <v>0</v>
      </c>
      <c r="G135" s="524"/>
      <c r="H135" s="523"/>
      <c r="I135" s="537"/>
      <c r="J135" s="8">
        <f t="shared" si="98"/>
        <v>100</v>
      </c>
      <c r="K135" s="24" t="s">
        <v>1</v>
      </c>
      <c r="L135" s="25">
        <f t="shared" si="94"/>
        <v>0</v>
      </c>
      <c r="M135" s="524"/>
      <c r="N135" s="523"/>
      <c r="O135" s="646"/>
      <c r="P135" s="25">
        <f t="shared" si="99"/>
        <v>100</v>
      </c>
      <c r="Q135" s="24" t="s">
        <v>1</v>
      </c>
      <c r="R135" s="25">
        <f t="shared" si="95"/>
        <v>0</v>
      </c>
      <c r="S135" s="524"/>
      <c r="T135" s="523"/>
      <c r="U135" s="646"/>
      <c r="V135" s="25">
        <f t="shared" si="100"/>
        <v>100</v>
      </c>
      <c r="W135" s="24" t="s">
        <v>1</v>
      </c>
      <c r="X135" s="25">
        <f t="shared" si="96"/>
        <v>0</v>
      </c>
      <c r="Y135" s="524"/>
      <c r="Z135" s="523"/>
    </row>
    <row r="136" spans="1:26" hidden="1" x14ac:dyDescent="0.4">
      <c r="A136" s="20"/>
      <c r="B136" s="151" t="s">
        <v>22</v>
      </c>
      <c r="C136" s="645">
        <f>SUM(C132:C135)</f>
        <v>8.2987551867219914E-2</v>
      </c>
      <c r="D136" s="8">
        <f t="shared" si="97"/>
        <v>100</v>
      </c>
      <c r="E136" s="24" t="s">
        <v>1</v>
      </c>
      <c r="F136" s="22">
        <f t="shared" si="93"/>
        <v>8.2987551867219906</v>
      </c>
      <c r="G136" s="521">
        <f>G131+F136</f>
        <v>108.29875518672199</v>
      </c>
      <c r="H136" s="230"/>
      <c r="I136" s="535">
        <f>SUM(I132:I135)</f>
        <v>8.2987551867219914E-2</v>
      </c>
      <c r="J136" s="8">
        <f t="shared" si="98"/>
        <v>100</v>
      </c>
      <c r="K136" s="21" t="s">
        <v>1</v>
      </c>
      <c r="L136" s="22">
        <f t="shared" si="94"/>
        <v>8.2987551867219906</v>
      </c>
      <c r="M136" s="521">
        <f>M131+L136</f>
        <v>108.29875518672199</v>
      </c>
      <c r="N136" s="230"/>
      <c r="O136" s="645">
        <f>SUM(O132:O135)</f>
        <v>0</v>
      </c>
      <c r="P136" s="22">
        <f t="shared" si="99"/>
        <v>100</v>
      </c>
      <c r="Q136" s="21" t="s">
        <v>1</v>
      </c>
      <c r="R136" s="22">
        <f t="shared" si="95"/>
        <v>0</v>
      </c>
      <c r="S136" s="521">
        <f>S131+R136</f>
        <v>100</v>
      </c>
      <c r="T136" s="230"/>
      <c r="U136" s="645">
        <f>SUM(U132:U135)</f>
        <v>0</v>
      </c>
      <c r="V136" s="22">
        <f t="shared" si="100"/>
        <v>100</v>
      </c>
      <c r="W136" s="21" t="s">
        <v>1</v>
      </c>
      <c r="X136" s="22">
        <f t="shared" si="96"/>
        <v>0</v>
      </c>
      <c r="Y136" s="521">
        <f>Y131+X136</f>
        <v>100</v>
      </c>
      <c r="Z136" s="230"/>
    </row>
    <row r="137" spans="1:26" hidden="1" x14ac:dyDescent="0.4">
      <c r="A137" s="26" t="s">
        <v>390</v>
      </c>
      <c r="B137" s="650"/>
      <c r="C137" s="645">
        <f>'Overzicht van invoer'!$F$42</f>
        <v>8.3000000000000004E-2</v>
      </c>
      <c r="D137" s="28">
        <f>G136-F134</f>
        <v>108.29875518672199</v>
      </c>
      <c r="E137" s="27" t="s">
        <v>394</v>
      </c>
      <c r="F137" s="29">
        <f t="shared" si="93"/>
        <v>8.9887966804979254</v>
      </c>
      <c r="G137" s="525">
        <f>G136+F137</f>
        <v>117.28755186721992</v>
      </c>
      <c r="H137" s="230"/>
      <c r="I137" s="526">
        <f>IF(Variabelen!$C$68 ="ja", Variabelen!$F$67, 0)+IF(Variabelen!$C$71 ="ja", Variabelen!$F$70, 0)</f>
        <v>0</v>
      </c>
      <c r="J137" s="28">
        <f>M136-L134</f>
        <v>108.29875518672199</v>
      </c>
      <c r="K137" s="29" t="s">
        <v>394</v>
      </c>
      <c r="L137" s="29">
        <f t="shared" si="94"/>
        <v>0</v>
      </c>
      <c r="M137" s="525">
        <f>M136+L137</f>
        <v>108.29875518672199</v>
      </c>
      <c r="N137" s="230"/>
      <c r="O137" s="655">
        <f>IF(Variabelen!$C$69 ="ja", Variabelen!$F$67, 0)+IF(Variabelen!$C$72 ="ja", Variabelen!$F$70, 0)</f>
        <v>0</v>
      </c>
      <c r="P137" s="28">
        <f>S136-R134</f>
        <v>100</v>
      </c>
      <c r="Q137" s="27" t="s">
        <v>394</v>
      </c>
      <c r="R137" s="29">
        <f t="shared" si="95"/>
        <v>0</v>
      </c>
      <c r="S137" s="525">
        <f>S136+R137</f>
        <v>100</v>
      </c>
      <c r="T137" s="230"/>
      <c r="U137" s="655"/>
      <c r="V137" s="28">
        <f>Y136-X134</f>
        <v>100</v>
      </c>
      <c r="W137" s="27" t="s">
        <v>394</v>
      </c>
      <c r="X137" s="29">
        <f t="shared" si="96"/>
        <v>0</v>
      </c>
      <c r="Y137" s="525">
        <f>Y136+X137</f>
        <v>100</v>
      </c>
      <c r="Z137" s="230"/>
    </row>
    <row r="138" spans="1:26" hidden="1" x14ac:dyDescent="0.4">
      <c r="A138" s="26" t="s">
        <v>11</v>
      </c>
      <c r="B138" s="650"/>
      <c r="C138" s="645">
        <f>'Vaste waarden'!$C$32</f>
        <v>0.08</v>
      </c>
      <c r="D138" s="28">
        <f>G136-F134</f>
        <v>108.29875518672199</v>
      </c>
      <c r="E138" s="538" t="s">
        <v>394</v>
      </c>
      <c r="F138" s="29">
        <f t="shared" si="93"/>
        <v>8.6639004149377588</v>
      </c>
      <c r="G138" s="525">
        <f>G136+F138+F137</f>
        <v>125.95145228215767</v>
      </c>
      <c r="H138" s="230"/>
      <c r="I138" s="526">
        <f>IF(Variabelen!$C$65 ="ja", Variabelen!$F$64, 0)</f>
        <v>0</v>
      </c>
      <c r="J138" s="28">
        <f>M136-L134</f>
        <v>108.29875518672199</v>
      </c>
      <c r="K138" s="27" t="s">
        <v>394</v>
      </c>
      <c r="L138" s="29">
        <f t="shared" si="94"/>
        <v>0</v>
      </c>
      <c r="M138" s="525">
        <f>M136+L138+L137</f>
        <v>108.29875518672199</v>
      </c>
      <c r="N138" s="230"/>
      <c r="O138" s="655">
        <f>IF(Variabelen!$C$66 ="ja", Variabelen!$F$64, 0)</f>
        <v>0</v>
      </c>
      <c r="P138" s="28">
        <f>S136-R134</f>
        <v>100</v>
      </c>
      <c r="Q138" s="27" t="s">
        <v>394</v>
      </c>
      <c r="R138" s="29">
        <f t="shared" si="95"/>
        <v>0</v>
      </c>
      <c r="S138" s="525">
        <f>S136+R138+R137</f>
        <v>100</v>
      </c>
      <c r="T138" s="230"/>
      <c r="U138" s="655"/>
      <c r="V138" s="28">
        <f>Y136-X134</f>
        <v>100</v>
      </c>
      <c r="W138" s="27" t="s">
        <v>394</v>
      </c>
      <c r="X138" s="29">
        <f t="shared" si="96"/>
        <v>0</v>
      </c>
      <c r="Y138" s="525">
        <f>Y136+X138+X137</f>
        <v>100</v>
      </c>
      <c r="Z138" s="230"/>
    </row>
    <row r="139" spans="1:26" hidden="1" x14ac:dyDescent="0.4">
      <c r="A139" s="23" t="s">
        <v>18</v>
      </c>
      <c r="B139" s="271" t="s">
        <v>314</v>
      </c>
      <c r="C139" s="646">
        <f>'Overzicht van invoer'!$F$11</f>
        <v>0</v>
      </c>
      <c r="D139" s="8">
        <f>$G$138</f>
        <v>125.95145228215767</v>
      </c>
      <c r="E139" s="24" t="s">
        <v>394</v>
      </c>
      <c r="F139" s="25">
        <f t="shared" si="93"/>
        <v>0</v>
      </c>
      <c r="G139" s="524"/>
      <c r="H139" s="523"/>
      <c r="I139" s="537">
        <f t="shared" ref="I139:I144" si="101">C139</f>
        <v>0</v>
      </c>
      <c r="J139" s="8">
        <f>$M$138</f>
        <v>108.29875518672199</v>
      </c>
      <c r="K139" s="24" t="s">
        <v>394</v>
      </c>
      <c r="L139" s="25">
        <f t="shared" si="94"/>
        <v>0</v>
      </c>
      <c r="M139" s="524"/>
      <c r="N139" s="523"/>
      <c r="O139" s="646">
        <f>C139</f>
        <v>0</v>
      </c>
      <c r="P139" s="8">
        <f>$S$138</f>
        <v>100</v>
      </c>
      <c r="Q139" s="24" t="s">
        <v>394</v>
      </c>
      <c r="R139" s="25">
        <f t="shared" si="95"/>
        <v>0</v>
      </c>
      <c r="S139" s="524"/>
      <c r="T139" s="523"/>
      <c r="U139" s="646">
        <f>I139</f>
        <v>0</v>
      </c>
      <c r="V139" s="8">
        <f>$S$138</f>
        <v>100</v>
      </c>
      <c r="W139" s="24" t="s">
        <v>394</v>
      </c>
      <c r="X139" s="25">
        <f t="shared" si="96"/>
        <v>0</v>
      </c>
      <c r="Y139" s="524"/>
      <c r="Z139" s="523"/>
    </row>
    <row r="140" spans="1:26" hidden="1" x14ac:dyDescent="0.4">
      <c r="A140" s="23"/>
      <c r="B140" s="271" t="s">
        <v>315</v>
      </c>
      <c r="C140" s="646"/>
      <c r="D140" s="8">
        <f t="shared" ref="D140:D151" si="102">$G$138</f>
        <v>125.95145228215767</v>
      </c>
      <c r="E140" s="24" t="s">
        <v>394</v>
      </c>
      <c r="F140" s="25">
        <f t="shared" si="93"/>
        <v>0</v>
      </c>
      <c r="G140" s="524"/>
      <c r="H140" s="523"/>
      <c r="I140" s="537">
        <f t="shared" si="101"/>
        <v>0</v>
      </c>
      <c r="J140" s="8">
        <f>$M$138</f>
        <v>108.29875518672199</v>
      </c>
      <c r="K140" s="24" t="s">
        <v>394</v>
      </c>
      <c r="L140" s="25">
        <f t="shared" si="94"/>
        <v>0</v>
      </c>
      <c r="M140" s="524"/>
      <c r="N140" s="523"/>
      <c r="O140" s="637">
        <f>C140</f>
        <v>0</v>
      </c>
      <c r="P140" s="8">
        <f t="shared" ref="P140" si="103">$S$14</f>
        <v>100</v>
      </c>
      <c r="Q140" s="25" t="s">
        <v>394</v>
      </c>
      <c r="R140" s="25">
        <f t="shared" si="95"/>
        <v>0</v>
      </c>
      <c r="S140" s="524"/>
      <c r="T140" s="523"/>
      <c r="U140" s="637">
        <f>I140</f>
        <v>0</v>
      </c>
      <c r="V140" s="8">
        <f>$S$138</f>
        <v>100</v>
      </c>
      <c r="W140" s="24" t="s">
        <v>394</v>
      </c>
      <c r="X140" s="25">
        <f t="shared" si="96"/>
        <v>0</v>
      </c>
      <c r="Y140" s="524"/>
      <c r="Z140" s="523"/>
    </row>
    <row r="141" spans="1:26" hidden="1" x14ac:dyDescent="0.4">
      <c r="A141" s="23"/>
      <c r="B141" s="271" t="s">
        <v>12</v>
      </c>
      <c r="C141" s="646"/>
      <c r="D141" s="8">
        <f t="shared" si="102"/>
        <v>125.95145228215767</v>
      </c>
      <c r="E141" s="24" t="s">
        <v>394</v>
      </c>
      <c r="F141" s="25">
        <f t="shared" si="93"/>
        <v>0</v>
      </c>
      <c r="G141" s="524"/>
      <c r="H141" s="523"/>
      <c r="I141" s="537">
        <f t="shared" si="101"/>
        <v>0</v>
      </c>
      <c r="J141" s="8">
        <f>$M$138</f>
        <v>108.29875518672199</v>
      </c>
      <c r="K141" s="24" t="s">
        <v>394</v>
      </c>
      <c r="L141" s="25">
        <f t="shared" si="94"/>
        <v>0</v>
      </c>
      <c r="M141" s="524"/>
      <c r="N141" s="523"/>
      <c r="O141" s="646">
        <f t="shared" ref="O141:O144" si="104">I141</f>
        <v>0</v>
      </c>
      <c r="P141" s="8">
        <f>$S$138</f>
        <v>100</v>
      </c>
      <c r="Q141" s="24" t="s">
        <v>394</v>
      </c>
      <c r="R141" s="25">
        <f t="shared" si="95"/>
        <v>0</v>
      </c>
      <c r="S141" s="524"/>
      <c r="T141" s="523"/>
      <c r="U141" s="646">
        <f t="shared" ref="U141" si="105">O141</f>
        <v>0</v>
      </c>
      <c r="V141" s="8">
        <f>$S$138</f>
        <v>100</v>
      </c>
      <c r="W141" s="24" t="s">
        <v>394</v>
      </c>
      <c r="X141" s="25">
        <f t="shared" si="96"/>
        <v>0</v>
      </c>
      <c r="Y141" s="524"/>
      <c r="Z141" s="523"/>
    </row>
    <row r="142" spans="1:26" hidden="1" x14ac:dyDescent="0.4">
      <c r="A142" s="23"/>
      <c r="B142" s="271" t="s">
        <v>285</v>
      </c>
      <c r="C142" s="637">
        <f>'Vaste waarden'!$B$19</f>
        <v>1.2200000000000001E-2</v>
      </c>
      <c r="D142" s="8">
        <f t="shared" ref="D142" si="106">$G$14</f>
        <v>131.64324746291959</v>
      </c>
      <c r="E142" s="25" t="s">
        <v>394</v>
      </c>
      <c r="F142" s="25">
        <f>C142*D142</f>
        <v>1.6060476190476192</v>
      </c>
      <c r="G142" s="524"/>
      <c r="H142" s="523"/>
      <c r="I142" s="522">
        <f t="shared" si="101"/>
        <v>1.2200000000000001E-2</v>
      </c>
      <c r="J142" s="8">
        <f t="shared" ref="J142" si="107">$M$14</f>
        <v>113.19281811085089</v>
      </c>
      <c r="K142" s="25" t="s">
        <v>394</v>
      </c>
      <c r="L142" s="25">
        <f t="shared" si="94"/>
        <v>1.3809523809523809</v>
      </c>
      <c r="M142" s="524"/>
      <c r="N142" s="523"/>
      <c r="O142" s="637">
        <f>C142</f>
        <v>1.2200000000000001E-2</v>
      </c>
      <c r="P142" s="8">
        <f t="shared" ref="P142" si="108">$S$14</f>
        <v>100</v>
      </c>
      <c r="Q142" s="25" t="s">
        <v>394</v>
      </c>
      <c r="R142" s="25">
        <f t="shared" si="95"/>
        <v>1.22</v>
      </c>
      <c r="S142" s="524"/>
      <c r="T142" s="523"/>
      <c r="U142" s="637">
        <f>I142</f>
        <v>1.2200000000000001E-2</v>
      </c>
      <c r="V142" s="8">
        <f t="shared" ref="V142:V144" si="109">$S$14</f>
        <v>100</v>
      </c>
      <c r="W142" s="25" t="s">
        <v>394</v>
      </c>
      <c r="X142" s="25">
        <f t="shared" si="96"/>
        <v>1.22</v>
      </c>
      <c r="Y142" s="524"/>
      <c r="Z142" s="523"/>
    </row>
    <row r="143" spans="1:26" hidden="1" x14ac:dyDescent="0.4">
      <c r="A143" s="23"/>
      <c r="B143" s="271" t="s">
        <v>613</v>
      </c>
      <c r="C143" s="646">
        <f>'Vaste waarden'!$B$10</f>
        <v>0</v>
      </c>
      <c r="D143" s="8">
        <f t="shared" ref="D143:D144" si="110">$G$14</f>
        <v>131.64324746291959</v>
      </c>
      <c r="E143" s="24" t="s">
        <v>394</v>
      </c>
      <c r="F143" s="25">
        <f t="shared" ref="F143:F144" si="111">C143*D143</f>
        <v>0</v>
      </c>
      <c r="G143" s="524"/>
      <c r="H143" s="523"/>
      <c r="I143" s="537">
        <f t="shared" si="101"/>
        <v>0</v>
      </c>
      <c r="J143" s="8">
        <f t="shared" ref="J143:J144" si="112">$M$14</f>
        <v>113.19281811085089</v>
      </c>
      <c r="K143" s="24" t="s">
        <v>394</v>
      </c>
      <c r="L143" s="25">
        <f t="shared" si="94"/>
        <v>0</v>
      </c>
      <c r="M143" s="524"/>
      <c r="N143" s="523"/>
      <c r="O143" s="646">
        <f t="shared" si="104"/>
        <v>0</v>
      </c>
      <c r="P143" s="8">
        <f t="shared" ref="P143:P144" si="113">$S$14</f>
        <v>100</v>
      </c>
      <c r="Q143" s="24" t="s">
        <v>394</v>
      </c>
      <c r="R143" s="25">
        <f t="shared" si="95"/>
        <v>0</v>
      </c>
      <c r="S143" s="524"/>
      <c r="T143" s="523"/>
      <c r="U143" s="646">
        <f t="shared" ref="U143" si="114">O143</f>
        <v>0</v>
      </c>
      <c r="V143" s="8">
        <f t="shared" si="109"/>
        <v>100</v>
      </c>
      <c r="W143" s="24" t="s">
        <v>394</v>
      </c>
      <c r="X143" s="25">
        <f t="shared" si="96"/>
        <v>0</v>
      </c>
      <c r="Y143" s="524"/>
      <c r="Z143" s="523"/>
    </row>
    <row r="144" spans="1:26" hidden="1" x14ac:dyDescent="0.4">
      <c r="A144" s="23"/>
      <c r="B144" s="271" t="s">
        <v>612</v>
      </c>
      <c r="C144" s="646"/>
      <c r="D144" s="8">
        <f t="shared" si="110"/>
        <v>131.64324746291959</v>
      </c>
      <c r="E144" s="24" t="s">
        <v>394</v>
      </c>
      <c r="F144" s="25">
        <f t="shared" si="111"/>
        <v>0</v>
      </c>
      <c r="G144" s="524"/>
      <c r="H144" s="523"/>
      <c r="I144" s="537">
        <f t="shared" si="101"/>
        <v>0</v>
      </c>
      <c r="J144" s="8">
        <f t="shared" si="112"/>
        <v>113.19281811085089</v>
      </c>
      <c r="K144" s="24" t="s">
        <v>394</v>
      </c>
      <c r="L144" s="25">
        <f t="shared" si="94"/>
        <v>0</v>
      </c>
      <c r="M144" s="524"/>
      <c r="N144" s="523"/>
      <c r="O144" s="646">
        <f t="shared" si="104"/>
        <v>0</v>
      </c>
      <c r="P144" s="8">
        <f t="shared" si="113"/>
        <v>100</v>
      </c>
      <c r="Q144" s="24" t="s">
        <v>394</v>
      </c>
      <c r="R144" s="25">
        <f t="shared" si="95"/>
        <v>0</v>
      </c>
      <c r="S144" s="524"/>
      <c r="T144" s="523"/>
      <c r="U144" s="646"/>
      <c r="V144" s="8">
        <f t="shared" si="109"/>
        <v>100</v>
      </c>
      <c r="W144" s="24" t="s">
        <v>394</v>
      </c>
      <c r="X144" s="25">
        <f t="shared" si="96"/>
        <v>0</v>
      </c>
      <c r="Y144" s="524"/>
      <c r="Z144" s="523"/>
    </row>
    <row r="145" spans="1:26" hidden="1" x14ac:dyDescent="0.4">
      <c r="A145" s="23"/>
      <c r="B145" s="638" t="s">
        <v>22</v>
      </c>
      <c r="C145" s="645">
        <f>SUM(C139:C144)</f>
        <v>1.2200000000000001E-2</v>
      </c>
      <c r="D145" s="8">
        <f t="shared" si="102"/>
        <v>125.95145228215767</v>
      </c>
      <c r="E145" s="24" t="s">
        <v>394</v>
      </c>
      <c r="F145" s="25">
        <f>SUM(F139:F144)</f>
        <v>1.6060476190476192</v>
      </c>
      <c r="G145" s="524">
        <f>G138+F145</f>
        <v>127.55749990120529</v>
      </c>
      <c r="H145" s="527"/>
      <c r="I145" s="536">
        <f>SUM(I139:I143)</f>
        <v>1.2200000000000001E-2</v>
      </c>
      <c r="J145" s="22">
        <f t="shared" ref="J145:J151" si="115">$M$138</f>
        <v>108.29875518672199</v>
      </c>
      <c r="K145" s="24" t="s">
        <v>394</v>
      </c>
      <c r="L145" s="25">
        <f>SUM(L139:L144)</f>
        <v>1.3809523809523809</v>
      </c>
      <c r="M145" s="524">
        <f>M138+L145</f>
        <v>109.67970756767437</v>
      </c>
      <c r="N145" s="527"/>
      <c r="O145" s="645">
        <f>SUM(O139:O143)</f>
        <v>1.2200000000000001E-2</v>
      </c>
      <c r="P145" s="22">
        <f t="shared" ref="P145:P151" si="116">$S$138</f>
        <v>100</v>
      </c>
      <c r="Q145" s="24" t="s">
        <v>394</v>
      </c>
      <c r="R145" s="25">
        <f t="shared" si="95"/>
        <v>1.22</v>
      </c>
      <c r="S145" s="524">
        <f>S138+R145</f>
        <v>101.22</v>
      </c>
      <c r="T145" s="527"/>
      <c r="U145" s="645">
        <f>SUM(U139:U143)</f>
        <v>1.2200000000000001E-2</v>
      </c>
      <c r="V145" s="22">
        <f t="shared" ref="V145:V151" si="117">$S$138</f>
        <v>100</v>
      </c>
      <c r="W145" s="24" t="s">
        <v>394</v>
      </c>
      <c r="X145" s="25">
        <f t="shared" si="96"/>
        <v>1.22</v>
      </c>
      <c r="Y145" s="524">
        <f>Y138+X145</f>
        <v>101.22</v>
      </c>
      <c r="Z145" s="527"/>
    </row>
    <row r="146" spans="1:26" hidden="1" x14ac:dyDescent="0.4">
      <c r="A146" s="17" t="s">
        <v>316</v>
      </c>
      <c r="B146" s="651" t="s">
        <v>320</v>
      </c>
      <c r="C146" s="646">
        <f>'Vaste waarden'!$B$2</f>
        <v>2.7400000000000001E-2</v>
      </c>
      <c r="D146" s="10">
        <f t="shared" si="102"/>
        <v>125.95145228215767</v>
      </c>
      <c r="E146" s="18" t="s">
        <v>394</v>
      </c>
      <c r="F146" s="19">
        <f t="shared" ref="F146:F159" si="118">C146*D146</f>
        <v>3.4510697925311202</v>
      </c>
      <c r="G146" s="517"/>
      <c r="H146" s="523"/>
      <c r="I146" s="537">
        <f t="shared" ref="I146:I153" si="119">C146</f>
        <v>2.7400000000000001E-2</v>
      </c>
      <c r="J146" s="8">
        <f t="shared" si="115"/>
        <v>108.29875518672199</v>
      </c>
      <c r="K146" s="18" t="s">
        <v>394</v>
      </c>
      <c r="L146" s="19">
        <f t="shared" ref="L146:L159" si="120">I146*J146</f>
        <v>2.9673858921161824</v>
      </c>
      <c r="M146" s="517"/>
      <c r="N146" s="523"/>
      <c r="O146" s="646">
        <f t="shared" ref="O146:O153" si="121">I146</f>
        <v>2.7400000000000001E-2</v>
      </c>
      <c r="P146" s="8">
        <f t="shared" si="116"/>
        <v>100</v>
      </c>
      <c r="Q146" s="18" t="s">
        <v>394</v>
      </c>
      <c r="R146" s="19">
        <f t="shared" si="95"/>
        <v>2.74</v>
      </c>
      <c r="S146" s="517"/>
      <c r="T146" s="523"/>
      <c r="U146" s="646">
        <f t="shared" ref="U146:U153" si="122">O146</f>
        <v>2.7400000000000001E-2</v>
      </c>
      <c r="V146" s="8">
        <f t="shared" si="117"/>
        <v>100</v>
      </c>
      <c r="W146" s="18" t="s">
        <v>394</v>
      </c>
      <c r="X146" s="19">
        <f t="shared" si="96"/>
        <v>2.74</v>
      </c>
      <c r="Y146" s="517"/>
      <c r="Z146" s="523"/>
    </row>
    <row r="147" spans="1:26" hidden="1" x14ac:dyDescent="0.4">
      <c r="A147" s="23"/>
      <c r="B147" s="150" t="s">
        <v>374</v>
      </c>
      <c r="C147" s="646">
        <f>Bedrijfswaardes!$C$15</f>
        <v>7.6300000000000007E-2</v>
      </c>
      <c r="D147" s="8">
        <f t="shared" si="102"/>
        <v>125.95145228215767</v>
      </c>
      <c r="E147" s="24" t="s">
        <v>394</v>
      </c>
      <c r="F147" s="25">
        <f t="shared" si="118"/>
        <v>9.6100958091286319</v>
      </c>
      <c r="G147" s="524"/>
      <c r="H147" s="523"/>
      <c r="I147" s="537">
        <f t="shared" si="119"/>
        <v>7.6300000000000007E-2</v>
      </c>
      <c r="J147" s="8">
        <f t="shared" si="115"/>
        <v>108.29875518672199</v>
      </c>
      <c r="K147" s="24" t="s">
        <v>394</v>
      </c>
      <c r="L147" s="25">
        <f t="shared" si="120"/>
        <v>8.2631950207468883</v>
      </c>
      <c r="M147" s="524"/>
      <c r="N147" s="523"/>
      <c r="O147" s="646">
        <f t="shared" si="121"/>
        <v>7.6300000000000007E-2</v>
      </c>
      <c r="P147" s="8">
        <f t="shared" si="116"/>
        <v>100</v>
      </c>
      <c r="Q147" s="24" t="s">
        <v>394</v>
      </c>
      <c r="R147" s="25">
        <f t="shared" si="95"/>
        <v>7.6300000000000008</v>
      </c>
      <c r="S147" s="524"/>
      <c r="T147" s="523"/>
      <c r="U147" s="646">
        <f t="shared" si="122"/>
        <v>7.6300000000000007E-2</v>
      </c>
      <c r="V147" s="8">
        <f t="shared" si="117"/>
        <v>100</v>
      </c>
      <c r="W147" s="24" t="s">
        <v>394</v>
      </c>
      <c r="X147" s="25">
        <f t="shared" si="96"/>
        <v>7.6300000000000008</v>
      </c>
      <c r="Y147" s="524"/>
      <c r="Z147" s="523"/>
    </row>
    <row r="148" spans="1:26" hidden="1" x14ac:dyDescent="0.4">
      <c r="A148" s="23"/>
      <c r="B148" s="150" t="s">
        <v>363</v>
      </c>
      <c r="C148" s="646">
        <f>'Vaste waarden'!$B$6</f>
        <v>5.0000000000000001E-3</v>
      </c>
      <c r="D148" s="8">
        <f t="shared" si="102"/>
        <v>125.95145228215767</v>
      </c>
      <c r="E148" s="24" t="s">
        <v>394</v>
      </c>
      <c r="F148" s="25">
        <f t="shared" si="118"/>
        <v>0.62975726141078836</v>
      </c>
      <c r="G148" s="524"/>
      <c r="H148" s="523"/>
      <c r="I148" s="537">
        <f t="shared" si="119"/>
        <v>5.0000000000000001E-3</v>
      </c>
      <c r="J148" s="8">
        <f t="shared" si="115"/>
        <v>108.29875518672199</v>
      </c>
      <c r="K148" s="24" t="s">
        <v>394</v>
      </c>
      <c r="L148" s="25">
        <f t="shared" si="120"/>
        <v>0.54149377593360992</v>
      </c>
      <c r="M148" s="524"/>
      <c r="N148" s="523"/>
      <c r="O148" s="646">
        <f t="shared" si="121"/>
        <v>5.0000000000000001E-3</v>
      </c>
      <c r="P148" s="8">
        <f t="shared" si="116"/>
        <v>100</v>
      </c>
      <c r="Q148" s="24" t="s">
        <v>394</v>
      </c>
      <c r="R148" s="25">
        <f t="shared" si="95"/>
        <v>0.5</v>
      </c>
      <c r="S148" s="524"/>
      <c r="T148" s="523"/>
      <c r="U148" s="646">
        <f t="shared" si="122"/>
        <v>5.0000000000000001E-3</v>
      </c>
      <c r="V148" s="8">
        <f t="shared" si="117"/>
        <v>100</v>
      </c>
      <c r="W148" s="24" t="s">
        <v>394</v>
      </c>
      <c r="X148" s="25">
        <f t="shared" si="96"/>
        <v>0.5</v>
      </c>
      <c r="Y148" s="524"/>
      <c r="Z148" s="523"/>
    </row>
    <row r="149" spans="1:26" hidden="1" x14ac:dyDescent="0.4">
      <c r="A149" s="23"/>
      <c r="B149" s="150" t="s">
        <v>321</v>
      </c>
      <c r="C149" s="646">
        <f>'Overzicht van invoer'!$F$22</f>
        <v>0</v>
      </c>
      <c r="D149" s="8">
        <f t="shared" si="102"/>
        <v>125.95145228215767</v>
      </c>
      <c r="E149" s="24" t="s">
        <v>394</v>
      </c>
      <c r="F149" s="25">
        <f t="shared" si="118"/>
        <v>0</v>
      </c>
      <c r="G149" s="524"/>
      <c r="H149" s="523"/>
      <c r="I149" s="537">
        <f t="shared" si="119"/>
        <v>0</v>
      </c>
      <c r="J149" s="8">
        <f t="shared" si="115"/>
        <v>108.29875518672199</v>
      </c>
      <c r="K149" s="24" t="s">
        <v>394</v>
      </c>
      <c r="L149" s="25">
        <f t="shared" si="120"/>
        <v>0</v>
      </c>
      <c r="M149" s="524"/>
      <c r="N149" s="523"/>
      <c r="O149" s="646">
        <f t="shared" si="121"/>
        <v>0</v>
      </c>
      <c r="P149" s="8">
        <f t="shared" si="116"/>
        <v>100</v>
      </c>
      <c r="Q149" s="24" t="s">
        <v>394</v>
      </c>
      <c r="R149" s="25">
        <f t="shared" si="95"/>
        <v>0</v>
      </c>
      <c r="S149" s="524"/>
      <c r="T149" s="523"/>
      <c r="U149" s="646">
        <f t="shared" si="122"/>
        <v>0</v>
      </c>
      <c r="V149" s="8">
        <f t="shared" si="117"/>
        <v>100</v>
      </c>
      <c r="W149" s="24" t="s">
        <v>394</v>
      </c>
      <c r="X149" s="25">
        <f t="shared" si="96"/>
        <v>0</v>
      </c>
      <c r="Y149" s="524"/>
      <c r="Z149" s="523"/>
    </row>
    <row r="150" spans="1:26" hidden="1" x14ac:dyDescent="0.4">
      <c r="A150" s="23"/>
      <c r="B150" s="150" t="s">
        <v>322</v>
      </c>
      <c r="C150" s="646">
        <f>'Overzicht van invoer'!$F$23</f>
        <v>0</v>
      </c>
      <c r="D150" s="8">
        <f t="shared" si="102"/>
        <v>125.95145228215767</v>
      </c>
      <c r="E150" s="24" t="s">
        <v>394</v>
      </c>
      <c r="F150" s="25">
        <f t="shared" si="118"/>
        <v>0</v>
      </c>
      <c r="G150" s="524"/>
      <c r="H150" s="523"/>
      <c r="I150" s="537">
        <f t="shared" si="119"/>
        <v>0</v>
      </c>
      <c r="J150" s="8">
        <f t="shared" si="115"/>
        <v>108.29875518672199</v>
      </c>
      <c r="K150" s="24" t="s">
        <v>394</v>
      </c>
      <c r="L150" s="25">
        <f t="shared" si="120"/>
        <v>0</v>
      </c>
      <c r="M150" s="524"/>
      <c r="N150" s="523"/>
      <c r="O150" s="646">
        <f t="shared" si="121"/>
        <v>0</v>
      </c>
      <c r="P150" s="8">
        <f t="shared" si="116"/>
        <v>100</v>
      </c>
      <c r="Q150" s="24" t="s">
        <v>394</v>
      </c>
      <c r="R150" s="25">
        <f t="shared" si="95"/>
        <v>0</v>
      </c>
      <c r="S150" s="524"/>
      <c r="T150" s="523"/>
      <c r="U150" s="646">
        <f t="shared" si="122"/>
        <v>0</v>
      </c>
      <c r="V150" s="8">
        <f t="shared" si="117"/>
        <v>100</v>
      </c>
      <c r="W150" s="24" t="s">
        <v>394</v>
      </c>
      <c r="X150" s="25">
        <f t="shared" si="96"/>
        <v>0</v>
      </c>
      <c r="Y150" s="524"/>
      <c r="Z150" s="523"/>
    </row>
    <row r="151" spans="1:26" hidden="1" x14ac:dyDescent="0.4">
      <c r="A151" s="23"/>
      <c r="B151" s="150" t="s">
        <v>13</v>
      </c>
      <c r="C151" s="646">
        <f>'Vaste waarden'!$B$7</f>
        <v>6.0999999999999999E-2</v>
      </c>
      <c r="D151" s="8">
        <f t="shared" si="102"/>
        <v>125.95145228215767</v>
      </c>
      <c r="E151" s="24" t="s">
        <v>394</v>
      </c>
      <c r="F151" s="25">
        <f t="shared" si="118"/>
        <v>7.683038589211618</v>
      </c>
      <c r="G151" s="524"/>
      <c r="H151" s="523"/>
      <c r="I151" s="537">
        <f t="shared" si="119"/>
        <v>6.0999999999999999E-2</v>
      </c>
      <c r="J151" s="8">
        <f t="shared" si="115"/>
        <v>108.29875518672199</v>
      </c>
      <c r="K151" s="24" t="s">
        <v>394</v>
      </c>
      <c r="L151" s="25">
        <f t="shared" si="120"/>
        <v>6.6062240663900411</v>
      </c>
      <c r="M151" s="524"/>
      <c r="N151" s="523"/>
      <c r="O151" s="646">
        <f t="shared" si="121"/>
        <v>6.0999999999999999E-2</v>
      </c>
      <c r="P151" s="8">
        <f t="shared" si="116"/>
        <v>100</v>
      </c>
      <c r="Q151" s="24" t="s">
        <v>394</v>
      </c>
      <c r="R151" s="25">
        <f t="shared" si="95"/>
        <v>6.1</v>
      </c>
      <c r="S151" s="524"/>
      <c r="T151" s="523"/>
      <c r="U151" s="646">
        <f t="shared" si="122"/>
        <v>6.0999999999999999E-2</v>
      </c>
      <c r="V151" s="8">
        <f t="shared" si="117"/>
        <v>100</v>
      </c>
      <c r="W151" s="24" t="s">
        <v>394</v>
      </c>
      <c r="X151" s="25">
        <f t="shared" si="96"/>
        <v>6.1</v>
      </c>
      <c r="Y151" s="524"/>
      <c r="Z151" s="523"/>
    </row>
    <row r="152" spans="1:26" hidden="1" x14ac:dyDescent="0.4">
      <c r="A152" s="23"/>
      <c r="B152" s="271" t="s">
        <v>384</v>
      </c>
      <c r="C152" s="646">
        <f>'Overzicht van invoer'!$F$26</f>
        <v>0</v>
      </c>
      <c r="D152" s="8">
        <f t="shared" ref="D152:D153" si="123">$G$14</f>
        <v>131.64324746291959</v>
      </c>
      <c r="E152" s="24" t="s">
        <v>394</v>
      </c>
      <c r="F152" s="25">
        <f t="shared" si="118"/>
        <v>0</v>
      </c>
      <c r="G152" s="524"/>
      <c r="H152" s="523"/>
      <c r="I152" s="537">
        <f t="shared" si="119"/>
        <v>0</v>
      </c>
      <c r="J152" s="8">
        <f t="shared" ref="J152:J153" si="124">$M$14</f>
        <v>113.19281811085089</v>
      </c>
      <c r="K152" s="24" t="s">
        <v>394</v>
      </c>
      <c r="L152" s="25">
        <f t="shared" si="120"/>
        <v>0</v>
      </c>
      <c r="M152" s="524"/>
      <c r="N152" s="523"/>
      <c r="O152" s="646">
        <f t="shared" si="121"/>
        <v>0</v>
      </c>
      <c r="P152" s="8">
        <f t="shared" ref="P152:P153" si="125">$S$14</f>
        <v>100</v>
      </c>
      <c r="Q152" s="24" t="s">
        <v>394</v>
      </c>
      <c r="R152" s="25">
        <f t="shared" si="95"/>
        <v>0</v>
      </c>
      <c r="S152" s="524"/>
      <c r="T152" s="523"/>
      <c r="U152" s="646">
        <f t="shared" si="122"/>
        <v>0</v>
      </c>
      <c r="V152" s="8">
        <f t="shared" ref="V152:V153" si="126">$S$14</f>
        <v>100</v>
      </c>
      <c r="W152" s="24" t="s">
        <v>394</v>
      </c>
      <c r="X152" s="25">
        <f t="shared" si="96"/>
        <v>0</v>
      </c>
      <c r="Y152" s="524"/>
      <c r="Z152" s="523"/>
    </row>
    <row r="153" spans="1:26" hidden="1" x14ac:dyDescent="0.4">
      <c r="A153" s="23"/>
      <c r="B153" s="271" t="s">
        <v>383</v>
      </c>
      <c r="C153" s="646">
        <f>'Overzicht van invoer'!$F$37</f>
        <v>0</v>
      </c>
      <c r="D153" s="8">
        <f t="shared" si="123"/>
        <v>131.64324746291959</v>
      </c>
      <c r="E153" s="24" t="s">
        <v>394</v>
      </c>
      <c r="F153" s="25">
        <f t="shared" si="118"/>
        <v>0</v>
      </c>
      <c r="G153" s="524"/>
      <c r="H153" s="523"/>
      <c r="I153" s="537">
        <f t="shared" si="119"/>
        <v>0</v>
      </c>
      <c r="J153" s="8">
        <f t="shared" si="124"/>
        <v>113.19281811085089</v>
      </c>
      <c r="K153" s="24" t="s">
        <v>394</v>
      </c>
      <c r="L153" s="25">
        <f t="shared" si="120"/>
        <v>0</v>
      </c>
      <c r="M153" s="524"/>
      <c r="N153" s="523"/>
      <c r="O153" s="646">
        <f t="shared" si="121"/>
        <v>0</v>
      </c>
      <c r="P153" s="8">
        <f t="shared" si="125"/>
        <v>100</v>
      </c>
      <c r="Q153" s="24" t="s">
        <v>394</v>
      </c>
      <c r="R153" s="25">
        <f t="shared" si="95"/>
        <v>0</v>
      </c>
      <c r="S153" s="524"/>
      <c r="T153" s="523"/>
      <c r="U153" s="646">
        <f t="shared" si="122"/>
        <v>0</v>
      </c>
      <c r="V153" s="8">
        <f t="shared" si="126"/>
        <v>100</v>
      </c>
      <c r="W153" s="24" t="s">
        <v>394</v>
      </c>
      <c r="X153" s="25">
        <f t="shared" si="96"/>
        <v>0</v>
      </c>
      <c r="Y153" s="524"/>
      <c r="Z153" s="523"/>
    </row>
    <row r="154" spans="1:26" hidden="1" x14ac:dyDescent="0.4">
      <c r="A154" s="20"/>
      <c r="B154" s="638" t="s">
        <v>22</v>
      </c>
      <c r="C154" s="645">
        <f>SUM(C146:C153)</f>
        <v>0.16970000000000002</v>
      </c>
      <c r="D154" s="22">
        <f>$G$138</f>
        <v>125.95145228215767</v>
      </c>
      <c r="E154" s="21" t="s">
        <v>394</v>
      </c>
      <c r="F154" s="22">
        <f t="shared" si="118"/>
        <v>21.37396145228216</v>
      </c>
      <c r="G154" s="521">
        <f>G145+F154</f>
        <v>148.93146135348746</v>
      </c>
      <c r="H154" s="230"/>
      <c r="I154" s="536">
        <f>SUM(I146:I153)</f>
        <v>0.16970000000000002</v>
      </c>
      <c r="J154" s="22">
        <f>$M$138</f>
        <v>108.29875518672199</v>
      </c>
      <c r="K154" s="21" t="s">
        <v>394</v>
      </c>
      <c r="L154" s="22">
        <f t="shared" si="120"/>
        <v>18.378298755186723</v>
      </c>
      <c r="M154" s="521">
        <f>M145+L154</f>
        <v>128.0580063228611</v>
      </c>
      <c r="N154" s="230"/>
      <c r="O154" s="645">
        <f>SUM(O146:O153)</f>
        <v>0.16970000000000002</v>
      </c>
      <c r="P154" s="22">
        <f>$S$138</f>
        <v>100</v>
      </c>
      <c r="Q154" s="21" t="s">
        <v>394</v>
      </c>
      <c r="R154" s="22">
        <f t="shared" si="95"/>
        <v>16.970000000000002</v>
      </c>
      <c r="S154" s="521">
        <f>S145+R154</f>
        <v>118.19</v>
      </c>
      <c r="T154" s="230"/>
      <c r="U154" s="645">
        <f>SUM(U146:U153)</f>
        <v>0.16970000000000002</v>
      </c>
      <c r="V154" s="22">
        <f>$S$138</f>
        <v>100</v>
      </c>
      <c r="W154" s="21" t="s">
        <v>394</v>
      </c>
      <c r="X154" s="22">
        <f t="shared" si="96"/>
        <v>16.970000000000002</v>
      </c>
      <c r="Y154" s="521">
        <f>Y145+X154</f>
        <v>118.19</v>
      </c>
      <c r="Z154" s="230"/>
    </row>
    <row r="155" spans="1:26" hidden="1" x14ac:dyDescent="0.4">
      <c r="A155" s="23" t="s">
        <v>16</v>
      </c>
      <c r="B155" s="271" t="s">
        <v>382</v>
      </c>
      <c r="C155" s="646">
        <f>'Overzicht van invoer'!$F$29</f>
        <v>0</v>
      </c>
      <c r="D155" s="8">
        <f>$G$154</f>
        <v>148.93146135348746</v>
      </c>
      <c r="E155" s="24" t="s">
        <v>636</v>
      </c>
      <c r="F155" s="25">
        <f t="shared" si="118"/>
        <v>0</v>
      </c>
      <c r="G155" s="524"/>
      <c r="H155" s="523"/>
      <c r="I155" s="537">
        <f>C155</f>
        <v>0</v>
      </c>
      <c r="J155" s="8">
        <f>$M$154</f>
        <v>128.0580063228611</v>
      </c>
      <c r="K155" s="24" t="s">
        <v>636</v>
      </c>
      <c r="L155" s="25">
        <f t="shared" si="120"/>
        <v>0</v>
      </c>
      <c r="M155" s="524"/>
      <c r="N155" s="523"/>
      <c r="O155" s="646">
        <f>I155</f>
        <v>0</v>
      </c>
      <c r="P155" s="8">
        <f>$S154</f>
        <v>118.19</v>
      </c>
      <c r="Q155" s="24" t="s">
        <v>636</v>
      </c>
      <c r="R155" s="25">
        <f t="shared" si="95"/>
        <v>0</v>
      </c>
      <c r="S155" s="524"/>
      <c r="T155" s="523"/>
      <c r="U155" s="646">
        <f>O155</f>
        <v>0</v>
      </c>
      <c r="V155" s="8">
        <f>$S154</f>
        <v>118.19</v>
      </c>
      <c r="W155" s="24" t="s">
        <v>636</v>
      </c>
      <c r="X155" s="25">
        <f t="shared" si="96"/>
        <v>0</v>
      </c>
      <c r="Y155" s="524"/>
      <c r="Z155" s="523"/>
    </row>
    <row r="156" spans="1:26" hidden="1" x14ac:dyDescent="0.4">
      <c r="A156" s="23"/>
      <c r="B156" s="271" t="s">
        <v>386</v>
      </c>
      <c r="C156" s="646">
        <f>'Overzicht van invoer'!$F$39</f>
        <v>0</v>
      </c>
      <c r="D156" s="8">
        <f t="shared" ref="D156:D159" si="127">$G$154</f>
        <v>148.93146135348746</v>
      </c>
      <c r="E156" s="24" t="s">
        <v>636</v>
      </c>
      <c r="F156" s="25">
        <f t="shared" si="118"/>
        <v>0</v>
      </c>
      <c r="G156" s="524"/>
      <c r="H156" s="523"/>
      <c r="I156" s="537">
        <f>C156</f>
        <v>0</v>
      </c>
      <c r="J156" s="8">
        <f t="shared" ref="J156:J159" si="128">$M$154</f>
        <v>128.0580063228611</v>
      </c>
      <c r="K156" s="24" t="s">
        <v>636</v>
      </c>
      <c r="L156" s="25">
        <f t="shared" si="120"/>
        <v>0</v>
      </c>
      <c r="M156" s="524"/>
      <c r="N156" s="523"/>
      <c r="O156" s="646"/>
      <c r="P156" s="8">
        <f>$S155</f>
        <v>0</v>
      </c>
      <c r="Q156" s="24" t="s">
        <v>636</v>
      </c>
      <c r="R156" s="25">
        <f t="shared" si="95"/>
        <v>0</v>
      </c>
      <c r="S156" s="524"/>
      <c r="T156" s="523"/>
      <c r="U156" s="646"/>
      <c r="V156" s="8">
        <f>$S155</f>
        <v>0</v>
      </c>
      <c r="W156" s="24" t="s">
        <v>636</v>
      </c>
      <c r="X156" s="25">
        <f t="shared" si="96"/>
        <v>0</v>
      </c>
      <c r="Y156" s="524"/>
      <c r="Z156" s="523"/>
    </row>
    <row r="157" spans="1:26" hidden="1" x14ac:dyDescent="0.4">
      <c r="A157" s="23"/>
      <c r="B157" s="271" t="s">
        <v>424</v>
      </c>
      <c r="C157" s="646">
        <f>'Overzicht van invoer'!$F$45+'Overzicht van invoer'!$F$46</f>
        <v>0</v>
      </c>
      <c r="D157" s="8">
        <f t="shared" si="127"/>
        <v>148.93146135348746</v>
      </c>
      <c r="E157" s="24" t="s">
        <v>636</v>
      </c>
      <c r="F157" s="25">
        <f t="shared" si="118"/>
        <v>0</v>
      </c>
      <c r="G157" s="524"/>
      <c r="H157" s="523"/>
      <c r="I157" s="537">
        <f>'Overzicht van invoer'!$F$45</f>
        <v>0</v>
      </c>
      <c r="J157" s="8">
        <f t="shared" si="128"/>
        <v>128.0580063228611</v>
      </c>
      <c r="K157" s="24" t="s">
        <v>636</v>
      </c>
      <c r="L157" s="25">
        <f t="shared" si="120"/>
        <v>0</v>
      </c>
      <c r="M157" s="524"/>
      <c r="N157" s="523"/>
      <c r="O157" s="646"/>
      <c r="P157" s="8">
        <f>$S156</f>
        <v>0</v>
      </c>
      <c r="Q157" s="24" t="s">
        <v>636</v>
      </c>
      <c r="R157" s="25">
        <f t="shared" si="95"/>
        <v>0</v>
      </c>
      <c r="S157" s="524"/>
      <c r="T157" s="523"/>
      <c r="U157" s="646"/>
      <c r="V157" s="8">
        <f>$S156</f>
        <v>0</v>
      </c>
      <c r="W157" s="24" t="s">
        <v>636</v>
      </c>
      <c r="X157" s="25">
        <f t="shared" si="96"/>
        <v>0</v>
      </c>
      <c r="Y157" s="524"/>
      <c r="Z157" s="523"/>
    </row>
    <row r="158" spans="1:26" hidden="1" x14ac:dyDescent="0.4">
      <c r="A158" s="23" t="s">
        <v>17</v>
      </c>
      <c r="B158" s="271" t="s">
        <v>300</v>
      </c>
      <c r="C158" s="646">
        <f>'Overzicht van invoer'!$F$47</f>
        <v>0</v>
      </c>
      <c r="D158" s="8">
        <f t="shared" si="127"/>
        <v>148.93146135348746</v>
      </c>
      <c r="E158" s="24" t="s">
        <v>636</v>
      </c>
      <c r="F158" s="25">
        <f t="shared" si="118"/>
        <v>0</v>
      </c>
      <c r="G158" s="524"/>
      <c r="H158" s="523"/>
      <c r="I158" s="537"/>
      <c r="J158" s="8">
        <f t="shared" si="128"/>
        <v>128.0580063228611</v>
      </c>
      <c r="K158" s="24" t="s">
        <v>636</v>
      </c>
      <c r="L158" s="25">
        <f t="shared" si="120"/>
        <v>0</v>
      </c>
      <c r="M158" s="524"/>
      <c r="N158" s="523"/>
      <c r="O158" s="646"/>
      <c r="P158" s="8">
        <f>$S$154</f>
        <v>118.19</v>
      </c>
      <c r="Q158" s="24" t="s">
        <v>636</v>
      </c>
      <c r="R158" s="25">
        <f t="shared" si="95"/>
        <v>0</v>
      </c>
      <c r="S158" s="524"/>
      <c r="T158" s="523"/>
      <c r="U158" s="646"/>
      <c r="V158" s="8">
        <f>$S$154</f>
        <v>118.19</v>
      </c>
      <c r="W158" s="24" t="s">
        <v>636</v>
      </c>
      <c r="X158" s="25">
        <f t="shared" si="96"/>
        <v>0</v>
      </c>
      <c r="Y158" s="524"/>
      <c r="Z158" s="523"/>
    </row>
    <row r="159" spans="1:26" hidden="1" x14ac:dyDescent="0.4">
      <c r="A159" s="23"/>
      <c r="B159" s="638" t="s">
        <v>22</v>
      </c>
      <c r="C159" s="645">
        <f>SUM(C155:C158)</f>
        <v>0</v>
      </c>
      <c r="D159" s="8">
        <f t="shared" si="127"/>
        <v>148.93146135348746</v>
      </c>
      <c r="E159" s="24" t="s">
        <v>636</v>
      </c>
      <c r="F159" s="22">
        <f t="shared" si="118"/>
        <v>0</v>
      </c>
      <c r="G159" s="524"/>
      <c r="H159" s="523"/>
      <c r="I159" s="536">
        <f>SUM(I155:I158)</f>
        <v>0</v>
      </c>
      <c r="J159" s="8">
        <f t="shared" si="128"/>
        <v>128.0580063228611</v>
      </c>
      <c r="K159" s="24" t="s">
        <v>636</v>
      </c>
      <c r="L159" s="22">
        <f t="shared" si="120"/>
        <v>0</v>
      </c>
      <c r="M159" s="524"/>
      <c r="N159" s="523"/>
      <c r="O159" s="645">
        <f>SUM(O155:O158)</f>
        <v>0</v>
      </c>
      <c r="P159" s="8">
        <f>$S$154</f>
        <v>118.19</v>
      </c>
      <c r="Q159" s="24" t="s">
        <v>636</v>
      </c>
      <c r="R159" s="22">
        <f t="shared" si="95"/>
        <v>0</v>
      </c>
      <c r="S159" s="524"/>
      <c r="T159" s="523"/>
      <c r="U159" s="645">
        <f>SUM(U155:U158)</f>
        <v>0</v>
      </c>
      <c r="V159" s="8">
        <f>$S$154</f>
        <v>118.19</v>
      </c>
      <c r="W159" s="24" t="s">
        <v>636</v>
      </c>
      <c r="X159" s="22">
        <f t="shared" si="96"/>
        <v>0</v>
      </c>
      <c r="Y159" s="524"/>
      <c r="Z159" s="523"/>
    </row>
    <row r="160" spans="1:26" hidden="1" x14ac:dyDescent="0.4">
      <c r="A160" s="13"/>
      <c r="B160" s="652" t="s">
        <v>22</v>
      </c>
      <c r="C160" s="647"/>
      <c r="D160" s="15"/>
      <c r="E160" s="30"/>
      <c r="F160" s="14"/>
      <c r="G160" s="529">
        <f>G154+F159</f>
        <v>148.93146135348746</v>
      </c>
      <c r="H160" s="530"/>
      <c r="I160" s="31"/>
      <c r="J160" s="15"/>
      <c r="K160" s="30"/>
      <c r="L160" s="14"/>
      <c r="M160" s="529">
        <f>M154+L159</f>
        <v>128.0580063228611</v>
      </c>
      <c r="N160" s="530"/>
      <c r="O160" s="647"/>
      <c r="P160" s="15"/>
      <c r="Q160" s="30"/>
      <c r="R160" s="14"/>
      <c r="S160" s="529">
        <f>S154+R159</f>
        <v>118.19</v>
      </c>
      <c r="T160" s="530"/>
      <c r="U160" s="647"/>
      <c r="V160" s="15"/>
      <c r="W160" s="30"/>
      <c r="X160" s="14"/>
      <c r="Y160" s="529">
        <f>Y154+X159</f>
        <v>118.19</v>
      </c>
      <c r="Z160" s="530"/>
    </row>
    <row r="161" spans="1:26" hidden="1" x14ac:dyDescent="0.4">
      <c r="A161" s="32"/>
      <c r="G161" s="8">
        <f>G160/100</f>
        <v>1.4893146135348747</v>
      </c>
      <c r="M161" s="8">
        <f>M160/100</f>
        <v>1.2805800632286111</v>
      </c>
      <c r="S161" s="8">
        <f>S160/100</f>
        <v>1.1819</v>
      </c>
      <c r="Y161" s="8">
        <f>Y160/100</f>
        <v>1.1819</v>
      </c>
    </row>
    <row r="162" spans="1:26" hidden="1" x14ac:dyDescent="0.4">
      <c r="A162" s="32"/>
    </row>
    <row r="163" spans="1:26" hidden="1" x14ac:dyDescent="0.4">
      <c r="A163" s="32"/>
    </row>
    <row r="164" spans="1:26" hidden="1" x14ac:dyDescent="0.4">
      <c r="A164" s="32"/>
      <c r="M164" s="8"/>
      <c r="S164" s="8"/>
      <c r="Y164" s="8"/>
    </row>
    <row r="165" spans="1:26" hidden="1" x14ac:dyDescent="0.4">
      <c r="A165" s="32"/>
    </row>
    <row r="166" spans="1:26" ht="33.4" hidden="1" x14ac:dyDescent="1">
      <c r="A166" s="9"/>
      <c r="B166" s="994" t="s">
        <v>388</v>
      </c>
      <c r="C166" s="994"/>
      <c r="D166" s="994"/>
      <c r="E166" s="994"/>
      <c r="F166" s="994"/>
      <c r="G166" s="994"/>
      <c r="H166" s="994"/>
      <c r="I166" s="994"/>
      <c r="J166" s="994"/>
      <c r="K166" s="994"/>
      <c r="L166" s="994"/>
      <c r="M166" s="994"/>
      <c r="N166" s="994"/>
    </row>
    <row r="167" spans="1:26" hidden="1" x14ac:dyDescent="0.4"/>
    <row r="168" spans="1:26" hidden="1" x14ac:dyDescent="0.4"/>
    <row r="169" spans="1:26" ht="31.5" hidden="1" customHeight="1" x14ac:dyDescent="0.4">
      <c r="A169" s="513" t="s">
        <v>311</v>
      </c>
      <c r="B169" s="992" t="s">
        <v>323</v>
      </c>
      <c r="C169" s="992"/>
      <c r="D169" s="992"/>
      <c r="E169" s="992"/>
      <c r="F169" s="992"/>
      <c r="G169" s="993"/>
      <c r="H169" s="988" t="s">
        <v>313</v>
      </c>
      <c r="I169" s="989"/>
      <c r="J169" s="989"/>
      <c r="K169" s="989"/>
      <c r="L169" s="989"/>
      <c r="M169" s="990"/>
      <c r="N169" s="28"/>
      <c r="O169" s="988" t="s">
        <v>593</v>
      </c>
      <c r="P169" s="989"/>
      <c r="Q169" s="989"/>
      <c r="R169" s="989"/>
      <c r="S169" s="989"/>
      <c r="T169" s="990"/>
      <c r="U169" s="988" t="s">
        <v>593</v>
      </c>
      <c r="V169" s="989"/>
      <c r="W169" s="989"/>
      <c r="X169" s="989"/>
      <c r="Y169" s="989"/>
      <c r="Z169" s="990"/>
    </row>
    <row r="170" spans="1:26" hidden="1" x14ac:dyDescent="0.4">
      <c r="A170" s="13" t="s">
        <v>0</v>
      </c>
      <c r="B170" s="649"/>
      <c r="C170" s="640" t="s">
        <v>2</v>
      </c>
      <c r="D170" s="987" t="s">
        <v>3</v>
      </c>
      <c r="E170" s="987"/>
      <c r="F170" s="14" t="s">
        <v>4</v>
      </c>
      <c r="G170" s="15" t="s">
        <v>5</v>
      </c>
      <c r="H170" s="515"/>
      <c r="I170" s="309" t="s">
        <v>2</v>
      </c>
      <c r="J170" s="987" t="s">
        <v>3</v>
      </c>
      <c r="K170" s="987"/>
      <c r="L170" s="14" t="s">
        <v>4</v>
      </c>
      <c r="M170" s="15" t="s">
        <v>5</v>
      </c>
      <c r="N170" s="515"/>
      <c r="O170" s="640" t="s">
        <v>2</v>
      </c>
      <c r="P170" s="987" t="s">
        <v>3</v>
      </c>
      <c r="Q170" s="987"/>
      <c r="R170" s="14" t="s">
        <v>4</v>
      </c>
      <c r="S170" s="15" t="s">
        <v>5</v>
      </c>
      <c r="T170" s="15"/>
      <c r="U170" s="640" t="s">
        <v>2</v>
      </c>
      <c r="V170" s="987" t="s">
        <v>3</v>
      </c>
      <c r="W170" s="987"/>
      <c r="X170" s="14" t="s">
        <v>4</v>
      </c>
      <c r="Y170" s="15" t="s">
        <v>5</v>
      </c>
      <c r="Z170" s="15"/>
    </row>
    <row r="171" spans="1:26" hidden="1" x14ac:dyDescent="0.4">
      <c r="A171" s="17" t="s">
        <v>1</v>
      </c>
      <c r="B171" s="651"/>
      <c r="C171" s="644">
        <v>100</v>
      </c>
      <c r="D171" s="10">
        <v>100</v>
      </c>
      <c r="E171" s="18"/>
      <c r="F171" s="19">
        <v>100</v>
      </c>
      <c r="G171" s="517">
        <v>100</v>
      </c>
      <c r="H171" s="518"/>
      <c r="I171" s="19">
        <v>100</v>
      </c>
      <c r="J171" s="10">
        <v>100</v>
      </c>
      <c r="K171" s="18"/>
      <c r="L171" s="19">
        <v>100</v>
      </c>
      <c r="M171" s="517">
        <v>100</v>
      </c>
      <c r="N171" s="518"/>
      <c r="O171" s="644">
        <v>100</v>
      </c>
      <c r="P171" s="10">
        <v>100</v>
      </c>
      <c r="Q171" s="18"/>
      <c r="R171" s="19">
        <v>100</v>
      </c>
      <c r="S171" s="517">
        <v>100</v>
      </c>
      <c r="T171" s="518"/>
      <c r="U171" s="644">
        <v>100</v>
      </c>
      <c r="V171" s="10">
        <v>100</v>
      </c>
      <c r="W171" s="18"/>
      <c r="X171" s="19">
        <v>100</v>
      </c>
      <c r="Y171" s="517">
        <v>100</v>
      </c>
      <c r="Z171" s="518"/>
    </row>
    <row r="172" spans="1:26" hidden="1" x14ac:dyDescent="0.4">
      <c r="A172" s="20" t="s">
        <v>6</v>
      </c>
      <c r="B172" s="638"/>
      <c r="C172" s="645"/>
      <c r="D172" s="11">
        <f>D171</f>
        <v>100</v>
      </c>
      <c r="E172" s="21" t="s">
        <v>1</v>
      </c>
      <c r="F172" s="22">
        <f t="shared" ref="F172:F182" si="129">C172*D172</f>
        <v>0</v>
      </c>
      <c r="G172" s="521">
        <f>G171+F172</f>
        <v>100</v>
      </c>
      <c r="H172" s="230"/>
      <c r="I172" s="536">
        <f>C172</f>
        <v>0</v>
      </c>
      <c r="J172" s="11">
        <f>J171</f>
        <v>100</v>
      </c>
      <c r="K172" s="21" t="s">
        <v>1</v>
      </c>
      <c r="L172" s="22">
        <f t="shared" ref="L172:L185" si="130">I172*J172</f>
        <v>0</v>
      </c>
      <c r="M172" s="521">
        <f>M171+L172</f>
        <v>100</v>
      </c>
      <c r="N172" s="230"/>
      <c r="O172" s="645"/>
      <c r="P172" s="11">
        <f>P171</f>
        <v>100</v>
      </c>
      <c r="Q172" s="21" t="s">
        <v>1</v>
      </c>
      <c r="R172" s="22">
        <f t="shared" ref="R172:R200" si="131">O172*P172</f>
        <v>0</v>
      </c>
      <c r="S172" s="521">
        <f>S171+R172</f>
        <v>100</v>
      </c>
      <c r="T172" s="230"/>
      <c r="U172" s="645"/>
      <c r="V172" s="11">
        <f>V171</f>
        <v>100</v>
      </c>
      <c r="W172" s="21" t="s">
        <v>1</v>
      </c>
      <c r="X172" s="22">
        <f t="shared" ref="X172:X200" si="132">U172*V172</f>
        <v>0</v>
      </c>
      <c r="Y172" s="521">
        <f>Y171+X172</f>
        <v>100</v>
      </c>
      <c r="Z172" s="230"/>
    </row>
    <row r="173" spans="1:26" hidden="1" x14ac:dyDescent="0.4">
      <c r="A173" s="17" t="s">
        <v>7</v>
      </c>
      <c r="B173" s="651" t="s">
        <v>8</v>
      </c>
      <c r="C173" s="646">
        <f>'Vaste waarden'!$C$25</f>
        <v>8.2987551867219914E-2</v>
      </c>
      <c r="D173" s="10">
        <f>$G$131</f>
        <v>100</v>
      </c>
      <c r="E173" s="18" t="s">
        <v>1</v>
      </c>
      <c r="F173" s="19">
        <f t="shared" si="129"/>
        <v>8.2987551867219906</v>
      </c>
      <c r="G173" s="517"/>
      <c r="H173" s="523"/>
      <c r="I173" s="537">
        <f>C173</f>
        <v>8.2987551867219914E-2</v>
      </c>
      <c r="J173" s="10">
        <f>$M$131</f>
        <v>100</v>
      </c>
      <c r="K173" s="18" t="s">
        <v>1</v>
      </c>
      <c r="L173" s="19">
        <f t="shared" si="130"/>
        <v>8.2987551867219906</v>
      </c>
      <c r="M173" s="517"/>
      <c r="N173" s="523"/>
      <c r="O173" s="646"/>
      <c r="P173" s="10">
        <f>$S$131</f>
        <v>100</v>
      </c>
      <c r="Q173" s="18" t="s">
        <v>1</v>
      </c>
      <c r="R173" s="19">
        <f t="shared" si="131"/>
        <v>0</v>
      </c>
      <c r="S173" s="517"/>
      <c r="T173" s="523"/>
      <c r="U173" s="646"/>
      <c r="V173" s="10">
        <f>$S$131</f>
        <v>100</v>
      </c>
      <c r="W173" s="18" t="s">
        <v>1</v>
      </c>
      <c r="X173" s="19">
        <f t="shared" si="132"/>
        <v>0</v>
      </c>
      <c r="Y173" s="517"/>
      <c r="Z173" s="523"/>
    </row>
    <row r="174" spans="1:26" hidden="1" x14ac:dyDescent="0.4">
      <c r="A174" s="23"/>
      <c r="B174" s="271" t="s">
        <v>9</v>
      </c>
      <c r="C174" s="646"/>
      <c r="D174" s="8">
        <f>$G$131</f>
        <v>100</v>
      </c>
      <c r="E174" s="24" t="s">
        <v>1</v>
      </c>
      <c r="F174" s="25">
        <f t="shared" si="129"/>
        <v>0</v>
      </c>
      <c r="G174" s="524"/>
      <c r="H174" s="523"/>
      <c r="I174" s="537"/>
      <c r="J174" s="8">
        <f>$M$131</f>
        <v>100</v>
      </c>
      <c r="K174" s="24" t="s">
        <v>1</v>
      </c>
      <c r="L174" s="25">
        <f t="shared" si="130"/>
        <v>0</v>
      </c>
      <c r="M174" s="524"/>
      <c r="N174" s="523"/>
      <c r="O174" s="646"/>
      <c r="P174" s="25">
        <f>$S$131</f>
        <v>100</v>
      </c>
      <c r="Q174" s="24" t="s">
        <v>1</v>
      </c>
      <c r="R174" s="25">
        <f t="shared" si="131"/>
        <v>0</v>
      </c>
      <c r="S174" s="524"/>
      <c r="T174" s="523"/>
      <c r="U174" s="646"/>
      <c r="V174" s="25">
        <f>$S$131</f>
        <v>100</v>
      </c>
      <c r="W174" s="24" t="s">
        <v>1</v>
      </c>
      <c r="X174" s="25">
        <f t="shared" si="132"/>
        <v>0</v>
      </c>
      <c r="Y174" s="524"/>
      <c r="Z174" s="523"/>
    </row>
    <row r="175" spans="1:26" hidden="1" x14ac:dyDescent="0.4">
      <c r="A175" s="23"/>
      <c r="B175" s="150" t="s">
        <v>10</v>
      </c>
      <c r="C175" s="646"/>
      <c r="D175" s="8">
        <f t="shared" ref="D175:D177" si="133">$G$131</f>
        <v>100</v>
      </c>
      <c r="E175" s="24" t="s">
        <v>1</v>
      </c>
      <c r="F175" s="25">
        <f t="shared" si="129"/>
        <v>0</v>
      </c>
      <c r="G175" s="524"/>
      <c r="H175" s="523"/>
      <c r="I175" s="537"/>
      <c r="J175" s="8">
        <f t="shared" ref="J175:J177" si="134">$M$131</f>
        <v>100</v>
      </c>
      <c r="K175" s="24" t="s">
        <v>1</v>
      </c>
      <c r="L175" s="25">
        <f t="shared" si="130"/>
        <v>0</v>
      </c>
      <c r="M175" s="524"/>
      <c r="N175" s="523"/>
      <c r="O175" s="646"/>
      <c r="P175" s="25">
        <f t="shared" ref="P175:P177" si="135">$S$131</f>
        <v>100</v>
      </c>
      <c r="Q175" s="24" t="s">
        <v>1</v>
      </c>
      <c r="R175" s="25">
        <f t="shared" si="131"/>
        <v>0</v>
      </c>
      <c r="S175" s="524"/>
      <c r="T175" s="523"/>
      <c r="U175" s="646"/>
      <c r="V175" s="25">
        <f t="shared" ref="V175:V177" si="136">$S$131</f>
        <v>100</v>
      </c>
      <c r="W175" s="24" t="s">
        <v>1</v>
      </c>
      <c r="X175" s="25">
        <f t="shared" si="132"/>
        <v>0</v>
      </c>
      <c r="Y175" s="524"/>
      <c r="Z175" s="523"/>
    </row>
    <row r="176" spans="1:26" hidden="1" x14ac:dyDescent="0.4">
      <c r="A176" s="23"/>
      <c r="B176" s="150" t="s">
        <v>362</v>
      </c>
      <c r="C176" s="646">
        <f>'Vaste waarden'!$C$27</f>
        <v>0</v>
      </c>
      <c r="D176" s="8">
        <f t="shared" si="133"/>
        <v>100</v>
      </c>
      <c r="E176" s="24" t="s">
        <v>1</v>
      </c>
      <c r="F176" s="25">
        <f t="shared" si="129"/>
        <v>0</v>
      </c>
      <c r="G176" s="524"/>
      <c r="H176" s="523"/>
      <c r="I176" s="537"/>
      <c r="J176" s="8">
        <f t="shared" si="134"/>
        <v>100</v>
      </c>
      <c r="K176" s="24" t="s">
        <v>1</v>
      </c>
      <c r="L176" s="25">
        <f t="shared" si="130"/>
        <v>0</v>
      </c>
      <c r="M176" s="524"/>
      <c r="N176" s="523"/>
      <c r="O176" s="646"/>
      <c r="P176" s="25">
        <f t="shared" si="135"/>
        <v>100</v>
      </c>
      <c r="Q176" s="24" t="s">
        <v>1</v>
      </c>
      <c r="R176" s="25">
        <f t="shared" si="131"/>
        <v>0</v>
      </c>
      <c r="S176" s="524"/>
      <c r="T176" s="523"/>
      <c r="U176" s="646"/>
      <c r="V176" s="25">
        <f t="shared" si="136"/>
        <v>100</v>
      </c>
      <c r="W176" s="24" t="s">
        <v>1</v>
      </c>
      <c r="X176" s="25">
        <f t="shared" si="132"/>
        <v>0</v>
      </c>
      <c r="Y176" s="524"/>
      <c r="Z176" s="523"/>
    </row>
    <row r="177" spans="1:26" hidden="1" x14ac:dyDescent="0.4">
      <c r="A177" s="20"/>
      <c r="B177" s="151" t="s">
        <v>22</v>
      </c>
      <c r="C177" s="645">
        <f>SUM(C173:C176)</f>
        <v>8.2987551867219914E-2</v>
      </c>
      <c r="D177" s="8">
        <f t="shared" si="133"/>
        <v>100</v>
      </c>
      <c r="E177" s="24" t="s">
        <v>1</v>
      </c>
      <c r="F177" s="22">
        <f t="shared" si="129"/>
        <v>8.2987551867219906</v>
      </c>
      <c r="G177" s="521">
        <f>G172+F177</f>
        <v>108.29875518672199</v>
      </c>
      <c r="H177" s="230"/>
      <c r="I177" s="535">
        <f>SUM(I173:I176)</f>
        <v>8.2987551867219914E-2</v>
      </c>
      <c r="J177" s="8">
        <f t="shared" si="134"/>
        <v>100</v>
      </c>
      <c r="K177" s="21" t="s">
        <v>1</v>
      </c>
      <c r="L177" s="22">
        <f t="shared" si="130"/>
        <v>8.2987551867219906</v>
      </c>
      <c r="M177" s="521">
        <f>M172+L177</f>
        <v>108.29875518672199</v>
      </c>
      <c r="N177" s="230"/>
      <c r="O177" s="645">
        <f>SUM(O173:O176)</f>
        <v>0</v>
      </c>
      <c r="P177" s="22">
        <f t="shared" si="135"/>
        <v>100</v>
      </c>
      <c r="Q177" s="21" t="s">
        <v>1</v>
      </c>
      <c r="R177" s="22">
        <f t="shared" si="131"/>
        <v>0</v>
      </c>
      <c r="S177" s="521">
        <f>S172+R177</f>
        <v>100</v>
      </c>
      <c r="T177" s="230"/>
      <c r="U177" s="645">
        <f>SUM(U173:U176)</f>
        <v>0</v>
      </c>
      <c r="V177" s="22">
        <f t="shared" si="136"/>
        <v>100</v>
      </c>
      <c r="W177" s="21" t="s">
        <v>1</v>
      </c>
      <c r="X177" s="22">
        <f t="shared" si="132"/>
        <v>0</v>
      </c>
      <c r="Y177" s="521">
        <f>Y172+X177</f>
        <v>100</v>
      </c>
      <c r="Z177" s="230"/>
    </row>
    <row r="178" spans="1:26" hidden="1" x14ac:dyDescent="0.4">
      <c r="A178" s="26" t="s">
        <v>390</v>
      </c>
      <c r="B178" s="650"/>
      <c r="C178" s="645">
        <f>'Overzicht van invoer'!$F$42</f>
        <v>8.3000000000000004E-2</v>
      </c>
      <c r="D178" s="28">
        <f>G177-F175</f>
        <v>108.29875518672199</v>
      </c>
      <c r="E178" s="27" t="s">
        <v>394</v>
      </c>
      <c r="F178" s="29">
        <f t="shared" si="129"/>
        <v>8.9887966804979254</v>
      </c>
      <c r="G178" s="525">
        <f>G177+F178</f>
        <v>117.28755186721992</v>
      </c>
      <c r="H178" s="230"/>
      <c r="I178" s="526">
        <f>IF(Variabelen!$C$68 ="ja", Variabelen!$F$67, 0)+IF(Variabelen!$C$71 ="ja", Variabelen!$F$70, 0)</f>
        <v>0</v>
      </c>
      <c r="J178" s="28">
        <f>M177-L175</f>
        <v>108.29875518672199</v>
      </c>
      <c r="K178" s="29" t="s">
        <v>394</v>
      </c>
      <c r="L178" s="29">
        <f t="shared" si="130"/>
        <v>0</v>
      </c>
      <c r="M178" s="525">
        <f>M177+L178</f>
        <v>108.29875518672199</v>
      </c>
      <c r="N178" s="230"/>
      <c r="O178" s="655">
        <f>IF(Variabelen!$C$69 ="ja", Variabelen!$F$67, 0)+IF(Variabelen!$C$72 ="ja", Variabelen!$F$70, 0)</f>
        <v>0</v>
      </c>
      <c r="P178" s="28">
        <f>S177-R175</f>
        <v>100</v>
      </c>
      <c r="Q178" s="27" t="s">
        <v>394</v>
      </c>
      <c r="R178" s="29">
        <f t="shared" si="131"/>
        <v>0</v>
      </c>
      <c r="S178" s="525">
        <f>S177+R178</f>
        <v>100</v>
      </c>
      <c r="T178" s="230"/>
      <c r="U178" s="655"/>
      <c r="V178" s="28">
        <f>Y177-X175</f>
        <v>100</v>
      </c>
      <c r="W178" s="27" t="s">
        <v>394</v>
      </c>
      <c r="X178" s="29">
        <f t="shared" si="132"/>
        <v>0</v>
      </c>
      <c r="Y178" s="525">
        <f>Y177+X178</f>
        <v>100</v>
      </c>
      <c r="Z178" s="230"/>
    </row>
    <row r="179" spans="1:26" hidden="1" x14ac:dyDescent="0.4">
      <c r="A179" s="26" t="s">
        <v>11</v>
      </c>
      <c r="B179" s="650"/>
      <c r="C179" s="645">
        <f>'Vaste waarden'!$C$32</f>
        <v>0.08</v>
      </c>
      <c r="D179" s="28">
        <f>G177-F175</f>
        <v>108.29875518672199</v>
      </c>
      <c r="E179" s="538" t="s">
        <v>394</v>
      </c>
      <c r="F179" s="29">
        <f t="shared" si="129"/>
        <v>8.6639004149377588</v>
      </c>
      <c r="G179" s="525">
        <f>G177+F179+F178</f>
        <v>125.95145228215767</v>
      </c>
      <c r="H179" s="230"/>
      <c r="I179" s="526">
        <f>IF(Variabelen!$C$65 ="ja", Variabelen!$F$64, 0)</f>
        <v>0</v>
      </c>
      <c r="J179" s="28">
        <f>M177-L175</f>
        <v>108.29875518672199</v>
      </c>
      <c r="K179" s="27" t="s">
        <v>394</v>
      </c>
      <c r="L179" s="29">
        <f t="shared" si="130"/>
        <v>0</v>
      </c>
      <c r="M179" s="525">
        <f>M177+L179+L178</f>
        <v>108.29875518672199</v>
      </c>
      <c r="N179" s="230"/>
      <c r="O179" s="655">
        <f>IF(Variabelen!$C$66 ="ja", Variabelen!$F$64, 0)</f>
        <v>0</v>
      </c>
      <c r="P179" s="28">
        <f>S177-R175</f>
        <v>100</v>
      </c>
      <c r="Q179" s="27" t="s">
        <v>394</v>
      </c>
      <c r="R179" s="29">
        <f t="shared" si="131"/>
        <v>0</v>
      </c>
      <c r="S179" s="525">
        <f>S177+R179+R178</f>
        <v>100</v>
      </c>
      <c r="T179" s="230"/>
      <c r="U179" s="655"/>
      <c r="V179" s="28">
        <f>Y177-X175</f>
        <v>100</v>
      </c>
      <c r="W179" s="27" t="s">
        <v>394</v>
      </c>
      <c r="X179" s="29">
        <f t="shared" si="132"/>
        <v>0</v>
      </c>
      <c r="Y179" s="525">
        <f>Y177+X179+X178</f>
        <v>100</v>
      </c>
      <c r="Z179" s="230"/>
    </row>
    <row r="180" spans="1:26" hidden="1" x14ac:dyDescent="0.4">
      <c r="A180" s="23" t="s">
        <v>18</v>
      </c>
      <c r="B180" s="271" t="s">
        <v>314</v>
      </c>
      <c r="C180" s="646">
        <f>'Overzicht van invoer'!$F$11</f>
        <v>0</v>
      </c>
      <c r="D180" s="8">
        <f>$G$138</f>
        <v>125.95145228215767</v>
      </c>
      <c r="E180" s="24" t="s">
        <v>394</v>
      </c>
      <c r="F180" s="25">
        <f t="shared" si="129"/>
        <v>0</v>
      </c>
      <c r="G180" s="524"/>
      <c r="H180" s="523"/>
      <c r="I180" s="537">
        <f>C180</f>
        <v>0</v>
      </c>
      <c r="J180" s="8">
        <f>$M$138</f>
        <v>108.29875518672199</v>
      </c>
      <c r="K180" s="24" t="s">
        <v>394</v>
      </c>
      <c r="L180" s="25">
        <f t="shared" si="130"/>
        <v>0</v>
      </c>
      <c r="M180" s="524"/>
      <c r="N180" s="523"/>
      <c r="O180" s="646">
        <f>C180</f>
        <v>0</v>
      </c>
      <c r="P180" s="8">
        <f>$S$138</f>
        <v>100</v>
      </c>
      <c r="Q180" s="24" t="s">
        <v>394</v>
      </c>
      <c r="R180" s="25">
        <f t="shared" si="131"/>
        <v>0</v>
      </c>
      <c r="S180" s="524"/>
      <c r="T180" s="523"/>
      <c r="U180" s="646">
        <f>I180</f>
        <v>0</v>
      </c>
      <c r="V180" s="8">
        <f>$S$138</f>
        <v>100</v>
      </c>
      <c r="W180" s="24" t="s">
        <v>394</v>
      </c>
      <c r="X180" s="25">
        <f t="shared" si="132"/>
        <v>0</v>
      </c>
      <c r="Y180" s="524"/>
      <c r="Z180" s="523"/>
    </row>
    <row r="181" spans="1:26" hidden="1" x14ac:dyDescent="0.4">
      <c r="A181" s="23"/>
      <c r="B181" s="271" t="s">
        <v>315</v>
      </c>
      <c r="C181" s="646">
        <f>'Overzicht van invoer'!$F$13</f>
        <v>0.10402827611134435</v>
      </c>
      <c r="D181" s="8">
        <f t="shared" ref="D181:D186" si="137">$G$138</f>
        <v>125.95145228215767</v>
      </c>
      <c r="E181" s="24" t="s">
        <v>394</v>
      </c>
      <c r="F181" s="25">
        <f t="shared" si="129"/>
        <v>13.102512454633111</v>
      </c>
      <c r="G181" s="524"/>
      <c r="H181" s="523"/>
      <c r="I181" s="522">
        <f>'Vaste waarden'!$B$36</f>
        <v>0.159</v>
      </c>
      <c r="J181" s="8">
        <f>$M$138</f>
        <v>108.29875518672199</v>
      </c>
      <c r="K181" s="24" t="s">
        <v>394</v>
      </c>
      <c r="L181" s="25">
        <f t="shared" si="130"/>
        <v>17.219502074688798</v>
      </c>
      <c r="M181" s="524"/>
      <c r="N181" s="523"/>
      <c r="O181" s="637">
        <f>C181</f>
        <v>0.10402827611134435</v>
      </c>
      <c r="P181" s="8">
        <f t="shared" ref="P181" si="138">$S$14</f>
        <v>100</v>
      </c>
      <c r="Q181" s="25" t="s">
        <v>394</v>
      </c>
      <c r="R181" s="25">
        <f t="shared" si="131"/>
        <v>10.402827611134436</v>
      </c>
      <c r="S181" s="524"/>
      <c r="T181" s="523"/>
      <c r="U181" s="637">
        <f>I181</f>
        <v>0.159</v>
      </c>
      <c r="V181" s="8">
        <f>$S$138</f>
        <v>100</v>
      </c>
      <c r="W181" s="24" t="s">
        <v>394</v>
      </c>
      <c r="X181" s="25">
        <f t="shared" si="132"/>
        <v>15.9</v>
      </c>
      <c r="Y181" s="524"/>
      <c r="Z181" s="523"/>
    </row>
    <row r="182" spans="1:26" hidden="1" x14ac:dyDescent="0.4">
      <c r="A182" s="23"/>
      <c r="B182" s="271" t="s">
        <v>12</v>
      </c>
      <c r="C182" s="646"/>
      <c r="D182" s="8">
        <f t="shared" si="137"/>
        <v>125.95145228215767</v>
      </c>
      <c r="E182" s="24" t="s">
        <v>394</v>
      </c>
      <c r="F182" s="25">
        <f t="shared" si="129"/>
        <v>0</v>
      </c>
      <c r="G182" s="524"/>
      <c r="H182" s="523"/>
      <c r="I182" s="537">
        <f>C182</f>
        <v>0</v>
      </c>
      <c r="J182" s="8">
        <f>$M$138</f>
        <v>108.29875518672199</v>
      </c>
      <c r="K182" s="24" t="s">
        <v>394</v>
      </c>
      <c r="L182" s="25">
        <f t="shared" si="130"/>
        <v>0</v>
      </c>
      <c r="M182" s="524"/>
      <c r="N182" s="523"/>
      <c r="O182" s="646">
        <f t="shared" ref="O182:O185" si="139">I182</f>
        <v>0</v>
      </c>
      <c r="P182" s="8">
        <f>$S$138</f>
        <v>100</v>
      </c>
      <c r="Q182" s="24" t="s">
        <v>394</v>
      </c>
      <c r="R182" s="25">
        <f t="shared" si="131"/>
        <v>0</v>
      </c>
      <c r="S182" s="524"/>
      <c r="T182" s="523"/>
      <c r="U182" s="646">
        <f t="shared" ref="U182" si="140">O182</f>
        <v>0</v>
      </c>
      <c r="V182" s="8">
        <f>$S$138</f>
        <v>100</v>
      </c>
      <c r="W182" s="24" t="s">
        <v>394</v>
      </c>
      <c r="X182" s="25">
        <f t="shared" si="132"/>
        <v>0</v>
      </c>
      <c r="Y182" s="524"/>
      <c r="Z182" s="523"/>
    </row>
    <row r="183" spans="1:26" hidden="1" x14ac:dyDescent="0.4">
      <c r="A183" s="23"/>
      <c r="B183" s="271" t="s">
        <v>285</v>
      </c>
      <c r="C183" s="637">
        <f>'Vaste waarden'!$B$19</f>
        <v>1.2200000000000001E-2</v>
      </c>
      <c r="D183" s="8">
        <f t="shared" ref="D183" si="141">$G$14</f>
        <v>131.64324746291959</v>
      </c>
      <c r="E183" s="25" t="s">
        <v>394</v>
      </c>
      <c r="F183" s="25">
        <f>C183*D183</f>
        <v>1.6060476190476192</v>
      </c>
      <c r="G183" s="524"/>
      <c r="H183" s="523"/>
      <c r="I183" s="522">
        <f>C183</f>
        <v>1.2200000000000001E-2</v>
      </c>
      <c r="J183" s="8">
        <f t="shared" ref="J183" si="142">$M$14</f>
        <v>113.19281811085089</v>
      </c>
      <c r="K183" s="25" t="s">
        <v>394</v>
      </c>
      <c r="L183" s="25">
        <f t="shared" si="130"/>
        <v>1.3809523809523809</v>
      </c>
      <c r="M183" s="524"/>
      <c r="N183" s="523"/>
      <c r="O183" s="637">
        <f>C183</f>
        <v>1.2200000000000001E-2</v>
      </c>
      <c r="P183" s="8">
        <f t="shared" ref="P183" si="143">$S$14</f>
        <v>100</v>
      </c>
      <c r="Q183" s="25" t="s">
        <v>394</v>
      </c>
      <c r="R183" s="25">
        <f t="shared" si="131"/>
        <v>1.22</v>
      </c>
      <c r="S183" s="524"/>
      <c r="T183" s="523"/>
      <c r="U183" s="637">
        <f>I183</f>
        <v>1.2200000000000001E-2</v>
      </c>
      <c r="V183" s="8">
        <f t="shared" ref="V183:V185" si="144">$S$14</f>
        <v>100</v>
      </c>
      <c r="W183" s="25" t="s">
        <v>394</v>
      </c>
      <c r="X183" s="25">
        <f t="shared" si="132"/>
        <v>1.22</v>
      </c>
      <c r="Y183" s="524"/>
      <c r="Z183" s="523"/>
    </row>
    <row r="184" spans="1:26" hidden="1" x14ac:dyDescent="0.4">
      <c r="A184" s="23"/>
      <c r="B184" s="271" t="s">
        <v>613</v>
      </c>
      <c r="C184" s="646">
        <f>'Vaste waarden'!$B$10</f>
        <v>0</v>
      </c>
      <c r="D184" s="8">
        <f t="shared" ref="D184:D185" si="145">$G$14</f>
        <v>131.64324746291959</v>
      </c>
      <c r="E184" s="24" t="s">
        <v>394</v>
      </c>
      <c r="F184" s="25">
        <f t="shared" ref="F184:F185" si="146">C184*D184</f>
        <v>0</v>
      </c>
      <c r="G184" s="524"/>
      <c r="H184" s="523"/>
      <c r="I184" s="537">
        <f>C184</f>
        <v>0</v>
      </c>
      <c r="J184" s="8">
        <f t="shared" ref="J184:J185" si="147">$M$14</f>
        <v>113.19281811085089</v>
      </c>
      <c r="K184" s="24" t="s">
        <v>394</v>
      </c>
      <c r="L184" s="25">
        <f t="shared" si="130"/>
        <v>0</v>
      </c>
      <c r="M184" s="524"/>
      <c r="N184" s="523"/>
      <c r="O184" s="646">
        <f t="shared" si="139"/>
        <v>0</v>
      </c>
      <c r="P184" s="8">
        <f t="shared" ref="P184:P185" si="148">$S$14</f>
        <v>100</v>
      </c>
      <c r="Q184" s="24" t="s">
        <v>394</v>
      </c>
      <c r="R184" s="25">
        <f t="shared" si="131"/>
        <v>0</v>
      </c>
      <c r="S184" s="524"/>
      <c r="T184" s="523"/>
      <c r="U184" s="646">
        <f t="shared" ref="U184" si="149">O184</f>
        <v>0</v>
      </c>
      <c r="V184" s="8">
        <f t="shared" si="144"/>
        <v>100</v>
      </c>
      <c r="W184" s="24" t="s">
        <v>394</v>
      </c>
      <c r="X184" s="25">
        <f t="shared" si="132"/>
        <v>0</v>
      </c>
      <c r="Y184" s="524"/>
      <c r="Z184" s="523"/>
    </row>
    <row r="185" spans="1:26" hidden="1" x14ac:dyDescent="0.4">
      <c r="A185" s="23"/>
      <c r="B185" s="271" t="s">
        <v>612</v>
      </c>
      <c r="C185" s="646">
        <f>('Vaste waarden'!$B$40*Variabelen!$F$95)</f>
        <v>3.8494951700000002E-2</v>
      </c>
      <c r="D185" s="8">
        <f t="shared" si="145"/>
        <v>131.64324746291959</v>
      </c>
      <c r="E185" s="24" t="s">
        <v>394</v>
      </c>
      <c r="F185" s="25">
        <f t="shared" si="146"/>
        <v>5.0676004527162375</v>
      </c>
      <c r="G185" s="524"/>
      <c r="H185" s="523"/>
      <c r="I185" s="537">
        <f>C185</f>
        <v>3.8494951700000002E-2</v>
      </c>
      <c r="J185" s="8">
        <f t="shared" si="147"/>
        <v>113.19281811085089</v>
      </c>
      <c r="K185" s="24" t="s">
        <v>394</v>
      </c>
      <c r="L185" s="25">
        <f t="shared" si="130"/>
        <v>4.3573520659640907</v>
      </c>
      <c r="M185" s="524"/>
      <c r="N185" s="523"/>
      <c r="O185" s="646">
        <f t="shared" si="139"/>
        <v>3.8494951700000002E-2</v>
      </c>
      <c r="P185" s="8">
        <f t="shared" si="148"/>
        <v>100</v>
      </c>
      <c r="Q185" s="24" t="s">
        <v>394</v>
      </c>
      <c r="R185" s="25">
        <f t="shared" si="131"/>
        <v>3.84949517</v>
      </c>
      <c r="S185" s="524"/>
      <c r="T185" s="523"/>
      <c r="U185" s="646">
        <f>('Vaste waarden'!$B$40*Variabelen!$F$95)</f>
        <v>3.8494951700000002E-2</v>
      </c>
      <c r="V185" s="8">
        <f t="shared" si="144"/>
        <v>100</v>
      </c>
      <c r="W185" s="24" t="s">
        <v>394</v>
      </c>
      <c r="X185" s="25">
        <f t="shared" si="132"/>
        <v>3.84949517</v>
      </c>
      <c r="Y185" s="524"/>
      <c r="Z185" s="523"/>
    </row>
    <row r="186" spans="1:26" hidden="1" x14ac:dyDescent="0.4">
      <c r="A186" s="23"/>
      <c r="B186" s="638" t="s">
        <v>22</v>
      </c>
      <c r="C186" s="645">
        <f>SUM(C180:C185)</f>
        <v>0.15472322781134434</v>
      </c>
      <c r="D186" s="8">
        <f t="shared" si="137"/>
        <v>125.95145228215767</v>
      </c>
      <c r="E186" s="24" t="s">
        <v>394</v>
      </c>
      <c r="F186" s="25">
        <f>SUM(F180:F185)</f>
        <v>19.776160526396968</v>
      </c>
      <c r="G186" s="524">
        <f>G179+F186</f>
        <v>145.72761280855465</v>
      </c>
      <c r="H186" s="527"/>
      <c r="I186" s="536">
        <f>SUM(I180:I184)</f>
        <v>0.17119999999999999</v>
      </c>
      <c r="J186" s="22">
        <f>$M$138</f>
        <v>108.29875518672199</v>
      </c>
      <c r="K186" s="24" t="s">
        <v>394</v>
      </c>
      <c r="L186" s="25">
        <f>SUM(L180:L185)</f>
        <v>22.957806521605267</v>
      </c>
      <c r="M186" s="524">
        <f>M179+L186</f>
        <v>131.25656170832727</v>
      </c>
      <c r="N186" s="527"/>
      <c r="O186" s="645">
        <f>SUM(O180:O184)</f>
        <v>0.11622827611134436</v>
      </c>
      <c r="P186" s="22">
        <f t="shared" ref="P186:P195" si="150">$S$138</f>
        <v>100</v>
      </c>
      <c r="Q186" s="24" t="s">
        <v>394</v>
      </c>
      <c r="R186" s="25">
        <f t="shared" si="131"/>
        <v>11.622827611134436</v>
      </c>
      <c r="S186" s="524">
        <f>S179+R186</f>
        <v>111.62282761113444</v>
      </c>
      <c r="T186" s="527"/>
      <c r="U186" s="645">
        <f>SUM(U180:U184)</f>
        <v>0.17119999999999999</v>
      </c>
      <c r="V186" s="22">
        <f t="shared" ref="V186:V195" si="151">$S$138</f>
        <v>100</v>
      </c>
      <c r="W186" s="24" t="s">
        <v>394</v>
      </c>
      <c r="X186" s="25">
        <f t="shared" si="132"/>
        <v>17.119999999999997</v>
      </c>
      <c r="Y186" s="524">
        <f>Y179+X186</f>
        <v>117.12</v>
      </c>
      <c r="Z186" s="527"/>
    </row>
    <row r="187" spans="1:26" hidden="1" x14ac:dyDescent="0.4">
      <c r="A187" s="17" t="s">
        <v>316</v>
      </c>
      <c r="B187" s="651" t="s">
        <v>320</v>
      </c>
      <c r="C187" s="646">
        <f>'Vaste waarden'!$B$2</f>
        <v>2.7400000000000001E-2</v>
      </c>
      <c r="D187" s="10">
        <f>$G$138</f>
        <v>125.95145228215767</v>
      </c>
      <c r="E187" s="18" t="s">
        <v>394</v>
      </c>
      <c r="F187" s="19">
        <f t="shared" ref="F187:F200" si="152">C187*D187</f>
        <v>3.4510697925311202</v>
      </c>
      <c r="G187" s="517"/>
      <c r="H187" s="523"/>
      <c r="I187" s="537">
        <f t="shared" ref="I187:I194" si="153">C187</f>
        <v>2.7400000000000001E-2</v>
      </c>
      <c r="J187" s="8">
        <f>$M$138</f>
        <v>108.29875518672199</v>
      </c>
      <c r="K187" s="18" t="s">
        <v>394</v>
      </c>
      <c r="L187" s="19">
        <f t="shared" ref="L187:L200" si="154">I187*J187</f>
        <v>2.9673858921161824</v>
      </c>
      <c r="M187" s="517"/>
      <c r="N187" s="523"/>
      <c r="O187" s="646">
        <f t="shared" ref="O187:O194" si="155">I187</f>
        <v>2.7400000000000001E-2</v>
      </c>
      <c r="P187" s="8">
        <f t="shared" si="150"/>
        <v>100</v>
      </c>
      <c r="Q187" s="18" t="s">
        <v>394</v>
      </c>
      <c r="R187" s="19">
        <f t="shared" si="131"/>
        <v>2.74</v>
      </c>
      <c r="S187" s="517"/>
      <c r="T187" s="523"/>
      <c r="U187" s="646">
        <f t="shared" ref="U187:U194" si="156">O187</f>
        <v>2.7400000000000001E-2</v>
      </c>
      <c r="V187" s="8">
        <f t="shared" si="151"/>
        <v>100</v>
      </c>
      <c r="W187" s="18" t="s">
        <v>394</v>
      </c>
      <c r="X187" s="19">
        <f t="shared" si="132"/>
        <v>2.74</v>
      </c>
      <c r="Y187" s="517"/>
      <c r="Z187" s="523"/>
    </row>
    <row r="188" spans="1:26" hidden="1" x14ac:dyDescent="0.4">
      <c r="A188" s="23"/>
      <c r="B188" s="150" t="s">
        <v>364</v>
      </c>
      <c r="C188" s="646">
        <f>Bedrijfswaardes!$C$15</f>
        <v>7.6300000000000007E-2</v>
      </c>
      <c r="D188" s="8">
        <f>$G$138</f>
        <v>125.95145228215767</v>
      </c>
      <c r="E188" s="24" t="s">
        <v>394</v>
      </c>
      <c r="F188" s="25">
        <f t="shared" si="152"/>
        <v>9.6100958091286319</v>
      </c>
      <c r="G188" s="524"/>
      <c r="H188" s="523"/>
      <c r="I188" s="537">
        <f t="shared" si="153"/>
        <v>7.6300000000000007E-2</v>
      </c>
      <c r="J188" s="8">
        <f>$M$138</f>
        <v>108.29875518672199</v>
      </c>
      <c r="K188" s="24" t="s">
        <v>394</v>
      </c>
      <c r="L188" s="25">
        <f t="shared" si="154"/>
        <v>8.2631950207468883</v>
      </c>
      <c r="M188" s="524"/>
      <c r="N188" s="523"/>
      <c r="O188" s="646">
        <f t="shared" si="155"/>
        <v>7.6300000000000007E-2</v>
      </c>
      <c r="P188" s="8">
        <f t="shared" si="150"/>
        <v>100</v>
      </c>
      <c r="Q188" s="24" t="s">
        <v>394</v>
      </c>
      <c r="R188" s="25">
        <f t="shared" si="131"/>
        <v>7.6300000000000008</v>
      </c>
      <c r="S188" s="524"/>
      <c r="T188" s="523"/>
      <c r="U188" s="646">
        <f t="shared" si="156"/>
        <v>7.6300000000000007E-2</v>
      </c>
      <c r="V188" s="8">
        <f t="shared" si="151"/>
        <v>100</v>
      </c>
      <c r="W188" s="24" t="s">
        <v>394</v>
      </c>
      <c r="X188" s="25">
        <f t="shared" si="132"/>
        <v>7.6300000000000008</v>
      </c>
      <c r="Y188" s="524"/>
      <c r="Z188" s="523"/>
    </row>
    <row r="189" spans="1:26" hidden="1" x14ac:dyDescent="0.4">
      <c r="A189" s="23"/>
      <c r="B189" s="150" t="s">
        <v>363</v>
      </c>
      <c r="C189" s="646">
        <f>'Vaste waarden'!$B$6</f>
        <v>5.0000000000000001E-3</v>
      </c>
      <c r="D189" s="8">
        <f>$G$138</f>
        <v>125.95145228215767</v>
      </c>
      <c r="E189" s="24" t="s">
        <v>394</v>
      </c>
      <c r="F189" s="25">
        <f t="shared" si="152"/>
        <v>0.62975726141078836</v>
      </c>
      <c r="G189" s="524"/>
      <c r="H189" s="523"/>
      <c r="I189" s="537">
        <f t="shared" si="153"/>
        <v>5.0000000000000001E-3</v>
      </c>
      <c r="J189" s="8">
        <f>$M$138</f>
        <v>108.29875518672199</v>
      </c>
      <c r="K189" s="24" t="s">
        <v>394</v>
      </c>
      <c r="L189" s="25">
        <f t="shared" si="154"/>
        <v>0.54149377593360992</v>
      </c>
      <c r="M189" s="524"/>
      <c r="N189" s="523"/>
      <c r="O189" s="646">
        <f t="shared" si="155"/>
        <v>5.0000000000000001E-3</v>
      </c>
      <c r="P189" s="8">
        <f t="shared" si="150"/>
        <v>100</v>
      </c>
      <c r="Q189" s="24" t="s">
        <v>394</v>
      </c>
      <c r="R189" s="25">
        <f t="shared" si="131"/>
        <v>0.5</v>
      </c>
      <c r="S189" s="524"/>
      <c r="T189" s="523"/>
      <c r="U189" s="646">
        <f t="shared" si="156"/>
        <v>5.0000000000000001E-3</v>
      </c>
      <c r="V189" s="8">
        <f t="shared" si="151"/>
        <v>100</v>
      </c>
      <c r="W189" s="24" t="s">
        <v>394</v>
      </c>
      <c r="X189" s="25">
        <f t="shared" si="132"/>
        <v>0.5</v>
      </c>
      <c r="Y189" s="524"/>
      <c r="Z189" s="523"/>
    </row>
    <row r="190" spans="1:26" hidden="1" x14ac:dyDescent="0.4">
      <c r="A190" s="23"/>
      <c r="B190" s="150" t="s">
        <v>321</v>
      </c>
      <c r="C190" s="646">
        <f>'Overzicht van invoer'!$F$22</f>
        <v>0</v>
      </c>
      <c r="D190" s="8">
        <f t="shared" ref="D190:D195" si="157">$G$138</f>
        <v>125.95145228215767</v>
      </c>
      <c r="E190" s="24" t="s">
        <v>394</v>
      </c>
      <c r="F190" s="25">
        <f t="shared" si="152"/>
        <v>0</v>
      </c>
      <c r="G190" s="524"/>
      <c r="H190" s="523"/>
      <c r="I190" s="537">
        <f t="shared" si="153"/>
        <v>0</v>
      </c>
      <c r="J190" s="8">
        <f t="shared" ref="J190:J195" si="158">$M$138</f>
        <v>108.29875518672199</v>
      </c>
      <c r="K190" s="24" t="s">
        <v>394</v>
      </c>
      <c r="L190" s="25">
        <f t="shared" si="154"/>
        <v>0</v>
      </c>
      <c r="M190" s="524"/>
      <c r="N190" s="523"/>
      <c r="O190" s="646">
        <f t="shared" si="155"/>
        <v>0</v>
      </c>
      <c r="P190" s="8">
        <f t="shared" si="150"/>
        <v>100</v>
      </c>
      <c r="Q190" s="24" t="s">
        <v>394</v>
      </c>
      <c r="R190" s="25">
        <f t="shared" si="131"/>
        <v>0</v>
      </c>
      <c r="S190" s="524"/>
      <c r="T190" s="523"/>
      <c r="U190" s="646">
        <f t="shared" si="156"/>
        <v>0</v>
      </c>
      <c r="V190" s="8">
        <f t="shared" si="151"/>
        <v>100</v>
      </c>
      <c r="W190" s="24" t="s">
        <v>394</v>
      </c>
      <c r="X190" s="25">
        <f t="shared" si="132"/>
        <v>0</v>
      </c>
      <c r="Y190" s="524"/>
      <c r="Z190" s="523"/>
    </row>
    <row r="191" spans="1:26" hidden="1" x14ac:dyDescent="0.4">
      <c r="A191" s="23"/>
      <c r="B191" s="150" t="s">
        <v>322</v>
      </c>
      <c r="C191" s="646">
        <f>'Overzicht van invoer'!$F$23</f>
        <v>0</v>
      </c>
      <c r="D191" s="8">
        <f t="shared" si="157"/>
        <v>125.95145228215767</v>
      </c>
      <c r="E191" s="24" t="s">
        <v>394</v>
      </c>
      <c r="F191" s="25">
        <f t="shared" si="152"/>
        <v>0</v>
      </c>
      <c r="G191" s="524"/>
      <c r="H191" s="523"/>
      <c r="I191" s="537">
        <f t="shared" si="153"/>
        <v>0</v>
      </c>
      <c r="J191" s="8">
        <f t="shared" si="158"/>
        <v>108.29875518672199</v>
      </c>
      <c r="K191" s="24" t="s">
        <v>394</v>
      </c>
      <c r="L191" s="25">
        <f t="shared" si="154"/>
        <v>0</v>
      </c>
      <c r="M191" s="524"/>
      <c r="N191" s="523"/>
      <c r="O191" s="646">
        <f t="shared" si="155"/>
        <v>0</v>
      </c>
      <c r="P191" s="8">
        <f t="shared" si="150"/>
        <v>100</v>
      </c>
      <c r="Q191" s="24" t="s">
        <v>394</v>
      </c>
      <c r="R191" s="25">
        <f t="shared" si="131"/>
        <v>0</v>
      </c>
      <c r="S191" s="524"/>
      <c r="T191" s="523"/>
      <c r="U191" s="646">
        <f t="shared" si="156"/>
        <v>0</v>
      </c>
      <c r="V191" s="8">
        <f t="shared" si="151"/>
        <v>100</v>
      </c>
      <c r="W191" s="24" t="s">
        <v>394</v>
      </c>
      <c r="X191" s="25">
        <f t="shared" si="132"/>
        <v>0</v>
      </c>
      <c r="Y191" s="524"/>
      <c r="Z191" s="523"/>
    </row>
    <row r="192" spans="1:26" hidden="1" x14ac:dyDescent="0.4">
      <c r="A192" s="23"/>
      <c r="B192" s="150" t="s">
        <v>13</v>
      </c>
      <c r="C192" s="646">
        <f>'Vaste waarden'!$B$7</f>
        <v>6.0999999999999999E-2</v>
      </c>
      <c r="D192" s="8">
        <f t="shared" si="157"/>
        <v>125.95145228215767</v>
      </c>
      <c r="E192" s="24" t="s">
        <v>394</v>
      </c>
      <c r="F192" s="25">
        <f t="shared" si="152"/>
        <v>7.683038589211618</v>
      </c>
      <c r="G192" s="524"/>
      <c r="H192" s="523"/>
      <c r="I192" s="537">
        <f t="shared" si="153"/>
        <v>6.0999999999999999E-2</v>
      </c>
      <c r="J192" s="8">
        <f t="shared" si="158"/>
        <v>108.29875518672199</v>
      </c>
      <c r="K192" s="24" t="s">
        <v>394</v>
      </c>
      <c r="L192" s="25">
        <f t="shared" si="154"/>
        <v>6.6062240663900411</v>
      </c>
      <c r="M192" s="524"/>
      <c r="N192" s="523"/>
      <c r="O192" s="646">
        <f t="shared" si="155"/>
        <v>6.0999999999999999E-2</v>
      </c>
      <c r="P192" s="8">
        <f t="shared" si="150"/>
        <v>100</v>
      </c>
      <c r="Q192" s="24" t="s">
        <v>394</v>
      </c>
      <c r="R192" s="25">
        <f t="shared" si="131"/>
        <v>6.1</v>
      </c>
      <c r="S192" s="524"/>
      <c r="T192" s="523"/>
      <c r="U192" s="646">
        <f t="shared" si="156"/>
        <v>6.0999999999999999E-2</v>
      </c>
      <c r="V192" s="8">
        <f t="shared" si="151"/>
        <v>100</v>
      </c>
      <c r="W192" s="24" t="s">
        <v>394</v>
      </c>
      <c r="X192" s="25">
        <f t="shared" si="132"/>
        <v>6.1</v>
      </c>
      <c r="Y192" s="524"/>
      <c r="Z192" s="523"/>
    </row>
    <row r="193" spans="1:26" hidden="1" x14ac:dyDescent="0.4">
      <c r="A193" s="23"/>
      <c r="B193" s="271" t="s">
        <v>384</v>
      </c>
      <c r="C193" s="646">
        <f>'Overzicht van invoer'!$F$26</f>
        <v>0</v>
      </c>
      <c r="D193" s="8">
        <f t="shared" ref="D193:D194" si="159">$G$14</f>
        <v>131.64324746291959</v>
      </c>
      <c r="E193" s="24" t="s">
        <v>394</v>
      </c>
      <c r="F193" s="25">
        <f t="shared" si="152"/>
        <v>0</v>
      </c>
      <c r="G193" s="524"/>
      <c r="H193" s="523"/>
      <c r="I193" s="537">
        <f t="shared" si="153"/>
        <v>0</v>
      </c>
      <c r="J193" s="8">
        <f t="shared" ref="J193:J194" si="160">$M$14</f>
        <v>113.19281811085089</v>
      </c>
      <c r="K193" s="24" t="s">
        <v>394</v>
      </c>
      <c r="L193" s="25">
        <f t="shared" si="154"/>
        <v>0</v>
      </c>
      <c r="M193" s="524"/>
      <c r="N193" s="523"/>
      <c r="O193" s="646">
        <f t="shared" si="155"/>
        <v>0</v>
      </c>
      <c r="P193" s="8">
        <f t="shared" ref="P193:P194" si="161">$S$14</f>
        <v>100</v>
      </c>
      <c r="Q193" s="24" t="s">
        <v>394</v>
      </c>
      <c r="R193" s="25">
        <f t="shared" si="131"/>
        <v>0</v>
      </c>
      <c r="S193" s="524"/>
      <c r="T193" s="523"/>
      <c r="U193" s="646">
        <f t="shared" si="156"/>
        <v>0</v>
      </c>
      <c r="V193" s="8">
        <f t="shared" ref="V193:V194" si="162">$S$14</f>
        <v>100</v>
      </c>
      <c r="W193" s="24" t="s">
        <v>394</v>
      </c>
      <c r="X193" s="25">
        <f t="shared" si="132"/>
        <v>0</v>
      </c>
      <c r="Y193" s="524"/>
      <c r="Z193" s="523"/>
    </row>
    <row r="194" spans="1:26" hidden="1" x14ac:dyDescent="0.4">
      <c r="A194" s="23"/>
      <c r="B194" s="271" t="s">
        <v>383</v>
      </c>
      <c r="C194" s="646">
        <f>'Overzicht van invoer'!$F$37</f>
        <v>0</v>
      </c>
      <c r="D194" s="8">
        <f t="shared" si="159"/>
        <v>131.64324746291959</v>
      </c>
      <c r="E194" s="24" t="s">
        <v>394</v>
      </c>
      <c r="F194" s="25">
        <f t="shared" si="152"/>
        <v>0</v>
      </c>
      <c r="G194" s="524"/>
      <c r="H194" s="523"/>
      <c r="I194" s="537">
        <f t="shared" si="153"/>
        <v>0</v>
      </c>
      <c r="J194" s="8">
        <f t="shared" si="160"/>
        <v>113.19281811085089</v>
      </c>
      <c r="K194" s="24" t="s">
        <v>394</v>
      </c>
      <c r="L194" s="25">
        <f t="shared" si="154"/>
        <v>0</v>
      </c>
      <c r="M194" s="524"/>
      <c r="N194" s="523"/>
      <c r="O194" s="646">
        <f t="shared" si="155"/>
        <v>0</v>
      </c>
      <c r="P194" s="8">
        <f t="shared" si="161"/>
        <v>100</v>
      </c>
      <c r="Q194" s="24" t="s">
        <v>394</v>
      </c>
      <c r="R194" s="25">
        <f t="shared" si="131"/>
        <v>0</v>
      </c>
      <c r="S194" s="524"/>
      <c r="T194" s="523"/>
      <c r="U194" s="646">
        <f t="shared" si="156"/>
        <v>0</v>
      </c>
      <c r="V194" s="8">
        <f t="shared" si="162"/>
        <v>100</v>
      </c>
      <c r="W194" s="24" t="s">
        <v>394</v>
      </c>
      <c r="X194" s="25">
        <f t="shared" si="132"/>
        <v>0</v>
      </c>
      <c r="Y194" s="524"/>
      <c r="Z194" s="523"/>
    </row>
    <row r="195" spans="1:26" hidden="1" x14ac:dyDescent="0.4">
      <c r="A195" s="20"/>
      <c r="B195" s="638" t="s">
        <v>22</v>
      </c>
      <c r="C195" s="645">
        <f>SUM(C187:C194)</f>
        <v>0.16970000000000002</v>
      </c>
      <c r="D195" s="22">
        <f t="shared" si="157"/>
        <v>125.95145228215767</v>
      </c>
      <c r="E195" s="21" t="s">
        <v>394</v>
      </c>
      <c r="F195" s="22">
        <f t="shared" si="152"/>
        <v>21.37396145228216</v>
      </c>
      <c r="G195" s="521">
        <f>G186+F195</f>
        <v>167.1015742608368</v>
      </c>
      <c r="H195" s="230"/>
      <c r="I195" s="536">
        <f>SUM(I187:I194)</f>
        <v>0.16970000000000002</v>
      </c>
      <c r="J195" s="22">
        <f t="shared" si="158"/>
        <v>108.29875518672199</v>
      </c>
      <c r="K195" s="21" t="s">
        <v>394</v>
      </c>
      <c r="L195" s="22">
        <f t="shared" si="154"/>
        <v>18.378298755186723</v>
      </c>
      <c r="M195" s="521">
        <f>M186+L195</f>
        <v>149.634860463514</v>
      </c>
      <c r="N195" s="230"/>
      <c r="O195" s="645">
        <f>SUM(O187:O194)</f>
        <v>0.16970000000000002</v>
      </c>
      <c r="P195" s="22">
        <f t="shared" si="150"/>
        <v>100</v>
      </c>
      <c r="Q195" s="21" t="s">
        <v>394</v>
      </c>
      <c r="R195" s="22">
        <f t="shared" si="131"/>
        <v>16.970000000000002</v>
      </c>
      <c r="S195" s="521">
        <f>S186+R195</f>
        <v>128.59282761113445</v>
      </c>
      <c r="T195" s="230"/>
      <c r="U195" s="645">
        <f>SUM(U187:U194)</f>
        <v>0.16970000000000002</v>
      </c>
      <c r="V195" s="22">
        <f t="shared" si="151"/>
        <v>100</v>
      </c>
      <c r="W195" s="21" t="s">
        <v>394</v>
      </c>
      <c r="X195" s="22">
        <f t="shared" si="132"/>
        <v>16.970000000000002</v>
      </c>
      <c r="Y195" s="521">
        <f>Y186+X195</f>
        <v>134.09</v>
      </c>
      <c r="Z195" s="230"/>
    </row>
    <row r="196" spans="1:26" hidden="1" x14ac:dyDescent="0.4">
      <c r="A196" s="23" t="s">
        <v>16</v>
      </c>
      <c r="B196" s="271" t="s">
        <v>382</v>
      </c>
      <c r="C196" s="646">
        <f>'Overzicht van invoer'!$F$29</f>
        <v>0</v>
      </c>
      <c r="D196" s="8">
        <f>$G$154</f>
        <v>148.93146135348746</v>
      </c>
      <c r="E196" s="24" t="s">
        <v>636</v>
      </c>
      <c r="F196" s="25">
        <f t="shared" si="152"/>
        <v>0</v>
      </c>
      <c r="G196" s="524"/>
      <c r="H196" s="523"/>
      <c r="I196" s="537">
        <f>C196</f>
        <v>0</v>
      </c>
      <c r="J196" s="8">
        <f>$M$154</f>
        <v>128.0580063228611</v>
      </c>
      <c r="K196" s="24" t="s">
        <v>636</v>
      </c>
      <c r="L196" s="25">
        <f t="shared" si="154"/>
        <v>0</v>
      </c>
      <c r="M196" s="524"/>
      <c r="N196" s="523"/>
      <c r="O196" s="646">
        <f>C196</f>
        <v>0</v>
      </c>
      <c r="P196" s="8">
        <f>$S195</f>
        <v>128.59282761113445</v>
      </c>
      <c r="Q196" s="24" t="s">
        <v>636</v>
      </c>
      <c r="R196" s="25">
        <f t="shared" si="131"/>
        <v>0</v>
      </c>
      <c r="S196" s="524"/>
      <c r="T196" s="523"/>
      <c r="U196" s="646">
        <f>I196</f>
        <v>0</v>
      </c>
      <c r="V196" s="8">
        <f>$S195</f>
        <v>128.59282761113445</v>
      </c>
      <c r="W196" s="24" t="s">
        <v>636</v>
      </c>
      <c r="X196" s="25">
        <f t="shared" si="132"/>
        <v>0</v>
      </c>
      <c r="Y196" s="524"/>
      <c r="Z196" s="523"/>
    </row>
    <row r="197" spans="1:26" hidden="1" x14ac:dyDescent="0.4">
      <c r="A197" s="23"/>
      <c r="B197" s="271" t="s">
        <v>386</v>
      </c>
      <c r="C197" s="646">
        <f>'Overzicht van invoer'!$F$39</f>
        <v>0</v>
      </c>
      <c r="D197" s="8">
        <f t="shared" ref="D197:D199" si="163">$G$154</f>
        <v>148.93146135348746</v>
      </c>
      <c r="E197" s="24" t="s">
        <v>636</v>
      </c>
      <c r="F197" s="25">
        <f t="shared" si="152"/>
        <v>0</v>
      </c>
      <c r="G197" s="524"/>
      <c r="H197" s="523"/>
      <c r="I197" s="537">
        <f>C197</f>
        <v>0</v>
      </c>
      <c r="J197" s="8">
        <f t="shared" ref="J197:J198" si="164">$M$154</f>
        <v>128.0580063228611</v>
      </c>
      <c r="K197" s="24" t="s">
        <v>636</v>
      </c>
      <c r="L197" s="25">
        <f t="shared" si="154"/>
        <v>0</v>
      </c>
      <c r="M197" s="524"/>
      <c r="N197" s="523"/>
      <c r="O197" s="646"/>
      <c r="P197" s="8">
        <f>$S196</f>
        <v>0</v>
      </c>
      <c r="Q197" s="24" t="s">
        <v>636</v>
      </c>
      <c r="R197" s="25">
        <f t="shared" si="131"/>
        <v>0</v>
      </c>
      <c r="S197" s="524"/>
      <c r="T197" s="523"/>
      <c r="U197" s="646"/>
      <c r="V197" s="8">
        <f>$S196</f>
        <v>0</v>
      </c>
      <c r="W197" s="24" t="s">
        <v>636</v>
      </c>
      <c r="X197" s="25">
        <f t="shared" si="132"/>
        <v>0</v>
      </c>
      <c r="Y197" s="524"/>
      <c r="Z197" s="523"/>
    </row>
    <row r="198" spans="1:26" hidden="1" x14ac:dyDescent="0.4">
      <c r="A198" s="23"/>
      <c r="B198" s="271" t="s">
        <v>424</v>
      </c>
      <c r="C198" s="646">
        <f>'Overzicht van invoer'!$F$45+'Overzicht van invoer'!$F$46</f>
        <v>0</v>
      </c>
      <c r="D198" s="8">
        <f t="shared" si="163"/>
        <v>148.93146135348746</v>
      </c>
      <c r="E198" s="24" t="s">
        <v>636</v>
      </c>
      <c r="F198" s="25">
        <f t="shared" si="152"/>
        <v>0</v>
      </c>
      <c r="G198" s="524"/>
      <c r="H198" s="523"/>
      <c r="I198" s="537">
        <f>'Overzicht van invoer'!$F$45</f>
        <v>0</v>
      </c>
      <c r="J198" s="8">
        <f t="shared" si="164"/>
        <v>128.0580063228611</v>
      </c>
      <c r="K198" s="24" t="s">
        <v>636</v>
      </c>
      <c r="L198" s="25">
        <f t="shared" si="154"/>
        <v>0</v>
      </c>
      <c r="M198" s="524"/>
      <c r="N198" s="523"/>
      <c r="O198" s="646"/>
      <c r="P198" s="8">
        <f>$S197</f>
        <v>0</v>
      </c>
      <c r="Q198" s="24" t="s">
        <v>636</v>
      </c>
      <c r="R198" s="25">
        <f t="shared" si="131"/>
        <v>0</v>
      </c>
      <c r="S198" s="524"/>
      <c r="T198" s="523"/>
      <c r="U198" s="646"/>
      <c r="V198" s="8">
        <f>$S197</f>
        <v>0</v>
      </c>
      <c r="W198" s="24" t="s">
        <v>636</v>
      </c>
      <c r="X198" s="25">
        <f t="shared" si="132"/>
        <v>0</v>
      </c>
      <c r="Y198" s="524"/>
      <c r="Z198" s="523"/>
    </row>
    <row r="199" spans="1:26" hidden="1" x14ac:dyDescent="0.4">
      <c r="A199" s="23" t="s">
        <v>17</v>
      </c>
      <c r="B199" s="271" t="s">
        <v>300</v>
      </c>
      <c r="C199" s="646">
        <f>'Overzicht van invoer'!$F$47</f>
        <v>0</v>
      </c>
      <c r="D199" s="8">
        <f t="shared" si="163"/>
        <v>148.93146135348746</v>
      </c>
      <c r="E199" s="24" t="s">
        <v>636</v>
      </c>
      <c r="F199" s="25">
        <f t="shared" si="152"/>
        <v>0</v>
      </c>
      <c r="G199" s="524"/>
      <c r="H199" s="523"/>
      <c r="I199" s="537"/>
      <c r="J199" s="8">
        <f t="shared" ref="J199:J200" si="165">$M$154</f>
        <v>128.0580063228611</v>
      </c>
      <c r="K199" s="24" t="s">
        <v>636</v>
      </c>
      <c r="L199" s="25">
        <f t="shared" si="154"/>
        <v>0</v>
      </c>
      <c r="M199" s="524"/>
      <c r="N199" s="523"/>
      <c r="O199" s="646"/>
      <c r="P199" s="8">
        <f>$S$154</f>
        <v>118.19</v>
      </c>
      <c r="Q199" s="24" t="s">
        <v>636</v>
      </c>
      <c r="R199" s="25">
        <f t="shared" si="131"/>
        <v>0</v>
      </c>
      <c r="S199" s="524"/>
      <c r="T199" s="523"/>
      <c r="U199" s="646"/>
      <c r="V199" s="8">
        <f>$S$154</f>
        <v>118.19</v>
      </c>
      <c r="W199" s="24" t="s">
        <v>636</v>
      </c>
      <c r="X199" s="25">
        <f t="shared" si="132"/>
        <v>0</v>
      </c>
      <c r="Y199" s="524"/>
      <c r="Z199" s="523"/>
    </row>
    <row r="200" spans="1:26" hidden="1" x14ac:dyDescent="0.4">
      <c r="A200" s="23"/>
      <c r="B200" s="638" t="s">
        <v>22</v>
      </c>
      <c r="C200" s="645">
        <f>SUM(C196:C199)</f>
        <v>0</v>
      </c>
      <c r="D200" s="8">
        <f t="shared" ref="D200" si="166">$G$154</f>
        <v>148.93146135348746</v>
      </c>
      <c r="E200" s="24" t="s">
        <v>636</v>
      </c>
      <c r="F200" s="22">
        <f t="shared" si="152"/>
        <v>0</v>
      </c>
      <c r="G200" s="524"/>
      <c r="H200" s="523"/>
      <c r="I200" s="536">
        <f>SUM(I196:I199)</f>
        <v>0</v>
      </c>
      <c r="J200" s="8">
        <f t="shared" si="165"/>
        <v>128.0580063228611</v>
      </c>
      <c r="K200" s="24" t="s">
        <v>636</v>
      </c>
      <c r="L200" s="22">
        <f t="shared" si="154"/>
        <v>0</v>
      </c>
      <c r="M200" s="524"/>
      <c r="N200" s="523"/>
      <c r="O200" s="645">
        <f>SUM(O196:O199)</f>
        <v>0</v>
      </c>
      <c r="P200" s="8">
        <f>$S$154</f>
        <v>118.19</v>
      </c>
      <c r="Q200" s="24" t="s">
        <v>636</v>
      </c>
      <c r="R200" s="22">
        <f t="shared" si="131"/>
        <v>0</v>
      </c>
      <c r="S200" s="524"/>
      <c r="T200" s="523"/>
      <c r="U200" s="645">
        <f>SUM(U196:U199)</f>
        <v>0</v>
      </c>
      <c r="V200" s="8">
        <f>$S$154</f>
        <v>118.19</v>
      </c>
      <c r="W200" s="24" t="s">
        <v>636</v>
      </c>
      <c r="X200" s="22">
        <f t="shared" si="132"/>
        <v>0</v>
      </c>
      <c r="Y200" s="524"/>
      <c r="Z200" s="523"/>
    </row>
    <row r="201" spans="1:26" hidden="1" x14ac:dyDescent="0.4">
      <c r="A201" s="13"/>
      <c r="B201" s="652" t="s">
        <v>22</v>
      </c>
      <c r="C201" s="647"/>
      <c r="D201" s="15"/>
      <c r="E201" s="30"/>
      <c r="F201" s="14"/>
      <c r="G201" s="529">
        <f>G195+F200</f>
        <v>167.1015742608368</v>
      </c>
      <c r="H201" s="530"/>
      <c r="I201" s="31"/>
      <c r="J201" s="15"/>
      <c r="K201" s="30"/>
      <c r="L201" s="14"/>
      <c r="M201" s="529">
        <f>M195+L200</f>
        <v>149.634860463514</v>
      </c>
      <c r="N201" s="530"/>
      <c r="O201" s="647"/>
      <c r="P201" s="15"/>
      <c r="Q201" s="30"/>
      <c r="R201" s="14"/>
      <c r="S201" s="529">
        <f>S195+R200</f>
        <v>128.59282761113445</v>
      </c>
      <c r="T201" s="530"/>
      <c r="U201" s="647"/>
      <c r="V201" s="15"/>
      <c r="W201" s="30"/>
      <c r="X201" s="14"/>
      <c r="Y201" s="529">
        <f>Y195+X200</f>
        <v>134.09</v>
      </c>
      <c r="Z201" s="530"/>
    </row>
    <row r="202" spans="1:26" hidden="1" x14ac:dyDescent="0.4">
      <c r="A202" s="32"/>
      <c r="G202" s="8">
        <f>G201/100</f>
        <v>1.671015742608368</v>
      </c>
      <c r="M202" s="8">
        <f>M201/100</f>
        <v>1.49634860463514</v>
      </c>
      <c r="S202" s="8">
        <f>S201/100</f>
        <v>1.2859282761113446</v>
      </c>
      <c r="Y202" s="8">
        <f>Y201/100</f>
        <v>1.3409</v>
      </c>
    </row>
    <row r="203" spans="1:26" s="541" customFormat="1" ht="18" hidden="1" x14ac:dyDescent="0.55000000000000004">
      <c r="A203" s="540" t="s">
        <v>324</v>
      </c>
      <c r="B203" s="654" t="s">
        <v>325</v>
      </c>
      <c r="C203" s="648"/>
      <c r="F203" s="542"/>
      <c r="G203" s="542"/>
      <c r="H203" s="542"/>
      <c r="N203" s="542"/>
      <c r="O203" s="654"/>
      <c r="T203" s="542"/>
      <c r="U203" s="654"/>
      <c r="Z203" s="542"/>
    </row>
    <row r="204" spans="1:26" s="541" customFormat="1" ht="18" hidden="1" x14ac:dyDescent="0.55000000000000004">
      <c r="A204" s="540" t="s">
        <v>326</v>
      </c>
      <c r="B204" s="654" t="s">
        <v>327</v>
      </c>
      <c r="C204" s="648"/>
      <c r="F204" s="542"/>
      <c r="G204" s="542"/>
      <c r="H204" s="542"/>
      <c r="N204" s="542"/>
      <c r="O204" s="654"/>
      <c r="T204" s="542"/>
      <c r="U204" s="654"/>
      <c r="Z204" s="542"/>
    </row>
    <row r="205" spans="1:26" s="541" customFormat="1" ht="18" hidden="1" x14ac:dyDescent="0.55000000000000004">
      <c r="A205" s="540" t="s">
        <v>328</v>
      </c>
      <c r="B205" s="654" t="s">
        <v>23</v>
      </c>
      <c r="C205" s="648"/>
      <c r="F205" s="542"/>
      <c r="G205" s="542"/>
      <c r="H205" s="542"/>
      <c r="N205" s="542"/>
      <c r="O205" s="654"/>
      <c r="T205" s="542"/>
      <c r="U205" s="654"/>
      <c r="Z205" s="542"/>
    </row>
    <row r="206" spans="1:26" s="541" customFormat="1" ht="18" hidden="1" x14ac:dyDescent="0.55000000000000004">
      <c r="B206" s="654" t="s">
        <v>21</v>
      </c>
      <c r="C206" s="648"/>
      <c r="F206" s="542"/>
      <c r="G206" s="542"/>
      <c r="H206" s="542"/>
      <c r="N206" s="542"/>
      <c r="O206" s="654"/>
      <c r="T206" s="542"/>
      <c r="U206" s="654"/>
      <c r="Z206" s="542"/>
    </row>
    <row r="207" spans="1:26" s="541" customFormat="1" ht="18" hidden="1" x14ac:dyDescent="0.55000000000000004">
      <c r="A207" s="540" t="s">
        <v>329</v>
      </c>
      <c r="B207" s="654" t="s">
        <v>330</v>
      </c>
      <c r="C207" s="648"/>
      <c r="F207" s="542"/>
      <c r="G207" s="542"/>
      <c r="H207" s="542"/>
      <c r="N207" s="542"/>
      <c r="O207" s="654"/>
      <c r="T207" s="542"/>
      <c r="U207" s="654"/>
      <c r="Z207" s="542"/>
    </row>
    <row r="208" spans="1:26" s="541" customFormat="1" ht="18" hidden="1" x14ac:dyDescent="0.55000000000000004">
      <c r="A208" s="540" t="s">
        <v>331</v>
      </c>
      <c r="B208" s="654" t="s">
        <v>332</v>
      </c>
      <c r="C208" s="648"/>
      <c r="F208" s="542"/>
      <c r="G208" s="542"/>
      <c r="H208" s="542"/>
      <c r="N208" s="542"/>
      <c r="O208" s="654"/>
      <c r="T208" s="542"/>
      <c r="U208" s="654"/>
      <c r="Z208" s="542"/>
    </row>
    <row r="209" spans="1:26" s="541" customFormat="1" ht="18" hidden="1" x14ac:dyDescent="0.55000000000000004">
      <c r="A209" s="540" t="s">
        <v>333</v>
      </c>
      <c r="B209" s="654" t="s">
        <v>334</v>
      </c>
      <c r="C209" s="648"/>
      <c r="F209" s="542"/>
      <c r="G209" s="542"/>
      <c r="H209" s="542"/>
      <c r="N209" s="542"/>
      <c r="O209" s="654"/>
      <c r="T209" s="542"/>
      <c r="U209" s="654"/>
      <c r="Z209" s="542"/>
    </row>
    <row r="210" spans="1:26" s="541" customFormat="1" ht="18" hidden="1" x14ac:dyDescent="0.55000000000000004">
      <c r="A210" s="540" t="s">
        <v>335</v>
      </c>
      <c r="B210" s="654" t="s">
        <v>336</v>
      </c>
      <c r="C210" s="648"/>
      <c r="F210" s="542"/>
      <c r="G210" s="542"/>
      <c r="H210" s="542"/>
      <c r="N210" s="542"/>
      <c r="O210" s="654"/>
      <c r="T210" s="542"/>
      <c r="U210" s="654"/>
      <c r="Z210" s="542"/>
    </row>
    <row r="211" spans="1:26" s="541" customFormat="1" ht="18" hidden="1" x14ac:dyDescent="0.55000000000000004">
      <c r="B211" s="654" t="s">
        <v>337</v>
      </c>
      <c r="C211" s="648"/>
      <c r="F211" s="542"/>
      <c r="G211" s="542"/>
      <c r="H211" s="542"/>
      <c r="N211" s="542"/>
      <c r="O211" s="654"/>
      <c r="T211" s="542"/>
      <c r="U211" s="654"/>
      <c r="Z211" s="542"/>
    </row>
    <row r="212" spans="1:26" s="541" customFormat="1" ht="18" hidden="1" x14ac:dyDescent="0.55000000000000004">
      <c r="A212" s="540" t="s">
        <v>338</v>
      </c>
      <c r="B212" s="654" t="s">
        <v>339</v>
      </c>
      <c r="C212" s="648"/>
      <c r="F212" s="542"/>
      <c r="G212" s="542"/>
      <c r="H212" s="542"/>
      <c r="N212" s="542"/>
      <c r="O212" s="654"/>
      <c r="T212" s="542"/>
      <c r="U212" s="654"/>
      <c r="Z212" s="542"/>
    </row>
    <row r="213" spans="1:26" s="541" customFormat="1" ht="18" hidden="1" x14ac:dyDescent="0.55000000000000004">
      <c r="A213" s="540" t="s">
        <v>340</v>
      </c>
      <c r="B213" s="654" t="s">
        <v>341</v>
      </c>
      <c r="C213" s="648"/>
      <c r="F213" s="542"/>
      <c r="G213" s="542"/>
      <c r="H213" s="542"/>
      <c r="N213" s="542"/>
      <c r="O213" s="654"/>
      <c r="T213" s="542"/>
      <c r="U213" s="654"/>
      <c r="Z213" s="542"/>
    </row>
    <row r="214" spans="1:26" s="541" customFormat="1" ht="18" hidden="1" x14ac:dyDescent="0.55000000000000004">
      <c r="A214" s="540" t="s">
        <v>342</v>
      </c>
      <c r="B214" s="654" t="s">
        <v>343</v>
      </c>
      <c r="C214" s="648"/>
      <c r="F214" s="542"/>
      <c r="G214" s="542"/>
      <c r="H214" s="542"/>
      <c r="N214" s="542"/>
      <c r="O214" s="654"/>
      <c r="T214" s="542"/>
      <c r="U214" s="654"/>
      <c r="Z214" s="542"/>
    </row>
    <row r="215" spans="1:26" s="541" customFormat="1" ht="18" hidden="1" x14ac:dyDescent="0.55000000000000004">
      <c r="A215" s="540" t="s">
        <v>344</v>
      </c>
      <c r="B215" s="654" t="s">
        <v>345</v>
      </c>
      <c r="C215" s="648"/>
      <c r="F215" s="542"/>
      <c r="G215" s="542"/>
      <c r="H215" s="542"/>
      <c r="N215" s="542"/>
      <c r="O215" s="654"/>
      <c r="T215" s="542"/>
      <c r="U215" s="654"/>
      <c r="Z215" s="542"/>
    </row>
  </sheetData>
  <sheetProtection algorithmName="SHA-512" hashValue="1h5ALHt+hwccbmx1wxIQfamfenrkIOY8+F+7b+jgnIVgxZsXKOYCj4XGCCY4AGMWTRP1PtXp/5BQrG4bk8Q67A==" saltValue="2dn05JK9P5YM5rA1xT7G7A==" spinCount="100000" sheet="1"/>
  <mergeCells count="45">
    <mergeCell ref="B166:N166"/>
    <mergeCell ref="B169:G169"/>
    <mergeCell ref="H169:M169"/>
    <mergeCell ref="O169:T169"/>
    <mergeCell ref="D170:E170"/>
    <mergeCell ref="J170:K170"/>
    <mergeCell ref="P170:Q170"/>
    <mergeCell ref="B125:N125"/>
    <mergeCell ref="B128:G128"/>
    <mergeCell ref="H128:M128"/>
    <mergeCell ref="O128:T128"/>
    <mergeCell ref="D129:E129"/>
    <mergeCell ref="J129:K129"/>
    <mergeCell ref="P129:Q129"/>
    <mergeCell ref="B83:N83"/>
    <mergeCell ref="B86:G86"/>
    <mergeCell ref="H86:M86"/>
    <mergeCell ref="O86:T86"/>
    <mergeCell ref="D87:E87"/>
    <mergeCell ref="J87:K87"/>
    <mergeCell ref="P87:Q87"/>
    <mergeCell ref="B42:N42"/>
    <mergeCell ref="B45:G45"/>
    <mergeCell ref="H45:M45"/>
    <mergeCell ref="O45:T45"/>
    <mergeCell ref="D46:E46"/>
    <mergeCell ref="J46:K46"/>
    <mergeCell ref="P46:Q46"/>
    <mergeCell ref="B2:N2"/>
    <mergeCell ref="B4:G4"/>
    <mergeCell ref="H4:M4"/>
    <mergeCell ref="O4:T4"/>
    <mergeCell ref="D5:E5"/>
    <mergeCell ref="J5:K5"/>
    <mergeCell ref="P5:Q5"/>
    <mergeCell ref="U4:Z4"/>
    <mergeCell ref="V5:W5"/>
    <mergeCell ref="U45:Z45"/>
    <mergeCell ref="V46:W46"/>
    <mergeCell ref="U86:Z86"/>
    <mergeCell ref="V87:W87"/>
    <mergeCell ref="U128:Z128"/>
    <mergeCell ref="V129:W129"/>
    <mergeCell ref="U169:Z169"/>
    <mergeCell ref="V170:W170"/>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3500F-5384-485E-AC30-2C51F5DDE520}">
  <sheetPr codeName="Blad12"/>
  <dimension ref="A1:XFD114"/>
  <sheetViews>
    <sheetView workbookViewId="0">
      <selection activeCell="C9" sqref="C9"/>
    </sheetView>
  </sheetViews>
  <sheetFormatPr defaultColWidth="8.73046875" defaultRowHeight="13.15" x14ac:dyDescent="0.4"/>
  <cols>
    <col min="1" max="1" width="37.59765625" style="139" bestFit="1" customWidth="1"/>
    <col min="2" max="2" width="38.3984375" style="509" bestFit="1" customWidth="1"/>
    <col min="3" max="3" width="30.1328125" style="321" customWidth="1"/>
    <col min="4" max="4" width="21.73046875" style="139" customWidth="1"/>
    <col min="5" max="5" width="8.73046875" style="139"/>
    <col min="6" max="6" width="32.9296875" style="139" hidden="1" customWidth="1"/>
    <col min="7" max="7" width="33.9296875" style="139" hidden="1" customWidth="1"/>
    <col min="8" max="16384" width="8.73046875" style="139"/>
  </cols>
  <sheetData>
    <row r="1" spans="1:16384" s="7" customFormat="1" ht="21" x14ac:dyDescent="0.65">
      <c r="A1" s="583" t="s">
        <v>790</v>
      </c>
      <c r="B1" s="583" t="str">
        <f>Bedrijfswaardes!B9</f>
        <v>Naam inlener</v>
      </c>
      <c r="C1" s="721"/>
    </row>
    <row r="2" spans="1:16384" ht="21" x14ac:dyDescent="0.65">
      <c r="A2" s="586" t="s">
        <v>741</v>
      </c>
      <c r="B2" s="584" t="str">
        <f>Bedrijfswaardes!B10</f>
        <v>Naam uitlener</v>
      </c>
      <c r="C2" s="995"/>
      <c r="D2" s="995"/>
      <c r="E2" s="995"/>
      <c r="F2" s="995"/>
      <c r="G2" s="995"/>
      <c r="H2" s="995"/>
      <c r="I2" s="995"/>
      <c r="J2" s="995"/>
      <c r="K2" s="995"/>
      <c r="L2" s="995"/>
      <c r="M2" s="995"/>
      <c r="N2" s="995"/>
      <c r="O2" s="995"/>
      <c r="P2" s="995"/>
      <c r="Q2" s="995"/>
      <c r="R2" s="995"/>
      <c r="S2" s="995"/>
      <c r="T2" s="995"/>
      <c r="U2" s="995"/>
      <c r="V2" s="995"/>
      <c r="W2" s="995"/>
      <c r="X2" s="995"/>
      <c r="Y2" s="995"/>
      <c r="Z2" s="995"/>
      <c r="AA2" s="995"/>
      <c r="AB2" s="995"/>
      <c r="AC2" s="995"/>
      <c r="AD2" s="995"/>
      <c r="AE2" s="995"/>
      <c r="AF2" s="995"/>
      <c r="AG2" s="995"/>
      <c r="AH2" s="995"/>
      <c r="AI2" s="995"/>
      <c r="AJ2" s="995"/>
      <c r="AK2" s="995"/>
      <c r="AL2" s="995"/>
      <c r="AM2" s="995"/>
      <c r="AN2" s="995"/>
      <c r="AO2" s="995"/>
      <c r="AP2" s="995"/>
      <c r="AQ2" s="995"/>
      <c r="AR2" s="995"/>
      <c r="AS2" s="995"/>
      <c r="AT2" s="995"/>
      <c r="AU2" s="995"/>
      <c r="AV2" s="995"/>
      <c r="AW2" s="995"/>
      <c r="AX2" s="995"/>
      <c r="AY2" s="995"/>
      <c r="AZ2" s="995"/>
      <c r="BA2" s="995"/>
      <c r="BB2" s="995"/>
      <c r="BC2" s="995"/>
      <c r="BD2" s="995"/>
      <c r="BE2" s="995"/>
      <c r="BF2" s="995"/>
      <c r="BG2" s="995"/>
      <c r="BH2" s="995"/>
      <c r="BI2" s="995"/>
      <c r="BJ2" s="995"/>
      <c r="BK2" s="995"/>
      <c r="BL2" s="995"/>
      <c r="BM2" s="995"/>
      <c r="BN2" s="995"/>
      <c r="BO2" s="995"/>
      <c r="BP2" s="995"/>
      <c r="BQ2" s="995"/>
      <c r="BR2" s="995"/>
      <c r="BS2" s="995"/>
      <c r="BT2" s="995"/>
      <c r="BU2" s="995"/>
      <c r="BV2" s="995"/>
      <c r="BW2" s="995"/>
      <c r="BX2" s="995"/>
      <c r="BY2" s="995"/>
      <c r="BZ2" s="995"/>
      <c r="CA2" s="995"/>
      <c r="CB2" s="995"/>
      <c r="CC2" s="995"/>
      <c r="CD2" s="995"/>
      <c r="CE2" s="995"/>
      <c r="CF2" s="995"/>
      <c r="CG2" s="995"/>
      <c r="CH2" s="995"/>
      <c r="CI2" s="995"/>
      <c r="CJ2" s="995"/>
      <c r="CK2" s="995"/>
      <c r="CL2" s="995"/>
      <c r="CM2" s="995"/>
      <c r="CN2" s="995"/>
      <c r="CO2" s="995"/>
      <c r="CP2" s="995"/>
      <c r="CQ2" s="995"/>
      <c r="CR2" s="995"/>
      <c r="CS2" s="995"/>
      <c r="CT2" s="995"/>
      <c r="CU2" s="995"/>
      <c r="CV2" s="995"/>
      <c r="CW2" s="995"/>
      <c r="CX2" s="995"/>
      <c r="CY2" s="995"/>
      <c r="CZ2" s="995"/>
      <c r="DA2" s="995"/>
      <c r="DB2" s="995"/>
      <c r="DC2" s="995"/>
      <c r="DD2" s="995"/>
      <c r="DE2" s="995"/>
      <c r="DF2" s="995"/>
      <c r="DG2" s="995"/>
      <c r="DH2" s="995"/>
      <c r="DI2" s="995"/>
      <c r="DJ2" s="995"/>
      <c r="DK2" s="995"/>
      <c r="DL2" s="995"/>
      <c r="DM2" s="995"/>
      <c r="DN2" s="995"/>
      <c r="DO2" s="995"/>
      <c r="DP2" s="995"/>
      <c r="DQ2" s="995"/>
      <c r="DR2" s="995"/>
      <c r="DS2" s="995"/>
      <c r="DT2" s="995"/>
      <c r="DU2" s="995"/>
      <c r="DV2" s="995"/>
      <c r="DW2" s="995"/>
      <c r="DX2" s="995"/>
      <c r="DY2" s="995"/>
      <c r="DZ2" s="995"/>
      <c r="EA2" s="995"/>
      <c r="EB2" s="995"/>
      <c r="EC2" s="995"/>
      <c r="ED2" s="995"/>
      <c r="EE2" s="995"/>
      <c r="EF2" s="995"/>
      <c r="EG2" s="995"/>
      <c r="EH2" s="995"/>
      <c r="EI2" s="995"/>
      <c r="EJ2" s="995"/>
      <c r="EK2" s="995"/>
      <c r="EL2" s="995"/>
      <c r="EM2" s="995"/>
      <c r="EN2" s="995"/>
      <c r="EO2" s="995"/>
      <c r="EP2" s="995"/>
      <c r="EQ2" s="995"/>
      <c r="ER2" s="995"/>
      <c r="ES2" s="995"/>
      <c r="ET2" s="995"/>
      <c r="EU2" s="995"/>
      <c r="EV2" s="995"/>
      <c r="EW2" s="995"/>
      <c r="EX2" s="995"/>
      <c r="EY2" s="995"/>
      <c r="EZ2" s="995"/>
      <c r="FA2" s="995"/>
      <c r="FB2" s="995"/>
      <c r="FC2" s="995"/>
      <c r="FD2" s="995"/>
      <c r="FE2" s="995"/>
      <c r="FF2" s="995"/>
      <c r="FG2" s="995"/>
      <c r="FH2" s="995"/>
      <c r="FI2" s="995"/>
      <c r="FJ2" s="995"/>
      <c r="FK2" s="995"/>
      <c r="FL2" s="995"/>
      <c r="FM2" s="995"/>
      <c r="FN2" s="995"/>
      <c r="FO2" s="995"/>
      <c r="FP2" s="995"/>
      <c r="FQ2" s="995"/>
      <c r="FR2" s="995"/>
      <c r="FS2" s="995"/>
      <c r="FT2" s="995"/>
      <c r="FU2" s="995"/>
      <c r="FV2" s="995"/>
      <c r="FW2" s="995"/>
      <c r="FX2" s="995"/>
      <c r="FY2" s="995"/>
      <c r="FZ2" s="995"/>
      <c r="GA2" s="995"/>
      <c r="GB2" s="995"/>
      <c r="GC2" s="995"/>
      <c r="GD2" s="995"/>
      <c r="GE2" s="995"/>
      <c r="GF2" s="995"/>
      <c r="GG2" s="995"/>
      <c r="GH2" s="995"/>
      <c r="GI2" s="995"/>
      <c r="GJ2" s="995"/>
      <c r="GK2" s="995"/>
      <c r="GL2" s="995"/>
      <c r="GM2" s="995"/>
      <c r="GN2" s="995"/>
      <c r="GO2" s="995"/>
      <c r="GP2" s="995"/>
      <c r="GQ2" s="995"/>
      <c r="GR2" s="995"/>
      <c r="GS2" s="995"/>
      <c r="GT2" s="995"/>
      <c r="GU2" s="995"/>
      <c r="GV2" s="995"/>
      <c r="GW2" s="995"/>
      <c r="GX2" s="995"/>
      <c r="GY2" s="995"/>
      <c r="GZ2" s="995"/>
      <c r="HA2" s="995"/>
      <c r="HB2" s="995"/>
      <c r="HC2" s="995"/>
      <c r="HD2" s="995"/>
      <c r="HE2" s="995"/>
      <c r="HF2" s="995"/>
      <c r="HG2" s="995"/>
      <c r="HH2" s="995"/>
      <c r="HI2" s="995"/>
      <c r="HJ2" s="995"/>
      <c r="HK2" s="995"/>
      <c r="HL2" s="995"/>
      <c r="HM2" s="995"/>
      <c r="HN2" s="995"/>
      <c r="HO2" s="995"/>
      <c r="HP2" s="995"/>
      <c r="HQ2" s="995"/>
      <c r="HR2" s="995"/>
      <c r="HS2" s="995"/>
      <c r="HT2" s="995"/>
      <c r="HU2" s="995"/>
      <c r="HV2" s="995"/>
      <c r="HW2" s="995"/>
      <c r="HX2" s="995"/>
      <c r="HY2" s="995"/>
      <c r="HZ2" s="995"/>
      <c r="IA2" s="995"/>
      <c r="IB2" s="995"/>
      <c r="IC2" s="995"/>
      <c r="ID2" s="995"/>
      <c r="IE2" s="995"/>
      <c r="IF2" s="995"/>
      <c r="IG2" s="995"/>
      <c r="IH2" s="995"/>
      <c r="II2" s="995"/>
      <c r="IJ2" s="995"/>
      <c r="IK2" s="995"/>
      <c r="IL2" s="995"/>
      <c r="IM2" s="995"/>
      <c r="IN2" s="995"/>
      <c r="IO2" s="995"/>
      <c r="IP2" s="995"/>
      <c r="IQ2" s="995"/>
      <c r="IR2" s="995"/>
      <c r="IS2" s="995"/>
      <c r="IT2" s="995"/>
      <c r="IU2" s="995"/>
      <c r="IV2" s="995"/>
      <c r="IW2" s="995"/>
      <c r="IX2" s="995"/>
      <c r="IY2" s="995"/>
      <c r="IZ2" s="995"/>
      <c r="JA2" s="995"/>
      <c r="JB2" s="995"/>
      <c r="JC2" s="995"/>
      <c r="JD2" s="995"/>
      <c r="JE2" s="995"/>
      <c r="JF2" s="995"/>
      <c r="JG2" s="995"/>
      <c r="JH2" s="995"/>
      <c r="JI2" s="995"/>
      <c r="JJ2" s="995"/>
      <c r="JK2" s="995"/>
      <c r="JL2" s="995"/>
      <c r="JM2" s="995"/>
      <c r="JN2" s="995"/>
      <c r="JO2" s="995"/>
      <c r="JP2" s="995"/>
      <c r="JQ2" s="995"/>
      <c r="JR2" s="995"/>
      <c r="JS2" s="995"/>
      <c r="JT2" s="995"/>
      <c r="JU2" s="995"/>
      <c r="JV2" s="995"/>
      <c r="JW2" s="995"/>
      <c r="JX2" s="995"/>
      <c r="JY2" s="995"/>
      <c r="JZ2" s="995"/>
      <c r="KA2" s="995"/>
      <c r="KB2" s="995"/>
      <c r="KC2" s="995"/>
      <c r="KD2" s="995"/>
      <c r="KE2" s="995"/>
      <c r="KF2" s="995"/>
      <c r="KG2" s="995"/>
      <c r="KH2" s="995"/>
      <c r="KI2" s="995"/>
      <c r="KJ2" s="995"/>
      <c r="KK2" s="995"/>
      <c r="KL2" s="995"/>
      <c r="KM2" s="995"/>
      <c r="KN2" s="995"/>
      <c r="KO2" s="995"/>
      <c r="KP2" s="995"/>
      <c r="KQ2" s="995"/>
      <c r="KR2" s="995"/>
      <c r="KS2" s="995"/>
      <c r="KT2" s="995"/>
      <c r="KU2" s="995"/>
      <c r="KV2" s="995"/>
      <c r="KW2" s="995"/>
      <c r="KX2" s="995"/>
      <c r="KY2" s="995"/>
      <c r="KZ2" s="995"/>
      <c r="LA2" s="995"/>
      <c r="LB2" s="995"/>
      <c r="LC2" s="995"/>
      <c r="LD2" s="995"/>
      <c r="LE2" s="995"/>
      <c r="LF2" s="995"/>
      <c r="LG2" s="995"/>
      <c r="LH2" s="995"/>
      <c r="LI2" s="995"/>
      <c r="LJ2" s="995"/>
      <c r="LK2" s="995"/>
      <c r="LL2" s="995"/>
      <c r="LM2" s="995"/>
      <c r="LN2" s="995"/>
      <c r="LO2" s="995"/>
      <c r="LP2" s="995"/>
      <c r="LQ2" s="995"/>
      <c r="LR2" s="995"/>
      <c r="LS2" s="995"/>
      <c r="LT2" s="995"/>
      <c r="LU2" s="995"/>
      <c r="LV2" s="995"/>
      <c r="LW2" s="995"/>
      <c r="LX2" s="995"/>
      <c r="LY2" s="995"/>
      <c r="LZ2" s="995"/>
      <c r="MA2" s="995"/>
      <c r="MB2" s="995"/>
      <c r="MC2" s="995"/>
      <c r="MD2" s="995"/>
      <c r="ME2" s="995"/>
      <c r="MF2" s="995"/>
      <c r="MG2" s="995"/>
      <c r="MH2" s="995"/>
      <c r="MI2" s="995"/>
      <c r="MJ2" s="995"/>
      <c r="MK2" s="995"/>
      <c r="ML2" s="995"/>
      <c r="MM2" s="995"/>
      <c r="MN2" s="995"/>
      <c r="MO2" s="995"/>
      <c r="MP2" s="995"/>
      <c r="MQ2" s="995"/>
      <c r="MR2" s="995"/>
      <c r="MS2" s="995"/>
      <c r="MT2" s="995"/>
      <c r="MU2" s="995"/>
      <c r="MV2" s="995"/>
      <c r="MW2" s="995"/>
      <c r="MX2" s="995"/>
      <c r="MY2" s="995"/>
      <c r="MZ2" s="995"/>
      <c r="NA2" s="995"/>
      <c r="NB2" s="995"/>
      <c r="NC2" s="995"/>
      <c r="ND2" s="995"/>
      <c r="NE2" s="995"/>
      <c r="NF2" s="995"/>
      <c r="NG2" s="995"/>
      <c r="NH2" s="995"/>
      <c r="NI2" s="995"/>
      <c r="NJ2" s="995"/>
      <c r="NK2" s="995"/>
      <c r="NL2" s="995"/>
      <c r="NM2" s="995"/>
      <c r="NN2" s="995"/>
      <c r="NO2" s="995"/>
      <c r="NP2" s="995"/>
      <c r="NQ2" s="995"/>
      <c r="NR2" s="995"/>
      <c r="NS2" s="995"/>
      <c r="NT2" s="995"/>
      <c r="NU2" s="995"/>
      <c r="NV2" s="995"/>
      <c r="NW2" s="995"/>
      <c r="NX2" s="995"/>
      <c r="NY2" s="995"/>
      <c r="NZ2" s="995"/>
      <c r="OA2" s="995"/>
      <c r="OB2" s="995"/>
      <c r="OC2" s="995"/>
      <c r="OD2" s="995"/>
      <c r="OE2" s="995"/>
      <c r="OF2" s="995"/>
      <c r="OG2" s="995"/>
      <c r="OH2" s="995"/>
      <c r="OI2" s="995"/>
      <c r="OJ2" s="995"/>
      <c r="OK2" s="995"/>
      <c r="OL2" s="995"/>
      <c r="OM2" s="995"/>
      <c r="ON2" s="995"/>
      <c r="OO2" s="995"/>
      <c r="OP2" s="995"/>
      <c r="OQ2" s="995"/>
      <c r="OR2" s="995"/>
      <c r="OS2" s="995"/>
      <c r="OT2" s="995"/>
      <c r="OU2" s="995"/>
      <c r="OV2" s="995"/>
      <c r="OW2" s="995"/>
      <c r="OX2" s="995"/>
      <c r="OY2" s="995"/>
      <c r="OZ2" s="995"/>
      <c r="PA2" s="995"/>
      <c r="PB2" s="995"/>
      <c r="PC2" s="995"/>
      <c r="PD2" s="995"/>
      <c r="PE2" s="995"/>
      <c r="PF2" s="995"/>
      <c r="PG2" s="995"/>
      <c r="PH2" s="995"/>
      <c r="PI2" s="995"/>
      <c r="PJ2" s="995"/>
      <c r="PK2" s="995"/>
      <c r="PL2" s="995"/>
      <c r="PM2" s="995"/>
      <c r="PN2" s="995"/>
      <c r="PO2" s="995"/>
      <c r="PP2" s="995"/>
      <c r="PQ2" s="995"/>
      <c r="PR2" s="995"/>
      <c r="PS2" s="995"/>
      <c r="PT2" s="995"/>
      <c r="PU2" s="995"/>
      <c r="PV2" s="995"/>
      <c r="PW2" s="995"/>
      <c r="PX2" s="995"/>
      <c r="PY2" s="995"/>
      <c r="PZ2" s="995"/>
      <c r="QA2" s="995"/>
      <c r="QB2" s="995"/>
      <c r="QC2" s="995"/>
      <c r="QD2" s="995"/>
      <c r="QE2" s="995"/>
      <c r="QF2" s="995"/>
      <c r="QG2" s="995"/>
      <c r="QH2" s="995"/>
      <c r="QI2" s="995"/>
      <c r="QJ2" s="995"/>
      <c r="QK2" s="995"/>
      <c r="QL2" s="995"/>
      <c r="QM2" s="995"/>
      <c r="QN2" s="995"/>
      <c r="QO2" s="995"/>
      <c r="QP2" s="995"/>
      <c r="QQ2" s="995"/>
      <c r="QR2" s="995"/>
      <c r="QS2" s="995"/>
      <c r="QT2" s="995"/>
      <c r="QU2" s="995"/>
      <c r="QV2" s="995"/>
      <c r="QW2" s="995"/>
      <c r="QX2" s="995"/>
      <c r="QY2" s="995"/>
      <c r="QZ2" s="995"/>
      <c r="RA2" s="995"/>
      <c r="RB2" s="995"/>
      <c r="RC2" s="995"/>
      <c r="RD2" s="995"/>
      <c r="RE2" s="995"/>
      <c r="RF2" s="995"/>
      <c r="RG2" s="995"/>
      <c r="RH2" s="995"/>
      <c r="RI2" s="995"/>
      <c r="RJ2" s="995"/>
      <c r="RK2" s="995"/>
      <c r="RL2" s="995"/>
      <c r="RM2" s="995"/>
      <c r="RN2" s="995"/>
      <c r="RO2" s="995"/>
      <c r="RP2" s="995"/>
      <c r="RQ2" s="995"/>
      <c r="RR2" s="995"/>
      <c r="RS2" s="995"/>
      <c r="RT2" s="995"/>
      <c r="RU2" s="995"/>
      <c r="RV2" s="995"/>
      <c r="RW2" s="995"/>
      <c r="RX2" s="995"/>
      <c r="RY2" s="995"/>
      <c r="RZ2" s="995"/>
      <c r="SA2" s="995"/>
      <c r="SB2" s="995"/>
      <c r="SC2" s="995"/>
      <c r="SD2" s="995"/>
      <c r="SE2" s="995"/>
      <c r="SF2" s="995"/>
      <c r="SG2" s="995"/>
      <c r="SH2" s="995"/>
      <c r="SI2" s="995"/>
      <c r="SJ2" s="995"/>
      <c r="SK2" s="995"/>
      <c r="SL2" s="995"/>
      <c r="SM2" s="995"/>
      <c r="SN2" s="995"/>
      <c r="SO2" s="995"/>
      <c r="SP2" s="995"/>
      <c r="SQ2" s="995"/>
      <c r="SR2" s="995"/>
      <c r="SS2" s="995"/>
      <c r="ST2" s="995"/>
      <c r="SU2" s="995"/>
      <c r="SV2" s="995"/>
      <c r="SW2" s="995"/>
      <c r="SX2" s="995"/>
      <c r="SY2" s="995"/>
      <c r="SZ2" s="995"/>
      <c r="TA2" s="995"/>
      <c r="TB2" s="995"/>
      <c r="TC2" s="995"/>
      <c r="TD2" s="995"/>
      <c r="TE2" s="995"/>
      <c r="TF2" s="995"/>
      <c r="TG2" s="995"/>
      <c r="TH2" s="995"/>
      <c r="TI2" s="995"/>
      <c r="TJ2" s="995"/>
      <c r="TK2" s="995"/>
      <c r="TL2" s="995"/>
      <c r="TM2" s="995"/>
      <c r="TN2" s="995"/>
      <c r="TO2" s="995"/>
      <c r="TP2" s="995"/>
      <c r="TQ2" s="995"/>
      <c r="TR2" s="995"/>
      <c r="TS2" s="995"/>
      <c r="TT2" s="995"/>
      <c r="TU2" s="995"/>
      <c r="TV2" s="995"/>
      <c r="TW2" s="995"/>
      <c r="TX2" s="995"/>
      <c r="TY2" s="995"/>
      <c r="TZ2" s="995"/>
      <c r="UA2" s="995"/>
      <c r="UB2" s="995"/>
      <c r="UC2" s="995"/>
      <c r="UD2" s="995"/>
      <c r="UE2" s="995"/>
      <c r="UF2" s="995"/>
      <c r="UG2" s="995"/>
      <c r="UH2" s="995"/>
      <c r="UI2" s="995"/>
      <c r="UJ2" s="995"/>
      <c r="UK2" s="995"/>
      <c r="UL2" s="995"/>
      <c r="UM2" s="995"/>
      <c r="UN2" s="995"/>
      <c r="UO2" s="995"/>
      <c r="UP2" s="995"/>
      <c r="UQ2" s="995"/>
      <c r="UR2" s="995"/>
      <c r="US2" s="995"/>
      <c r="UT2" s="995"/>
      <c r="UU2" s="995"/>
      <c r="UV2" s="995"/>
      <c r="UW2" s="995"/>
      <c r="UX2" s="995"/>
      <c r="UY2" s="995"/>
      <c r="UZ2" s="995"/>
      <c r="VA2" s="995"/>
      <c r="VB2" s="995"/>
      <c r="VC2" s="995"/>
      <c r="VD2" s="995"/>
      <c r="VE2" s="995"/>
      <c r="VF2" s="995"/>
      <c r="VG2" s="995"/>
      <c r="VH2" s="995"/>
      <c r="VI2" s="995"/>
      <c r="VJ2" s="995"/>
      <c r="VK2" s="995"/>
      <c r="VL2" s="995"/>
      <c r="VM2" s="995"/>
      <c r="VN2" s="995"/>
      <c r="VO2" s="995"/>
      <c r="VP2" s="995"/>
      <c r="VQ2" s="995"/>
      <c r="VR2" s="995"/>
      <c r="VS2" s="995"/>
      <c r="VT2" s="995"/>
      <c r="VU2" s="995"/>
      <c r="VV2" s="995"/>
      <c r="VW2" s="995"/>
      <c r="VX2" s="995"/>
      <c r="VY2" s="995"/>
      <c r="VZ2" s="995"/>
      <c r="WA2" s="995"/>
      <c r="WB2" s="995"/>
      <c r="WC2" s="995"/>
      <c r="WD2" s="995"/>
      <c r="WE2" s="995"/>
      <c r="WF2" s="995"/>
      <c r="WG2" s="995"/>
      <c r="WH2" s="995"/>
      <c r="WI2" s="995"/>
      <c r="WJ2" s="995"/>
      <c r="WK2" s="995"/>
      <c r="WL2" s="995"/>
      <c r="WM2" s="995"/>
      <c r="WN2" s="995"/>
      <c r="WO2" s="995"/>
      <c r="WP2" s="995"/>
      <c r="WQ2" s="995"/>
      <c r="WR2" s="995"/>
      <c r="WS2" s="995"/>
      <c r="WT2" s="995"/>
      <c r="WU2" s="995"/>
      <c r="WV2" s="995"/>
      <c r="WW2" s="995"/>
      <c r="WX2" s="995"/>
      <c r="WY2" s="995"/>
      <c r="WZ2" s="995"/>
      <c r="XA2" s="995"/>
      <c r="XB2" s="995"/>
      <c r="XC2" s="995"/>
      <c r="XD2" s="995"/>
      <c r="XE2" s="995"/>
      <c r="XF2" s="995"/>
      <c r="XG2" s="995"/>
      <c r="XH2" s="995"/>
      <c r="XI2" s="995"/>
      <c r="XJ2" s="995"/>
      <c r="XK2" s="995"/>
      <c r="XL2" s="995"/>
      <c r="XM2" s="995"/>
      <c r="XN2" s="995"/>
      <c r="XO2" s="995"/>
      <c r="XP2" s="995"/>
      <c r="XQ2" s="995"/>
      <c r="XR2" s="995"/>
      <c r="XS2" s="995"/>
      <c r="XT2" s="995"/>
      <c r="XU2" s="995"/>
      <c r="XV2" s="995"/>
      <c r="XW2" s="995"/>
      <c r="XX2" s="995"/>
      <c r="XY2" s="995"/>
      <c r="XZ2" s="995"/>
      <c r="YA2" s="995"/>
      <c r="YB2" s="995"/>
      <c r="YC2" s="995"/>
      <c r="YD2" s="995"/>
      <c r="YE2" s="995"/>
      <c r="YF2" s="995"/>
      <c r="YG2" s="995"/>
      <c r="YH2" s="995"/>
      <c r="YI2" s="995"/>
      <c r="YJ2" s="995"/>
      <c r="YK2" s="995"/>
      <c r="YL2" s="995"/>
      <c r="YM2" s="995"/>
      <c r="YN2" s="995"/>
      <c r="YO2" s="995"/>
      <c r="YP2" s="995"/>
      <c r="YQ2" s="995"/>
      <c r="YR2" s="995"/>
      <c r="YS2" s="995"/>
      <c r="YT2" s="995"/>
      <c r="YU2" s="995"/>
      <c r="YV2" s="995"/>
      <c r="YW2" s="995"/>
      <c r="YX2" s="995"/>
      <c r="YY2" s="995"/>
      <c r="YZ2" s="995"/>
      <c r="ZA2" s="995"/>
      <c r="ZB2" s="995"/>
      <c r="ZC2" s="995"/>
      <c r="ZD2" s="995"/>
      <c r="ZE2" s="995"/>
      <c r="ZF2" s="995"/>
      <c r="ZG2" s="995"/>
      <c r="ZH2" s="995"/>
      <c r="ZI2" s="995"/>
      <c r="ZJ2" s="995"/>
      <c r="ZK2" s="995"/>
      <c r="ZL2" s="995"/>
      <c r="ZM2" s="995"/>
      <c r="ZN2" s="995"/>
      <c r="ZO2" s="995"/>
      <c r="ZP2" s="995"/>
      <c r="ZQ2" s="995"/>
      <c r="ZR2" s="995"/>
      <c r="ZS2" s="995"/>
      <c r="ZT2" s="995"/>
      <c r="ZU2" s="995"/>
      <c r="ZV2" s="995"/>
      <c r="ZW2" s="995"/>
      <c r="ZX2" s="995"/>
      <c r="ZY2" s="995"/>
      <c r="ZZ2" s="995"/>
      <c r="AAA2" s="995"/>
      <c r="AAB2" s="995"/>
      <c r="AAC2" s="995"/>
      <c r="AAD2" s="995"/>
      <c r="AAE2" s="995"/>
      <c r="AAF2" s="995"/>
      <c r="AAG2" s="995"/>
      <c r="AAH2" s="995"/>
      <c r="AAI2" s="995"/>
      <c r="AAJ2" s="995"/>
      <c r="AAK2" s="995"/>
      <c r="AAL2" s="995"/>
      <c r="AAM2" s="995"/>
      <c r="AAN2" s="995"/>
      <c r="AAO2" s="995"/>
      <c r="AAP2" s="995"/>
      <c r="AAQ2" s="995"/>
      <c r="AAR2" s="995"/>
      <c r="AAS2" s="995"/>
      <c r="AAT2" s="995"/>
      <c r="AAU2" s="995"/>
      <c r="AAV2" s="995"/>
      <c r="AAW2" s="995"/>
      <c r="AAX2" s="995"/>
      <c r="AAY2" s="995"/>
      <c r="AAZ2" s="995"/>
      <c r="ABA2" s="995"/>
      <c r="ABB2" s="995"/>
      <c r="ABC2" s="995"/>
      <c r="ABD2" s="995"/>
      <c r="ABE2" s="995"/>
      <c r="ABF2" s="995"/>
      <c r="ABG2" s="995"/>
      <c r="ABH2" s="995"/>
      <c r="ABI2" s="995"/>
      <c r="ABJ2" s="995"/>
      <c r="ABK2" s="995"/>
      <c r="ABL2" s="995"/>
      <c r="ABM2" s="995"/>
      <c r="ABN2" s="995"/>
      <c r="ABO2" s="995"/>
      <c r="ABP2" s="995"/>
      <c r="ABQ2" s="995"/>
      <c r="ABR2" s="995"/>
      <c r="ABS2" s="995"/>
      <c r="ABT2" s="995"/>
      <c r="ABU2" s="995"/>
      <c r="ABV2" s="995"/>
      <c r="ABW2" s="995"/>
      <c r="ABX2" s="995"/>
      <c r="ABY2" s="995"/>
      <c r="ABZ2" s="995"/>
      <c r="ACA2" s="995"/>
      <c r="ACB2" s="995"/>
      <c r="ACC2" s="995"/>
      <c r="ACD2" s="995"/>
      <c r="ACE2" s="995"/>
      <c r="ACF2" s="995"/>
      <c r="ACG2" s="995"/>
      <c r="ACH2" s="995"/>
      <c r="ACI2" s="995"/>
      <c r="ACJ2" s="995"/>
      <c r="ACK2" s="995"/>
      <c r="ACL2" s="995"/>
      <c r="ACM2" s="995"/>
      <c r="ACN2" s="995"/>
      <c r="ACO2" s="995"/>
      <c r="ACP2" s="995"/>
      <c r="ACQ2" s="995"/>
      <c r="ACR2" s="995"/>
      <c r="ACS2" s="995"/>
      <c r="ACT2" s="995"/>
      <c r="ACU2" s="995"/>
      <c r="ACV2" s="995"/>
      <c r="ACW2" s="995"/>
      <c r="ACX2" s="995"/>
      <c r="ACY2" s="995"/>
      <c r="ACZ2" s="995"/>
      <c r="ADA2" s="995"/>
      <c r="ADB2" s="995"/>
      <c r="ADC2" s="995"/>
      <c r="ADD2" s="995"/>
      <c r="ADE2" s="995"/>
      <c r="ADF2" s="995"/>
      <c r="ADG2" s="995"/>
      <c r="ADH2" s="995"/>
      <c r="ADI2" s="995"/>
      <c r="ADJ2" s="995"/>
      <c r="ADK2" s="995"/>
      <c r="ADL2" s="995"/>
      <c r="ADM2" s="995"/>
      <c r="ADN2" s="995"/>
      <c r="ADO2" s="995"/>
      <c r="ADP2" s="995"/>
      <c r="ADQ2" s="995"/>
      <c r="ADR2" s="995"/>
      <c r="ADS2" s="995"/>
      <c r="ADT2" s="995"/>
      <c r="ADU2" s="995"/>
      <c r="ADV2" s="995"/>
      <c r="ADW2" s="995"/>
      <c r="ADX2" s="995"/>
      <c r="ADY2" s="995"/>
      <c r="ADZ2" s="995"/>
      <c r="AEA2" s="995"/>
      <c r="AEB2" s="995"/>
      <c r="AEC2" s="995"/>
      <c r="AED2" s="995"/>
      <c r="AEE2" s="995"/>
      <c r="AEF2" s="995"/>
      <c r="AEG2" s="995"/>
      <c r="AEH2" s="995"/>
      <c r="AEI2" s="995"/>
      <c r="AEJ2" s="995"/>
      <c r="AEK2" s="995"/>
      <c r="AEL2" s="995"/>
      <c r="AEM2" s="995"/>
      <c r="AEN2" s="995"/>
      <c r="AEO2" s="995"/>
      <c r="AEP2" s="995"/>
      <c r="AEQ2" s="995"/>
      <c r="AER2" s="995"/>
      <c r="AES2" s="995"/>
      <c r="AET2" s="995"/>
      <c r="AEU2" s="995"/>
      <c r="AEV2" s="995"/>
      <c r="AEW2" s="995"/>
      <c r="AEX2" s="995"/>
      <c r="AEY2" s="995"/>
      <c r="AEZ2" s="995"/>
      <c r="AFA2" s="995"/>
      <c r="AFB2" s="995"/>
      <c r="AFC2" s="995"/>
      <c r="AFD2" s="995"/>
      <c r="AFE2" s="995"/>
      <c r="AFF2" s="995"/>
      <c r="AFG2" s="995"/>
      <c r="AFH2" s="995"/>
      <c r="AFI2" s="995"/>
      <c r="AFJ2" s="995"/>
      <c r="AFK2" s="995"/>
      <c r="AFL2" s="995"/>
      <c r="AFM2" s="995"/>
      <c r="AFN2" s="995"/>
      <c r="AFO2" s="995"/>
      <c r="AFP2" s="995"/>
      <c r="AFQ2" s="995"/>
      <c r="AFR2" s="995"/>
      <c r="AFS2" s="995"/>
      <c r="AFT2" s="995"/>
      <c r="AFU2" s="995"/>
      <c r="AFV2" s="995"/>
      <c r="AFW2" s="995"/>
      <c r="AFX2" s="995"/>
      <c r="AFY2" s="995"/>
      <c r="AFZ2" s="995"/>
      <c r="AGA2" s="995"/>
      <c r="AGB2" s="995"/>
      <c r="AGC2" s="995"/>
      <c r="AGD2" s="995"/>
      <c r="AGE2" s="995"/>
      <c r="AGF2" s="995"/>
      <c r="AGG2" s="995"/>
      <c r="AGH2" s="995"/>
      <c r="AGI2" s="995"/>
      <c r="AGJ2" s="995"/>
      <c r="AGK2" s="995"/>
      <c r="AGL2" s="995"/>
      <c r="AGM2" s="995"/>
      <c r="AGN2" s="995"/>
      <c r="AGO2" s="995"/>
      <c r="AGP2" s="995"/>
      <c r="AGQ2" s="995"/>
      <c r="AGR2" s="995"/>
      <c r="AGS2" s="995"/>
      <c r="AGT2" s="995"/>
      <c r="AGU2" s="995"/>
      <c r="AGV2" s="995"/>
      <c r="AGW2" s="995"/>
      <c r="AGX2" s="995"/>
      <c r="AGY2" s="995"/>
      <c r="AGZ2" s="995"/>
      <c r="AHA2" s="995"/>
      <c r="AHB2" s="995"/>
      <c r="AHC2" s="995"/>
      <c r="AHD2" s="995"/>
      <c r="AHE2" s="995"/>
      <c r="AHF2" s="995"/>
      <c r="AHG2" s="995"/>
      <c r="AHH2" s="995"/>
      <c r="AHI2" s="995"/>
      <c r="AHJ2" s="995"/>
      <c r="AHK2" s="995"/>
      <c r="AHL2" s="995"/>
      <c r="AHM2" s="995"/>
      <c r="AHN2" s="995"/>
      <c r="AHO2" s="995"/>
      <c r="AHP2" s="995"/>
      <c r="AHQ2" s="995"/>
      <c r="AHR2" s="995"/>
      <c r="AHS2" s="995"/>
      <c r="AHT2" s="995"/>
      <c r="AHU2" s="995"/>
      <c r="AHV2" s="995"/>
      <c r="AHW2" s="995"/>
      <c r="AHX2" s="995"/>
      <c r="AHY2" s="995"/>
      <c r="AHZ2" s="995"/>
      <c r="AIA2" s="995"/>
      <c r="AIB2" s="995"/>
      <c r="AIC2" s="995"/>
      <c r="AID2" s="995"/>
      <c r="AIE2" s="995"/>
      <c r="AIF2" s="995"/>
      <c r="AIG2" s="995"/>
      <c r="AIH2" s="995"/>
      <c r="AII2" s="995"/>
      <c r="AIJ2" s="995"/>
      <c r="AIK2" s="995"/>
      <c r="AIL2" s="995"/>
      <c r="AIM2" s="995"/>
      <c r="AIN2" s="995"/>
      <c r="AIO2" s="995"/>
      <c r="AIP2" s="995"/>
      <c r="AIQ2" s="995"/>
      <c r="AIR2" s="995"/>
      <c r="AIS2" s="995"/>
      <c r="AIT2" s="995"/>
      <c r="AIU2" s="995"/>
      <c r="AIV2" s="995"/>
      <c r="AIW2" s="995"/>
      <c r="AIX2" s="995"/>
      <c r="AIY2" s="995"/>
      <c r="AIZ2" s="995"/>
      <c r="AJA2" s="995"/>
      <c r="AJB2" s="995"/>
      <c r="AJC2" s="995"/>
      <c r="AJD2" s="995"/>
      <c r="AJE2" s="995"/>
      <c r="AJF2" s="995"/>
      <c r="AJG2" s="995"/>
      <c r="AJH2" s="995"/>
      <c r="AJI2" s="995"/>
      <c r="AJJ2" s="995"/>
      <c r="AJK2" s="995"/>
      <c r="AJL2" s="995"/>
      <c r="AJM2" s="995"/>
      <c r="AJN2" s="995"/>
      <c r="AJO2" s="995"/>
      <c r="AJP2" s="995"/>
      <c r="AJQ2" s="995"/>
      <c r="AJR2" s="995"/>
      <c r="AJS2" s="995"/>
      <c r="AJT2" s="995"/>
      <c r="AJU2" s="995"/>
      <c r="AJV2" s="995"/>
      <c r="AJW2" s="995"/>
      <c r="AJX2" s="995"/>
      <c r="AJY2" s="995"/>
      <c r="AJZ2" s="995"/>
      <c r="AKA2" s="995"/>
      <c r="AKB2" s="995"/>
      <c r="AKC2" s="995"/>
      <c r="AKD2" s="995"/>
      <c r="AKE2" s="995"/>
      <c r="AKF2" s="995"/>
      <c r="AKG2" s="995"/>
      <c r="AKH2" s="995"/>
      <c r="AKI2" s="995"/>
      <c r="AKJ2" s="995"/>
      <c r="AKK2" s="995"/>
      <c r="AKL2" s="995"/>
      <c r="AKM2" s="995"/>
      <c r="AKN2" s="995"/>
      <c r="AKO2" s="995"/>
      <c r="AKP2" s="995"/>
      <c r="AKQ2" s="995"/>
      <c r="AKR2" s="995"/>
      <c r="AKS2" s="995"/>
      <c r="AKT2" s="995"/>
      <c r="AKU2" s="995"/>
      <c r="AKV2" s="995"/>
      <c r="AKW2" s="995"/>
      <c r="AKX2" s="995"/>
      <c r="AKY2" s="995"/>
      <c r="AKZ2" s="995"/>
      <c r="ALA2" s="995"/>
      <c r="ALB2" s="995"/>
      <c r="ALC2" s="995"/>
      <c r="ALD2" s="995"/>
      <c r="ALE2" s="995"/>
      <c r="ALF2" s="995"/>
      <c r="ALG2" s="995"/>
      <c r="ALH2" s="995"/>
      <c r="ALI2" s="995"/>
      <c r="ALJ2" s="995"/>
      <c r="ALK2" s="995"/>
      <c r="ALL2" s="995"/>
      <c r="ALM2" s="995"/>
      <c r="ALN2" s="995"/>
      <c r="ALO2" s="995"/>
      <c r="ALP2" s="995"/>
      <c r="ALQ2" s="995"/>
      <c r="ALR2" s="995"/>
      <c r="ALS2" s="995"/>
      <c r="ALT2" s="995"/>
      <c r="ALU2" s="995"/>
      <c r="ALV2" s="995"/>
      <c r="ALW2" s="995"/>
      <c r="ALX2" s="995"/>
      <c r="ALY2" s="995"/>
      <c r="ALZ2" s="995"/>
      <c r="AMA2" s="995"/>
      <c r="AMB2" s="995"/>
      <c r="AMC2" s="995"/>
      <c r="AMD2" s="995"/>
      <c r="AME2" s="995"/>
      <c r="AMF2" s="995"/>
      <c r="AMG2" s="995"/>
      <c r="AMH2" s="995"/>
      <c r="AMI2" s="995"/>
      <c r="AMJ2" s="995"/>
      <c r="AMK2" s="995"/>
      <c r="AML2" s="995"/>
      <c r="AMM2" s="995"/>
      <c r="AMN2" s="995"/>
      <c r="AMO2" s="995"/>
      <c r="AMP2" s="995"/>
      <c r="AMQ2" s="995"/>
      <c r="AMR2" s="995"/>
      <c r="AMS2" s="995"/>
      <c r="AMT2" s="995"/>
      <c r="AMU2" s="995"/>
      <c r="AMV2" s="995"/>
      <c r="AMW2" s="995"/>
      <c r="AMX2" s="995"/>
      <c r="AMY2" s="995"/>
      <c r="AMZ2" s="995"/>
      <c r="ANA2" s="995"/>
      <c r="ANB2" s="995"/>
      <c r="ANC2" s="995"/>
      <c r="AND2" s="995"/>
      <c r="ANE2" s="995"/>
      <c r="ANF2" s="995"/>
      <c r="ANG2" s="995"/>
      <c r="ANH2" s="995"/>
      <c r="ANI2" s="995"/>
      <c r="ANJ2" s="995"/>
      <c r="ANK2" s="995"/>
      <c r="ANL2" s="995"/>
      <c r="ANM2" s="995"/>
      <c r="ANN2" s="995"/>
      <c r="ANO2" s="995"/>
      <c r="ANP2" s="995"/>
      <c r="ANQ2" s="995"/>
      <c r="ANR2" s="995"/>
      <c r="ANS2" s="995"/>
      <c r="ANT2" s="995"/>
      <c r="ANU2" s="995"/>
      <c r="ANV2" s="995"/>
      <c r="ANW2" s="995"/>
      <c r="ANX2" s="995"/>
      <c r="ANY2" s="995"/>
      <c r="ANZ2" s="995"/>
      <c r="AOA2" s="995"/>
      <c r="AOB2" s="995"/>
      <c r="AOC2" s="995"/>
      <c r="AOD2" s="995"/>
      <c r="AOE2" s="995"/>
      <c r="AOF2" s="995"/>
      <c r="AOG2" s="995"/>
      <c r="AOH2" s="995"/>
      <c r="AOI2" s="995"/>
      <c r="AOJ2" s="995"/>
      <c r="AOK2" s="995"/>
      <c r="AOL2" s="995"/>
      <c r="AOM2" s="995"/>
      <c r="AON2" s="995"/>
      <c r="AOO2" s="995"/>
      <c r="AOP2" s="995"/>
      <c r="AOQ2" s="995"/>
      <c r="AOR2" s="995"/>
      <c r="AOS2" s="995"/>
      <c r="AOT2" s="995"/>
      <c r="AOU2" s="995"/>
      <c r="AOV2" s="995"/>
      <c r="AOW2" s="995"/>
      <c r="AOX2" s="995"/>
      <c r="AOY2" s="995"/>
      <c r="AOZ2" s="995"/>
      <c r="APA2" s="995"/>
      <c r="APB2" s="995"/>
      <c r="APC2" s="995"/>
      <c r="APD2" s="995"/>
      <c r="APE2" s="995"/>
      <c r="APF2" s="995"/>
      <c r="APG2" s="995"/>
      <c r="APH2" s="995"/>
      <c r="API2" s="995"/>
      <c r="APJ2" s="995"/>
      <c r="APK2" s="995"/>
      <c r="APL2" s="995"/>
      <c r="APM2" s="995"/>
      <c r="APN2" s="995"/>
      <c r="APO2" s="995"/>
      <c r="APP2" s="995"/>
      <c r="APQ2" s="995"/>
      <c r="APR2" s="995"/>
      <c r="APS2" s="995"/>
      <c r="APT2" s="995"/>
      <c r="APU2" s="995"/>
      <c r="APV2" s="995"/>
      <c r="APW2" s="995"/>
      <c r="APX2" s="995"/>
      <c r="APY2" s="995"/>
      <c r="APZ2" s="995"/>
      <c r="AQA2" s="995"/>
      <c r="AQB2" s="995"/>
      <c r="AQC2" s="995"/>
      <c r="AQD2" s="995"/>
      <c r="AQE2" s="995"/>
      <c r="AQF2" s="995"/>
      <c r="AQG2" s="995"/>
      <c r="AQH2" s="995"/>
      <c r="AQI2" s="995"/>
      <c r="AQJ2" s="995"/>
      <c r="AQK2" s="995"/>
      <c r="AQL2" s="995"/>
      <c r="AQM2" s="995"/>
      <c r="AQN2" s="995"/>
      <c r="AQO2" s="995"/>
      <c r="AQP2" s="995"/>
      <c r="AQQ2" s="995"/>
      <c r="AQR2" s="995"/>
      <c r="AQS2" s="995"/>
      <c r="AQT2" s="995"/>
      <c r="AQU2" s="995"/>
      <c r="AQV2" s="995"/>
      <c r="AQW2" s="995"/>
      <c r="AQX2" s="995"/>
      <c r="AQY2" s="995"/>
      <c r="AQZ2" s="995"/>
      <c r="ARA2" s="995"/>
      <c r="ARB2" s="995"/>
      <c r="ARC2" s="995"/>
      <c r="ARD2" s="995"/>
      <c r="ARE2" s="995"/>
      <c r="ARF2" s="995"/>
      <c r="ARG2" s="995"/>
      <c r="ARH2" s="995"/>
      <c r="ARI2" s="995"/>
      <c r="ARJ2" s="995"/>
      <c r="ARK2" s="995"/>
      <c r="ARL2" s="995"/>
      <c r="ARM2" s="995"/>
      <c r="ARN2" s="995"/>
      <c r="ARO2" s="995"/>
      <c r="ARP2" s="995"/>
      <c r="ARQ2" s="995"/>
      <c r="ARR2" s="995"/>
      <c r="ARS2" s="995"/>
      <c r="ART2" s="995"/>
      <c r="ARU2" s="995"/>
      <c r="ARV2" s="995"/>
      <c r="ARW2" s="995"/>
      <c r="ARX2" s="995"/>
      <c r="ARY2" s="995"/>
      <c r="ARZ2" s="995"/>
      <c r="ASA2" s="995"/>
      <c r="ASB2" s="995"/>
      <c r="ASC2" s="995"/>
      <c r="ASD2" s="995"/>
      <c r="ASE2" s="995"/>
      <c r="ASF2" s="995"/>
      <c r="ASG2" s="995"/>
      <c r="ASH2" s="995"/>
      <c r="ASI2" s="995"/>
      <c r="ASJ2" s="995"/>
      <c r="ASK2" s="995"/>
      <c r="ASL2" s="995"/>
      <c r="ASM2" s="995"/>
      <c r="ASN2" s="995"/>
      <c r="ASO2" s="995"/>
      <c r="ASP2" s="995"/>
      <c r="ASQ2" s="995"/>
      <c r="ASR2" s="995"/>
      <c r="ASS2" s="995"/>
      <c r="AST2" s="995"/>
      <c r="ASU2" s="995"/>
      <c r="ASV2" s="995"/>
      <c r="ASW2" s="995"/>
      <c r="ASX2" s="995"/>
      <c r="ASY2" s="995"/>
      <c r="ASZ2" s="995"/>
      <c r="ATA2" s="995"/>
      <c r="ATB2" s="995"/>
      <c r="ATC2" s="995"/>
      <c r="ATD2" s="995"/>
      <c r="ATE2" s="995"/>
      <c r="ATF2" s="995"/>
      <c r="ATG2" s="995"/>
      <c r="ATH2" s="995"/>
      <c r="ATI2" s="995"/>
      <c r="ATJ2" s="995"/>
      <c r="ATK2" s="995"/>
      <c r="ATL2" s="995"/>
      <c r="ATM2" s="995"/>
      <c r="ATN2" s="995"/>
      <c r="ATO2" s="995"/>
      <c r="ATP2" s="995"/>
      <c r="ATQ2" s="995"/>
      <c r="ATR2" s="995"/>
      <c r="ATS2" s="995"/>
      <c r="ATT2" s="995"/>
      <c r="ATU2" s="995"/>
      <c r="ATV2" s="995"/>
      <c r="ATW2" s="995"/>
      <c r="ATX2" s="995"/>
      <c r="ATY2" s="995"/>
      <c r="ATZ2" s="995"/>
      <c r="AUA2" s="995"/>
      <c r="AUB2" s="995"/>
      <c r="AUC2" s="995"/>
      <c r="AUD2" s="995"/>
      <c r="AUE2" s="995"/>
      <c r="AUF2" s="995"/>
      <c r="AUG2" s="995"/>
      <c r="AUH2" s="995"/>
      <c r="AUI2" s="995"/>
      <c r="AUJ2" s="995"/>
      <c r="AUK2" s="995"/>
      <c r="AUL2" s="995"/>
      <c r="AUM2" s="995"/>
      <c r="AUN2" s="995"/>
      <c r="AUO2" s="995"/>
      <c r="AUP2" s="995"/>
      <c r="AUQ2" s="995"/>
      <c r="AUR2" s="995"/>
      <c r="AUS2" s="995"/>
      <c r="AUT2" s="995"/>
      <c r="AUU2" s="995"/>
      <c r="AUV2" s="995"/>
      <c r="AUW2" s="995"/>
      <c r="AUX2" s="995"/>
      <c r="AUY2" s="995"/>
      <c r="AUZ2" s="995"/>
      <c r="AVA2" s="995"/>
      <c r="AVB2" s="995"/>
      <c r="AVC2" s="995"/>
      <c r="AVD2" s="995"/>
      <c r="AVE2" s="995"/>
      <c r="AVF2" s="995"/>
      <c r="AVG2" s="995"/>
      <c r="AVH2" s="995"/>
      <c r="AVI2" s="995"/>
      <c r="AVJ2" s="995"/>
      <c r="AVK2" s="995"/>
      <c r="AVL2" s="995"/>
      <c r="AVM2" s="995"/>
      <c r="AVN2" s="995"/>
      <c r="AVO2" s="995"/>
      <c r="AVP2" s="995"/>
      <c r="AVQ2" s="995"/>
      <c r="AVR2" s="995"/>
      <c r="AVS2" s="995"/>
      <c r="AVT2" s="995"/>
      <c r="AVU2" s="995"/>
      <c r="AVV2" s="995"/>
      <c r="AVW2" s="995"/>
      <c r="AVX2" s="995"/>
      <c r="AVY2" s="995"/>
      <c r="AVZ2" s="995"/>
      <c r="AWA2" s="995"/>
      <c r="AWB2" s="995"/>
      <c r="AWC2" s="995"/>
      <c r="AWD2" s="995"/>
      <c r="AWE2" s="995"/>
      <c r="AWF2" s="995"/>
      <c r="AWG2" s="995"/>
      <c r="AWH2" s="995"/>
      <c r="AWI2" s="995"/>
      <c r="AWJ2" s="995"/>
      <c r="AWK2" s="995"/>
      <c r="AWL2" s="995"/>
      <c r="AWM2" s="995"/>
      <c r="AWN2" s="995"/>
      <c r="AWO2" s="995"/>
      <c r="AWP2" s="995"/>
      <c r="AWQ2" s="995"/>
      <c r="AWR2" s="995"/>
      <c r="AWS2" s="995"/>
      <c r="AWT2" s="995"/>
      <c r="AWU2" s="995"/>
      <c r="AWV2" s="995"/>
      <c r="AWW2" s="995"/>
      <c r="AWX2" s="995"/>
      <c r="AWY2" s="995"/>
      <c r="AWZ2" s="995"/>
      <c r="AXA2" s="995"/>
      <c r="AXB2" s="995"/>
      <c r="AXC2" s="995"/>
      <c r="AXD2" s="995"/>
      <c r="AXE2" s="995"/>
      <c r="AXF2" s="995"/>
      <c r="AXG2" s="995"/>
      <c r="AXH2" s="995"/>
      <c r="AXI2" s="995"/>
      <c r="AXJ2" s="995"/>
      <c r="AXK2" s="995"/>
      <c r="AXL2" s="995"/>
      <c r="AXM2" s="995"/>
      <c r="AXN2" s="995"/>
      <c r="AXO2" s="995"/>
      <c r="AXP2" s="995"/>
      <c r="AXQ2" s="995"/>
      <c r="AXR2" s="995"/>
      <c r="AXS2" s="995"/>
      <c r="AXT2" s="995"/>
      <c r="AXU2" s="995"/>
      <c r="AXV2" s="995"/>
      <c r="AXW2" s="995"/>
      <c r="AXX2" s="995"/>
      <c r="AXY2" s="995"/>
      <c r="AXZ2" s="995"/>
      <c r="AYA2" s="995"/>
      <c r="AYB2" s="995"/>
      <c r="AYC2" s="995"/>
      <c r="AYD2" s="995"/>
      <c r="AYE2" s="995"/>
      <c r="AYF2" s="995"/>
      <c r="AYG2" s="995"/>
      <c r="AYH2" s="995"/>
      <c r="AYI2" s="995"/>
      <c r="AYJ2" s="995"/>
      <c r="AYK2" s="995"/>
      <c r="AYL2" s="995"/>
      <c r="AYM2" s="995"/>
      <c r="AYN2" s="995"/>
      <c r="AYO2" s="995"/>
      <c r="AYP2" s="995"/>
      <c r="AYQ2" s="995"/>
      <c r="AYR2" s="995"/>
      <c r="AYS2" s="995"/>
      <c r="AYT2" s="995"/>
      <c r="AYU2" s="995"/>
      <c r="AYV2" s="995"/>
      <c r="AYW2" s="995"/>
      <c r="AYX2" s="995"/>
      <c r="AYY2" s="995"/>
      <c r="AYZ2" s="995"/>
      <c r="AZA2" s="995"/>
      <c r="AZB2" s="995"/>
      <c r="AZC2" s="995"/>
      <c r="AZD2" s="995"/>
      <c r="AZE2" s="995"/>
      <c r="AZF2" s="995"/>
      <c r="AZG2" s="995"/>
      <c r="AZH2" s="995"/>
      <c r="AZI2" s="995"/>
      <c r="AZJ2" s="995"/>
      <c r="AZK2" s="995"/>
      <c r="AZL2" s="995"/>
      <c r="AZM2" s="995"/>
      <c r="AZN2" s="995"/>
      <c r="AZO2" s="995"/>
      <c r="AZP2" s="995"/>
      <c r="AZQ2" s="995"/>
      <c r="AZR2" s="995"/>
      <c r="AZS2" s="995"/>
      <c r="AZT2" s="995"/>
      <c r="AZU2" s="995"/>
      <c r="AZV2" s="995"/>
      <c r="AZW2" s="995"/>
      <c r="AZX2" s="995"/>
      <c r="AZY2" s="995"/>
      <c r="AZZ2" s="995"/>
      <c r="BAA2" s="995"/>
      <c r="BAB2" s="995"/>
      <c r="BAC2" s="995"/>
      <c r="BAD2" s="995"/>
      <c r="BAE2" s="995"/>
      <c r="BAF2" s="995"/>
      <c r="BAG2" s="995"/>
      <c r="BAH2" s="995"/>
      <c r="BAI2" s="995"/>
      <c r="BAJ2" s="995"/>
      <c r="BAK2" s="995"/>
      <c r="BAL2" s="995"/>
      <c r="BAM2" s="995"/>
      <c r="BAN2" s="995"/>
      <c r="BAO2" s="995"/>
      <c r="BAP2" s="995"/>
      <c r="BAQ2" s="995"/>
      <c r="BAR2" s="995"/>
      <c r="BAS2" s="995"/>
      <c r="BAT2" s="995"/>
      <c r="BAU2" s="995"/>
      <c r="BAV2" s="995"/>
      <c r="BAW2" s="995"/>
      <c r="BAX2" s="995"/>
      <c r="BAY2" s="995"/>
      <c r="BAZ2" s="995"/>
      <c r="BBA2" s="995"/>
      <c r="BBB2" s="995"/>
      <c r="BBC2" s="995"/>
      <c r="BBD2" s="995"/>
      <c r="BBE2" s="995"/>
      <c r="BBF2" s="995"/>
      <c r="BBG2" s="995"/>
      <c r="BBH2" s="995"/>
      <c r="BBI2" s="995"/>
      <c r="BBJ2" s="995"/>
      <c r="BBK2" s="995"/>
      <c r="BBL2" s="995"/>
      <c r="BBM2" s="995"/>
      <c r="BBN2" s="995"/>
      <c r="BBO2" s="995"/>
      <c r="BBP2" s="995"/>
      <c r="BBQ2" s="995"/>
      <c r="BBR2" s="995"/>
      <c r="BBS2" s="995"/>
      <c r="BBT2" s="995"/>
      <c r="BBU2" s="995"/>
      <c r="BBV2" s="995"/>
      <c r="BBW2" s="995"/>
      <c r="BBX2" s="995"/>
      <c r="BBY2" s="995"/>
      <c r="BBZ2" s="995"/>
      <c r="BCA2" s="995"/>
      <c r="BCB2" s="995"/>
      <c r="BCC2" s="995"/>
      <c r="BCD2" s="995"/>
      <c r="BCE2" s="995"/>
      <c r="BCF2" s="995"/>
      <c r="BCG2" s="995"/>
      <c r="BCH2" s="995"/>
      <c r="BCI2" s="995"/>
      <c r="BCJ2" s="995"/>
      <c r="BCK2" s="995"/>
      <c r="BCL2" s="995"/>
      <c r="BCM2" s="995"/>
      <c r="BCN2" s="995"/>
      <c r="BCO2" s="995"/>
      <c r="BCP2" s="995"/>
      <c r="BCQ2" s="995"/>
      <c r="BCR2" s="995"/>
      <c r="BCS2" s="995"/>
      <c r="BCT2" s="995"/>
      <c r="BCU2" s="995"/>
      <c r="BCV2" s="995"/>
      <c r="BCW2" s="995"/>
      <c r="BCX2" s="995"/>
      <c r="BCY2" s="995"/>
      <c r="BCZ2" s="995"/>
      <c r="BDA2" s="995"/>
      <c r="BDB2" s="995"/>
      <c r="BDC2" s="995"/>
      <c r="BDD2" s="995"/>
      <c r="BDE2" s="995"/>
      <c r="BDF2" s="995"/>
      <c r="BDG2" s="995"/>
      <c r="BDH2" s="995"/>
      <c r="BDI2" s="995"/>
      <c r="BDJ2" s="995"/>
      <c r="BDK2" s="995"/>
      <c r="BDL2" s="995"/>
      <c r="BDM2" s="995"/>
      <c r="BDN2" s="995"/>
      <c r="BDO2" s="995"/>
      <c r="BDP2" s="995"/>
      <c r="BDQ2" s="995"/>
      <c r="BDR2" s="995"/>
      <c r="BDS2" s="995"/>
      <c r="BDT2" s="995"/>
      <c r="BDU2" s="995"/>
      <c r="BDV2" s="995"/>
      <c r="BDW2" s="995"/>
      <c r="BDX2" s="995"/>
      <c r="BDY2" s="995"/>
      <c r="BDZ2" s="995"/>
      <c r="BEA2" s="995"/>
      <c r="BEB2" s="995"/>
      <c r="BEC2" s="995"/>
      <c r="BED2" s="995"/>
      <c r="BEE2" s="995"/>
      <c r="BEF2" s="995"/>
      <c r="BEG2" s="995"/>
      <c r="BEH2" s="995"/>
      <c r="BEI2" s="995"/>
      <c r="BEJ2" s="995"/>
      <c r="BEK2" s="995"/>
      <c r="BEL2" s="995"/>
      <c r="BEM2" s="995"/>
      <c r="BEN2" s="995"/>
      <c r="BEO2" s="995"/>
      <c r="BEP2" s="995"/>
      <c r="BEQ2" s="995"/>
      <c r="BER2" s="995"/>
      <c r="BES2" s="995"/>
      <c r="BET2" s="995"/>
      <c r="BEU2" s="995"/>
      <c r="BEV2" s="995"/>
      <c r="BEW2" s="995"/>
      <c r="BEX2" s="995"/>
      <c r="BEY2" s="995"/>
      <c r="BEZ2" s="995"/>
      <c r="BFA2" s="995"/>
      <c r="BFB2" s="995"/>
      <c r="BFC2" s="995"/>
      <c r="BFD2" s="995"/>
      <c r="BFE2" s="995"/>
      <c r="BFF2" s="995"/>
      <c r="BFG2" s="995"/>
      <c r="BFH2" s="995"/>
      <c r="BFI2" s="995"/>
      <c r="BFJ2" s="995"/>
      <c r="BFK2" s="995"/>
      <c r="BFL2" s="995"/>
      <c r="BFM2" s="995"/>
      <c r="BFN2" s="995"/>
      <c r="BFO2" s="995"/>
      <c r="BFP2" s="995"/>
      <c r="BFQ2" s="995"/>
      <c r="BFR2" s="995"/>
      <c r="BFS2" s="995"/>
      <c r="BFT2" s="995"/>
      <c r="BFU2" s="995"/>
      <c r="BFV2" s="995"/>
      <c r="BFW2" s="995"/>
      <c r="BFX2" s="995"/>
      <c r="BFY2" s="995"/>
      <c r="BFZ2" s="995"/>
      <c r="BGA2" s="995"/>
      <c r="BGB2" s="995"/>
      <c r="BGC2" s="995"/>
      <c r="BGD2" s="995"/>
      <c r="BGE2" s="995"/>
      <c r="BGF2" s="995"/>
      <c r="BGG2" s="995"/>
      <c r="BGH2" s="995"/>
      <c r="BGI2" s="995"/>
      <c r="BGJ2" s="995"/>
      <c r="BGK2" s="995"/>
      <c r="BGL2" s="995"/>
      <c r="BGM2" s="995"/>
      <c r="BGN2" s="995"/>
      <c r="BGO2" s="995"/>
      <c r="BGP2" s="995"/>
      <c r="BGQ2" s="995"/>
      <c r="BGR2" s="995"/>
      <c r="BGS2" s="995"/>
      <c r="BGT2" s="995"/>
      <c r="BGU2" s="995"/>
      <c r="BGV2" s="995"/>
      <c r="BGW2" s="995"/>
      <c r="BGX2" s="995"/>
      <c r="BGY2" s="995"/>
      <c r="BGZ2" s="995"/>
      <c r="BHA2" s="995"/>
      <c r="BHB2" s="995"/>
      <c r="BHC2" s="995"/>
      <c r="BHD2" s="995"/>
      <c r="BHE2" s="995"/>
      <c r="BHF2" s="995"/>
      <c r="BHG2" s="995"/>
      <c r="BHH2" s="995"/>
      <c r="BHI2" s="995"/>
      <c r="BHJ2" s="995"/>
      <c r="BHK2" s="995"/>
      <c r="BHL2" s="995"/>
      <c r="BHM2" s="995"/>
      <c r="BHN2" s="995"/>
      <c r="BHO2" s="995"/>
      <c r="BHP2" s="995"/>
      <c r="BHQ2" s="995"/>
      <c r="BHR2" s="995"/>
      <c r="BHS2" s="995"/>
      <c r="BHT2" s="995"/>
      <c r="BHU2" s="995"/>
      <c r="BHV2" s="995"/>
      <c r="BHW2" s="995"/>
      <c r="BHX2" s="995"/>
      <c r="BHY2" s="995"/>
      <c r="BHZ2" s="995"/>
      <c r="BIA2" s="995"/>
      <c r="BIB2" s="995"/>
      <c r="BIC2" s="995"/>
      <c r="BID2" s="995"/>
      <c r="BIE2" s="995"/>
      <c r="BIF2" s="995"/>
      <c r="BIG2" s="995"/>
      <c r="BIH2" s="995"/>
      <c r="BII2" s="995"/>
      <c r="BIJ2" s="995"/>
      <c r="BIK2" s="995"/>
      <c r="BIL2" s="995"/>
      <c r="BIM2" s="995"/>
      <c r="BIN2" s="995"/>
      <c r="BIO2" s="995"/>
      <c r="BIP2" s="995"/>
      <c r="BIQ2" s="995"/>
      <c r="BIR2" s="995"/>
      <c r="BIS2" s="995"/>
      <c r="BIT2" s="995"/>
      <c r="BIU2" s="995"/>
      <c r="BIV2" s="995"/>
      <c r="BIW2" s="995"/>
      <c r="BIX2" s="995"/>
      <c r="BIY2" s="995"/>
      <c r="BIZ2" s="995"/>
      <c r="BJA2" s="995"/>
      <c r="BJB2" s="995"/>
      <c r="BJC2" s="995"/>
      <c r="BJD2" s="995"/>
      <c r="BJE2" s="995"/>
      <c r="BJF2" s="995"/>
      <c r="BJG2" s="995"/>
      <c r="BJH2" s="995"/>
      <c r="BJI2" s="995"/>
      <c r="BJJ2" s="995"/>
      <c r="BJK2" s="995"/>
      <c r="BJL2" s="995"/>
      <c r="BJM2" s="995"/>
      <c r="BJN2" s="995"/>
      <c r="BJO2" s="995"/>
      <c r="BJP2" s="995"/>
      <c r="BJQ2" s="995"/>
      <c r="BJR2" s="995"/>
      <c r="BJS2" s="995"/>
      <c r="BJT2" s="995"/>
      <c r="BJU2" s="995"/>
      <c r="BJV2" s="995"/>
      <c r="BJW2" s="995"/>
      <c r="BJX2" s="995"/>
      <c r="BJY2" s="995"/>
      <c r="BJZ2" s="995"/>
      <c r="BKA2" s="995"/>
      <c r="BKB2" s="995"/>
      <c r="BKC2" s="995"/>
      <c r="BKD2" s="995"/>
      <c r="BKE2" s="995"/>
      <c r="BKF2" s="995"/>
      <c r="BKG2" s="995"/>
      <c r="BKH2" s="995"/>
      <c r="BKI2" s="995"/>
      <c r="BKJ2" s="995"/>
      <c r="BKK2" s="995"/>
      <c r="BKL2" s="995"/>
      <c r="BKM2" s="995"/>
      <c r="BKN2" s="995"/>
      <c r="BKO2" s="995"/>
      <c r="BKP2" s="995"/>
      <c r="BKQ2" s="995"/>
      <c r="BKR2" s="995"/>
      <c r="BKS2" s="995"/>
      <c r="BKT2" s="995"/>
      <c r="BKU2" s="995"/>
      <c r="BKV2" s="995"/>
      <c r="BKW2" s="995"/>
      <c r="BKX2" s="995"/>
      <c r="BKY2" s="995"/>
      <c r="BKZ2" s="995"/>
      <c r="BLA2" s="995"/>
      <c r="BLB2" s="995"/>
      <c r="BLC2" s="995"/>
      <c r="BLD2" s="995"/>
      <c r="BLE2" s="995"/>
      <c r="BLF2" s="995"/>
      <c r="BLG2" s="995"/>
      <c r="BLH2" s="995"/>
      <c r="BLI2" s="995"/>
      <c r="BLJ2" s="995"/>
      <c r="BLK2" s="995"/>
      <c r="BLL2" s="995"/>
      <c r="BLM2" s="995"/>
      <c r="BLN2" s="995"/>
      <c r="BLO2" s="995"/>
      <c r="BLP2" s="995"/>
      <c r="BLQ2" s="995"/>
      <c r="BLR2" s="995"/>
      <c r="BLS2" s="995"/>
      <c r="BLT2" s="995"/>
      <c r="BLU2" s="995"/>
      <c r="BLV2" s="995"/>
      <c r="BLW2" s="995"/>
      <c r="BLX2" s="995"/>
      <c r="BLY2" s="995"/>
      <c r="BLZ2" s="995"/>
      <c r="BMA2" s="995"/>
      <c r="BMB2" s="995"/>
      <c r="BMC2" s="995"/>
      <c r="BMD2" s="995"/>
      <c r="BME2" s="995"/>
      <c r="BMF2" s="995"/>
      <c r="BMG2" s="995"/>
      <c r="BMH2" s="995"/>
      <c r="BMI2" s="995"/>
      <c r="BMJ2" s="995"/>
      <c r="BMK2" s="995"/>
      <c r="BML2" s="995"/>
      <c r="BMM2" s="995"/>
      <c r="BMN2" s="995"/>
      <c r="BMO2" s="995"/>
      <c r="BMP2" s="995"/>
      <c r="BMQ2" s="995"/>
      <c r="BMR2" s="995"/>
      <c r="BMS2" s="995"/>
      <c r="BMT2" s="995"/>
      <c r="BMU2" s="995"/>
      <c r="BMV2" s="995"/>
      <c r="BMW2" s="995"/>
      <c r="BMX2" s="995"/>
      <c r="BMY2" s="995"/>
      <c r="BMZ2" s="995"/>
      <c r="BNA2" s="995"/>
      <c r="BNB2" s="995"/>
      <c r="BNC2" s="995"/>
      <c r="BND2" s="995"/>
      <c r="BNE2" s="995"/>
      <c r="BNF2" s="995"/>
      <c r="BNG2" s="995"/>
      <c r="BNH2" s="995"/>
      <c r="BNI2" s="995"/>
      <c r="BNJ2" s="995"/>
      <c r="BNK2" s="995"/>
      <c r="BNL2" s="995"/>
      <c r="BNM2" s="995"/>
      <c r="BNN2" s="995"/>
      <c r="BNO2" s="995"/>
      <c r="BNP2" s="995"/>
      <c r="BNQ2" s="995"/>
      <c r="BNR2" s="995"/>
      <c r="BNS2" s="995"/>
      <c r="BNT2" s="995"/>
      <c r="BNU2" s="995"/>
      <c r="BNV2" s="995"/>
      <c r="BNW2" s="995"/>
      <c r="BNX2" s="995"/>
      <c r="BNY2" s="995"/>
      <c r="BNZ2" s="995"/>
      <c r="BOA2" s="995"/>
      <c r="BOB2" s="995"/>
      <c r="BOC2" s="995"/>
      <c r="BOD2" s="995"/>
      <c r="BOE2" s="995"/>
      <c r="BOF2" s="995"/>
      <c r="BOG2" s="995"/>
      <c r="BOH2" s="995"/>
      <c r="BOI2" s="995"/>
      <c r="BOJ2" s="995"/>
      <c r="BOK2" s="995"/>
      <c r="BOL2" s="995"/>
      <c r="BOM2" s="995"/>
      <c r="BON2" s="995"/>
      <c r="BOO2" s="995"/>
      <c r="BOP2" s="995"/>
      <c r="BOQ2" s="995"/>
      <c r="BOR2" s="995"/>
      <c r="BOS2" s="995"/>
      <c r="BOT2" s="995"/>
      <c r="BOU2" s="995"/>
      <c r="BOV2" s="995"/>
      <c r="BOW2" s="995"/>
      <c r="BOX2" s="995"/>
      <c r="BOY2" s="995"/>
      <c r="BOZ2" s="995"/>
      <c r="BPA2" s="995"/>
      <c r="BPB2" s="995"/>
      <c r="BPC2" s="995"/>
      <c r="BPD2" s="995"/>
      <c r="BPE2" s="995"/>
      <c r="BPF2" s="995"/>
      <c r="BPG2" s="995"/>
      <c r="BPH2" s="995"/>
      <c r="BPI2" s="995"/>
      <c r="BPJ2" s="995"/>
      <c r="BPK2" s="995"/>
      <c r="BPL2" s="995"/>
      <c r="BPM2" s="995"/>
      <c r="BPN2" s="995"/>
      <c r="BPO2" s="995"/>
      <c r="BPP2" s="995"/>
      <c r="BPQ2" s="995"/>
      <c r="BPR2" s="995"/>
      <c r="BPS2" s="995"/>
      <c r="BPT2" s="995"/>
      <c r="BPU2" s="995"/>
      <c r="BPV2" s="995"/>
      <c r="BPW2" s="995"/>
      <c r="BPX2" s="995"/>
      <c r="BPY2" s="995"/>
      <c r="BPZ2" s="995"/>
      <c r="BQA2" s="995"/>
      <c r="BQB2" s="995"/>
      <c r="BQC2" s="995"/>
      <c r="BQD2" s="995"/>
      <c r="BQE2" s="995"/>
      <c r="BQF2" s="995"/>
      <c r="BQG2" s="995"/>
      <c r="BQH2" s="995"/>
      <c r="BQI2" s="995"/>
      <c r="BQJ2" s="995"/>
      <c r="BQK2" s="995"/>
      <c r="BQL2" s="995"/>
      <c r="BQM2" s="995"/>
      <c r="BQN2" s="995"/>
      <c r="BQO2" s="995"/>
      <c r="BQP2" s="995"/>
      <c r="BQQ2" s="995"/>
      <c r="BQR2" s="995"/>
      <c r="BQS2" s="995"/>
      <c r="BQT2" s="995"/>
      <c r="BQU2" s="995"/>
      <c r="BQV2" s="995"/>
      <c r="BQW2" s="995"/>
      <c r="BQX2" s="995"/>
      <c r="BQY2" s="995"/>
      <c r="BQZ2" s="995"/>
      <c r="BRA2" s="995"/>
      <c r="BRB2" s="995"/>
      <c r="BRC2" s="995"/>
      <c r="BRD2" s="995"/>
      <c r="BRE2" s="995"/>
      <c r="BRF2" s="995"/>
      <c r="BRG2" s="995"/>
      <c r="BRH2" s="995"/>
      <c r="BRI2" s="995"/>
      <c r="BRJ2" s="995"/>
      <c r="BRK2" s="995"/>
      <c r="BRL2" s="995"/>
      <c r="BRM2" s="995"/>
      <c r="BRN2" s="995"/>
      <c r="BRO2" s="995"/>
      <c r="BRP2" s="995"/>
      <c r="BRQ2" s="995"/>
      <c r="BRR2" s="995"/>
      <c r="BRS2" s="995"/>
      <c r="BRT2" s="995"/>
      <c r="BRU2" s="995"/>
      <c r="BRV2" s="995"/>
      <c r="BRW2" s="995"/>
      <c r="BRX2" s="995"/>
      <c r="BRY2" s="995"/>
      <c r="BRZ2" s="995"/>
      <c r="BSA2" s="995"/>
      <c r="BSB2" s="995"/>
      <c r="BSC2" s="995"/>
      <c r="BSD2" s="995"/>
      <c r="BSE2" s="995"/>
      <c r="BSF2" s="995"/>
      <c r="BSG2" s="995"/>
      <c r="BSH2" s="995"/>
      <c r="BSI2" s="995"/>
      <c r="BSJ2" s="995"/>
      <c r="BSK2" s="995"/>
      <c r="BSL2" s="995"/>
      <c r="BSM2" s="995"/>
      <c r="BSN2" s="995"/>
      <c r="BSO2" s="995"/>
      <c r="BSP2" s="995"/>
      <c r="BSQ2" s="995"/>
      <c r="BSR2" s="995"/>
      <c r="BSS2" s="995"/>
      <c r="BST2" s="995"/>
      <c r="BSU2" s="995"/>
      <c r="BSV2" s="995"/>
      <c r="BSW2" s="995"/>
      <c r="BSX2" s="995"/>
      <c r="BSY2" s="995"/>
      <c r="BSZ2" s="995"/>
      <c r="BTA2" s="995"/>
      <c r="BTB2" s="995"/>
      <c r="BTC2" s="995"/>
      <c r="BTD2" s="995"/>
      <c r="BTE2" s="995"/>
      <c r="BTF2" s="995"/>
      <c r="BTG2" s="995"/>
      <c r="BTH2" s="995"/>
      <c r="BTI2" s="995"/>
      <c r="BTJ2" s="995"/>
      <c r="BTK2" s="995"/>
      <c r="BTL2" s="995"/>
      <c r="BTM2" s="995"/>
      <c r="BTN2" s="995"/>
      <c r="BTO2" s="995"/>
      <c r="BTP2" s="995"/>
      <c r="BTQ2" s="995"/>
      <c r="BTR2" s="995"/>
      <c r="BTS2" s="995"/>
      <c r="BTT2" s="995"/>
      <c r="BTU2" s="995"/>
      <c r="BTV2" s="995"/>
      <c r="BTW2" s="995"/>
      <c r="BTX2" s="995"/>
      <c r="BTY2" s="995"/>
      <c r="BTZ2" s="995"/>
      <c r="BUA2" s="995"/>
      <c r="BUB2" s="995"/>
      <c r="BUC2" s="995"/>
      <c r="BUD2" s="995"/>
      <c r="BUE2" s="995"/>
      <c r="BUF2" s="995"/>
      <c r="BUG2" s="995"/>
      <c r="BUH2" s="995"/>
      <c r="BUI2" s="995"/>
      <c r="BUJ2" s="995"/>
      <c r="BUK2" s="995"/>
      <c r="BUL2" s="995"/>
      <c r="BUM2" s="995"/>
      <c r="BUN2" s="995"/>
      <c r="BUO2" s="995"/>
      <c r="BUP2" s="995"/>
      <c r="BUQ2" s="995"/>
      <c r="BUR2" s="995"/>
      <c r="BUS2" s="995"/>
      <c r="BUT2" s="995"/>
      <c r="BUU2" s="995"/>
      <c r="BUV2" s="995"/>
      <c r="BUW2" s="995"/>
      <c r="BUX2" s="995"/>
      <c r="BUY2" s="995"/>
      <c r="BUZ2" s="995"/>
      <c r="BVA2" s="995"/>
      <c r="BVB2" s="995"/>
      <c r="BVC2" s="995"/>
      <c r="BVD2" s="995"/>
      <c r="BVE2" s="995"/>
      <c r="BVF2" s="995"/>
      <c r="BVG2" s="995"/>
      <c r="BVH2" s="995"/>
      <c r="BVI2" s="995"/>
      <c r="BVJ2" s="995"/>
      <c r="BVK2" s="995"/>
      <c r="BVL2" s="995"/>
      <c r="BVM2" s="995"/>
      <c r="BVN2" s="995"/>
      <c r="BVO2" s="995"/>
      <c r="BVP2" s="995"/>
      <c r="BVQ2" s="995"/>
      <c r="BVR2" s="995"/>
      <c r="BVS2" s="995"/>
      <c r="BVT2" s="995"/>
      <c r="BVU2" s="995"/>
      <c r="BVV2" s="995"/>
      <c r="BVW2" s="995"/>
      <c r="BVX2" s="995"/>
      <c r="BVY2" s="995"/>
      <c r="BVZ2" s="995"/>
      <c r="BWA2" s="995"/>
      <c r="BWB2" s="995"/>
      <c r="BWC2" s="995"/>
      <c r="BWD2" s="995"/>
      <c r="BWE2" s="995"/>
      <c r="BWF2" s="995"/>
      <c r="BWG2" s="995"/>
      <c r="BWH2" s="995"/>
      <c r="BWI2" s="995"/>
      <c r="BWJ2" s="995"/>
      <c r="BWK2" s="995"/>
      <c r="BWL2" s="995"/>
      <c r="BWM2" s="995"/>
      <c r="BWN2" s="995"/>
      <c r="BWO2" s="995"/>
      <c r="BWP2" s="995"/>
      <c r="BWQ2" s="995"/>
      <c r="BWR2" s="995"/>
      <c r="BWS2" s="995"/>
      <c r="BWT2" s="995"/>
      <c r="BWU2" s="995"/>
      <c r="BWV2" s="995"/>
      <c r="BWW2" s="995"/>
      <c r="BWX2" s="995"/>
      <c r="BWY2" s="995"/>
      <c r="BWZ2" s="995"/>
      <c r="BXA2" s="995"/>
      <c r="BXB2" s="995"/>
      <c r="BXC2" s="995"/>
      <c r="BXD2" s="995"/>
      <c r="BXE2" s="995"/>
      <c r="BXF2" s="995"/>
      <c r="BXG2" s="995"/>
      <c r="BXH2" s="995"/>
      <c r="BXI2" s="995"/>
      <c r="BXJ2" s="995"/>
      <c r="BXK2" s="995"/>
      <c r="BXL2" s="995"/>
      <c r="BXM2" s="995"/>
      <c r="BXN2" s="995"/>
      <c r="BXO2" s="995"/>
      <c r="BXP2" s="995"/>
      <c r="BXQ2" s="995"/>
      <c r="BXR2" s="995"/>
      <c r="BXS2" s="995"/>
      <c r="BXT2" s="995"/>
      <c r="BXU2" s="995"/>
      <c r="BXV2" s="995"/>
      <c r="BXW2" s="995"/>
      <c r="BXX2" s="995"/>
      <c r="BXY2" s="995"/>
      <c r="BXZ2" s="995"/>
      <c r="BYA2" s="995"/>
      <c r="BYB2" s="995"/>
      <c r="BYC2" s="995"/>
      <c r="BYD2" s="995"/>
      <c r="BYE2" s="995"/>
      <c r="BYF2" s="995"/>
      <c r="BYG2" s="995"/>
      <c r="BYH2" s="995"/>
      <c r="BYI2" s="995"/>
      <c r="BYJ2" s="995"/>
      <c r="BYK2" s="995"/>
      <c r="BYL2" s="995"/>
      <c r="BYM2" s="995"/>
      <c r="BYN2" s="995"/>
      <c r="BYO2" s="995"/>
      <c r="BYP2" s="995"/>
      <c r="BYQ2" s="995"/>
      <c r="BYR2" s="995"/>
      <c r="BYS2" s="995"/>
      <c r="BYT2" s="995"/>
      <c r="BYU2" s="995"/>
      <c r="BYV2" s="995"/>
      <c r="BYW2" s="995"/>
      <c r="BYX2" s="995"/>
      <c r="BYY2" s="995"/>
      <c r="BYZ2" s="995"/>
      <c r="BZA2" s="995"/>
      <c r="BZB2" s="995"/>
      <c r="BZC2" s="995"/>
      <c r="BZD2" s="995"/>
      <c r="BZE2" s="995"/>
      <c r="BZF2" s="995"/>
      <c r="BZG2" s="995"/>
      <c r="BZH2" s="995"/>
      <c r="BZI2" s="995"/>
      <c r="BZJ2" s="995"/>
      <c r="BZK2" s="995"/>
      <c r="BZL2" s="995"/>
      <c r="BZM2" s="995"/>
      <c r="BZN2" s="995"/>
      <c r="BZO2" s="995"/>
      <c r="BZP2" s="995"/>
      <c r="BZQ2" s="995"/>
      <c r="BZR2" s="995"/>
      <c r="BZS2" s="995"/>
      <c r="BZT2" s="995"/>
      <c r="BZU2" s="995"/>
      <c r="BZV2" s="995"/>
      <c r="BZW2" s="995"/>
      <c r="BZX2" s="995"/>
      <c r="BZY2" s="995"/>
      <c r="BZZ2" s="995"/>
      <c r="CAA2" s="995"/>
      <c r="CAB2" s="995"/>
      <c r="CAC2" s="995"/>
      <c r="CAD2" s="995"/>
      <c r="CAE2" s="995"/>
      <c r="CAF2" s="995"/>
      <c r="CAG2" s="995"/>
      <c r="CAH2" s="995"/>
      <c r="CAI2" s="995"/>
      <c r="CAJ2" s="995"/>
      <c r="CAK2" s="995"/>
      <c r="CAL2" s="995"/>
      <c r="CAM2" s="995"/>
      <c r="CAN2" s="995"/>
      <c r="CAO2" s="995"/>
      <c r="CAP2" s="995"/>
      <c r="CAQ2" s="995"/>
      <c r="CAR2" s="995"/>
      <c r="CAS2" s="995"/>
      <c r="CAT2" s="995"/>
      <c r="CAU2" s="995"/>
      <c r="CAV2" s="995"/>
      <c r="CAW2" s="995"/>
      <c r="CAX2" s="995"/>
      <c r="CAY2" s="995"/>
      <c r="CAZ2" s="995"/>
      <c r="CBA2" s="995"/>
      <c r="CBB2" s="995"/>
      <c r="CBC2" s="995"/>
      <c r="CBD2" s="995"/>
      <c r="CBE2" s="995"/>
      <c r="CBF2" s="995"/>
      <c r="CBG2" s="995"/>
      <c r="CBH2" s="995"/>
      <c r="CBI2" s="995"/>
      <c r="CBJ2" s="995"/>
      <c r="CBK2" s="995"/>
      <c r="CBL2" s="995"/>
      <c r="CBM2" s="995"/>
      <c r="CBN2" s="995"/>
      <c r="CBO2" s="995"/>
      <c r="CBP2" s="995"/>
      <c r="CBQ2" s="995"/>
      <c r="CBR2" s="995"/>
      <c r="CBS2" s="995"/>
      <c r="CBT2" s="995"/>
      <c r="CBU2" s="995"/>
      <c r="CBV2" s="995"/>
      <c r="CBW2" s="995"/>
      <c r="CBX2" s="995"/>
      <c r="CBY2" s="995"/>
      <c r="CBZ2" s="995"/>
      <c r="CCA2" s="995"/>
      <c r="CCB2" s="995"/>
      <c r="CCC2" s="995"/>
      <c r="CCD2" s="995"/>
      <c r="CCE2" s="995"/>
      <c r="CCF2" s="995"/>
      <c r="CCG2" s="995"/>
      <c r="CCH2" s="995"/>
      <c r="CCI2" s="995"/>
      <c r="CCJ2" s="995"/>
      <c r="CCK2" s="995"/>
      <c r="CCL2" s="995"/>
      <c r="CCM2" s="995"/>
      <c r="CCN2" s="995"/>
      <c r="CCO2" s="995"/>
      <c r="CCP2" s="995"/>
      <c r="CCQ2" s="995"/>
      <c r="CCR2" s="995"/>
      <c r="CCS2" s="995"/>
      <c r="CCT2" s="995"/>
      <c r="CCU2" s="995"/>
      <c r="CCV2" s="995"/>
      <c r="CCW2" s="995"/>
      <c r="CCX2" s="995"/>
      <c r="CCY2" s="995"/>
      <c r="CCZ2" s="995"/>
      <c r="CDA2" s="995"/>
      <c r="CDB2" s="995"/>
      <c r="CDC2" s="995"/>
      <c r="CDD2" s="995"/>
      <c r="CDE2" s="995"/>
      <c r="CDF2" s="995"/>
      <c r="CDG2" s="995"/>
      <c r="CDH2" s="995"/>
      <c r="CDI2" s="995"/>
      <c r="CDJ2" s="995"/>
      <c r="CDK2" s="995"/>
      <c r="CDL2" s="995"/>
      <c r="CDM2" s="995"/>
      <c r="CDN2" s="995"/>
      <c r="CDO2" s="995"/>
      <c r="CDP2" s="995"/>
      <c r="CDQ2" s="995"/>
      <c r="CDR2" s="995"/>
      <c r="CDS2" s="995"/>
      <c r="CDT2" s="995"/>
      <c r="CDU2" s="995"/>
      <c r="CDV2" s="995"/>
      <c r="CDW2" s="995"/>
      <c r="CDX2" s="995"/>
      <c r="CDY2" s="995"/>
      <c r="CDZ2" s="995"/>
      <c r="CEA2" s="995"/>
      <c r="CEB2" s="995"/>
      <c r="CEC2" s="995"/>
      <c r="CED2" s="995"/>
      <c r="CEE2" s="995"/>
      <c r="CEF2" s="995"/>
      <c r="CEG2" s="995"/>
      <c r="CEH2" s="995"/>
      <c r="CEI2" s="995"/>
      <c r="CEJ2" s="995"/>
      <c r="CEK2" s="995"/>
      <c r="CEL2" s="995"/>
      <c r="CEM2" s="995"/>
      <c r="CEN2" s="995"/>
      <c r="CEO2" s="995"/>
      <c r="CEP2" s="995"/>
      <c r="CEQ2" s="995"/>
      <c r="CER2" s="995"/>
      <c r="CES2" s="995"/>
      <c r="CET2" s="995"/>
      <c r="CEU2" s="995"/>
      <c r="CEV2" s="995"/>
      <c r="CEW2" s="995"/>
      <c r="CEX2" s="995"/>
      <c r="CEY2" s="995"/>
      <c r="CEZ2" s="995"/>
      <c r="CFA2" s="995"/>
      <c r="CFB2" s="995"/>
      <c r="CFC2" s="995"/>
      <c r="CFD2" s="995"/>
      <c r="CFE2" s="995"/>
      <c r="CFF2" s="995"/>
      <c r="CFG2" s="995"/>
      <c r="CFH2" s="995"/>
      <c r="CFI2" s="995"/>
      <c r="CFJ2" s="995"/>
      <c r="CFK2" s="995"/>
      <c r="CFL2" s="995"/>
      <c r="CFM2" s="995"/>
      <c r="CFN2" s="995"/>
      <c r="CFO2" s="995"/>
      <c r="CFP2" s="995"/>
      <c r="CFQ2" s="995"/>
      <c r="CFR2" s="995"/>
      <c r="CFS2" s="995"/>
      <c r="CFT2" s="995"/>
      <c r="CFU2" s="995"/>
      <c r="CFV2" s="995"/>
      <c r="CFW2" s="995"/>
      <c r="CFX2" s="995"/>
      <c r="CFY2" s="995"/>
      <c r="CFZ2" s="995"/>
      <c r="CGA2" s="995"/>
      <c r="CGB2" s="995"/>
      <c r="CGC2" s="995"/>
      <c r="CGD2" s="995"/>
      <c r="CGE2" s="995"/>
      <c r="CGF2" s="995"/>
      <c r="CGG2" s="995"/>
      <c r="CGH2" s="995"/>
      <c r="CGI2" s="995"/>
      <c r="CGJ2" s="995"/>
      <c r="CGK2" s="995"/>
      <c r="CGL2" s="995"/>
      <c r="CGM2" s="995"/>
      <c r="CGN2" s="995"/>
      <c r="CGO2" s="995"/>
      <c r="CGP2" s="995"/>
      <c r="CGQ2" s="995"/>
      <c r="CGR2" s="995"/>
      <c r="CGS2" s="995"/>
      <c r="CGT2" s="995"/>
      <c r="CGU2" s="995"/>
      <c r="CGV2" s="995"/>
      <c r="CGW2" s="995"/>
      <c r="CGX2" s="995"/>
      <c r="CGY2" s="995"/>
      <c r="CGZ2" s="995"/>
      <c r="CHA2" s="995"/>
      <c r="CHB2" s="995"/>
      <c r="CHC2" s="995"/>
      <c r="CHD2" s="995"/>
      <c r="CHE2" s="995"/>
      <c r="CHF2" s="995"/>
      <c r="CHG2" s="995"/>
      <c r="CHH2" s="995"/>
      <c r="CHI2" s="995"/>
      <c r="CHJ2" s="995"/>
      <c r="CHK2" s="995"/>
      <c r="CHL2" s="995"/>
      <c r="CHM2" s="995"/>
      <c r="CHN2" s="995"/>
      <c r="CHO2" s="995"/>
      <c r="CHP2" s="995"/>
      <c r="CHQ2" s="995"/>
      <c r="CHR2" s="995"/>
      <c r="CHS2" s="995"/>
      <c r="CHT2" s="995"/>
      <c r="CHU2" s="995"/>
      <c r="CHV2" s="995"/>
      <c r="CHW2" s="995"/>
      <c r="CHX2" s="995"/>
      <c r="CHY2" s="995"/>
      <c r="CHZ2" s="995"/>
      <c r="CIA2" s="995"/>
      <c r="CIB2" s="995"/>
      <c r="CIC2" s="995"/>
      <c r="CID2" s="995"/>
      <c r="CIE2" s="995"/>
      <c r="CIF2" s="995"/>
      <c r="CIG2" s="995"/>
      <c r="CIH2" s="995"/>
      <c r="CII2" s="995"/>
      <c r="CIJ2" s="995"/>
      <c r="CIK2" s="995"/>
      <c r="CIL2" s="995"/>
      <c r="CIM2" s="995"/>
      <c r="CIN2" s="995"/>
      <c r="CIO2" s="995"/>
      <c r="CIP2" s="995"/>
      <c r="CIQ2" s="995"/>
      <c r="CIR2" s="995"/>
      <c r="CIS2" s="995"/>
      <c r="CIT2" s="995"/>
      <c r="CIU2" s="995"/>
      <c r="CIV2" s="995"/>
      <c r="CIW2" s="995"/>
      <c r="CIX2" s="995"/>
      <c r="CIY2" s="995"/>
      <c r="CIZ2" s="995"/>
      <c r="CJA2" s="995"/>
      <c r="CJB2" s="995"/>
      <c r="CJC2" s="995"/>
      <c r="CJD2" s="995"/>
      <c r="CJE2" s="995"/>
      <c r="CJF2" s="995"/>
      <c r="CJG2" s="995"/>
      <c r="CJH2" s="995"/>
      <c r="CJI2" s="995"/>
      <c r="CJJ2" s="995"/>
      <c r="CJK2" s="995"/>
      <c r="CJL2" s="995"/>
      <c r="CJM2" s="995"/>
      <c r="CJN2" s="995"/>
      <c r="CJO2" s="995"/>
      <c r="CJP2" s="995"/>
      <c r="CJQ2" s="995"/>
      <c r="CJR2" s="995"/>
      <c r="CJS2" s="995"/>
      <c r="CJT2" s="995"/>
      <c r="CJU2" s="995"/>
      <c r="CJV2" s="995"/>
      <c r="CJW2" s="995"/>
      <c r="CJX2" s="995"/>
      <c r="CJY2" s="995"/>
      <c r="CJZ2" s="995"/>
      <c r="CKA2" s="995"/>
      <c r="CKB2" s="995"/>
      <c r="CKC2" s="995"/>
      <c r="CKD2" s="995"/>
      <c r="CKE2" s="995"/>
      <c r="CKF2" s="995"/>
      <c r="CKG2" s="995"/>
      <c r="CKH2" s="995"/>
      <c r="CKI2" s="995"/>
      <c r="CKJ2" s="995"/>
      <c r="CKK2" s="995"/>
      <c r="CKL2" s="995"/>
      <c r="CKM2" s="995"/>
      <c r="CKN2" s="995"/>
      <c r="CKO2" s="995"/>
      <c r="CKP2" s="995"/>
      <c r="CKQ2" s="995"/>
      <c r="CKR2" s="995"/>
      <c r="CKS2" s="995"/>
      <c r="CKT2" s="995"/>
      <c r="CKU2" s="995"/>
      <c r="CKV2" s="995"/>
      <c r="CKW2" s="995"/>
      <c r="CKX2" s="995"/>
      <c r="CKY2" s="995"/>
      <c r="CKZ2" s="995"/>
      <c r="CLA2" s="995"/>
      <c r="CLB2" s="995"/>
      <c r="CLC2" s="995"/>
      <c r="CLD2" s="995"/>
      <c r="CLE2" s="995"/>
      <c r="CLF2" s="995"/>
      <c r="CLG2" s="995"/>
      <c r="CLH2" s="995"/>
      <c r="CLI2" s="995"/>
      <c r="CLJ2" s="995"/>
      <c r="CLK2" s="995"/>
      <c r="CLL2" s="995"/>
      <c r="CLM2" s="995"/>
      <c r="CLN2" s="995"/>
      <c r="CLO2" s="995"/>
      <c r="CLP2" s="995"/>
      <c r="CLQ2" s="995"/>
      <c r="CLR2" s="995"/>
      <c r="CLS2" s="995"/>
      <c r="CLT2" s="995"/>
      <c r="CLU2" s="995"/>
      <c r="CLV2" s="995"/>
      <c r="CLW2" s="995"/>
      <c r="CLX2" s="995"/>
      <c r="CLY2" s="995"/>
      <c r="CLZ2" s="995"/>
      <c r="CMA2" s="995"/>
      <c r="CMB2" s="995"/>
      <c r="CMC2" s="995"/>
      <c r="CMD2" s="995"/>
      <c r="CME2" s="995"/>
      <c r="CMF2" s="995"/>
      <c r="CMG2" s="995"/>
      <c r="CMH2" s="995"/>
      <c r="CMI2" s="995"/>
      <c r="CMJ2" s="995"/>
      <c r="CMK2" s="995"/>
      <c r="CML2" s="995"/>
      <c r="CMM2" s="995"/>
      <c r="CMN2" s="995"/>
      <c r="CMO2" s="995"/>
      <c r="CMP2" s="995"/>
      <c r="CMQ2" s="995"/>
      <c r="CMR2" s="995"/>
      <c r="CMS2" s="995"/>
      <c r="CMT2" s="995"/>
      <c r="CMU2" s="995"/>
      <c r="CMV2" s="995"/>
      <c r="CMW2" s="995"/>
      <c r="CMX2" s="995"/>
      <c r="CMY2" s="995"/>
      <c r="CMZ2" s="995"/>
      <c r="CNA2" s="995"/>
      <c r="CNB2" s="995"/>
      <c r="CNC2" s="995"/>
      <c r="CND2" s="995"/>
      <c r="CNE2" s="995"/>
      <c r="CNF2" s="995"/>
      <c r="CNG2" s="995"/>
      <c r="CNH2" s="995"/>
      <c r="CNI2" s="995"/>
      <c r="CNJ2" s="995"/>
      <c r="CNK2" s="995"/>
      <c r="CNL2" s="995"/>
      <c r="CNM2" s="995"/>
      <c r="CNN2" s="995"/>
      <c r="CNO2" s="995"/>
      <c r="CNP2" s="995"/>
      <c r="CNQ2" s="995"/>
      <c r="CNR2" s="995"/>
      <c r="CNS2" s="995"/>
      <c r="CNT2" s="995"/>
      <c r="CNU2" s="995"/>
      <c r="CNV2" s="995"/>
      <c r="CNW2" s="995"/>
      <c r="CNX2" s="995"/>
      <c r="CNY2" s="995"/>
      <c r="CNZ2" s="995"/>
      <c r="COA2" s="995"/>
      <c r="COB2" s="995"/>
      <c r="COC2" s="995"/>
      <c r="COD2" s="995"/>
      <c r="COE2" s="995"/>
      <c r="COF2" s="995"/>
      <c r="COG2" s="995"/>
      <c r="COH2" s="995"/>
      <c r="COI2" s="995"/>
      <c r="COJ2" s="995"/>
      <c r="COK2" s="995"/>
      <c r="COL2" s="995"/>
      <c r="COM2" s="995"/>
      <c r="CON2" s="995"/>
      <c r="COO2" s="995"/>
      <c r="COP2" s="995"/>
      <c r="COQ2" s="995"/>
      <c r="COR2" s="995"/>
      <c r="COS2" s="995"/>
      <c r="COT2" s="995"/>
      <c r="COU2" s="995"/>
      <c r="COV2" s="995"/>
      <c r="COW2" s="995"/>
      <c r="COX2" s="995"/>
      <c r="COY2" s="995"/>
      <c r="COZ2" s="995"/>
      <c r="CPA2" s="995"/>
      <c r="CPB2" s="995"/>
      <c r="CPC2" s="995"/>
      <c r="CPD2" s="995"/>
      <c r="CPE2" s="995"/>
      <c r="CPF2" s="995"/>
      <c r="CPG2" s="995"/>
      <c r="CPH2" s="995"/>
      <c r="CPI2" s="995"/>
      <c r="CPJ2" s="995"/>
      <c r="CPK2" s="995"/>
      <c r="CPL2" s="995"/>
      <c r="CPM2" s="995"/>
      <c r="CPN2" s="995"/>
      <c r="CPO2" s="995"/>
      <c r="CPP2" s="995"/>
      <c r="CPQ2" s="995"/>
      <c r="CPR2" s="995"/>
      <c r="CPS2" s="995"/>
      <c r="CPT2" s="995"/>
      <c r="CPU2" s="995"/>
      <c r="CPV2" s="995"/>
      <c r="CPW2" s="995"/>
      <c r="CPX2" s="995"/>
      <c r="CPY2" s="995"/>
      <c r="CPZ2" s="995"/>
      <c r="CQA2" s="995"/>
      <c r="CQB2" s="995"/>
      <c r="CQC2" s="995"/>
      <c r="CQD2" s="995"/>
      <c r="CQE2" s="995"/>
      <c r="CQF2" s="995"/>
      <c r="CQG2" s="995"/>
      <c r="CQH2" s="995"/>
      <c r="CQI2" s="995"/>
      <c r="CQJ2" s="995"/>
      <c r="CQK2" s="995"/>
      <c r="CQL2" s="995"/>
      <c r="CQM2" s="995"/>
      <c r="CQN2" s="995"/>
      <c r="CQO2" s="995"/>
      <c r="CQP2" s="995"/>
      <c r="CQQ2" s="995"/>
      <c r="CQR2" s="995"/>
      <c r="CQS2" s="995"/>
      <c r="CQT2" s="995"/>
      <c r="CQU2" s="995"/>
      <c r="CQV2" s="995"/>
      <c r="CQW2" s="995"/>
      <c r="CQX2" s="995"/>
      <c r="CQY2" s="995"/>
      <c r="CQZ2" s="995"/>
      <c r="CRA2" s="995"/>
      <c r="CRB2" s="995"/>
      <c r="CRC2" s="995"/>
      <c r="CRD2" s="995"/>
      <c r="CRE2" s="995"/>
      <c r="CRF2" s="995"/>
      <c r="CRG2" s="995"/>
      <c r="CRH2" s="995"/>
      <c r="CRI2" s="995"/>
      <c r="CRJ2" s="995"/>
      <c r="CRK2" s="995"/>
      <c r="CRL2" s="995"/>
      <c r="CRM2" s="995"/>
      <c r="CRN2" s="995"/>
      <c r="CRO2" s="995"/>
      <c r="CRP2" s="995"/>
      <c r="CRQ2" s="995"/>
      <c r="CRR2" s="995"/>
      <c r="CRS2" s="995"/>
      <c r="CRT2" s="995"/>
      <c r="CRU2" s="995"/>
      <c r="CRV2" s="995"/>
      <c r="CRW2" s="995"/>
      <c r="CRX2" s="995"/>
      <c r="CRY2" s="995"/>
      <c r="CRZ2" s="995"/>
      <c r="CSA2" s="995"/>
      <c r="CSB2" s="995"/>
      <c r="CSC2" s="995"/>
      <c r="CSD2" s="995"/>
      <c r="CSE2" s="995"/>
      <c r="CSF2" s="995"/>
      <c r="CSG2" s="995"/>
      <c r="CSH2" s="995"/>
      <c r="CSI2" s="995"/>
      <c r="CSJ2" s="995"/>
      <c r="CSK2" s="995"/>
      <c r="CSL2" s="995"/>
      <c r="CSM2" s="995"/>
      <c r="CSN2" s="995"/>
      <c r="CSO2" s="995"/>
      <c r="CSP2" s="995"/>
      <c r="CSQ2" s="995"/>
      <c r="CSR2" s="995"/>
      <c r="CSS2" s="995"/>
      <c r="CST2" s="995"/>
      <c r="CSU2" s="995"/>
      <c r="CSV2" s="995"/>
      <c r="CSW2" s="995"/>
      <c r="CSX2" s="995"/>
      <c r="CSY2" s="995"/>
      <c r="CSZ2" s="995"/>
      <c r="CTA2" s="995"/>
      <c r="CTB2" s="995"/>
      <c r="CTC2" s="995"/>
      <c r="CTD2" s="995"/>
      <c r="CTE2" s="995"/>
      <c r="CTF2" s="995"/>
      <c r="CTG2" s="995"/>
      <c r="CTH2" s="995"/>
      <c r="CTI2" s="995"/>
      <c r="CTJ2" s="995"/>
      <c r="CTK2" s="995"/>
      <c r="CTL2" s="995"/>
      <c r="CTM2" s="995"/>
      <c r="CTN2" s="995"/>
      <c r="CTO2" s="995"/>
      <c r="CTP2" s="995"/>
      <c r="CTQ2" s="995"/>
      <c r="CTR2" s="995"/>
      <c r="CTS2" s="995"/>
      <c r="CTT2" s="995"/>
      <c r="CTU2" s="995"/>
      <c r="CTV2" s="995"/>
      <c r="CTW2" s="995"/>
      <c r="CTX2" s="995"/>
      <c r="CTY2" s="995"/>
      <c r="CTZ2" s="995"/>
      <c r="CUA2" s="995"/>
      <c r="CUB2" s="995"/>
      <c r="CUC2" s="995"/>
      <c r="CUD2" s="995"/>
      <c r="CUE2" s="995"/>
      <c r="CUF2" s="995"/>
      <c r="CUG2" s="995"/>
      <c r="CUH2" s="995"/>
      <c r="CUI2" s="995"/>
      <c r="CUJ2" s="995"/>
      <c r="CUK2" s="995"/>
      <c r="CUL2" s="995"/>
      <c r="CUM2" s="995"/>
      <c r="CUN2" s="995"/>
      <c r="CUO2" s="995"/>
      <c r="CUP2" s="995"/>
      <c r="CUQ2" s="995"/>
      <c r="CUR2" s="995"/>
      <c r="CUS2" s="995"/>
      <c r="CUT2" s="995"/>
      <c r="CUU2" s="995"/>
      <c r="CUV2" s="995"/>
      <c r="CUW2" s="995"/>
      <c r="CUX2" s="995"/>
      <c r="CUY2" s="995"/>
      <c r="CUZ2" s="995"/>
      <c r="CVA2" s="995"/>
      <c r="CVB2" s="995"/>
      <c r="CVC2" s="995"/>
      <c r="CVD2" s="995"/>
      <c r="CVE2" s="995"/>
      <c r="CVF2" s="995"/>
      <c r="CVG2" s="995"/>
      <c r="CVH2" s="995"/>
      <c r="CVI2" s="995"/>
      <c r="CVJ2" s="995"/>
      <c r="CVK2" s="995"/>
      <c r="CVL2" s="995"/>
      <c r="CVM2" s="995"/>
      <c r="CVN2" s="995"/>
      <c r="CVO2" s="995"/>
      <c r="CVP2" s="995"/>
      <c r="CVQ2" s="995"/>
      <c r="CVR2" s="995"/>
      <c r="CVS2" s="995"/>
      <c r="CVT2" s="995"/>
      <c r="CVU2" s="995"/>
      <c r="CVV2" s="995"/>
      <c r="CVW2" s="995"/>
      <c r="CVX2" s="995"/>
      <c r="CVY2" s="995"/>
      <c r="CVZ2" s="995"/>
      <c r="CWA2" s="995"/>
      <c r="CWB2" s="995"/>
      <c r="CWC2" s="995"/>
      <c r="CWD2" s="995"/>
      <c r="CWE2" s="995"/>
      <c r="CWF2" s="995"/>
      <c r="CWG2" s="995"/>
      <c r="CWH2" s="995"/>
      <c r="CWI2" s="995"/>
      <c r="CWJ2" s="995"/>
      <c r="CWK2" s="995"/>
      <c r="CWL2" s="995"/>
      <c r="CWM2" s="995"/>
      <c r="CWN2" s="995"/>
      <c r="CWO2" s="995"/>
      <c r="CWP2" s="995"/>
      <c r="CWQ2" s="995"/>
      <c r="CWR2" s="995"/>
      <c r="CWS2" s="995"/>
      <c r="CWT2" s="995"/>
      <c r="CWU2" s="995"/>
      <c r="CWV2" s="995"/>
      <c r="CWW2" s="995"/>
      <c r="CWX2" s="995"/>
      <c r="CWY2" s="995"/>
      <c r="CWZ2" s="995"/>
      <c r="CXA2" s="995"/>
      <c r="CXB2" s="995"/>
      <c r="CXC2" s="995"/>
      <c r="CXD2" s="995"/>
      <c r="CXE2" s="995"/>
      <c r="CXF2" s="995"/>
      <c r="CXG2" s="995"/>
      <c r="CXH2" s="995"/>
      <c r="CXI2" s="995"/>
      <c r="CXJ2" s="995"/>
      <c r="CXK2" s="995"/>
      <c r="CXL2" s="995"/>
      <c r="CXM2" s="995"/>
      <c r="CXN2" s="995"/>
      <c r="CXO2" s="995"/>
      <c r="CXP2" s="995"/>
      <c r="CXQ2" s="995"/>
      <c r="CXR2" s="995"/>
      <c r="CXS2" s="995"/>
      <c r="CXT2" s="995"/>
      <c r="CXU2" s="995"/>
      <c r="CXV2" s="995"/>
      <c r="CXW2" s="995"/>
      <c r="CXX2" s="995"/>
      <c r="CXY2" s="995"/>
      <c r="CXZ2" s="995"/>
      <c r="CYA2" s="995"/>
      <c r="CYB2" s="995"/>
      <c r="CYC2" s="995"/>
      <c r="CYD2" s="995"/>
      <c r="CYE2" s="995"/>
      <c r="CYF2" s="995"/>
      <c r="CYG2" s="995"/>
      <c r="CYH2" s="995"/>
      <c r="CYI2" s="995"/>
      <c r="CYJ2" s="995"/>
      <c r="CYK2" s="995"/>
      <c r="CYL2" s="995"/>
      <c r="CYM2" s="995"/>
      <c r="CYN2" s="995"/>
      <c r="CYO2" s="995"/>
      <c r="CYP2" s="995"/>
      <c r="CYQ2" s="995"/>
      <c r="CYR2" s="995"/>
      <c r="CYS2" s="995"/>
      <c r="CYT2" s="995"/>
      <c r="CYU2" s="995"/>
      <c r="CYV2" s="995"/>
      <c r="CYW2" s="995"/>
      <c r="CYX2" s="995"/>
      <c r="CYY2" s="995"/>
      <c r="CYZ2" s="995"/>
      <c r="CZA2" s="995"/>
      <c r="CZB2" s="995"/>
      <c r="CZC2" s="995"/>
      <c r="CZD2" s="995"/>
      <c r="CZE2" s="995"/>
      <c r="CZF2" s="995"/>
      <c r="CZG2" s="995"/>
      <c r="CZH2" s="995"/>
      <c r="CZI2" s="995"/>
      <c r="CZJ2" s="995"/>
      <c r="CZK2" s="995"/>
      <c r="CZL2" s="995"/>
      <c r="CZM2" s="995"/>
      <c r="CZN2" s="995"/>
      <c r="CZO2" s="995"/>
      <c r="CZP2" s="995"/>
      <c r="CZQ2" s="995"/>
      <c r="CZR2" s="995"/>
      <c r="CZS2" s="995"/>
      <c r="CZT2" s="995"/>
      <c r="CZU2" s="995"/>
      <c r="CZV2" s="995"/>
      <c r="CZW2" s="995"/>
      <c r="CZX2" s="995"/>
      <c r="CZY2" s="995"/>
      <c r="CZZ2" s="995"/>
      <c r="DAA2" s="995"/>
      <c r="DAB2" s="995"/>
      <c r="DAC2" s="995"/>
      <c r="DAD2" s="995"/>
      <c r="DAE2" s="995"/>
      <c r="DAF2" s="995"/>
      <c r="DAG2" s="995"/>
      <c r="DAH2" s="995"/>
      <c r="DAI2" s="995"/>
      <c r="DAJ2" s="995"/>
      <c r="DAK2" s="995"/>
      <c r="DAL2" s="995"/>
      <c r="DAM2" s="995"/>
      <c r="DAN2" s="995"/>
      <c r="DAO2" s="995"/>
      <c r="DAP2" s="995"/>
      <c r="DAQ2" s="995"/>
      <c r="DAR2" s="995"/>
      <c r="DAS2" s="995"/>
      <c r="DAT2" s="995"/>
      <c r="DAU2" s="995"/>
      <c r="DAV2" s="995"/>
      <c r="DAW2" s="995"/>
      <c r="DAX2" s="995"/>
      <c r="DAY2" s="995"/>
      <c r="DAZ2" s="995"/>
      <c r="DBA2" s="995"/>
      <c r="DBB2" s="995"/>
      <c r="DBC2" s="995"/>
      <c r="DBD2" s="995"/>
      <c r="DBE2" s="995"/>
      <c r="DBF2" s="995"/>
      <c r="DBG2" s="995"/>
      <c r="DBH2" s="995"/>
      <c r="DBI2" s="995"/>
      <c r="DBJ2" s="995"/>
      <c r="DBK2" s="995"/>
      <c r="DBL2" s="995"/>
      <c r="DBM2" s="995"/>
      <c r="DBN2" s="995"/>
      <c r="DBO2" s="995"/>
      <c r="DBP2" s="995"/>
      <c r="DBQ2" s="995"/>
      <c r="DBR2" s="995"/>
      <c r="DBS2" s="995"/>
      <c r="DBT2" s="995"/>
      <c r="DBU2" s="995"/>
      <c r="DBV2" s="995"/>
      <c r="DBW2" s="995"/>
      <c r="DBX2" s="995"/>
      <c r="DBY2" s="995"/>
      <c r="DBZ2" s="995"/>
      <c r="DCA2" s="995"/>
      <c r="DCB2" s="995"/>
      <c r="DCC2" s="995"/>
      <c r="DCD2" s="995"/>
      <c r="DCE2" s="995"/>
      <c r="DCF2" s="995"/>
      <c r="DCG2" s="995"/>
      <c r="DCH2" s="995"/>
      <c r="DCI2" s="995"/>
      <c r="DCJ2" s="995"/>
      <c r="DCK2" s="995"/>
      <c r="DCL2" s="995"/>
      <c r="DCM2" s="995"/>
      <c r="DCN2" s="995"/>
      <c r="DCO2" s="995"/>
      <c r="DCP2" s="995"/>
      <c r="DCQ2" s="995"/>
      <c r="DCR2" s="995"/>
      <c r="DCS2" s="995"/>
      <c r="DCT2" s="995"/>
      <c r="DCU2" s="995"/>
      <c r="DCV2" s="995"/>
      <c r="DCW2" s="995"/>
      <c r="DCX2" s="995"/>
      <c r="DCY2" s="995"/>
      <c r="DCZ2" s="995"/>
      <c r="DDA2" s="995"/>
      <c r="DDB2" s="995"/>
      <c r="DDC2" s="995"/>
      <c r="DDD2" s="995"/>
      <c r="DDE2" s="995"/>
      <c r="DDF2" s="995"/>
      <c r="DDG2" s="995"/>
      <c r="DDH2" s="995"/>
      <c r="DDI2" s="995"/>
      <c r="DDJ2" s="995"/>
      <c r="DDK2" s="995"/>
      <c r="DDL2" s="995"/>
      <c r="DDM2" s="995"/>
      <c r="DDN2" s="995"/>
      <c r="DDO2" s="995"/>
      <c r="DDP2" s="995"/>
      <c r="DDQ2" s="995"/>
      <c r="DDR2" s="995"/>
      <c r="DDS2" s="995"/>
      <c r="DDT2" s="995"/>
      <c r="DDU2" s="995"/>
      <c r="DDV2" s="995"/>
      <c r="DDW2" s="995"/>
      <c r="DDX2" s="995"/>
      <c r="DDY2" s="995"/>
      <c r="DDZ2" s="995"/>
      <c r="DEA2" s="995"/>
      <c r="DEB2" s="995"/>
      <c r="DEC2" s="995"/>
      <c r="DED2" s="995"/>
      <c r="DEE2" s="995"/>
      <c r="DEF2" s="995"/>
      <c r="DEG2" s="995"/>
      <c r="DEH2" s="995"/>
      <c r="DEI2" s="995"/>
      <c r="DEJ2" s="995"/>
      <c r="DEK2" s="995"/>
      <c r="DEL2" s="995"/>
      <c r="DEM2" s="995"/>
      <c r="DEN2" s="995"/>
      <c r="DEO2" s="995"/>
      <c r="DEP2" s="995"/>
      <c r="DEQ2" s="995"/>
      <c r="DER2" s="995"/>
      <c r="DES2" s="995"/>
      <c r="DET2" s="995"/>
      <c r="DEU2" s="995"/>
      <c r="DEV2" s="995"/>
      <c r="DEW2" s="995"/>
      <c r="DEX2" s="995"/>
      <c r="DEY2" s="995"/>
      <c r="DEZ2" s="995"/>
      <c r="DFA2" s="995"/>
      <c r="DFB2" s="995"/>
      <c r="DFC2" s="995"/>
      <c r="DFD2" s="995"/>
      <c r="DFE2" s="995"/>
      <c r="DFF2" s="995"/>
      <c r="DFG2" s="995"/>
      <c r="DFH2" s="995"/>
      <c r="DFI2" s="995"/>
      <c r="DFJ2" s="995"/>
      <c r="DFK2" s="995"/>
      <c r="DFL2" s="995"/>
      <c r="DFM2" s="995"/>
      <c r="DFN2" s="995"/>
      <c r="DFO2" s="995"/>
      <c r="DFP2" s="995"/>
      <c r="DFQ2" s="995"/>
      <c r="DFR2" s="995"/>
      <c r="DFS2" s="995"/>
      <c r="DFT2" s="995"/>
      <c r="DFU2" s="995"/>
      <c r="DFV2" s="995"/>
      <c r="DFW2" s="995"/>
      <c r="DFX2" s="995"/>
      <c r="DFY2" s="995"/>
      <c r="DFZ2" s="995"/>
      <c r="DGA2" s="995"/>
      <c r="DGB2" s="995"/>
      <c r="DGC2" s="995"/>
      <c r="DGD2" s="995"/>
      <c r="DGE2" s="995"/>
      <c r="DGF2" s="995"/>
      <c r="DGG2" s="995"/>
      <c r="DGH2" s="995"/>
      <c r="DGI2" s="995"/>
      <c r="DGJ2" s="995"/>
      <c r="DGK2" s="995"/>
      <c r="DGL2" s="995"/>
      <c r="DGM2" s="995"/>
      <c r="DGN2" s="995"/>
      <c r="DGO2" s="995"/>
      <c r="DGP2" s="995"/>
      <c r="DGQ2" s="995"/>
      <c r="DGR2" s="995"/>
      <c r="DGS2" s="995"/>
      <c r="DGT2" s="995"/>
      <c r="DGU2" s="995"/>
      <c r="DGV2" s="995"/>
      <c r="DGW2" s="995"/>
      <c r="DGX2" s="995"/>
      <c r="DGY2" s="995"/>
      <c r="DGZ2" s="995"/>
      <c r="DHA2" s="995"/>
      <c r="DHB2" s="995"/>
      <c r="DHC2" s="995"/>
      <c r="DHD2" s="995"/>
      <c r="DHE2" s="995"/>
      <c r="DHF2" s="995"/>
      <c r="DHG2" s="995"/>
      <c r="DHH2" s="995"/>
      <c r="DHI2" s="995"/>
      <c r="DHJ2" s="995"/>
      <c r="DHK2" s="995"/>
      <c r="DHL2" s="995"/>
      <c r="DHM2" s="995"/>
      <c r="DHN2" s="995"/>
      <c r="DHO2" s="995"/>
      <c r="DHP2" s="995"/>
      <c r="DHQ2" s="995"/>
      <c r="DHR2" s="995"/>
      <c r="DHS2" s="995"/>
      <c r="DHT2" s="995"/>
      <c r="DHU2" s="995"/>
      <c r="DHV2" s="995"/>
      <c r="DHW2" s="995"/>
      <c r="DHX2" s="995"/>
      <c r="DHY2" s="995"/>
      <c r="DHZ2" s="995"/>
      <c r="DIA2" s="995"/>
      <c r="DIB2" s="995"/>
      <c r="DIC2" s="995"/>
      <c r="DID2" s="995"/>
      <c r="DIE2" s="995"/>
      <c r="DIF2" s="995"/>
      <c r="DIG2" s="995"/>
      <c r="DIH2" s="995"/>
      <c r="DII2" s="995"/>
      <c r="DIJ2" s="995"/>
      <c r="DIK2" s="995"/>
      <c r="DIL2" s="995"/>
      <c r="DIM2" s="995"/>
      <c r="DIN2" s="995"/>
      <c r="DIO2" s="995"/>
      <c r="DIP2" s="995"/>
      <c r="DIQ2" s="995"/>
      <c r="DIR2" s="995"/>
      <c r="DIS2" s="995"/>
      <c r="DIT2" s="995"/>
      <c r="DIU2" s="995"/>
      <c r="DIV2" s="995"/>
      <c r="DIW2" s="995"/>
      <c r="DIX2" s="995"/>
      <c r="DIY2" s="995"/>
      <c r="DIZ2" s="995"/>
      <c r="DJA2" s="995"/>
      <c r="DJB2" s="995"/>
      <c r="DJC2" s="995"/>
      <c r="DJD2" s="995"/>
      <c r="DJE2" s="995"/>
      <c r="DJF2" s="995"/>
      <c r="DJG2" s="995"/>
      <c r="DJH2" s="995"/>
      <c r="DJI2" s="995"/>
      <c r="DJJ2" s="995"/>
      <c r="DJK2" s="995"/>
      <c r="DJL2" s="995"/>
      <c r="DJM2" s="995"/>
      <c r="DJN2" s="995"/>
      <c r="DJO2" s="995"/>
      <c r="DJP2" s="995"/>
      <c r="DJQ2" s="995"/>
      <c r="DJR2" s="995"/>
      <c r="DJS2" s="995"/>
      <c r="DJT2" s="995"/>
      <c r="DJU2" s="995"/>
      <c r="DJV2" s="995"/>
      <c r="DJW2" s="995"/>
      <c r="DJX2" s="995"/>
      <c r="DJY2" s="995"/>
      <c r="DJZ2" s="995"/>
      <c r="DKA2" s="995"/>
      <c r="DKB2" s="995"/>
      <c r="DKC2" s="995"/>
      <c r="DKD2" s="995"/>
      <c r="DKE2" s="995"/>
      <c r="DKF2" s="995"/>
      <c r="DKG2" s="995"/>
      <c r="DKH2" s="995"/>
      <c r="DKI2" s="995"/>
      <c r="DKJ2" s="995"/>
      <c r="DKK2" s="995"/>
      <c r="DKL2" s="995"/>
      <c r="DKM2" s="995"/>
      <c r="DKN2" s="995"/>
      <c r="DKO2" s="995"/>
      <c r="DKP2" s="995"/>
      <c r="DKQ2" s="995"/>
      <c r="DKR2" s="995"/>
      <c r="DKS2" s="995"/>
      <c r="DKT2" s="995"/>
      <c r="DKU2" s="995"/>
      <c r="DKV2" s="995"/>
      <c r="DKW2" s="995"/>
      <c r="DKX2" s="995"/>
      <c r="DKY2" s="995"/>
      <c r="DKZ2" s="995"/>
      <c r="DLA2" s="995"/>
      <c r="DLB2" s="995"/>
      <c r="DLC2" s="995"/>
      <c r="DLD2" s="995"/>
      <c r="DLE2" s="995"/>
      <c r="DLF2" s="995"/>
      <c r="DLG2" s="995"/>
      <c r="DLH2" s="995"/>
      <c r="DLI2" s="995"/>
      <c r="DLJ2" s="995"/>
      <c r="DLK2" s="995"/>
      <c r="DLL2" s="995"/>
      <c r="DLM2" s="995"/>
      <c r="DLN2" s="995"/>
      <c r="DLO2" s="995"/>
      <c r="DLP2" s="995"/>
      <c r="DLQ2" s="995"/>
      <c r="DLR2" s="995"/>
      <c r="DLS2" s="995"/>
      <c r="DLT2" s="995"/>
      <c r="DLU2" s="995"/>
      <c r="DLV2" s="995"/>
      <c r="DLW2" s="995"/>
      <c r="DLX2" s="995"/>
      <c r="DLY2" s="995"/>
      <c r="DLZ2" s="995"/>
      <c r="DMA2" s="995"/>
      <c r="DMB2" s="995"/>
      <c r="DMC2" s="995"/>
      <c r="DMD2" s="995"/>
      <c r="DME2" s="995"/>
      <c r="DMF2" s="995"/>
      <c r="DMG2" s="995"/>
      <c r="DMH2" s="995"/>
      <c r="DMI2" s="995"/>
      <c r="DMJ2" s="995"/>
      <c r="DMK2" s="995"/>
      <c r="DML2" s="995"/>
      <c r="DMM2" s="995"/>
      <c r="DMN2" s="995"/>
      <c r="DMO2" s="995"/>
      <c r="DMP2" s="995"/>
      <c r="DMQ2" s="995"/>
      <c r="DMR2" s="995"/>
      <c r="DMS2" s="995"/>
      <c r="DMT2" s="995"/>
      <c r="DMU2" s="995"/>
      <c r="DMV2" s="995"/>
      <c r="DMW2" s="995"/>
      <c r="DMX2" s="995"/>
      <c r="DMY2" s="995"/>
      <c r="DMZ2" s="995"/>
      <c r="DNA2" s="995"/>
      <c r="DNB2" s="995"/>
      <c r="DNC2" s="995"/>
      <c r="DND2" s="995"/>
      <c r="DNE2" s="995"/>
      <c r="DNF2" s="995"/>
      <c r="DNG2" s="995"/>
      <c r="DNH2" s="995"/>
      <c r="DNI2" s="995"/>
      <c r="DNJ2" s="995"/>
      <c r="DNK2" s="995"/>
      <c r="DNL2" s="995"/>
      <c r="DNM2" s="995"/>
      <c r="DNN2" s="995"/>
      <c r="DNO2" s="995"/>
      <c r="DNP2" s="995"/>
      <c r="DNQ2" s="995"/>
      <c r="DNR2" s="995"/>
      <c r="DNS2" s="995"/>
      <c r="DNT2" s="995"/>
      <c r="DNU2" s="995"/>
      <c r="DNV2" s="995"/>
      <c r="DNW2" s="995"/>
      <c r="DNX2" s="995"/>
      <c r="DNY2" s="995"/>
      <c r="DNZ2" s="995"/>
      <c r="DOA2" s="995"/>
      <c r="DOB2" s="995"/>
      <c r="DOC2" s="995"/>
      <c r="DOD2" s="995"/>
      <c r="DOE2" s="995"/>
      <c r="DOF2" s="995"/>
      <c r="DOG2" s="995"/>
      <c r="DOH2" s="995"/>
      <c r="DOI2" s="995"/>
      <c r="DOJ2" s="995"/>
      <c r="DOK2" s="995"/>
      <c r="DOL2" s="995"/>
      <c r="DOM2" s="995"/>
      <c r="DON2" s="995"/>
      <c r="DOO2" s="995"/>
      <c r="DOP2" s="995"/>
      <c r="DOQ2" s="995"/>
      <c r="DOR2" s="995"/>
      <c r="DOS2" s="995"/>
      <c r="DOT2" s="995"/>
      <c r="DOU2" s="995"/>
      <c r="DOV2" s="995"/>
      <c r="DOW2" s="995"/>
      <c r="DOX2" s="995"/>
      <c r="DOY2" s="995"/>
      <c r="DOZ2" s="995"/>
      <c r="DPA2" s="995"/>
      <c r="DPB2" s="995"/>
      <c r="DPC2" s="995"/>
      <c r="DPD2" s="995"/>
      <c r="DPE2" s="995"/>
      <c r="DPF2" s="995"/>
      <c r="DPG2" s="995"/>
      <c r="DPH2" s="995"/>
      <c r="DPI2" s="995"/>
      <c r="DPJ2" s="995"/>
      <c r="DPK2" s="995"/>
      <c r="DPL2" s="995"/>
      <c r="DPM2" s="995"/>
      <c r="DPN2" s="995"/>
      <c r="DPO2" s="995"/>
      <c r="DPP2" s="995"/>
      <c r="DPQ2" s="995"/>
      <c r="DPR2" s="995"/>
      <c r="DPS2" s="995"/>
      <c r="DPT2" s="995"/>
      <c r="DPU2" s="995"/>
      <c r="DPV2" s="995"/>
      <c r="DPW2" s="995"/>
      <c r="DPX2" s="995"/>
      <c r="DPY2" s="995"/>
      <c r="DPZ2" s="995"/>
      <c r="DQA2" s="995"/>
      <c r="DQB2" s="995"/>
      <c r="DQC2" s="995"/>
      <c r="DQD2" s="995"/>
      <c r="DQE2" s="995"/>
      <c r="DQF2" s="995"/>
      <c r="DQG2" s="995"/>
      <c r="DQH2" s="995"/>
      <c r="DQI2" s="995"/>
      <c r="DQJ2" s="995"/>
      <c r="DQK2" s="995"/>
      <c r="DQL2" s="995"/>
      <c r="DQM2" s="995"/>
      <c r="DQN2" s="995"/>
      <c r="DQO2" s="995"/>
      <c r="DQP2" s="995"/>
      <c r="DQQ2" s="995"/>
      <c r="DQR2" s="995"/>
      <c r="DQS2" s="995"/>
      <c r="DQT2" s="995"/>
      <c r="DQU2" s="995"/>
      <c r="DQV2" s="995"/>
      <c r="DQW2" s="995"/>
      <c r="DQX2" s="995"/>
      <c r="DQY2" s="995"/>
      <c r="DQZ2" s="995"/>
      <c r="DRA2" s="995"/>
      <c r="DRB2" s="995"/>
      <c r="DRC2" s="995"/>
      <c r="DRD2" s="995"/>
      <c r="DRE2" s="995"/>
      <c r="DRF2" s="995"/>
      <c r="DRG2" s="995"/>
      <c r="DRH2" s="995"/>
      <c r="DRI2" s="995"/>
      <c r="DRJ2" s="995"/>
      <c r="DRK2" s="995"/>
      <c r="DRL2" s="995"/>
      <c r="DRM2" s="995"/>
      <c r="DRN2" s="995"/>
      <c r="DRO2" s="995"/>
      <c r="DRP2" s="995"/>
      <c r="DRQ2" s="995"/>
      <c r="DRR2" s="995"/>
      <c r="DRS2" s="995"/>
      <c r="DRT2" s="995"/>
      <c r="DRU2" s="995"/>
      <c r="DRV2" s="995"/>
      <c r="DRW2" s="995"/>
      <c r="DRX2" s="995"/>
      <c r="DRY2" s="995"/>
      <c r="DRZ2" s="995"/>
      <c r="DSA2" s="995"/>
      <c r="DSB2" s="995"/>
      <c r="DSC2" s="995"/>
      <c r="DSD2" s="995"/>
      <c r="DSE2" s="995"/>
      <c r="DSF2" s="995"/>
      <c r="DSG2" s="995"/>
      <c r="DSH2" s="995"/>
      <c r="DSI2" s="995"/>
      <c r="DSJ2" s="995"/>
      <c r="DSK2" s="995"/>
      <c r="DSL2" s="995"/>
      <c r="DSM2" s="995"/>
      <c r="DSN2" s="995"/>
      <c r="DSO2" s="995"/>
      <c r="DSP2" s="995"/>
      <c r="DSQ2" s="995"/>
      <c r="DSR2" s="995"/>
      <c r="DSS2" s="995"/>
      <c r="DST2" s="995"/>
      <c r="DSU2" s="995"/>
      <c r="DSV2" s="995"/>
      <c r="DSW2" s="995"/>
      <c r="DSX2" s="995"/>
      <c r="DSY2" s="995"/>
      <c r="DSZ2" s="995"/>
      <c r="DTA2" s="995"/>
      <c r="DTB2" s="995"/>
      <c r="DTC2" s="995"/>
      <c r="DTD2" s="995"/>
      <c r="DTE2" s="995"/>
      <c r="DTF2" s="995"/>
      <c r="DTG2" s="995"/>
      <c r="DTH2" s="995"/>
      <c r="DTI2" s="995"/>
      <c r="DTJ2" s="995"/>
      <c r="DTK2" s="995"/>
      <c r="DTL2" s="995"/>
      <c r="DTM2" s="995"/>
      <c r="DTN2" s="995"/>
      <c r="DTO2" s="995"/>
      <c r="DTP2" s="995"/>
      <c r="DTQ2" s="995"/>
      <c r="DTR2" s="995"/>
      <c r="DTS2" s="995"/>
      <c r="DTT2" s="995"/>
      <c r="DTU2" s="995"/>
      <c r="DTV2" s="995"/>
      <c r="DTW2" s="995"/>
      <c r="DTX2" s="995"/>
      <c r="DTY2" s="995"/>
      <c r="DTZ2" s="995"/>
      <c r="DUA2" s="995"/>
      <c r="DUB2" s="995"/>
      <c r="DUC2" s="995"/>
      <c r="DUD2" s="995"/>
      <c r="DUE2" s="995"/>
      <c r="DUF2" s="995"/>
      <c r="DUG2" s="995"/>
      <c r="DUH2" s="995"/>
      <c r="DUI2" s="995"/>
      <c r="DUJ2" s="995"/>
      <c r="DUK2" s="995"/>
      <c r="DUL2" s="995"/>
      <c r="DUM2" s="995"/>
      <c r="DUN2" s="995"/>
      <c r="DUO2" s="995"/>
      <c r="DUP2" s="995"/>
      <c r="DUQ2" s="995"/>
      <c r="DUR2" s="995"/>
      <c r="DUS2" s="995"/>
      <c r="DUT2" s="995"/>
      <c r="DUU2" s="995"/>
      <c r="DUV2" s="995"/>
      <c r="DUW2" s="995"/>
      <c r="DUX2" s="995"/>
      <c r="DUY2" s="995"/>
      <c r="DUZ2" s="995"/>
      <c r="DVA2" s="995"/>
      <c r="DVB2" s="995"/>
      <c r="DVC2" s="995"/>
      <c r="DVD2" s="995"/>
      <c r="DVE2" s="995"/>
      <c r="DVF2" s="995"/>
      <c r="DVG2" s="995"/>
      <c r="DVH2" s="995"/>
      <c r="DVI2" s="995"/>
      <c r="DVJ2" s="995"/>
      <c r="DVK2" s="995"/>
      <c r="DVL2" s="995"/>
      <c r="DVM2" s="995"/>
      <c r="DVN2" s="995"/>
      <c r="DVO2" s="995"/>
      <c r="DVP2" s="995"/>
      <c r="DVQ2" s="995"/>
      <c r="DVR2" s="995"/>
      <c r="DVS2" s="995"/>
      <c r="DVT2" s="995"/>
      <c r="DVU2" s="995"/>
      <c r="DVV2" s="995"/>
      <c r="DVW2" s="995"/>
      <c r="DVX2" s="995"/>
      <c r="DVY2" s="995"/>
      <c r="DVZ2" s="995"/>
      <c r="DWA2" s="995"/>
      <c r="DWB2" s="995"/>
      <c r="DWC2" s="995"/>
      <c r="DWD2" s="995"/>
      <c r="DWE2" s="995"/>
      <c r="DWF2" s="995"/>
      <c r="DWG2" s="995"/>
      <c r="DWH2" s="995"/>
      <c r="DWI2" s="995"/>
      <c r="DWJ2" s="995"/>
      <c r="DWK2" s="995"/>
      <c r="DWL2" s="995"/>
      <c r="DWM2" s="995"/>
      <c r="DWN2" s="995"/>
      <c r="DWO2" s="995"/>
      <c r="DWP2" s="995"/>
      <c r="DWQ2" s="995"/>
      <c r="DWR2" s="995"/>
      <c r="DWS2" s="995"/>
      <c r="DWT2" s="995"/>
      <c r="DWU2" s="995"/>
      <c r="DWV2" s="995"/>
      <c r="DWW2" s="995"/>
      <c r="DWX2" s="995"/>
      <c r="DWY2" s="995"/>
      <c r="DWZ2" s="995"/>
      <c r="DXA2" s="995"/>
      <c r="DXB2" s="995"/>
      <c r="DXC2" s="995"/>
      <c r="DXD2" s="995"/>
      <c r="DXE2" s="995"/>
      <c r="DXF2" s="995"/>
      <c r="DXG2" s="995"/>
      <c r="DXH2" s="995"/>
      <c r="DXI2" s="995"/>
      <c r="DXJ2" s="995"/>
      <c r="DXK2" s="995"/>
      <c r="DXL2" s="995"/>
      <c r="DXM2" s="995"/>
      <c r="DXN2" s="995"/>
      <c r="DXO2" s="995"/>
      <c r="DXP2" s="995"/>
      <c r="DXQ2" s="995"/>
      <c r="DXR2" s="995"/>
      <c r="DXS2" s="995"/>
      <c r="DXT2" s="995"/>
      <c r="DXU2" s="995"/>
      <c r="DXV2" s="995"/>
      <c r="DXW2" s="995"/>
      <c r="DXX2" s="995"/>
      <c r="DXY2" s="995"/>
      <c r="DXZ2" s="995"/>
      <c r="DYA2" s="995"/>
      <c r="DYB2" s="995"/>
      <c r="DYC2" s="995"/>
      <c r="DYD2" s="995"/>
      <c r="DYE2" s="995"/>
      <c r="DYF2" s="995"/>
      <c r="DYG2" s="995"/>
      <c r="DYH2" s="995"/>
      <c r="DYI2" s="995"/>
      <c r="DYJ2" s="995"/>
      <c r="DYK2" s="995"/>
      <c r="DYL2" s="995"/>
      <c r="DYM2" s="995"/>
      <c r="DYN2" s="995"/>
      <c r="DYO2" s="995"/>
      <c r="DYP2" s="995"/>
      <c r="DYQ2" s="995"/>
      <c r="DYR2" s="995"/>
      <c r="DYS2" s="995"/>
      <c r="DYT2" s="995"/>
      <c r="DYU2" s="995"/>
      <c r="DYV2" s="995"/>
      <c r="DYW2" s="995"/>
      <c r="DYX2" s="995"/>
      <c r="DYY2" s="995"/>
      <c r="DYZ2" s="995"/>
      <c r="DZA2" s="995"/>
      <c r="DZB2" s="995"/>
      <c r="DZC2" s="995"/>
      <c r="DZD2" s="995"/>
      <c r="DZE2" s="995"/>
      <c r="DZF2" s="995"/>
      <c r="DZG2" s="995"/>
      <c r="DZH2" s="995"/>
      <c r="DZI2" s="995"/>
      <c r="DZJ2" s="995"/>
      <c r="DZK2" s="995"/>
      <c r="DZL2" s="995"/>
      <c r="DZM2" s="995"/>
      <c r="DZN2" s="995"/>
      <c r="DZO2" s="995"/>
      <c r="DZP2" s="995"/>
      <c r="DZQ2" s="995"/>
      <c r="DZR2" s="995"/>
      <c r="DZS2" s="995"/>
      <c r="DZT2" s="995"/>
      <c r="DZU2" s="995"/>
      <c r="DZV2" s="995"/>
      <c r="DZW2" s="995"/>
      <c r="DZX2" s="995"/>
      <c r="DZY2" s="995"/>
      <c r="DZZ2" s="995"/>
      <c r="EAA2" s="995"/>
      <c r="EAB2" s="995"/>
      <c r="EAC2" s="995"/>
      <c r="EAD2" s="995"/>
      <c r="EAE2" s="995"/>
      <c r="EAF2" s="995"/>
      <c r="EAG2" s="995"/>
      <c r="EAH2" s="995"/>
      <c r="EAI2" s="995"/>
      <c r="EAJ2" s="995"/>
      <c r="EAK2" s="995"/>
      <c r="EAL2" s="995"/>
      <c r="EAM2" s="995"/>
      <c r="EAN2" s="995"/>
      <c r="EAO2" s="995"/>
      <c r="EAP2" s="995"/>
      <c r="EAQ2" s="995"/>
      <c r="EAR2" s="995"/>
      <c r="EAS2" s="995"/>
      <c r="EAT2" s="995"/>
      <c r="EAU2" s="995"/>
      <c r="EAV2" s="995"/>
      <c r="EAW2" s="995"/>
      <c r="EAX2" s="995"/>
      <c r="EAY2" s="995"/>
      <c r="EAZ2" s="995"/>
      <c r="EBA2" s="995"/>
      <c r="EBB2" s="995"/>
      <c r="EBC2" s="995"/>
      <c r="EBD2" s="995"/>
      <c r="EBE2" s="995"/>
      <c r="EBF2" s="995"/>
      <c r="EBG2" s="995"/>
      <c r="EBH2" s="995"/>
      <c r="EBI2" s="995"/>
      <c r="EBJ2" s="995"/>
      <c r="EBK2" s="995"/>
      <c r="EBL2" s="995"/>
      <c r="EBM2" s="995"/>
      <c r="EBN2" s="995"/>
      <c r="EBO2" s="995"/>
      <c r="EBP2" s="995"/>
      <c r="EBQ2" s="995"/>
      <c r="EBR2" s="995"/>
      <c r="EBS2" s="995"/>
      <c r="EBT2" s="995"/>
      <c r="EBU2" s="995"/>
      <c r="EBV2" s="995"/>
      <c r="EBW2" s="995"/>
      <c r="EBX2" s="995"/>
      <c r="EBY2" s="995"/>
      <c r="EBZ2" s="995"/>
      <c r="ECA2" s="995"/>
      <c r="ECB2" s="995"/>
      <c r="ECC2" s="995"/>
      <c r="ECD2" s="995"/>
      <c r="ECE2" s="995"/>
      <c r="ECF2" s="995"/>
      <c r="ECG2" s="995"/>
      <c r="ECH2" s="995"/>
      <c r="ECI2" s="995"/>
      <c r="ECJ2" s="995"/>
      <c r="ECK2" s="995"/>
      <c r="ECL2" s="995"/>
      <c r="ECM2" s="995"/>
      <c r="ECN2" s="995"/>
      <c r="ECO2" s="995"/>
      <c r="ECP2" s="995"/>
      <c r="ECQ2" s="995"/>
      <c r="ECR2" s="995"/>
      <c r="ECS2" s="995"/>
      <c r="ECT2" s="995"/>
      <c r="ECU2" s="995"/>
      <c r="ECV2" s="995"/>
      <c r="ECW2" s="995"/>
      <c r="ECX2" s="995"/>
      <c r="ECY2" s="995"/>
      <c r="ECZ2" s="995"/>
      <c r="EDA2" s="995"/>
      <c r="EDB2" s="995"/>
      <c r="EDC2" s="995"/>
      <c r="EDD2" s="995"/>
      <c r="EDE2" s="995"/>
      <c r="EDF2" s="995"/>
      <c r="EDG2" s="995"/>
      <c r="EDH2" s="995"/>
      <c r="EDI2" s="995"/>
      <c r="EDJ2" s="995"/>
      <c r="EDK2" s="995"/>
      <c r="EDL2" s="995"/>
      <c r="EDM2" s="995"/>
      <c r="EDN2" s="995"/>
      <c r="EDO2" s="995"/>
      <c r="EDP2" s="995"/>
      <c r="EDQ2" s="995"/>
      <c r="EDR2" s="995"/>
      <c r="EDS2" s="995"/>
      <c r="EDT2" s="995"/>
      <c r="EDU2" s="995"/>
      <c r="EDV2" s="995"/>
      <c r="EDW2" s="995"/>
      <c r="EDX2" s="995"/>
      <c r="EDY2" s="995"/>
      <c r="EDZ2" s="995"/>
      <c r="EEA2" s="995"/>
      <c r="EEB2" s="995"/>
      <c r="EEC2" s="995"/>
      <c r="EED2" s="995"/>
      <c r="EEE2" s="995"/>
      <c r="EEF2" s="995"/>
      <c r="EEG2" s="995"/>
      <c r="EEH2" s="995"/>
      <c r="EEI2" s="995"/>
      <c r="EEJ2" s="995"/>
      <c r="EEK2" s="995"/>
      <c r="EEL2" s="995"/>
      <c r="EEM2" s="995"/>
      <c r="EEN2" s="995"/>
      <c r="EEO2" s="995"/>
      <c r="EEP2" s="995"/>
      <c r="EEQ2" s="995"/>
      <c r="EER2" s="995"/>
      <c r="EES2" s="995"/>
      <c r="EET2" s="995"/>
      <c r="EEU2" s="995"/>
      <c r="EEV2" s="995"/>
      <c r="EEW2" s="995"/>
      <c r="EEX2" s="995"/>
      <c r="EEY2" s="995"/>
      <c r="EEZ2" s="995"/>
      <c r="EFA2" s="995"/>
      <c r="EFB2" s="995"/>
      <c r="EFC2" s="995"/>
      <c r="EFD2" s="995"/>
      <c r="EFE2" s="995"/>
      <c r="EFF2" s="995"/>
      <c r="EFG2" s="995"/>
      <c r="EFH2" s="995"/>
      <c r="EFI2" s="995"/>
      <c r="EFJ2" s="995"/>
      <c r="EFK2" s="995"/>
      <c r="EFL2" s="995"/>
      <c r="EFM2" s="995"/>
      <c r="EFN2" s="995"/>
      <c r="EFO2" s="995"/>
      <c r="EFP2" s="995"/>
      <c r="EFQ2" s="995"/>
      <c r="EFR2" s="995"/>
      <c r="EFS2" s="995"/>
      <c r="EFT2" s="995"/>
      <c r="EFU2" s="995"/>
      <c r="EFV2" s="995"/>
      <c r="EFW2" s="995"/>
      <c r="EFX2" s="995"/>
      <c r="EFY2" s="995"/>
      <c r="EFZ2" s="995"/>
      <c r="EGA2" s="995"/>
      <c r="EGB2" s="995"/>
      <c r="EGC2" s="995"/>
      <c r="EGD2" s="995"/>
      <c r="EGE2" s="995"/>
      <c r="EGF2" s="995"/>
      <c r="EGG2" s="995"/>
      <c r="EGH2" s="995"/>
      <c r="EGI2" s="995"/>
      <c r="EGJ2" s="995"/>
      <c r="EGK2" s="995"/>
      <c r="EGL2" s="995"/>
      <c r="EGM2" s="995"/>
      <c r="EGN2" s="995"/>
      <c r="EGO2" s="995"/>
      <c r="EGP2" s="995"/>
      <c r="EGQ2" s="995"/>
      <c r="EGR2" s="995"/>
      <c r="EGS2" s="995"/>
      <c r="EGT2" s="995"/>
      <c r="EGU2" s="995"/>
      <c r="EGV2" s="995"/>
      <c r="EGW2" s="995"/>
      <c r="EGX2" s="995"/>
      <c r="EGY2" s="995"/>
      <c r="EGZ2" s="995"/>
      <c r="EHA2" s="995"/>
      <c r="EHB2" s="995"/>
      <c r="EHC2" s="995"/>
      <c r="EHD2" s="995"/>
      <c r="EHE2" s="995"/>
      <c r="EHF2" s="995"/>
      <c r="EHG2" s="995"/>
      <c r="EHH2" s="995"/>
      <c r="EHI2" s="995"/>
      <c r="EHJ2" s="995"/>
      <c r="EHK2" s="995"/>
      <c r="EHL2" s="995"/>
      <c r="EHM2" s="995"/>
      <c r="EHN2" s="995"/>
      <c r="EHO2" s="995"/>
      <c r="EHP2" s="995"/>
      <c r="EHQ2" s="995"/>
      <c r="EHR2" s="995"/>
      <c r="EHS2" s="995"/>
      <c r="EHT2" s="995"/>
      <c r="EHU2" s="995"/>
      <c r="EHV2" s="995"/>
      <c r="EHW2" s="995"/>
      <c r="EHX2" s="995"/>
      <c r="EHY2" s="995"/>
      <c r="EHZ2" s="995"/>
      <c r="EIA2" s="995"/>
      <c r="EIB2" s="995"/>
      <c r="EIC2" s="995"/>
      <c r="EID2" s="995"/>
      <c r="EIE2" s="995"/>
      <c r="EIF2" s="995"/>
      <c r="EIG2" s="995"/>
      <c r="EIH2" s="995"/>
      <c r="EII2" s="995"/>
      <c r="EIJ2" s="995"/>
      <c r="EIK2" s="995"/>
      <c r="EIL2" s="995"/>
      <c r="EIM2" s="995"/>
      <c r="EIN2" s="995"/>
      <c r="EIO2" s="995"/>
      <c r="EIP2" s="995"/>
      <c r="EIQ2" s="995"/>
      <c r="EIR2" s="995"/>
      <c r="EIS2" s="995"/>
      <c r="EIT2" s="995"/>
      <c r="EIU2" s="995"/>
      <c r="EIV2" s="995"/>
      <c r="EIW2" s="995"/>
      <c r="EIX2" s="995"/>
      <c r="EIY2" s="995"/>
      <c r="EIZ2" s="995"/>
      <c r="EJA2" s="995"/>
      <c r="EJB2" s="995"/>
      <c r="EJC2" s="995"/>
      <c r="EJD2" s="995"/>
      <c r="EJE2" s="995"/>
      <c r="EJF2" s="995"/>
      <c r="EJG2" s="995"/>
      <c r="EJH2" s="995"/>
      <c r="EJI2" s="995"/>
      <c r="EJJ2" s="995"/>
      <c r="EJK2" s="995"/>
      <c r="EJL2" s="995"/>
      <c r="EJM2" s="995"/>
      <c r="EJN2" s="995"/>
      <c r="EJO2" s="995"/>
      <c r="EJP2" s="995"/>
      <c r="EJQ2" s="995"/>
      <c r="EJR2" s="995"/>
      <c r="EJS2" s="995"/>
      <c r="EJT2" s="995"/>
      <c r="EJU2" s="995"/>
      <c r="EJV2" s="995"/>
      <c r="EJW2" s="995"/>
      <c r="EJX2" s="995"/>
      <c r="EJY2" s="995"/>
      <c r="EJZ2" s="995"/>
      <c r="EKA2" s="995"/>
      <c r="EKB2" s="995"/>
      <c r="EKC2" s="995"/>
      <c r="EKD2" s="995"/>
      <c r="EKE2" s="995"/>
      <c r="EKF2" s="995"/>
      <c r="EKG2" s="995"/>
      <c r="EKH2" s="995"/>
      <c r="EKI2" s="995"/>
      <c r="EKJ2" s="995"/>
      <c r="EKK2" s="995"/>
      <c r="EKL2" s="995"/>
      <c r="EKM2" s="995"/>
      <c r="EKN2" s="995"/>
      <c r="EKO2" s="995"/>
      <c r="EKP2" s="995"/>
      <c r="EKQ2" s="995"/>
      <c r="EKR2" s="995"/>
      <c r="EKS2" s="995"/>
      <c r="EKT2" s="995"/>
      <c r="EKU2" s="995"/>
      <c r="EKV2" s="995"/>
      <c r="EKW2" s="995"/>
      <c r="EKX2" s="995"/>
      <c r="EKY2" s="995"/>
      <c r="EKZ2" s="995"/>
      <c r="ELA2" s="995"/>
      <c r="ELB2" s="995"/>
      <c r="ELC2" s="995"/>
      <c r="ELD2" s="995"/>
      <c r="ELE2" s="995"/>
      <c r="ELF2" s="995"/>
      <c r="ELG2" s="995"/>
      <c r="ELH2" s="995"/>
      <c r="ELI2" s="995"/>
      <c r="ELJ2" s="995"/>
      <c r="ELK2" s="995"/>
      <c r="ELL2" s="995"/>
      <c r="ELM2" s="995"/>
      <c r="ELN2" s="995"/>
      <c r="ELO2" s="995"/>
      <c r="ELP2" s="995"/>
      <c r="ELQ2" s="995"/>
      <c r="ELR2" s="995"/>
      <c r="ELS2" s="995"/>
      <c r="ELT2" s="995"/>
      <c r="ELU2" s="995"/>
      <c r="ELV2" s="995"/>
      <c r="ELW2" s="995"/>
      <c r="ELX2" s="995"/>
      <c r="ELY2" s="995"/>
      <c r="ELZ2" s="995"/>
      <c r="EMA2" s="995"/>
      <c r="EMB2" s="995"/>
      <c r="EMC2" s="995"/>
      <c r="EMD2" s="995"/>
      <c r="EME2" s="995"/>
      <c r="EMF2" s="995"/>
      <c r="EMG2" s="995"/>
      <c r="EMH2" s="995"/>
      <c r="EMI2" s="995"/>
      <c r="EMJ2" s="995"/>
      <c r="EMK2" s="995"/>
      <c r="EML2" s="995"/>
      <c r="EMM2" s="995"/>
      <c r="EMN2" s="995"/>
      <c r="EMO2" s="995"/>
      <c r="EMP2" s="995"/>
      <c r="EMQ2" s="995"/>
      <c r="EMR2" s="995"/>
      <c r="EMS2" s="995"/>
      <c r="EMT2" s="995"/>
      <c r="EMU2" s="995"/>
      <c r="EMV2" s="995"/>
      <c r="EMW2" s="995"/>
      <c r="EMX2" s="995"/>
      <c r="EMY2" s="995"/>
      <c r="EMZ2" s="995"/>
      <c r="ENA2" s="995"/>
      <c r="ENB2" s="995"/>
      <c r="ENC2" s="995"/>
      <c r="END2" s="995"/>
      <c r="ENE2" s="995"/>
      <c r="ENF2" s="995"/>
      <c r="ENG2" s="995"/>
      <c r="ENH2" s="995"/>
      <c r="ENI2" s="995"/>
      <c r="ENJ2" s="995"/>
      <c r="ENK2" s="995"/>
      <c r="ENL2" s="995"/>
      <c r="ENM2" s="995"/>
      <c r="ENN2" s="995"/>
      <c r="ENO2" s="995"/>
      <c r="ENP2" s="995"/>
      <c r="ENQ2" s="995"/>
      <c r="ENR2" s="995"/>
      <c r="ENS2" s="995"/>
      <c r="ENT2" s="995"/>
      <c r="ENU2" s="995"/>
      <c r="ENV2" s="995"/>
      <c r="ENW2" s="995"/>
      <c r="ENX2" s="995"/>
      <c r="ENY2" s="995"/>
      <c r="ENZ2" s="995"/>
      <c r="EOA2" s="995"/>
      <c r="EOB2" s="995"/>
      <c r="EOC2" s="995"/>
      <c r="EOD2" s="995"/>
      <c r="EOE2" s="995"/>
      <c r="EOF2" s="995"/>
      <c r="EOG2" s="995"/>
      <c r="EOH2" s="995"/>
      <c r="EOI2" s="995"/>
      <c r="EOJ2" s="995"/>
      <c r="EOK2" s="995"/>
      <c r="EOL2" s="995"/>
      <c r="EOM2" s="995"/>
      <c r="EON2" s="995"/>
      <c r="EOO2" s="995"/>
      <c r="EOP2" s="995"/>
      <c r="EOQ2" s="995"/>
      <c r="EOR2" s="995"/>
      <c r="EOS2" s="995"/>
      <c r="EOT2" s="995"/>
      <c r="EOU2" s="995"/>
      <c r="EOV2" s="995"/>
      <c r="EOW2" s="995"/>
      <c r="EOX2" s="995"/>
      <c r="EOY2" s="995"/>
      <c r="EOZ2" s="995"/>
      <c r="EPA2" s="995"/>
      <c r="EPB2" s="995"/>
      <c r="EPC2" s="995"/>
      <c r="EPD2" s="995"/>
      <c r="EPE2" s="995"/>
      <c r="EPF2" s="995"/>
      <c r="EPG2" s="995"/>
      <c r="EPH2" s="995"/>
      <c r="EPI2" s="995"/>
      <c r="EPJ2" s="995"/>
      <c r="EPK2" s="995"/>
      <c r="EPL2" s="995"/>
      <c r="EPM2" s="995"/>
      <c r="EPN2" s="995"/>
      <c r="EPO2" s="995"/>
      <c r="EPP2" s="995"/>
      <c r="EPQ2" s="995"/>
      <c r="EPR2" s="995"/>
      <c r="EPS2" s="995"/>
      <c r="EPT2" s="995"/>
      <c r="EPU2" s="995"/>
      <c r="EPV2" s="995"/>
      <c r="EPW2" s="995"/>
      <c r="EPX2" s="995"/>
      <c r="EPY2" s="995"/>
      <c r="EPZ2" s="995"/>
      <c r="EQA2" s="995"/>
      <c r="EQB2" s="995"/>
      <c r="EQC2" s="995"/>
      <c r="EQD2" s="995"/>
      <c r="EQE2" s="995"/>
      <c r="EQF2" s="995"/>
      <c r="EQG2" s="995"/>
      <c r="EQH2" s="995"/>
      <c r="EQI2" s="995"/>
      <c r="EQJ2" s="995"/>
      <c r="EQK2" s="995"/>
      <c r="EQL2" s="995"/>
      <c r="EQM2" s="995"/>
      <c r="EQN2" s="995"/>
      <c r="EQO2" s="995"/>
      <c r="EQP2" s="995"/>
      <c r="EQQ2" s="995"/>
      <c r="EQR2" s="995"/>
      <c r="EQS2" s="995"/>
      <c r="EQT2" s="995"/>
      <c r="EQU2" s="995"/>
      <c r="EQV2" s="995"/>
      <c r="EQW2" s="995"/>
      <c r="EQX2" s="995"/>
      <c r="EQY2" s="995"/>
      <c r="EQZ2" s="995"/>
      <c r="ERA2" s="995"/>
      <c r="ERB2" s="995"/>
      <c r="ERC2" s="995"/>
      <c r="ERD2" s="995"/>
      <c r="ERE2" s="995"/>
      <c r="ERF2" s="995"/>
      <c r="ERG2" s="995"/>
      <c r="ERH2" s="995"/>
      <c r="ERI2" s="995"/>
      <c r="ERJ2" s="995"/>
      <c r="ERK2" s="995"/>
      <c r="ERL2" s="995"/>
      <c r="ERM2" s="995"/>
      <c r="ERN2" s="995"/>
      <c r="ERO2" s="995"/>
      <c r="ERP2" s="995"/>
      <c r="ERQ2" s="995"/>
      <c r="ERR2" s="995"/>
      <c r="ERS2" s="995"/>
      <c r="ERT2" s="995"/>
      <c r="ERU2" s="995"/>
      <c r="ERV2" s="995"/>
      <c r="ERW2" s="995"/>
      <c r="ERX2" s="995"/>
      <c r="ERY2" s="995"/>
      <c r="ERZ2" s="995"/>
      <c r="ESA2" s="995"/>
      <c r="ESB2" s="995"/>
      <c r="ESC2" s="995"/>
      <c r="ESD2" s="995"/>
      <c r="ESE2" s="995"/>
      <c r="ESF2" s="995"/>
      <c r="ESG2" s="995"/>
      <c r="ESH2" s="995"/>
      <c r="ESI2" s="995"/>
      <c r="ESJ2" s="995"/>
      <c r="ESK2" s="995"/>
      <c r="ESL2" s="995"/>
      <c r="ESM2" s="995"/>
      <c r="ESN2" s="995"/>
      <c r="ESO2" s="995"/>
      <c r="ESP2" s="995"/>
      <c r="ESQ2" s="995"/>
      <c r="ESR2" s="995"/>
      <c r="ESS2" s="995"/>
      <c r="EST2" s="995"/>
      <c r="ESU2" s="995"/>
      <c r="ESV2" s="995"/>
      <c r="ESW2" s="995"/>
      <c r="ESX2" s="995"/>
      <c r="ESY2" s="995"/>
      <c r="ESZ2" s="995"/>
      <c r="ETA2" s="995"/>
      <c r="ETB2" s="995"/>
      <c r="ETC2" s="995"/>
      <c r="ETD2" s="995"/>
      <c r="ETE2" s="995"/>
      <c r="ETF2" s="995"/>
      <c r="ETG2" s="995"/>
      <c r="ETH2" s="995"/>
      <c r="ETI2" s="995"/>
      <c r="ETJ2" s="995"/>
      <c r="ETK2" s="995"/>
      <c r="ETL2" s="995"/>
      <c r="ETM2" s="995"/>
      <c r="ETN2" s="995"/>
      <c r="ETO2" s="995"/>
      <c r="ETP2" s="995"/>
      <c r="ETQ2" s="995"/>
      <c r="ETR2" s="995"/>
      <c r="ETS2" s="995"/>
      <c r="ETT2" s="995"/>
      <c r="ETU2" s="995"/>
      <c r="ETV2" s="995"/>
      <c r="ETW2" s="995"/>
      <c r="ETX2" s="995"/>
      <c r="ETY2" s="995"/>
      <c r="ETZ2" s="995"/>
      <c r="EUA2" s="995"/>
      <c r="EUB2" s="995"/>
      <c r="EUC2" s="995"/>
      <c r="EUD2" s="995"/>
      <c r="EUE2" s="995"/>
      <c r="EUF2" s="995"/>
      <c r="EUG2" s="995"/>
      <c r="EUH2" s="995"/>
      <c r="EUI2" s="995"/>
      <c r="EUJ2" s="995"/>
      <c r="EUK2" s="995"/>
      <c r="EUL2" s="995"/>
      <c r="EUM2" s="995"/>
      <c r="EUN2" s="995"/>
      <c r="EUO2" s="995"/>
      <c r="EUP2" s="995"/>
      <c r="EUQ2" s="995"/>
      <c r="EUR2" s="995"/>
      <c r="EUS2" s="995"/>
      <c r="EUT2" s="995"/>
      <c r="EUU2" s="995"/>
      <c r="EUV2" s="995"/>
      <c r="EUW2" s="995"/>
      <c r="EUX2" s="995"/>
      <c r="EUY2" s="995"/>
      <c r="EUZ2" s="995"/>
      <c r="EVA2" s="995"/>
      <c r="EVB2" s="995"/>
      <c r="EVC2" s="995"/>
      <c r="EVD2" s="995"/>
      <c r="EVE2" s="995"/>
      <c r="EVF2" s="995"/>
      <c r="EVG2" s="995"/>
      <c r="EVH2" s="995"/>
      <c r="EVI2" s="995"/>
      <c r="EVJ2" s="995"/>
      <c r="EVK2" s="995"/>
      <c r="EVL2" s="995"/>
      <c r="EVM2" s="995"/>
      <c r="EVN2" s="995"/>
      <c r="EVO2" s="995"/>
      <c r="EVP2" s="995"/>
      <c r="EVQ2" s="995"/>
      <c r="EVR2" s="995"/>
      <c r="EVS2" s="995"/>
      <c r="EVT2" s="995"/>
      <c r="EVU2" s="995"/>
      <c r="EVV2" s="995"/>
      <c r="EVW2" s="995"/>
      <c r="EVX2" s="995"/>
      <c r="EVY2" s="995"/>
      <c r="EVZ2" s="995"/>
      <c r="EWA2" s="995"/>
      <c r="EWB2" s="995"/>
      <c r="EWC2" s="995"/>
      <c r="EWD2" s="995"/>
      <c r="EWE2" s="995"/>
      <c r="EWF2" s="995"/>
      <c r="EWG2" s="995"/>
      <c r="EWH2" s="995"/>
      <c r="EWI2" s="995"/>
      <c r="EWJ2" s="995"/>
      <c r="EWK2" s="995"/>
      <c r="EWL2" s="995"/>
      <c r="EWM2" s="995"/>
      <c r="EWN2" s="995"/>
      <c r="EWO2" s="995"/>
      <c r="EWP2" s="995"/>
      <c r="EWQ2" s="995"/>
      <c r="EWR2" s="995"/>
      <c r="EWS2" s="995"/>
      <c r="EWT2" s="995"/>
      <c r="EWU2" s="995"/>
      <c r="EWV2" s="995"/>
      <c r="EWW2" s="995"/>
      <c r="EWX2" s="995"/>
      <c r="EWY2" s="995"/>
      <c r="EWZ2" s="995"/>
      <c r="EXA2" s="995"/>
      <c r="EXB2" s="995"/>
      <c r="EXC2" s="995"/>
      <c r="EXD2" s="995"/>
      <c r="EXE2" s="995"/>
      <c r="EXF2" s="995"/>
      <c r="EXG2" s="995"/>
      <c r="EXH2" s="995"/>
      <c r="EXI2" s="995"/>
      <c r="EXJ2" s="995"/>
      <c r="EXK2" s="995"/>
      <c r="EXL2" s="995"/>
      <c r="EXM2" s="995"/>
      <c r="EXN2" s="995"/>
      <c r="EXO2" s="995"/>
      <c r="EXP2" s="995"/>
      <c r="EXQ2" s="995"/>
      <c r="EXR2" s="995"/>
      <c r="EXS2" s="995"/>
      <c r="EXT2" s="995"/>
      <c r="EXU2" s="995"/>
      <c r="EXV2" s="995"/>
      <c r="EXW2" s="995"/>
      <c r="EXX2" s="995"/>
      <c r="EXY2" s="995"/>
      <c r="EXZ2" s="995"/>
      <c r="EYA2" s="995"/>
      <c r="EYB2" s="995"/>
      <c r="EYC2" s="995"/>
      <c r="EYD2" s="995"/>
      <c r="EYE2" s="995"/>
      <c r="EYF2" s="995"/>
      <c r="EYG2" s="995"/>
      <c r="EYH2" s="995"/>
      <c r="EYI2" s="995"/>
      <c r="EYJ2" s="995"/>
      <c r="EYK2" s="995"/>
      <c r="EYL2" s="995"/>
      <c r="EYM2" s="995"/>
      <c r="EYN2" s="995"/>
      <c r="EYO2" s="995"/>
      <c r="EYP2" s="995"/>
      <c r="EYQ2" s="995"/>
      <c r="EYR2" s="995"/>
      <c r="EYS2" s="995"/>
      <c r="EYT2" s="995"/>
      <c r="EYU2" s="995"/>
      <c r="EYV2" s="995"/>
      <c r="EYW2" s="995"/>
      <c r="EYX2" s="995"/>
      <c r="EYY2" s="995"/>
      <c r="EYZ2" s="995"/>
      <c r="EZA2" s="995"/>
      <c r="EZB2" s="995"/>
      <c r="EZC2" s="995"/>
      <c r="EZD2" s="995"/>
      <c r="EZE2" s="995"/>
      <c r="EZF2" s="995"/>
      <c r="EZG2" s="995"/>
      <c r="EZH2" s="995"/>
      <c r="EZI2" s="995"/>
      <c r="EZJ2" s="995"/>
      <c r="EZK2" s="995"/>
      <c r="EZL2" s="995"/>
      <c r="EZM2" s="995"/>
      <c r="EZN2" s="995"/>
      <c r="EZO2" s="995"/>
      <c r="EZP2" s="995"/>
      <c r="EZQ2" s="995"/>
      <c r="EZR2" s="995"/>
      <c r="EZS2" s="995"/>
      <c r="EZT2" s="995"/>
      <c r="EZU2" s="995"/>
      <c r="EZV2" s="995"/>
      <c r="EZW2" s="995"/>
      <c r="EZX2" s="995"/>
      <c r="EZY2" s="995"/>
      <c r="EZZ2" s="995"/>
      <c r="FAA2" s="995"/>
      <c r="FAB2" s="995"/>
      <c r="FAC2" s="995"/>
      <c r="FAD2" s="995"/>
      <c r="FAE2" s="995"/>
      <c r="FAF2" s="995"/>
      <c r="FAG2" s="995"/>
      <c r="FAH2" s="995"/>
      <c r="FAI2" s="995"/>
      <c r="FAJ2" s="995"/>
      <c r="FAK2" s="995"/>
      <c r="FAL2" s="995"/>
      <c r="FAM2" s="995"/>
      <c r="FAN2" s="995"/>
      <c r="FAO2" s="995"/>
      <c r="FAP2" s="995"/>
      <c r="FAQ2" s="995"/>
      <c r="FAR2" s="995"/>
      <c r="FAS2" s="995"/>
      <c r="FAT2" s="995"/>
      <c r="FAU2" s="995"/>
      <c r="FAV2" s="995"/>
      <c r="FAW2" s="995"/>
      <c r="FAX2" s="995"/>
      <c r="FAY2" s="995"/>
      <c r="FAZ2" s="995"/>
      <c r="FBA2" s="995"/>
      <c r="FBB2" s="995"/>
      <c r="FBC2" s="995"/>
      <c r="FBD2" s="995"/>
      <c r="FBE2" s="995"/>
      <c r="FBF2" s="995"/>
      <c r="FBG2" s="995"/>
      <c r="FBH2" s="995"/>
      <c r="FBI2" s="995"/>
      <c r="FBJ2" s="995"/>
      <c r="FBK2" s="995"/>
      <c r="FBL2" s="995"/>
      <c r="FBM2" s="995"/>
      <c r="FBN2" s="995"/>
      <c r="FBO2" s="995"/>
      <c r="FBP2" s="995"/>
      <c r="FBQ2" s="995"/>
      <c r="FBR2" s="995"/>
      <c r="FBS2" s="995"/>
      <c r="FBT2" s="995"/>
      <c r="FBU2" s="995"/>
      <c r="FBV2" s="995"/>
      <c r="FBW2" s="995"/>
      <c r="FBX2" s="995"/>
      <c r="FBY2" s="995"/>
      <c r="FBZ2" s="995"/>
      <c r="FCA2" s="995"/>
      <c r="FCB2" s="995"/>
      <c r="FCC2" s="995"/>
      <c r="FCD2" s="995"/>
      <c r="FCE2" s="995"/>
      <c r="FCF2" s="995"/>
      <c r="FCG2" s="995"/>
      <c r="FCH2" s="995"/>
      <c r="FCI2" s="995"/>
      <c r="FCJ2" s="995"/>
      <c r="FCK2" s="995"/>
      <c r="FCL2" s="995"/>
      <c r="FCM2" s="995"/>
      <c r="FCN2" s="995"/>
      <c r="FCO2" s="995"/>
      <c r="FCP2" s="995"/>
      <c r="FCQ2" s="995"/>
      <c r="FCR2" s="995"/>
      <c r="FCS2" s="995"/>
      <c r="FCT2" s="995"/>
      <c r="FCU2" s="995"/>
      <c r="FCV2" s="995"/>
      <c r="FCW2" s="995"/>
      <c r="FCX2" s="995"/>
      <c r="FCY2" s="995"/>
      <c r="FCZ2" s="995"/>
      <c r="FDA2" s="995"/>
      <c r="FDB2" s="995"/>
      <c r="FDC2" s="995"/>
      <c r="FDD2" s="995"/>
      <c r="FDE2" s="995"/>
      <c r="FDF2" s="995"/>
      <c r="FDG2" s="995"/>
      <c r="FDH2" s="995"/>
      <c r="FDI2" s="995"/>
      <c r="FDJ2" s="995"/>
      <c r="FDK2" s="995"/>
      <c r="FDL2" s="995"/>
      <c r="FDM2" s="995"/>
      <c r="FDN2" s="995"/>
      <c r="FDO2" s="995"/>
      <c r="FDP2" s="995"/>
      <c r="FDQ2" s="995"/>
      <c r="FDR2" s="995"/>
      <c r="FDS2" s="995"/>
      <c r="FDT2" s="995"/>
      <c r="FDU2" s="995"/>
      <c r="FDV2" s="995"/>
      <c r="FDW2" s="995"/>
      <c r="FDX2" s="995"/>
      <c r="FDY2" s="995"/>
      <c r="FDZ2" s="995"/>
      <c r="FEA2" s="995"/>
      <c r="FEB2" s="995"/>
      <c r="FEC2" s="995"/>
      <c r="FED2" s="995"/>
      <c r="FEE2" s="995"/>
      <c r="FEF2" s="995"/>
      <c r="FEG2" s="995"/>
      <c r="FEH2" s="995"/>
      <c r="FEI2" s="995"/>
      <c r="FEJ2" s="995"/>
      <c r="FEK2" s="995"/>
      <c r="FEL2" s="995"/>
      <c r="FEM2" s="995"/>
      <c r="FEN2" s="995"/>
      <c r="FEO2" s="995"/>
      <c r="FEP2" s="995"/>
      <c r="FEQ2" s="995"/>
      <c r="FER2" s="995"/>
      <c r="FES2" s="995"/>
      <c r="FET2" s="995"/>
      <c r="FEU2" s="995"/>
      <c r="FEV2" s="995"/>
      <c r="FEW2" s="995"/>
      <c r="FEX2" s="995"/>
      <c r="FEY2" s="995"/>
      <c r="FEZ2" s="995"/>
      <c r="FFA2" s="995"/>
      <c r="FFB2" s="995"/>
      <c r="FFC2" s="995"/>
      <c r="FFD2" s="995"/>
      <c r="FFE2" s="995"/>
      <c r="FFF2" s="995"/>
      <c r="FFG2" s="995"/>
      <c r="FFH2" s="995"/>
      <c r="FFI2" s="995"/>
      <c r="FFJ2" s="995"/>
      <c r="FFK2" s="995"/>
      <c r="FFL2" s="995"/>
      <c r="FFM2" s="995"/>
      <c r="FFN2" s="995"/>
      <c r="FFO2" s="995"/>
      <c r="FFP2" s="995"/>
      <c r="FFQ2" s="995"/>
      <c r="FFR2" s="995"/>
      <c r="FFS2" s="995"/>
      <c r="FFT2" s="995"/>
      <c r="FFU2" s="995"/>
      <c r="FFV2" s="995"/>
      <c r="FFW2" s="995"/>
      <c r="FFX2" s="995"/>
      <c r="FFY2" s="995"/>
      <c r="FFZ2" s="995"/>
      <c r="FGA2" s="995"/>
      <c r="FGB2" s="995"/>
      <c r="FGC2" s="995"/>
      <c r="FGD2" s="995"/>
      <c r="FGE2" s="995"/>
      <c r="FGF2" s="995"/>
      <c r="FGG2" s="995"/>
      <c r="FGH2" s="995"/>
      <c r="FGI2" s="995"/>
      <c r="FGJ2" s="995"/>
      <c r="FGK2" s="995"/>
      <c r="FGL2" s="995"/>
      <c r="FGM2" s="995"/>
      <c r="FGN2" s="995"/>
      <c r="FGO2" s="995"/>
      <c r="FGP2" s="995"/>
      <c r="FGQ2" s="995"/>
      <c r="FGR2" s="995"/>
      <c r="FGS2" s="995"/>
      <c r="FGT2" s="995"/>
      <c r="FGU2" s="995"/>
      <c r="FGV2" s="995"/>
      <c r="FGW2" s="995"/>
      <c r="FGX2" s="995"/>
      <c r="FGY2" s="995"/>
      <c r="FGZ2" s="995"/>
      <c r="FHA2" s="995"/>
      <c r="FHB2" s="995"/>
      <c r="FHC2" s="995"/>
      <c r="FHD2" s="995"/>
      <c r="FHE2" s="995"/>
      <c r="FHF2" s="995"/>
      <c r="FHG2" s="995"/>
      <c r="FHH2" s="995"/>
      <c r="FHI2" s="995"/>
      <c r="FHJ2" s="995"/>
      <c r="FHK2" s="995"/>
      <c r="FHL2" s="995"/>
      <c r="FHM2" s="995"/>
      <c r="FHN2" s="995"/>
      <c r="FHO2" s="995"/>
      <c r="FHP2" s="995"/>
      <c r="FHQ2" s="995"/>
      <c r="FHR2" s="995"/>
      <c r="FHS2" s="995"/>
      <c r="FHT2" s="995"/>
      <c r="FHU2" s="995"/>
      <c r="FHV2" s="995"/>
      <c r="FHW2" s="995"/>
      <c r="FHX2" s="995"/>
      <c r="FHY2" s="995"/>
      <c r="FHZ2" s="995"/>
      <c r="FIA2" s="995"/>
      <c r="FIB2" s="995"/>
      <c r="FIC2" s="995"/>
      <c r="FID2" s="995"/>
      <c r="FIE2" s="995"/>
      <c r="FIF2" s="995"/>
      <c r="FIG2" s="995"/>
      <c r="FIH2" s="995"/>
      <c r="FII2" s="995"/>
      <c r="FIJ2" s="995"/>
      <c r="FIK2" s="995"/>
      <c r="FIL2" s="995"/>
      <c r="FIM2" s="995"/>
      <c r="FIN2" s="995"/>
      <c r="FIO2" s="995"/>
      <c r="FIP2" s="995"/>
      <c r="FIQ2" s="995"/>
      <c r="FIR2" s="995"/>
      <c r="FIS2" s="995"/>
      <c r="FIT2" s="995"/>
      <c r="FIU2" s="995"/>
      <c r="FIV2" s="995"/>
      <c r="FIW2" s="995"/>
      <c r="FIX2" s="995"/>
      <c r="FIY2" s="995"/>
      <c r="FIZ2" s="995"/>
      <c r="FJA2" s="995"/>
      <c r="FJB2" s="995"/>
      <c r="FJC2" s="995"/>
      <c r="FJD2" s="995"/>
      <c r="FJE2" s="995"/>
      <c r="FJF2" s="995"/>
      <c r="FJG2" s="995"/>
      <c r="FJH2" s="995"/>
      <c r="FJI2" s="995"/>
      <c r="FJJ2" s="995"/>
      <c r="FJK2" s="995"/>
      <c r="FJL2" s="995"/>
      <c r="FJM2" s="995"/>
      <c r="FJN2" s="995"/>
      <c r="FJO2" s="995"/>
      <c r="FJP2" s="995"/>
      <c r="FJQ2" s="995"/>
      <c r="FJR2" s="995"/>
      <c r="FJS2" s="995"/>
      <c r="FJT2" s="995"/>
      <c r="FJU2" s="995"/>
      <c r="FJV2" s="995"/>
      <c r="FJW2" s="995"/>
      <c r="FJX2" s="995"/>
      <c r="FJY2" s="995"/>
      <c r="FJZ2" s="995"/>
      <c r="FKA2" s="995"/>
      <c r="FKB2" s="995"/>
      <c r="FKC2" s="995"/>
      <c r="FKD2" s="995"/>
      <c r="FKE2" s="995"/>
      <c r="FKF2" s="995"/>
      <c r="FKG2" s="995"/>
      <c r="FKH2" s="995"/>
      <c r="FKI2" s="995"/>
      <c r="FKJ2" s="995"/>
      <c r="FKK2" s="995"/>
      <c r="FKL2" s="995"/>
      <c r="FKM2" s="995"/>
      <c r="FKN2" s="995"/>
      <c r="FKO2" s="995"/>
      <c r="FKP2" s="995"/>
      <c r="FKQ2" s="995"/>
      <c r="FKR2" s="995"/>
      <c r="FKS2" s="995"/>
      <c r="FKT2" s="995"/>
      <c r="FKU2" s="995"/>
      <c r="FKV2" s="995"/>
      <c r="FKW2" s="995"/>
      <c r="FKX2" s="995"/>
      <c r="FKY2" s="995"/>
      <c r="FKZ2" s="995"/>
      <c r="FLA2" s="995"/>
      <c r="FLB2" s="995"/>
      <c r="FLC2" s="995"/>
      <c r="FLD2" s="995"/>
      <c r="FLE2" s="995"/>
      <c r="FLF2" s="995"/>
      <c r="FLG2" s="995"/>
      <c r="FLH2" s="995"/>
      <c r="FLI2" s="995"/>
      <c r="FLJ2" s="995"/>
      <c r="FLK2" s="995"/>
      <c r="FLL2" s="995"/>
      <c r="FLM2" s="995"/>
      <c r="FLN2" s="995"/>
      <c r="FLO2" s="995"/>
      <c r="FLP2" s="995"/>
      <c r="FLQ2" s="995"/>
      <c r="FLR2" s="995"/>
      <c r="FLS2" s="995"/>
      <c r="FLT2" s="995"/>
      <c r="FLU2" s="995"/>
      <c r="FLV2" s="995"/>
      <c r="FLW2" s="995"/>
      <c r="FLX2" s="995"/>
      <c r="FLY2" s="995"/>
      <c r="FLZ2" s="995"/>
      <c r="FMA2" s="995"/>
      <c r="FMB2" s="995"/>
      <c r="FMC2" s="995"/>
      <c r="FMD2" s="995"/>
      <c r="FME2" s="995"/>
      <c r="FMF2" s="995"/>
      <c r="FMG2" s="995"/>
      <c r="FMH2" s="995"/>
      <c r="FMI2" s="995"/>
      <c r="FMJ2" s="995"/>
      <c r="FMK2" s="995"/>
      <c r="FML2" s="995"/>
      <c r="FMM2" s="995"/>
      <c r="FMN2" s="995"/>
      <c r="FMO2" s="995"/>
      <c r="FMP2" s="995"/>
      <c r="FMQ2" s="995"/>
      <c r="FMR2" s="995"/>
      <c r="FMS2" s="995"/>
      <c r="FMT2" s="995"/>
      <c r="FMU2" s="995"/>
      <c r="FMV2" s="995"/>
      <c r="FMW2" s="995"/>
      <c r="FMX2" s="995"/>
      <c r="FMY2" s="995"/>
      <c r="FMZ2" s="995"/>
      <c r="FNA2" s="995"/>
      <c r="FNB2" s="995"/>
      <c r="FNC2" s="995"/>
      <c r="FND2" s="995"/>
      <c r="FNE2" s="995"/>
      <c r="FNF2" s="995"/>
      <c r="FNG2" s="995"/>
      <c r="FNH2" s="995"/>
      <c r="FNI2" s="995"/>
      <c r="FNJ2" s="995"/>
      <c r="FNK2" s="995"/>
      <c r="FNL2" s="995"/>
      <c r="FNM2" s="995"/>
      <c r="FNN2" s="995"/>
      <c r="FNO2" s="995"/>
      <c r="FNP2" s="995"/>
      <c r="FNQ2" s="995"/>
      <c r="FNR2" s="995"/>
      <c r="FNS2" s="995"/>
      <c r="FNT2" s="995"/>
      <c r="FNU2" s="995"/>
      <c r="FNV2" s="995"/>
      <c r="FNW2" s="995"/>
      <c r="FNX2" s="995"/>
      <c r="FNY2" s="995"/>
      <c r="FNZ2" s="995"/>
      <c r="FOA2" s="995"/>
      <c r="FOB2" s="995"/>
      <c r="FOC2" s="995"/>
      <c r="FOD2" s="995"/>
      <c r="FOE2" s="995"/>
      <c r="FOF2" s="995"/>
      <c r="FOG2" s="995"/>
      <c r="FOH2" s="995"/>
      <c r="FOI2" s="995"/>
      <c r="FOJ2" s="995"/>
      <c r="FOK2" s="995"/>
      <c r="FOL2" s="995"/>
      <c r="FOM2" s="995"/>
      <c r="FON2" s="995"/>
      <c r="FOO2" s="995"/>
      <c r="FOP2" s="995"/>
      <c r="FOQ2" s="995"/>
      <c r="FOR2" s="995"/>
      <c r="FOS2" s="995"/>
      <c r="FOT2" s="995"/>
      <c r="FOU2" s="995"/>
      <c r="FOV2" s="995"/>
      <c r="FOW2" s="995"/>
      <c r="FOX2" s="995"/>
      <c r="FOY2" s="995"/>
      <c r="FOZ2" s="995"/>
      <c r="FPA2" s="995"/>
      <c r="FPB2" s="995"/>
      <c r="FPC2" s="995"/>
      <c r="FPD2" s="995"/>
      <c r="FPE2" s="995"/>
      <c r="FPF2" s="995"/>
      <c r="FPG2" s="995"/>
      <c r="FPH2" s="995"/>
      <c r="FPI2" s="995"/>
      <c r="FPJ2" s="995"/>
      <c r="FPK2" s="995"/>
      <c r="FPL2" s="995"/>
      <c r="FPM2" s="995"/>
      <c r="FPN2" s="995"/>
      <c r="FPO2" s="995"/>
      <c r="FPP2" s="995"/>
      <c r="FPQ2" s="995"/>
      <c r="FPR2" s="995"/>
      <c r="FPS2" s="995"/>
      <c r="FPT2" s="995"/>
      <c r="FPU2" s="995"/>
      <c r="FPV2" s="995"/>
      <c r="FPW2" s="995"/>
      <c r="FPX2" s="995"/>
      <c r="FPY2" s="995"/>
      <c r="FPZ2" s="995"/>
      <c r="FQA2" s="995"/>
      <c r="FQB2" s="995"/>
      <c r="FQC2" s="995"/>
      <c r="FQD2" s="995"/>
      <c r="FQE2" s="995"/>
      <c r="FQF2" s="995"/>
      <c r="FQG2" s="995"/>
      <c r="FQH2" s="995"/>
      <c r="FQI2" s="995"/>
      <c r="FQJ2" s="995"/>
      <c r="FQK2" s="995"/>
      <c r="FQL2" s="995"/>
      <c r="FQM2" s="995"/>
      <c r="FQN2" s="995"/>
      <c r="FQO2" s="995"/>
      <c r="FQP2" s="995"/>
      <c r="FQQ2" s="995"/>
      <c r="FQR2" s="995"/>
      <c r="FQS2" s="995"/>
      <c r="FQT2" s="995"/>
      <c r="FQU2" s="995"/>
      <c r="FQV2" s="995"/>
      <c r="FQW2" s="995"/>
      <c r="FQX2" s="995"/>
      <c r="FQY2" s="995"/>
      <c r="FQZ2" s="995"/>
      <c r="FRA2" s="995"/>
      <c r="FRB2" s="995"/>
      <c r="FRC2" s="995"/>
      <c r="FRD2" s="995"/>
      <c r="FRE2" s="995"/>
      <c r="FRF2" s="995"/>
      <c r="FRG2" s="995"/>
      <c r="FRH2" s="995"/>
      <c r="FRI2" s="995"/>
      <c r="FRJ2" s="995"/>
      <c r="FRK2" s="995"/>
      <c r="FRL2" s="995"/>
      <c r="FRM2" s="995"/>
      <c r="FRN2" s="995"/>
      <c r="FRO2" s="995"/>
      <c r="FRP2" s="995"/>
      <c r="FRQ2" s="995"/>
      <c r="FRR2" s="995"/>
      <c r="FRS2" s="995"/>
      <c r="FRT2" s="995"/>
      <c r="FRU2" s="995"/>
      <c r="FRV2" s="995"/>
      <c r="FRW2" s="995"/>
      <c r="FRX2" s="995"/>
      <c r="FRY2" s="995"/>
      <c r="FRZ2" s="995"/>
      <c r="FSA2" s="995"/>
      <c r="FSB2" s="995"/>
      <c r="FSC2" s="995"/>
      <c r="FSD2" s="995"/>
      <c r="FSE2" s="995"/>
      <c r="FSF2" s="995"/>
      <c r="FSG2" s="995"/>
      <c r="FSH2" s="995"/>
      <c r="FSI2" s="995"/>
      <c r="FSJ2" s="995"/>
      <c r="FSK2" s="995"/>
      <c r="FSL2" s="995"/>
      <c r="FSM2" s="995"/>
      <c r="FSN2" s="995"/>
      <c r="FSO2" s="995"/>
      <c r="FSP2" s="995"/>
      <c r="FSQ2" s="995"/>
      <c r="FSR2" s="995"/>
      <c r="FSS2" s="995"/>
      <c r="FST2" s="995"/>
      <c r="FSU2" s="995"/>
      <c r="FSV2" s="995"/>
      <c r="FSW2" s="995"/>
      <c r="FSX2" s="995"/>
      <c r="FSY2" s="995"/>
      <c r="FSZ2" s="995"/>
      <c r="FTA2" s="995"/>
      <c r="FTB2" s="995"/>
      <c r="FTC2" s="995"/>
      <c r="FTD2" s="995"/>
      <c r="FTE2" s="995"/>
      <c r="FTF2" s="995"/>
      <c r="FTG2" s="995"/>
      <c r="FTH2" s="995"/>
      <c r="FTI2" s="995"/>
      <c r="FTJ2" s="995"/>
      <c r="FTK2" s="995"/>
      <c r="FTL2" s="995"/>
      <c r="FTM2" s="995"/>
      <c r="FTN2" s="995"/>
      <c r="FTO2" s="995"/>
      <c r="FTP2" s="995"/>
      <c r="FTQ2" s="995"/>
      <c r="FTR2" s="995"/>
      <c r="FTS2" s="995"/>
      <c r="FTT2" s="995"/>
      <c r="FTU2" s="995"/>
      <c r="FTV2" s="995"/>
      <c r="FTW2" s="995"/>
      <c r="FTX2" s="995"/>
      <c r="FTY2" s="995"/>
      <c r="FTZ2" s="995"/>
      <c r="FUA2" s="995"/>
      <c r="FUB2" s="995"/>
      <c r="FUC2" s="995"/>
      <c r="FUD2" s="995"/>
      <c r="FUE2" s="995"/>
      <c r="FUF2" s="995"/>
      <c r="FUG2" s="995"/>
      <c r="FUH2" s="995"/>
      <c r="FUI2" s="995"/>
      <c r="FUJ2" s="995"/>
      <c r="FUK2" s="995"/>
      <c r="FUL2" s="995"/>
      <c r="FUM2" s="995"/>
      <c r="FUN2" s="995"/>
      <c r="FUO2" s="995"/>
      <c r="FUP2" s="995"/>
      <c r="FUQ2" s="995"/>
      <c r="FUR2" s="995"/>
      <c r="FUS2" s="995"/>
      <c r="FUT2" s="995"/>
      <c r="FUU2" s="995"/>
      <c r="FUV2" s="995"/>
      <c r="FUW2" s="995"/>
      <c r="FUX2" s="995"/>
      <c r="FUY2" s="995"/>
      <c r="FUZ2" s="995"/>
      <c r="FVA2" s="995"/>
      <c r="FVB2" s="995"/>
      <c r="FVC2" s="995"/>
      <c r="FVD2" s="995"/>
      <c r="FVE2" s="995"/>
      <c r="FVF2" s="995"/>
      <c r="FVG2" s="995"/>
      <c r="FVH2" s="995"/>
      <c r="FVI2" s="995"/>
      <c r="FVJ2" s="995"/>
      <c r="FVK2" s="995"/>
      <c r="FVL2" s="995"/>
      <c r="FVM2" s="995"/>
      <c r="FVN2" s="995"/>
      <c r="FVO2" s="995"/>
      <c r="FVP2" s="995"/>
      <c r="FVQ2" s="995"/>
      <c r="FVR2" s="995"/>
      <c r="FVS2" s="995"/>
      <c r="FVT2" s="995"/>
      <c r="FVU2" s="995"/>
      <c r="FVV2" s="995"/>
      <c r="FVW2" s="995"/>
      <c r="FVX2" s="995"/>
      <c r="FVY2" s="995"/>
      <c r="FVZ2" s="995"/>
      <c r="FWA2" s="995"/>
      <c r="FWB2" s="995"/>
      <c r="FWC2" s="995"/>
      <c r="FWD2" s="995"/>
      <c r="FWE2" s="995"/>
      <c r="FWF2" s="995"/>
      <c r="FWG2" s="995"/>
      <c r="FWH2" s="995"/>
      <c r="FWI2" s="995"/>
      <c r="FWJ2" s="995"/>
      <c r="FWK2" s="995"/>
      <c r="FWL2" s="995"/>
      <c r="FWM2" s="995"/>
      <c r="FWN2" s="995"/>
      <c r="FWO2" s="995"/>
      <c r="FWP2" s="995"/>
      <c r="FWQ2" s="995"/>
      <c r="FWR2" s="995"/>
      <c r="FWS2" s="995"/>
      <c r="FWT2" s="995"/>
      <c r="FWU2" s="995"/>
      <c r="FWV2" s="995"/>
      <c r="FWW2" s="995"/>
      <c r="FWX2" s="995"/>
      <c r="FWY2" s="995"/>
      <c r="FWZ2" s="995"/>
      <c r="FXA2" s="995"/>
      <c r="FXB2" s="995"/>
      <c r="FXC2" s="995"/>
      <c r="FXD2" s="995"/>
      <c r="FXE2" s="995"/>
      <c r="FXF2" s="995"/>
      <c r="FXG2" s="995"/>
      <c r="FXH2" s="995"/>
      <c r="FXI2" s="995"/>
      <c r="FXJ2" s="995"/>
      <c r="FXK2" s="995"/>
      <c r="FXL2" s="995"/>
      <c r="FXM2" s="995"/>
      <c r="FXN2" s="995"/>
      <c r="FXO2" s="995"/>
      <c r="FXP2" s="995"/>
      <c r="FXQ2" s="995"/>
      <c r="FXR2" s="995"/>
      <c r="FXS2" s="995"/>
      <c r="FXT2" s="995"/>
      <c r="FXU2" s="995"/>
      <c r="FXV2" s="995"/>
      <c r="FXW2" s="995"/>
      <c r="FXX2" s="995"/>
      <c r="FXY2" s="995"/>
      <c r="FXZ2" s="995"/>
      <c r="FYA2" s="995"/>
      <c r="FYB2" s="995"/>
      <c r="FYC2" s="995"/>
      <c r="FYD2" s="995"/>
      <c r="FYE2" s="995"/>
      <c r="FYF2" s="995"/>
      <c r="FYG2" s="995"/>
      <c r="FYH2" s="995"/>
      <c r="FYI2" s="995"/>
      <c r="FYJ2" s="995"/>
      <c r="FYK2" s="995"/>
      <c r="FYL2" s="995"/>
      <c r="FYM2" s="995"/>
      <c r="FYN2" s="995"/>
      <c r="FYO2" s="995"/>
      <c r="FYP2" s="995"/>
      <c r="FYQ2" s="995"/>
      <c r="FYR2" s="995"/>
      <c r="FYS2" s="995"/>
      <c r="FYT2" s="995"/>
      <c r="FYU2" s="995"/>
      <c r="FYV2" s="995"/>
      <c r="FYW2" s="995"/>
      <c r="FYX2" s="995"/>
      <c r="FYY2" s="995"/>
      <c r="FYZ2" s="995"/>
      <c r="FZA2" s="995"/>
      <c r="FZB2" s="995"/>
      <c r="FZC2" s="995"/>
      <c r="FZD2" s="995"/>
      <c r="FZE2" s="995"/>
      <c r="FZF2" s="995"/>
      <c r="FZG2" s="995"/>
      <c r="FZH2" s="995"/>
      <c r="FZI2" s="995"/>
      <c r="FZJ2" s="995"/>
      <c r="FZK2" s="995"/>
      <c r="FZL2" s="995"/>
      <c r="FZM2" s="995"/>
      <c r="FZN2" s="995"/>
      <c r="FZO2" s="995"/>
      <c r="FZP2" s="995"/>
      <c r="FZQ2" s="995"/>
      <c r="FZR2" s="995"/>
      <c r="FZS2" s="995"/>
      <c r="FZT2" s="995"/>
      <c r="FZU2" s="995"/>
      <c r="FZV2" s="995"/>
      <c r="FZW2" s="995"/>
      <c r="FZX2" s="995"/>
      <c r="FZY2" s="995"/>
      <c r="FZZ2" s="995"/>
      <c r="GAA2" s="995"/>
      <c r="GAB2" s="995"/>
      <c r="GAC2" s="995"/>
      <c r="GAD2" s="995"/>
      <c r="GAE2" s="995"/>
      <c r="GAF2" s="995"/>
      <c r="GAG2" s="995"/>
      <c r="GAH2" s="995"/>
      <c r="GAI2" s="995"/>
      <c r="GAJ2" s="995"/>
      <c r="GAK2" s="995"/>
      <c r="GAL2" s="995"/>
      <c r="GAM2" s="995"/>
      <c r="GAN2" s="995"/>
      <c r="GAO2" s="995"/>
      <c r="GAP2" s="995"/>
      <c r="GAQ2" s="995"/>
      <c r="GAR2" s="995"/>
      <c r="GAS2" s="995"/>
      <c r="GAT2" s="995"/>
      <c r="GAU2" s="995"/>
      <c r="GAV2" s="995"/>
      <c r="GAW2" s="995"/>
      <c r="GAX2" s="995"/>
      <c r="GAY2" s="995"/>
      <c r="GAZ2" s="995"/>
      <c r="GBA2" s="995"/>
      <c r="GBB2" s="995"/>
      <c r="GBC2" s="995"/>
      <c r="GBD2" s="995"/>
      <c r="GBE2" s="995"/>
      <c r="GBF2" s="995"/>
      <c r="GBG2" s="995"/>
      <c r="GBH2" s="995"/>
      <c r="GBI2" s="995"/>
      <c r="GBJ2" s="995"/>
      <c r="GBK2" s="995"/>
      <c r="GBL2" s="995"/>
      <c r="GBM2" s="995"/>
      <c r="GBN2" s="995"/>
      <c r="GBO2" s="995"/>
      <c r="GBP2" s="995"/>
      <c r="GBQ2" s="995"/>
      <c r="GBR2" s="995"/>
      <c r="GBS2" s="995"/>
      <c r="GBT2" s="995"/>
      <c r="GBU2" s="995"/>
      <c r="GBV2" s="995"/>
      <c r="GBW2" s="995"/>
      <c r="GBX2" s="995"/>
      <c r="GBY2" s="995"/>
      <c r="GBZ2" s="995"/>
      <c r="GCA2" s="995"/>
      <c r="GCB2" s="995"/>
      <c r="GCC2" s="995"/>
      <c r="GCD2" s="995"/>
      <c r="GCE2" s="995"/>
      <c r="GCF2" s="995"/>
      <c r="GCG2" s="995"/>
      <c r="GCH2" s="995"/>
      <c r="GCI2" s="995"/>
      <c r="GCJ2" s="995"/>
      <c r="GCK2" s="995"/>
      <c r="GCL2" s="995"/>
      <c r="GCM2" s="995"/>
      <c r="GCN2" s="995"/>
      <c r="GCO2" s="995"/>
      <c r="GCP2" s="995"/>
      <c r="GCQ2" s="995"/>
      <c r="GCR2" s="995"/>
      <c r="GCS2" s="995"/>
      <c r="GCT2" s="995"/>
      <c r="GCU2" s="995"/>
      <c r="GCV2" s="995"/>
      <c r="GCW2" s="995"/>
      <c r="GCX2" s="995"/>
      <c r="GCY2" s="995"/>
      <c r="GCZ2" s="995"/>
      <c r="GDA2" s="995"/>
      <c r="GDB2" s="995"/>
      <c r="GDC2" s="995"/>
      <c r="GDD2" s="995"/>
      <c r="GDE2" s="995"/>
      <c r="GDF2" s="995"/>
      <c r="GDG2" s="995"/>
      <c r="GDH2" s="995"/>
      <c r="GDI2" s="995"/>
      <c r="GDJ2" s="995"/>
      <c r="GDK2" s="995"/>
      <c r="GDL2" s="995"/>
      <c r="GDM2" s="995"/>
      <c r="GDN2" s="995"/>
      <c r="GDO2" s="995"/>
      <c r="GDP2" s="995"/>
      <c r="GDQ2" s="995"/>
      <c r="GDR2" s="995"/>
      <c r="GDS2" s="995"/>
      <c r="GDT2" s="995"/>
      <c r="GDU2" s="995"/>
      <c r="GDV2" s="995"/>
      <c r="GDW2" s="995"/>
      <c r="GDX2" s="995"/>
      <c r="GDY2" s="995"/>
      <c r="GDZ2" s="995"/>
      <c r="GEA2" s="995"/>
      <c r="GEB2" s="995"/>
      <c r="GEC2" s="995"/>
      <c r="GED2" s="995"/>
      <c r="GEE2" s="995"/>
      <c r="GEF2" s="995"/>
      <c r="GEG2" s="995"/>
      <c r="GEH2" s="995"/>
      <c r="GEI2" s="995"/>
      <c r="GEJ2" s="995"/>
      <c r="GEK2" s="995"/>
      <c r="GEL2" s="995"/>
      <c r="GEM2" s="995"/>
      <c r="GEN2" s="995"/>
      <c r="GEO2" s="995"/>
      <c r="GEP2" s="995"/>
      <c r="GEQ2" s="995"/>
      <c r="GER2" s="995"/>
      <c r="GES2" s="995"/>
      <c r="GET2" s="995"/>
      <c r="GEU2" s="995"/>
      <c r="GEV2" s="995"/>
      <c r="GEW2" s="995"/>
      <c r="GEX2" s="995"/>
      <c r="GEY2" s="995"/>
      <c r="GEZ2" s="995"/>
      <c r="GFA2" s="995"/>
      <c r="GFB2" s="995"/>
      <c r="GFC2" s="995"/>
      <c r="GFD2" s="995"/>
      <c r="GFE2" s="995"/>
      <c r="GFF2" s="995"/>
      <c r="GFG2" s="995"/>
      <c r="GFH2" s="995"/>
      <c r="GFI2" s="995"/>
      <c r="GFJ2" s="995"/>
      <c r="GFK2" s="995"/>
      <c r="GFL2" s="995"/>
      <c r="GFM2" s="995"/>
      <c r="GFN2" s="995"/>
      <c r="GFO2" s="995"/>
      <c r="GFP2" s="995"/>
      <c r="GFQ2" s="995"/>
      <c r="GFR2" s="995"/>
      <c r="GFS2" s="995"/>
      <c r="GFT2" s="995"/>
      <c r="GFU2" s="995"/>
      <c r="GFV2" s="995"/>
      <c r="GFW2" s="995"/>
      <c r="GFX2" s="995"/>
      <c r="GFY2" s="995"/>
      <c r="GFZ2" s="995"/>
      <c r="GGA2" s="995"/>
      <c r="GGB2" s="995"/>
      <c r="GGC2" s="995"/>
      <c r="GGD2" s="995"/>
      <c r="GGE2" s="995"/>
      <c r="GGF2" s="995"/>
      <c r="GGG2" s="995"/>
      <c r="GGH2" s="995"/>
      <c r="GGI2" s="995"/>
      <c r="GGJ2" s="995"/>
      <c r="GGK2" s="995"/>
      <c r="GGL2" s="995"/>
      <c r="GGM2" s="995"/>
      <c r="GGN2" s="995"/>
      <c r="GGO2" s="995"/>
      <c r="GGP2" s="995"/>
      <c r="GGQ2" s="995"/>
      <c r="GGR2" s="995"/>
      <c r="GGS2" s="995"/>
      <c r="GGT2" s="995"/>
      <c r="GGU2" s="995"/>
      <c r="GGV2" s="995"/>
      <c r="GGW2" s="995"/>
      <c r="GGX2" s="995"/>
      <c r="GGY2" s="995"/>
      <c r="GGZ2" s="995"/>
      <c r="GHA2" s="995"/>
      <c r="GHB2" s="995"/>
      <c r="GHC2" s="995"/>
      <c r="GHD2" s="995"/>
      <c r="GHE2" s="995"/>
      <c r="GHF2" s="995"/>
      <c r="GHG2" s="995"/>
      <c r="GHH2" s="995"/>
      <c r="GHI2" s="995"/>
      <c r="GHJ2" s="995"/>
      <c r="GHK2" s="995"/>
      <c r="GHL2" s="995"/>
      <c r="GHM2" s="995"/>
      <c r="GHN2" s="995"/>
      <c r="GHO2" s="995"/>
      <c r="GHP2" s="995"/>
      <c r="GHQ2" s="995"/>
      <c r="GHR2" s="995"/>
      <c r="GHS2" s="995"/>
      <c r="GHT2" s="995"/>
      <c r="GHU2" s="995"/>
      <c r="GHV2" s="995"/>
      <c r="GHW2" s="995"/>
      <c r="GHX2" s="995"/>
      <c r="GHY2" s="995"/>
      <c r="GHZ2" s="995"/>
      <c r="GIA2" s="995"/>
      <c r="GIB2" s="995"/>
      <c r="GIC2" s="995"/>
      <c r="GID2" s="995"/>
      <c r="GIE2" s="995"/>
      <c r="GIF2" s="995"/>
      <c r="GIG2" s="995"/>
      <c r="GIH2" s="995"/>
      <c r="GII2" s="995"/>
      <c r="GIJ2" s="995"/>
      <c r="GIK2" s="995"/>
      <c r="GIL2" s="995"/>
      <c r="GIM2" s="995"/>
      <c r="GIN2" s="995"/>
      <c r="GIO2" s="995"/>
      <c r="GIP2" s="995"/>
      <c r="GIQ2" s="995"/>
      <c r="GIR2" s="995"/>
      <c r="GIS2" s="995"/>
      <c r="GIT2" s="995"/>
      <c r="GIU2" s="995"/>
      <c r="GIV2" s="995"/>
      <c r="GIW2" s="995"/>
      <c r="GIX2" s="995"/>
      <c r="GIY2" s="995"/>
      <c r="GIZ2" s="995"/>
      <c r="GJA2" s="995"/>
      <c r="GJB2" s="995"/>
      <c r="GJC2" s="995"/>
      <c r="GJD2" s="995"/>
      <c r="GJE2" s="995"/>
      <c r="GJF2" s="995"/>
      <c r="GJG2" s="995"/>
      <c r="GJH2" s="995"/>
      <c r="GJI2" s="995"/>
      <c r="GJJ2" s="995"/>
      <c r="GJK2" s="995"/>
      <c r="GJL2" s="995"/>
      <c r="GJM2" s="995"/>
      <c r="GJN2" s="995"/>
      <c r="GJO2" s="995"/>
      <c r="GJP2" s="995"/>
      <c r="GJQ2" s="995"/>
      <c r="GJR2" s="995"/>
      <c r="GJS2" s="995"/>
      <c r="GJT2" s="995"/>
      <c r="GJU2" s="995"/>
      <c r="GJV2" s="995"/>
      <c r="GJW2" s="995"/>
      <c r="GJX2" s="995"/>
      <c r="GJY2" s="995"/>
      <c r="GJZ2" s="995"/>
      <c r="GKA2" s="995"/>
      <c r="GKB2" s="995"/>
      <c r="GKC2" s="995"/>
      <c r="GKD2" s="995"/>
      <c r="GKE2" s="995"/>
      <c r="GKF2" s="995"/>
      <c r="GKG2" s="995"/>
      <c r="GKH2" s="995"/>
      <c r="GKI2" s="995"/>
      <c r="GKJ2" s="995"/>
      <c r="GKK2" s="995"/>
      <c r="GKL2" s="995"/>
      <c r="GKM2" s="995"/>
      <c r="GKN2" s="995"/>
      <c r="GKO2" s="995"/>
      <c r="GKP2" s="995"/>
      <c r="GKQ2" s="995"/>
      <c r="GKR2" s="995"/>
      <c r="GKS2" s="995"/>
      <c r="GKT2" s="995"/>
      <c r="GKU2" s="995"/>
      <c r="GKV2" s="995"/>
      <c r="GKW2" s="995"/>
      <c r="GKX2" s="995"/>
      <c r="GKY2" s="995"/>
      <c r="GKZ2" s="995"/>
      <c r="GLA2" s="995"/>
      <c r="GLB2" s="995"/>
      <c r="GLC2" s="995"/>
      <c r="GLD2" s="995"/>
      <c r="GLE2" s="995"/>
      <c r="GLF2" s="995"/>
      <c r="GLG2" s="995"/>
      <c r="GLH2" s="995"/>
      <c r="GLI2" s="995"/>
      <c r="GLJ2" s="995"/>
      <c r="GLK2" s="995"/>
      <c r="GLL2" s="995"/>
      <c r="GLM2" s="995"/>
      <c r="GLN2" s="995"/>
      <c r="GLO2" s="995"/>
      <c r="GLP2" s="995"/>
      <c r="GLQ2" s="995"/>
      <c r="GLR2" s="995"/>
      <c r="GLS2" s="995"/>
      <c r="GLT2" s="995"/>
      <c r="GLU2" s="995"/>
      <c r="GLV2" s="995"/>
      <c r="GLW2" s="995"/>
      <c r="GLX2" s="995"/>
      <c r="GLY2" s="995"/>
      <c r="GLZ2" s="995"/>
      <c r="GMA2" s="995"/>
      <c r="GMB2" s="995"/>
      <c r="GMC2" s="995"/>
      <c r="GMD2" s="995"/>
      <c r="GME2" s="995"/>
      <c r="GMF2" s="995"/>
      <c r="GMG2" s="995"/>
      <c r="GMH2" s="995"/>
      <c r="GMI2" s="995"/>
      <c r="GMJ2" s="995"/>
      <c r="GMK2" s="995"/>
      <c r="GML2" s="995"/>
      <c r="GMM2" s="995"/>
      <c r="GMN2" s="995"/>
      <c r="GMO2" s="995"/>
      <c r="GMP2" s="995"/>
      <c r="GMQ2" s="995"/>
      <c r="GMR2" s="995"/>
      <c r="GMS2" s="995"/>
      <c r="GMT2" s="995"/>
      <c r="GMU2" s="995"/>
      <c r="GMV2" s="995"/>
      <c r="GMW2" s="995"/>
      <c r="GMX2" s="995"/>
      <c r="GMY2" s="995"/>
      <c r="GMZ2" s="995"/>
      <c r="GNA2" s="995"/>
      <c r="GNB2" s="995"/>
      <c r="GNC2" s="995"/>
      <c r="GND2" s="995"/>
      <c r="GNE2" s="995"/>
      <c r="GNF2" s="995"/>
      <c r="GNG2" s="995"/>
      <c r="GNH2" s="995"/>
      <c r="GNI2" s="995"/>
      <c r="GNJ2" s="995"/>
      <c r="GNK2" s="995"/>
      <c r="GNL2" s="995"/>
      <c r="GNM2" s="995"/>
      <c r="GNN2" s="995"/>
      <c r="GNO2" s="995"/>
      <c r="GNP2" s="995"/>
      <c r="GNQ2" s="995"/>
      <c r="GNR2" s="995"/>
      <c r="GNS2" s="995"/>
      <c r="GNT2" s="995"/>
      <c r="GNU2" s="995"/>
      <c r="GNV2" s="995"/>
      <c r="GNW2" s="995"/>
      <c r="GNX2" s="995"/>
      <c r="GNY2" s="995"/>
      <c r="GNZ2" s="995"/>
      <c r="GOA2" s="995"/>
      <c r="GOB2" s="995"/>
      <c r="GOC2" s="995"/>
      <c r="GOD2" s="995"/>
      <c r="GOE2" s="995"/>
      <c r="GOF2" s="995"/>
      <c r="GOG2" s="995"/>
      <c r="GOH2" s="995"/>
      <c r="GOI2" s="995"/>
      <c r="GOJ2" s="995"/>
      <c r="GOK2" s="995"/>
      <c r="GOL2" s="995"/>
      <c r="GOM2" s="995"/>
      <c r="GON2" s="995"/>
      <c r="GOO2" s="995"/>
      <c r="GOP2" s="995"/>
      <c r="GOQ2" s="995"/>
      <c r="GOR2" s="995"/>
      <c r="GOS2" s="995"/>
      <c r="GOT2" s="995"/>
      <c r="GOU2" s="995"/>
      <c r="GOV2" s="995"/>
      <c r="GOW2" s="995"/>
      <c r="GOX2" s="995"/>
      <c r="GOY2" s="995"/>
      <c r="GOZ2" s="995"/>
      <c r="GPA2" s="995"/>
      <c r="GPB2" s="995"/>
      <c r="GPC2" s="995"/>
      <c r="GPD2" s="995"/>
      <c r="GPE2" s="995"/>
      <c r="GPF2" s="995"/>
      <c r="GPG2" s="995"/>
      <c r="GPH2" s="995"/>
      <c r="GPI2" s="995"/>
      <c r="GPJ2" s="995"/>
      <c r="GPK2" s="995"/>
      <c r="GPL2" s="995"/>
      <c r="GPM2" s="995"/>
      <c r="GPN2" s="995"/>
      <c r="GPO2" s="995"/>
      <c r="GPP2" s="995"/>
      <c r="GPQ2" s="995"/>
      <c r="GPR2" s="995"/>
      <c r="GPS2" s="995"/>
      <c r="GPT2" s="995"/>
      <c r="GPU2" s="995"/>
      <c r="GPV2" s="995"/>
      <c r="GPW2" s="995"/>
      <c r="GPX2" s="995"/>
      <c r="GPY2" s="995"/>
      <c r="GPZ2" s="995"/>
      <c r="GQA2" s="995"/>
      <c r="GQB2" s="995"/>
      <c r="GQC2" s="995"/>
      <c r="GQD2" s="995"/>
      <c r="GQE2" s="995"/>
      <c r="GQF2" s="995"/>
      <c r="GQG2" s="995"/>
      <c r="GQH2" s="995"/>
      <c r="GQI2" s="995"/>
      <c r="GQJ2" s="995"/>
      <c r="GQK2" s="995"/>
      <c r="GQL2" s="995"/>
      <c r="GQM2" s="995"/>
      <c r="GQN2" s="995"/>
      <c r="GQO2" s="995"/>
      <c r="GQP2" s="995"/>
      <c r="GQQ2" s="995"/>
      <c r="GQR2" s="995"/>
      <c r="GQS2" s="995"/>
      <c r="GQT2" s="995"/>
      <c r="GQU2" s="995"/>
      <c r="GQV2" s="995"/>
      <c r="GQW2" s="995"/>
      <c r="GQX2" s="995"/>
      <c r="GQY2" s="995"/>
      <c r="GQZ2" s="995"/>
      <c r="GRA2" s="995"/>
      <c r="GRB2" s="995"/>
      <c r="GRC2" s="995"/>
      <c r="GRD2" s="995"/>
      <c r="GRE2" s="995"/>
      <c r="GRF2" s="995"/>
      <c r="GRG2" s="995"/>
      <c r="GRH2" s="995"/>
      <c r="GRI2" s="995"/>
      <c r="GRJ2" s="995"/>
      <c r="GRK2" s="995"/>
      <c r="GRL2" s="995"/>
      <c r="GRM2" s="995"/>
      <c r="GRN2" s="995"/>
      <c r="GRO2" s="995"/>
      <c r="GRP2" s="995"/>
      <c r="GRQ2" s="995"/>
      <c r="GRR2" s="995"/>
      <c r="GRS2" s="995"/>
      <c r="GRT2" s="995"/>
      <c r="GRU2" s="995"/>
      <c r="GRV2" s="995"/>
      <c r="GRW2" s="995"/>
      <c r="GRX2" s="995"/>
      <c r="GRY2" s="995"/>
      <c r="GRZ2" s="995"/>
      <c r="GSA2" s="995"/>
      <c r="GSB2" s="995"/>
      <c r="GSC2" s="995"/>
      <c r="GSD2" s="995"/>
      <c r="GSE2" s="995"/>
      <c r="GSF2" s="995"/>
      <c r="GSG2" s="995"/>
      <c r="GSH2" s="995"/>
      <c r="GSI2" s="995"/>
      <c r="GSJ2" s="995"/>
      <c r="GSK2" s="995"/>
      <c r="GSL2" s="995"/>
      <c r="GSM2" s="995"/>
      <c r="GSN2" s="995"/>
      <c r="GSO2" s="995"/>
      <c r="GSP2" s="995"/>
      <c r="GSQ2" s="995"/>
      <c r="GSR2" s="995"/>
      <c r="GSS2" s="995"/>
      <c r="GST2" s="995"/>
      <c r="GSU2" s="995"/>
      <c r="GSV2" s="995"/>
      <c r="GSW2" s="995"/>
      <c r="GSX2" s="995"/>
      <c r="GSY2" s="995"/>
      <c r="GSZ2" s="995"/>
      <c r="GTA2" s="995"/>
      <c r="GTB2" s="995"/>
      <c r="GTC2" s="995"/>
      <c r="GTD2" s="995"/>
      <c r="GTE2" s="995"/>
      <c r="GTF2" s="995"/>
      <c r="GTG2" s="995"/>
      <c r="GTH2" s="995"/>
      <c r="GTI2" s="995"/>
      <c r="GTJ2" s="995"/>
      <c r="GTK2" s="995"/>
      <c r="GTL2" s="995"/>
      <c r="GTM2" s="995"/>
      <c r="GTN2" s="995"/>
      <c r="GTO2" s="995"/>
      <c r="GTP2" s="995"/>
      <c r="GTQ2" s="995"/>
      <c r="GTR2" s="995"/>
      <c r="GTS2" s="995"/>
      <c r="GTT2" s="995"/>
      <c r="GTU2" s="995"/>
      <c r="GTV2" s="995"/>
      <c r="GTW2" s="995"/>
      <c r="GTX2" s="995"/>
      <c r="GTY2" s="995"/>
      <c r="GTZ2" s="995"/>
      <c r="GUA2" s="995"/>
      <c r="GUB2" s="995"/>
      <c r="GUC2" s="995"/>
      <c r="GUD2" s="995"/>
      <c r="GUE2" s="995"/>
      <c r="GUF2" s="995"/>
      <c r="GUG2" s="995"/>
      <c r="GUH2" s="995"/>
      <c r="GUI2" s="995"/>
      <c r="GUJ2" s="995"/>
      <c r="GUK2" s="995"/>
      <c r="GUL2" s="995"/>
      <c r="GUM2" s="995"/>
      <c r="GUN2" s="995"/>
      <c r="GUO2" s="995"/>
      <c r="GUP2" s="995"/>
      <c r="GUQ2" s="995"/>
      <c r="GUR2" s="995"/>
      <c r="GUS2" s="995"/>
      <c r="GUT2" s="995"/>
      <c r="GUU2" s="995"/>
      <c r="GUV2" s="995"/>
      <c r="GUW2" s="995"/>
      <c r="GUX2" s="995"/>
      <c r="GUY2" s="995"/>
      <c r="GUZ2" s="995"/>
      <c r="GVA2" s="995"/>
      <c r="GVB2" s="995"/>
      <c r="GVC2" s="995"/>
      <c r="GVD2" s="995"/>
      <c r="GVE2" s="995"/>
      <c r="GVF2" s="995"/>
      <c r="GVG2" s="995"/>
      <c r="GVH2" s="995"/>
      <c r="GVI2" s="995"/>
      <c r="GVJ2" s="995"/>
      <c r="GVK2" s="995"/>
      <c r="GVL2" s="995"/>
      <c r="GVM2" s="995"/>
      <c r="GVN2" s="995"/>
      <c r="GVO2" s="995"/>
      <c r="GVP2" s="995"/>
      <c r="GVQ2" s="995"/>
      <c r="GVR2" s="995"/>
      <c r="GVS2" s="995"/>
      <c r="GVT2" s="995"/>
      <c r="GVU2" s="995"/>
      <c r="GVV2" s="995"/>
      <c r="GVW2" s="995"/>
      <c r="GVX2" s="995"/>
      <c r="GVY2" s="995"/>
      <c r="GVZ2" s="995"/>
      <c r="GWA2" s="995"/>
      <c r="GWB2" s="995"/>
      <c r="GWC2" s="995"/>
      <c r="GWD2" s="995"/>
      <c r="GWE2" s="995"/>
      <c r="GWF2" s="995"/>
      <c r="GWG2" s="995"/>
      <c r="GWH2" s="995"/>
      <c r="GWI2" s="995"/>
      <c r="GWJ2" s="995"/>
      <c r="GWK2" s="995"/>
      <c r="GWL2" s="995"/>
      <c r="GWM2" s="995"/>
      <c r="GWN2" s="995"/>
      <c r="GWO2" s="995"/>
      <c r="GWP2" s="995"/>
      <c r="GWQ2" s="995"/>
      <c r="GWR2" s="995"/>
      <c r="GWS2" s="995"/>
      <c r="GWT2" s="995"/>
      <c r="GWU2" s="995"/>
      <c r="GWV2" s="995"/>
      <c r="GWW2" s="995"/>
      <c r="GWX2" s="995"/>
      <c r="GWY2" s="995"/>
      <c r="GWZ2" s="995"/>
      <c r="GXA2" s="995"/>
      <c r="GXB2" s="995"/>
      <c r="GXC2" s="995"/>
      <c r="GXD2" s="995"/>
      <c r="GXE2" s="995"/>
      <c r="GXF2" s="995"/>
      <c r="GXG2" s="995"/>
      <c r="GXH2" s="995"/>
      <c r="GXI2" s="995"/>
      <c r="GXJ2" s="995"/>
      <c r="GXK2" s="995"/>
      <c r="GXL2" s="995"/>
      <c r="GXM2" s="995"/>
      <c r="GXN2" s="995"/>
      <c r="GXO2" s="995"/>
      <c r="GXP2" s="995"/>
      <c r="GXQ2" s="995"/>
      <c r="GXR2" s="995"/>
      <c r="GXS2" s="995"/>
      <c r="GXT2" s="995"/>
      <c r="GXU2" s="995"/>
      <c r="GXV2" s="995"/>
      <c r="GXW2" s="995"/>
      <c r="GXX2" s="995"/>
      <c r="GXY2" s="995"/>
      <c r="GXZ2" s="995"/>
      <c r="GYA2" s="995"/>
      <c r="GYB2" s="995"/>
      <c r="GYC2" s="995"/>
      <c r="GYD2" s="995"/>
      <c r="GYE2" s="995"/>
      <c r="GYF2" s="995"/>
      <c r="GYG2" s="995"/>
      <c r="GYH2" s="995"/>
      <c r="GYI2" s="995"/>
      <c r="GYJ2" s="995"/>
      <c r="GYK2" s="995"/>
      <c r="GYL2" s="995"/>
      <c r="GYM2" s="995"/>
      <c r="GYN2" s="995"/>
      <c r="GYO2" s="995"/>
      <c r="GYP2" s="995"/>
      <c r="GYQ2" s="995"/>
      <c r="GYR2" s="995"/>
      <c r="GYS2" s="995"/>
      <c r="GYT2" s="995"/>
      <c r="GYU2" s="995"/>
      <c r="GYV2" s="995"/>
      <c r="GYW2" s="995"/>
      <c r="GYX2" s="995"/>
      <c r="GYY2" s="995"/>
      <c r="GYZ2" s="995"/>
      <c r="GZA2" s="995"/>
      <c r="GZB2" s="995"/>
      <c r="GZC2" s="995"/>
      <c r="GZD2" s="995"/>
      <c r="GZE2" s="995"/>
      <c r="GZF2" s="995"/>
      <c r="GZG2" s="995"/>
      <c r="GZH2" s="995"/>
      <c r="GZI2" s="995"/>
      <c r="GZJ2" s="995"/>
      <c r="GZK2" s="995"/>
      <c r="GZL2" s="995"/>
      <c r="GZM2" s="995"/>
      <c r="GZN2" s="995"/>
      <c r="GZO2" s="995"/>
      <c r="GZP2" s="995"/>
      <c r="GZQ2" s="995"/>
      <c r="GZR2" s="995"/>
      <c r="GZS2" s="995"/>
      <c r="GZT2" s="995"/>
      <c r="GZU2" s="995"/>
      <c r="GZV2" s="995"/>
      <c r="GZW2" s="995"/>
      <c r="GZX2" s="995"/>
      <c r="GZY2" s="995"/>
      <c r="GZZ2" s="995"/>
      <c r="HAA2" s="995"/>
      <c r="HAB2" s="995"/>
      <c r="HAC2" s="995"/>
      <c r="HAD2" s="995"/>
      <c r="HAE2" s="995"/>
      <c r="HAF2" s="995"/>
      <c r="HAG2" s="995"/>
      <c r="HAH2" s="995"/>
      <c r="HAI2" s="995"/>
      <c r="HAJ2" s="995"/>
      <c r="HAK2" s="995"/>
      <c r="HAL2" s="995"/>
      <c r="HAM2" s="995"/>
      <c r="HAN2" s="995"/>
      <c r="HAO2" s="995"/>
      <c r="HAP2" s="995"/>
      <c r="HAQ2" s="995"/>
      <c r="HAR2" s="995"/>
      <c r="HAS2" s="995"/>
      <c r="HAT2" s="995"/>
      <c r="HAU2" s="995"/>
      <c r="HAV2" s="995"/>
      <c r="HAW2" s="995"/>
      <c r="HAX2" s="995"/>
      <c r="HAY2" s="995"/>
      <c r="HAZ2" s="995"/>
      <c r="HBA2" s="995"/>
      <c r="HBB2" s="995"/>
      <c r="HBC2" s="995"/>
      <c r="HBD2" s="995"/>
      <c r="HBE2" s="995"/>
      <c r="HBF2" s="995"/>
      <c r="HBG2" s="995"/>
      <c r="HBH2" s="995"/>
      <c r="HBI2" s="995"/>
      <c r="HBJ2" s="995"/>
      <c r="HBK2" s="995"/>
      <c r="HBL2" s="995"/>
      <c r="HBM2" s="995"/>
      <c r="HBN2" s="995"/>
      <c r="HBO2" s="995"/>
      <c r="HBP2" s="995"/>
      <c r="HBQ2" s="995"/>
      <c r="HBR2" s="995"/>
      <c r="HBS2" s="995"/>
      <c r="HBT2" s="995"/>
      <c r="HBU2" s="995"/>
      <c r="HBV2" s="995"/>
      <c r="HBW2" s="995"/>
      <c r="HBX2" s="995"/>
      <c r="HBY2" s="995"/>
      <c r="HBZ2" s="995"/>
      <c r="HCA2" s="995"/>
      <c r="HCB2" s="995"/>
      <c r="HCC2" s="995"/>
      <c r="HCD2" s="995"/>
      <c r="HCE2" s="995"/>
      <c r="HCF2" s="995"/>
      <c r="HCG2" s="995"/>
      <c r="HCH2" s="995"/>
      <c r="HCI2" s="995"/>
      <c r="HCJ2" s="995"/>
      <c r="HCK2" s="995"/>
      <c r="HCL2" s="995"/>
      <c r="HCM2" s="995"/>
      <c r="HCN2" s="995"/>
      <c r="HCO2" s="995"/>
      <c r="HCP2" s="995"/>
      <c r="HCQ2" s="995"/>
      <c r="HCR2" s="995"/>
      <c r="HCS2" s="995"/>
      <c r="HCT2" s="995"/>
      <c r="HCU2" s="995"/>
      <c r="HCV2" s="995"/>
      <c r="HCW2" s="995"/>
      <c r="HCX2" s="995"/>
      <c r="HCY2" s="995"/>
      <c r="HCZ2" s="995"/>
      <c r="HDA2" s="995"/>
      <c r="HDB2" s="995"/>
      <c r="HDC2" s="995"/>
      <c r="HDD2" s="995"/>
      <c r="HDE2" s="995"/>
      <c r="HDF2" s="995"/>
      <c r="HDG2" s="995"/>
      <c r="HDH2" s="995"/>
      <c r="HDI2" s="995"/>
      <c r="HDJ2" s="995"/>
      <c r="HDK2" s="995"/>
      <c r="HDL2" s="995"/>
      <c r="HDM2" s="995"/>
      <c r="HDN2" s="995"/>
      <c r="HDO2" s="995"/>
      <c r="HDP2" s="995"/>
      <c r="HDQ2" s="995"/>
      <c r="HDR2" s="995"/>
      <c r="HDS2" s="995"/>
      <c r="HDT2" s="995"/>
      <c r="HDU2" s="995"/>
      <c r="HDV2" s="995"/>
      <c r="HDW2" s="995"/>
      <c r="HDX2" s="995"/>
      <c r="HDY2" s="995"/>
      <c r="HDZ2" s="995"/>
      <c r="HEA2" s="995"/>
      <c r="HEB2" s="995"/>
      <c r="HEC2" s="995"/>
      <c r="HED2" s="995"/>
      <c r="HEE2" s="995"/>
      <c r="HEF2" s="995"/>
      <c r="HEG2" s="995"/>
      <c r="HEH2" s="995"/>
      <c r="HEI2" s="995"/>
      <c r="HEJ2" s="995"/>
      <c r="HEK2" s="995"/>
      <c r="HEL2" s="995"/>
      <c r="HEM2" s="995"/>
      <c r="HEN2" s="995"/>
      <c r="HEO2" s="995"/>
      <c r="HEP2" s="995"/>
      <c r="HEQ2" s="995"/>
      <c r="HER2" s="995"/>
      <c r="HES2" s="995"/>
      <c r="HET2" s="995"/>
      <c r="HEU2" s="995"/>
      <c r="HEV2" s="995"/>
      <c r="HEW2" s="995"/>
      <c r="HEX2" s="995"/>
      <c r="HEY2" s="995"/>
      <c r="HEZ2" s="995"/>
      <c r="HFA2" s="995"/>
      <c r="HFB2" s="995"/>
      <c r="HFC2" s="995"/>
      <c r="HFD2" s="995"/>
      <c r="HFE2" s="995"/>
      <c r="HFF2" s="995"/>
      <c r="HFG2" s="995"/>
      <c r="HFH2" s="995"/>
      <c r="HFI2" s="995"/>
      <c r="HFJ2" s="995"/>
      <c r="HFK2" s="995"/>
      <c r="HFL2" s="995"/>
      <c r="HFM2" s="995"/>
      <c r="HFN2" s="995"/>
      <c r="HFO2" s="995"/>
      <c r="HFP2" s="995"/>
      <c r="HFQ2" s="995"/>
      <c r="HFR2" s="995"/>
      <c r="HFS2" s="995"/>
      <c r="HFT2" s="995"/>
      <c r="HFU2" s="995"/>
      <c r="HFV2" s="995"/>
      <c r="HFW2" s="995"/>
      <c r="HFX2" s="995"/>
      <c r="HFY2" s="995"/>
      <c r="HFZ2" s="995"/>
      <c r="HGA2" s="995"/>
      <c r="HGB2" s="995"/>
      <c r="HGC2" s="995"/>
      <c r="HGD2" s="995"/>
      <c r="HGE2" s="995"/>
      <c r="HGF2" s="995"/>
      <c r="HGG2" s="995"/>
      <c r="HGH2" s="995"/>
      <c r="HGI2" s="995"/>
      <c r="HGJ2" s="995"/>
      <c r="HGK2" s="995"/>
      <c r="HGL2" s="995"/>
      <c r="HGM2" s="995"/>
      <c r="HGN2" s="995"/>
      <c r="HGO2" s="995"/>
      <c r="HGP2" s="995"/>
      <c r="HGQ2" s="995"/>
      <c r="HGR2" s="995"/>
      <c r="HGS2" s="995"/>
      <c r="HGT2" s="995"/>
      <c r="HGU2" s="995"/>
      <c r="HGV2" s="995"/>
      <c r="HGW2" s="995"/>
      <c r="HGX2" s="995"/>
      <c r="HGY2" s="995"/>
      <c r="HGZ2" s="995"/>
      <c r="HHA2" s="995"/>
      <c r="HHB2" s="995"/>
      <c r="HHC2" s="995"/>
      <c r="HHD2" s="995"/>
      <c r="HHE2" s="995"/>
      <c r="HHF2" s="995"/>
      <c r="HHG2" s="995"/>
      <c r="HHH2" s="995"/>
      <c r="HHI2" s="995"/>
      <c r="HHJ2" s="995"/>
      <c r="HHK2" s="995"/>
      <c r="HHL2" s="995"/>
      <c r="HHM2" s="995"/>
      <c r="HHN2" s="995"/>
      <c r="HHO2" s="995"/>
      <c r="HHP2" s="995"/>
      <c r="HHQ2" s="995"/>
      <c r="HHR2" s="995"/>
      <c r="HHS2" s="995"/>
      <c r="HHT2" s="995"/>
      <c r="HHU2" s="995"/>
      <c r="HHV2" s="995"/>
      <c r="HHW2" s="995"/>
      <c r="HHX2" s="995"/>
      <c r="HHY2" s="995"/>
      <c r="HHZ2" s="995"/>
      <c r="HIA2" s="995"/>
      <c r="HIB2" s="995"/>
      <c r="HIC2" s="995"/>
      <c r="HID2" s="995"/>
      <c r="HIE2" s="995"/>
      <c r="HIF2" s="995"/>
      <c r="HIG2" s="995"/>
      <c r="HIH2" s="995"/>
      <c r="HII2" s="995"/>
      <c r="HIJ2" s="995"/>
      <c r="HIK2" s="995"/>
      <c r="HIL2" s="995"/>
      <c r="HIM2" s="995"/>
      <c r="HIN2" s="995"/>
      <c r="HIO2" s="995"/>
      <c r="HIP2" s="995"/>
      <c r="HIQ2" s="995"/>
      <c r="HIR2" s="995"/>
      <c r="HIS2" s="995"/>
      <c r="HIT2" s="995"/>
      <c r="HIU2" s="995"/>
      <c r="HIV2" s="995"/>
      <c r="HIW2" s="995"/>
      <c r="HIX2" s="995"/>
      <c r="HIY2" s="995"/>
      <c r="HIZ2" s="995"/>
      <c r="HJA2" s="995"/>
      <c r="HJB2" s="995"/>
      <c r="HJC2" s="995"/>
      <c r="HJD2" s="995"/>
      <c r="HJE2" s="995"/>
      <c r="HJF2" s="995"/>
      <c r="HJG2" s="995"/>
      <c r="HJH2" s="995"/>
      <c r="HJI2" s="995"/>
      <c r="HJJ2" s="995"/>
      <c r="HJK2" s="995"/>
      <c r="HJL2" s="995"/>
      <c r="HJM2" s="995"/>
      <c r="HJN2" s="995"/>
      <c r="HJO2" s="995"/>
      <c r="HJP2" s="995"/>
      <c r="HJQ2" s="995"/>
      <c r="HJR2" s="995"/>
      <c r="HJS2" s="995"/>
      <c r="HJT2" s="995"/>
      <c r="HJU2" s="995"/>
      <c r="HJV2" s="995"/>
      <c r="HJW2" s="995"/>
      <c r="HJX2" s="995"/>
      <c r="HJY2" s="995"/>
      <c r="HJZ2" s="995"/>
      <c r="HKA2" s="995"/>
      <c r="HKB2" s="995"/>
      <c r="HKC2" s="995"/>
      <c r="HKD2" s="995"/>
      <c r="HKE2" s="995"/>
      <c r="HKF2" s="995"/>
      <c r="HKG2" s="995"/>
      <c r="HKH2" s="995"/>
      <c r="HKI2" s="995"/>
      <c r="HKJ2" s="995"/>
      <c r="HKK2" s="995"/>
      <c r="HKL2" s="995"/>
      <c r="HKM2" s="995"/>
      <c r="HKN2" s="995"/>
      <c r="HKO2" s="995"/>
      <c r="HKP2" s="995"/>
      <c r="HKQ2" s="995"/>
      <c r="HKR2" s="995"/>
      <c r="HKS2" s="995"/>
      <c r="HKT2" s="995"/>
      <c r="HKU2" s="995"/>
      <c r="HKV2" s="995"/>
      <c r="HKW2" s="995"/>
      <c r="HKX2" s="995"/>
      <c r="HKY2" s="995"/>
      <c r="HKZ2" s="995"/>
      <c r="HLA2" s="995"/>
      <c r="HLB2" s="995"/>
      <c r="HLC2" s="995"/>
      <c r="HLD2" s="995"/>
      <c r="HLE2" s="995"/>
      <c r="HLF2" s="995"/>
      <c r="HLG2" s="995"/>
      <c r="HLH2" s="995"/>
      <c r="HLI2" s="995"/>
      <c r="HLJ2" s="995"/>
      <c r="HLK2" s="995"/>
      <c r="HLL2" s="995"/>
      <c r="HLM2" s="995"/>
      <c r="HLN2" s="995"/>
      <c r="HLO2" s="995"/>
      <c r="HLP2" s="995"/>
      <c r="HLQ2" s="995"/>
      <c r="HLR2" s="995"/>
      <c r="HLS2" s="995"/>
      <c r="HLT2" s="995"/>
      <c r="HLU2" s="995"/>
      <c r="HLV2" s="995"/>
      <c r="HLW2" s="995"/>
      <c r="HLX2" s="995"/>
      <c r="HLY2" s="995"/>
      <c r="HLZ2" s="995"/>
      <c r="HMA2" s="995"/>
      <c r="HMB2" s="995"/>
      <c r="HMC2" s="995"/>
      <c r="HMD2" s="995"/>
      <c r="HME2" s="995"/>
      <c r="HMF2" s="995"/>
      <c r="HMG2" s="995"/>
      <c r="HMH2" s="995"/>
      <c r="HMI2" s="995"/>
      <c r="HMJ2" s="995"/>
      <c r="HMK2" s="995"/>
      <c r="HML2" s="995"/>
      <c r="HMM2" s="995"/>
      <c r="HMN2" s="995"/>
      <c r="HMO2" s="995"/>
      <c r="HMP2" s="995"/>
      <c r="HMQ2" s="995"/>
      <c r="HMR2" s="995"/>
      <c r="HMS2" s="995"/>
      <c r="HMT2" s="995"/>
      <c r="HMU2" s="995"/>
      <c r="HMV2" s="995"/>
      <c r="HMW2" s="995"/>
      <c r="HMX2" s="995"/>
      <c r="HMY2" s="995"/>
      <c r="HMZ2" s="995"/>
      <c r="HNA2" s="995"/>
      <c r="HNB2" s="995"/>
      <c r="HNC2" s="995"/>
      <c r="HND2" s="995"/>
      <c r="HNE2" s="995"/>
      <c r="HNF2" s="995"/>
      <c r="HNG2" s="995"/>
      <c r="HNH2" s="995"/>
      <c r="HNI2" s="995"/>
      <c r="HNJ2" s="995"/>
      <c r="HNK2" s="995"/>
      <c r="HNL2" s="995"/>
      <c r="HNM2" s="995"/>
      <c r="HNN2" s="995"/>
      <c r="HNO2" s="995"/>
      <c r="HNP2" s="995"/>
      <c r="HNQ2" s="995"/>
      <c r="HNR2" s="995"/>
      <c r="HNS2" s="995"/>
      <c r="HNT2" s="995"/>
      <c r="HNU2" s="995"/>
      <c r="HNV2" s="995"/>
      <c r="HNW2" s="995"/>
      <c r="HNX2" s="995"/>
      <c r="HNY2" s="995"/>
      <c r="HNZ2" s="995"/>
      <c r="HOA2" s="995"/>
      <c r="HOB2" s="995"/>
      <c r="HOC2" s="995"/>
      <c r="HOD2" s="995"/>
      <c r="HOE2" s="995"/>
      <c r="HOF2" s="995"/>
      <c r="HOG2" s="995"/>
      <c r="HOH2" s="995"/>
      <c r="HOI2" s="995"/>
      <c r="HOJ2" s="995"/>
      <c r="HOK2" s="995"/>
      <c r="HOL2" s="995"/>
      <c r="HOM2" s="995"/>
      <c r="HON2" s="995"/>
      <c r="HOO2" s="995"/>
      <c r="HOP2" s="995"/>
      <c r="HOQ2" s="995"/>
      <c r="HOR2" s="995"/>
      <c r="HOS2" s="995"/>
      <c r="HOT2" s="995"/>
      <c r="HOU2" s="995"/>
      <c r="HOV2" s="995"/>
      <c r="HOW2" s="995"/>
      <c r="HOX2" s="995"/>
      <c r="HOY2" s="995"/>
      <c r="HOZ2" s="995"/>
      <c r="HPA2" s="995"/>
      <c r="HPB2" s="995"/>
      <c r="HPC2" s="995"/>
      <c r="HPD2" s="995"/>
      <c r="HPE2" s="995"/>
      <c r="HPF2" s="995"/>
      <c r="HPG2" s="995"/>
      <c r="HPH2" s="995"/>
      <c r="HPI2" s="995"/>
      <c r="HPJ2" s="995"/>
      <c r="HPK2" s="995"/>
      <c r="HPL2" s="995"/>
      <c r="HPM2" s="995"/>
      <c r="HPN2" s="995"/>
      <c r="HPO2" s="995"/>
      <c r="HPP2" s="995"/>
      <c r="HPQ2" s="995"/>
      <c r="HPR2" s="995"/>
      <c r="HPS2" s="995"/>
      <c r="HPT2" s="995"/>
      <c r="HPU2" s="995"/>
      <c r="HPV2" s="995"/>
      <c r="HPW2" s="995"/>
      <c r="HPX2" s="995"/>
      <c r="HPY2" s="995"/>
      <c r="HPZ2" s="995"/>
      <c r="HQA2" s="995"/>
      <c r="HQB2" s="995"/>
      <c r="HQC2" s="995"/>
      <c r="HQD2" s="995"/>
      <c r="HQE2" s="995"/>
      <c r="HQF2" s="995"/>
      <c r="HQG2" s="995"/>
      <c r="HQH2" s="995"/>
      <c r="HQI2" s="995"/>
      <c r="HQJ2" s="995"/>
      <c r="HQK2" s="995"/>
      <c r="HQL2" s="995"/>
      <c r="HQM2" s="995"/>
      <c r="HQN2" s="995"/>
      <c r="HQO2" s="995"/>
      <c r="HQP2" s="995"/>
      <c r="HQQ2" s="995"/>
      <c r="HQR2" s="995"/>
      <c r="HQS2" s="995"/>
      <c r="HQT2" s="995"/>
      <c r="HQU2" s="995"/>
      <c r="HQV2" s="995"/>
      <c r="HQW2" s="995"/>
      <c r="HQX2" s="995"/>
      <c r="HQY2" s="995"/>
      <c r="HQZ2" s="995"/>
      <c r="HRA2" s="995"/>
      <c r="HRB2" s="995"/>
      <c r="HRC2" s="995"/>
      <c r="HRD2" s="995"/>
      <c r="HRE2" s="995"/>
      <c r="HRF2" s="995"/>
      <c r="HRG2" s="995"/>
      <c r="HRH2" s="995"/>
      <c r="HRI2" s="995"/>
      <c r="HRJ2" s="995"/>
      <c r="HRK2" s="995"/>
      <c r="HRL2" s="995"/>
      <c r="HRM2" s="995"/>
      <c r="HRN2" s="995"/>
      <c r="HRO2" s="995"/>
      <c r="HRP2" s="995"/>
      <c r="HRQ2" s="995"/>
      <c r="HRR2" s="995"/>
      <c r="HRS2" s="995"/>
      <c r="HRT2" s="995"/>
      <c r="HRU2" s="995"/>
      <c r="HRV2" s="995"/>
      <c r="HRW2" s="995"/>
      <c r="HRX2" s="995"/>
      <c r="HRY2" s="995"/>
      <c r="HRZ2" s="995"/>
      <c r="HSA2" s="995"/>
      <c r="HSB2" s="995"/>
      <c r="HSC2" s="995"/>
      <c r="HSD2" s="995"/>
      <c r="HSE2" s="995"/>
      <c r="HSF2" s="995"/>
      <c r="HSG2" s="995"/>
      <c r="HSH2" s="995"/>
      <c r="HSI2" s="995"/>
      <c r="HSJ2" s="995"/>
      <c r="HSK2" s="995"/>
      <c r="HSL2" s="995"/>
      <c r="HSM2" s="995"/>
      <c r="HSN2" s="995"/>
      <c r="HSO2" s="995"/>
      <c r="HSP2" s="995"/>
      <c r="HSQ2" s="995"/>
      <c r="HSR2" s="995"/>
      <c r="HSS2" s="995"/>
      <c r="HST2" s="995"/>
      <c r="HSU2" s="995"/>
      <c r="HSV2" s="995"/>
      <c r="HSW2" s="995"/>
      <c r="HSX2" s="995"/>
      <c r="HSY2" s="995"/>
      <c r="HSZ2" s="995"/>
      <c r="HTA2" s="995"/>
      <c r="HTB2" s="995"/>
      <c r="HTC2" s="995"/>
      <c r="HTD2" s="995"/>
      <c r="HTE2" s="995"/>
      <c r="HTF2" s="995"/>
      <c r="HTG2" s="995"/>
      <c r="HTH2" s="995"/>
      <c r="HTI2" s="995"/>
      <c r="HTJ2" s="995"/>
      <c r="HTK2" s="995"/>
      <c r="HTL2" s="995"/>
      <c r="HTM2" s="995"/>
      <c r="HTN2" s="995"/>
      <c r="HTO2" s="995"/>
      <c r="HTP2" s="995"/>
      <c r="HTQ2" s="995"/>
      <c r="HTR2" s="995"/>
      <c r="HTS2" s="995"/>
      <c r="HTT2" s="995"/>
      <c r="HTU2" s="995"/>
      <c r="HTV2" s="995"/>
      <c r="HTW2" s="995"/>
      <c r="HTX2" s="995"/>
      <c r="HTY2" s="995"/>
      <c r="HTZ2" s="995"/>
      <c r="HUA2" s="995"/>
      <c r="HUB2" s="995"/>
      <c r="HUC2" s="995"/>
      <c r="HUD2" s="995"/>
      <c r="HUE2" s="995"/>
      <c r="HUF2" s="995"/>
      <c r="HUG2" s="995"/>
      <c r="HUH2" s="995"/>
      <c r="HUI2" s="995"/>
      <c r="HUJ2" s="995"/>
      <c r="HUK2" s="995"/>
      <c r="HUL2" s="995"/>
      <c r="HUM2" s="995"/>
      <c r="HUN2" s="995"/>
      <c r="HUO2" s="995"/>
      <c r="HUP2" s="995"/>
      <c r="HUQ2" s="995"/>
      <c r="HUR2" s="995"/>
      <c r="HUS2" s="995"/>
      <c r="HUT2" s="995"/>
      <c r="HUU2" s="995"/>
      <c r="HUV2" s="995"/>
      <c r="HUW2" s="995"/>
      <c r="HUX2" s="995"/>
      <c r="HUY2" s="995"/>
      <c r="HUZ2" s="995"/>
      <c r="HVA2" s="995"/>
      <c r="HVB2" s="995"/>
      <c r="HVC2" s="995"/>
      <c r="HVD2" s="995"/>
      <c r="HVE2" s="995"/>
      <c r="HVF2" s="995"/>
      <c r="HVG2" s="995"/>
      <c r="HVH2" s="995"/>
      <c r="HVI2" s="995"/>
      <c r="HVJ2" s="995"/>
      <c r="HVK2" s="995"/>
      <c r="HVL2" s="995"/>
      <c r="HVM2" s="995"/>
      <c r="HVN2" s="995"/>
      <c r="HVO2" s="995"/>
      <c r="HVP2" s="995"/>
      <c r="HVQ2" s="995"/>
      <c r="HVR2" s="995"/>
      <c r="HVS2" s="995"/>
      <c r="HVT2" s="995"/>
      <c r="HVU2" s="995"/>
      <c r="HVV2" s="995"/>
      <c r="HVW2" s="995"/>
      <c r="HVX2" s="995"/>
      <c r="HVY2" s="995"/>
      <c r="HVZ2" s="995"/>
      <c r="HWA2" s="995"/>
      <c r="HWB2" s="995"/>
      <c r="HWC2" s="995"/>
      <c r="HWD2" s="995"/>
      <c r="HWE2" s="995"/>
      <c r="HWF2" s="995"/>
      <c r="HWG2" s="995"/>
      <c r="HWH2" s="995"/>
      <c r="HWI2" s="995"/>
      <c r="HWJ2" s="995"/>
      <c r="HWK2" s="995"/>
      <c r="HWL2" s="995"/>
      <c r="HWM2" s="995"/>
      <c r="HWN2" s="995"/>
      <c r="HWO2" s="995"/>
      <c r="HWP2" s="995"/>
      <c r="HWQ2" s="995"/>
      <c r="HWR2" s="995"/>
      <c r="HWS2" s="995"/>
      <c r="HWT2" s="995"/>
      <c r="HWU2" s="995"/>
      <c r="HWV2" s="995"/>
      <c r="HWW2" s="995"/>
      <c r="HWX2" s="995"/>
      <c r="HWY2" s="995"/>
      <c r="HWZ2" s="995"/>
      <c r="HXA2" s="995"/>
      <c r="HXB2" s="995"/>
      <c r="HXC2" s="995"/>
      <c r="HXD2" s="995"/>
      <c r="HXE2" s="995"/>
      <c r="HXF2" s="995"/>
      <c r="HXG2" s="995"/>
      <c r="HXH2" s="995"/>
      <c r="HXI2" s="995"/>
      <c r="HXJ2" s="995"/>
      <c r="HXK2" s="995"/>
      <c r="HXL2" s="995"/>
      <c r="HXM2" s="995"/>
      <c r="HXN2" s="995"/>
      <c r="HXO2" s="995"/>
      <c r="HXP2" s="995"/>
      <c r="HXQ2" s="995"/>
      <c r="HXR2" s="995"/>
      <c r="HXS2" s="995"/>
      <c r="HXT2" s="995"/>
      <c r="HXU2" s="995"/>
      <c r="HXV2" s="995"/>
      <c r="HXW2" s="995"/>
      <c r="HXX2" s="995"/>
      <c r="HXY2" s="995"/>
      <c r="HXZ2" s="995"/>
      <c r="HYA2" s="995"/>
      <c r="HYB2" s="995"/>
      <c r="HYC2" s="995"/>
      <c r="HYD2" s="995"/>
      <c r="HYE2" s="995"/>
      <c r="HYF2" s="995"/>
      <c r="HYG2" s="995"/>
      <c r="HYH2" s="995"/>
      <c r="HYI2" s="995"/>
      <c r="HYJ2" s="995"/>
      <c r="HYK2" s="995"/>
      <c r="HYL2" s="995"/>
      <c r="HYM2" s="995"/>
      <c r="HYN2" s="995"/>
      <c r="HYO2" s="995"/>
      <c r="HYP2" s="995"/>
      <c r="HYQ2" s="995"/>
      <c r="HYR2" s="995"/>
      <c r="HYS2" s="995"/>
      <c r="HYT2" s="995"/>
      <c r="HYU2" s="995"/>
      <c r="HYV2" s="995"/>
      <c r="HYW2" s="995"/>
      <c r="HYX2" s="995"/>
      <c r="HYY2" s="995"/>
      <c r="HYZ2" s="995"/>
      <c r="HZA2" s="995"/>
      <c r="HZB2" s="995"/>
      <c r="HZC2" s="995"/>
      <c r="HZD2" s="995"/>
      <c r="HZE2" s="995"/>
      <c r="HZF2" s="995"/>
      <c r="HZG2" s="995"/>
      <c r="HZH2" s="995"/>
      <c r="HZI2" s="995"/>
      <c r="HZJ2" s="995"/>
      <c r="HZK2" s="995"/>
      <c r="HZL2" s="995"/>
      <c r="HZM2" s="995"/>
      <c r="HZN2" s="995"/>
      <c r="HZO2" s="995"/>
      <c r="HZP2" s="995"/>
      <c r="HZQ2" s="995"/>
      <c r="HZR2" s="995"/>
      <c r="HZS2" s="995"/>
      <c r="HZT2" s="995"/>
      <c r="HZU2" s="995"/>
      <c r="HZV2" s="995"/>
      <c r="HZW2" s="995"/>
      <c r="HZX2" s="995"/>
      <c r="HZY2" s="995"/>
      <c r="HZZ2" s="995"/>
      <c r="IAA2" s="995"/>
      <c r="IAB2" s="995"/>
      <c r="IAC2" s="995"/>
      <c r="IAD2" s="995"/>
      <c r="IAE2" s="995"/>
      <c r="IAF2" s="995"/>
      <c r="IAG2" s="995"/>
      <c r="IAH2" s="995"/>
      <c r="IAI2" s="995"/>
      <c r="IAJ2" s="995"/>
      <c r="IAK2" s="995"/>
      <c r="IAL2" s="995"/>
      <c r="IAM2" s="995"/>
      <c r="IAN2" s="995"/>
      <c r="IAO2" s="995"/>
      <c r="IAP2" s="995"/>
      <c r="IAQ2" s="995"/>
      <c r="IAR2" s="995"/>
      <c r="IAS2" s="995"/>
      <c r="IAT2" s="995"/>
      <c r="IAU2" s="995"/>
      <c r="IAV2" s="995"/>
      <c r="IAW2" s="995"/>
      <c r="IAX2" s="995"/>
      <c r="IAY2" s="995"/>
      <c r="IAZ2" s="995"/>
      <c r="IBA2" s="995"/>
      <c r="IBB2" s="995"/>
      <c r="IBC2" s="995"/>
      <c r="IBD2" s="995"/>
      <c r="IBE2" s="995"/>
      <c r="IBF2" s="995"/>
      <c r="IBG2" s="995"/>
      <c r="IBH2" s="995"/>
      <c r="IBI2" s="995"/>
      <c r="IBJ2" s="995"/>
      <c r="IBK2" s="995"/>
      <c r="IBL2" s="995"/>
      <c r="IBM2" s="995"/>
      <c r="IBN2" s="995"/>
      <c r="IBO2" s="995"/>
      <c r="IBP2" s="995"/>
      <c r="IBQ2" s="995"/>
      <c r="IBR2" s="995"/>
      <c r="IBS2" s="995"/>
      <c r="IBT2" s="995"/>
      <c r="IBU2" s="995"/>
      <c r="IBV2" s="995"/>
      <c r="IBW2" s="995"/>
      <c r="IBX2" s="995"/>
      <c r="IBY2" s="995"/>
      <c r="IBZ2" s="995"/>
      <c r="ICA2" s="995"/>
      <c r="ICB2" s="995"/>
      <c r="ICC2" s="995"/>
      <c r="ICD2" s="995"/>
      <c r="ICE2" s="995"/>
      <c r="ICF2" s="995"/>
      <c r="ICG2" s="995"/>
      <c r="ICH2" s="995"/>
      <c r="ICI2" s="995"/>
      <c r="ICJ2" s="995"/>
      <c r="ICK2" s="995"/>
      <c r="ICL2" s="995"/>
      <c r="ICM2" s="995"/>
      <c r="ICN2" s="995"/>
      <c r="ICO2" s="995"/>
      <c r="ICP2" s="995"/>
      <c r="ICQ2" s="995"/>
      <c r="ICR2" s="995"/>
      <c r="ICS2" s="995"/>
      <c r="ICT2" s="995"/>
      <c r="ICU2" s="995"/>
      <c r="ICV2" s="995"/>
      <c r="ICW2" s="995"/>
      <c r="ICX2" s="995"/>
      <c r="ICY2" s="995"/>
      <c r="ICZ2" s="995"/>
      <c r="IDA2" s="995"/>
      <c r="IDB2" s="995"/>
      <c r="IDC2" s="995"/>
      <c r="IDD2" s="995"/>
      <c r="IDE2" s="995"/>
      <c r="IDF2" s="995"/>
      <c r="IDG2" s="995"/>
      <c r="IDH2" s="995"/>
      <c r="IDI2" s="995"/>
      <c r="IDJ2" s="995"/>
      <c r="IDK2" s="995"/>
      <c r="IDL2" s="995"/>
      <c r="IDM2" s="995"/>
      <c r="IDN2" s="995"/>
      <c r="IDO2" s="995"/>
      <c r="IDP2" s="995"/>
      <c r="IDQ2" s="995"/>
      <c r="IDR2" s="995"/>
      <c r="IDS2" s="995"/>
      <c r="IDT2" s="995"/>
      <c r="IDU2" s="995"/>
      <c r="IDV2" s="995"/>
      <c r="IDW2" s="995"/>
      <c r="IDX2" s="995"/>
      <c r="IDY2" s="995"/>
      <c r="IDZ2" s="995"/>
      <c r="IEA2" s="995"/>
      <c r="IEB2" s="995"/>
      <c r="IEC2" s="995"/>
      <c r="IED2" s="995"/>
      <c r="IEE2" s="995"/>
      <c r="IEF2" s="995"/>
      <c r="IEG2" s="995"/>
      <c r="IEH2" s="995"/>
      <c r="IEI2" s="995"/>
      <c r="IEJ2" s="995"/>
      <c r="IEK2" s="995"/>
      <c r="IEL2" s="995"/>
      <c r="IEM2" s="995"/>
      <c r="IEN2" s="995"/>
      <c r="IEO2" s="995"/>
      <c r="IEP2" s="995"/>
      <c r="IEQ2" s="995"/>
      <c r="IER2" s="995"/>
      <c r="IES2" s="995"/>
      <c r="IET2" s="995"/>
      <c r="IEU2" s="995"/>
      <c r="IEV2" s="995"/>
      <c r="IEW2" s="995"/>
      <c r="IEX2" s="995"/>
      <c r="IEY2" s="995"/>
      <c r="IEZ2" s="995"/>
      <c r="IFA2" s="995"/>
      <c r="IFB2" s="995"/>
      <c r="IFC2" s="995"/>
      <c r="IFD2" s="995"/>
      <c r="IFE2" s="995"/>
      <c r="IFF2" s="995"/>
      <c r="IFG2" s="995"/>
      <c r="IFH2" s="995"/>
      <c r="IFI2" s="995"/>
      <c r="IFJ2" s="995"/>
      <c r="IFK2" s="995"/>
      <c r="IFL2" s="995"/>
      <c r="IFM2" s="995"/>
      <c r="IFN2" s="995"/>
      <c r="IFO2" s="995"/>
      <c r="IFP2" s="995"/>
      <c r="IFQ2" s="995"/>
      <c r="IFR2" s="995"/>
      <c r="IFS2" s="995"/>
      <c r="IFT2" s="995"/>
      <c r="IFU2" s="995"/>
      <c r="IFV2" s="995"/>
      <c r="IFW2" s="995"/>
      <c r="IFX2" s="995"/>
      <c r="IFY2" s="995"/>
      <c r="IFZ2" s="995"/>
      <c r="IGA2" s="995"/>
      <c r="IGB2" s="995"/>
      <c r="IGC2" s="995"/>
      <c r="IGD2" s="995"/>
      <c r="IGE2" s="995"/>
      <c r="IGF2" s="995"/>
      <c r="IGG2" s="995"/>
      <c r="IGH2" s="995"/>
      <c r="IGI2" s="995"/>
      <c r="IGJ2" s="995"/>
      <c r="IGK2" s="995"/>
      <c r="IGL2" s="995"/>
      <c r="IGM2" s="995"/>
      <c r="IGN2" s="995"/>
      <c r="IGO2" s="995"/>
      <c r="IGP2" s="995"/>
      <c r="IGQ2" s="995"/>
      <c r="IGR2" s="995"/>
      <c r="IGS2" s="995"/>
      <c r="IGT2" s="995"/>
      <c r="IGU2" s="995"/>
      <c r="IGV2" s="995"/>
      <c r="IGW2" s="995"/>
      <c r="IGX2" s="995"/>
      <c r="IGY2" s="995"/>
      <c r="IGZ2" s="995"/>
      <c r="IHA2" s="995"/>
      <c r="IHB2" s="995"/>
      <c r="IHC2" s="995"/>
      <c r="IHD2" s="995"/>
      <c r="IHE2" s="995"/>
      <c r="IHF2" s="995"/>
      <c r="IHG2" s="995"/>
      <c r="IHH2" s="995"/>
      <c r="IHI2" s="995"/>
      <c r="IHJ2" s="995"/>
      <c r="IHK2" s="995"/>
      <c r="IHL2" s="995"/>
      <c r="IHM2" s="995"/>
      <c r="IHN2" s="995"/>
      <c r="IHO2" s="995"/>
      <c r="IHP2" s="995"/>
      <c r="IHQ2" s="995"/>
      <c r="IHR2" s="995"/>
      <c r="IHS2" s="995"/>
      <c r="IHT2" s="995"/>
      <c r="IHU2" s="995"/>
      <c r="IHV2" s="995"/>
      <c r="IHW2" s="995"/>
      <c r="IHX2" s="995"/>
      <c r="IHY2" s="995"/>
      <c r="IHZ2" s="995"/>
      <c r="IIA2" s="995"/>
      <c r="IIB2" s="995"/>
      <c r="IIC2" s="995"/>
      <c r="IID2" s="995"/>
      <c r="IIE2" s="995"/>
      <c r="IIF2" s="995"/>
      <c r="IIG2" s="995"/>
      <c r="IIH2" s="995"/>
      <c r="III2" s="995"/>
      <c r="IIJ2" s="995"/>
      <c r="IIK2" s="995"/>
      <c r="IIL2" s="995"/>
      <c r="IIM2" s="995"/>
      <c r="IIN2" s="995"/>
      <c r="IIO2" s="995"/>
      <c r="IIP2" s="995"/>
      <c r="IIQ2" s="995"/>
      <c r="IIR2" s="995"/>
      <c r="IIS2" s="995"/>
      <c r="IIT2" s="995"/>
      <c r="IIU2" s="995"/>
      <c r="IIV2" s="995"/>
      <c r="IIW2" s="995"/>
      <c r="IIX2" s="995"/>
      <c r="IIY2" s="995"/>
      <c r="IIZ2" s="995"/>
      <c r="IJA2" s="995"/>
      <c r="IJB2" s="995"/>
      <c r="IJC2" s="995"/>
      <c r="IJD2" s="995"/>
      <c r="IJE2" s="995"/>
      <c r="IJF2" s="995"/>
      <c r="IJG2" s="995"/>
      <c r="IJH2" s="995"/>
      <c r="IJI2" s="995"/>
      <c r="IJJ2" s="995"/>
      <c r="IJK2" s="995"/>
      <c r="IJL2" s="995"/>
      <c r="IJM2" s="995"/>
      <c r="IJN2" s="995"/>
      <c r="IJO2" s="995"/>
      <c r="IJP2" s="995"/>
      <c r="IJQ2" s="995"/>
      <c r="IJR2" s="995"/>
      <c r="IJS2" s="995"/>
      <c r="IJT2" s="995"/>
      <c r="IJU2" s="995"/>
      <c r="IJV2" s="995"/>
      <c r="IJW2" s="995"/>
      <c r="IJX2" s="995"/>
      <c r="IJY2" s="995"/>
      <c r="IJZ2" s="995"/>
      <c r="IKA2" s="995"/>
      <c r="IKB2" s="995"/>
      <c r="IKC2" s="995"/>
      <c r="IKD2" s="995"/>
      <c r="IKE2" s="995"/>
      <c r="IKF2" s="995"/>
      <c r="IKG2" s="995"/>
      <c r="IKH2" s="995"/>
      <c r="IKI2" s="995"/>
      <c r="IKJ2" s="995"/>
      <c r="IKK2" s="995"/>
      <c r="IKL2" s="995"/>
      <c r="IKM2" s="995"/>
      <c r="IKN2" s="995"/>
      <c r="IKO2" s="995"/>
      <c r="IKP2" s="995"/>
      <c r="IKQ2" s="995"/>
      <c r="IKR2" s="995"/>
      <c r="IKS2" s="995"/>
      <c r="IKT2" s="995"/>
      <c r="IKU2" s="995"/>
      <c r="IKV2" s="995"/>
      <c r="IKW2" s="995"/>
      <c r="IKX2" s="995"/>
      <c r="IKY2" s="995"/>
      <c r="IKZ2" s="995"/>
      <c r="ILA2" s="995"/>
      <c r="ILB2" s="995"/>
      <c r="ILC2" s="995"/>
      <c r="ILD2" s="995"/>
      <c r="ILE2" s="995"/>
      <c r="ILF2" s="995"/>
      <c r="ILG2" s="995"/>
      <c r="ILH2" s="995"/>
      <c r="ILI2" s="995"/>
      <c r="ILJ2" s="995"/>
      <c r="ILK2" s="995"/>
      <c r="ILL2" s="995"/>
      <c r="ILM2" s="995"/>
      <c r="ILN2" s="995"/>
      <c r="ILO2" s="995"/>
      <c r="ILP2" s="995"/>
      <c r="ILQ2" s="995"/>
      <c r="ILR2" s="995"/>
      <c r="ILS2" s="995"/>
      <c r="ILT2" s="995"/>
      <c r="ILU2" s="995"/>
      <c r="ILV2" s="995"/>
      <c r="ILW2" s="995"/>
      <c r="ILX2" s="995"/>
      <c r="ILY2" s="995"/>
      <c r="ILZ2" s="995"/>
      <c r="IMA2" s="995"/>
      <c r="IMB2" s="995"/>
      <c r="IMC2" s="995"/>
      <c r="IMD2" s="995"/>
      <c r="IME2" s="995"/>
      <c r="IMF2" s="995"/>
      <c r="IMG2" s="995"/>
      <c r="IMH2" s="995"/>
      <c r="IMI2" s="995"/>
      <c r="IMJ2" s="995"/>
      <c r="IMK2" s="995"/>
      <c r="IML2" s="995"/>
      <c r="IMM2" s="995"/>
      <c r="IMN2" s="995"/>
      <c r="IMO2" s="995"/>
      <c r="IMP2" s="995"/>
      <c r="IMQ2" s="995"/>
      <c r="IMR2" s="995"/>
      <c r="IMS2" s="995"/>
      <c r="IMT2" s="995"/>
      <c r="IMU2" s="995"/>
      <c r="IMV2" s="995"/>
      <c r="IMW2" s="995"/>
      <c r="IMX2" s="995"/>
      <c r="IMY2" s="995"/>
      <c r="IMZ2" s="995"/>
      <c r="INA2" s="995"/>
      <c r="INB2" s="995"/>
      <c r="INC2" s="995"/>
      <c r="IND2" s="995"/>
      <c r="INE2" s="995"/>
      <c r="INF2" s="995"/>
      <c r="ING2" s="995"/>
      <c r="INH2" s="995"/>
      <c r="INI2" s="995"/>
      <c r="INJ2" s="995"/>
      <c r="INK2" s="995"/>
      <c r="INL2" s="995"/>
      <c r="INM2" s="995"/>
      <c r="INN2" s="995"/>
      <c r="INO2" s="995"/>
      <c r="INP2" s="995"/>
      <c r="INQ2" s="995"/>
      <c r="INR2" s="995"/>
      <c r="INS2" s="995"/>
      <c r="INT2" s="995"/>
      <c r="INU2" s="995"/>
      <c r="INV2" s="995"/>
      <c r="INW2" s="995"/>
      <c r="INX2" s="995"/>
      <c r="INY2" s="995"/>
      <c r="INZ2" s="995"/>
      <c r="IOA2" s="995"/>
      <c r="IOB2" s="995"/>
      <c r="IOC2" s="995"/>
      <c r="IOD2" s="995"/>
      <c r="IOE2" s="995"/>
      <c r="IOF2" s="995"/>
      <c r="IOG2" s="995"/>
      <c r="IOH2" s="995"/>
      <c r="IOI2" s="995"/>
      <c r="IOJ2" s="995"/>
      <c r="IOK2" s="995"/>
      <c r="IOL2" s="995"/>
      <c r="IOM2" s="995"/>
      <c r="ION2" s="995"/>
      <c r="IOO2" s="995"/>
      <c r="IOP2" s="995"/>
      <c r="IOQ2" s="995"/>
      <c r="IOR2" s="995"/>
      <c r="IOS2" s="995"/>
      <c r="IOT2" s="995"/>
      <c r="IOU2" s="995"/>
      <c r="IOV2" s="995"/>
      <c r="IOW2" s="995"/>
      <c r="IOX2" s="995"/>
      <c r="IOY2" s="995"/>
      <c r="IOZ2" s="995"/>
      <c r="IPA2" s="995"/>
      <c r="IPB2" s="995"/>
      <c r="IPC2" s="995"/>
      <c r="IPD2" s="995"/>
      <c r="IPE2" s="995"/>
      <c r="IPF2" s="995"/>
      <c r="IPG2" s="995"/>
      <c r="IPH2" s="995"/>
      <c r="IPI2" s="995"/>
      <c r="IPJ2" s="995"/>
      <c r="IPK2" s="995"/>
      <c r="IPL2" s="995"/>
      <c r="IPM2" s="995"/>
      <c r="IPN2" s="995"/>
      <c r="IPO2" s="995"/>
      <c r="IPP2" s="995"/>
      <c r="IPQ2" s="995"/>
      <c r="IPR2" s="995"/>
      <c r="IPS2" s="995"/>
      <c r="IPT2" s="995"/>
      <c r="IPU2" s="995"/>
      <c r="IPV2" s="995"/>
      <c r="IPW2" s="995"/>
      <c r="IPX2" s="995"/>
      <c r="IPY2" s="995"/>
      <c r="IPZ2" s="995"/>
      <c r="IQA2" s="995"/>
      <c r="IQB2" s="995"/>
      <c r="IQC2" s="995"/>
      <c r="IQD2" s="995"/>
      <c r="IQE2" s="995"/>
      <c r="IQF2" s="995"/>
      <c r="IQG2" s="995"/>
      <c r="IQH2" s="995"/>
      <c r="IQI2" s="995"/>
      <c r="IQJ2" s="995"/>
      <c r="IQK2" s="995"/>
      <c r="IQL2" s="995"/>
      <c r="IQM2" s="995"/>
      <c r="IQN2" s="995"/>
      <c r="IQO2" s="995"/>
      <c r="IQP2" s="995"/>
      <c r="IQQ2" s="995"/>
      <c r="IQR2" s="995"/>
      <c r="IQS2" s="995"/>
      <c r="IQT2" s="995"/>
      <c r="IQU2" s="995"/>
      <c r="IQV2" s="995"/>
      <c r="IQW2" s="995"/>
      <c r="IQX2" s="995"/>
      <c r="IQY2" s="995"/>
      <c r="IQZ2" s="995"/>
      <c r="IRA2" s="995"/>
      <c r="IRB2" s="995"/>
      <c r="IRC2" s="995"/>
      <c r="IRD2" s="995"/>
      <c r="IRE2" s="995"/>
      <c r="IRF2" s="995"/>
      <c r="IRG2" s="995"/>
      <c r="IRH2" s="995"/>
      <c r="IRI2" s="995"/>
      <c r="IRJ2" s="995"/>
      <c r="IRK2" s="995"/>
      <c r="IRL2" s="995"/>
      <c r="IRM2" s="995"/>
      <c r="IRN2" s="995"/>
      <c r="IRO2" s="995"/>
      <c r="IRP2" s="995"/>
      <c r="IRQ2" s="995"/>
      <c r="IRR2" s="995"/>
      <c r="IRS2" s="995"/>
      <c r="IRT2" s="995"/>
      <c r="IRU2" s="995"/>
      <c r="IRV2" s="995"/>
      <c r="IRW2" s="995"/>
      <c r="IRX2" s="995"/>
      <c r="IRY2" s="995"/>
      <c r="IRZ2" s="995"/>
      <c r="ISA2" s="995"/>
      <c r="ISB2" s="995"/>
      <c r="ISC2" s="995"/>
      <c r="ISD2" s="995"/>
      <c r="ISE2" s="995"/>
      <c r="ISF2" s="995"/>
      <c r="ISG2" s="995"/>
      <c r="ISH2" s="995"/>
      <c r="ISI2" s="995"/>
      <c r="ISJ2" s="995"/>
      <c r="ISK2" s="995"/>
      <c r="ISL2" s="995"/>
      <c r="ISM2" s="995"/>
      <c r="ISN2" s="995"/>
      <c r="ISO2" s="995"/>
      <c r="ISP2" s="995"/>
      <c r="ISQ2" s="995"/>
      <c r="ISR2" s="995"/>
      <c r="ISS2" s="995"/>
      <c r="IST2" s="995"/>
      <c r="ISU2" s="995"/>
      <c r="ISV2" s="995"/>
      <c r="ISW2" s="995"/>
      <c r="ISX2" s="995"/>
      <c r="ISY2" s="995"/>
      <c r="ISZ2" s="995"/>
      <c r="ITA2" s="995"/>
      <c r="ITB2" s="995"/>
      <c r="ITC2" s="995"/>
      <c r="ITD2" s="995"/>
      <c r="ITE2" s="995"/>
      <c r="ITF2" s="995"/>
      <c r="ITG2" s="995"/>
      <c r="ITH2" s="995"/>
      <c r="ITI2" s="995"/>
      <c r="ITJ2" s="995"/>
      <c r="ITK2" s="995"/>
      <c r="ITL2" s="995"/>
      <c r="ITM2" s="995"/>
      <c r="ITN2" s="995"/>
      <c r="ITO2" s="995"/>
      <c r="ITP2" s="995"/>
      <c r="ITQ2" s="995"/>
      <c r="ITR2" s="995"/>
      <c r="ITS2" s="995"/>
      <c r="ITT2" s="995"/>
      <c r="ITU2" s="995"/>
      <c r="ITV2" s="995"/>
      <c r="ITW2" s="995"/>
      <c r="ITX2" s="995"/>
      <c r="ITY2" s="995"/>
      <c r="ITZ2" s="995"/>
      <c r="IUA2" s="995"/>
      <c r="IUB2" s="995"/>
      <c r="IUC2" s="995"/>
      <c r="IUD2" s="995"/>
      <c r="IUE2" s="995"/>
      <c r="IUF2" s="995"/>
      <c r="IUG2" s="995"/>
      <c r="IUH2" s="995"/>
      <c r="IUI2" s="995"/>
      <c r="IUJ2" s="995"/>
      <c r="IUK2" s="995"/>
      <c r="IUL2" s="995"/>
      <c r="IUM2" s="995"/>
      <c r="IUN2" s="995"/>
      <c r="IUO2" s="995"/>
      <c r="IUP2" s="995"/>
      <c r="IUQ2" s="995"/>
      <c r="IUR2" s="995"/>
      <c r="IUS2" s="995"/>
      <c r="IUT2" s="995"/>
      <c r="IUU2" s="995"/>
      <c r="IUV2" s="995"/>
      <c r="IUW2" s="995"/>
      <c r="IUX2" s="995"/>
      <c r="IUY2" s="995"/>
      <c r="IUZ2" s="995"/>
      <c r="IVA2" s="995"/>
      <c r="IVB2" s="995"/>
      <c r="IVC2" s="995"/>
      <c r="IVD2" s="995"/>
      <c r="IVE2" s="995"/>
      <c r="IVF2" s="995"/>
      <c r="IVG2" s="995"/>
      <c r="IVH2" s="995"/>
      <c r="IVI2" s="995"/>
      <c r="IVJ2" s="995"/>
      <c r="IVK2" s="995"/>
      <c r="IVL2" s="995"/>
      <c r="IVM2" s="995"/>
      <c r="IVN2" s="995"/>
      <c r="IVO2" s="995"/>
      <c r="IVP2" s="995"/>
      <c r="IVQ2" s="995"/>
      <c r="IVR2" s="995"/>
      <c r="IVS2" s="995"/>
      <c r="IVT2" s="995"/>
      <c r="IVU2" s="995"/>
      <c r="IVV2" s="995"/>
      <c r="IVW2" s="995"/>
      <c r="IVX2" s="995"/>
      <c r="IVY2" s="995"/>
      <c r="IVZ2" s="995"/>
      <c r="IWA2" s="995"/>
      <c r="IWB2" s="995"/>
      <c r="IWC2" s="995"/>
      <c r="IWD2" s="995"/>
      <c r="IWE2" s="995"/>
      <c r="IWF2" s="995"/>
      <c r="IWG2" s="995"/>
      <c r="IWH2" s="995"/>
      <c r="IWI2" s="995"/>
      <c r="IWJ2" s="995"/>
      <c r="IWK2" s="995"/>
      <c r="IWL2" s="995"/>
      <c r="IWM2" s="995"/>
      <c r="IWN2" s="995"/>
      <c r="IWO2" s="995"/>
      <c r="IWP2" s="995"/>
      <c r="IWQ2" s="995"/>
      <c r="IWR2" s="995"/>
      <c r="IWS2" s="995"/>
      <c r="IWT2" s="995"/>
      <c r="IWU2" s="995"/>
      <c r="IWV2" s="995"/>
      <c r="IWW2" s="995"/>
      <c r="IWX2" s="995"/>
      <c r="IWY2" s="995"/>
      <c r="IWZ2" s="995"/>
      <c r="IXA2" s="995"/>
      <c r="IXB2" s="995"/>
      <c r="IXC2" s="995"/>
      <c r="IXD2" s="995"/>
      <c r="IXE2" s="995"/>
      <c r="IXF2" s="995"/>
      <c r="IXG2" s="995"/>
      <c r="IXH2" s="995"/>
      <c r="IXI2" s="995"/>
      <c r="IXJ2" s="995"/>
      <c r="IXK2" s="995"/>
      <c r="IXL2" s="995"/>
      <c r="IXM2" s="995"/>
      <c r="IXN2" s="995"/>
      <c r="IXO2" s="995"/>
      <c r="IXP2" s="995"/>
      <c r="IXQ2" s="995"/>
      <c r="IXR2" s="995"/>
      <c r="IXS2" s="995"/>
      <c r="IXT2" s="995"/>
      <c r="IXU2" s="995"/>
      <c r="IXV2" s="995"/>
      <c r="IXW2" s="995"/>
      <c r="IXX2" s="995"/>
      <c r="IXY2" s="995"/>
      <c r="IXZ2" s="995"/>
      <c r="IYA2" s="995"/>
      <c r="IYB2" s="995"/>
      <c r="IYC2" s="995"/>
      <c r="IYD2" s="995"/>
      <c r="IYE2" s="995"/>
      <c r="IYF2" s="995"/>
      <c r="IYG2" s="995"/>
      <c r="IYH2" s="995"/>
      <c r="IYI2" s="995"/>
      <c r="IYJ2" s="995"/>
      <c r="IYK2" s="995"/>
      <c r="IYL2" s="995"/>
      <c r="IYM2" s="995"/>
      <c r="IYN2" s="995"/>
      <c r="IYO2" s="995"/>
      <c r="IYP2" s="995"/>
      <c r="IYQ2" s="995"/>
      <c r="IYR2" s="995"/>
      <c r="IYS2" s="995"/>
      <c r="IYT2" s="995"/>
      <c r="IYU2" s="995"/>
      <c r="IYV2" s="995"/>
      <c r="IYW2" s="995"/>
      <c r="IYX2" s="995"/>
      <c r="IYY2" s="995"/>
      <c r="IYZ2" s="995"/>
      <c r="IZA2" s="995"/>
      <c r="IZB2" s="995"/>
      <c r="IZC2" s="995"/>
      <c r="IZD2" s="995"/>
      <c r="IZE2" s="995"/>
      <c r="IZF2" s="995"/>
      <c r="IZG2" s="995"/>
      <c r="IZH2" s="995"/>
      <c r="IZI2" s="995"/>
      <c r="IZJ2" s="995"/>
      <c r="IZK2" s="995"/>
      <c r="IZL2" s="995"/>
      <c r="IZM2" s="995"/>
      <c r="IZN2" s="995"/>
      <c r="IZO2" s="995"/>
      <c r="IZP2" s="995"/>
      <c r="IZQ2" s="995"/>
      <c r="IZR2" s="995"/>
      <c r="IZS2" s="995"/>
      <c r="IZT2" s="995"/>
      <c r="IZU2" s="995"/>
      <c r="IZV2" s="995"/>
      <c r="IZW2" s="995"/>
      <c r="IZX2" s="995"/>
      <c r="IZY2" s="995"/>
      <c r="IZZ2" s="995"/>
      <c r="JAA2" s="995"/>
      <c r="JAB2" s="995"/>
      <c r="JAC2" s="995"/>
      <c r="JAD2" s="995"/>
      <c r="JAE2" s="995"/>
      <c r="JAF2" s="995"/>
      <c r="JAG2" s="995"/>
      <c r="JAH2" s="995"/>
      <c r="JAI2" s="995"/>
      <c r="JAJ2" s="995"/>
      <c r="JAK2" s="995"/>
      <c r="JAL2" s="995"/>
      <c r="JAM2" s="995"/>
      <c r="JAN2" s="995"/>
      <c r="JAO2" s="995"/>
      <c r="JAP2" s="995"/>
      <c r="JAQ2" s="995"/>
      <c r="JAR2" s="995"/>
      <c r="JAS2" s="995"/>
      <c r="JAT2" s="995"/>
      <c r="JAU2" s="995"/>
      <c r="JAV2" s="995"/>
      <c r="JAW2" s="995"/>
      <c r="JAX2" s="995"/>
      <c r="JAY2" s="995"/>
      <c r="JAZ2" s="995"/>
      <c r="JBA2" s="995"/>
      <c r="JBB2" s="995"/>
      <c r="JBC2" s="995"/>
      <c r="JBD2" s="995"/>
      <c r="JBE2" s="995"/>
      <c r="JBF2" s="995"/>
      <c r="JBG2" s="995"/>
      <c r="JBH2" s="995"/>
      <c r="JBI2" s="995"/>
      <c r="JBJ2" s="995"/>
      <c r="JBK2" s="995"/>
      <c r="JBL2" s="995"/>
      <c r="JBM2" s="995"/>
      <c r="JBN2" s="995"/>
      <c r="JBO2" s="995"/>
      <c r="JBP2" s="995"/>
      <c r="JBQ2" s="995"/>
      <c r="JBR2" s="995"/>
      <c r="JBS2" s="995"/>
      <c r="JBT2" s="995"/>
      <c r="JBU2" s="995"/>
      <c r="JBV2" s="995"/>
      <c r="JBW2" s="995"/>
      <c r="JBX2" s="995"/>
      <c r="JBY2" s="995"/>
      <c r="JBZ2" s="995"/>
      <c r="JCA2" s="995"/>
      <c r="JCB2" s="995"/>
      <c r="JCC2" s="995"/>
      <c r="JCD2" s="995"/>
      <c r="JCE2" s="995"/>
      <c r="JCF2" s="995"/>
      <c r="JCG2" s="995"/>
      <c r="JCH2" s="995"/>
      <c r="JCI2" s="995"/>
      <c r="JCJ2" s="995"/>
      <c r="JCK2" s="995"/>
      <c r="JCL2" s="995"/>
      <c r="JCM2" s="995"/>
      <c r="JCN2" s="995"/>
      <c r="JCO2" s="995"/>
      <c r="JCP2" s="995"/>
      <c r="JCQ2" s="995"/>
      <c r="JCR2" s="995"/>
      <c r="JCS2" s="995"/>
      <c r="JCT2" s="995"/>
      <c r="JCU2" s="995"/>
      <c r="JCV2" s="995"/>
      <c r="JCW2" s="995"/>
      <c r="JCX2" s="995"/>
      <c r="JCY2" s="995"/>
      <c r="JCZ2" s="995"/>
      <c r="JDA2" s="995"/>
      <c r="JDB2" s="995"/>
      <c r="JDC2" s="995"/>
      <c r="JDD2" s="995"/>
      <c r="JDE2" s="995"/>
      <c r="JDF2" s="995"/>
      <c r="JDG2" s="995"/>
      <c r="JDH2" s="995"/>
      <c r="JDI2" s="995"/>
      <c r="JDJ2" s="995"/>
      <c r="JDK2" s="995"/>
      <c r="JDL2" s="995"/>
      <c r="JDM2" s="995"/>
      <c r="JDN2" s="995"/>
      <c r="JDO2" s="995"/>
      <c r="JDP2" s="995"/>
      <c r="JDQ2" s="995"/>
      <c r="JDR2" s="995"/>
      <c r="JDS2" s="995"/>
      <c r="JDT2" s="995"/>
      <c r="JDU2" s="995"/>
      <c r="JDV2" s="995"/>
      <c r="JDW2" s="995"/>
      <c r="JDX2" s="995"/>
      <c r="JDY2" s="995"/>
      <c r="JDZ2" s="995"/>
      <c r="JEA2" s="995"/>
      <c r="JEB2" s="995"/>
      <c r="JEC2" s="995"/>
      <c r="JED2" s="995"/>
      <c r="JEE2" s="995"/>
      <c r="JEF2" s="995"/>
      <c r="JEG2" s="995"/>
      <c r="JEH2" s="995"/>
      <c r="JEI2" s="995"/>
      <c r="JEJ2" s="995"/>
      <c r="JEK2" s="995"/>
      <c r="JEL2" s="995"/>
      <c r="JEM2" s="995"/>
      <c r="JEN2" s="995"/>
      <c r="JEO2" s="995"/>
      <c r="JEP2" s="995"/>
      <c r="JEQ2" s="995"/>
      <c r="JER2" s="995"/>
      <c r="JES2" s="995"/>
      <c r="JET2" s="995"/>
      <c r="JEU2" s="995"/>
      <c r="JEV2" s="995"/>
      <c r="JEW2" s="995"/>
      <c r="JEX2" s="995"/>
      <c r="JEY2" s="995"/>
      <c r="JEZ2" s="995"/>
      <c r="JFA2" s="995"/>
      <c r="JFB2" s="995"/>
      <c r="JFC2" s="995"/>
      <c r="JFD2" s="995"/>
      <c r="JFE2" s="995"/>
      <c r="JFF2" s="995"/>
      <c r="JFG2" s="995"/>
      <c r="JFH2" s="995"/>
      <c r="JFI2" s="995"/>
      <c r="JFJ2" s="995"/>
      <c r="JFK2" s="995"/>
      <c r="JFL2" s="995"/>
      <c r="JFM2" s="995"/>
      <c r="JFN2" s="995"/>
      <c r="JFO2" s="995"/>
      <c r="JFP2" s="995"/>
      <c r="JFQ2" s="995"/>
      <c r="JFR2" s="995"/>
      <c r="JFS2" s="995"/>
      <c r="JFT2" s="995"/>
      <c r="JFU2" s="995"/>
      <c r="JFV2" s="995"/>
      <c r="JFW2" s="995"/>
      <c r="JFX2" s="995"/>
      <c r="JFY2" s="995"/>
      <c r="JFZ2" s="995"/>
      <c r="JGA2" s="995"/>
      <c r="JGB2" s="995"/>
      <c r="JGC2" s="995"/>
      <c r="JGD2" s="995"/>
      <c r="JGE2" s="995"/>
      <c r="JGF2" s="995"/>
      <c r="JGG2" s="995"/>
      <c r="JGH2" s="995"/>
      <c r="JGI2" s="995"/>
      <c r="JGJ2" s="995"/>
      <c r="JGK2" s="995"/>
      <c r="JGL2" s="995"/>
      <c r="JGM2" s="995"/>
      <c r="JGN2" s="995"/>
      <c r="JGO2" s="995"/>
      <c r="JGP2" s="995"/>
      <c r="JGQ2" s="995"/>
      <c r="JGR2" s="995"/>
      <c r="JGS2" s="995"/>
      <c r="JGT2" s="995"/>
      <c r="JGU2" s="995"/>
      <c r="JGV2" s="995"/>
      <c r="JGW2" s="995"/>
      <c r="JGX2" s="995"/>
      <c r="JGY2" s="995"/>
      <c r="JGZ2" s="995"/>
      <c r="JHA2" s="995"/>
      <c r="JHB2" s="995"/>
      <c r="JHC2" s="995"/>
      <c r="JHD2" s="995"/>
      <c r="JHE2" s="995"/>
      <c r="JHF2" s="995"/>
      <c r="JHG2" s="995"/>
      <c r="JHH2" s="995"/>
      <c r="JHI2" s="995"/>
      <c r="JHJ2" s="995"/>
      <c r="JHK2" s="995"/>
      <c r="JHL2" s="995"/>
      <c r="JHM2" s="995"/>
      <c r="JHN2" s="995"/>
      <c r="JHO2" s="995"/>
      <c r="JHP2" s="995"/>
      <c r="JHQ2" s="995"/>
      <c r="JHR2" s="995"/>
      <c r="JHS2" s="995"/>
      <c r="JHT2" s="995"/>
      <c r="JHU2" s="995"/>
      <c r="JHV2" s="995"/>
      <c r="JHW2" s="995"/>
      <c r="JHX2" s="995"/>
      <c r="JHY2" s="995"/>
      <c r="JHZ2" s="995"/>
      <c r="JIA2" s="995"/>
      <c r="JIB2" s="995"/>
      <c r="JIC2" s="995"/>
      <c r="JID2" s="995"/>
      <c r="JIE2" s="995"/>
      <c r="JIF2" s="995"/>
      <c r="JIG2" s="995"/>
      <c r="JIH2" s="995"/>
      <c r="JII2" s="995"/>
      <c r="JIJ2" s="995"/>
      <c r="JIK2" s="995"/>
      <c r="JIL2" s="995"/>
      <c r="JIM2" s="995"/>
      <c r="JIN2" s="995"/>
      <c r="JIO2" s="995"/>
      <c r="JIP2" s="995"/>
      <c r="JIQ2" s="995"/>
      <c r="JIR2" s="995"/>
      <c r="JIS2" s="995"/>
      <c r="JIT2" s="995"/>
      <c r="JIU2" s="995"/>
      <c r="JIV2" s="995"/>
      <c r="JIW2" s="995"/>
      <c r="JIX2" s="995"/>
      <c r="JIY2" s="995"/>
      <c r="JIZ2" s="995"/>
      <c r="JJA2" s="995"/>
      <c r="JJB2" s="995"/>
      <c r="JJC2" s="995"/>
      <c r="JJD2" s="995"/>
      <c r="JJE2" s="995"/>
      <c r="JJF2" s="995"/>
      <c r="JJG2" s="995"/>
      <c r="JJH2" s="995"/>
      <c r="JJI2" s="995"/>
      <c r="JJJ2" s="995"/>
      <c r="JJK2" s="995"/>
      <c r="JJL2" s="995"/>
      <c r="JJM2" s="995"/>
      <c r="JJN2" s="995"/>
      <c r="JJO2" s="995"/>
      <c r="JJP2" s="995"/>
      <c r="JJQ2" s="995"/>
      <c r="JJR2" s="995"/>
      <c r="JJS2" s="995"/>
      <c r="JJT2" s="995"/>
      <c r="JJU2" s="995"/>
      <c r="JJV2" s="995"/>
      <c r="JJW2" s="995"/>
      <c r="JJX2" s="995"/>
      <c r="JJY2" s="995"/>
      <c r="JJZ2" s="995"/>
      <c r="JKA2" s="995"/>
      <c r="JKB2" s="995"/>
      <c r="JKC2" s="995"/>
      <c r="JKD2" s="995"/>
      <c r="JKE2" s="995"/>
      <c r="JKF2" s="995"/>
      <c r="JKG2" s="995"/>
      <c r="JKH2" s="995"/>
      <c r="JKI2" s="995"/>
      <c r="JKJ2" s="995"/>
      <c r="JKK2" s="995"/>
      <c r="JKL2" s="995"/>
      <c r="JKM2" s="995"/>
      <c r="JKN2" s="995"/>
      <c r="JKO2" s="995"/>
      <c r="JKP2" s="995"/>
      <c r="JKQ2" s="995"/>
      <c r="JKR2" s="995"/>
      <c r="JKS2" s="995"/>
      <c r="JKT2" s="995"/>
      <c r="JKU2" s="995"/>
      <c r="JKV2" s="995"/>
      <c r="JKW2" s="995"/>
      <c r="JKX2" s="995"/>
      <c r="JKY2" s="995"/>
      <c r="JKZ2" s="995"/>
      <c r="JLA2" s="995"/>
      <c r="JLB2" s="995"/>
      <c r="JLC2" s="995"/>
      <c r="JLD2" s="995"/>
      <c r="JLE2" s="995"/>
      <c r="JLF2" s="995"/>
      <c r="JLG2" s="995"/>
      <c r="JLH2" s="995"/>
      <c r="JLI2" s="995"/>
      <c r="JLJ2" s="995"/>
      <c r="JLK2" s="995"/>
      <c r="JLL2" s="995"/>
      <c r="JLM2" s="995"/>
      <c r="JLN2" s="995"/>
      <c r="JLO2" s="995"/>
      <c r="JLP2" s="995"/>
      <c r="JLQ2" s="995"/>
      <c r="JLR2" s="995"/>
      <c r="JLS2" s="995"/>
      <c r="JLT2" s="995"/>
      <c r="JLU2" s="995"/>
      <c r="JLV2" s="995"/>
      <c r="JLW2" s="995"/>
      <c r="JLX2" s="995"/>
      <c r="JLY2" s="995"/>
      <c r="JLZ2" s="995"/>
      <c r="JMA2" s="995"/>
      <c r="JMB2" s="995"/>
      <c r="JMC2" s="995"/>
      <c r="JMD2" s="995"/>
      <c r="JME2" s="995"/>
      <c r="JMF2" s="995"/>
      <c r="JMG2" s="995"/>
      <c r="JMH2" s="995"/>
      <c r="JMI2" s="995"/>
      <c r="JMJ2" s="995"/>
      <c r="JMK2" s="995"/>
      <c r="JML2" s="995"/>
      <c r="JMM2" s="995"/>
      <c r="JMN2" s="995"/>
      <c r="JMO2" s="995"/>
      <c r="JMP2" s="995"/>
      <c r="JMQ2" s="995"/>
      <c r="JMR2" s="995"/>
      <c r="JMS2" s="995"/>
      <c r="JMT2" s="995"/>
      <c r="JMU2" s="995"/>
      <c r="JMV2" s="995"/>
      <c r="JMW2" s="995"/>
      <c r="JMX2" s="995"/>
      <c r="JMY2" s="995"/>
      <c r="JMZ2" s="995"/>
      <c r="JNA2" s="995"/>
      <c r="JNB2" s="995"/>
      <c r="JNC2" s="995"/>
      <c r="JND2" s="995"/>
      <c r="JNE2" s="995"/>
      <c r="JNF2" s="995"/>
      <c r="JNG2" s="995"/>
      <c r="JNH2" s="995"/>
      <c r="JNI2" s="995"/>
      <c r="JNJ2" s="995"/>
      <c r="JNK2" s="995"/>
      <c r="JNL2" s="995"/>
      <c r="JNM2" s="995"/>
      <c r="JNN2" s="995"/>
      <c r="JNO2" s="995"/>
      <c r="JNP2" s="995"/>
      <c r="JNQ2" s="995"/>
      <c r="JNR2" s="995"/>
      <c r="JNS2" s="995"/>
      <c r="JNT2" s="995"/>
      <c r="JNU2" s="995"/>
      <c r="JNV2" s="995"/>
      <c r="JNW2" s="995"/>
      <c r="JNX2" s="995"/>
      <c r="JNY2" s="995"/>
      <c r="JNZ2" s="995"/>
      <c r="JOA2" s="995"/>
      <c r="JOB2" s="995"/>
      <c r="JOC2" s="995"/>
      <c r="JOD2" s="995"/>
      <c r="JOE2" s="995"/>
      <c r="JOF2" s="995"/>
      <c r="JOG2" s="995"/>
      <c r="JOH2" s="995"/>
      <c r="JOI2" s="995"/>
      <c r="JOJ2" s="995"/>
      <c r="JOK2" s="995"/>
      <c r="JOL2" s="995"/>
      <c r="JOM2" s="995"/>
      <c r="JON2" s="995"/>
      <c r="JOO2" s="995"/>
      <c r="JOP2" s="995"/>
      <c r="JOQ2" s="995"/>
      <c r="JOR2" s="995"/>
      <c r="JOS2" s="995"/>
      <c r="JOT2" s="995"/>
      <c r="JOU2" s="995"/>
      <c r="JOV2" s="995"/>
      <c r="JOW2" s="995"/>
      <c r="JOX2" s="995"/>
      <c r="JOY2" s="995"/>
      <c r="JOZ2" s="995"/>
      <c r="JPA2" s="995"/>
      <c r="JPB2" s="995"/>
      <c r="JPC2" s="995"/>
      <c r="JPD2" s="995"/>
      <c r="JPE2" s="995"/>
      <c r="JPF2" s="995"/>
      <c r="JPG2" s="995"/>
      <c r="JPH2" s="995"/>
      <c r="JPI2" s="995"/>
      <c r="JPJ2" s="995"/>
      <c r="JPK2" s="995"/>
      <c r="JPL2" s="995"/>
      <c r="JPM2" s="995"/>
      <c r="JPN2" s="995"/>
      <c r="JPO2" s="995"/>
      <c r="JPP2" s="995"/>
      <c r="JPQ2" s="995"/>
      <c r="JPR2" s="995"/>
      <c r="JPS2" s="995"/>
      <c r="JPT2" s="995"/>
      <c r="JPU2" s="995"/>
      <c r="JPV2" s="995"/>
      <c r="JPW2" s="995"/>
      <c r="JPX2" s="995"/>
      <c r="JPY2" s="995"/>
      <c r="JPZ2" s="995"/>
      <c r="JQA2" s="995"/>
      <c r="JQB2" s="995"/>
      <c r="JQC2" s="995"/>
      <c r="JQD2" s="995"/>
      <c r="JQE2" s="995"/>
      <c r="JQF2" s="995"/>
      <c r="JQG2" s="995"/>
      <c r="JQH2" s="995"/>
      <c r="JQI2" s="995"/>
      <c r="JQJ2" s="995"/>
      <c r="JQK2" s="995"/>
      <c r="JQL2" s="995"/>
      <c r="JQM2" s="995"/>
      <c r="JQN2" s="995"/>
      <c r="JQO2" s="995"/>
      <c r="JQP2" s="995"/>
      <c r="JQQ2" s="995"/>
      <c r="JQR2" s="995"/>
      <c r="JQS2" s="995"/>
      <c r="JQT2" s="995"/>
      <c r="JQU2" s="995"/>
      <c r="JQV2" s="995"/>
      <c r="JQW2" s="995"/>
      <c r="JQX2" s="995"/>
      <c r="JQY2" s="995"/>
      <c r="JQZ2" s="995"/>
      <c r="JRA2" s="995"/>
      <c r="JRB2" s="995"/>
      <c r="JRC2" s="995"/>
      <c r="JRD2" s="995"/>
      <c r="JRE2" s="995"/>
      <c r="JRF2" s="995"/>
      <c r="JRG2" s="995"/>
      <c r="JRH2" s="995"/>
      <c r="JRI2" s="995"/>
      <c r="JRJ2" s="995"/>
      <c r="JRK2" s="995"/>
      <c r="JRL2" s="995"/>
      <c r="JRM2" s="995"/>
      <c r="JRN2" s="995"/>
      <c r="JRO2" s="995"/>
      <c r="JRP2" s="995"/>
      <c r="JRQ2" s="995"/>
      <c r="JRR2" s="995"/>
      <c r="JRS2" s="995"/>
      <c r="JRT2" s="995"/>
      <c r="JRU2" s="995"/>
      <c r="JRV2" s="995"/>
      <c r="JRW2" s="995"/>
      <c r="JRX2" s="995"/>
      <c r="JRY2" s="995"/>
      <c r="JRZ2" s="995"/>
      <c r="JSA2" s="995"/>
      <c r="JSB2" s="995"/>
      <c r="JSC2" s="995"/>
      <c r="JSD2" s="995"/>
      <c r="JSE2" s="995"/>
      <c r="JSF2" s="995"/>
      <c r="JSG2" s="995"/>
      <c r="JSH2" s="995"/>
      <c r="JSI2" s="995"/>
      <c r="JSJ2" s="995"/>
      <c r="JSK2" s="995"/>
      <c r="JSL2" s="995"/>
      <c r="JSM2" s="995"/>
      <c r="JSN2" s="995"/>
      <c r="JSO2" s="995"/>
      <c r="JSP2" s="995"/>
      <c r="JSQ2" s="995"/>
      <c r="JSR2" s="995"/>
      <c r="JSS2" s="995"/>
      <c r="JST2" s="995"/>
      <c r="JSU2" s="995"/>
      <c r="JSV2" s="995"/>
      <c r="JSW2" s="995"/>
      <c r="JSX2" s="995"/>
      <c r="JSY2" s="995"/>
      <c r="JSZ2" s="995"/>
      <c r="JTA2" s="995"/>
      <c r="JTB2" s="995"/>
      <c r="JTC2" s="995"/>
      <c r="JTD2" s="995"/>
      <c r="JTE2" s="995"/>
      <c r="JTF2" s="995"/>
      <c r="JTG2" s="995"/>
      <c r="JTH2" s="995"/>
      <c r="JTI2" s="995"/>
      <c r="JTJ2" s="995"/>
      <c r="JTK2" s="995"/>
      <c r="JTL2" s="995"/>
      <c r="JTM2" s="995"/>
      <c r="JTN2" s="995"/>
      <c r="JTO2" s="995"/>
      <c r="JTP2" s="995"/>
      <c r="JTQ2" s="995"/>
      <c r="JTR2" s="995"/>
      <c r="JTS2" s="995"/>
      <c r="JTT2" s="995"/>
      <c r="JTU2" s="995"/>
      <c r="JTV2" s="995"/>
      <c r="JTW2" s="995"/>
      <c r="JTX2" s="995"/>
      <c r="JTY2" s="995"/>
      <c r="JTZ2" s="995"/>
      <c r="JUA2" s="995"/>
      <c r="JUB2" s="995"/>
      <c r="JUC2" s="995"/>
      <c r="JUD2" s="995"/>
      <c r="JUE2" s="995"/>
      <c r="JUF2" s="995"/>
      <c r="JUG2" s="995"/>
      <c r="JUH2" s="995"/>
      <c r="JUI2" s="995"/>
      <c r="JUJ2" s="995"/>
      <c r="JUK2" s="995"/>
      <c r="JUL2" s="995"/>
      <c r="JUM2" s="995"/>
      <c r="JUN2" s="995"/>
      <c r="JUO2" s="995"/>
      <c r="JUP2" s="995"/>
      <c r="JUQ2" s="995"/>
      <c r="JUR2" s="995"/>
      <c r="JUS2" s="995"/>
      <c r="JUT2" s="995"/>
      <c r="JUU2" s="995"/>
      <c r="JUV2" s="995"/>
      <c r="JUW2" s="995"/>
      <c r="JUX2" s="995"/>
      <c r="JUY2" s="995"/>
      <c r="JUZ2" s="995"/>
      <c r="JVA2" s="995"/>
      <c r="JVB2" s="995"/>
      <c r="JVC2" s="995"/>
      <c r="JVD2" s="995"/>
      <c r="JVE2" s="995"/>
      <c r="JVF2" s="995"/>
      <c r="JVG2" s="995"/>
      <c r="JVH2" s="995"/>
      <c r="JVI2" s="995"/>
      <c r="JVJ2" s="995"/>
      <c r="JVK2" s="995"/>
      <c r="JVL2" s="995"/>
      <c r="JVM2" s="995"/>
      <c r="JVN2" s="995"/>
      <c r="JVO2" s="995"/>
      <c r="JVP2" s="995"/>
      <c r="JVQ2" s="995"/>
      <c r="JVR2" s="995"/>
      <c r="JVS2" s="995"/>
      <c r="JVT2" s="995"/>
      <c r="JVU2" s="995"/>
      <c r="JVV2" s="995"/>
      <c r="JVW2" s="995"/>
      <c r="JVX2" s="995"/>
      <c r="JVY2" s="995"/>
      <c r="JVZ2" s="995"/>
      <c r="JWA2" s="995"/>
      <c r="JWB2" s="995"/>
      <c r="JWC2" s="995"/>
      <c r="JWD2" s="995"/>
      <c r="JWE2" s="995"/>
      <c r="JWF2" s="995"/>
      <c r="JWG2" s="995"/>
      <c r="JWH2" s="995"/>
      <c r="JWI2" s="995"/>
      <c r="JWJ2" s="995"/>
      <c r="JWK2" s="995"/>
      <c r="JWL2" s="995"/>
      <c r="JWM2" s="995"/>
      <c r="JWN2" s="995"/>
      <c r="JWO2" s="995"/>
      <c r="JWP2" s="995"/>
      <c r="JWQ2" s="995"/>
      <c r="JWR2" s="995"/>
      <c r="JWS2" s="995"/>
      <c r="JWT2" s="995"/>
      <c r="JWU2" s="995"/>
      <c r="JWV2" s="995"/>
      <c r="JWW2" s="995"/>
      <c r="JWX2" s="995"/>
      <c r="JWY2" s="995"/>
      <c r="JWZ2" s="995"/>
      <c r="JXA2" s="995"/>
      <c r="JXB2" s="995"/>
      <c r="JXC2" s="995"/>
      <c r="JXD2" s="995"/>
      <c r="JXE2" s="995"/>
      <c r="JXF2" s="995"/>
      <c r="JXG2" s="995"/>
      <c r="JXH2" s="995"/>
      <c r="JXI2" s="995"/>
      <c r="JXJ2" s="995"/>
      <c r="JXK2" s="995"/>
      <c r="JXL2" s="995"/>
      <c r="JXM2" s="995"/>
      <c r="JXN2" s="995"/>
      <c r="JXO2" s="995"/>
      <c r="JXP2" s="995"/>
      <c r="JXQ2" s="995"/>
      <c r="JXR2" s="995"/>
      <c r="JXS2" s="995"/>
      <c r="JXT2" s="995"/>
      <c r="JXU2" s="995"/>
      <c r="JXV2" s="995"/>
      <c r="JXW2" s="995"/>
      <c r="JXX2" s="995"/>
      <c r="JXY2" s="995"/>
      <c r="JXZ2" s="995"/>
      <c r="JYA2" s="995"/>
      <c r="JYB2" s="995"/>
      <c r="JYC2" s="995"/>
      <c r="JYD2" s="995"/>
      <c r="JYE2" s="995"/>
      <c r="JYF2" s="995"/>
      <c r="JYG2" s="995"/>
      <c r="JYH2" s="995"/>
      <c r="JYI2" s="995"/>
      <c r="JYJ2" s="995"/>
      <c r="JYK2" s="995"/>
      <c r="JYL2" s="995"/>
      <c r="JYM2" s="995"/>
      <c r="JYN2" s="995"/>
      <c r="JYO2" s="995"/>
      <c r="JYP2" s="995"/>
      <c r="JYQ2" s="995"/>
      <c r="JYR2" s="995"/>
      <c r="JYS2" s="995"/>
      <c r="JYT2" s="995"/>
      <c r="JYU2" s="995"/>
      <c r="JYV2" s="995"/>
      <c r="JYW2" s="995"/>
      <c r="JYX2" s="995"/>
      <c r="JYY2" s="995"/>
      <c r="JYZ2" s="995"/>
      <c r="JZA2" s="995"/>
      <c r="JZB2" s="995"/>
      <c r="JZC2" s="995"/>
      <c r="JZD2" s="995"/>
      <c r="JZE2" s="995"/>
      <c r="JZF2" s="995"/>
      <c r="JZG2" s="995"/>
      <c r="JZH2" s="995"/>
      <c r="JZI2" s="995"/>
      <c r="JZJ2" s="995"/>
      <c r="JZK2" s="995"/>
      <c r="JZL2" s="995"/>
      <c r="JZM2" s="995"/>
      <c r="JZN2" s="995"/>
      <c r="JZO2" s="995"/>
      <c r="JZP2" s="995"/>
      <c r="JZQ2" s="995"/>
      <c r="JZR2" s="995"/>
      <c r="JZS2" s="995"/>
      <c r="JZT2" s="995"/>
      <c r="JZU2" s="995"/>
      <c r="JZV2" s="995"/>
      <c r="JZW2" s="995"/>
      <c r="JZX2" s="995"/>
      <c r="JZY2" s="995"/>
      <c r="JZZ2" s="995"/>
      <c r="KAA2" s="995"/>
      <c r="KAB2" s="995"/>
      <c r="KAC2" s="995"/>
      <c r="KAD2" s="995"/>
      <c r="KAE2" s="995"/>
      <c r="KAF2" s="995"/>
      <c r="KAG2" s="995"/>
      <c r="KAH2" s="995"/>
      <c r="KAI2" s="995"/>
      <c r="KAJ2" s="995"/>
      <c r="KAK2" s="995"/>
      <c r="KAL2" s="995"/>
      <c r="KAM2" s="995"/>
      <c r="KAN2" s="995"/>
      <c r="KAO2" s="995"/>
      <c r="KAP2" s="995"/>
      <c r="KAQ2" s="995"/>
      <c r="KAR2" s="995"/>
      <c r="KAS2" s="995"/>
      <c r="KAT2" s="995"/>
      <c r="KAU2" s="995"/>
      <c r="KAV2" s="995"/>
      <c r="KAW2" s="995"/>
      <c r="KAX2" s="995"/>
      <c r="KAY2" s="995"/>
      <c r="KAZ2" s="995"/>
      <c r="KBA2" s="995"/>
      <c r="KBB2" s="995"/>
      <c r="KBC2" s="995"/>
      <c r="KBD2" s="995"/>
      <c r="KBE2" s="995"/>
      <c r="KBF2" s="995"/>
      <c r="KBG2" s="995"/>
      <c r="KBH2" s="995"/>
      <c r="KBI2" s="995"/>
      <c r="KBJ2" s="995"/>
      <c r="KBK2" s="995"/>
      <c r="KBL2" s="995"/>
      <c r="KBM2" s="995"/>
      <c r="KBN2" s="995"/>
      <c r="KBO2" s="995"/>
      <c r="KBP2" s="995"/>
      <c r="KBQ2" s="995"/>
      <c r="KBR2" s="995"/>
      <c r="KBS2" s="995"/>
      <c r="KBT2" s="995"/>
      <c r="KBU2" s="995"/>
      <c r="KBV2" s="995"/>
      <c r="KBW2" s="995"/>
      <c r="KBX2" s="995"/>
      <c r="KBY2" s="995"/>
      <c r="KBZ2" s="995"/>
      <c r="KCA2" s="995"/>
      <c r="KCB2" s="995"/>
      <c r="KCC2" s="995"/>
      <c r="KCD2" s="995"/>
      <c r="KCE2" s="995"/>
      <c r="KCF2" s="995"/>
      <c r="KCG2" s="995"/>
      <c r="KCH2" s="995"/>
      <c r="KCI2" s="995"/>
      <c r="KCJ2" s="995"/>
      <c r="KCK2" s="995"/>
      <c r="KCL2" s="995"/>
      <c r="KCM2" s="995"/>
      <c r="KCN2" s="995"/>
      <c r="KCO2" s="995"/>
      <c r="KCP2" s="995"/>
      <c r="KCQ2" s="995"/>
      <c r="KCR2" s="995"/>
      <c r="KCS2" s="995"/>
      <c r="KCT2" s="995"/>
      <c r="KCU2" s="995"/>
      <c r="KCV2" s="995"/>
      <c r="KCW2" s="995"/>
      <c r="KCX2" s="995"/>
      <c r="KCY2" s="995"/>
      <c r="KCZ2" s="995"/>
      <c r="KDA2" s="995"/>
      <c r="KDB2" s="995"/>
      <c r="KDC2" s="995"/>
      <c r="KDD2" s="995"/>
      <c r="KDE2" s="995"/>
      <c r="KDF2" s="995"/>
      <c r="KDG2" s="995"/>
      <c r="KDH2" s="995"/>
      <c r="KDI2" s="995"/>
      <c r="KDJ2" s="995"/>
      <c r="KDK2" s="995"/>
      <c r="KDL2" s="995"/>
      <c r="KDM2" s="995"/>
      <c r="KDN2" s="995"/>
      <c r="KDO2" s="995"/>
      <c r="KDP2" s="995"/>
      <c r="KDQ2" s="995"/>
      <c r="KDR2" s="995"/>
      <c r="KDS2" s="995"/>
      <c r="KDT2" s="995"/>
      <c r="KDU2" s="995"/>
      <c r="KDV2" s="995"/>
      <c r="KDW2" s="995"/>
      <c r="KDX2" s="995"/>
      <c r="KDY2" s="995"/>
      <c r="KDZ2" s="995"/>
      <c r="KEA2" s="995"/>
      <c r="KEB2" s="995"/>
      <c r="KEC2" s="995"/>
      <c r="KED2" s="995"/>
      <c r="KEE2" s="995"/>
      <c r="KEF2" s="995"/>
      <c r="KEG2" s="995"/>
      <c r="KEH2" s="995"/>
      <c r="KEI2" s="995"/>
      <c r="KEJ2" s="995"/>
      <c r="KEK2" s="995"/>
      <c r="KEL2" s="995"/>
      <c r="KEM2" s="995"/>
      <c r="KEN2" s="995"/>
      <c r="KEO2" s="995"/>
      <c r="KEP2" s="995"/>
      <c r="KEQ2" s="995"/>
      <c r="KER2" s="995"/>
      <c r="KES2" s="995"/>
      <c r="KET2" s="995"/>
      <c r="KEU2" s="995"/>
      <c r="KEV2" s="995"/>
      <c r="KEW2" s="995"/>
      <c r="KEX2" s="995"/>
      <c r="KEY2" s="995"/>
      <c r="KEZ2" s="995"/>
      <c r="KFA2" s="995"/>
      <c r="KFB2" s="995"/>
      <c r="KFC2" s="995"/>
      <c r="KFD2" s="995"/>
      <c r="KFE2" s="995"/>
      <c r="KFF2" s="995"/>
      <c r="KFG2" s="995"/>
      <c r="KFH2" s="995"/>
      <c r="KFI2" s="995"/>
      <c r="KFJ2" s="995"/>
      <c r="KFK2" s="995"/>
      <c r="KFL2" s="995"/>
      <c r="KFM2" s="995"/>
      <c r="KFN2" s="995"/>
      <c r="KFO2" s="995"/>
      <c r="KFP2" s="995"/>
      <c r="KFQ2" s="995"/>
      <c r="KFR2" s="995"/>
      <c r="KFS2" s="995"/>
      <c r="KFT2" s="995"/>
      <c r="KFU2" s="995"/>
      <c r="KFV2" s="995"/>
      <c r="KFW2" s="995"/>
      <c r="KFX2" s="995"/>
      <c r="KFY2" s="995"/>
      <c r="KFZ2" s="995"/>
      <c r="KGA2" s="995"/>
      <c r="KGB2" s="995"/>
      <c r="KGC2" s="995"/>
      <c r="KGD2" s="995"/>
      <c r="KGE2" s="995"/>
      <c r="KGF2" s="995"/>
      <c r="KGG2" s="995"/>
      <c r="KGH2" s="995"/>
      <c r="KGI2" s="995"/>
      <c r="KGJ2" s="995"/>
      <c r="KGK2" s="995"/>
      <c r="KGL2" s="995"/>
      <c r="KGM2" s="995"/>
      <c r="KGN2" s="995"/>
      <c r="KGO2" s="995"/>
      <c r="KGP2" s="995"/>
      <c r="KGQ2" s="995"/>
      <c r="KGR2" s="995"/>
      <c r="KGS2" s="995"/>
      <c r="KGT2" s="995"/>
      <c r="KGU2" s="995"/>
      <c r="KGV2" s="995"/>
      <c r="KGW2" s="995"/>
      <c r="KGX2" s="995"/>
      <c r="KGY2" s="995"/>
      <c r="KGZ2" s="995"/>
      <c r="KHA2" s="995"/>
      <c r="KHB2" s="995"/>
      <c r="KHC2" s="995"/>
      <c r="KHD2" s="995"/>
      <c r="KHE2" s="995"/>
      <c r="KHF2" s="995"/>
      <c r="KHG2" s="995"/>
      <c r="KHH2" s="995"/>
      <c r="KHI2" s="995"/>
      <c r="KHJ2" s="995"/>
      <c r="KHK2" s="995"/>
      <c r="KHL2" s="995"/>
      <c r="KHM2" s="995"/>
      <c r="KHN2" s="995"/>
      <c r="KHO2" s="995"/>
      <c r="KHP2" s="995"/>
      <c r="KHQ2" s="995"/>
      <c r="KHR2" s="995"/>
      <c r="KHS2" s="995"/>
      <c r="KHT2" s="995"/>
      <c r="KHU2" s="995"/>
      <c r="KHV2" s="995"/>
      <c r="KHW2" s="995"/>
      <c r="KHX2" s="995"/>
      <c r="KHY2" s="995"/>
      <c r="KHZ2" s="995"/>
      <c r="KIA2" s="995"/>
      <c r="KIB2" s="995"/>
      <c r="KIC2" s="995"/>
      <c r="KID2" s="995"/>
      <c r="KIE2" s="995"/>
      <c r="KIF2" s="995"/>
      <c r="KIG2" s="995"/>
      <c r="KIH2" s="995"/>
      <c r="KII2" s="995"/>
      <c r="KIJ2" s="995"/>
      <c r="KIK2" s="995"/>
      <c r="KIL2" s="995"/>
      <c r="KIM2" s="995"/>
      <c r="KIN2" s="995"/>
      <c r="KIO2" s="995"/>
      <c r="KIP2" s="995"/>
      <c r="KIQ2" s="995"/>
      <c r="KIR2" s="995"/>
      <c r="KIS2" s="995"/>
      <c r="KIT2" s="995"/>
      <c r="KIU2" s="995"/>
      <c r="KIV2" s="995"/>
      <c r="KIW2" s="995"/>
      <c r="KIX2" s="995"/>
      <c r="KIY2" s="995"/>
      <c r="KIZ2" s="995"/>
      <c r="KJA2" s="995"/>
      <c r="KJB2" s="995"/>
      <c r="KJC2" s="995"/>
      <c r="KJD2" s="995"/>
      <c r="KJE2" s="995"/>
      <c r="KJF2" s="995"/>
      <c r="KJG2" s="995"/>
      <c r="KJH2" s="995"/>
      <c r="KJI2" s="995"/>
      <c r="KJJ2" s="995"/>
      <c r="KJK2" s="995"/>
      <c r="KJL2" s="995"/>
      <c r="KJM2" s="995"/>
      <c r="KJN2" s="995"/>
      <c r="KJO2" s="995"/>
      <c r="KJP2" s="995"/>
      <c r="KJQ2" s="995"/>
      <c r="KJR2" s="995"/>
      <c r="KJS2" s="995"/>
      <c r="KJT2" s="995"/>
      <c r="KJU2" s="995"/>
      <c r="KJV2" s="995"/>
      <c r="KJW2" s="995"/>
      <c r="KJX2" s="995"/>
      <c r="KJY2" s="995"/>
      <c r="KJZ2" s="995"/>
      <c r="KKA2" s="995"/>
      <c r="KKB2" s="995"/>
      <c r="KKC2" s="995"/>
      <c r="KKD2" s="995"/>
      <c r="KKE2" s="995"/>
      <c r="KKF2" s="995"/>
      <c r="KKG2" s="995"/>
      <c r="KKH2" s="995"/>
      <c r="KKI2" s="995"/>
      <c r="KKJ2" s="995"/>
      <c r="KKK2" s="995"/>
      <c r="KKL2" s="995"/>
      <c r="KKM2" s="995"/>
      <c r="KKN2" s="995"/>
      <c r="KKO2" s="995"/>
      <c r="KKP2" s="995"/>
      <c r="KKQ2" s="995"/>
      <c r="KKR2" s="995"/>
      <c r="KKS2" s="995"/>
      <c r="KKT2" s="995"/>
      <c r="KKU2" s="995"/>
      <c r="KKV2" s="995"/>
      <c r="KKW2" s="995"/>
      <c r="KKX2" s="995"/>
      <c r="KKY2" s="995"/>
      <c r="KKZ2" s="995"/>
      <c r="KLA2" s="995"/>
      <c r="KLB2" s="995"/>
      <c r="KLC2" s="995"/>
      <c r="KLD2" s="995"/>
      <c r="KLE2" s="995"/>
      <c r="KLF2" s="995"/>
      <c r="KLG2" s="995"/>
      <c r="KLH2" s="995"/>
      <c r="KLI2" s="995"/>
      <c r="KLJ2" s="995"/>
      <c r="KLK2" s="995"/>
      <c r="KLL2" s="995"/>
      <c r="KLM2" s="995"/>
      <c r="KLN2" s="995"/>
      <c r="KLO2" s="995"/>
      <c r="KLP2" s="995"/>
      <c r="KLQ2" s="995"/>
      <c r="KLR2" s="995"/>
      <c r="KLS2" s="995"/>
      <c r="KLT2" s="995"/>
      <c r="KLU2" s="995"/>
      <c r="KLV2" s="995"/>
      <c r="KLW2" s="995"/>
      <c r="KLX2" s="995"/>
      <c r="KLY2" s="995"/>
      <c r="KLZ2" s="995"/>
      <c r="KMA2" s="995"/>
      <c r="KMB2" s="995"/>
      <c r="KMC2" s="995"/>
      <c r="KMD2" s="995"/>
      <c r="KME2" s="995"/>
      <c r="KMF2" s="995"/>
      <c r="KMG2" s="995"/>
      <c r="KMH2" s="995"/>
      <c r="KMI2" s="995"/>
      <c r="KMJ2" s="995"/>
      <c r="KMK2" s="995"/>
      <c r="KML2" s="995"/>
      <c r="KMM2" s="995"/>
      <c r="KMN2" s="995"/>
      <c r="KMO2" s="995"/>
      <c r="KMP2" s="995"/>
      <c r="KMQ2" s="995"/>
      <c r="KMR2" s="995"/>
      <c r="KMS2" s="995"/>
      <c r="KMT2" s="995"/>
      <c r="KMU2" s="995"/>
      <c r="KMV2" s="995"/>
      <c r="KMW2" s="995"/>
      <c r="KMX2" s="995"/>
      <c r="KMY2" s="995"/>
      <c r="KMZ2" s="995"/>
      <c r="KNA2" s="995"/>
      <c r="KNB2" s="995"/>
      <c r="KNC2" s="995"/>
      <c r="KND2" s="995"/>
      <c r="KNE2" s="995"/>
      <c r="KNF2" s="995"/>
      <c r="KNG2" s="995"/>
      <c r="KNH2" s="995"/>
      <c r="KNI2" s="995"/>
      <c r="KNJ2" s="995"/>
      <c r="KNK2" s="995"/>
      <c r="KNL2" s="995"/>
      <c r="KNM2" s="995"/>
      <c r="KNN2" s="995"/>
      <c r="KNO2" s="995"/>
      <c r="KNP2" s="995"/>
      <c r="KNQ2" s="995"/>
      <c r="KNR2" s="995"/>
      <c r="KNS2" s="995"/>
      <c r="KNT2" s="995"/>
      <c r="KNU2" s="995"/>
      <c r="KNV2" s="995"/>
      <c r="KNW2" s="995"/>
      <c r="KNX2" s="995"/>
      <c r="KNY2" s="995"/>
      <c r="KNZ2" s="995"/>
      <c r="KOA2" s="995"/>
      <c r="KOB2" s="995"/>
      <c r="KOC2" s="995"/>
      <c r="KOD2" s="995"/>
      <c r="KOE2" s="995"/>
      <c r="KOF2" s="995"/>
      <c r="KOG2" s="995"/>
      <c r="KOH2" s="995"/>
      <c r="KOI2" s="995"/>
      <c r="KOJ2" s="995"/>
      <c r="KOK2" s="995"/>
      <c r="KOL2" s="995"/>
      <c r="KOM2" s="995"/>
      <c r="KON2" s="995"/>
      <c r="KOO2" s="995"/>
      <c r="KOP2" s="995"/>
      <c r="KOQ2" s="995"/>
      <c r="KOR2" s="995"/>
      <c r="KOS2" s="995"/>
      <c r="KOT2" s="995"/>
      <c r="KOU2" s="995"/>
      <c r="KOV2" s="995"/>
      <c r="KOW2" s="995"/>
      <c r="KOX2" s="995"/>
      <c r="KOY2" s="995"/>
      <c r="KOZ2" s="995"/>
      <c r="KPA2" s="995"/>
      <c r="KPB2" s="995"/>
      <c r="KPC2" s="995"/>
      <c r="KPD2" s="995"/>
      <c r="KPE2" s="995"/>
      <c r="KPF2" s="995"/>
      <c r="KPG2" s="995"/>
      <c r="KPH2" s="995"/>
      <c r="KPI2" s="995"/>
      <c r="KPJ2" s="995"/>
      <c r="KPK2" s="995"/>
      <c r="KPL2" s="995"/>
      <c r="KPM2" s="995"/>
      <c r="KPN2" s="995"/>
      <c r="KPO2" s="995"/>
      <c r="KPP2" s="995"/>
      <c r="KPQ2" s="995"/>
      <c r="KPR2" s="995"/>
      <c r="KPS2" s="995"/>
      <c r="KPT2" s="995"/>
      <c r="KPU2" s="995"/>
      <c r="KPV2" s="995"/>
      <c r="KPW2" s="995"/>
      <c r="KPX2" s="995"/>
      <c r="KPY2" s="995"/>
      <c r="KPZ2" s="995"/>
      <c r="KQA2" s="995"/>
      <c r="KQB2" s="995"/>
      <c r="KQC2" s="995"/>
      <c r="KQD2" s="995"/>
      <c r="KQE2" s="995"/>
      <c r="KQF2" s="995"/>
      <c r="KQG2" s="995"/>
      <c r="KQH2" s="995"/>
      <c r="KQI2" s="995"/>
      <c r="KQJ2" s="995"/>
      <c r="KQK2" s="995"/>
      <c r="KQL2" s="995"/>
      <c r="KQM2" s="995"/>
      <c r="KQN2" s="995"/>
      <c r="KQO2" s="995"/>
      <c r="KQP2" s="995"/>
      <c r="KQQ2" s="995"/>
      <c r="KQR2" s="995"/>
      <c r="KQS2" s="995"/>
      <c r="KQT2" s="995"/>
      <c r="KQU2" s="995"/>
      <c r="KQV2" s="995"/>
      <c r="KQW2" s="995"/>
      <c r="KQX2" s="995"/>
      <c r="KQY2" s="995"/>
      <c r="KQZ2" s="995"/>
      <c r="KRA2" s="995"/>
      <c r="KRB2" s="995"/>
      <c r="KRC2" s="995"/>
      <c r="KRD2" s="995"/>
      <c r="KRE2" s="995"/>
      <c r="KRF2" s="995"/>
      <c r="KRG2" s="995"/>
      <c r="KRH2" s="995"/>
      <c r="KRI2" s="995"/>
      <c r="KRJ2" s="995"/>
      <c r="KRK2" s="995"/>
      <c r="KRL2" s="995"/>
      <c r="KRM2" s="995"/>
      <c r="KRN2" s="995"/>
      <c r="KRO2" s="995"/>
      <c r="KRP2" s="995"/>
      <c r="KRQ2" s="995"/>
      <c r="KRR2" s="995"/>
      <c r="KRS2" s="995"/>
      <c r="KRT2" s="995"/>
      <c r="KRU2" s="995"/>
      <c r="KRV2" s="995"/>
      <c r="KRW2" s="995"/>
      <c r="KRX2" s="995"/>
      <c r="KRY2" s="995"/>
      <c r="KRZ2" s="995"/>
      <c r="KSA2" s="995"/>
      <c r="KSB2" s="995"/>
      <c r="KSC2" s="995"/>
      <c r="KSD2" s="995"/>
      <c r="KSE2" s="995"/>
      <c r="KSF2" s="995"/>
      <c r="KSG2" s="995"/>
      <c r="KSH2" s="995"/>
      <c r="KSI2" s="995"/>
      <c r="KSJ2" s="995"/>
      <c r="KSK2" s="995"/>
      <c r="KSL2" s="995"/>
      <c r="KSM2" s="995"/>
      <c r="KSN2" s="995"/>
      <c r="KSO2" s="995"/>
      <c r="KSP2" s="995"/>
      <c r="KSQ2" s="995"/>
      <c r="KSR2" s="995"/>
      <c r="KSS2" s="995"/>
      <c r="KST2" s="995"/>
      <c r="KSU2" s="995"/>
      <c r="KSV2" s="995"/>
      <c r="KSW2" s="995"/>
      <c r="KSX2" s="995"/>
      <c r="KSY2" s="995"/>
      <c r="KSZ2" s="995"/>
      <c r="KTA2" s="995"/>
      <c r="KTB2" s="995"/>
      <c r="KTC2" s="995"/>
      <c r="KTD2" s="995"/>
      <c r="KTE2" s="995"/>
      <c r="KTF2" s="995"/>
      <c r="KTG2" s="995"/>
      <c r="KTH2" s="995"/>
      <c r="KTI2" s="995"/>
      <c r="KTJ2" s="995"/>
      <c r="KTK2" s="995"/>
      <c r="KTL2" s="995"/>
      <c r="KTM2" s="995"/>
      <c r="KTN2" s="995"/>
      <c r="KTO2" s="995"/>
      <c r="KTP2" s="995"/>
      <c r="KTQ2" s="995"/>
      <c r="KTR2" s="995"/>
      <c r="KTS2" s="995"/>
      <c r="KTT2" s="995"/>
      <c r="KTU2" s="995"/>
      <c r="KTV2" s="995"/>
      <c r="KTW2" s="995"/>
      <c r="KTX2" s="995"/>
      <c r="KTY2" s="995"/>
      <c r="KTZ2" s="995"/>
      <c r="KUA2" s="995"/>
      <c r="KUB2" s="995"/>
      <c r="KUC2" s="995"/>
      <c r="KUD2" s="995"/>
      <c r="KUE2" s="995"/>
      <c r="KUF2" s="995"/>
      <c r="KUG2" s="995"/>
      <c r="KUH2" s="995"/>
      <c r="KUI2" s="995"/>
      <c r="KUJ2" s="995"/>
      <c r="KUK2" s="995"/>
      <c r="KUL2" s="995"/>
      <c r="KUM2" s="995"/>
      <c r="KUN2" s="995"/>
      <c r="KUO2" s="995"/>
      <c r="KUP2" s="995"/>
      <c r="KUQ2" s="995"/>
      <c r="KUR2" s="995"/>
      <c r="KUS2" s="995"/>
      <c r="KUT2" s="995"/>
      <c r="KUU2" s="995"/>
      <c r="KUV2" s="995"/>
      <c r="KUW2" s="995"/>
      <c r="KUX2" s="995"/>
      <c r="KUY2" s="995"/>
      <c r="KUZ2" s="995"/>
      <c r="KVA2" s="995"/>
      <c r="KVB2" s="995"/>
      <c r="KVC2" s="995"/>
      <c r="KVD2" s="995"/>
      <c r="KVE2" s="995"/>
      <c r="KVF2" s="995"/>
      <c r="KVG2" s="995"/>
      <c r="KVH2" s="995"/>
      <c r="KVI2" s="995"/>
      <c r="KVJ2" s="995"/>
      <c r="KVK2" s="995"/>
      <c r="KVL2" s="995"/>
      <c r="KVM2" s="995"/>
      <c r="KVN2" s="995"/>
      <c r="KVO2" s="995"/>
      <c r="KVP2" s="995"/>
      <c r="KVQ2" s="995"/>
      <c r="KVR2" s="995"/>
      <c r="KVS2" s="995"/>
      <c r="KVT2" s="995"/>
      <c r="KVU2" s="995"/>
      <c r="KVV2" s="995"/>
      <c r="KVW2" s="995"/>
      <c r="KVX2" s="995"/>
      <c r="KVY2" s="995"/>
      <c r="KVZ2" s="995"/>
      <c r="KWA2" s="995"/>
      <c r="KWB2" s="995"/>
      <c r="KWC2" s="995"/>
      <c r="KWD2" s="995"/>
      <c r="KWE2" s="995"/>
      <c r="KWF2" s="995"/>
      <c r="KWG2" s="995"/>
      <c r="KWH2" s="995"/>
      <c r="KWI2" s="995"/>
      <c r="KWJ2" s="995"/>
      <c r="KWK2" s="995"/>
      <c r="KWL2" s="995"/>
      <c r="KWM2" s="995"/>
      <c r="KWN2" s="995"/>
      <c r="KWO2" s="995"/>
      <c r="KWP2" s="995"/>
      <c r="KWQ2" s="995"/>
      <c r="KWR2" s="995"/>
      <c r="KWS2" s="995"/>
      <c r="KWT2" s="995"/>
      <c r="KWU2" s="995"/>
      <c r="KWV2" s="995"/>
      <c r="KWW2" s="995"/>
      <c r="KWX2" s="995"/>
      <c r="KWY2" s="995"/>
      <c r="KWZ2" s="995"/>
      <c r="KXA2" s="995"/>
      <c r="KXB2" s="995"/>
      <c r="KXC2" s="995"/>
      <c r="KXD2" s="995"/>
      <c r="KXE2" s="995"/>
      <c r="KXF2" s="995"/>
      <c r="KXG2" s="995"/>
      <c r="KXH2" s="995"/>
      <c r="KXI2" s="995"/>
      <c r="KXJ2" s="995"/>
      <c r="KXK2" s="995"/>
      <c r="KXL2" s="995"/>
      <c r="KXM2" s="995"/>
      <c r="KXN2" s="995"/>
      <c r="KXO2" s="995"/>
      <c r="KXP2" s="995"/>
      <c r="KXQ2" s="995"/>
      <c r="KXR2" s="995"/>
      <c r="KXS2" s="995"/>
      <c r="KXT2" s="995"/>
      <c r="KXU2" s="995"/>
      <c r="KXV2" s="995"/>
      <c r="KXW2" s="995"/>
      <c r="KXX2" s="995"/>
      <c r="KXY2" s="995"/>
      <c r="KXZ2" s="995"/>
      <c r="KYA2" s="995"/>
      <c r="KYB2" s="995"/>
      <c r="KYC2" s="995"/>
      <c r="KYD2" s="995"/>
      <c r="KYE2" s="995"/>
      <c r="KYF2" s="995"/>
      <c r="KYG2" s="995"/>
      <c r="KYH2" s="995"/>
      <c r="KYI2" s="995"/>
      <c r="KYJ2" s="995"/>
      <c r="KYK2" s="995"/>
      <c r="KYL2" s="995"/>
      <c r="KYM2" s="995"/>
      <c r="KYN2" s="995"/>
      <c r="KYO2" s="995"/>
      <c r="KYP2" s="995"/>
      <c r="KYQ2" s="995"/>
      <c r="KYR2" s="995"/>
      <c r="KYS2" s="995"/>
      <c r="KYT2" s="995"/>
      <c r="KYU2" s="995"/>
      <c r="KYV2" s="995"/>
      <c r="KYW2" s="995"/>
      <c r="KYX2" s="995"/>
      <c r="KYY2" s="995"/>
      <c r="KYZ2" s="995"/>
      <c r="KZA2" s="995"/>
      <c r="KZB2" s="995"/>
      <c r="KZC2" s="995"/>
      <c r="KZD2" s="995"/>
      <c r="KZE2" s="995"/>
      <c r="KZF2" s="995"/>
      <c r="KZG2" s="995"/>
      <c r="KZH2" s="995"/>
      <c r="KZI2" s="995"/>
      <c r="KZJ2" s="995"/>
      <c r="KZK2" s="995"/>
      <c r="KZL2" s="995"/>
      <c r="KZM2" s="995"/>
      <c r="KZN2" s="995"/>
      <c r="KZO2" s="995"/>
      <c r="KZP2" s="995"/>
      <c r="KZQ2" s="995"/>
      <c r="KZR2" s="995"/>
      <c r="KZS2" s="995"/>
      <c r="KZT2" s="995"/>
      <c r="KZU2" s="995"/>
      <c r="KZV2" s="995"/>
      <c r="KZW2" s="995"/>
      <c r="KZX2" s="995"/>
      <c r="KZY2" s="995"/>
      <c r="KZZ2" s="995"/>
      <c r="LAA2" s="995"/>
      <c r="LAB2" s="995"/>
      <c r="LAC2" s="995"/>
      <c r="LAD2" s="995"/>
      <c r="LAE2" s="995"/>
      <c r="LAF2" s="995"/>
      <c r="LAG2" s="995"/>
      <c r="LAH2" s="995"/>
      <c r="LAI2" s="995"/>
      <c r="LAJ2" s="995"/>
      <c r="LAK2" s="995"/>
      <c r="LAL2" s="995"/>
      <c r="LAM2" s="995"/>
      <c r="LAN2" s="995"/>
      <c r="LAO2" s="995"/>
      <c r="LAP2" s="995"/>
      <c r="LAQ2" s="995"/>
      <c r="LAR2" s="995"/>
      <c r="LAS2" s="995"/>
      <c r="LAT2" s="995"/>
      <c r="LAU2" s="995"/>
      <c r="LAV2" s="995"/>
      <c r="LAW2" s="995"/>
      <c r="LAX2" s="995"/>
      <c r="LAY2" s="995"/>
      <c r="LAZ2" s="995"/>
      <c r="LBA2" s="995"/>
      <c r="LBB2" s="995"/>
      <c r="LBC2" s="995"/>
      <c r="LBD2" s="995"/>
      <c r="LBE2" s="995"/>
      <c r="LBF2" s="995"/>
      <c r="LBG2" s="995"/>
      <c r="LBH2" s="995"/>
      <c r="LBI2" s="995"/>
      <c r="LBJ2" s="995"/>
      <c r="LBK2" s="995"/>
      <c r="LBL2" s="995"/>
      <c r="LBM2" s="995"/>
      <c r="LBN2" s="995"/>
      <c r="LBO2" s="995"/>
      <c r="LBP2" s="995"/>
      <c r="LBQ2" s="995"/>
      <c r="LBR2" s="995"/>
      <c r="LBS2" s="995"/>
      <c r="LBT2" s="995"/>
      <c r="LBU2" s="995"/>
      <c r="LBV2" s="995"/>
      <c r="LBW2" s="995"/>
      <c r="LBX2" s="995"/>
      <c r="LBY2" s="995"/>
      <c r="LBZ2" s="995"/>
      <c r="LCA2" s="995"/>
      <c r="LCB2" s="995"/>
      <c r="LCC2" s="995"/>
      <c r="LCD2" s="995"/>
      <c r="LCE2" s="995"/>
      <c r="LCF2" s="995"/>
      <c r="LCG2" s="995"/>
      <c r="LCH2" s="995"/>
      <c r="LCI2" s="995"/>
      <c r="LCJ2" s="995"/>
      <c r="LCK2" s="995"/>
      <c r="LCL2" s="995"/>
      <c r="LCM2" s="995"/>
      <c r="LCN2" s="995"/>
      <c r="LCO2" s="995"/>
      <c r="LCP2" s="995"/>
      <c r="LCQ2" s="995"/>
      <c r="LCR2" s="995"/>
      <c r="LCS2" s="995"/>
      <c r="LCT2" s="995"/>
      <c r="LCU2" s="995"/>
      <c r="LCV2" s="995"/>
      <c r="LCW2" s="995"/>
      <c r="LCX2" s="995"/>
      <c r="LCY2" s="995"/>
      <c r="LCZ2" s="995"/>
      <c r="LDA2" s="995"/>
      <c r="LDB2" s="995"/>
      <c r="LDC2" s="995"/>
      <c r="LDD2" s="995"/>
      <c r="LDE2" s="995"/>
      <c r="LDF2" s="995"/>
      <c r="LDG2" s="995"/>
      <c r="LDH2" s="995"/>
      <c r="LDI2" s="995"/>
      <c r="LDJ2" s="995"/>
      <c r="LDK2" s="995"/>
      <c r="LDL2" s="995"/>
      <c r="LDM2" s="995"/>
      <c r="LDN2" s="995"/>
      <c r="LDO2" s="995"/>
      <c r="LDP2" s="995"/>
      <c r="LDQ2" s="995"/>
      <c r="LDR2" s="995"/>
      <c r="LDS2" s="995"/>
      <c r="LDT2" s="995"/>
      <c r="LDU2" s="995"/>
      <c r="LDV2" s="995"/>
      <c r="LDW2" s="995"/>
      <c r="LDX2" s="995"/>
      <c r="LDY2" s="995"/>
      <c r="LDZ2" s="995"/>
      <c r="LEA2" s="995"/>
      <c r="LEB2" s="995"/>
      <c r="LEC2" s="995"/>
      <c r="LED2" s="995"/>
      <c r="LEE2" s="995"/>
      <c r="LEF2" s="995"/>
      <c r="LEG2" s="995"/>
      <c r="LEH2" s="995"/>
      <c r="LEI2" s="995"/>
      <c r="LEJ2" s="995"/>
      <c r="LEK2" s="995"/>
      <c r="LEL2" s="995"/>
      <c r="LEM2" s="995"/>
      <c r="LEN2" s="995"/>
      <c r="LEO2" s="995"/>
      <c r="LEP2" s="995"/>
      <c r="LEQ2" s="995"/>
      <c r="LER2" s="995"/>
      <c r="LES2" s="995"/>
      <c r="LET2" s="995"/>
      <c r="LEU2" s="995"/>
      <c r="LEV2" s="995"/>
      <c r="LEW2" s="995"/>
      <c r="LEX2" s="995"/>
      <c r="LEY2" s="995"/>
      <c r="LEZ2" s="995"/>
      <c r="LFA2" s="995"/>
      <c r="LFB2" s="995"/>
      <c r="LFC2" s="995"/>
      <c r="LFD2" s="995"/>
      <c r="LFE2" s="995"/>
      <c r="LFF2" s="995"/>
      <c r="LFG2" s="995"/>
      <c r="LFH2" s="995"/>
      <c r="LFI2" s="995"/>
      <c r="LFJ2" s="995"/>
      <c r="LFK2" s="995"/>
      <c r="LFL2" s="995"/>
      <c r="LFM2" s="995"/>
      <c r="LFN2" s="995"/>
      <c r="LFO2" s="995"/>
      <c r="LFP2" s="995"/>
      <c r="LFQ2" s="995"/>
      <c r="LFR2" s="995"/>
      <c r="LFS2" s="995"/>
      <c r="LFT2" s="995"/>
      <c r="LFU2" s="995"/>
      <c r="LFV2" s="995"/>
      <c r="LFW2" s="995"/>
      <c r="LFX2" s="995"/>
      <c r="LFY2" s="995"/>
      <c r="LFZ2" s="995"/>
      <c r="LGA2" s="995"/>
      <c r="LGB2" s="995"/>
      <c r="LGC2" s="995"/>
      <c r="LGD2" s="995"/>
      <c r="LGE2" s="995"/>
      <c r="LGF2" s="995"/>
      <c r="LGG2" s="995"/>
      <c r="LGH2" s="995"/>
      <c r="LGI2" s="995"/>
      <c r="LGJ2" s="995"/>
      <c r="LGK2" s="995"/>
      <c r="LGL2" s="995"/>
      <c r="LGM2" s="995"/>
      <c r="LGN2" s="995"/>
      <c r="LGO2" s="995"/>
      <c r="LGP2" s="995"/>
      <c r="LGQ2" s="995"/>
      <c r="LGR2" s="995"/>
      <c r="LGS2" s="995"/>
      <c r="LGT2" s="995"/>
      <c r="LGU2" s="995"/>
      <c r="LGV2" s="995"/>
      <c r="LGW2" s="995"/>
      <c r="LGX2" s="995"/>
      <c r="LGY2" s="995"/>
      <c r="LGZ2" s="995"/>
      <c r="LHA2" s="995"/>
      <c r="LHB2" s="995"/>
      <c r="LHC2" s="995"/>
      <c r="LHD2" s="995"/>
      <c r="LHE2" s="995"/>
      <c r="LHF2" s="995"/>
      <c r="LHG2" s="995"/>
      <c r="LHH2" s="995"/>
      <c r="LHI2" s="995"/>
      <c r="LHJ2" s="995"/>
      <c r="LHK2" s="995"/>
      <c r="LHL2" s="995"/>
      <c r="LHM2" s="995"/>
      <c r="LHN2" s="995"/>
      <c r="LHO2" s="995"/>
      <c r="LHP2" s="995"/>
      <c r="LHQ2" s="995"/>
      <c r="LHR2" s="995"/>
      <c r="LHS2" s="995"/>
      <c r="LHT2" s="995"/>
      <c r="LHU2" s="995"/>
      <c r="LHV2" s="995"/>
      <c r="LHW2" s="995"/>
      <c r="LHX2" s="995"/>
      <c r="LHY2" s="995"/>
      <c r="LHZ2" s="995"/>
      <c r="LIA2" s="995"/>
      <c r="LIB2" s="995"/>
      <c r="LIC2" s="995"/>
      <c r="LID2" s="995"/>
      <c r="LIE2" s="995"/>
      <c r="LIF2" s="995"/>
      <c r="LIG2" s="995"/>
      <c r="LIH2" s="995"/>
      <c r="LII2" s="995"/>
      <c r="LIJ2" s="995"/>
      <c r="LIK2" s="995"/>
      <c r="LIL2" s="995"/>
      <c r="LIM2" s="995"/>
      <c r="LIN2" s="995"/>
      <c r="LIO2" s="995"/>
      <c r="LIP2" s="995"/>
      <c r="LIQ2" s="995"/>
      <c r="LIR2" s="995"/>
      <c r="LIS2" s="995"/>
      <c r="LIT2" s="995"/>
      <c r="LIU2" s="995"/>
      <c r="LIV2" s="995"/>
      <c r="LIW2" s="995"/>
      <c r="LIX2" s="995"/>
      <c r="LIY2" s="995"/>
      <c r="LIZ2" s="995"/>
      <c r="LJA2" s="995"/>
      <c r="LJB2" s="995"/>
      <c r="LJC2" s="995"/>
      <c r="LJD2" s="995"/>
      <c r="LJE2" s="995"/>
      <c r="LJF2" s="995"/>
      <c r="LJG2" s="995"/>
      <c r="LJH2" s="995"/>
      <c r="LJI2" s="995"/>
      <c r="LJJ2" s="995"/>
      <c r="LJK2" s="995"/>
      <c r="LJL2" s="995"/>
      <c r="LJM2" s="995"/>
      <c r="LJN2" s="995"/>
      <c r="LJO2" s="995"/>
      <c r="LJP2" s="995"/>
      <c r="LJQ2" s="995"/>
      <c r="LJR2" s="995"/>
      <c r="LJS2" s="995"/>
      <c r="LJT2" s="995"/>
      <c r="LJU2" s="995"/>
      <c r="LJV2" s="995"/>
      <c r="LJW2" s="995"/>
      <c r="LJX2" s="995"/>
      <c r="LJY2" s="995"/>
      <c r="LJZ2" s="995"/>
      <c r="LKA2" s="995"/>
      <c r="LKB2" s="995"/>
      <c r="LKC2" s="995"/>
      <c r="LKD2" s="995"/>
      <c r="LKE2" s="995"/>
      <c r="LKF2" s="995"/>
      <c r="LKG2" s="995"/>
      <c r="LKH2" s="995"/>
      <c r="LKI2" s="995"/>
      <c r="LKJ2" s="995"/>
      <c r="LKK2" s="995"/>
      <c r="LKL2" s="995"/>
      <c r="LKM2" s="995"/>
      <c r="LKN2" s="995"/>
      <c r="LKO2" s="995"/>
      <c r="LKP2" s="995"/>
      <c r="LKQ2" s="995"/>
      <c r="LKR2" s="995"/>
      <c r="LKS2" s="995"/>
      <c r="LKT2" s="995"/>
      <c r="LKU2" s="995"/>
      <c r="LKV2" s="995"/>
      <c r="LKW2" s="995"/>
      <c r="LKX2" s="995"/>
      <c r="LKY2" s="995"/>
      <c r="LKZ2" s="995"/>
      <c r="LLA2" s="995"/>
      <c r="LLB2" s="995"/>
      <c r="LLC2" s="995"/>
      <c r="LLD2" s="995"/>
      <c r="LLE2" s="995"/>
      <c r="LLF2" s="995"/>
      <c r="LLG2" s="995"/>
      <c r="LLH2" s="995"/>
      <c r="LLI2" s="995"/>
      <c r="LLJ2" s="995"/>
      <c r="LLK2" s="995"/>
      <c r="LLL2" s="995"/>
      <c r="LLM2" s="995"/>
      <c r="LLN2" s="995"/>
      <c r="LLO2" s="995"/>
      <c r="LLP2" s="995"/>
      <c r="LLQ2" s="995"/>
      <c r="LLR2" s="995"/>
      <c r="LLS2" s="995"/>
      <c r="LLT2" s="995"/>
      <c r="LLU2" s="995"/>
      <c r="LLV2" s="995"/>
      <c r="LLW2" s="995"/>
      <c r="LLX2" s="995"/>
      <c r="LLY2" s="995"/>
      <c r="LLZ2" s="995"/>
      <c r="LMA2" s="995"/>
      <c r="LMB2" s="995"/>
      <c r="LMC2" s="995"/>
      <c r="LMD2" s="995"/>
      <c r="LME2" s="995"/>
      <c r="LMF2" s="995"/>
      <c r="LMG2" s="995"/>
      <c r="LMH2" s="995"/>
      <c r="LMI2" s="995"/>
      <c r="LMJ2" s="995"/>
      <c r="LMK2" s="995"/>
      <c r="LML2" s="995"/>
      <c r="LMM2" s="995"/>
      <c r="LMN2" s="995"/>
      <c r="LMO2" s="995"/>
      <c r="LMP2" s="995"/>
      <c r="LMQ2" s="995"/>
      <c r="LMR2" s="995"/>
      <c r="LMS2" s="995"/>
      <c r="LMT2" s="995"/>
      <c r="LMU2" s="995"/>
      <c r="LMV2" s="995"/>
      <c r="LMW2" s="995"/>
      <c r="LMX2" s="995"/>
      <c r="LMY2" s="995"/>
      <c r="LMZ2" s="995"/>
      <c r="LNA2" s="995"/>
      <c r="LNB2" s="995"/>
      <c r="LNC2" s="995"/>
      <c r="LND2" s="995"/>
      <c r="LNE2" s="995"/>
      <c r="LNF2" s="995"/>
      <c r="LNG2" s="995"/>
      <c r="LNH2" s="995"/>
      <c r="LNI2" s="995"/>
      <c r="LNJ2" s="995"/>
      <c r="LNK2" s="995"/>
      <c r="LNL2" s="995"/>
      <c r="LNM2" s="995"/>
      <c r="LNN2" s="995"/>
      <c r="LNO2" s="995"/>
      <c r="LNP2" s="995"/>
      <c r="LNQ2" s="995"/>
      <c r="LNR2" s="995"/>
      <c r="LNS2" s="995"/>
      <c r="LNT2" s="995"/>
      <c r="LNU2" s="995"/>
      <c r="LNV2" s="995"/>
      <c r="LNW2" s="995"/>
      <c r="LNX2" s="995"/>
      <c r="LNY2" s="995"/>
      <c r="LNZ2" s="995"/>
      <c r="LOA2" s="995"/>
      <c r="LOB2" s="995"/>
      <c r="LOC2" s="995"/>
      <c r="LOD2" s="995"/>
      <c r="LOE2" s="995"/>
      <c r="LOF2" s="995"/>
      <c r="LOG2" s="995"/>
      <c r="LOH2" s="995"/>
      <c r="LOI2" s="995"/>
      <c r="LOJ2" s="995"/>
      <c r="LOK2" s="995"/>
      <c r="LOL2" s="995"/>
      <c r="LOM2" s="995"/>
      <c r="LON2" s="995"/>
      <c r="LOO2" s="995"/>
      <c r="LOP2" s="995"/>
      <c r="LOQ2" s="995"/>
      <c r="LOR2" s="995"/>
      <c r="LOS2" s="995"/>
      <c r="LOT2" s="995"/>
      <c r="LOU2" s="995"/>
      <c r="LOV2" s="995"/>
      <c r="LOW2" s="995"/>
      <c r="LOX2" s="995"/>
      <c r="LOY2" s="995"/>
      <c r="LOZ2" s="995"/>
      <c r="LPA2" s="995"/>
      <c r="LPB2" s="995"/>
      <c r="LPC2" s="995"/>
      <c r="LPD2" s="995"/>
      <c r="LPE2" s="995"/>
      <c r="LPF2" s="995"/>
      <c r="LPG2" s="995"/>
      <c r="LPH2" s="995"/>
      <c r="LPI2" s="995"/>
      <c r="LPJ2" s="995"/>
      <c r="LPK2" s="995"/>
      <c r="LPL2" s="995"/>
      <c r="LPM2" s="995"/>
      <c r="LPN2" s="995"/>
      <c r="LPO2" s="995"/>
      <c r="LPP2" s="995"/>
      <c r="LPQ2" s="995"/>
      <c r="LPR2" s="995"/>
      <c r="LPS2" s="995"/>
      <c r="LPT2" s="995"/>
      <c r="LPU2" s="995"/>
      <c r="LPV2" s="995"/>
      <c r="LPW2" s="995"/>
      <c r="LPX2" s="995"/>
      <c r="LPY2" s="995"/>
      <c r="LPZ2" s="995"/>
      <c r="LQA2" s="995"/>
      <c r="LQB2" s="995"/>
      <c r="LQC2" s="995"/>
      <c r="LQD2" s="995"/>
      <c r="LQE2" s="995"/>
      <c r="LQF2" s="995"/>
      <c r="LQG2" s="995"/>
      <c r="LQH2" s="995"/>
      <c r="LQI2" s="995"/>
      <c r="LQJ2" s="995"/>
      <c r="LQK2" s="995"/>
      <c r="LQL2" s="995"/>
      <c r="LQM2" s="995"/>
      <c r="LQN2" s="995"/>
      <c r="LQO2" s="995"/>
      <c r="LQP2" s="995"/>
      <c r="LQQ2" s="995"/>
      <c r="LQR2" s="995"/>
      <c r="LQS2" s="995"/>
      <c r="LQT2" s="995"/>
      <c r="LQU2" s="995"/>
      <c r="LQV2" s="995"/>
      <c r="LQW2" s="995"/>
      <c r="LQX2" s="995"/>
      <c r="LQY2" s="995"/>
      <c r="LQZ2" s="995"/>
      <c r="LRA2" s="995"/>
      <c r="LRB2" s="995"/>
      <c r="LRC2" s="995"/>
      <c r="LRD2" s="995"/>
      <c r="LRE2" s="995"/>
      <c r="LRF2" s="995"/>
      <c r="LRG2" s="995"/>
      <c r="LRH2" s="995"/>
      <c r="LRI2" s="995"/>
      <c r="LRJ2" s="995"/>
      <c r="LRK2" s="995"/>
      <c r="LRL2" s="995"/>
      <c r="LRM2" s="995"/>
      <c r="LRN2" s="995"/>
      <c r="LRO2" s="995"/>
      <c r="LRP2" s="995"/>
      <c r="LRQ2" s="995"/>
      <c r="LRR2" s="995"/>
      <c r="LRS2" s="995"/>
      <c r="LRT2" s="995"/>
      <c r="LRU2" s="995"/>
      <c r="LRV2" s="995"/>
      <c r="LRW2" s="995"/>
      <c r="LRX2" s="995"/>
      <c r="LRY2" s="995"/>
      <c r="LRZ2" s="995"/>
      <c r="LSA2" s="995"/>
      <c r="LSB2" s="995"/>
      <c r="LSC2" s="995"/>
      <c r="LSD2" s="995"/>
      <c r="LSE2" s="995"/>
      <c r="LSF2" s="995"/>
      <c r="LSG2" s="995"/>
      <c r="LSH2" s="995"/>
      <c r="LSI2" s="995"/>
      <c r="LSJ2" s="995"/>
      <c r="LSK2" s="995"/>
      <c r="LSL2" s="995"/>
      <c r="LSM2" s="995"/>
      <c r="LSN2" s="995"/>
      <c r="LSO2" s="995"/>
      <c r="LSP2" s="995"/>
      <c r="LSQ2" s="995"/>
      <c r="LSR2" s="995"/>
      <c r="LSS2" s="995"/>
      <c r="LST2" s="995"/>
      <c r="LSU2" s="995"/>
      <c r="LSV2" s="995"/>
      <c r="LSW2" s="995"/>
      <c r="LSX2" s="995"/>
      <c r="LSY2" s="995"/>
      <c r="LSZ2" s="995"/>
      <c r="LTA2" s="995"/>
      <c r="LTB2" s="995"/>
      <c r="LTC2" s="995"/>
      <c r="LTD2" s="995"/>
      <c r="LTE2" s="995"/>
      <c r="LTF2" s="995"/>
      <c r="LTG2" s="995"/>
      <c r="LTH2" s="995"/>
      <c r="LTI2" s="995"/>
      <c r="LTJ2" s="995"/>
      <c r="LTK2" s="995"/>
      <c r="LTL2" s="995"/>
      <c r="LTM2" s="995"/>
      <c r="LTN2" s="995"/>
      <c r="LTO2" s="995"/>
      <c r="LTP2" s="995"/>
      <c r="LTQ2" s="995"/>
      <c r="LTR2" s="995"/>
      <c r="LTS2" s="995"/>
      <c r="LTT2" s="995"/>
      <c r="LTU2" s="995"/>
      <c r="LTV2" s="995"/>
      <c r="LTW2" s="995"/>
      <c r="LTX2" s="995"/>
      <c r="LTY2" s="995"/>
      <c r="LTZ2" s="995"/>
      <c r="LUA2" s="995"/>
      <c r="LUB2" s="995"/>
      <c r="LUC2" s="995"/>
      <c r="LUD2" s="995"/>
      <c r="LUE2" s="995"/>
      <c r="LUF2" s="995"/>
      <c r="LUG2" s="995"/>
      <c r="LUH2" s="995"/>
      <c r="LUI2" s="995"/>
      <c r="LUJ2" s="995"/>
      <c r="LUK2" s="995"/>
      <c r="LUL2" s="995"/>
      <c r="LUM2" s="995"/>
      <c r="LUN2" s="995"/>
      <c r="LUO2" s="995"/>
      <c r="LUP2" s="995"/>
      <c r="LUQ2" s="995"/>
      <c r="LUR2" s="995"/>
      <c r="LUS2" s="995"/>
      <c r="LUT2" s="995"/>
      <c r="LUU2" s="995"/>
      <c r="LUV2" s="995"/>
      <c r="LUW2" s="995"/>
      <c r="LUX2" s="995"/>
      <c r="LUY2" s="995"/>
      <c r="LUZ2" s="995"/>
      <c r="LVA2" s="995"/>
      <c r="LVB2" s="995"/>
      <c r="LVC2" s="995"/>
      <c r="LVD2" s="995"/>
      <c r="LVE2" s="995"/>
      <c r="LVF2" s="995"/>
      <c r="LVG2" s="995"/>
      <c r="LVH2" s="995"/>
      <c r="LVI2" s="995"/>
      <c r="LVJ2" s="995"/>
      <c r="LVK2" s="995"/>
      <c r="LVL2" s="995"/>
      <c r="LVM2" s="995"/>
      <c r="LVN2" s="995"/>
      <c r="LVO2" s="995"/>
      <c r="LVP2" s="995"/>
      <c r="LVQ2" s="995"/>
      <c r="LVR2" s="995"/>
      <c r="LVS2" s="995"/>
      <c r="LVT2" s="995"/>
      <c r="LVU2" s="995"/>
      <c r="LVV2" s="995"/>
      <c r="LVW2" s="995"/>
      <c r="LVX2" s="995"/>
      <c r="LVY2" s="995"/>
      <c r="LVZ2" s="995"/>
      <c r="LWA2" s="995"/>
      <c r="LWB2" s="995"/>
      <c r="LWC2" s="995"/>
      <c r="LWD2" s="995"/>
      <c r="LWE2" s="995"/>
      <c r="LWF2" s="995"/>
      <c r="LWG2" s="995"/>
      <c r="LWH2" s="995"/>
      <c r="LWI2" s="995"/>
      <c r="LWJ2" s="995"/>
      <c r="LWK2" s="995"/>
      <c r="LWL2" s="995"/>
      <c r="LWM2" s="995"/>
      <c r="LWN2" s="995"/>
      <c r="LWO2" s="995"/>
      <c r="LWP2" s="995"/>
      <c r="LWQ2" s="995"/>
      <c r="LWR2" s="995"/>
      <c r="LWS2" s="995"/>
      <c r="LWT2" s="995"/>
      <c r="LWU2" s="995"/>
      <c r="LWV2" s="995"/>
      <c r="LWW2" s="995"/>
      <c r="LWX2" s="995"/>
      <c r="LWY2" s="995"/>
      <c r="LWZ2" s="995"/>
      <c r="LXA2" s="995"/>
      <c r="LXB2" s="995"/>
      <c r="LXC2" s="995"/>
      <c r="LXD2" s="995"/>
      <c r="LXE2" s="995"/>
      <c r="LXF2" s="995"/>
      <c r="LXG2" s="995"/>
      <c r="LXH2" s="995"/>
      <c r="LXI2" s="995"/>
      <c r="LXJ2" s="995"/>
      <c r="LXK2" s="995"/>
      <c r="LXL2" s="995"/>
      <c r="LXM2" s="995"/>
      <c r="LXN2" s="995"/>
      <c r="LXO2" s="995"/>
      <c r="LXP2" s="995"/>
      <c r="LXQ2" s="995"/>
      <c r="LXR2" s="995"/>
      <c r="LXS2" s="995"/>
      <c r="LXT2" s="995"/>
      <c r="LXU2" s="995"/>
      <c r="LXV2" s="995"/>
      <c r="LXW2" s="995"/>
      <c r="LXX2" s="995"/>
      <c r="LXY2" s="995"/>
      <c r="LXZ2" s="995"/>
      <c r="LYA2" s="995"/>
      <c r="LYB2" s="995"/>
      <c r="LYC2" s="995"/>
      <c r="LYD2" s="995"/>
      <c r="LYE2" s="995"/>
      <c r="LYF2" s="995"/>
      <c r="LYG2" s="995"/>
      <c r="LYH2" s="995"/>
      <c r="LYI2" s="995"/>
      <c r="LYJ2" s="995"/>
      <c r="LYK2" s="995"/>
      <c r="LYL2" s="995"/>
      <c r="LYM2" s="995"/>
      <c r="LYN2" s="995"/>
      <c r="LYO2" s="995"/>
      <c r="LYP2" s="995"/>
      <c r="LYQ2" s="995"/>
      <c r="LYR2" s="995"/>
      <c r="LYS2" s="995"/>
      <c r="LYT2" s="995"/>
      <c r="LYU2" s="995"/>
      <c r="LYV2" s="995"/>
      <c r="LYW2" s="995"/>
      <c r="LYX2" s="995"/>
      <c r="LYY2" s="995"/>
      <c r="LYZ2" s="995"/>
      <c r="LZA2" s="995"/>
      <c r="LZB2" s="995"/>
      <c r="LZC2" s="995"/>
      <c r="LZD2" s="995"/>
      <c r="LZE2" s="995"/>
      <c r="LZF2" s="995"/>
      <c r="LZG2" s="995"/>
      <c r="LZH2" s="995"/>
      <c r="LZI2" s="995"/>
      <c r="LZJ2" s="995"/>
      <c r="LZK2" s="995"/>
      <c r="LZL2" s="995"/>
      <c r="LZM2" s="995"/>
      <c r="LZN2" s="995"/>
      <c r="LZO2" s="995"/>
      <c r="LZP2" s="995"/>
      <c r="LZQ2" s="995"/>
      <c r="LZR2" s="995"/>
      <c r="LZS2" s="995"/>
      <c r="LZT2" s="995"/>
      <c r="LZU2" s="995"/>
      <c r="LZV2" s="995"/>
      <c r="LZW2" s="995"/>
      <c r="LZX2" s="995"/>
      <c r="LZY2" s="995"/>
      <c r="LZZ2" s="995"/>
      <c r="MAA2" s="995"/>
      <c r="MAB2" s="995"/>
      <c r="MAC2" s="995"/>
      <c r="MAD2" s="995"/>
      <c r="MAE2" s="995"/>
      <c r="MAF2" s="995"/>
      <c r="MAG2" s="995"/>
      <c r="MAH2" s="995"/>
      <c r="MAI2" s="995"/>
      <c r="MAJ2" s="995"/>
      <c r="MAK2" s="995"/>
      <c r="MAL2" s="995"/>
      <c r="MAM2" s="995"/>
      <c r="MAN2" s="995"/>
      <c r="MAO2" s="995"/>
      <c r="MAP2" s="995"/>
      <c r="MAQ2" s="995"/>
      <c r="MAR2" s="995"/>
      <c r="MAS2" s="995"/>
      <c r="MAT2" s="995"/>
      <c r="MAU2" s="995"/>
      <c r="MAV2" s="995"/>
      <c r="MAW2" s="995"/>
      <c r="MAX2" s="995"/>
      <c r="MAY2" s="995"/>
      <c r="MAZ2" s="995"/>
      <c r="MBA2" s="995"/>
      <c r="MBB2" s="995"/>
      <c r="MBC2" s="995"/>
      <c r="MBD2" s="995"/>
      <c r="MBE2" s="995"/>
      <c r="MBF2" s="995"/>
      <c r="MBG2" s="995"/>
      <c r="MBH2" s="995"/>
      <c r="MBI2" s="995"/>
      <c r="MBJ2" s="995"/>
      <c r="MBK2" s="995"/>
      <c r="MBL2" s="995"/>
      <c r="MBM2" s="995"/>
      <c r="MBN2" s="995"/>
      <c r="MBO2" s="995"/>
      <c r="MBP2" s="995"/>
      <c r="MBQ2" s="995"/>
      <c r="MBR2" s="995"/>
      <c r="MBS2" s="995"/>
      <c r="MBT2" s="995"/>
      <c r="MBU2" s="995"/>
      <c r="MBV2" s="995"/>
      <c r="MBW2" s="995"/>
      <c r="MBX2" s="995"/>
      <c r="MBY2" s="995"/>
      <c r="MBZ2" s="995"/>
      <c r="MCA2" s="995"/>
      <c r="MCB2" s="995"/>
      <c r="MCC2" s="995"/>
      <c r="MCD2" s="995"/>
      <c r="MCE2" s="995"/>
      <c r="MCF2" s="995"/>
      <c r="MCG2" s="995"/>
      <c r="MCH2" s="995"/>
      <c r="MCI2" s="995"/>
      <c r="MCJ2" s="995"/>
      <c r="MCK2" s="995"/>
      <c r="MCL2" s="995"/>
      <c r="MCM2" s="995"/>
      <c r="MCN2" s="995"/>
      <c r="MCO2" s="995"/>
      <c r="MCP2" s="995"/>
      <c r="MCQ2" s="995"/>
      <c r="MCR2" s="995"/>
      <c r="MCS2" s="995"/>
      <c r="MCT2" s="995"/>
      <c r="MCU2" s="995"/>
      <c r="MCV2" s="995"/>
      <c r="MCW2" s="995"/>
      <c r="MCX2" s="995"/>
      <c r="MCY2" s="995"/>
      <c r="MCZ2" s="995"/>
      <c r="MDA2" s="995"/>
      <c r="MDB2" s="995"/>
      <c r="MDC2" s="995"/>
      <c r="MDD2" s="995"/>
      <c r="MDE2" s="995"/>
      <c r="MDF2" s="995"/>
      <c r="MDG2" s="995"/>
      <c r="MDH2" s="995"/>
      <c r="MDI2" s="995"/>
      <c r="MDJ2" s="995"/>
      <c r="MDK2" s="995"/>
      <c r="MDL2" s="995"/>
      <c r="MDM2" s="995"/>
      <c r="MDN2" s="995"/>
      <c r="MDO2" s="995"/>
      <c r="MDP2" s="995"/>
      <c r="MDQ2" s="995"/>
      <c r="MDR2" s="995"/>
      <c r="MDS2" s="995"/>
      <c r="MDT2" s="995"/>
      <c r="MDU2" s="995"/>
      <c r="MDV2" s="995"/>
      <c r="MDW2" s="995"/>
      <c r="MDX2" s="995"/>
      <c r="MDY2" s="995"/>
      <c r="MDZ2" s="995"/>
      <c r="MEA2" s="995"/>
      <c r="MEB2" s="995"/>
      <c r="MEC2" s="995"/>
      <c r="MED2" s="995"/>
      <c r="MEE2" s="995"/>
      <c r="MEF2" s="995"/>
      <c r="MEG2" s="995"/>
      <c r="MEH2" s="995"/>
      <c r="MEI2" s="995"/>
      <c r="MEJ2" s="995"/>
      <c r="MEK2" s="995"/>
      <c r="MEL2" s="995"/>
      <c r="MEM2" s="995"/>
      <c r="MEN2" s="995"/>
      <c r="MEO2" s="995"/>
      <c r="MEP2" s="995"/>
      <c r="MEQ2" s="995"/>
      <c r="MER2" s="995"/>
      <c r="MES2" s="995"/>
      <c r="MET2" s="995"/>
      <c r="MEU2" s="995"/>
      <c r="MEV2" s="995"/>
      <c r="MEW2" s="995"/>
      <c r="MEX2" s="995"/>
      <c r="MEY2" s="995"/>
      <c r="MEZ2" s="995"/>
      <c r="MFA2" s="995"/>
      <c r="MFB2" s="995"/>
      <c r="MFC2" s="995"/>
      <c r="MFD2" s="995"/>
      <c r="MFE2" s="995"/>
      <c r="MFF2" s="995"/>
      <c r="MFG2" s="995"/>
      <c r="MFH2" s="995"/>
      <c r="MFI2" s="995"/>
      <c r="MFJ2" s="995"/>
      <c r="MFK2" s="995"/>
      <c r="MFL2" s="995"/>
      <c r="MFM2" s="995"/>
      <c r="MFN2" s="995"/>
      <c r="MFO2" s="995"/>
      <c r="MFP2" s="995"/>
      <c r="MFQ2" s="995"/>
      <c r="MFR2" s="995"/>
      <c r="MFS2" s="995"/>
      <c r="MFT2" s="995"/>
      <c r="MFU2" s="995"/>
      <c r="MFV2" s="995"/>
      <c r="MFW2" s="995"/>
      <c r="MFX2" s="995"/>
      <c r="MFY2" s="995"/>
      <c r="MFZ2" s="995"/>
      <c r="MGA2" s="995"/>
      <c r="MGB2" s="995"/>
      <c r="MGC2" s="995"/>
      <c r="MGD2" s="995"/>
      <c r="MGE2" s="995"/>
      <c r="MGF2" s="995"/>
      <c r="MGG2" s="995"/>
      <c r="MGH2" s="995"/>
      <c r="MGI2" s="995"/>
      <c r="MGJ2" s="995"/>
      <c r="MGK2" s="995"/>
      <c r="MGL2" s="995"/>
      <c r="MGM2" s="995"/>
      <c r="MGN2" s="995"/>
      <c r="MGO2" s="995"/>
      <c r="MGP2" s="995"/>
      <c r="MGQ2" s="995"/>
      <c r="MGR2" s="995"/>
      <c r="MGS2" s="995"/>
      <c r="MGT2" s="995"/>
      <c r="MGU2" s="995"/>
      <c r="MGV2" s="995"/>
      <c r="MGW2" s="995"/>
      <c r="MGX2" s="995"/>
      <c r="MGY2" s="995"/>
      <c r="MGZ2" s="995"/>
      <c r="MHA2" s="995"/>
      <c r="MHB2" s="995"/>
      <c r="MHC2" s="995"/>
      <c r="MHD2" s="995"/>
      <c r="MHE2" s="995"/>
      <c r="MHF2" s="995"/>
      <c r="MHG2" s="995"/>
      <c r="MHH2" s="995"/>
      <c r="MHI2" s="995"/>
      <c r="MHJ2" s="995"/>
      <c r="MHK2" s="995"/>
      <c r="MHL2" s="995"/>
      <c r="MHM2" s="995"/>
      <c r="MHN2" s="995"/>
      <c r="MHO2" s="995"/>
      <c r="MHP2" s="995"/>
      <c r="MHQ2" s="995"/>
      <c r="MHR2" s="995"/>
      <c r="MHS2" s="995"/>
      <c r="MHT2" s="995"/>
      <c r="MHU2" s="995"/>
      <c r="MHV2" s="995"/>
      <c r="MHW2" s="995"/>
      <c r="MHX2" s="995"/>
      <c r="MHY2" s="995"/>
      <c r="MHZ2" s="995"/>
      <c r="MIA2" s="995"/>
      <c r="MIB2" s="995"/>
      <c r="MIC2" s="995"/>
      <c r="MID2" s="995"/>
      <c r="MIE2" s="995"/>
      <c r="MIF2" s="995"/>
      <c r="MIG2" s="995"/>
      <c r="MIH2" s="995"/>
      <c r="MII2" s="995"/>
      <c r="MIJ2" s="995"/>
      <c r="MIK2" s="995"/>
      <c r="MIL2" s="995"/>
      <c r="MIM2" s="995"/>
      <c r="MIN2" s="995"/>
      <c r="MIO2" s="995"/>
      <c r="MIP2" s="995"/>
      <c r="MIQ2" s="995"/>
      <c r="MIR2" s="995"/>
      <c r="MIS2" s="995"/>
      <c r="MIT2" s="995"/>
      <c r="MIU2" s="995"/>
      <c r="MIV2" s="995"/>
      <c r="MIW2" s="995"/>
      <c r="MIX2" s="995"/>
      <c r="MIY2" s="995"/>
      <c r="MIZ2" s="995"/>
      <c r="MJA2" s="995"/>
      <c r="MJB2" s="995"/>
      <c r="MJC2" s="995"/>
      <c r="MJD2" s="995"/>
      <c r="MJE2" s="995"/>
      <c r="MJF2" s="995"/>
      <c r="MJG2" s="995"/>
      <c r="MJH2" s="995"/>
      <c r="MJI2" s="995"/>
      <c r="MJJ2" s="995"/>
      <c r="MJK2" s="995"/>
      <c r="MJL2" s="995"/>
      <c r="MJM2" s="995"/>
      <c r="MJN2" s="995"/>
      <c r="MJO2" s="995"/>
      <c r="MJP2" s="995"/>
      <c r="MJQ2" s="995"/>
      <c r="MJR2" s="995"/>
      <c r="MJS2" s="995"/>
      <c r="MJT2" s="995"/>
      <c r="MJU2" s="995"/>
      <c r="MJV2" s="995"/>
      <c r="MJW2" s="995"/>
      <c r="MJX2" s="995"/>
      <c r="MJY2" s="995"/>
      <c r="MJZ2" s="995"/>
      <c r="MKA2" s="995"/>
      <c r="MKB2" s="995"/>
      <c r="MKC2" s="995"/>
      <c r="MKD2" s="995"/>
      <c r="MKE2" s="995"/>
      <c r="MKF2" s="995"/>
      <c r="MKG2" s="995"/>
      <c r="MKH2" s="995"/>
      <c r="MKI2" s="995"/>
      <c r="MKJ2" s="995"/>
      <c r="MKK2" s="995"/>
      <c r="MKL2" s="995"/>
      <c r="MKM2" s="995"/>
      <c r="MKN2" s="995"/>
      <c r="MKO2" s="995"/>
      <c r="MKP2" s="995"/>
      <c r="MKQ2" s="995"/>
      <c r="MKR2" s="995"/>
      <c r="MKS2" s="995"/>
      <c r="MKT2" s="995"/>
      <c r="MKU2" s="995"/>
      <c r="MKV2" s="995"/>
      <c r="MKW2" s="995"/>
      <c r="MKX2" s="995"/>
      <c r="MKY2" s="995"/>
      <c r="MKZ2" s="995"/>
      <c r="MLA2" s="995"/>
      <c r="MLB2" s="995"/>
      <c r="MLC2" s="995"/>
      <c r="MLD2" s="995"/>
      <c r="MLE2" s="995"/>
      <c r="MLF2" s="995"/>
      <c r="MLG2" s="995"/>
      <c r="MLH2" s="995"/>
      <c r="MLI2" s="995"/>
      <c r="MLJ2" s="995"/>
      <c r="MLK2" s="995"/>
      <c r="MLL2" s="995"/>
      <c r="MLM2" s="995"/>
      <c r="MLN2" s="995"/>
      <c r="MLO2" s="995"/>
      <c r="MLP2" s="995"/>
      <c r="MLQ2" s="995"/>
      <c r="MLR2" s="995"/>
      <c r="MLS2" s="995"/>
      <c r="MLT2" s="995"/>
      <c r="MLU2" s="995"/>
      <c r="MLV2" s="995"/>
      <c r="MLW2" s="995"/>
      <c r="MLX2" s="995"/>
      <c r="MLY2" s="995"/>
      <c r="MLZ2" s="995"/>
      <c r="MMA2" s="995"/>
      <c r="MMB2" s="995"/>
      <c r="MMC2" s="995"/>
      <c r="MMD2" s="995"/>
      <c r="MME2" s="995"/>
      <c r="MMF2" s="995"/>
      <c r="MMG2" s="995"/>
      <c r="MMH2" s="995"/>
      <c r="MMI2" s="995"/>
      <c r="MMJ2" s="995"/>
      <c r="MMK2" s="995"/>
      <c r="MML2" s="995"/>
      <c r="MMM2" s="995"/>
      <c r="MMN2" s="995"/>
      <c r="MMO2" s="995"/>
      <c r="MMP2" s="995"/>
      <c r="MMQ2" s="995"/>
      <c r="MMR2" s="995"/>
      <c r="MMS2" s="995"/>
      <c r="MMT2" s="995"/>
      <c r="MMU2" s="995"/>
      <c r="MMV2" s="995"/>
      <c r="MMW2" s="995"/>
      <c r="MMX2" s="995"/>
      <c r="MMY2" s="995"/>
      <c r="MMZ2" s="995"/>
      <c r="MNA2" s="995"/>
      <c r="MNB2" s="995"/>
      <c r="MNC2" s="995"/>
      <c r="MND2" s="995"/>
      <c r="MNE2" s="995"/>
      <c r="MNF2" s="995"/>
      <c r="MNG2" s="995"/>
      <c r="MNH2" s="995"/>
      <c r="MNI2" s="995"/>
      <c r="MNJ2" s="995"/>
      <c r="MNK2" s="995"/>
      <c r="MNL2" s="995"/>
      <c r="MNM2" s="995"/>
      <c r="MNN2" s="995"/>
      <c r="MNO2" s="995"/>
      <c r="MNP2" s="995"/>
      <c r="MNQ2" s="995"/>
      <c r="MNR2" s="995"/>
      <c r="MNS2" s="995"/>
      <c r="MNT2" s="995"/>
      <c r="MNU2" s="995"/>
      <c r="MNV2" s="995"/>
      <c r="MNW2" s="995"/>
      <c r="MNX2" s="995"/>
      <c r="MNY2" s="995"/>
      <c r="MNZ2" s="995"/>
      <c r="MOA2" s="995"/>
      <c r="MOB2" s="995"/>
      <c r="MOC2" s="995"/>
      <c r="MOD2" s="995"/>
      <c r="MOE2" s="995"/>
      <c r="MOF2" s="995"/>
      <c r="MOG2" s="995"/>
      <c r="MOH2" s="995"/>
      <c r="MOI2" s="995"/>
      <c r="MOJ2" s="995"/>
      <c r="MOK2" s="995"/>
      <c r="MOL2" s="995"/>
      <c r="MOM2" s="995"/>
      <c r="MON2" s="995"/>
      <c r="MOO2" s="995"/>
      <c r="MOP2" s="995"/>
      <c r="MOQ2" s="995"/>
      <c r="MOR2" s="995"/>
      <c r="MOS2" s="995"/>
      <c r="MOT2" s="995"/>
      <c r="MOU2" s="995"/>
      <c r="MOV2" s="995"/>
      <c r="MOW2" s="995"/>
      <c r="MOX2" s="995"/>
      <c r="MOY2" s="995"/>
      <c r="MOZ2" s="995"/>
      <c r="MPA2" s="995"/>
      <c r="MPB2" s="995"/>
      <c r="MPC2" s="995"/>
      <c r="MPD2" s="995"/>
      <c r="MPE2" s="995"/>
      <c r="MPF2" s="995"/>
      <c r="MPG2" s="995"/>
      <c r="MPH2" s="995"/>
      <c r="MPI2" s="995"/>
      <c r="MPJ2" s="995"/>
      <c r="MPK2" s="995"/>
      <c r="MPL2" s="995"/>
      <c r="MPM2" s="995"/>
      <c r="MPN2" s="995"/>
      <c r="MPO2" s="995"/>
      <c r="MPP2" s="995"/>
      <c r="MPQ2" s="995"/>
      <c r="MPR2" s="995"/>
      <c r="MPS2" s="995"/>
      <c r="MPT2" s="995"/>
      <c r="MPU2" s="995"/>
      <c r="MPV2" s="995"/>
      <c r="MPW2" s="995"/>
      <c r="MPX2" s="995"/>
      <c r="MPY2" s="995"/>
      <c r="MPZ2" s="995"/>
      <c r="MQA2" s="995"/>
      <c r="MQB2" s="995"/>
      <c r="MQC2" s="995"/>
      <c r="MQD2" s="995"/>
      <c r="MQE2" s="995"/>
      <c r="MQF2" s="995"/>
      <c r="MQG2" s="995"/>
      <c r="MQH2" s="995"/>
      <c r="MQI2" s="995"/>
      <c r="MQJ2" s="995"/>
      <c r="MQK2" s="995"/>
      <c r="MQL2" s="995"/>
      <c r="MQM2" s="995"/>
      <c r="MQN2" s="995"/>
      <c r="MQO2" s="995"/>
      <c r="MQP2" s="995"/>
      <c r="MQQ2" s="995"/>
      <c r="MQR2" s="995"/>
      <c r="MQS2" s="995"/>
      <c r="MQT2" s="995"/>
      <c r="MQU2" s="995"/>
      <c r="MQV2" s="995"/>
      <c r="MQW2" s="995"/>
      <c r="MQX2" s="995"/>
      <c r="MQY2" s="995"/>
      <c r="MQZ2" s="995"/>
      <c r="MRA2" s="995"/>
      <c r="MRB2" s="995"/>
      <c r="MRC2" s="995"/>
      <c r="MRD2" s="995"/>
      <c r="MRE2" s="995"/>
      <c r="MRF2" s="995"/>
      <c r="MRG2" s="995"/>
      <c r="MRH2" s="995"/>
      <c r="MRI2" s="995"/>
      <c r="MRJ2" s="995"/>
      <c r="MRK2" s="995"/>
      <c r="MRL2" s="995"/>
      <c r="MRM2" s="995"/>
      <c r="MRN2" s="995"/>
      <c r="MRO2" s="995"/>
      <c r="MRP2" s="995"/>
      <c r="MRQ2" s="995"/>
      <c r="MRR2" s="995"/>
      <c r="MRS2" s="995"/>
      <c r="MRT2" s="995"/>
      <c r="MRU2" s="995"/>
      <c r="MRV2" s="995"/>
      <c r="MRW2" s="995"/>
      <c r="MRX2" s="995"/>
      <c r="MRY2" s="995"/>
      <c r="MRZ2" s="995"/>
      <c r="MSA2" s="995"/>
      <c r="MSB2" s="995"/>
      <c r="MSC2" s="995"/>
      <c r="MSD2" s="995"/>
      <c r="MSE2" s="995"/>
      <c r="MSF2" s="995"/>
      <c r="MSG2" s="995"/>
      <c r="MSH2" s="995"/>
      <c r="MSI2" s="995"/>
      <c r="MSJ2" s="995"/>
      <c r="MSK2" s="995"/>
      <c r="MSL2" s="995"/>
      <c r="MSM2" s="995"/>
      <c r="MSN2" s="995"/>
      <c r="MSO2" s="995"/>
      <c r="MSP2" s="995"/>
      <c r="MSQ2" s="995"/>
      <c r="MSR2" s="995"/>
      <c r="MSS2" s="995"/>
      <c r="MST2" s="995"/>
      <c r="MSU2" s="995"/>
      <c r="MSV2" s="995"/>
      <c r="MSW2" s="995"/>
      <c r="MSX2" s="995"/>
      <c r="MSY2" s="995"/>
      <c r="MSZ2" s="995"/>
      <c r="MTA2" s="995"/>
      <c r="MTB2" s="995"/>
      <c r="MTC2" s="995"/>
      <c r="MTD2" s="995"/>
      <c r="MTE2" s="995"/>
      <c r="MTF2" s="995"/>
      <c r="MTG2" s="995"/>
      <c r="MTH2" s="995"/>
      <c r="MTI2" s="995"/>
      <c r="MTJ2" s="995"/>
      <c r="MTK2" s="995"/>
      <c r="MTL2" s="995"/>
      <c r="MTM2" s="995"/>
      <c r="MTN2" s="995"/>
      <c r="MTO2" s="995"/>
      <c r="MTP2" s="995"/>
      <c r="MTQ2" s="995"/>
      <c r="MTR2" s="995"/>
      <c r="MTS2" s="995"/>
      <c r="MTT2" s="995"/>
      <c r="MTU2" s="995"/>
      <c r="MTV2" s="995"/>
      <c r="MTW2" s="995"/>
      <c r="MTX2" s="995"/>
      <c r="MTY2" s="995"/>
      <c r="MTZ2" s="995"/>
      <c r="MUA2" s="995"/>
      <c r="MUB2" s="995"/>
      <c r="MUC2" s="995"/>
      <c r="MUD2" s="995"/>
      <c r="MUE2" s="995"/>
      <c r="MUF2" s="995"/>
      <c r="MUG2" s="995"/>
      <c r="MUH2" s="995"/>
      <c r="MUI2" s="995"/>
      <c r="MUJ2" s="995"/>
      <c r="MUK2" s="995"/>
      <c r="MUL2" s="995"/>
      <c r="MUM2" s="995"/>
      <c r="MUN2" s="995"/>
      <c r="MUO2" s="995"/>
      <c r="MUP2" s="995"/>
      <c r="MUQ2" s="995"/>
      <c r="MUR2" s="995"/>
      <c r="MUS2" s="995"/>
      <c r="MUT2" s="995"/>
      <c r="MUU2" s="995"/>
      <c r="MUV2" s="995"/>
      <c r="MUW2" s="995"/>
      <c r="MUX2" s="995"/>
      <c r="MUY2" s="995"/>
      <c r="MUZ2" s="995"/>
      <c r="MVA2" s="995"/>
      <c r="MVB2" s="995"/>
      <c r="MVC2" s="995"/>
      <c r="MVD2" s="995"/>
      <c r="MVE2" s="995"/>
      <c r="MVF2" s="995"/>
      <c r="MVG2" s="995"/>
      <c r="MVH2" s="995"/>
      <c r="MVI2" s="995"/>
      <c r="MVJ2" s="995"/>
      <c r="MVK2" s="995"/>
      <c r="MVL2" s="995"/>
      <c r="MVM2" s="995"/>
      <c r="MVN2" s="995"/>
      <c r="MVO2" s="995"/>
      <c r="MVP2" s="995"/>
      <c r="MVQ2" s="995"/>
      <c r="MVR2" s="995"/>
      <c r="MVS2" s="995"/>
      <c r="MVT2" s="995"/>
      <c r="MVU2" s="995"/>
      <c r="MVV2" s="995"/>
      <c r="MVW2" s="995"/>
      <c r="MVX2" s="995"/>
      <c r="MVY2" s="995"/>
      <c r="MVZ2" s="995"/>
      <c r="MWA2" s="995"/>
      <c r="MWB2" s="995"/>
      <c r="MWC2" s="995"/>
      <c r="MWD2" s="995"/>
      <c r="MWE2" s="995"/>
      <c r="MWF2" s="995"/>
      <c r="MWG2" s="995"/>
      <c r="MWH2" s="995"/>
      <c r="MWI2" s="995"/>
      <c r="MWJ2" s="995"/>
      <c r="MWK2" s="995"/>
      <c r="MWL2" s="995"/>
      <c r="MWM2" s="995"/>
      <c r="MWN2" s="995"/>
      <c r="MWO2" s="995"/>
      <c r="MWP2" s="995"/>
      <c r="MWQ2" s="995"/>
      <c r="MWR2" s="995"/>
      <c r="MWS2" s="995"/>
      <c r="MWT2" s="995"/>
      <c r="MWU2" s="995"/>
      <c r="MWV2" s="995"/>
      <c r="MWW2" s="995"/>
      <c r="MWX2" s="995"/>
      <c r="MWY2" s="995"/>
      <c r="MWZ2" s="995"/>
      <c r="MXA2" s="995"/>
      <c r="MXB2" s="995"/>
      <c r="MXC2" s="995"/>
      <c r="MXD2" s="995"/>
      <c r="MXE2" s="995"/>
      <c r="MXF2" s="995"/>
      <c r="MXG2" s="995"/>
      <c r="MXH2" s="995"/>
      <c r="MXI2" s="995"/>
      <c r="MXJ2" s="995"/>
      <c r="MXK2" s="995"/>
      <c r="MXL2" s="995"/>
      <c r="MXM2" s="995"/>
      <c r="MXN2" s="995"/>
      <c r="MXO2" s="995"/>
      <c r="MXP2" s="995"/>
      <c r="MXQ2" s="995"/>
      <c r="MXR2" s="995"/>
      <c r="MXS2" s="995"/>
      <c r="MXT2" s="995"/>
      <c r="MXU2" s="995"/>
      <c r="MXV2" s="995"/>
      <c r="MXW2" s="995"/>
      <c r="MXX2" s="995"/>
      <c r="MXY2" s="995"/>
      <c r="MXZ2" s="995"/>
      <c r="MYA2" s="995"/>
      <c r="MYB2" s="995"/>
      <c r="MYC2" s="995"/>
      <c r="MYD2" s="995"/>
      <c r="MYE2" s="995"/>
      <c r="MYF2" s="995"/>
      <c r="MYG2" s="995"/>
      <c r="MYH2" s="995"/>
      <c r="MYI2" s="995"/>
      <c r="MYJ2" s="995"/>
      <c r="MYK2" s="995"/>
      <c r="MYL2" s="995"/>
      <c r="MYM2" s="995"/>
      <c r="MYN2" s="995"/>
      <c r="MYO2" s="995"/>
      <c r="MYP2" s="995"/>
      <c r="MYQ2" s="995"/>
      <c r="MYR2" s="995"/>
      <c r="MYS2" s="995"/>
      <c r="MYT2" s="995"/>
      <c r="MYU2" s="995"/>
      <c r="MYV2" s="995"/>
      <c r="MYW2" s="995"/>
      <c r="MYX2" s="995"/>
      <c r="MYY2" s="995"/>
      <c r="MYZ2" s="995"/>
      <c r="MZA2" s="995"/>
      <c r="MZB2" s="995"/>
      <c r="MZC2" s="995"/>
      <c r="MZD2" s="995"/>
      <c r="MZE2" s="995"/>
      <c r="MZF2" s="995"/>
      <c r="MZG2" s="995"/>
      <c r="MZH2" s="995"/>
      <c r="MZI2" s="995"/>
      <c r="MZJ2" s="995"/>
      <c r="MZK2" s="995"/>
      <c r="MZL2" s="995"/>
      <c r="MZM2" s="995"/>
      <c r="MZN2" s="995"/>
      <c r="MZO2" s="995"/>
      <c r="MZP2" s="995"/>
      <c r="MZQ2" s="995"/>
      <c r="MZR2" s="995"/>
      <c r="MZS2" s="995"/>
      <c r="MZT2" s="995"/>
      <c r="MZU2" s="995"/>
      <c r="MZV2" s="995"/>
      <c r="MZW2" s="995"/>
      <c r="MZX2" s="995"/>
      <c r="MZY2" s="995"/>
      <c r="MZZ2" s="995"/>
      <c r="NAA2" s="995"/>
      <c r="NAB2" s="995"/>
      <c r="NAC2" s="995"/>
      <c r="NAD2" s="995"/>
      <c r="NAE2" s="995"/>
      <c r="NAF2" s="995"/>
      <c r="NAG2" s="995"/>
      <c r="NAH2" s="995"/>
      <c r="NAI2" s="995"/>
      <c r="NAJ2" s="995"/>
      <c r="NAK2" s="995"/>
      <c r="NAL2" s="995"/>
      <c r="NAM2" s="995"/>
      <c r="NAN2" s="995"/>
      <c r="NAO2" s="995"/>
      <c r="NAP2" s="995"/>
      <c r="NAQ2" s="995"/>
      <c r="NAR2" s="995"/>
      <c r="NAS2" s="995"/>
      <c r="NAT2" s="995"/>
      <c r="NAU2" s="995"/>
      <c r="NAV2" s="995"/>
      <c r="NAW2" s="995"/>
      <c r="NAX2" s="995"/>
      <c r="NAY2" s="995"/>
      <c r="NAZ2" s="995"/>
      <c r="NBA2" s="995"/>
      <c r="NBB2" s="995"/>
      <c r="NBC2" s="995"/>
      <c r="NBD2" s="995"/>
      <c r="NBE2" s="995"/>
      <c r="NBF2" s="995"/>
      <c r="NBG2" s="995"/>
      <c r="NBH2" s="995"/>
      <c r="NBI2" s="995"/>
      <c r="NBJ2" s="995"/>
      <c r="NBK2" s="995"/>
      <c r="NBL2" s="995"/>
      <c r="NBM2" s="995"/>
      <c r="NBN2" s="995"/>
      <c r="NBO2" s="995"/>
      <c r="NBP2" s="995"/>
      <c r="NBQ2" s="995"/>
      <c r="NBR2" s="995"/>
      <c r="NBS2" s="995"/>
      <c r="NBT2" s="995"/>
      <c r="NBU2" s="995"/>
      <c r="NBV2" s="995"/>
      <c r="NBW2" s="995"/>
      <c r="NBX2" s="995"/>
      <c r="NBY2" s="995"/>
      <c r="NBZ2" s="995"/>
      <c r="NCA2" s="995"/>
      <c r="NCB2" s="995"/>
      <c r="NCC2" s="995"/>
      <c r="NCD2" s="995"/>
      <c r="NCE2" s="995"/>
      <c r="NCF2" s="995"/>
      <c r="NCG2" s="995"/>
      <c r="NCH2" s="995"/>
      <c r="NCI2" s="995"/>
      <c r="NCJ2" s="995"/>
      <c r="NCK2" s="995"/>
      <c r="NCL2" s="995"/>
      <c r="NCM2" s="995"/>
      <c r="NCN2" s="995"/>
      <c r="NCO2" s="995"/>
      <c r="NCP2" s="995"/>
      <c r="NCQ2" s="995"/>
      <c r="NCR2" s="995"/>
      <c r="NCS2" s="995"/>
      <c r="NCT2" s="995"/>
      <c r="NCU2" s="995"/>
      <c r="NCV2" s="995"/>
      <c r="NCW2" s="995"/>
      <c r="NCX2" s="995"/>
      <c r="NCY2" s="995"/>
      <c r="NCZ2" s="995"/>
      <c r="NDA2" s="995"/>
      <c r="NDB2" s="995"/>
      <c r="NDC2" s="995"/>
      <c r="NDD2" s="995"/>
      <c r="NDE2" s="995"/>
      <c r="NDF2" s="995"/>
      <c r="NDG2" s="995"/>
      <c r="NDH2" s="995"/>
      <c r="NDI2" s="995"/>
      <c r="NDJ2" s="995"/>
      <c r="NDK2" s="995"/>
      <c r="NDL2" s="995"/>
      <c r="NDM2" s="995"/>
      <c r="NDN2" s="995"/>
      <c r="NDO2" s="995"/>
      <c r="NDP2" s="995"/>
      <c r="NDQ2" s="995"/>
      <c r="NDR2" s="995"/>
      <c r="NDS2" s="995"/>
      <c r="NDT2" s="995"/>
      <c r="NDU2" s="995"/>
      <c r="NDV2" s="995"/>
      <c r="NDW2" s="995"/>
      <c r="NDX2" s="995"/>
      <c r="NDY2" s="995"/>
      <c r="NDZ2" s="995"/>
      <c r="NEA2" s="995"/>
      <c r="NEB2" s="995"/>
      <c r="NEC2" s="995"/>
      <c r="NED2" s="995"/>
      <c r="NEE2" s="995"/>
      <c r="NEF2" s="995"/>
      <c r="NEG2" s="995"/>
      <c r="NEH2" s="995"/>
      <c r="NEI2" s="995"/>
      <c r="NEJ2" s="995"/>
      <c r="NEK2" s="995"/>
      <c r="NEL2" s="995"/>
      <c r="NEM2" s="995"/>
      <c r="NEN2" s="995"/>
      <c r="NEO2" s="995"/>
      <c r="NEP2" s="995"/>
      <c r="NEQ2" s="995"/>
      <c r="NER2" s="995"/>
      <c r="NES2" s="995"/>
      <c r="NET2" s="995"/>
      <c r="NEU2" s="995"/>
      <c r="NEV2" s="995"/>
      <c r="NEW2" s="995"/>
      <c r="NEX2" s="995"/>
      <c r="NEY2" s="995"/>
      <c r="NEZ2" s="995"/>
      <c r="NFA2" s="995"/>
      <c r="NFB2" s="995"/>
      <c r="NFC2" s="995"/>
      <c r="NFD2" s="995"/>
      <c r="NFE2" s="995"/>
      <c r="NFF2" s="995"/>
      <c r="NFG2" s="995"/>
      <c r="NFH2" s="995"/>
      <c r="NFI2" s="995"/>
      <c r="NFJ2" s="995"/>
      <c r="NFK2" s="995"/>
      <c r="NFL2" s="995"/>
      <c r="NFM2" s="995"/>
      <c r="NFN2" s="995"/>
      <c r="NFO2" s="995"/>
      <c r="NFP2" s="995"/>
      <c r="NFQ2" s="995"/>
      <c r="NFR2" s="995"/>
      <c r="NFS2" s="995"/>
      <c r="NFT2" s="995"/>
      <c r="NFU2" s="995"/>
      <c r="NFV2" s="995"/>
      <c r="NFW2" s="995"/>
      <c r="NFX2" s="995"/>
      <c r="NFY2" s="995"/>
      <c r="NFZ2" s="995"/>
      <c r="NGA2" s="995"/>
      <c r="NGB2" s="995"/>
      <c r="NGC2" s="995"/>
      <c r="NGD2" s="995"/>
      <c r="NGE2" s="995"/>
      <c r="NGF2" s="995"/>
      <c r="NGG2" s="995"/>
      <c r="NGH2" s="995"/>
      <c r="NGI2" s="995"/>
      <c r="NGJ2" s="995"/>
      <c r="NGK2" s="995"/>
      <c r="NGL2" s="995"/>
      <c r="NGM2" s="995"/>
      <c r="NGN2" s="995"/>
      <c r="NGO2" s="995"/>
      <c r="NGP2" s="995"/>
      <c r="NGQ2" s="995"/>
      <c r="NGR2" s="995"/>
      <c r="NGS2" s="995"/>
      <c r="NGT2" s="995"/>
      <c r="NGU2" s="995"/>
      <c r="NGV2" s="995"/>
      <c r="NGW2" s="995"/>
      <c r="NGX2" s="995"/>
      <c r="NGY2" s="995"/>
      <c r="NGZ2" s="995"/>
      <c r="NHA2" s="995"/>
      <c r="NHB2" s="995"/>
      <c r="NHC2" s="995"/>
      <c r="NHD2" s="995"/>
      <c r="NHE2" s="995"/>
      <c r="NHF2" s="995"/>
      <c r="NHG2" s="995"/>
      <c r="NHH2" s="995"/>
      <c r="NHI2" s="995"/>
      <c r="NHJ2" s="995"/>
      <c r="NHK2" s="995"/>
      <c r="NHL2" s="995"/>
      <c r="NHM2" s="995"/>
      <c r="NHN2" s="995"/>
      <c r="NHO2" s="995"/>
      <c r="NHP2" s="995"/>
      <c r="NHQ2" s="995"/>
      <c r="NHR2" s="995"/>
      <c r="NHS2" s="995"/>
      <c r="NHT2" s="995"/>
      <c r="NHU2" s="995"/>
      <c r="NHV2" s="995"/>
      <c r="NHW2" s="995"/>
      <c r="NHX2" s="995"/>
      <c r="NHY2" s="995"/>
      <c r="NHZ2" s="995"/>
      <c r="NIA2" s="995"/>
      <c r="NIB2" s="995"/>
      <c r="NIC2" s="995"/>
      <c r="NID2" s="995"/>
      <c r="NIE2" s="995"/>
      <c r="NIF2" s="995"/>
      <c r="NIG2" s="995"/>
      <c r="NIH2" s="995"/>
      <c r="NII2" s="995"/>
      <c r="NIJ2" s="995"/>
      <c r="NIK2" s="995"/>
      <c r="NIL2" s="995"/>
      <c r="NIM2" s="995"/>
      <c r="NIN2" s="995"/>
      <c r="NIO2" s="995"/>
      <c r="NIP2" s="995"/>
      <c r="NIQ2" s="995"/>
      <c r="NIR2" s="995"/>
      <c r="NIS2" s="995"/>
      <c r="NIT2" s="995"/>
      <c r="NIU2" s="995"/>
      <c r="NIV2" s="995"/>
      <c r="NIW2" s="995"/>
      <c r="NIX2" s="995"/>
      <c r="NIY2" s="995"/>
      <c r="NIZ2" s="995"/>
      <c r="NJA2" s="995"/>
      <c r="NJB2" s="995"/>
      <c r="NJC2" s="995"/>
      <c r="NJD2" s="995"/>
      <c r="NJE2" s="995"/>
      <c r="NJF2" s="995"/>
      <c r="NJG2" s="995"/>
      <c r="NJH2" s="995"/>
      <c r="NJI2" s="995"/>
      <c r="NJJ2" s="995"/>
      <c r="NJK2" s="995"/>
      <c r="NJL2" s="995"/>
      <c r="NJM2" s="995"/>
      <c r="NJN2" s="995"/>
      <c r="NJO2" s="995"/>
      <c r="NJP2" s="995"/>
      <c r="NJQ2" s="995"/>
      <c r="NJR2" s="995"/>
      <c r="NJS2" s="995"/>
      <c r="NJT2" s="995"/>
      <c r="NJU2" s="995"/>
      <c r="NJV2" s="995"/>
      <c r="NJW2" s="995"/>
      <c r="NJX2" s="995"/>
      <c r="NJY2" s="995"/>
      <c r="NJZ2" s="995"/>
      <c r="NKA2" s="995"/>
      <c r="NKB2" s="995"/>
      <c r="NKC2" s="995"/>
      <c r="NKD2" s="995"/>
      <c r="NKE2" s="995"/>
      <c r="NKF2" s="995"/>
      <c r="NKG2" s="995"/>
      <c r="NKH2" s="995"/>
      <c r="NKI2" s="995"/>
      <c r="NKJ2" s="995"/>
      <c r="NKK2" s="995"/>
      <c r="NKL2" s="995"/>
      <c r="NKM2" s="995"/>
      <c r="NKN2" s="995"/>
      <c r="NKO2" s="995"/>
      <c r="NKP2" s="995"/>
      <c r="NKQ2" s="995"/>
      <c r="NKR2" s="995"/>
      <c r="NKS2" s="995"/>
      <c r="NKT2" s="995"/>
      <c r="NKU2" s="995"/>
      <c r="NKV2" s="995"/>
      <c r="NKW2" s="995"/>
      <c r="NKX2" s="995"/>
      <c r="NKY2" s="995"/>
      <c r="NKZ2" s="995"/>
      <c r="NLA2" s="995"/>
      <c r="NLB2" s="995"/>
      <c r="NLC2" s="995"/>
      <c r="NLD2" s="995"/>
      <c r="NLE2" s="995"/>
      <c r="NLF2" s="995"/>
      <c r="NLG2" s="995"/>
      <c r="NLH2" s="995"/>
      <c r="NLI2" s="995"/>
      <c r="NLJ2" s="995"/>
      <c r="NLK2" s="995"/>
      <c r="NLL2" s="995"/>
      <c r="NLM2" s="995"/>
      <c r="NLN2" s="995"/>
      <c r="NLO2" s="995"/>
      <c r="NLP2" s="995"/>
      <c r="NLQ2" s="995"/>
      <c r="NLR2" s="995"/>
      <c r="NLS2" s="995"/>
      <c r="NLT2" s="995"/>
      <c r="NLU2" s="995"/>
      <c r="NLV2" s="995"/>
      <c r="NLW2" s="995"/>
      <c r="NLX2" s="995"/>
      <c r="NLY2" s="995"/>
      <c r="NLZ2" s="995"/>
      <c r="NMA2" s="995"/>
      <c r="NMB2" s="995"/>
      <c r="NMC2" s="995"/>
      <c r="NMD2" s="995"/>
      <c r="NME2" s="995"/>
      <c r="NMF2" s="995"/>
      <c r="NMG2" s="995"/>
      <c r="NMH2" s="995"/>
      <c r="NMI2" s="995"/>
      <c r="NMJ2" s="995"/>
      <c r="NMK2" s="995"/>
      <c r="NML2" s="995"/>
      <c r="NMM2" s="995"/>
      <c r="NMN2" s="995"/>
      <c r="NMO2" s="995"/>
      <c r="NMP2" s="995"/>
      <c r="NMQ2" s="995"/>
      <c r="NMR2" s="995"/>
      <c r="NMS2" s="995"/>
      <c r="NMT2" s="995"/>
      <c r="NMU2" s="995"/>
      <c r="NMV2" s="995"/>
      <c r="NMW2" s="995"/>
      <c r="NMX2" s="995"/>
      <c r="NMY2" s="995"/>
      <c r="NMZ2" s="995"/>
      <c r="NNA2" s="995"/>
      <c r="NNB2" s="995"/>
      <c r="NNC2" s="995"/>
      <c r="NND2" s="995"/>
      <c r="NNE2" s="995"/>
      <c r="NNF2" s="995"/>
      <c r="NNG2" s="995"/>
      <c r="NNH2" s="995"/>
      <c r="NNI2" s="995"/>
      <c r="NNJ2" s="995"/>
      <c r="NNK2" s="995"/>
      <c r="NNL2" s="995"/>
      <c r="NNM2" s="995"/>
      <c r="NNN2" s="995"/>
      <c r="NNO2" s="995"/>
      <c r="NNP2" s="995"/>
      <c r="NNQ2" s="995"/>
      <c r="NNR2" s="995"/>
      <c r="NNS2" s="995"/>
      <c r="NNT2" s="995"/>
      <c r="NNU2" s="995"/>
      <c r="NNV2" s="995"/>
      <c r="NNW2" s="995"/>
      <c r="NNX2" s="995"/>
      <c r="NNY2" s="995"/>
      <c r="NNZ2" s="995"/>
      <c r="NOA2" s="995"/>
      <c r="NOB2" s="995"/>
      <c r="NOC2" s="995"/>
      <c r="NOD2" s="995"/>
      <c r="NOE2" s="995"/>
      <c r="NOF2" s="995"/>
      <c r="NOG2" s="995"/>
      <c r="NOH2" s="995"/>
      <c r="NOI2" s="995"/>
      <c r="NOJ2" s="995"/>
      <c r="NOK2" s="995"/>
      <c r="NOL2" s="995"/>
      <c r="NOM2" s="995"/>
      <c r="NON2" s="995"/>
      <c r="NOO2" s="995"/>
      <c r="NOP2" s="995"/>
      <c r="NOQ2" s="995"/>
      <c r="NOR2" s="995"/>
      <c r="NOS2" s="995"/>
      <c r="NOT2" s="995"/>
      <c r="NOU2" s="995"/>
      <c r="NOV2" s="995"/>
      <c r="NOW2" s="995"/>
      <c r="NOX2" s="995"/>
      <c r="NOY2" s="995"/>
      <c r="NOZ2" s="995"/>
      <c r="NPA2" s="995"/>
      <c r="NPB2" s="995"/>
      <c r="NPC2" s="995"/>
      <c r="NPD2" s="995"/>
      <c r="NPE2" s="995"/>
      <c r="NPF2" s="995"/>
      <c r="NPG2" s="995"/>
      <c r="NPH2" s="995"/>
      <c r="NPI2" s="995"/>
      <c r="NPJ2" s="995"/>
      <c r="NPK2" s="995"/>
      <c r="NPL2" s="995"/>
      <c r="NPM2" s="995"/>
      <c r="NPN2" s="995"/>
      <c r="NPO2" s="995"/>
      <c r="NPP2" s="995"/>
      <c r="NPQ2" s="995"/>
      <c r="NPR2" s="995"/>
      <c r="NPS2" s="995"/>
      <c r="NPT2" s="995"/>
      <c r="NPU2" s="995"/>
      <c r="NPV2" s="995"/>
      <c r="NPW2" s="995"/>
      <c r="NPX2" s="995"/>
      <c r="NPY2" s="995"/>
      <c r="NPZ2" s="995"/>
      <c r="NQA2" s="995"/>
      <c r="NQB2" s="995"/>
      <c r="NQC2" s="995"/>
      <c r="NQD2" s="995"/>
      <c r="NQE2" s="995"/>
      <c r="NQF2" s="995"/>
      <c r="NQG2" s="995"/>
      <c r="NQH2" s="995"/>
      <c r="NQI2" s="995"/>
      <c r="NQJ2" s="995"/>
      <c r="NQK2" s="995"/>
      <c r="NQL2" s="995"/>
      <c r="NQM2" s="995"/>
      <c r="NQN2" s="995"/>
      <c r="NQO2" s="995"/>
      <c r="NQP2" s="995"/>
      <c r="NQQ2" s="995"/>
      <c r="NQR2" s="995"/>
      <c r="NQS2" s="995"/>
      <c r="NQT2" s="995"/>
      <c r="NQU2" s="995"/>
      <c r="NQV2" s="995"/>
      <c r="NQW2" s="995"/>
      <c r="NQX2" s="995"/>
      <c r="NQY2" s="995"/>
      <c r="NQZ2" s="995"/>
      <c r="NRA2" s="995"/>
      <c r="NRB2" s="995"/>
      <c r="NRC2" s="995"/>
      <c r="NRD2" s="995"/>
      <c r="NRE2" s="995"/>
      <c r="NRF2" s="995"/>
      <c r="NRG2" s="995"/>
      <c r="NRH2" s="995"/>
      <c r="NRI2" s="995"/>
      <c r="NRJ2" s="995"/>
      <c r="NRK2" s="995"/>
      <c r="NRL2" s="995"/>
      <c r="NRM2" s="995"/>
      <c r="NRN2" s="995"/>
      <c r="NRO2" s="995"/>
      <c r="NRP2" s="995"/>
      <c r="NRQ2" s="995"/>
      <c r="NRR2" s="995"/>
      <c r="NRS2" s="995"/>
      <c r="NRT2" s="995"/>
      <c r="NRU2" s="995"/>
      <c r="NRV2" s="995"/>
      <c r="NRW2" s="995"/>
      <c r="NRX2" s="995"/>
      <c r="NRY2" s="995"/>
      <c r="NRZ2" s="995"/>
      <c r="NSA2" s="995"/>
      <c r="NSB2" s="995"/>
      <c r="NSC2" s="995"/>
      <c r="NSD2" s="995"/>
      <c r="NSE2" s="995"/>
      <c r="NSF2" s="995"/>
      <c r="NSG2" s="995"/>
      <c r="NSH2" s="995"/>
      <c r="NSI2" s="995"/>
      <c r="NSJ2" s="995"/>
      <c r="NSK2" s="995"/>
      <c r="NSL2" s="995"/>
      <c r="NSM2" s="995"/>
      <c r="NSN2" s="995"/>
      <c r="NSO2" s="995"/>
      <c r="NSP2" s="995"/>
      <c r="NSQ2" s="995"/>
      <c r="NSR2" s="995"/>
      <c r="NSS2" s="995"/>
      <c r="NST2" s="995"/>
      <c r="NSU2" s="995"/>
      <c r="NSV2" s="995"/>
      <c r="NSW2" s="995"/>
      <c r="NSX2" s="995"/>
      <c r="NSY2" s="995"/>
      <c r="NSZ2" s="995"/>
      <c r="NTA2" s="995"/>
      <c r="NTB2" s="995"/>
      <c r="NTC2" s="995"/>
      <c r="NTD2" s="995"/>
      <c r="NTE2" s="995"/>
      <c r="NTF2" s="995"/>
      <c r="NTG2" s="995"/>
      <c r="NTH2" s="995"/>
      <c r="NTI2" s="995"/>
      <c r="NTJ2" s="995"/>
      <c r="NTK2" s="995"/>
      <c r="NTL2" s="995"/>
      <c r="NTM2" s="995"/>
      <c r="NTN2" s="995"/>
      <c r="NTO2" s="995"/>
      <c r="NTP2" s="995"/>
      <c r="NTQ2" s="995"/>
      <c r="NTR2" s="995"/>
      <c r="NTS2" s="995"/>
      <c r="NTT2" s="995"/>
      <c r="NTU2" s="995"/>
      <c r="NTV2" s="995"/>
      <c r="NTW2" s="995"/>
      <c r="NTX2" s="995"/>
      <c r="NTY2" s="995"/>
      <c r="NTZ2" s="995"/>
      <c r="NUA2" s="995"/>
      <c r="NUB2" s="995"/>
      <c r="NUC2" s="995"/>
      <c r="NUD2" s="995"/>
      <c r="NUE2" s="995"/>
      <c r="NUF2" s="995"/>
      <c r="NUG2" s="995"/>
      <c r="NUH2" s="995"/>
      <c r="NUI2" s="995"/>
      <c r="NUJ2" s="995"/>
      <c r="NUK2" s="995"/>
      <c r="NUL2" s="995"/>
      <c r="NUM2" s="995"/>
      <c r="NUN2" s="995"/>
      <c r="NUO2" s="995"/>
      <c r="NUP2" s="995"/>
      <c r="NUQ2" s="995"/>
      <c r="NUR2" s="995"/>
      <c r="NUS2" s="995"/>
      <c r="NUT2" s="995"/>
      <c r="NUU2" s="995"/>
      <c r="NUV2" s="995"/>
      <c r="NUW2" s="995"/>
      <c r="NUX2" s="995"/>
      <c r="NUY2" s="995"/>
      <c r="NUZ2" s="995"/>
      <c r="NVA2" s="995"/>
      <c r="NVB2" s="995"/>
      <c r="NVC2" s="995"/>
      <c r="NVD2" s="995"/>
      <c r="NVE2" s="995"/>
      <c r="NVF2" s="995"/>
      <c r="NVG2" s="995"/>
      <c r="NVH2" s="995"/>
      <c r="NVI2" s="995"/>
      <c r="NVJ2" s="995"/>
      <c r="NVK2" s="995"/>
      <c r="NVL2" s="995"/>
      <c r="NVM2" s="995"/>
      <c r="NVN2" s="995"/>
      <c r="NVO2" s="995"/>
      <c r="NVP2" s="995"/>
      <c r="NVQ2" s="995"/>
      <c r="NVR2" s="995"/>
      <c r="NVS2" s="995"/>
      <c r="NVT2" s="995"/>
      <c r="NVU2" s="995"/>
      <c r="NVV2" s="995"/>
      <c r="NVW2" s="995"/>
      <c r="NVX2" s="995"/>
      <c r="NVY2" s="995"/>
      <c r="NVZ2" s="995"/>
      <c r="NWA2" s="995"/>
      <c r="NWB2" s="995"/>
      <c r="NWC2" s="995"/>
      <c r="NWD2" s="995"/>
      <c r="NWE2" s="995"/>
      <c r="NWF2" s="995"/>
      <c r="NWG2" s="995"/>
      <c r="NWH2" s="995"/>
      <c r="NWI2" s="995"/>
      <c r="NWJ2" s="995"/>
      <c r="NWK2" s="995"/>
      <c r="NWL2" s="995"/>
      <c r="NWM2" s="995"/>
      <c r="NWN2" s="995"/>
      <c r="NWO2" s="995"/>
      <c r="NWP2" s="995"/>
      <c r="NWQ2" s="995"/>
      <c r="NWR2" s="995"/>
      <c r="NWS2" s="995"/>
      <c r="NWT2" s="995"/>
      <c r="NWU2" s="995"/>
      <c r="NWV2" s="995"/>
      <c r="NWW2" s="995"/>
      <c r="NWX2" s="995"/>
      <c r="NWY2" s="995"/>
      <c r="NWZ2" s="995"/>
      <c r="NXA2" s="995"/>
      <c r="NXB2" s="995"/>
      <c r="NXC2" s="995"/>
      <c r="NXD2" s="995"/>
      <c r="NXE2" s="995"/>
      <c r="NXF2" s="995"/>
      <c r="NXG2" s="995"/>
      <c r="NXH2" s="995"/>
      <c r="NXI2" s="995"/>
      <c r="NXJ2" s="995"/>
      <c r="NXK2" s="995"/>
      <c r="NXL2" s="995"/>
      <c r="NXM2" s="995"/>
      <c r="NXN2" s="995"/>
      <c r="NXO2" s="995"/>
      <c r="NXP2" s="995"/>
      <c r="NXQ2" s="995"/>
      <c r="NXR2" s="995"/>
      <c r="NXS2" s="995"/>
      <c r="NXT2" s="995"/>
      <c r="NXU2" s="995"/>
      <c r="NXV2" s="995"/>
      <c r="NXW2" s="995"/>
      <c r="NXX2" s="995"/>
      <c r="NXY2" s="995"/>
      <c r="NXZ2" s="995"/>
      <c r="NYA2" s="995"/>
      <c r="NYB2" s="995"/>
      <c r="NYC2" s="995"/>
      <c r="NYD2" s="995"/>
      <c r="NYE2" s="995"/>
      <c r="NYF2" s="995"/>
      <c r="NYG2" s="995"/>
      <c r="NYH2" s="995"/>
      <c r="NYI2" s="995"/>
      <c r="NYJ2" s="995"/>
      <c r="NYK2" s="995"/>
      <c r="NYL2" s="995"/>
      <c r="NYM2" s="995"/>
      <c r="NYN2" s="995"/>
      <c r="NYO2" s="995"/>
      <c r="NYP2" s="995"/>
      <c r="NYQ2" s="995"/>
      <c r="NYR2" s="995"/>
      <c r="NYS2" s="995"/>
      <c r="NYT2" s="995"/>
      <c r="NYU2" s="995"/>
      <c r="NYV2" s="995"/>
      <c r="NYW2" s="995"/>
      <c r="NYX2" s="995"/>
      <c r="NYY2" s="995"/>
      <c r="NYZ2" s="995"/>
      <c r="NZA2" s="995"/>
      <c r="NZB2" s="995"/>
      <c r="NZC2" s="995"/>
      <c r="NZD2" s="995"/>
      <c r="NZE2" s="995"/>
      <c r="NZF2" s="995"/>
      <c r="NZG2" s="995"/>
      <c r="NZH2" s="995"/>
      <c r="NZI2" s="995"/>
      <c r="NZJ2" s="995"/>
      <c r="NZK2" s="995"/>
      <c r="NZL2" s="995"/>
      <c r="NZM2" s="995"/>
      <c r="NZN2" s="995"/>
      <c r="NZO2" s="995"/>
      <c r="NZP2" s="995"/>
      <c r="NZQ2" s="995"/>
      <c r="NZR2" s="995"/>
      <c r="NZS2" s="995"/>
      <c r="NZT2" s="995"/>
      <c r="NZU2" s="995"/>
      <c r="NZV2" s="995"/>
      <c r="NZW2" s="995"/>
      <c r="NZX2" s="995"/>
      <c r="NZY2" s="995"/>
      <c r="NZZ2" s="995"/>
      <c r="OAA2" s="995"/>
      <c r="OAB2" s="995"/>
      <c r="OAC2" s="995"/>
      <c r="OAD2" s="995"/>
      <c r="OAE2" s="995"/>
      <c r="OAF2" s="995"/>
      <c r="OAG2" s="995"/>
      <c r="OAH2" s="995"/>
      <c r="OAI2" s="995"/>
      <c r="OAJ2" s="995"/>
      <c r="OAK2" s="995"/>
      <c r="OAL2" s="995"/>
      <c r="OAM2" s="995"/>
      <c r="OAN2" s="995"/>
      <c r="OAO2" s="995"/>
      <c r="OAP2" s="995"/>
      <c r="OAQ2" s="995"/>
      <c r="OAR2" s="995"/>
      <c r="OAS2" s="995"/>
      <c r="OAT2" s="995"/>
      <c r="OAU2" s="995"/>
      <c r="OAV2" s="995"/>
      <c r="OAW2" s="995"/>
      <c r="OAX2" s="995"/>
      <c r="OAY2" s="995"/>
      <c r="OAZ2" s="995"/>
      <c r="OBA2" s="995"/>
      <c r="OBB2" s="995"/>
      <c r="OBC2" s="995"/>
      <c r="OBD2" s="995"/>
      <c r="OBE2" s="995"/>
      <c r="OBF2" s="995"/>
      <c r="OBG2" s="995"/>
      <c r="OBH2" s="995"/>
      <c r="OBI2" s="995"/>
      <c r="OBJ2" s="995"/>
      <c r="OBK2" s="995"/>
      <c r="OBL2" s="995"/>
      <c r="OBM2" s="995"/>
      <c r="OBN2" s="995"/>
      <c r="OBO2" s="995"/>
      <c r="OBP2" s="995"/>
      <c r="OBQ2" s="995"/>
      <c r="OBR2" s="995"/>
      <c r="OBS2" s="995"/>
      <c r="OBT2" s="995"/>
      <c r="OBU2" s="995"/>
      <c r="OBV2" s="995"/>
      <c r="OBW2" s="995"/>
      <c r="OBX2" s="995"/>
      <c r="OBY2" s="995"/>
      <c r="OBZ2" s="995"/>
      <c r="OCA2" s="995"/>
      <c r="OCB2" s="995"/>
      <c r="OCC2" s="995"/>
      <c r="OCD2" s="995"/>
      <c r="OCE2" s="995"/>
      <c r="OCF2" s="995"/>
      <c r="OCG2" s="995"/>
      <c r="OCH2" s="995"/>
      <c r="OCI2" s="995"/>
      <c r="OCJ2" s="995"/>
      <c r="OCK2" s="995"/>
      <c r="OCL2" s="995"/>
      <c r="OCM2" s="995"/>
      <c r="OCN2" s="995"/>
      <c r="OCO2" s="995"/>
      <c r="OCP2" s="995"/>
      <c r="OCQ2" s="995"/>
      <c r="OCR2" s="995"/>
      <c r="OCS2" s="995"/>
      <c r="OCT2" s="995"/>
      <c r="OCU2" s="995"/>
      <c r="OCV2" s="995"/>
      <c r="OCW2" s="995"/>
      <c r="OCX2" s="995"/>
      <c r="OCY2" s="995"/>
      <c r="OCZ2" s="995"/>
      <c r="ODA2" s="995"/>
      <c r="ODB2" s="995"/>
      <c r="ODC2" s="995"/>
      <c r="ODD2" s="995"/>
      <c r="ODE2" s="995"/>
      <c r="ODF2" s="995"/>
      <c r="ODG2" s="995"/>
      <c r="ODH2" s="995"/>
      <c r="ODI2" s="995"/>
      <c r="ODJ2" s="995"/>
      <c r="ODK2" s="995"/>
      <c r="ODL2" s="995"/>
      <c r="ODM2" s="995"/>
      <c r="ODN2" s="995"/>
      <c r="ODO2" s="995"/>
      <c r="ODP2" s="995"/>
      <c r="ODQ2" s="995"/>
      <c r="ODR2" s="995"/>
      <c r="ODS2" s="995"/>
      <c r="ODT2" s="995"/>
      <c r="ODU2" s="995"/>
      <c r="ODV2" s="995"/>
      <c r="ODW2" s="995"/>
      <c r="ODX2" s="995"/>
      <c r="ODY2" s="995"/>
      <c r="ODZ2" s="995"/>
      <c r="OEA2" s="995"/>
      <c r="OEB2" s="995"/>
      <c r="OEC2" s="995"/>
      <c r="OED2" s="995"/>
      <c r="OEE2" s="995"/>
      <c r="OEF2" s="995"/>
      <c r="OEG2" s="995"/>
      <c r="OEH2" s="995"/>
      <c r="OEI2" s="995"/>
      <c r="OEJ2" s="995"/>
      <c r="OEK2" s="995"/>
      <c r="OEL2" s="995"/>
      <c r="OEM2" s="995"/>
      <c r="OEN2" s="995"/>
      <c r="OEO2" s="995"/>
      <c r="OEP2" s="995"/>
      <c r="OEQ2" s="995"/>
      <c r="OER2" s="995"/>
      <c r="OES2" s="995"/>
      <c r="OET2" s="995"/>
      <c r="OEU2" s="995"/>
      <c r="OEV2" s="995"/>
      <c r="OEW2" s="995"/>
      <c r="OEX2" s="995"/>
      <c r="OEY2" s="995"/>
      <c r="OEZ2" s="995"/>
      <c r="OFA2" s="995"/>
      <c r="OFB2" s="995"/>
      <c r="OFC2" s="995"/>
      <c r="OFD2" s="995"/>
      <c r="OFE2" s="995"/>
      <c r="OFF2" s="995"/>
      <c r="OFG2" s="995"/>
      <c r="OFH2" s="995"/>
      <c r="OFI2" s="995"/>
      <c r="OFJ2" s="995"/>
      <c r="OFK2" s="995"/>
      <c r="OFL2" s="995"/>
      <c r="OFM2" s="995"/>
      <c r="OFN2" s="995"/>
      <c r="OFO2" s="995"/>
      <c r="OFP2" s="995"/>
      <c r="OFQ2" s="995"/>
      <c r="OFR2" s="995"/>
      <c r="OFS2" s="995"/>
      <c r="OFT2" s="995"/>
      <c r="OFU2" s="995"/>
      <c r="OFV2" s="995"/>
      <c r="OFW2" s="995"/>
      <c r="OFX2" s="995"/>
      <c r="OFY2" s="995"/>
      <c r="OFZ2" s="995"/>
      <c r="OGA2" s="995"/>
      <c r="OGB2" s="995"/>
      <c r="OGC2" s="995"/>
      <c r="OGD2" s="995"/>
      <c r="OGE2" s="995"/>
      <c r="OGF2" s="995"/>
      <c r="OGG2" s="995"/>
      <c r="OGH2" s="995"/>
      <c r="OGI2" s="995"/>
      <c r="OGJ2" s="995"/>
      <c r="OGK2" s="995"/>
      <c r="OGL2" s="995"/>
      <c r="OGM2" s="995"/>
      <c r="OGN2" s="995"/>
      <c r="OGO2" s="995"/>
      <c r="OGP2" s="995"/>
      <c r="OGQ2" s="995"/>
      <c r="OGR2" s="995"/>
      <c r="OGS2" s="995"/>
      <c r="OGT2" s="995"/>
      <c r="OGU2" s="995"/>
      <c r="OGV2" s="995"/>
      <c r="OGW2" s="995"/>
      <c r="OGX2" s="995"/>
      <c r="OGY2" s="995"/>
      <c r="OGZ2" s="995"/>
      <c r="OHA2" s="995"/>
      <c r="OHB2" s="995"/>
      <c r="OHC2" s="995"/>
      <c r="OHD2" s="995"/>
      <c r="OHE2" s="995"/>
      <c r="OHF2" s="995"/>
      <c r="OHG2" s="995"/>
      <c r="OHH2" s="995"/>
      <c r="OHI2" s="995"/>
      <c r="OHJ2" s="995"/>
      <c r="OHK2" s="995"/>
      <c r="OHL2" s="995"/>
      <c r="OHM2" s="995"/>
      <c r="OHN2" s="995"/>
      <c r="OHO2" s="995"/>
      <c r="OHP2" s="995"/>
      <c r="OHQ2" s="995"/>
      <c r="OHR2" s="995"/>
      <c r="OHS2" s="995"/>
      <c r="OHT2" s="995"/>
      <c r="OHU2" s="995"/>
      <c r="OHV2" s="995"/>
      <c r="OHW2" s="995"/>
      <c r="OHX2" s="995"/>
      <c r="OHY2" s="995"/>
      <c r="OHZ2" s="995"/>
      <c r="OIA2" s="995"/>
      <c r="OIB2" s="995"/>
      <c r="OIC2" s="995"/>
      <c r="OID2" s="995"/>
      <c r="OIE2" s="995"/>
      <c r="OIF2" s="995"/>
      <c r="OIG2" s="995"/>
      <c r="OIH2" s="995"/>
      <c r="OII2" s="995"/>
      <c r="OIJ2" s="995"/>
      <c r="OIK2" s="995"/>
      <c r="OIL2" s="995"/>
      <c r="OIM2" s="995"/>
      <c r="OIN2" s="995"/>
      <c r="OIO2" s="995"/>
      <c r="OIP2" s="995"/>
      <c r="OIQ2" s="995"/>
      <c r="OIR2" s="995"/>
      <c r="OIS2" s="995"/>
      <c r="OIT2" s="995"/>
      <c r="OIU2" s="995"/>
      <c r="OIV2" s="995"/>
      <c r="OIW2" s="995"/>
      <c r="OIX2" s="995"/>
      <c r="OIY2" s="995"/>
      <c r="OIZ2" s="995"/>
      <c r="OJA2" s="995"/>
      <c r="OJB2" s="995"/>
      <c r="OJC2" s="995"/>
      <c r="OJD2" s="995"/>
      <c r="OJE2" s="995"/>
      <c r="OJF2" s="995"/>
      <c r="OJG2" s="995"/>
      <c r="OJH2" s="995"/>
      <c r="OJI2" s="995"/>
      <c r="OJJ2" s="995"/>
      <c r="OJK2" s="995"/>
      <c r="OJL2" s="995"/>
      <c r="OJM2" s="995"/>
      <c r="OJN2" s="995"/>
      <c r="OJO2" s="995"/>
      <c r="OJP2" s="995"/>
      <c r="OJQ2" s="995"/>
      <c r="OJR2" s="995"/>
      <c r="OJS2" s="995"/>
      <c r="OJT2" s="995"/>
      <c r="OJU2" s="995"/>
      <c r="OJV2" s="995"/>
      <c r="OJW2" s="995"/>
      <c r="OJX2" s="995"/>
      <c r="OJY2" s="995"/>
      <c r="OJZ2" s="995"/>
      <c r="OKA2" s="995"/>
      <c r="OKB2" s="995"/>
      <c r="OKC2" s="995"/>
      <c r="OKD2" s="995"/>
      <c r="OKE2" s="995"/>
      <c r="OKF2" s="995"/>
      <c r="OKG2" s="995"/>
      <c r="OKH2" s="995"/>
      <c r="OKI2" s="995"/>
      <c r="OKJ2" s="995"/>
      <c r="OKK2" s="995"/>
      <c r="OKL2" s="995"/>
      <c r="OKM2" s="995"/>
      <c r="OKN2" s="995"/>
      <c r="OKO2" s="995"/>
      <c r="OKP2" s="995"/>
      <c r="OKQ2" s="995"/>
      <c r="OKR2" s="995"/>
      <c r="OKS2" s="995"/>
      <c r="OKT2" s="995"/>
      <c r="OKU2" s="995"/>
      <c r="OKV2" s="995"/>
      <c r="OKW2" s="995"/>
      <c r="OKX2" s="995"/>
      <c r="OKY2" s="995"/>
      <c r="OKZ2" s="995"/>
      <c r="OLA2" s="995"/>
      <c r="OLB2" s="995"/>
      <c r="OLC2" s="995"/>
      <c r="OLD2" s="995"/>
      <c r="OLE2" s="995"/>
      <c r="OLF2" s="995"/>
      <c r="OLG2" s="995"/>
      <c r="OLH2" s="995"/>
      <c r="OLI2" s="995"/>
      <c r="OLJ2" s="995"/>
      <c r="OLK2" s="995"/>
      <c r="OLL2" s="995"/>
      <c r="OLM2" s="995"/>
      <c r="OLN2" s="995"/>
      <c r="OLO2" s="995"/>
      <c r="OLP2" s="995"/>
      <c r="OLQ2" s="995"/>
      <c r="OLR2" s="995"/>
      <c r="OLS2" s="995"/>
      <c r="OLT2" s="995"/>
      <c r="OLU2" s="995"/>
      <c r="OLV2" s="995"/>
      <c r="OLW2" s="995"/>
      <c r="OLX2" s="995"/>
      <c r="OLY2" s="995"/>
      <c r="OLZ2" s="995"/>
      <c r="OMA2" s="995"/>
      <c r="OMB2" s="995"/>
      <c r="OMC2" s="995"/>
      <c r="OMD2" s="995"/>
      <c r="OME2" s="995"/>
      <c r="OMF2" s="995"/>
      <c r="OMG2" s="995"/>
      <c r="OMH2" s="995"/>
      <c r="OMI2" s="995"/>
      <c r="OMJ2" s="995"/>
      <c r="OMK2" s="995"/>
      <c r="OML2" s="995"/>
      <c r="OMM2" s="995"/>
      <c r="OMN2" s="995"/>
      <c r="OMO2" s="995"/>
      <c r="OMP2" s="995"/>
      <c r="OMQ2" s="995"/>
      <c r="OMR2" s="995"/>
      <c r="OMS2" s="995"/>
      <c r="OMT2" s="995"/>
      <c r="OMU2" s="995"/>
      <c r="OMV2" s="995"/>
      <c r="OMW2" s="995"/>
      <c r="OMX2" s="995"/>
      <c r="OMY2" s="995"/>
      <c r="OMZ2" s="995"/>
      <c r="ONA2" s="995"/>
      <c r="ONB2" s="995"/>
      <c r="ONC2" s="995"/>
      <c r="OND2" s="995"/>
      <c r="ONE2" s="995"/>
      <c r="ONF2" s="995"/>
      <c r="ONG2" s="995"/>
      <c r="ONH2" s="995"/>
      <c r="ONI2" s="995"/>
      <c r="ONJ2" s="995"/>
      <c r="ONK2" s="995"/>
      <c r="ONL2" s="995"/>
      <c r="ONM2" s="995"/>
      <c r="ONN2" s="995"/>
      <c r="ONO2" s="995"/>
      <c r="ONP2" s="995"/>
      <c r="ONQ2" s="995"/>
      <c r="ONR2" s="995"/>
      <c r="ONS2" s="995"/>
      <c r="ONT2" s="995"/>
      <c r="ONU2" s="995"/>
      <c r="ONV2" s="995"/>
      <c r="ONW2" s="995"/>
      <c r="ONX2" s="995"/>
      <c r="ONY2" s="995"/>
      <c r="ONZ2" s="995"/>
      <c r="OOA2" s="995"/>
      <c r="OOB2" s="995"/>
      <c r="OOC2" s="995"/>
      <c r="OOD2" s="995"/>
      <c r="OOE2" s="995"/>
      <c r="OOF2" s="995"/>
      <c r="OOG2" s="995"/>
      <c r="OOH2" s="995"/>
      <c r="OOI2" s="995"/>
      <c r="OOJ2" s="995"/>
      <c r="OOK2" s="995"/>
      <c r="OOL2" s="995"/>
      <c r="OOM2" s="995"/>
      <c r="OON2" s="995"/>
      <c r="OOO2" s="995"/>
      <c r="OOP2" s="995"/>
      <c r="OOQ2" s="995"/>
      <c r="OOR2" s="995"/>
      <c r="OOS2" s="995"/>
      <c r="OOT2" s="995"/>
      <c r="OOU2" s="995"/>
      <c r="OOV2" s="995"/>
      <c r="OOW2" s="995"/>
      <c r="OOX2" s="995"/>
      <c r="OOY2" s="995"/>
      <c r="OOZ2" s="995"/>
      <c r="OPA2" s="995"/>
      <c r="OPB2" s="995"/>
      <c r="OPC2" s="995"/>
      <c r="OPD2" s="995"/>
      <c r="OPE2" s="995"/>
      <c r="OPF2" s="995"/>
      <c r="OPG2" s="995"/>
      <c r="OPH2" s="995"/>
      <c r="OPI2" s="995"/>
      <c r="OPJ2" s="995"/>
      <c r="OPK2" s="995"/>
      <c r="OPL2" s="995"/>
      <c r="OPM2" s="995"/>
      <c r="OPN2" s="995"/>
      <c r="OPO2" s="995"/>
      <c r="OPP2" s="995"/>
      <c r="OPQ2" s="995"/>
      <c r="OPR2" s="995"/>
      <c r="OPS2" s="995"/>
      <c r="OPT2" s="995"/>
      <c r="OPU2" s="995"/>
      <c r="OPV2" s="995"/>
      <c r="OPW2" s="995"/>
      <c r="OPX2" s="995"/>
      <c r="OPY2" s="995"/>
      <c r="OPZ2" s="995"/>
      <c r="OQA2" s="995"/>
      <c r="OQB2" s="995"/>
      <c r="OQC2" s="995"/>
      <c r="OQD2" s="995"/>
      <c r="OQE2" s="995"/>
      <c r="OQF2" s="995"/>
      <c r="OQG2" s="995"/>
      <c r="OQH2" s="995"/>
      <c r="OQI2" s="995"/>
      <c r="OQJ2" s="995"/>
      <c r="OQK2" s="995"/>
      <c r="OQL2" s="995"/>
      <c r="OQM2" s="995"/>
      <c r="OQN2" s="995"/>
      <c r="OQO2" s="995"/>
      <c r="OQP2" s="995"/>
      <c r="OQQ2" s="995"/>
      <c r="OQR2" s="995"/>
      <c r="OQS2" s="995"/>
      <c r="OQT2" s="995"/>
      <c r="OQU2" s="995"/>
      <c r="OQV2" s="995"/>
      <c r="OQW2" s="995"/>
      <c r="OQX2" s="995"/>
      <c r="OQY2" s="995"/>
      <c r="OQZ2" s="995"/>
      <c r="ORA2" s="995"/>
      <c r="ORB2" s="995"/>
      <c r="ORC2" s="995"/>
      <c r="ORD2" s="995"/>
      <c r="ORE2" s="995"/>
      <c r="ORF2" s="995"/>
      <c r="ORG2" s="995"/>
      <c r="ORH2" s="995"/>
      <c r="ORI2" s="995"/>
      <c r="ORJ2" s="995"/>
      <c r="ORK2" s="995"/>
      <c r="ORL2" s="995"/>
      <c r="ORM2" s="995"/>
      <c r="ORN2" s="995"/>
      <c r="ORO2" s="995"/>
      <c r="ORP2" s="995"/>
      <c r="ORQ2" s="995"/>
      <c r="ORR2" s="995"/>
      <c r="ORS2" s="995"/>
      <c r="ORT2" s="995"/>
      <c r="ORU2" s="995"/>
      <c r="ORV2" s="995"/>
      <c r="ORW2" s="995"/>
      <c r="ORX2" s="995"/>
      <c r="ORY2" s="995"/>
      <c r="ORZ2" s="995"/>
      <c r="OSA2" s="995"/>
      <c r="OSB2" s="995"/>
      <c r="OSC2" s="995"/>
      <c r="OSD2" s="995"/>
      <c r="OSE2" s="995"/>
      <c r="OSF2" s="995"/>
      <c r="OSG2" s="995"/>
      <c r="OSH2" s="995"/>
      <c r="OSI2" s="995"/>
      <c r="OSJ2" s="995"/>
      <c r="OSK2" s="995"/>
      <c r="OSL2" s="995"/>
      <c r="OSM2" s="995"/>
      <c r="OSN2" s="995"/>
      <c r="OSO2" s="995"/>
      <c r="OSP2" s="995"/>
      <c r="OSQ2" s="995"/>
      <c r="OSR2" s="995"/>
      <c r="OSS2" s="995"/>
      <c r="OST2" s="995"/>
      <c r="OSU2" s="995"/>
      <c r="OSV2" s="995"/>
      <c r="OSW2" s="995"/>
      <c r="OSX2" s="995"/>
      <c r="OSY2" s="995"/>
      <c r="OSZ2" s="995"/>
      <c r="OTA2" s="995"/>
      <c r="OTB2" s="995"/>
      <c r="OTC2" s="995"/>
      <c r="OTD2" s="995"/>
      <c r="OTE2" s="995"/>
      <c r="OTF2" s="995"/>
      <c r="OTG2" s="995"/>
      <c r="OTH2" s="995"/>
      <c r="OTI2" s="995"/>
      <c r="OTJ2" s="995"/>
      <c r="OTK2" s="995"/>
      <c r="OTL2" s="995"/>
      <c r="OTM2" s="995"/>
      <c r="OTN2" s="995"/>
      <c r="OTO2" s="995"/>
      <c r="OTP2" s="995"/>
      <c r="OTQ2" s="995"/>
      <c r="OTR2" s="995"/>
      <c r="OTS2" s="995"/>
      <c r="OTT2" s="995"/>
      <c r="OTU2" s="995"/>
      <c r="OTV2" s="995"/>
      <c r="OTW2" s="995"/>
      <c r="OTX2" s="995"/>
      <c r="OTY2" s="995"/>
      <c r="OTZ2" s="995"/>
      <c r="OUA2" s="995"/>
      <c r="OUB2" s="995"/>
      <c r="OUC2" s="995"/>
      <c r="OUD2" s="995"/>
      <c r="OUE2" s="995"/>
      <c r="OUF2" s="995"/>
      <c r="OUG2" s="995"/>
      <c r="OUH2" s="995"/>
      <c r="OUI2" s="995"/>
      <c r="OUJ2" s="995"/>
      <c r="OUK2" s="995"/>
      <c r="OUL2" s="995"/>
      <c r="OUM2" s="995"/>
      <c r="OUN2" s="995"/>
      <c r="OUO2" s="995"/>
      <c r="OUP2" s="995"/>
      <c r="OUQ2" s="995"/>
      <c r="OUR2" s="995"/>
      <c r="OUS2" s="995"/>
      <c r="OUT2" s="995"/>
      <c r="OUU2" s="995"/>
      <c r="OUV2" s="995"/>
      <c r="OUW2" s="995"/>
      <c r="OUX2" s="995"/>
      <c r="OUY2" s="995"/>
      <c r="OUZ2" s="995"/>
      <c r="OVA2" s="995"/>
      <c r="OVB2" s="995"/>
      <c r="OVC2" s="995"/>
      <c r="OVD2" s="995"/>
      <c r="OVE2" s="995"/>
      <c r="OVF2" s="995"/>
      <c r="OVG2" s="995"/>
      <c r="OVH2" s="995"/>
      <c r="OVI2" s="995"/>
      <c r="OVJ2" s="995"/>
      <c r="OVK2" s="995"/>
      <c r="OVL2" s="995"/>
      <c r="OVM2" s="995"/>
      <c r="OVN2" s="995"/>
      <c r="OVO2" s="995"/>
      <c r="OVP2" s="995"/>
      <c r="OVQ2" s="995"/>
      <c r="OVR2" s="995"/>
      <c r="OVS2" s="995"/>
      <c r="OVT2" s="995"/>
      <c r="OVU2" s="995"/>
      <c r="OVV2" s="995"/>
      <c r="OVW2" s="995"/>
      <c r="OVX2" s="995"/>
      <c r="OVY2" s="995"/>
      <c r="OVZ2" s="995"/>
      <c r="OWA2" s="995"/>
      <c r="OWB2" s="995"/>
      <c r="OWC2" s="995"/>
      <c r="OWD2" s="995"/>
      <c r="OWE2" s="995"/>
      <c r="OWF2" s="995"/>
      <c r="OWG2" s="995"/>
      <c r="OWH2" s="995"/>
      <c r="OWI2" s="995"/>
      <c r="OWJ2" s="995"/>
      <c r="OWK2" s="995"/>
      <c r="OWL2" s="995"/>
      <c r="OWM2" s="995"/>
      <c r="OWN2" s="995"/>
      <c r="OWO2" s="995"/>
      <c r="OWP2" s="995"/>
      <c r="OWQ2" s="995"/>
      <c r="OWR2" s="995"/>
      <c r="OWS2" s="995"/>
      <c r="OWT2" s="995"/>
      <c r="OWU2" s="995"/>
      <c r="OWV2" s="995"/>
      <c r="OWW2" s="995"/>
      <c r="OWX2" s="995"/>
      <c r="OWY2" s="995"/>
      <c r="OWZ2" s="995"/>
      <c r="OXA2" s="995"/>
      <c r="OXB2" s="995"/>
      <c r="OXC2" s="995"/>
      <c r="OXD2" s="995"/>
      <c r="OXE2" s="995"/>
      <c r="OXF2" s="995"/>
      <c r="OXG2" s="995"/>
      <c r="OXH2" s="995"/>
      <c r="OXI2" s="995"/>
      <c r="OXJ2" s="995"/>
      <c r="OXK2" s="995"/>
      <c r="OXL2" s="995"/>
      <c r="OXM2" s="995"/>
      <c r="OXN2" s="995"/>
      <c r="OXO2" s="995"/>
      <c r="OXP2" s="995"/>
      <c r="OXQ2" s="995"/>
      <c r="OXR2" s="995"/>
      <c r="OXS2" s="995"/>
      <c r="OXT2" s="995"/>
      <c r="OXU2" s="995"/>
      <c r="OXV2" s="995"/>
      <c r="OXW2" s="995"/>
      <c r="OXX2" s="995"/>
      <c r="OXY2" s="995"/>
      <c r="OXZ2" s="995"/>
      <c r="OYA2" s="995"/>
      <c r="OYB2" s="995"/>
      <c r="OYC2" s="995"/>
      <c r="OYD2" s="995"/>
      <c r="OYE2" s="995"/>
      <c r="OYF2" s="995"/>
      <c r="OYG2" s="995"/>
      <c r="OYH2" s="995"/>
      <c r="OYI2" s="995"/>
      <c r="OYJ2" s="995"/>
      <c r="OYK2" s="995"/>
      <c r="OYL2" s="995"/>
      <c r="OYM2" s="995"/>
      <c r="OYN2" s="995"/>
      <c r="OYO2" s="995"/>
      <c r="OYP2" s="995"/>
      <c r="OYQ2" s="995"/>
      <c r="OYR2" s="995"/>
      <c r="OYS2" s="995"/>
      <c r="OYT2" s="995"/>
      <c r="OYU2" s="995"/>
      <c r="OYV2" s="995"/>
      <c r="OYW2" s="995"/>
      <c r="OYX2" s="995"/>
      <c r="OYY2" s="995"/>
      <c r="OYZ2" s="995"/>
      <c r="OZA2" s="995"/>
      <c r="OZB2" s="995"/>
      <c r="OZC2" s="995"/>
      <c r="OZD2" s="995"/>
      <c r="OZE2" s="995"/>
      <c r="OZF2" s="995"/>
      <c r="OZG2" s="995"/>
      <c r="OZH2" s="995"/>
      <c r="OZI2" s="995"/>
      <c r="OZJ2" s="995"/>
      <c r="OZK2" s="995"/>
      <c r="OZL2" s="995"/>
      <c r="OZM2" s="995"/>
      <c r="OZN2" s="995"/>
      <c r="OZO2" s="995"/>
      <c r="OZP2" s="995"/>
      <c r="OZQ2" s="995"/>
      <c r="OZR2" s="995"/>
      <c r="OZS2" s="995"/>
      <c r="OZT2" s="995"/>
      <c r="OZU2" s="995"/>
      <c r="OZV2" s="995"/>
      <c r="OZW2" s="995"/>
      <c r="OZX2" s="995"/>
      <c r="OZY2" s="995"/>
      <c r="OZZ2" s="995"/>
      <c r="PAA2" s="995"/>
      <c r="PAB2" s="995"/>
      <c r="PAC2" s="995"/>
      <c r="PAD2" s="995"/>
      <c r="PAE2" s="995"/>
      <c r="PAF2" s="995"/>
      <c r="PAG2" s="995"/>
      <c r="PAH2" s="995"/>
      <c r="PAI2" s="995"/>
      <c r="PAJ2" s="995"/>
      <c r="PAK2" s="995"/>
      <c r="PAL2" s="995"/>
      <c r="PAM2" s="995"/>
      <c r="PAN2" s="995"/>
      <c r="PAO2" s="995"/>
      <c r="PAP2" s="995"/>
      <c r="PAQ2" s="995"/>
      <c r="PAR2" s="995"/>
      <c r="PAS2" s="995"/>
      <c r="PAT2" s="995"/>
      <c r="PAU2" s="995"/>
      <c r="PAV2" s="995"/>
      <c r="PAW2" s="995"/>
      <c r="PAX2" s="995"/>
      <c r="PAY2" s="995"/>
      <c r="PAZ2" s="995"/>
      <c r="PBA2" s="995"/>
      <c r="PBB2" s="995"/>
      <c r="PBC2" s="995"/>
      <c r="PBD2" s="995"/>
      <c r="PBE2" s="995"/>
      <c r="PBF2" s="995"/>
      <c r="PBG2" s="995"/>
      <c r="PBH2" s="995"/>
      <c r="PBI2" s="995"/>
      <c r="PBJ2" s="995"/>
      <c r="PBK2" s="995"/>
      <c r="PBL2" s="995"/>
      <c r="PBM2" s="995"/>
      <c r="PBN2" s="995"/>
      <c r="PBO2" s="995"/>
      <c r="PBP2" s="995"/>
      <c r="PBQ2" s="995"/>
      <c r="PBR2" s="995"/>
      <c r="PBS2" s="995"/>
      <c r="PBT2" s="995"/>
      <c r="PBU2" s="995"/>
      <c r="PBV2" s="995"/>
      <c r="PBW2" s="995"/>
      <c r="PBX2" s="995"/>
      <c r="PBY2" s="995"/>
      <c r="PBZ2" s="995"/>
      <c r="PCA2" s="995"/>
      <c r="PCB2" s="995"/>
      <c r="PCC2" s="995"/>
      <c r="PCD2" s="995"/>
      <c r="PCE2" s="995"/>
      <c r="PCF2" s="995"/>
      <c r="PCG2" s="995"/>
      <c r="PCH2" s="995"/>
      <c r="PCI2" s="995"/>
      <c r="PCJ2" s="995"/>
      <c r="PCK2" s="995"/>
      <c r="PCL2" s="995"/>
      <c r="PCM2" s="995"/>
      <c r="PCN2" s="995"/>
      <c r="PCO2" s="995"/>
      <c r="PCP2" s="995"/>
      <c r="PCQ2" s="995"/>
      <c r="PCR2" s="995"/>
      <c r="PCS2" s="995"/>
      <c r="PCT2" s="995"/>
      <c r="PCU2" s="995"/>
      <c r="PCV2" s="995"/>
      <c r="PCW2" s="995"/>
      <c r="PCX2" s="995"/>
      <c r="PCY2" s="995"/>
      <c r="PCZ2" s="995"/>
      <c r="PDA2" s="995"/>
      <c r="PDB2" s="995"/>
      <c r="PDC2" s="995"/>
      <c r="PDD2" s="995"/>
      <c r="PDE2" s="995"/>
      <c r="PDF2" s="995"/>
      <c r="PDG2" s="995"/>
      <c r="PDH2" s="995"/>
      <c r="PDI2" s="995"/>
      <c r="PDJ2" s="995"/>
      <c r="PDK2" s="995"/>
      <c r="PDL2" s="995"/>
      <c r="PDM2" s="995"/>
      <c r="PDN2" s="995"/>
      <c r="PDO2" s="995"/>
      <c r="PDP2" s="995"/>
      <c r="PDQ2" s="995"/>
      <c r="PDR2" s="995"/>
      <c r="PDS2" s="995"/>
      <c r="PDT2" s="995"/>
      <c r="PDU2" s="995"/>
      <c r="PDV2" s="995"/>
      <c r="PDW2" s="995"/>
      <c r="PDX2" s="995"/>
      <c r="PDY2" s="995"/>
      <c r="PDZ2" s="995"/>
      <c r="PEA2" s="995"/>
      <c r="PEB2" s="995"/>
      <c r="PEC2" s="995"/>
      <c r="PED2" s="995"/>
      <c r="PEE2" s="995"/>
      <c r="PEF2" s="995"/>
      <c r="PEG2" s="995"/>
      <c r="PEH2" s="995"/>
      <c r="PEI2" s="995"/>
      <c r="PEJ2" s="995"/>
      <c r="PEK2" s="995"/>
      <c r="PEL2" s="995"/>
      <c r="PEM2" s="995"/>
      <c r="PEN2" s="995"/>
      <c r="PEO2" s="995"/>
      <c r="PEP2" s="995"/>
      <c r="PEQ2" s="995"/>
      <c r="PER2" s="995"/>
      <c r="PES2" s="995"/>
      <c r="PET2" s="995"/>
      <c r="PEU2" s="995"/>
      <c r="PEV2" s="995"/>
      <c r="PEW2" s="995"/>
      <c r="PEX2" s="995"/>
      <c r="PEY2" s="995"/>
      <c r="PEZ2" s="995"/>
      <c r="PFA2" s="995"/>
      <c r="PFB2" s="995"/>
      <c r="PFC2" s="995"/>
      <c r="PFD2" s="995"/>
      <c r="PFE2" s="995"/>
      <c r="PFF2" s="995"/>
      <c r="PFG2" s="995"/>
      <c r="PFH2" s="995"/>
      <c r="PFI2" s="995"/>
      <c r="PFJ2" s="995"/>
      <c r="PFK2" s="995"/>
      <c r="PFL2" s="995"/>
      <c r="PFM2" s="995"/>
      <c r="PFN2" s="995"/>
      <c r="PFO2" s="995"/>
      <c r="PFP2" s="995"/>
      <c r="PFQ2" s="995"/>
      <c r="PFR2" s="995"/>
      <c r="PFS2" s="995"/>
      <c r="PFT2" s="995"/>
      <c r="PFU2" s="995"/>
      <c r="PFV2" s="995"/>
      <c r="PFW2" s="995"/>
      <c r="PFX2" s="995"/>
      <c r="PFY2" s="995"/>
      <c r="PFZ2" s="995"/>
      <c r="PGA2" s="995"/>
      <c r="PGB2" s="995"/>
      <c r="PGC2" s="995"/>
      <c r="PGD2" s="995"/>
      <c r="PGE2" s="995"/>
      <c r="PGF2" s="995"/>
      <c r="PGG2" s="995"/>
      <c r="PGH2" s="995"/>
      <c r="PGI2" s="995"/>
      <c r="PGJ2" s="995"/>
      <c r="PGK2" s="995"/>
      <c r="PGL2" s="995"/>
      <c r="PGM2" s="995"/>
      <c r="PGN2" s="995"/>
      <c r="PGO2" s="995"/>
      <c r="PGP2" s="995"/>
      <c r="PGQ2" s="995"/>
      <c r="PGR2" s="995"/>
      <c r="PGS2" s="995"/>
      <c r="PGT2" s="995"/>
      <c r="PGU2" s="995"/>
      <c r="PGV2" s="995"/>
      <c r="PGW2" s="995"/>
      <c r="PGX2" s="995"/>
      <c r="PGY2" s="995"/>
      <c r="PGZ2" s="995"/>
      <c r="PHA2" s="995"/>
      <c r="PHB2" s="995"/>
      <c r="PHC2" s="995"/>
      <c r="PHD2" s="995"/>
      <c r="PHE2" s="995"/>
      <c r="PHF2" s="995"/>
      <c r="PHG2" s="995"/>
      <c r="PHH2" s="995"/>
      <c r="PHI2" s="995"/>
      <c r="PHJ2" s="995"/>
      <c r="PHK2" s="995"/>
      <c r="PHL2" s="995"/>
      <c r="PHM2" s="995"/>
      <c r="PHN2" s="995"/>
      <c r="PHO2" s="995"/>
      <c r="PHP2" s="995"/>
      <c r="PHQ2" s="995"/>
      <c r="PHR2" s="995"/>
      <c r="PHS2" s="995"/>
      <c r="PHT2" s="995"/>
      <c r="PHU2" s="995"/>
      <c r="PHV2" s="995"/>
      <c r="PHW2" s="995"/>
      <c r="PHX2" s="995"/>
      <c r="PHY2" s="995"/>
      <c r="PHZ2" s="995"/>
      <c r="PIA2" s="995"/>
      <c r="PIB2" s="995"/>
      <c r="PIC2" s="995"/>
      <c r="PID2" s="995"/>
      <c r="PIE2" s="995"/>
      <c r="PIF2" s="995"/>
      <c r="PIG2" s="995"/>
      <c r="PIH2" s="995"/>
      <c r="PII2" s="995"/>
      <c r="PIJ2" s="995"/>
      <c r="PIK2" s="995"/>
      <c r="PIL2" s="995"/>
      <c r="PIM2" s="995"/>
      <c r="PIN2" s="995"/>
      <c r="PIO2" s="995"/>
      <c r="PIP2" s="995"/>
      <c r="PIQ2" s="995"/>
      <c r="PIR2" s="995"/>
      <c r="PIS2" s="995"/>
      <c r="PIT2" s="995"/>
      <c r="PIU2" s="995"/>
      <c r="PIV2" s="995"/>
      <c r="PIW2" s="995"/>
      <c r="PIX2" s="995"/>
      <c r="PIY2" s="995"/>
      <c r="PIZ2" s="995"/>
      <c r="PJA2" s="995"/>
      <c r="PJB2" s="995"/>
      <c r="PJC2" s="995"/>
      <c r="PJD2" s="995"/>
      <c r="PJE2" s="995"/>
      <c r="PJF2" s="995"/>
      <c r="PJG2" s="995"/>
      <c r="PJH2" s="995"/>
      <c r="PJI2" s="995"/>
      <c r="PJJ2" s="995"/>
      <c r="PJK2" s="995"/>
      <c r="PJL2" s="995"/>
      <c r="PJM2" s="995"/>
      <c r="PJN2" s="995"/>
      <c r="PJO2" s="995"/>
      <c r="PJP2" s="995"/>
      <c r="PJQ2" s="995"/>
      <c r="PJR2" s="995"/>
      <c r="PJS2" s="995"/>
      <c r="PJT2" s="995"/>
      <c r="PJU2" s="995"/>
      <c r="PJV2" s="995"/>
      <c r="PJW2" s="995"/>
      <c r="PJX2" s="995"/>
      <c r="PJY2" s="995"/>
      <c r="PJZ2" s="995"/>
      <c r="PKA2" s="995"/>
      <c r="PKB2" s="995"/>
      <c r="PKC2" s="995"/>
      <c r="PKD2" s="995"/>
      <c r="PKE2" s="995"/>
      <c r="PKF2" s="995"/>
      <c r="PKG2" s="995"/>
      <c r="PKH2" s="995"/>
      <c r="PKI2" s="995"/>
      <c r="PKJ2" s="995"/>
      <c r="PKK2" s="995"/>
      <c r="PKL2" s="995"/>
      <c r="PKM2" s="995"/>
      <c r="PKN2" s="995"/>
      <c r="PKO2" s="995"/>
      <c r="PKP2" s="995"/>
      <c r="PKQ2" s="995"/>
      <c r="PKR2" s="995"/>
      <c r="PKS2" s="995"/>
      <c r="PKT2" s="995"/>
      <c r="PKU2" s="995"/>
      <c r="PKV2" s="995"/>
      <c r="PKW2" s="995"/>
      <c r="PKX2" s="995"/>
      <c r="PKY2" s="995"/>
      <c r="PKZ2" s="995"/>
      <c r="PLA2" s="995"/>
      <c r="PLB2" s="995"/>
      <c r="PLC2" s="995"/>
      <c r="PLD2" s="995"/>
      <c r="PLE2" s="995"/>
      <c r="PLF2" s="995"/>
      <c r="PLG2" s="995"/>
      <c r="PLH2" s="995"/>
      <c r="PLI2" s="995"/>
      <c r="PLJ2" s="995"/>
      <c r="PLK2" s="995"/>
      <c r="PLL2" s="995"/>
      <c r="PLM2" s="995"/>
      <c r="PLN2" s="995"/>
      <c r="PLO2" s="995"/>
      <c r="PLP2" s="995"/>
      <c r="PLQ2" s="995"/>
      <c r="PLR2" s="995"/>
      <c r="PLS2" s="995"/>
      <c r="PLT2" s="995"/>
      <c r="PLU2" s="995"/>
      <c r="PLV2" s="995"/>
      <c r="PLW2" s="995"/>
      <c r="PLX2" s="995"/>
      <c r="PLY2" s="995"/>
      <c r="PLZ2" s="995"/>
      <c r="PMA2" s="995"/>
      <c r="PMB2" s="995"/>
      <c r="PMC2" s="995"/>
      <c r="PMD2" s="995"/>
      <c r="PME2" s="995"/>
      <c r="PMF2" s="995"/>
      <c r="PMG2" s="995"/>
      <c r="PMH2" s="995"/>
      <c r="PMI2" s="995"/>
      <c r="PMJ2" s="995"/>
      <c r="PMK2" s="995"/>
      <c r="PML2" s="995"/>
      <c r="PMM2" s="995"/>
      <c r="PMN2" s="995"/>
      <c r="PMO2" s="995"/>
      <c r="PMP2" s="995"/>
      <c r="PMQ2" s="995"/>
      <c r="PMR2" s="995"/>
      <c r="PMS2" s="995"/>
      <c r="PMT2" s="995"/>
      <c r="PMU2" s="995"/>
      <c r="PMV2" s="995"/>
      <c r="PMW2" s="995"/>
      <c r="PMX2" s="995"/>
      <c r="PMY2" s="995"/>
      <c r="PMZ2" s="995"/>
      <c r="PNA2" s="995"/>
      <c r="PNB2" s="995"/>
      <c r="PNC2" s="995"/>
      <c r="PND2" s="995"/>
      <c r="PNE2" s="995"/>
      <c r="PNF2" s="995"/>
      <c r="PNG2" s="995"/>
      <c r="PNH2" s="995"/>
      <c r="PNI2" s="995"/>
      <c r="PNJ2" s="995"/>
      <c r="PNK2" s="995"/>
      <c r="PNL2" s="995"/>
      <c r="PNM2" s="995"/>
      <c r="PNN2" s="995"/>
      <c r="PNO2" s="995"/>
      <c r="PNP2" s="995"/>
      <c r="PNQ2" s="995"/>
      <c r="PNR2" s="995"/>
      <c r="PNS2" s="995"/>
      <c r="PNT2" s="995"/>
      <c r="PNU2" s="995"/>
      <c r="PNV2" s="995"/>
      <c r="PNW2" s="995"/>
      <c r="PNX2" s="995"/>
      <c r="PNY2" s="995"/>
      <c r="PNZ2" s="995"/>
      <c r="POA2" s="995"/>
      <c r="POB2" s="995"/>
      <c r="POC2" s="995"/>
      <c r="POD2" s="995"/>
      <c r="POE2" s="995"/>
      <c r="POF2" s="995"/>
      <c r="POG2" s="995"/>
      <c r="POH2" s="995"/>
      <c r="POI2" s="995"/>
      <c r="POJ2" s="995"/>
      <c r="POK2" s="995"/>
      <c r="POL2" s="995"/>
      <c r="POM2" s="995"/>
      <c r="PON2" s="995"/>
      <c r="POO2" s="995"/>
      <c r="POP2" s="995"/>
      <c r="POQ2" s="995"/>
      <c r="POR2" s="995"/>
      <c r="POS2" s="995"/>
      <c r="POT2" s="995"/>
      <c r="POU2" s="995"/>
      <c r="POV2" s="995"/>
      <c r="POW2" s="995"/>
      <c r="POX2" s="995"/>
      <c r="POY2" s="995"/>
      <c r="POZ2" s="995"/>
      <c r="PPA2" s="995"/>
      <c r="PPB2" s="995"/>
      <c r="PPC2" s="995"/>
      <c r="PPD2" s="995"/>
      <c r="PPE2" s="995"/>
      <c r="PPF2" s="995"/>
      <c r="PPG2" s="995"/>
      <c r="PPH2" s="995"/>
      <c r="PPI2" s="995"/>
      <c r="PPJ2" s="995"/>
      <c r="PPK2" s="995"/>
      <c r="PPL2" s="995"/>
      <c r="PPM2" s="995"/>
      <c r="PPN2" s="995"/>
      <c r="PPO2" s="995"/>
      <c r="PPP2" s="995"/>
      <c r="PPQ2" s="995"/>
      <c r="PPR2" s="995"/>
      <c r="PPS2" s="995"/>
      <c r="PPT2" s="995"/>
      <c r="PPU2" s="995"/>
      <c r="PPV2" s="995"/>
      <c r="PPW2" s="995"/>
      <c r="PPX2" s="995"/>
      <c r="PPY2" s="995"/>
      <c r="PPZ2" s="995"/>
      <c r="PQA2" s="995"/>
      <c r="PQB2" s="995"/>
      <c r="PQC2" s="995"/>
      <c r="PQD2" s="995"/>
      <c r="PQE2" s="995"/>
      <c r="PQF2" s="995"/>
      <c r="PQG2" s="995"/>
      <c r="PQH2" s="995"/>
      <c r="PQI2" s="995"/>
      <c r="PQJ2" s="995"/>
      <c r="PQK2" s="995"/>
      <c r="PQL2" s="995"/>
      <c r="PQM2" s="995"/>
      <c r="PQN2" s="995"/>
      <c r="PQO2" s="995"/>
      <c r="PQP2" s="995"/>
      <c r="PQQ2" s="995"/>
      <c r="PQR2" s="995"/>
      <c r="PQS2" s="995"/>
      <c r="PQT2" s="995"/>
      <c r="PQU2" s="995"/>
      <c r="PQV2" s="995"/>
      <c r="PQW2" s="995"/>
      <c r="PQX2" s="995"/>
      <c r="PQY2" s="995"/>
      <c r="PQZ2" s="995"/>
      <c r="PRA2" s="995"/>
      <c r="PRB2" s="995"/>
      <c r="PRC2" s="995"/>
      <c r="PRD2" s="995"/>
      <c r="PRE2" s="995"/>
      <c r="PRF2" s="995"/>
      <c r="PRG2" s="995"/>
      <c r="PRH2" s="995"/>
      <c r="PRI2" s="995"/>
      <c r="PRJ2" s="995"/>
      <c r="PRK2" s="995"/>
      <c r="PRL2" s="995"/>
      <c r="PRM2" s="995"/>
      <c r="PRN2" s="995"/>
      <c r="PRO2" s="995"/>
      <c r="PRP2" s="995"/>
      <c r="PRQ2" s="995"/>
      <c r="PRR2" s="995"/>
      <c r="PRS2" s="995"/>
      <c r="PRT2" s="995"/>
      <c r="PRU2" s="995"/>
      <c r="PRV2" s="995"/>
      <c r="PRW2" s="995"/>
      <c r="PRX2" s="995"/>
      <c r="PRY2" s="995"/>
      <c r="PRZ2" s="995"/>
      <c r="PSA2" s="995"/>
      <c r="PSB2" s="995"/>
      <c r="PSC2" s="995"/>
      <c r="PSD2" s="995"/>
      <c r="PSE2" s="995"/>
      <c r="PSF2" s="995"/>
      <c r="PSG2" s="995"/>
      <c r="PSH2" s="995"/>
      <c r="PSI2" s="995"/>
      <c r="PSJ2" s="995"/>
      <c r="PSK2" s="995"/>
      <c r="PSL2" s="995"/>
      <c r="PSM2" s="995"/>
      <c r="PSN2" s="995"/>
      <c r="PSO2" s="995"/>
      <c r="PSP2" s="995"/>
      <c r="PSQ2" s="995"/>
      <c r="PSR2" s="995"/>
      <c r="PSS2" s="995"/>
      <c r="PST2" s="995"/>
      <c r="PSU2" s="995"/>
      <c r="PSV2" s="995"/>
      <c r="PSW2" s="995"/>
      <c r="PSX2" s="995"/>
      <c r="PSY2" s="995"/>
      <c r="PSZ2" s="995"/>
      <c r="PTA2" s="995"/>
      <c r="PTB2" s="995"/>
      <c r="PTC2" s="995"/>
      <c r="PTD2" s="995"/>
      <c r="PTE2" s="995"/>
      <c r="PTF2" s="995"/>
      <c r="PTG2" s="995"/>
      <c r="PTH2" s="995"/>
      <c r="PTI2" s="995"/>
      <c r="PTJ2" s="995"/>
      <c r="PTK2" s="995"/>
      <c r="PTL2" s="995"/>
      <c r="PTM2" s="995"/>
      <c r="PTN2" s="995"/>
      <c r="PTO2" s="995"/>
      <c r="PTP2" s="995"/>
      <c r="PTQ2" s="995"/>
      <c r="PTR2" s="995"/>
      <c r="PTS2" s="995"/>
      <c r="PTT2" s="995"/>
      <c r="PTU2" s="995"/>
      <c r="PTV2" s="995"/>
      <c r="PTW2" s="995"/>
      <c r="PTX2" s="995"/>
      <c r="PTY2" s="995"/>
      <c r="PTZ2" s="995"/>
      <c r="PUA2" s="995"/>
      <c r="PUB2" s="995"/>
      <c r="PUC2" s="995"/>
      <c r="PUD2" s="995"/>
      <c r="PUE2" s="995"/>
      <c r="PUF2" s="995"/>
      <c r="PUG2" s="995"/>
      <c r="PUH2" s="995"/>
      <c r="PUI2" s="995"/>
      <c r="PUJ2" s="995"/>
      <c r="PUK2" s="995"/>
      <c r="PUL2" s="995"/>
      <c r="PUM2" s="995"/>
      <c r="PUN2" s="995"/>
      <c r="PUO2" s="995"/>
      <c r="PUP2" s="995"/>
      <c r="PUQ2" s="995"/>
      <c r="PUR2" s="995"/>
      <c r="PUS2" s="995"/>
      <c r="PUT2" s="995"/>
      <c r="PUU2" s="995"/>
      <c r="PUV2" s="995"/>
      <c r="PUW2" s="995"/>
      <c r="PUX2" s="995"/>
      <c r="PUY2" s="995"/>
      <c r="PUZ2" s="995"/>
      <c r="PVA2" s="995"/>
      <c r="PVB2" s="995"/>
      <c r="PVC2" s="995"/>
      <c r="PVD2" s="995"/>
      <c r="PVE2" s="995"/>
      <c r="PVF2" s="995"/>
      <c r="PVG2" s="995"/>
      <c r="PVH2" s="995"/>
      <c r="PVI2" s="995"/>
      <c r="PVJ2" s="995"/>
      <c r="PVK2" s="995"/>
      <c r="PVL2" s="995"/>
      <c r="PVM2" s="995"/>
      <c r="PVN2" s="995"/>
      <c r="PVO2" s="995"/>
      <c r="PVP2" s="995"/>
      <c r="PVQ2" s="995"/>
      <c r="PVR2" s="995"/>
      <c r="PVS2" s="995"/>
      <c r="PVT2" s="995"/>
      <c r="PVU2" s="995"/>
      <c r="PVV2" s="995"/>
      <c r="PVW2" s="995"/>
      <c r="PVX2" s="995"/>
      <c r="PVY2" s="995"/>
      <c r="PVZ2" s="995"/>
      <c r="PWA2" s="995"/>
      <c r="PWB2" s="995"/>
      <c r="PWC2" s="995"/>
      <c r="PWD2" s="995"/>
      <c r="PWE2" s="995"/>
      <c r="PWF2" s="995"/>
      <c r="PWG2" s="995"/>
      <c r="PWH2" s="995"/>
      <c r="PWI2" s="995"/>
      <c r="PWJ2" s="995"/>
      <c r="PWK2" s="995"/>
      <c r="PWL2" s="995"/>
      <c r="PWM2" s="995"/>
      <c r="PWN2" s="995"/>
      <c r="PWO2" s="995"/>
      <c r="PWP2" s="995"/>
      <c r="PWQ2" s="995"/>
      <c r="PWR2" s="995"/>
      <c r="PWS2" s="995"/>
      <c r="PWT2" s="995"/>
      <c r="PWU2" s="995"/>
      <c r="PWV2" s="995"/>
      <c r="PWW2" s="995"/>
      <c r="PWX2" s="995"/>
      <c r="PWY2" s="995"/>
      <c r="PWZ2" s="995"/>
      <c r="PXA2" s="995"/>
      <c r="PXB2" s="995"/>
      <c r="PXC2" s="995"/>
      <c r="PXD2" s="995"/>
      <c r="PXE2" s="995"/>
      <c r="PXF2" s="995"/>
      <c r="PXG2" s="995"/>
      <c r="PXH2" s="995"/>
      <c r="PXI2" s="995"/>
      <c r="PXJ2" s="995"/>
      <c r="PXK2" s="995"/>
      <c r="PXL2" s="995"/>
      <c r="PXM2" s="995"/>
      <c r="PXN2" s="995"/>
      <c r="PXO2" s="995"/>
      <c r="PXP2" s="995"/>
      <c r="PXQ2" s="995"/>
      <c r="PXR2" s="995"/>
      <c r="PXS2" s="995"/>
      <c r="PXT2" s="995"/>
      <c r="PXU2" s="995"/>
      <c r="PXV2" s="995"/>
      <c r="PXW2" s="995"/>
      <c r="PXX2" s="995"/>
      <c r="PXY2" s="995"/>
      <c r="PXZ2" s="995"/>
      <c r="PYA2" s="995"/>
      <c r="PYB2" s="995"/>
      <c r="PYC2" s="995"/>
      <c r="PYD2" s="995"/>
      <c r="PYE2" s="995"/>
      <c r="PYF2" s="995"/>
      <c r="PYG2" s="995"/>
      <c r="PYH2" s="995"/>
      <c r="PYI2" s="995"/>
      <c r="PYJ2" s="995"/>
      <c r="PYK2" s="995"/>
      <c r="PYL2" s="995"/>
      <c r="PYM2" s="995"/>
      <c r="PYN2" s="995"/>
      <c r="PYO2" s="995"/>
      <c r="PYP2" s="995"/>
      <c r="PYQ2" s="995"/>
      <c r="PYR2" s="995"/>
      <c r="PYS2" s="995"/>
      <c r="PYT2" s="995"/>
      <c r="PYU2" s="995"/>
      <c r="PYV2" s="995"/>
      <c r="PYW2" s="995"/>
      <c r="PYX2" s="995"/>
      <c r="PYY2" s="995"/>
      <c r="PYZ2" s="995"/>
      <c r="PZA2" s="995"/>
      <c r="PZB2" s="995"/>
      <c r="PZC2" s="995"/>
      <c r="PZD2" s="995"/>
      <c r="PZE2" s="995"/>
      <c r="PZF2" s="995"/>
      <c r="PZG2" s="995"/>
      <c r="PZH2" s="995"/>
      <c r="PZI2" s="995"/>
      <c r="PZJ2" s="995"/>
      <c r="PZK2" s="995"/>
      <c r="PZL2" s="995"/>
      <c r="PZM2" s="995"/>
      <c r="PZN2" s="995"/>
      <c r="PZO2" s="995"/>
      <c r="PZP2" s="995"/>
      <c r="PZQ2" s="995"/>
      <c r="PZR2" s="995"/>
      <c r="PZS2" s="995"/>
      <c r="PZT2" s="995"/>
      <c r="PZU2" s="995"/>
      <c r="PZV2" s="995"/>
      <c r="PZW2" s="995"/>
      <c r="PZX2" s="995"/>
      <c r="PZY2" s="995"/>
      <c r="PZZ2" s="995"/>
      <c r="QAA2" s="995"/>
      <c r="QAB2" s="995"/>
      <c r="QAC2" s="995"/>
      <c r="QAD2" s="995"/>
      <c r="QAE2" s="995"/>
      <c r="QAF2" s="995"/>
      <c r="QAG2" s="995"/>
      <c r="QAH2" s="995"/>
      <c r="QAI2" s="995"/>
      <c r="QAJ2" s="995"/>
      <c r="QAK2" s="995"/>
      <c r="QAL2" s="995"/>
      <c r="QAM2" s="995"/>
      <c r="QAN2" s="995"/>
      <c r="QAO2" s="995"/>
      <c r="QAP2" s="995"/>
      <c r="QAQ2" s="995"/>
      <c r="QAR2" s="995"/>
      <c r="QAS2" s="995"/>
      <c r="QAT2" s="995"/>
      <c r="QAU2" s="995"/>
      <c r="QAV2" s="995"/>
      <c r="QAW2" s="995"/>
      <c r="QAX2" s="995"/>
      <c r="QAY2" s="995"/>
      <c r="QAZ2" s="995"/>
      <c r="QBA2" s="995"/>
      <c r="QBB2" s="995"/>
      <c r="QBC2" s="995"/>
      <c r="QBD2" s="995"/>
      <c r="QBE2" s="995"/>
      <c r="QBF2" s="995"/>
      <c r="QBG2" s="995"/>
      <c r="QBH2" s="995"/>
      <c r="QBI2" s="995"/>
      <c r="QBJ2" s="995"/>
      <c r="QBK2" s="995"/>
      <c r="QBL2" s="995"/>
      <c r="QBM2" s="995"/>
      <c r="QBN2" s="995"/>
      <c r="QBO2" s="995"/>
      <c r="QBP2" s="995"/>
      <c r="QBQ2" s="995"/>
      <c r="QBR2" s="995"/>
      <c r="QBS2" s="995"/>
      <c r="QBT2" s="995"/>
      <c r="QBU2" s="995"/>
      <c r="QBV2" s="995"/>
      <c r="QBW2" s="995"/>
      <c r="QBX2" s="995"/>
      <c r="QBY2" s="995"/>
      <c r="QBZ2" s="995"/>
      <c r="QCA2" s="995"/>
      <c r="QCB2" s="995"/>
      <c r="QCC2" s="995"/>
      <c r="QCD2" s="995"/>
      <c r="QCE2" s="995"/>
      <c r="QCF2" s="995"/>
      <c r="QCG2" s="995"/>
      <c r="QCH2" s="995"/>
      <c r="QCI2" s="995"/>
      <c r="QCJ2" s="995"/>
      <c r="QCK2" s="995"/>
      <c r="QCL2" s="995"/>
      <c r="QCM2" s="995"/>
      <c r="QCN2" s="995"/>
      <c r="QCO2" s="995"/>
      <c r="QCP2" s="995"/>
      <c r="QCQ2" s="995"/>
      <c r="QCR2" s="995"/>
      <c r="QCS2" s="995"/>
      <c r="QCT2" s="995"/>
      <c r="QCU2" s="995"/>
      <c r="QCV2" s="995"/>
      <c r="QCW2" s="995"/>
      <c r="QCX2" s="995"/>
      <c r="QCY2" s="995"/>
      <c r="QCZ2" s="995"/>
      <c r="QDA2" s="995"/>
      <c r="QDB2" s="995"/>
      <c r="QDC2" s="995"/>
      <c r="QDD2" s="995"/>
      <c r="QDE2" s="995"/>
      <c r="QDF2" s="995"/>
      <c r="QDG2" s="995"/>
      <c r="QDH2" s="995"/>
      <c r="QDI2" s="995"/>
      <c r="QDJ2" s="995"/>
      <c r="QDK2" s="995"/>
      <c r="QDL2" s="995"/>
      <c r="QDM2" s="995"/>
      <c r="QDN2" s="995"/>
      <c r="QDO2" s="995"/>
      <c r="QDP2" s="995"/>
      <c r="QDQ2" s="995"/>
      <c r="QDR2" s="995"/>
      <c r="QDS2" s="995"/>
      <c r="QDT2" s="995"/>
      <c r="QDU2" s="995"/>
      <c r="QDV2" s="995"/>
      <c r="QDW2" s="995"/>
      <c r="QDX2" s="995"/>
      <c r="QDY2" s="995"/>
      <c r="QDZ2" s="995"/>
      <c r="QEA2" s="995"/>
      <c r="QEB2" s="995"/>
      <c r="QEC2" s="995"/>
      <c r="QED2" s="995"/>
      <c r="QEE2" s="995"/>
      <c r="QEF2" s="995"/>
      <c r="QEG2" s="995"/>
      <c r="QEH2" s="995"/>
      <c r="QEI2" s="995"/>
      <c r="QEJ2" s="995"/>
      <c r="QEK2" s="995"/>
      <c r="QEL2" s="995"/>
      <c r="QEM2" s="995"/>
      <c r="QEN2" s="995"/>
      <c r="QEO2" s="995"/>
      <c r="QEP2" s="995"/>
      <c r="QEQ2" s="995"/>
      <c r="QER2" s="995"/>
      <c r="QES2" s="995"/>
      <c r="QET2" s="995"/>
      <c r="QEU2" s="995"/>
      <c r="QEV2" s="995"/>
      <c r="QEW2" s="995"/>
      <c r="QEX2" s="995"/>
      <c r="QEY2" s="995"/>
      <c r="QEZ2" s="995"/>
      <c r="QFA2" s="995"/>
      <c r="QFB2" s="995"/>
      <c r="QFC2" s="995"/>
      <c r="QFD2" s="995"/>
      <c r="QFE2" s="995"/>
      <c r="QFF2" s="995"/>
      <c r="QFG2" s="995"/>
      <c r="QFH2" s="995"/>
      <c r="QFI2" s="995"/>
      <c r="QFJ2" s="995"/>
      <c r="QFK2" s="995"/>
      <c r="QFL2" s="995"/>
      <c r="QFM2" s="995"/>
      <c r="QFN2" s="995"/>
      <c r="QFO2" s="995"/>
      <c r="QFP2" s="995"/>
      <c r="QFQ2" s="995"/>
      <c r="QFR2" s="995"/>
      <c r="QFS2" s="995"/>
      <c r="QFT2" s="995"/>
      <c r="QFU2" s="995"/>
      <c r="QFV2" s="995"/>
      <c r="QFW2" s="995"/>
      <c r="QFX2" s="995"/>
      <c r="QFY2" s="995"/>
      <c r="QFZ2" s="995"/>
      <c r="QGA2" s="995"/>
      <c r="QGB2" s="995"/>
      <c r="QGC2" s="995"/>
      <c r="QGD2" s="995"/>
      <c r="QGE2" s="995"/>
      <c r="QGF2" s="995"/>
      <c r="QGG2" s="995"/>
      <c r="QGH2" s="995"/>
      <c r="QGI2" s="995"/>
      <c r="QGJ2" s="995"/>
      <c r="QGK2" s="995"/>
      <c r="QGL2" s="995"/>
      <c r="QGM2" s="995"/>
      <c r="QGN2" s="995"/>
      <c r="QGO2" s="995"/>
      <c r="QGP2" s="995"/>
      <c r="QGQ2" s="995"/>
      <c r="QGR2" s="995"/>
      <c r="QGS2" s="995"/>
      <c r="QGT2" s="995"/>
      <c r="QGU2" s="995"/>
      <c r="QGV2" s="995"/>
      <c r="QGW2" s="995"/>
      <c r="QGX2" s="995"/>
      <c r="QGY2" s="995"/>
      <c r="QGZ2" s="995"/>
      <c r="QHA2" s="995"/>
      <c r="QHB2" s="995"/>
      <c r="QHC2" s="995"/>
      <c r="QHD2" s="995"/>
      <c r="QHE2" s="995"/>
      <c r="QHF2" s="995"/>
      <c r="QHG2" s="995"/>
      <c r="QHH2" s="995"/>
      <c r="QHI2" s="995"/>
      <c r="QHJ2" s="995"/>
      <c r="QHK2" s="995"/>
      <c r="QHL2" s="995"/>
      <c r="QHM2" s="995"/>
      <c r="QHN2" s="995"/>
      <c r="QHO2" s="995"/>
      <c r="QHP2" s="995"/>
      <c r="QHQ2" s="995"/>
      <c r="QHR2" s="995"/>
      <c r="QHS2" s="995"/>
      <c r="QHT2" s="995"/>
      <c r="QHU2" s="995"/>
      <c r="QHV2" s="995"/>
      <c r="QHW2" s="995"/>
      <c r="QHX2" s="995"/>
      <c r="QHY2" s="995"/>
      <c r="QHZ2" s="995"/>
      <c r="QIA2" s="995"/>
      <c r="QIB2" s="995"/>
      <c r="QIC2" s="995"/>
      <c r="QID2" s="995"/>
      <c r="QIE2" s="995"/>
      <c r="QIF2" s="995"/>
      <c r="QIG2" s="995"/>
      <c r="QIH2" s="995"/>
      <c r="QII2" s="995"/>
      <c r="QIJ2" s="995"/>
      <c r="QIK2" s="995"/>
      <c r="QIL2" s="995"/>
      <c r="QIM2" s="995"/>
      <c r="QIN2" s="995"/>
      <c r="QIO2" s="995"/>
      <c r="QIP2" s="995"/>
      <c r="QIQ2" s="995"/>
      <c r="QIR2" s="995"/>
      <c r="QIS2" s="995"/>
      <c r="QIT2" s="995"/>
      <c r="QIU2" s="995"/>
      <c r="QIV2" s="995"/>
      <c r="QIW2" s="995"/>
      <c r="QIX2" s="995"/>
      <c r="QIY2" s="995"/>
      <c r="QIZ2" s="995"/>
      <c r="QJA2" s="995"/>
      <c r="QJB2" s="995"/>
      <c r="QJC2" s="995"/>
      <c r="QJD2" s="995"/>
      <c r="QJE2" s="995"/>
      <c r="QJF2" s="995"/>
      <c r="QJG2" s="995"/>
      <c r="QJH2" s="995"/>
      <c r="QJI2" s="995"/>
      <c r="QJJ2" s="995"/>
      <c r="QJK2" s="995"/>
      <c r="QJL2" s="995"/>
      <c r="QJM2" s="995"/>
      <c r="QJN2" s="995"/>
      <c r="QJO2" s="995"/>
      <c r="QJP2" s="995"/>
      <c r="QJQ2" s="995"/>
      <c r="QJR2" s="995"/>
      <c r="QJS2" s="995"/>
      <c r="QJT2" s="995"/>
      <c r="QJU2" s="995"/>
      <c r="QJV2" s="995"/>
      <c r="QJW2" s="995"/>
      <c r="QJX2" s="995"/>
      <c r="QJY2" s="995"/>
      <c r="QJZ2" s="995"/>
      <c r="QKA2" s="995"/>
      <c r="QKB2" s="995"/>
      <c r="QKC2" s="995"/>
      <c r="QKD2" s="995"/>
      <c r="QKE2" s="995"/>
      <c r="QKF2" s="995"/>
      <c r="QKG2" s="995"/>
      <c r="QKH2" s="995"/>
      <c r="QKI2" s="995"/>
      <c r="QKJ2" s="995"/>
      <c r="QKK2" s="995"/>
      <c r="QKL2" s="995"/>
      <c r="QKM2" s="995"/>
      <c r="QKN2" s="995"/>
      <c r="QKO2" s="995"/>
      <c r="QKP2" s="995"/>
      <c r="QKQ2" s="995"/>
      <c r="QKR2" s="995"/>
      <c r="QKS2" s="995"/>
      <c r="QKT2" s="995"/>
      <c r="QKU2" s="995"/>
      <c r="QKV2" s="995"/>
      <c r="QKW2" s="995"/>
      <c r="QKX2" s="995"/>
      <c r="QKY2" s="995"/>
      <c r="QKZ2" s="995"/>
      <c r="QLA2" s="995"/>
      <c r="QLB2" s="995"/>
      <c r="QLC2" s="995"/>
      <c r="QLD2" s="995"/>
      <c r="QLE2" s="995"/>
      <c r="QLF2" s="995"/>
      <c r="QLG2" s="995"/>
      <c r="QLH2" s="995"/>
      <c r="QLI2" s="995"/>
      <c r="QLJ2" s="995"/>
      <c r="QLK2" s="995"/>
      <c r="QLL2" s="995"/>
      <c r="QLM2" s="995"/>
      <c r="QLN2" s="995"/>
      <c r="QLO2" s="995"/>
      <c r="QLP2" s="995"/>
      <c r="QLQ2" s="995"/>
      <c r="QLR2" s="995"/>
      <c r="QLS2" s="995"/>
      <c r="QLT2" s="995"/>
      <c r="QLU2" s="995"/>
      <c r="QLV2" s="995"/>
      <c r="QLW2" s="995"/>
      <c r="QLX2" s="995"/>
      <c r="QLY2" s="995"/>
      <c r="QLZ2" s="995"/>
      <c r="QMA2" s="995"/>
      <c r="QMB2" s="995"/>
      <c r="QMC2" s="995"/>
      <c r="QMD2" s="995"/>
      <c r="QME2" s="995"/>
      <c r="QMF2" s="995"/>
      <c r="QMG2" s="995"/>
      <c r="QMH2" s="995"/>
      <c r="QMI2" s="995"/>
      <c r="QMJ2" s="995"/>
      <c r="QMK2" s="995"/>
      <c r="QML2" s="995"/>
      <c r="QMM2" s="995"/>
      <c r="QMN2" s="995"/>
      <c r="QMO2" s="995"/>
      <c r="QMP2" s="995"/>
      <c r="QMQ2" s="995"/>
      <c r="QMR2" s="995"/>
      <c r="QMS2" s="995"/>
      <c r="QMT2" s="995"/>
      <c r="QMU2" s="995"/>
      <c r="QMV2" s="995"/>
      <c r="QMW2" s="995"/>
      <c r="QMX2" s="995"/>
      <c r="QMY2" s="995"/>
      <c r="QMZ2" s="995"/>
      <c r="QNA2" s="995"/>
      <c r="QNB2" s="995"/>
      <c r="QNC2" s="995"/>
      <c r="QND2" s="995"/>
      <c r="QNE2" s="995"/>
      <c r="QNF2" s="995"/>
      <c r="QNG2" s="995"/>
      <c r="QNH2" s="995"/>
      <c r="QNI2" s="995"/>
      <c r="QNJ2" s="995"/>
      <c r="QNK2" s="995"/>
      <c r="QNL2" s="995"/>
      <c r="QNM2" s="995"/>
      <c r="QNN2" s="995"/>
      <c r="QNO2" s="995"/>
      <c r="QNP2" s="995"/>
      <c r="QNQ2" s="995"/>
      <c r="QNR2" s="995"/>
      <c r="QNS2" s="995"/>
      <c r="QNT2" s="995"/>
      <c r="QNU2" s="995"/>
      <c r="QNV2" s="995"/>
      <c r="QNW2" s="995"/>
      <c r="QNX2" s="995"/>
      <c r="QNY2" s="995"/>
      <c r="QNZ2" s="995"/>
      <c r="QOA2" s="995"/>
      <c r="QOB2" s="995"/>
      <c r="QOC2" s="995"/>
      <c r="QOD2" s="995"/>
      <c r="QOE2" s="995"/>
      <c r="QOF2" s="995"/>
      <c r="QOG2" s="995"/>
      <c r="QOH2" s="995"/>
      <c r="QOI2" s="995"/>
      <c r="QOJ2" s="995"/>
      <c r="QOK2" s="995"/>
      <c r="QOL2" s="995"/>
      <c r="QOM2" s="995"/>
      <c r="QON2" s="995"/>
      <c r="QOO2" s="995"/>
      <c r="QOP2" s="995"/>
      <c r="QOQ2" s="995"/>
      <c r="QOR2" s="995"/>
      <c r="QOS2" s="995"/>
      <c r="QOT2" s="995"/>
      <c r="QOU2" s="995"/>
      <c r="QOV2" s="995"/>
      <c r="QOW2" s="995"/>
      <c r="QOX2" s="995"/>
      <c r="QOY2" s="995"/>
      <c r="QOZ2" s="995"/>
      <c r="QPA2" s="995"/>
      <c r="QPB2" s="995"/>
      <c r="QPC2" s="995"/>
      <c r="QPD2" s="995"/>
      <c r="QPE2" s="995"/>
      <c r="QPF2" s="995"/>
      <c r="QPG2" s="995"/>
      <c r="QPH2" s="995"/>
      <c r="QPI2" s="995"/>
      <c r="QPJ2" s="995"/>
      <c r="QPK2" s="995"/>
      <c r="QPL2" s="995"/>
      <c r="QPM2" s="995"/>
      <c r="QPN2" s="995"/>
      <c r="QPO2" s="995"/>
      <c r="QPP2" s="995"/>
      <c r="QPQ2" s="995"/>
      <c r="QPR2" s="995"/>
      <c r="QPS2" s="995"/>
      <c r="QPT2" s="995"/>
      <c r="QPU2" s="995"/>
      <c r="QPV2" s="995"/>
      <c r="QPW2" s="995"/>
      <c r="QPX2" s="995"/>
      <c r="QPY2" s="995"/>
      <c r="QPZ2" s="995"/>
      <c r="QQA2" s="995"/>
      <c r="QQB2" s="995"/>
      <c r="QQC2" s="995"/>
      <c r="QQD2" s="995"/>
      <c r="QQE2" s="995"/>
      <c r="QQF2" s="995"/>
      <c r="QQG2" s="995"/>
      <c r="QQH2" s="995"/>
      <c r="QQI2" s="995"/>
      <c r="QQJ2" s="995"/>
      <c r="QQK2" s="995"/>
      <c r="QQL2" s="995"/>
      <c r="QQM2" s="995"/>
      <c r="QQN2" s="995"/>
      <c r="QQO2" s="995"/>
      <c r="QQP2" s="995"/>
      <c r="QQQ2" s="995"/>
      <c r="QQR2" s="995"/>
      <c r="QQS2" s="995"/>
      <c r="QQT2" s="995"/>
      <c r="QQU2" s="995"/>
      <c r="QQV2" s="995"/>
      <c r="QQW2" s="995"/>
      <c r="QQX2" s="995"/>
      <c r="QQY2" s="995"/>
      <c r="QQZ2" s="995"/>
      <c r="QRA2" s="995"/>
      <c r="QRB2" s="995"/>
      <c r="QRC2" s="995"/>
      <c r="QRD2" s="995"/>
      <c r="QRE2" s="995"/>
      <c r="QRF2" s="995"/>
      <c r="QRG2" s="995"/>
      <c r="QRH2" s="995"/>
      <c r="QRI2" s="995"/>
      <c r="QRJ2" s="995"/>
      <c r="QRK2" s="995"/>
      <c r="QRL2" s="995"/>
      <c r="QRM2" s="995"/>
      <c r="QRN2" s="995"/>
      <c r="QRO2" s="995"/>
      <c r="QRP2" s="995"/>
      <c r="QRQ2" s="995"/>
      <c r="QRR2" s="995"/>
      <c r="QRS2" s="995"/>
      <c r="QRT2" s="995"/>
      <c r="QRU2" s="995"/>
      <c r="QRV2" s="995"/>
      <c r="QRW2" s="995"/>
      <c r="QRX2" s="995"/>
      <c r="QRY2" s="995"/>
      <c r="QRZ2" s="995"/>
      <c r="QSA2" s="995"/>
      <c r="QSB2" s="995"/>
      <c r="QSC2" s="995"/>
      <c r="QSD2" s="995"/>
      <c r="QSE2" s="995"/>
      <c r="QSF2" s="995"/>
      <c r="QSG2" s="995"/>
      <c r="QSH2" s="995"/>
      <c r="QSI2" s="995"/>
      <c r="QSJ2" s="995"/>
      <c r="QSK2" s="995"/>
      <c r="QSL2" s="995"/>
      <c r="QSM2" s="995"/>
      <c r="QSN2" s="995"/>
      <c r="QSO2" s="995"/>
      <c r="QSP2" s="995"/>
      <c r="QSQ2" s="995"/>
      <c r="QSR2" s="995"/>
      <c r="QSS2" s="995"/>
      <c r="QST2" s="995"/>
      <c r="QSU2" s="995"/>
      <c r="QSV2" s="995"/>
      <c r="QSW2" s="995"/>
      <c r="QSX2" s="995"/>
      <c r="QSY2" s="995"/>
      <c r="QSZ2" s="995"/>
      <c r="QTA2" s="995"/>
      <c r="QTB2" s="995"/>
      <c r="QTC2" s="995"/>
      <c r="QTD2" s="995"/>
      <c r="QTE2" s="995"/>
      <c r="QTF2" s="995"/>
      <c r="QTG2" s="995"/>
      <c r="QTH2" s="995"/>
      <c r="QTI2" s="995"/>
      <c r="QTJ2" s="995"/>
      <c r="QTK2" s="995"/>
      <c r="QTL2" s="995"/>
      <c r="QTM2" s="995"/>
      <c r="QTN2" s="995"/>
      <c r="QTO2" s="995"/>
      <c r="QTP2" s="995"/>
      <c r="QTQ2" s="995"/>
      <c r="QTR2" s="995"/>
      <c r="QTS2" s="995"/>
      <c r="QTT2" s="995"/>
      <c r="QTU2" s="995"/>
      <c r="QTV2" s="995"/>
      <c r="QTW2" s="995"/>
      <c r="QTX2" s="995"/>
      <c r="QTY2" s="995"/>
      <c r="QTZ2" s="995"/>
      <c r="QUA2" s="995"/>
      <c r="QUB2" s="995"/>
      <c r="QUC2" s="995"/>
      <c r="QUD2" s="995"/>
      <c r="QUE2" s="995"/>
      <c r="QUF2" s="995"/>
      <c r="QUG2" s="995"/>
      <c r="QUH2" s="995"/>
      <c r="QUI2" s="995"/>
      <c r="QUJ2" s="995"/>
      <c r="QUK2" s="995"/>
      <c r="QUL2" s="995"/>
      <c r="QUM2" s="995"/>
      <c r="QUN2" s="995"/>
      <c r="QUO2" s="995"/>
      <c r="QUP2" s="995"/>
      <c r="QUQ2" s="995"/>
      <c r="QUR2" s="995"/>
      <c r="QUS2" s="995"/>
      <c r="QUT2" s="995"/>
      <c r="QUU2" s="995"/>
      <c r="QUV2" s="995"/>
      <c r="QUW2" s="995"/>
      <c r="QUX2" s="995"/>
      <c r="QUY2" s="995"/>
      <c r="QUZ2" s="995"/>
      <c r="QVA2" s="995"/>
      <c r="QVB2" s="995"/>
      <c r="QVC2" s="995"/>
      <c r="QVD2" s="995"/>
      <c r="QVE2" s="995"/>
      <c r="QVF2" s="995"/>
      <c r="QVG2" s="995"/>
      <c r="QVH2" s="995"/>
      <c r="QVI2" s="995"/>
      <c r="QVJ2" s="995"/>
      <c r="QVK2" s="995"/>
      <c r="QVL2" s="995"/>
      <c r="QVM2" s="995"/>
      <c r="QVN2" s="995"/>
      <c r="QVO2" s="995"/>
      <c r="QVP2" s="995"/>
      <c r="QVQ2" s="995"/>
      <c r="QVR2" s="995"/>
      <c r="QVS2" s="995"/>
      <c r="QVT2" s="995"/>
      <c r="QVU2" s="995"/>
      <c r="QVV2" s="995"/>
      <c r="QVW2" s="995"/>
      <c r="QVX2" s="995"/>
      <c r="QVY2" s="995"/>
      <c r="QVZ2" s="995"/>
      <c r="QWA2" s="995"/>
      <c r="QWB2" s="995"/>
      <c r="QWC2" s="995"/>
      <c r="QWD2" s="995"/>
      <c r="QWE2" s="995"/>
      <c r="QWF2" s="995"/>
      <c r="QWG2" s="995"/>
      <c r="QWH2" s="995"/>
      <c r="QWI2" s="995"/>
      <c r="QWJ2" s="995"/>
      <c r="QWK2" s="995"/>
      <c r="QWL2" s="995"/>
      <c r="QWM2" s="995"/>
      <c r="QWN2" s="995"/>
      <c r="QWO2" s="995"/>
      <c r="QWP2" s="995"/>
      <c r="QWQ2" s="995"/>
      <c r="QWR2" s="995"/>
      <c r="QWS2" s="995"/>
      <c r="QWT2" s="995"/>
      <c r="QWU2" s="995"/>
      <c r="QWV2" s="995"/>
      <c r="QWW2" s="995"/>
      <c r="QWX2" s="995"/>
      <c r="QWY2" s="995"/>
      <c r="QWZ2" s="995"/>
      <c r="QXA2" s="995"/>
      <c r="QXB2" s="995"/>
      <c r="QXC2" s="995"/>
      <c r="QXD2" s="995"/>
      <c r="QXE2" s="995"/>
      <c r="QXF2" s="995"/>
      <c r="QXG2" s="995"/>
      <c r="QXH2" s="995"/>
      <c r="QXI2" s="995"/>
      <c r="QXJ2" s="995"/>
      <c r="QXK2" s="995"/>
      <c r="QXL2" s="995"/>
      <c r="QXM2" s="995"/>
      <c r="QXN2" s="995"/>
      <c r="QXO2" s="995"/>
      <c r="QXP2" s="995"/>
      <c r="QXQ2" s="995"/>
      <c r="QXR2" s="995"/>
      <c r="QXS2" s="995"/>
      <c r="QXT2" s="995"/>
      <c r="QXU2" s="995"/>
      <c r="QXV2" s="995"/>
      <c r="QXW2" s="995"/>
      <c r="QXX2" s="995"/>
      <c r="QXY2" s="995"/>
      <c r="QXZ2" s="995"/>
      <c r="QYA2" s="995"/>
      <c r="QYB2" s="995"/>
      <c r="QYC2" s="995"/>
      <c r="QYD2" s="995"/>
      <c r="QYE2" s="995"/>
      <c r="QYF2" s="995"/>
      <c r="QYG2" s="995"/>
      <c r="QYH2" s="995"/>
      <c r="QYI2" s="995"/>
      <c r="QYJ2" s="995"/>
      <c r="QYK2" s="995"/>
      <c r="QYL2" s="995"/>
      <c r="QYM2" s="995"/>
      <c r="QYN2" s="995"/>
      <c r="QYO2" s="995"/>
      <c r="QYP2" s="995"/>
      <c r="QYQ2" s="995"/>
      <c r="QYR2" s="995"/>
      <c r="QYS2" s="995"/>
      <c r="QYT2" s="995"/>
      <c r="QYU2" s="995"/>
      <c r="QYV2" s="995"/>
      <c r="QYW2" s="995"/>
      <c r="QYX2" s="995"/>
      <c r="QYY2" s="995"/>
      <c r="QYZ2" s="995"/>
      <c r="QZA2" s="995"/>
      <c r="QZB2" s="995"/>
      <c r="QZC2" s="995"/>
      <c r="QZD2" s="995"/>
      <c r="QZE2" s="995"/>
      <c r="QZF2" s="995"/>
      <c r="QZG2" s="995"/>
      <c r="QZH2" s="995"/>
      <c r="QZI2" s="995"/>
      <c r="QZJ2" s="995"/>
      <c r="QZK2" s="995"/>
      <c r="QZL2" s="995"/>
      <c r="QZM2" s="995"/>
      <c r="QZN2" s="995"/>
      <c r="QZO2" s="995"/>
      <c r="QZP2" s="995"/>
      <c r="QZQ2" s="995"/>
      <c r="QZR2" s="995"/>
      <c r="QZS2" s="995"/>
      <c r="QZT2" s="995"/>
      <c r="QZU2" s="995"/>
      <c r="QZV2" s="995"/>
      <c r="QZW2" s="995"/>
      <c r="QZX2" s="995"/>
      <c r="QZY2" s="995"/>
      <c r="QZZ2" s="995"/>
      <c r="RAA2" s="995"/>
      <c r="RAB2" s="995"/>
      <c r="RAC2" s="995"/>
      <c r="RAD2" s="995"/>
      <c r="RAE2" s="995"/>
      <c r="RAF2" s="995"/>
      <c r="RAG2" s="995"/>
      <c r="RAH2" s="995"/>
      <c r="RAI2" s="995"/>
      <c r="RAJ2" s="995"/>
      <c r="RAK2" s="995"/>
      <c r="RAL2" s="995"/>
      <c r="RAM2" s="995"/>
      <c r="RAN2" s="995"/>
      <c r="RAO2" s="995"/>
      <c r="RAP2" s="995"/>
      <c r="RAQ2" s="995"/>
      <c r="RAR2" s="995"/>
      <c r="RAS2" s="995"/>
      <c r="RAT2" s="995"/>
      <c r="RAU2" s="995"/>
      <c r="RAV2" s="995"/>
      <c r="RAW2" s="995"/>
      <c r="RAX2" s="995"/>
      <c r="RAY2" s="995"/>
      <c r="RAZ2" s="995"/>
      <c r="RBA2" s="995"/>
      <c r="RBB2" s="995"/>
      <c r="RBC2" s="995"/>
      <c r="RBD2" s="995"/>
      <c r="RBE2" s="995"/>
      <c r="RBF2" s="995"/>
      <c r="RBG2" s="995"/>
      <c r="RBH2" s="995"/>
      <c r="RBI2" s="995"/>
      <c r="RBJ2" s="995"/>
      <c r="RBK2" s="995"/>
      <c r="RBL2" s="995"/>
      <c r="RBM2" s="995"/>
      <c r="RBN2" s="995"/>
      <c r="RBO2" s="995"/>
      <c r="RBP2" s="995"/>
      <c r="RBQ2" s="995"/>
      <c r="RBR2" s="995"/>
      <c r="RBS2" s="995"/>
      <c r="RBT2" s="995"/>
      <c r="RBU2" s="995"/>
      <c r="RBV2" s="995"/>
      <c r="RBW2" s="995"/>
      <c r="RBX2" s="995"/>
      <c r="RBY2" s="995"/>
      <c r="RBZ2" s="995"/>
      <c r="RCA2" s="995"/>
      <c r="RCB2" s="995"/>
      <c r="RCC2" s="995"/>
      <c r="RCD2" s="995"/>
      <c r="RCE2" s="995"/>
      <c r="RCF2" s="995"/>
      <c r="RCG2" s="995"/>
      <c r="RCH2" s="995"/>
      <c r="RCI2" s="995"/>
      <c r="RCJ2" s="995"/>
      <c r="RCK2" s="995"/>
      <c r="RCL2" s="995"/>
      <c r="RCM2" s="995"/>
      <c r="RCN2" s="995"/>
      <c r="RCO2" s="995"/>
      <c r="RCP2" s="995"/>
      <c r="RCQ2" s="995"/>
      <c r="RCR2" s="995"/>
      <c r="RCS2" s="995"/>
      <c r="RCT2" s="995"/>
      <c r="RCU2" s="995"/>
      <c r="RCV2" s="995"/>
      <c r="RCW2" s="995"/>
      <c r="RCX2" s="995"/>
      <c r="RCY2" s="995"/>
      <c r="RCZ2" s="995"/>
      <c r="RDA2" s="995"/>
      <c r="RDB2" s="995"/>
      <c r="RDC2" s="995"/>
      <c r="RDD2" s="995"/>
      <c r="RDE2" s="995"/>
      <c r="RDF2" s="995"/>
      <c r="RDG2" s="995"/>
      <c r="RDH2" s="995"/>
      <c r="RDI2" s="995"/>
      <c r="RDJ2" s="995"/>
      <c r="RDK2" s="995"/>
      <c r="RDL2" s="995"/>
      <c r="RDM2" s="995"/>
      <c r="RDN2" s="995"/>
      <c r="RDO2" s="995"/>
      <c r="RDP2" s="995"/>
      <c r="RDQ2" s="995"/>
      <c r="RDR2" s="995"/>
      <c r="RDS2" s="995"/>
      <c r="RDT2" s="995"/>
      <c r="RDU2" s="995"/>
      <c r="RDV2" s="995"/>
      <c r="RDW2" s="995"/>
      <c r="RDX2" s="995"/>
      <c r="RDY2" s="995"/>
      <c r="RDZ2" s="995"/>
      <c r="REA2" s="995"/>
      <c r="REB2" s="995"/>
      <c r="REC2" s="995"/>
      <c r="RED2" s="995"/>
      <c r="REE2" s="995"/>
      <c r="REF2" s="995"/>
      <c r="REG2" s="995"/>
      <c r="REH2" s="995"/>
      <c r="REI2" s="995"/>
      <c r="REJ2" s="995"/>
      <c r="REK2" s="995"/>
      <c r="REL2" s="995"/>
      <c r="REM2" s="995"/>
      <c r="REN2" s="995"/>
      <c r="REO2" s="995"/>
      <c r="REP2" s="995"/>
      <c r="REQ2" s="995"/>
      <c r="RER2" s="995"/>
      <c r="RES2" s="995"/>
      <c r="RET2" s="995"/>
      <c r="REU2" s="995"/>
      <c r="REV2" s="995"/>
      <c r="REW2" s="995"/>
      <c r="REX2" s="995"/>
      <c r="REY2" s="995"/>
      <c r="REZ2" s="995"/>
      <c r="RFA2" s="995"/>
      <c r="RFB2" s="995"/>
      <c r="RFC2" s="995"/>
      <c r="RFD2" s="995"/>
      <c r="RFE2" s="995"/>
      <c r="RFF2" s="995"/>
      <c r="RFG2" s="995"/>
      <c r="RFH2" s="995"/>
      <c r="RFI2" s="995"/>
      <c r="RFJ2" s="995"/>
      <c r="RFK2" s="995"/>
      <c r="RFL2" s="995"/>
      <c r="RFM2" s="995"/>
      <c r="RFN2" s="995"/>
      <c r="RFO2" s="995"/>
      <c r="RFP2" s="995"/>
      <c r="RFQ2" s="995"/>
      <c r="RFR2" s="995"/>
      <c r="RFS2" s="995"/>
      <c r="RFT2" s="995"/>
      <c r="RFU2" s="995"/>
      <c r="RFV2" s="995"/>
      <c r="RFW2" s="995"/>
      <c r="RFX2" s="995"/>
      <c r="RFY2" s="995"/>
      <c r="RFZ2" s="995"/>
      <c r="RGA2" s="995"/>
      <c r="RGB2" s="995"/>
      <c r="RGC2" s="995"/>
      <c r="RGD2" s="995"/>
      <c r="RGE2" s="995"/>
      <c r="RGF2" s="995"/>
      <c r="RGG2" s="995"/>
      <c r="RGH2" s="995"/>
      <c r="RGI2" s="995"/>
      <c r="RGJ2" s="995"/>
      <c r="RGK2" s="995"/>
      <c r="RGL2" s="995"/>
      <c r="RGM2" s="995"/>
      <c r="RGN2" s="995"/>
      <c r="RGO2" s="995"/>
      <c r="RGP2" s="995"/>
      <c r="RGQ2" s="995"/>
      <c r="RGR2" s="995"/>
      <c r="RGS2" s="995"/>
      <c r="RGT2" s="995"/>
      <c r="RGU2" s="995"/>
      <c r="RGV2" s="995"/>
      <c r="RGW2" s="995"/>
      <c r="RGX2" s="995"/>
      <c r="RGY2" s="995"/>
      <c r="RGZ2" s="995"/>
      <c r="RHA2" s="995"/>
      <c r="RHB2" s="995"/>
      <c r="RHC2" s="995"/>
      <c r="RHD2" s="995"/>
      <c r="RHE2" s="995"/>
      <c r="RHF2" s="995"/>
      <c r="RHG2" s="995"/>
      <c r="RHH2" s="995"/>
      <c r="RHI2" s="995"/>
      <c r="RHJ2" s="995"/>
      <c r="RHK2" s="995"/>
      <c r="RHL2" s="995"/>
      <c r="RHM2" s="995"/>
      <c r="RHN2" s="995"/>
      <c r="RHO2" s="995"/>
      <c r="RHP2" s="995"/>
      <c r="RHQ2" s="995"/>
      <c r="RHR2" s="995"/>
      <c r="RHS2" s="995"/>
      <c r="RHT2" s="995"/>
      <c r="RHU2" s="995"/>
      <c r="RHV2" s="995"/>
      <c r="RHW2" s="995"/>
      <c r="RHX2" s="995"/>
      <c r="RHY2" s="995"/>
      <c r="RHZ2" s="995"/>
      <c r="RIA2" s="995"/>
      <c r="RIB2" s="995"/>
      <c r="RIC2" s="995"/>
      <c r="RID2" s="995"/>
      <c r="RIE2" s="995"/>
      <c r="RIF2" s="995"/>
      <c r="RIG2" s="995"/>
      <c r="RIH2" s="995"/>
      <c r="RII2" s="995"/>
      <c r="RIJ2" s="995"/>
      <c r="RIK2" s="995"/>
      <c r="RIL2" s="995"/>
      <c r="RIM2" s="995"/>
      <c r="RIN2" s="995"/>
      <c r="RIO2" s="995"/>
      <c r="RIP2" s="995"/>
      <c r="RIQ2" s="995"/>
      <c r="RIR2" s="995"/>
      <c r="RIS2" s="995"/>
      <c r="RIT2" s="995"/>
      <c r="RIU2" s="995"/>
      <c r="RIV2" s="995"/>
      <c r="RIW2" s="995"/>
      <c r="RIX2" s="995"/>
      <c r="RIY2" s="995"/>
      <c r="RIZ2" s="995"/>
      <c r="RJA2" s="995"/>
      <c r="RJB2" s="995"/>
      <c r="RJC2" s="995"/>
      <c r="RJD2" s="995"/>
      <c r="RJE2" s="995"/>
      <c r="RJF2" s="995"/>
      <c r="RJG2" s="995"/>
      <c r="RJH2" s="995"/>
      <c r="RJI2" s="995"/>
      <c r="RJJ2" s="995"/>
      <c r="RJK2" s="995"/>
      <c r="RJL2" s="995"/>
      <c r="RJM2" s="995"/>
      <c r="RJN2" s="995"/>
      <c r="RJO2" s="995"/>
      <c r="RJP2" s="995"/>
      <c r="RJQ2" s="995"/>
      <c r="RJR2" s="995"/>
      <c r="RJS2" s="995"/>
      <c r="RJT2" s="995"/>
      <c r="RJU2" s="995"/>
      <c r="RJV2" s="995"/>
      <c r="RJW2" s="995"/>
      <c r="RJX2" s="995"/>
      <c r="RJY2" s="995"/>
      <c r="RJZ2" s="995"/>
      <c r="RKA2" s="995"/>
      <c r="RKB2" s="995"/>
      <c r="RKC2" s="995"/>
      <c r="RKD2" s="995"/>
      <c r="RKE2" s="995"/>
      <c r="RKF2" s="995"/>
      <c r="RKG2" s="995"/>
      <c r="RKH2" s="995"/>
      <c r="RKI2" s="995"/>
      <c r="RKJ2" s="995"/>
      <c r="RKK2" s="995"/>
      <c r="RKL2" s="995"/>
      <c r="RKM2" s="995"/>
      <c r="RKN2" s="995"/>
      <c r="RKO2" s="995"/>
      <c r="RKP2" s="995"/>
      <c r="RKQ2" s="995"/>
      <c r="RKR2" s="995"/>
      <c r="RKS2" s="995"/>
      <c r="RKT2" s="995"/>
      <c r="RKU2" s="995"/>
      <c r="RKV2" s="995"/>
      <c r="RKW2" s="995"/>
      <c r="RKX2" s="995"/>
      <c r="RKY2" s="995"/>
      <c r="RKZ2" s="995"/>
      <c r="RLA2" s="995"/>
      <c r="RLB2" s="995"/>
      <c r="RLC2" s="995"/>
      <c r="RLD2" s="995"/>
      <c r="RLE2" s="995"/>
      <c r="RLF2" s="995"/>
      <c r="RLG2" s="995"/>
      <c r="RLH2" s="995"/>
      <c r="RLI2" s="995"/>
      <c r="RLJ2" s="995"/>
      <c r="RLK2" s="995"/>
      <c r="RLL2" s="995"/>
      <c r="RLM2" s="995"/>
      <c r="RLN2" s="995"/>
      <c r="RLO2" s="995"/>
      <c r="RLP2" s="995"/>
      <c r="RLQ2" s="995"/>
      <c r="RLR2" s="995"/>
      <c r="RLS2" s="995"/>
      <c r="RLT2" s="995"/>
      <c r="RLU2" s="995"/>
      <c r="RLV2" s="995"/>
      <c r="RLW2" s="995"/>
      <c r="RLX2" s="995"/>
      <c r="RLY2" s="995"/>
      <c r="RLZ2" s="995"/>
      <c r="RMA2" s="995"/>
      <c r="RMB2" s="995"/>
      <c r="RMC2" s="995"/>
      <c r="RMD2" s="995"/>
      <c r="RME2" s="995"/>
      <c r="RMF2" s="995"/>
      <c r="RMG2" s="995"/>
      <c r="RMH2" s="995"/>
      <c r="RMI2" s="995"/>
      <c r="RMJ2" s="995"/>
      <c r="RMK2" s="995"/>
      <c r="RML2" s="995"/>
      <c r="RMM2" s="995"/>
      <c r="RMN2" s="995"/>
      <c r="RMO2" s="995"/>
      <c r="RMP2" s="995"/>
      <c r="RMQ2" s="995"/>
      <c r="RMR2" s="995"/>
      <c r="RMS2" s="995"/>
      <c r="RMT2" s="995"/>
      <c r="RMU2" s="995"/>
      <c r="RMV2" s="995"/>
      <c r="RMW2" s="995"/>
      <c r="RMX2" s="995"/>
      <c r="RMY2" s="995"/>
      <c r="RMZ2" s="995"/>
      <c r="RNA2" s="995"/>
      <c r="RNB2" s="995"/>
      <c r="RNC2" s="995"/>
      <c r="RND2" s="995"/>
      <c r="RNE2" s="995"/>
      <c r="RNF2" s="995"/>
      <c r="RNG2" s="995"/>
      <c r="RNH2" s="995"/>
      <c r="RNI2" s="995"/>
      <c r="RNJ2" s="995"/>
      <c r="RNK2" s="995"/>
      <c r="RNL2" s="995"/>
      <c r="RNM2" s="995"/>
      <c r="RNN2" s="995"/>
      <c r="RNO2" s="995"/>
      <c r="RNP2" s="995"/>
      <c r="RNQ2" s="995"/>
      <c r="RNR2" s="995"/>
      <c r="RNS2" s="995"/>
      <c r="RNT2" s="995"/>
      <c r="RNU2" s="995"/>
      <c r="RNV2" s="995"/>
      <c r="RNW2" s="995"/>
      <c r="RNX2" s="995"/>
      <c r="RNY2" s="995"/>
      <c r="RNZ2" s="995"/>
      <c r="ROA2" s="995"/>
      <c r="ROB2" s="995"/>
      <c r="ROC2" s="995"/>
      <c r="ROD2" s="995"/>
      <c r="ROE2" s="995"/>
      <c r="ROF2" s="995"/>
      <c r="ROG2" s="995"/>
      <c r="ROH2" s="995"/>
      <c r="ROI2" s="995"/>
      <c r="ROJ2" s="995"/>
      <c r="ROK2" s="995"/>
      <c r="ROL2" s="995"/>
      <c r="ROM2" s="995"/>
      <c r="RON2" s="995"/>
      <c r="ROO2" s="995"/>
      <c r="ROP2" s="995"/>
      <c r="ROQ2" s="995"/>
      <c r="ROR2" s="995"/>
      <c r="ROS2" s="995"/>
      <c r="ROT2" s="995"/>
      <c r="ROU2" s="995"/>
      <c r="ROV2" s="995"/>
      <c r="ROW2" s="995"/>
      <c r="ROX2" s="995"/>
      <c r="ROY2" s="995"/>
      <c r="ROZ2" s="995"/>
      <c r="RPA2" s="995"/>
      <c r="RPB2" s="995"/>
      <c r="RPC2" s="995"/>
      <c r="RPD2" s="995"/>
      <c r="RPE2" s="995"/>
      <c r="RPF2" s="995"/>
      <c r="RPG2" s="995"/>
      <c r="RPH2" s="995"/>
      <c r="RPI2" s="995"/>
      <c r="RPJ2" s="995"/>
      <c r="RPK2" s="995"/>
      <c r="RPL2" s="995"/>
      <c r="RPM2" s="995"/>
      <c r="RPN2" s="995"/>
      <c r="RPO2" s="995"/>
      <c r="RPP2" s="995"/>
      <c r="RPQ2" s="995"/>
      <c r="RPR2" s="995"/>
      <c r="RPS2" s="995"/>
      <c r="RPT2" s="995"/>
      <c r="RPU2" s="995"/>
      <c r="RPV2" s="995"/>
      <c r="RPW2" s="995"/>
      <c r="RPX2" s="995"/>
      <c r="RPY2" s="995"/>
      <c r="RPZ2" s="995"/>
      <c r="RQA2" s="995"/>
      <c r="RQB2" s="995"/>
      <c r="RQC2" s="995"/>
      <c r="RQD2" s="995"/>
      <c r="RQE2" s="995"/>
      <c r="RQF2" s="995"/>
      <c r="RQG2" s="995"/>
      <c r="RQH2" s="995"/>
      <c r="RQI2" s="995"/>
      <c r="RQJ2" s="995"/>
      <c r="RQK2" s="995"/>
      <c r="RQL2" s="995"/>
      <c r="RQM2" s="995"/>
      <c r="RQN2" s="995"/>
      <c r="RQO2" s="995"/>
      <c r="RQP2" s="995"/>
      <c r="RQQ2" s="995"/>
      <c r="RQR2" s="995"/>
      <c r="RQS2" s="995"/>
      <c r="RQT2" s="995"/>
      <c r="RQU2" s="995"/>
      <c r="RQV2" s="995"/>
      <c r="RQW2" s="995"/>
      <c r="RQX2" s="995"/>
      <c r="RQY2" s="995"/>
      <c r="RQZ2" s="995"/>
      <c r="RRA2" s="995"/>
      <c r="RRB2" s="995"/>
      <c r="RRC2" s="995"/>
      <c r="RRD2" s="995"/>
      <c r="RRE2" s="995"/>
      <c r="RRF2" s="995"/>
      <c r="RRG2" s="995"/>
      <c r="RRH2" s="995"/>
      <c r="RRI2" s="995"/>
      <c r="RRJ2" s="995"/>
      <c r="RRK2" s="995"/>
      <c r="RRL2" s="995"/>
      <c r="RRM2" s="995"/>
      <c r="RRN2" s="995"/>
      <c r="RRO2" s="995"/>
      <c r="RRP2" s="995"/>
      <c r="RRQ2" s="995"/>
      <c r="RRR2" s="995"/>
      <c r="RRS2" s="995"/>
      <c r="RRT2" s="995"/>
      <c r="RRU2" s="995"/>
      <c r="RRV2" s="995"/>
      <c r="RRW2" s="995"/>
      <c r="RRX2" s="995"/>
      <c r="RRY2" s="995"/>
      <c r="RRZ2" s="995"/>
      <c r="RSA2" s="995"/>
      <c r="RSB2" s="995"/>
      <c r="RSC2" s="995"/>
      <c r="RSD2" s="995"/>
      <c r="RSE2" s="995"/>
      <c r="RSF2" s="995"/>
      <c r="RSG2" s="995"/>
      <c r="RSH2" s="995"/>
      <c r="RSI2" s="995"/>
      <c r="RSJ2" s="995"/>
      <c r="RSK2" s="995"/>
      <c r="RSL2" s="995"/>
      <c r="RSM2" s="995"/>
      <c r="RSN2" s="995"/>
      <c r="RSO2" s="995"/>
      <c r="RSP2" s="995"/>
      <c r="RSQ2" s="995"/>
      <c r="RSR2" s="995"/>
      <c r="RSS2" s="995"/>
      <c r="RST2" s="995"/>
      <c r="RSU2" s="995"/>
      <c r="RSV2" s="995"/>
      <c r="RSW2" s="995"/>
      <c r="RSX2" s="995"/>
      <c r="RSY2" s="995"/>
      <c r="RSZ2" s="995"/>
      <c r="RTA2" s="995"/>
      <c r="RTB2" s="995"/>
      <c r="RTC2" s="995"/>
      <c r="RTD2" s="995"/>
      <c r="RTE2" s="995"/>
      <c r="RTF2" s="995"/>
      <c r="RTG2" s="995"/>
      <c r="RTH2" s="995"/>
      <c r="RTI2" s="995"/>
      <c r="RTJ2" s="995"/>
      <c r="RTK2" s="995"/>
      <c r="RTL2" s="995"/>
      <c r="RTM2" s="995"/>
      <c r="RTN2" s="995"/>
      <c r="RTO2" s="995"/>
      <c r="RTP2" s="995"/>
      <c r="RTQ2" s="995"/>
      <c r="RTR2" s="995"/>
      <c r="RTS2" s="995"/>
      <c r="RTT2" s="995"/>
      <c r="RTU2" s="995"/>
      <c r="RTV2" s="995"/>
      <c r="RTW2" s="995"/>
      <c r="RTX2" s="995"/>
      <c r="RTY2" s="995"/>
      <c r="RTZ2" s="995"/>
      <c r="RUA2" s="995"/>
      <c r="RUB2" s="995"/>
      <c r="RUC2" s="995"/>
      <c r="RUD2" s="995"/>
      <c r="RUE2" s="995"/>
      <c r="RUF2" s="995"/>
      <c r="RUG2" s="995"/>
      <c r="RUH2" s="995"/>
      <c r="RUI2" s="995"/>
      <c r="RUJ2" s="995"/>
      <c r="RUK2" s="995"/>
      <c r="RUL2" s="995"/>
      <c r="RUM2" s="995"/>
      <c r="RUN2" s="995"/>
      <c r="RUO2" s="995"/>
      <c r="RUP2" s="995"/>
      <c r="RUQ2" s="995"/>
      <c r="RUR2" s="995"/>
      <c r="RUS2" s="995"/>
      <c r="RUT2" s="995"/>
      <c r="RUU2" s="995"/>
      <c r="RUV2" s="995"/>
      <c r="RUW2" s="995"/>
      <c r="RUX2" s="995"/>
      <c r="RUY2" s="995"/>
      <c r="RUZ2" s="995"/>
      <c r="RVA2" s="995"/>
      <c r="RVB2" s="995"/>
      <c r="RVC2" s="995"/>
      <c r="RVD2" s="995"/>
      <c r="RVE2" s="995"/>
      <c r="RVF2" s="995"/>
      <c r="RVG2" s="995"/>
      <c r="RVH2" s="995"/>
      <c r="RVI2" s="995"/>
      <c r="RVJ2" s="995"/>
      <c r="RVK2" s="995"/>
      <c r="RVL2" s="995"/>
      <c r="RVM2" s="995"/>
      <c r="RVN2" s="995"/>
      <c r="RVO2" s="995"/>
      <c r="RVP2" s="995"/>
      <c r="RVQ2" s="995"/>
      <c r="RVR2" s="995"/>
      <c r="RVS2" s="995"/>
      <c r="RVT2" s="995"/>
      <c r="RVU2" s="995"/>
      <c r="RVV2" s="995"/>
      <c r="RVW2" s="995"/>
      <c r="RVX2" s="995"/>
      <c r="RVY2" s="995"/>
      <c r="RVZ2" s="995"/>
      <c r="RWA2" s="995"/>
      <c r="RWB2" s="995"/>
      <c r="RWC2" s="995"/>
      <c r="RWD2" s="995"/>
      <c r="RWE2" s="995"/>
      <c r="RWF2" s="995"/>
      <c r="RWG2" s="995"/>
      <c r="RWH2" s="995"/>
      <c r="RWI2" s="995"/>
      <c r="RWJ2" s="995"/>
      <c r="RWK2" s="995"/>
      <c r="RWL2" s="995"/>
      <c r="RWM2" s="995"/>
      <c r="RWN2" s="995"/>
      <c r="RWO2" s="995"/>
      <c r="RWP2" s="995"/>
      <c r="RWQ2" s="995"/>
      <c r="RWR2" s="995"/>
      <c r="RWS2" s="995"/>
      <c r="RWT2" s="995"/>
      <c r="RWU2" s="995"/>
      <c r="RWV2" s="995"/>
      <c r="RWW2" s="995"/>
      <c r="RWX2" s="995"/>
      <c r="RWY2" s="995"/>
      <c r="RWZ2" s="995"/>
      <c r="RXA2" s="995"/>
      <c r="RXB2" s="995"/>
      <c r="RXC2" s="995"/>
      <c r="RXD2" s="995"/>
      <c r="RXE2" s="995"/>
      <c r="RXF2" s="995"/>
      <c r="RXG2" s="995"/>
      <c r="RXH2" s="995"/>
      <c r="RXI2" s="995"/>
      <c r="RXJ2" s="995"/>
      <c r="RXK2" s="995"/>
      <c r="RXL2" s="995"/>
      <c r="RXM2" s="995"/>
      <c r="RXN2" s="995"/>
      <c r="RXO2" s="995"/>
      <c r="RXP2" s="995"/>
      <c r="RXQ2" s="995"/>
      <c r="RXR2" s="995"/>
      <c r="RXS2" s="995"/>
      <c r="RXT2" s="995"/>
      <c r="RXU2" s="995"/>
      <c r="RXV2" s="995"/>
      <c r="RXW2" s="995"/>
      <c r="RXX2" s="995"/>
      <c r="RXY2" s="995"/>
      <c r="RXZ2" s="995"/>
      <c r="RYA2" s="995"/>
      <c r="RYB2" s="995"/>
      <c r="RYC2" s="995"/>
      <c r="RYD2" s="995"/>
      <c r="RYE2" s="995"/>
      <c r="RYF2" s="995"/>
      <c r="RYG2" s="995"/>
      <c r="RYH2" s="995"/>
      <c r="RYI2" s="995"/>
      <c r="RYJ2" s="995"/>
      <c r="RYK2" s="995"/>
      <c r="RYL2" s="995"/>
      <c r="RYM2" s="995"/>
      <c r="RYN2" s="995"/>
      <c r="RYO2" s="995"/>
      <c r="RYP2" s="995"/>
      <c r="RYQ2" s="995"/>
      <c r="RYR2" s="995"/>
      <c r="RYS2" s="995"/>
      <c r="RYT2" s="995"/>
      <c r="RYU2" s="995"/>
      <c r="RYV2" s="995"/>
      <c r="RYW2" s="995"/>
      <c r="RYX2" s="995"/>
      <c r="RYY2" s="995"/>
      <c r="RYZ2" s="995"/>
      <c r="RZA2" s="995"/>
      <c r="RZB2" s="995"/>
      <c r="RZC2" s="995"/>
      <c r="RZD2" s="995"/>
      <c r="RZE2" s="995"/>
      <c r="RZF2" s="995"/>
      <c r="RZG2" s="995"/>
      <c r="RZH2" s="995"/>
      <c r="RZI2" s="995"/>
      <c r="RZJ2" s="995"/>
      <c r="RZK2" s="995"/>
      <c r="RZL2" s="995"/>
      <c r="RZM2" s="995"/>
      <c r="RZN2" s="995"/>
      <c r="RZO2" s="995"/>
      <c r="RZP2" s="995"/>
      <c r="RZQ2" s="995"/>
      <c r="RZR2" s="995"/>
      <c r="RZS2" s="995"/>
      <c r="RZT2" s="995"/>
      <c r="RZU2" s="995"/>
      <c r="RZV2" s="995"/>
      <c r="RZW2" s="995"/>
      <c r="RZX2" s="995"/>
      <c r="RZY2" s="995"/>
      <c r="RZZ2" s="995"/>
      <c r="SAA2" s="995"/>
      <c r="SAB2" s="995"/>
      <c r="SAC2" s="995"/>
      <c r="SAD2" s="995"/>
      <c r="SAE2" s="995"/>
      <c r="SAF2" s="995"/>
      <c r="SAG2" s="995"/>
      <c r="SAH2" s="995"/>
      <c r="SAI2" s="995"/>
      <c r="SAJ2" s="995"/>
      <c r="SAK2" s="995"/>
      <c r="SAL2" s="995"/>
      <c r="SAM2" s="995"/>
      <c r="SAN2" s="995"/>
      <c r="SAO2" s="995"/>
      <c r="SAP2" s="995"/>
      <c r="SAQ2" s="995"/>
      <c r="SAR2" s="995"/>
      <c r="SAS2" s="995"/>
      <c r="SAT2" s="995"/>
      <c r="SAU2" s="995"/>
      <c r="SAV2" s="995"/>
      <c r="SAW2" s="995"/>
      <c r="SAX2" s="995"/>
      <c r="SAY2" s="995"/>
      <c r="SAZ2" s="995"/>
      <c r="SBA2" s="995"/>
      <c r="SBB2" s="995"/>
      <c r="SBC2" s="995"/>
      <c r="SBD2" s="995"/>
      <c r="SBE2" s="995"/>
      <c r="SBF2" s="995"/>
      <c r="SBG2" s="995"/>
      <c r="SBH2" s="995"/>
      <c r="SBI2" s="995"/>
      <c r="SBJ2" s="995"/>
      <c r="SBK2" s="995"/>
      <c r="SBL2" s="995"/>
      <c r="SBM2" s="995"/>
      <c r="SBN2" s="995"/>
      <c r="SBO2" s="995"/>
      <c r="SBP2" s="995"/>
      <c r="SBQ2" s="995"/>
      <c r="SBR2" s="995"/>
      <c r="SBS2" s="995"/>
      <c r="SBT2" s="995"/>
      <c r="SBU2" s="995"/>
      <c r="SBV2" s="995"/>
      <c r="SBW2" s="995"/>
      <c r="SBX2" s="995"/>
      <c r="SBY2" s="995"/>
      <c r="SBZ2" s="995"/>
      <c r="SCA2" s="995"/>
      <c r="SCB2" s="995"/>
      <c r="SCC2" s="995"/>
      <c r="SCD2" s="995"/>
      <c r="SCE2" s="995"/>
      <c r="SCF2" s="995"/>
      <c r="SCG2" s="995"/>
      <c r="SCH2" s="995"/>
      <c r="SCI2" s="995"/>
      <c r="SCJ2" s="995"/>
      <c r="SCK2" s="995"/>
      <c r="SCL2" s="995"/>
      <c r="SCM2" s="995"/>
      <c r="SCN2" s="995"/>
      <c r="SCO2" s="995"/>
      <c r="SCP2" s="995"/>
      <c r="SCQ2" s="995"/>
      <c r="SCR2" s="995"/>
      <c r="SCS2" s="995"/>
      <c r="SCT2" s="995"/>
      <c r="SCU2" s="995"/>
      <c r="SCV2" s="995"/>
      <c r="SCW2" s="995"/>
      <c r="SCX2" s="995"/>
      <c r="SCY2" s="995"/>
      <c r="SCZ2" s="995"/>
      <c r="SDA2" s="995"/>
      <c r="SDB2" s="995"/>
      <c r="SDC2" s="995"/>
      <c r="SDD2" s="995"/>
      <c r="SDE2" s="995"/>
      <c r="SDF2" s="995"/>
      <c r="SDG2" s="995"/>
      <c r="SDH2" s="995"/>
      <c r="SDI2" s="995"/>
      <c r="SDJ2" s="995"/>
      <c r="SDK2" s="995"/>
      <c r="SDL2" s="995"/>
      <c r="SDM2" s="995"/>
      <c r="SDN2" s="995"/>
      <c r="SDO2" s="995"/>
      <c r="SDP2" s="995"/>
      <c r="SDQ2" s="995"/>
      <c r="SDR2" s="995"/>
      <c r="SDS2" s="995"/>
      <c r="SDT2" s="995"/>
      <c r="SDU2" s="995"/>
      <c r="SDV2" s="995"/>
      <c r="SDW2" s="995"/>
      <c r="SDX2" s="995"/>
      <c r="SDY2" s="995"/>
      <c r="SDZ2" s="995"/>
      <c r="SEA2" s="995"/>
      <c r="SEB2" s="995"/>
      <c r="SEC2" s="995"/>
      <c r="SED2" s="995"/>
      <c r="SEE2" s="995"/>
      <c r="SEF2" s="995"/>
      <c r="SEG2" s="995"/>
      <c r="SEH2" s="995"/>
      <c r="SEI2" s="995"/>
      <c r="SEJ2" s="995"/>
      <c r="SEK2" s="995"/>
      <c r="SEL2" s="995"/>
      <c r="SEM2" s="995"/>
      <c r="SEN2" s="995"/>
      <c r="SEO2" s="995"/>
      <c r="SEP2" s="995"/>
      <c r="SEQ2" s="995"/>
      <c r="SER2" s="995"/>
      <c r="SES2" s="995"/>
      <c r="SET2" s="995"/>
      <c r="SEU2" s="995"/>
      <c r="SEV2" s="995"/>
      <c r="SEW2" s="995"/>
      <c r="SEX2" s="995"/>
      <c r="SEY2" s="995"/>
      <c r="SEZ2" s="995"/>
      <c r="SFA2" s="995"/>
      <c r="SFB2" s="995"/>
      <c r="SFC2" s="995"/>
      <c r="SFD2" s="995"/>
      <c r="SFE2" s="995"/>
      <c r="SFF2" s="995"/>
      <c r="SFG2" s="995"/>
      <c r="SFH2" s="995"/>
      <c r="SFI2" s="995"/>
      <c r="SFJ2" s="995"/>
      <c r="SFK2" s="995"/>
      <c r="SFL2" s="995"/>
      <c r="SFM2" s="995"/>
      <c r="SFN2" s="995"/>
      <c r="SFO2" s="995"/>
      <c r="SFP2" s="995"/>
      <c r="SFQ2" s="995"/>
      <c r="SFR2" s="995"/>
      <c r="SFS2" s="995"/>
      <c r="SFT2" s="995"/>
      <c r="SFU2" s="995"/>
      <c r="SFV2" s="995"/>
      <c r="SFW2" s="995"/>
      <c r="SFX2" s="995"/>
      <c r="SFY2" s="995"/>
      <c r="SFZ2" s="995"/>
      <c r="SGA2" s="995"/>
      <c r="SGB2" s="995"/>
      <c r="SGC2" s="995"/>
      <c r="SGD2" s="995"/>
      <c r="SGE2" s="995"/>
      <c r="SGF2" s="995"/>
      <c r="SGG2" s="995"/>
      <c r="SGH2" s="995"/>
      <c r="SGI2" s="995"/>
      <c r="SGJ2" s="995"/>
      <c r="SGK2" s="995"/>
      <c r="SGL2" s="995"/>
      <c r="SGM2" s="995"/>
      <c r="SGN2" s="995"/>
      <c r="SGO2" s="995"/>
      <c r="SGP2" s="995"/>
      <c r="SGQ2" s="995"/>
      <c r="SGR2" s="995"/>
      <c r="SGS2" s="995"/>
      <c r="SGT2" s="995"/>
      <c r="SGU2" s="995"/>
      <c r="SGV2" s="995"/>
      <c r="SGW2" s="995"/>
      <c r="SGX2" s="995"/>
      <c r="SGY2" s="995"/>
      <c r="SGZ2" s="995"/>
      <c r="SHA2" s="995"/>
      <c r="SHB2" s="995"/>
      <c r="SHC2" s="995"/>
      <c r="SHD2" s="995"/>
      <c r="SHE2" s="995"/>
      <c r="SHF2" s="995"/>
      <c r="SHG2" s="995"/>
      <c r="SHH2" s="995"/>
      <c r="SHI2" s="995"/>
      <c r="SHJ2" s="995"/>
      <c r="SHK2" s="995"/>
      <c r="SHL2" s="995"/>
      <c r="SHM2" s="995"/>
      <c r="SHN2" s="995"/>
      <c r="SHO2" s="995"/>
      <c r="SHP2" s="995"/>
      <c r="SHQ2" s="995"/>
      <c r="SHR2" s="995"/>
      <c r="SHS2" s="995"/>
      <c r="SHT2" s="995"/>
      <c r="SHU2" s="995"/>
      <c r="SHV2" s="995"/>
      <c r="SHW2" s="995"/>
      <c r="SHX2" s="995"/>
      <c r="SHY2" s="995"/>
      <c r="SHZ2" s="995"/>
      <c r="SIA2" s="995"/>
      <c r="SIB2" s="995"/>
      <c r="SIC2" s="995"/>
      <c r="SID2" s="995"/>
      <c r="SIE2" s="995"/>
      <c r="SIF2" s="995"/>
      <c r="SIG2" s="995"/>
      <c r="SIH2" s="995"/>
      <c r="SII2" s="995"/>
      <c r="SIJ2" s="995"/>
      <c r="SIK2" s="995"/>
      <c r="SIL2" s="995"/>
      <c r="SIM2" s="995"/>
      <c r="SIN2" s="995"/>
      <c r="SIO2" s="995"/>
      <c r="SIP2" s="995"/>
      <c r="SIQ2" s="995"/>
      <c r="SIR2" s="995"/>
      <c r="SIS2" s="995"/>
      <c r="SIT2" s="995"/>
      <c r="SIU2" s="995"/>
      <c r="SIV2" s="995"/>
      <c r="SIW2" s="995"/>
      <c r="SIX2" s="995"/>
      <c r="SIY2" s="995"/>
      <c r="SIZ2" s="995"/>
      <c r="SJA2" s="995"/>
      <c r="SJB2" s="995"/>
      <c r="SJC2" s="995"/>
      <c r="SJD2" s="995"/>
      <c r="SJE2" s="995"/>
      <c r="SJF2" s="995"/>
      <c r="SJG2" s="995"/>
      <c r="SJH2" s="995"/>
      <c r="SJI2" s="995"/>
      <c r="SJJ2" s="995"/>
      <c r="SJK2" s="995"/>
      <c r="SJL2" s="995"/>
      <c r="SJM2" s="995"/>
      <c r="SJN2" s="995"/>
      <c r="SJO2" s="995"/>
      <c r="SJP2" s="995"/>
      <c r="SJQ2" s="995"/>
      <c r="SJR2" s="995"/>
      <c r="SJS2" s="995"/>
      <c r="SJT2" s="995"/>
      <c r="SJU2" s="995"/>
      <c r="SJV2" s="995"/>
      <c r="SJW2" s="995"/>
      <c r="SJX2" s="995"/>
      <c r="SJY2" s="995"/>
      <c r="SJZ2" s="995"/>
      <c r="SKA2" s="995"/>
      <c r="SKB2" s="995"/>
      <c r="SKC2" s="995"/>
      <c r="SKD2" s="995"/>
      <c r="SKE2" s="995"/>
      <c r="SKF2" s="995"/>
      <c r="SKG2" s="995"/>
      <c r="SKH2" s="995"/>
      <c r="SKI2" s="995"/>
      <c r="SKJ2" s="995"/>
      <c r="SKK2" s="995"/>
      <c r="SKL2" s="995"/>
      <c r="SKM2" s="995"/>
      <c r="SKN2" s="995"/>
      <c r="SKO2" s="995"/>
      <c r="SKP2" s="995"/>
      <c r="SKQ2" s="995"/>
      <c r="SKR2" s="995"/>
      <c r="SKS2" s="995"/>
      <c r="SKT2" s="995"/>
      <c r="SKU2" s="995"/>
      <c r="SKV2" s="995"/>
      <c r="SKW2" s="995"/>
      <c r="SKX2" s="995"/>
      <c r="SKY2" s="995"/>
      <c r="SKZ2" s="995"/>
      <c r="SLA2" s="995"/>
      <c r="SLB2" s="995"/>
      <c r="SLC2" s="995"/>
      <c r="SLD2" s="995"/>
      <c r="SLE2" s="995"/>
      <c r="SLF2" s="995"/>
      <c r="SLG2" s="995"/>
      <c r="SLH2" s="995"/>
      <c r="SLI2" s="995"/>
      <c r="SLJ2" s="995"/>
      <c r="SLK2" s="995"/>
      <c r="SLL2" s="995"/>
      <c r="SLM2" s="995"/>
      <c r="SLN2" s="995"/>
      <c r="SLO2" s="995"/>
      <c r="SLP2" s="995"/>
      <c r="SLQ2" s="995"/>
      <c r="SLR2" s="995"/>
      <c r="SLS2" s="995"/>
      <c r="SLT2" s="995"/>
      <c r="SLU2" s="995"/>
      <c r="SLV2" s="995"/>
      <c r="SLW2" s="995"/>
      <c r="SLX2" s="995"/>
      <c r="SLY2" s="995"/>
      <c r="SLZ2" s="995"/>
      <c r="SMA2" s="995"/>
      <c r="SMB2" s="995"/>
      <c r="SMC2" s="995"/>
      <c r="SMD2" s="995"/>
      <c r="SME2" s="995"/>
      <c r="SMF2" s="995"/>
      <c r="SMG2" s="995"/>
      <c r="SMH2" s="995"/>
      <c r="SMI2" s="995"/>
      <c r="SMJ2" s="995"/>
      <c r="SMK2" s="995"/>
      <c r="SML2" s="995"/>
      <c r="SMM2" s="995"/>
      <c r="SMN2" s="995"/>
      <c r="SMO2" s="995"/>
      <c r="SMP2" s="995"/>
      <c r="SMQ2" s="995"/>
      <c r="SMR2" s="995"/>
      <c r="SMS2" s="995"/>
      <c r="SMT2" s="995"/>
      <c r="SMU2" s="995"/>
      <c r="SMV2" s="995"/>
      <c r="SMW2" s="995"/>
      <c r="SMX2" s="995"/>
      <c r="SMY2" s="995"/>
      <c r="SMZ2" s="995"/>
      <c r="SNA2" s="995"/>
      <c r="SNB2" s="995"/>
      <c r="SNC2" s="995"/>
      <c r="SND2" s="995"/>
      <c r="SNE2" s="995"/>
      <c r="SNF2" s="995"/>
      <c r="SNG2" s="995"/>
      <c r="SNH2" s="995"/>
      <c r="SNI2" s="995"/>
      <c r="SNJ2" s="995"/>
      <c r="SNK2" s="995"/>
      <c r="SNL2" s="995"/>
      <c r="SNM2" s="995"/>
      <c r="SNN2" s="995"/>
      <c r="SNO2" s="995"/>
      <c r="SNP2" s="995"/>
      <c r="SNQ2" s="995"/>
      <c r="SNR2" s="995"/>
      <c r="SNS2" s="995"/>
      <c r="SNT2" s="995"/>
      <c r="SNU2" s="995"/>
      <c r="SNV2" s="995"/>
      <c r="SNW2" s="995"/>
      <c r="SNX2" s="995"/>
      <c r="SNY2" s="995"/>
      <c r="SNZ2" s="995"/>
      <c r="SOA2" s="995"/>
      <c r="SOB2" s="995"/>
      <c r="SOC2" s="995"/>
      <c r="SOD2" s="995"/>
      <c r="SOE2" s="995"/>
      <c r="SOF2" s="995"/>
      <c r="SOG2" s="995"/>
      <c r="SOH2" s="995"/>
      <c r="SOI2" s="995"/>
      <c r="SOJ2" s="995"/>
      <c r="SOK2" s="995"/>
      <c r="SOL2" s="995"/>
      <c r="SOM2" s="995"/>
      <c r="SON2" s="995"/>
      <c r="SOO2" s="995"/>
      <c r="SOP2" s="995"/>
      <c r="SOQ2" s="995"/>
      <c r="SOR2" s="995"/>
      <c r="SOS2" s="995"/>
      <c r="SOT2" s="995"/>
      <c r="SOU2" s="995"/>
      <c r="SOV2" s="995"/>
      <c r="SOW2" s="995"/>
      <c r="SOX2" s="995"/>
      <c r="SOY2" s="995"/>
      <c r="SOZ2" s="995"/>
      <c r="SPA2" s="995"/>
      <c r="SPB2" s="995"/>
      <c r="SPC2" s="995"/>
      <c r="SPD2" s="995"/>
      <c r="SPE2" s="995"/>
      <c r="SPF2" s="995"/>
      <c r="SPG2" s="995"/>
      <c r="SPH2" s="995"/>
      <c r="SPI2" s="995"/>
      <c r="SPJ2" s="995"/>
      <c r="SPK2" s="995"/>
      <c r="SPL2" s="995"/>
      <c r="SPM2" s="995"/>
      <c r="SPN2" s="995"/>
      <c r="SPO2" s="995"/>
      <c r="SPP2" s="995"/>
      <c r="SPQ2" s="995"/>
      <c r="SPR2" s="995"/>
      <c r="SPS2" s="995"/>
      <c r="SPT2" s="995"/>
      <c r="SPU2" s="995"/>
      <c r="SPV2" s="995"/>
      <c r="SPW2" s="995"/>
      <c r="SPX2" s="995"/>
      <c r="SPY2" s="995"/>
      <c r="SPZ2" s="995"/>
      <c r="SQA2" s="995"/>
      <c r="SQB2" s="995"/>
      <c r="SQC2" s="995"/>
      <c r="SQD2" s="995"/>
      <c r="SQE2" s="995"/>
      <c r="SQF2" s="995"/>
      <c r="SQG2" s="995"/>
      <c r="SQH2" s="995"/>
      <c r="SQI2" s="995"/>
      <c r="SQJ2" s="995"/>
      <c r="SQK2" s="995"/>
      <c r="SQL2" s="995"/>
      <c r="SQM2" s="995"/>
      <c r="SQN2" s="995"/>
      <c r="SQO2" s="995"/>
      <c r="SQP2" s="995"/>
      <c r="SQQ2" s="995"/>
      <c r="SQR2" s="995"/>
      <c r="SQS2" s="995"/>
      <c r="SQT2" s="995"/>
      <c r="SQU2" s="995"/>
      <c r="SQV2" s="995"/>
      <c r="SQW2" s="995"/>
      <c r="SQX2" s="995"/>
      <c r="SQY2" s="995"/>
      <c r="SQZ2" s="995"/>
      <c r="SRA2" s="995"/>
      <c r="SRB2" s="995"/>
      <c r="SRC2" s="995"/>
      <c r="SRD2" s="995"/>
      <c r="SRE2" s="995"/>
      <c r="SRF2" s="995"/>
      <c r="SRG2" s="995"/>
      <c r="SRH2" s="995"/>
      <c r="SRI2" s="995"/>
      <c r="SRJ2" s="995"/>
      <c r="SRK2" s="995"/>
      <c r="SRL2" s="995"/>
      <c r="SRM2" s="995"/>
      <c r="SRN2" s="995"/>
      <c r="SRO2" s="995"/>
      <c r="SRP2" s="995"/>
      <c r="SRQ2" s="995"/>
      <c r="SRR2" s="995"/>
      <c r="SRS2" s="995"/>
      <c r="SRT2" s="995"/>
      <c r="SRU2" s="995"/>
      <c r="SRV2" s="995"/>
      <c r="SRW2" s="995"/>
      <c r="SRX2" s="995"/>
      <c r="SRY2" s="995"/>
      <c r="SRZ2" s="995"/>
      <c r="SSA2" s="995"/>
      <c r="SSB2" s="995"/>
      <c r="SSC2" s="995"/>
      <c r="SSD2" s="995"/>
      <c r="SSE2" s="995"/>
      <c r="SSF2" s="995"/>
      <c r="SSG2" s="995"/>
      <c r="SSH2" s="995"/>
      <c r="SSI2" s="995"/>
      <c r="SSJ2" s="995"/>
      <c r="SSK2" s="995"/>
      <c r="SSL2" s="995"/>
      <c r="SSM2" s="995"/>
      <c r="SSN2" s="995"/>
      <c r="SSO2" s="995"/>
      <c r="SSP2" s="995"/>
      <c r="SSQ2" s="995"/>
      <c r="SSR2" s="995"/>
      <c r="SSS2" s="995"/>
      <c r="SST2" s="995"/>
      <c r="SSU2" s="995"/>
      <c r="SSV2" s="995"/>
      <c r="SSW2" s="995"/>
      <c r="SSX2" s="995"/>
      <c r="SSY2" s="995"/>
      <c r="SSZ2" s="995"/>
      <c r="STA2" s="995"/>
      <c r="STB2" s="995"/>
      <c r="STC2" s="995"/>
      <c r="STD2" s="995"/>
      <c r="STE2" s="995"/>
      <c r="STF2" s="995"/>
      <c r="STG2" s="995"/>
      <c r="STH2" s="995"/>
      <c r="STI2" s="995"/>
      <c r="STJ2" s="995"/>
      <c r="STK2" s="995"/>
      <c r="STL2" s="995"/>
      <c r="STM2" s="995"/>
      <c r="STN2" s="995"/>
      <c r="STO2" s="995"/>
      <c r="STP2" s="995"/>
      <c r="STQ2" s="995"/>
      <c r="STR2" s="995"/>
      <c r="STS2" s="995"/>
      <c r="STT2" s="995"/>
      <c r="STU2" s="995"/>
      <c r="STV2" s="995"/>
      <c r="STW2" s="995"/>
      <c r="STX2" s="995"/>
      <c r="STY2" s="995"/>
      <c r="STZ2" s="995"/>
      <c r="SUA2" s="995"/>
      <c r="SUB2" s="995"/>
      <c r="SUC2" s="995"/>
      <c r="SUD2" s="995"/>
      <c r="SUE2" s="995"/>
      <c r="SUF2" s="995"/>
      <c r="SUG2" s="995"/>
      <c r="SUH2" s="995"/>
      <c r="SUI2" s="995"/>
      <c r="SUJ2" s="995"/>
      <c r="SUK2" s="995"/>
      <c r="SUL2" s="995"/>
      <c r="SUM2" s="995"/>
      <c r="SUN2" s="995"/>
      <c r="SUO2" s="995"/>
      <c r="SUP2" s="995"/>
      <c r="SUQ2" s="995"/>
      <c r="SUR2" s="995"/>
      <c r="SUS2" s="995"/>
      <c r="SUT2" s="995"/>
      <c r="SUU2" s="995"/>
      <c r="SUV2" s="995"/>
      <c r="SUW2" s="995"/>
      <c r="SUX2" s="995"/>
      <c r="SUY2" s="995"/>
      <c r="SUZ2" s="995"/>
      <c r="SVA2" s="995"/>
      <c r="SVB2" s="995"/>
      <c r="SVC2" s="995"/>
      <c r="SVD2" s="995"/>
      <c r="SVE2" s="995"/>
      <c r="SVF2" s="995"/>
      <c r="SVG2" s="995"/>
      <c r="SVH2" s="995"/>
      <c r="SVI2" s="995"/>
      <c r="SVJ2" s="995"/>
      <c r="SVK2" s="995"/>
      <c r="SVL2" s="995"/>
      <c r="SVM2" s="995"/>
      <c r="SVN2" s="995"/>
      <c r="SVO2" s="995"/>
      <c r="SVP2" s="995"/>
      <c r="SVQ2" s="995"/>
      <c r="SVR2" s="995"/>
      <c r="SVS2" s="995"/>
      <c r="SVT2" s="995"/>
      <c r="SVU2" s="995"/>
      <c r="SVV2" s="995"/>
      <c r="SVW2" s="995"/>
      <c r="SVX2" s="995"/>
      <c r="SVY2" s="995"/>
      <c r="SVZ2" s="995"/>
      <c r="SWA2" s="995"/>
      <c r="SWB2" s="995"/>
      <c r="SWC2" s="995"/>
      <c r="SWD2" s="995"/>
      <c r="SWE2" s="995"/>
      <c r="SWF2" s="995"/>
      <c r="SWG2" s="995"/>
      <c r="SWH2" s="995"/>
      <c r="SWI2" s="995"/>
      <c r="SWJ2" s="995"/>
      <c r="SWK2" s="995"/>
      <c r="SWL2" s="995"/>
      <c r="SWM2" s="995"/>
      <c r="SWN2" s="995"/>
      <c r="SWO2" s="995"/>
      <c r="SWP2" s="995"/>
      <c r="SWQ2" s="995"/>
      <c r="SWR2" s="995"/>
      <c r="SWS2" s="995"/>
      <c r="SWT2" s="995"/>
      <c r="SWU2" s="995"/>
      <c r="SWV2" s="995"/>
      <c r="SWW2" s="995"/>
      <c r="SWX2" s="995"/>
      <c r="SWY2" s="995"/>
      <c r="SWZ2" s="995"/>
      <c r="SXA2" s="995"/>
      <c r="SXB2" s="995"/>
      <c r="SXC2" s="995"/>
      <c r="SXD2" s="995"/>
      <c r="SXE2" s="995"/>
      <c r="SXF2" s="995"/>
      <c r="SXG2" s="995"/>
      <c r="SXH2" s="995"/>
      <c r="SXI2" s="995"/>
      <c r="SXJ2" s="995"/>
      <c r="SXK2" s="995"/>
      <c r="SXL2" s="995"/>
      <c r="SXM2" s="995"/>
      <c r="SXN2" s="995"/>
      <c r="SXO2" s="995"/>
      <c r="SXP2" s="995"/>
      <c r="SXQ2" s="995"/>
      <c r="SXR2" s="995"/>
      <c r="SXS2" s="995"/>
      <c r="SXT2" s="995"/>
      <c r="SXU2" s="995"/>
      <c r="SXV2" s="995"/>
      <c r="SXW2" s="995"/>
      <c r="SXX2" s="995"/>
      <c r="SXY2" s="995"/>
      <c r="SXZ2" s="995"/>
      <c r="SYA2" s="995"/>
      <c r="SYB2" s="995"/>
      <c r="SYC2" s="995"/>
      <c r="SYD2" s="995"/>
      <c r="SYE2" s="995"/>
      <c r="SYF2" s="995"/>
      <c r="SYG2" s="995"/>
      <c r="SYH2" s="995"/>
      <c r="SYI2" s="995"/>
      <c r="SYJ2" s="995"/>
      <c r="SYK2" s="995"/>
      <c r="SYL2" s="995"/>
      <c r="SYM2" s="995"/>
      <c r="SYN2" s="995"/>
      <c r="SYO2" s="995"/>
      <c r="SYP2" s="995"/>
      <c r="SYQ2" s="995"/>
      <c r="SYR2" s="995"/>
      <c r="SYS2" s="995"/>
      <c r="SYT2" s="995"/>
      <c r="SYU2" s="995"/>
      <c r="SYV2" s="995"/>
      <c r="SYW2" s="995"/>
      <c r="SYX2" s="995"/>
      <c r="SYY2" s="995"/>
      <c r="SYZ2" s="995"/>
      <c r="SZA2" s="995"/>
      <c r="SZB2" s="995"/>
      <c r="SZC2" s="995"/>
      <c r="SZD2" s="995"/>
      <c r="SZE2" s="995"/>
      <c r="SZF2" s="995"/>
      <c r="SZG2" s="995"/>
      <c r="SZH2" s="995"/>
      <c r="SZI2" s="995"/>
      <c r="SZJ2" s="995"/>
      <c r="SZK2" s="995"/>
      <c r="SZL2" s="995"/>
      <c r="SZM2" s="995"/>
      <c r="SZN2" s="995"/>
      <c r="SZO2" s="995"/>
      <c r="SZP2" s="995"/>
      <c r="SZQ2" s="995"/>
      <c r="SZR2" s="995"/>
      <c r="SZS2" s="995"/>
      <c r="SZT2" s="995"/>
      <c r="SZU2" s="995"/>
      <c r="SZV2" s="995"/>
      <c r="SZW2" s="995"/>
      <c r="SZX2" s="995"/>
      <c r="SZY2" s="995"/>
      <c r="SZZ2" s="995"/>
      <c r="TAA2" s="995"/>
      <c r="TAB2" s="995"/>
      <c r="TAC2" s="995"/>
      <c r="TAD2" s="995"/>
      <c r="TAE2" s="995"/>
      <c r="TAF2" s="995"/>
      <c r="TAG2" s="995"/>
      <c r="TAH2" s="995"/>
      <c r="TAI2" s="995"/>
      <c r="TAJ2" s="995"/>
      <c r="TAK2" s="995"/>
      <c r="TAL2" s="995"/>
      <c r="TAM2" s="995"/>
      <c r="TAN2" s="995"/>
      <c r="TAO2" s="995"/>
      <c r="TAP2" s="995"/>
      <c r="TAQ2" s="995"/>
      <c r="TAR2" s="995"/>
      <c r="TAS2" s="995"/>
      <c r="TAT2" s="995"/>
      <c r="TAU2" s="995"/>
      <c r="TAV2" s="995"/>
      <c r="TAW2" s="995"/>
      <c r="TAX2" s="995"/>
      <c r="TAY2" s="995"/>
      <c r="TAZ2" s="995"/>
      <c r="TBA2" s="995"/>
      <c r="TBB2" s="995"/>
      <c r="TBC2" s="995"/>
      <c r="TBD2" s="995"/>
      <c r="TBE2" s="995"/>
      <c r="TBF2" s="995"/>
      <c r="TBG2" s="995"/>
      <c r="TBH2" s="995"/>
      <c r="TBI2" s="995"/>
      <c r="TBJ2" s="995"/>
      <c r="TBK2" s="995"/>
      <c r="TBL2" s="995"/>
      <c r="TBM2" s="995"/>
      <c r="TBN2" s="995"/>
      <c r="TBO2" s="995"/>
      <c r="TBP2" s="995"/>
      <c r="TBQ2" s="995"/>
      <c r="TBR2" s="995"/>
      <c r="TBS2" s="995"/>
      <c r="TBT2" s="995"/>
      <c r="TBU2" s="995"/>
      <c r="TBV2" s="995"/>
      <c r="TBW2" s="995"/>
      <c r="TBX2" s="995"/>
      <c r="TBY2" s="995"/>
      <c r="TBZ2" s="995"/>
      <c r="TCA2" s="995"/>
      <c r="TCB2" s="995"/>
      <c r="TCC2" s="995"/>
      <c r="TCD2" s="995"/>
      <c r="TCE2" s="995"/>
      <c r="TCF2" s="995"/>
      <c r="TCG2" s="995"/>
      <c r="TCH2" s="995"/>
      <c r="TCI2" s="995"/>
      <c r="TCJ2" s="995"/>
      <c r="TCK2" s="995"/>
      <c r="TCL2" s="995"/>
      <c r="TCM2" s="995"/>
      <c r="TCN2" s="995"/>
      <c r="TCO2" s="995"/>
      <c r="TCP2" s="995"/>
      <c r="TCQ2" s="995"/>
      <c r="TCR2" s="995"/>
      <c r="TCS2" s="995"/>
      <c r="TCT2" s="995"/>
      <c r="TCU2" s="995"/>
      <c r="TCV2" s="995"/>
      <c r="TCW2" s="995"/>
      <c r="TCX2" s="995"/>
      <c r="TCY2" s="995"/>
      <c r="TCZ2" s="995"/>
      <c r="TDA2" s="995"/>
      <c r="TDB2" s="995"/>
      <c r="TDC2" s="995"/>
      <c r="TDD2" s="995"/>
      <c r="TDE2" s="995"/>
      <c r="TDF2" s="995"/>
      <c r="TDG2" s="995"/>
      <c r="TDH2" s="995"/>
      <c r="TDI2" s="995"/>
      <c r="TDJ2" s="995"/>
      <c r="TDK2" s="995"/>
      <c r="TDL2" s="995"/>
      <c r="TDM2" s="995"/>
      <c r="TDN2" s="995"/>
      <c r="TDO2" s="995"/>
      <c r="TDP2" s="995"/>
      <c r="TDQ2" s="995"/>
      <c r="TDR2" s="995"/>
      <c r="TDS2" s="995"/>
      <c r="TDT2" s="995"/>
      <c r="TDU2" s="995"/>
      <c r="TDV2" s="995"/>
      <c r="TDW2" s="995"/>
      <c r="TDX2" s="995"/>
      <c r="TDY2" s="995"/>
      <c r="TDZ2" s="995"/>
      <c r="TEA2" s="995"/>
      <c r="TEB2" s="995"/>
      <c r="TEC2" s="995"/>
      <c r="TED2" s="995"/>
      <c r="TEE2" s="995"/>
      <c r="TEF2" s="995"/>
      <c r="TEG2" s="995"/>
      <c r="TEH2" s="995"/>
      <c r="TEI2" s="995"/>
      <c r="TEJ2" s="995"/>
      <c r="TEK2" s="995"/>
      <c r="TEL2" s="995"/>
      <c r="TEM2" s="995"/>
      <c r="TEN2" s="995"/>
      <c r="TEO2" s="995"/>
      <c r="TEP2" s="995"/>
      <c r="TEQ2" s="995"/>
      <c r="TER2" s="995"/>
      <c r="TES2" s="995"/>
      <c r="TET2" s="995"/>
      <c r="TEU2" s="995"/>
      <c r="TEV2" s="995"/>
      <c r="TEW2" s="995"/>
      <c r="TEX2" s="995"/>
      <c r="TEY2" s="995"/>
      <c r="TEZ2" s="995"/>
      <c r="TFA2" s="995"/>
      <c r="TFB2" s="995"/>
      <c r="TFC2" s="995"/>
      <c r="TFD2" s="995"/>
      <c r="TFE2" s="995"/>
      <c r="TFF2" s="995"/>
      <c r="TFG2" s="995"/>
      <c r="TFH2" s="995"/>
      <c r="TFI2" s="995"/>
      <c r="TFJ2" s="995"/>
      <c r="TFK2" s="995"/>
      <c r="TFL2" s="995"/>
      <c r="TFM2" s="995"/>
      <c r="TFN2" s="995"/>
      <c r="TFO2" s="995"/>
      <c r="TFP2" s="995"/>
      <c r="TFQ2" s="995"/>
      <c r="TFR2" s="995"/>
      <c r="TFS2" s="995"/>
      <c r="TFT2" s="995"/>
      <c r="TFU2" s="995"/>
      <c r="TFV2" s="995"/>
      <c r="TFW2" s="995"/>
      <c r="TFX2" s="995"/>
      <c r="TFY2" s="995"/>
      <c r="TFZ2" s="995"/>
      <c r="TGA2" s="995"/>
      <c r="TGB2" s="995"/>
      <c r="TGC2" s="995"/>
      <c r="TGD2" s="995"/>
      <c r="TGE2" s="995"/>
      <c r="TGF2" s="995"/>
      <c r="TGG2" s="995"/>
      <c r="TGH2" s="995"/>
      <c r="TGI2" s="995"/>
      <c r="TGJ2" s="995"/>
      <c r="TGK2" s="995"/>
      <c r="TGL2" s="995"/>
      <c r="TGM2" s="995"/>
      <c r="TGN2" s="995"/>
      <c r="TGO2" s="995"/>
      <c r="TGP2" s="995"/>
      <c r="TGQ2" s="995"/>
      <c r="TGR2" s="995"/>
      <c r="TGS2" s="995"/>
      <c r="TGT2" s="995"/>
      <c r="TGU2" s="995"/>
      <c r="TGV2" s="995"/>
      <c r="TGW2" s="995"/>
      <c r="TGX2" s="995"/>
      <c r="TGY2" s="995"/>
      <c r="TGZ2" s="995"/>
      <c r="THA2" s="995"/>
      <c r="THB2" s="995"/>
      <c r="THC2" s="995"/>
      <c r="THD2" s="995"/>
      <c r="THE2" s="995"/>
      <c r="THF2" s="995"/>
      <c r="THG2" s="995"/>
      <c r="THH2" s="995"/>
      <c r="THI2" s="995"/>
      <c r="THJ2" s="995"/>
      <c r="THK2" s="995"/>
      <c r="THL2" s="995"/>
      <c r="THM2" s="995"/>
      <c r="THN2" s="995"/>
      <c r="THO2" s="995"/>
      <c r="THP2" s="995"/>
      <c r="THQ2" s="995"/>
      <c r="THR2" s="995"/>
      <c r="THS2" s="995"/>
      <c r="THT2" s="995"/>
      <c r="THU2" s="995"/>
      <c r="THV2" s="995"/>
      <c r="THW2" s="995"/>
      <c r="THX2" s="995"/>
      <c r="THY2" s="995"/>
      <c r="THZ2" s="995"/>
      <c r="TIA2" s="995"/>
      <c r="TIB2" s="995"/>
      <c r="TIC2" s="995"/>
      <c r="TID2" s="995"/>
      <c r="TIE2" s="995"/>
      <c r="TIF2" s="995"/>
      <c r="TIG2" s="995"/>
      <c r="TIH2" s="995"/>
      <c r="TII2" s="995"/>
      <c r="TIJ2" s="995"/>
      <c r="TIK2" s="995"/>
      <c r="TIL2" s="995"/>
      <c r="TIM2" s="995"/>
      <c r="TIN2" s="995"/>
      <c r="TIO2" s="995"/>
      <c r="TIP2" s="995"/>
      <c r="TIQ2" s="995"/>
      <c r="TIR2" s="995"/>
      <c r="TIS2" s="995"/>
      <c r="TIT2" s="995"/>
      <c r="TIU2" s="995"/>
      <c r="TIV2" s="995"/>
      <c r="TIW2" s="995"/>
      <c r="TIX2" s="995"/>
      <c r="TIY2" s="995"/>
      <c r="TIZ2" s="995"/>
      <c r="TJA2" s="995"/>
      <c r="TJB2" s="995"/>
      <c r="TJC2" s="995"/>
      <c r="TJD2" s="995"/>
      <c r="TJE2" s="995"/>
      <c r="TJF2" s="995"/>
      <c r="TJG2" s="995"/>
      <c r="TJH2" s="995"/>
      <c r="TJI2" s="995"/>
      <c r="TJJ2" s="995"/>
      <c r="TJK2" s="995"/>
      <c r="TJL2" s="995"/>
      <c r="TJM2" s="995"/>
      <c r="TJN2" s="995"/>
      <c r="TJO2" s="995"/>
      <c r="TJP2" s="995"/>
      <c r="TJQ2" s="995"/>
      <c r="TJR2" s="995"/>
      <c r="TJS2" s="995"/>
      <c r="TJT2" s="995"/>
      <c r="TJU2" s="995"/>
      <c r="TJV2" s="995"/>
      <c r="TJW2" s="995"/>
      <c r="TJX2" s="995"/>
      <c r="TJY2" s="995"/>
      <c r="TJZ2" s="995"/>
      <c r="TKA2" s="995"/>
      <c r="TKB2" s="995"/>
      <c r="TKC2" s="995"/>
      <c r="TKD2" s="995"/>
      <c r="TKE2" s="995"/>
      <c r="TKF2" s="995"/>
      <c r="TKG2" s="995"/>
      <c r="TKH2" s="995"/>
      <c r="TKI2" s="995"/>
      <c r="TKJ2" s="995"/>
      <c r="TKK2" s="995"/>
      <c r="TKL2" s="995"/>
      <c r="TKM2" s="995"/>
      <c r="TKN2" s="995"/>
      <c r="TKO2" s="995"/>
      <c r="TKP2" s="995"/>
      <c r="TKQ2" s="995"/>
      <c r="TKR2" s="995"/>
      <c r="TKS2" s="995"/>
      <c r="TKT2" s="995"/>
      <c r="TKU2" s="995"/>
      <c r="TKV2" s="995"/>
      <c r="TKW2" s="995"/>
      <c r="TKX2" s="995"/>
      <c r="TKY2" s="995"/>
      <c r="TKZ2" s="995"/>
      <c r="TLA2" s="995"/>
      <c r="TLB2" s="995"/>
      <c r="TLC2" s="995"/>
      <c r="TLD2" s="995"/>
      <c r="TLE2" s="995"/>
      <c r="TLF2" s="995"/>
      <c r="TLG2" s="995"/>
      <c r="TLH2" s="995"/>
      <c r="TLI2" s="995"/>
      <c r="TLJ2" s="995"/>
      <c r="TLK2" s="995"/>
      <c r="TLL2" s="995"/>
      <c r="TLM2" s="995"/>
      <c r="TLN2" s="995"/>
      <c r="TLO2" s="995"/>
      <c r="TLP2" s="995"/>
      <c r="TLQ2" s="995"/>
      <c r="TLR2" s="995"/>
      <c r="TLS2" s="995"/>
      <c r="TLT2" s="995"/>
      <c r="TLU2" s="995"/>
      <c r="TLV2" s="995"/>
      <c r="TLW2" s="995"/>
      <c r="TLX2" s="995"/>
      <c r="TLY2" s="995"/>
      <c r="TLZ2" s="995"/>
      <c r="TMA2" s="995"/>
      <c r="TMB2" s="995"/>
      <c r="TMC2" s="995"/>
      <c r="TMD2" s="995"/>
      <c r="TME2" s="995"/>
      <c r="TMF2" s="995"/>
      <c r="TMG2" s="995"/>
      <c r="TMH2" s="995"/>
      <c r="TMI2" s="995"/>
      <c r="TMJ2" s="995"/>
      <c r="TMK2" s="995"/>
      <c r="TML2" s="995"/>
      <c r="TMM2" s="995"/>
      <c r="TMN2" s="995"/>
      <c r="TMO2" s="995"/>
      <c r="TMP2" s="995"/>
      <c r="TMQ2" s="995"/>
      <c r="TMR2" s="995"/>
      <c r="TMS2" s="995"/>
      <c r="TMT2" s="995"/>
      <c r="TMU2" s="995"/>
      <c r="TMV2" s="995"/>
      <c r="TMW2" s="995"/>
      <c r="TMX2" s="995"/>
      <c r="TMY2" s="995"/>
      <c r="TMZ2" s="995"/>
      <c r="TNA2" s="995"/>
      <c r="TNB2" s="995"/>
      <c r="TNC2" s="995"/>
      <c r="TND2" s="995"/>
      <c r="TNE2" s="995"/>
      <c r="TNF2" s="995"/>
      <c r="TNG2" s="995"/>
      <c r="TNH2" s="995"/>
      <c r="TNI2" s="995"/>
      <c r="TNJ2" s="995"/>
      <c r="TNK2" s="995"/>
      <c r="TNL2" s="995"/>
      <c r="TNM2" s="995"/>
      <c r="TNN2" s="995"/>
      <c r="TNO2" s="995"/>
      <c r="TNP2" s="995"/>
      <c r="TNQ2" s="995"/>
      <c r="TNR2" s="995"/>
      <c r="TNS2" s="995"/>
      <c r="TNT2" s="995"/>
      <c r="TNU2" s="995"/>
      <c r="TNV2" s="995"/>
      <c r="TNW2" s="995"/>
      <c r="TNX2" s="995"/>
      <c r="TNY2" s="995"/>
      <c r="TNZ2" s="995"/>
      <c r="TOA2" s="995"/>
      <c r="TOB2" s="995"/>
      <c r="TOC2" s="995"/>
      <c r="TOD2" s="995"/>
      <c r="TOE2" s="995"/>
      <c r="TOF2" s="995"/>
      <c r="TOG2" s="995"/>
      <c r="TOH2" s="995"/>
      <c r="TOI2" s="995"/>
      <c r="TOJ2" s="995"/>
      <c r="TOK2" s="995"/>
      <c r="TOL2" s="995"/>
      <c r="TOM2" s="995"/>
      <c r="TON2" s="995"/>
      <c r="TOO2" s="995"/>
      <c r="TOP2" s="995"/>
      <c r="TOQ2" s="995"/>
      <c r="TOR2" s="995"/>
      <c r="TOS2" s="995"/>
      <c r="TOT2" s="995"/>
      <c r="TOU2" s="995"/>
      <c r="TOV2" s="995"/>
      <c r="TOW2" s="995"/>
      <c r="TOX2" s="995"/>
      <c r="TOY2" s="995"/>
      <c r="TOZ2" s="995"/>
      <c r="TPA2" s="995"/>
      <c r="TPB2" s="995"/>
      <c r="TPC2" s="995"/>
      <c r="TPD2" s="995"/>
      <c r="TPE2" s="995"/>
      <c r="TPF2" s="995"/>
      <c r="TPG2" s="995"/>
      <c r="TPH2" s="995"/>
      <c r="TPI2" s="995"/>
      <c r="TPJ2" s="995"/>
      <c r="TPK2" s="995"/>
      <c r="TPL2" s="995"/>
      <c r="TPM2" s="995"/>
      <c r="TPN2" s="995"/>
      <c r="TPO2" s="995"/>
      <c r="TPP2" s="995"/>
      <c r="TPQ2" s="995"/>
      <c r="TPR2" s="995"/>
      <c r="TPS2" s="995"/>
      <c r="TPT2" s="995"/>
      <c r="TPU2" s="995"/>
      <c r="TPV2" s="995"/>
      <c r="TPW2" s="995"/>
      <c r="TPX2" s="995"/>
      <c r="TPY2" s="995"/>
      <c r="TPZ2" s="995"/>
      <c r="TQA2" s="995"/>
      <c r="TQB2" s="995"/>
      <c r="TQC2" s="995"/>
      <c r="TQD2" s="995"/>
      <c r="TQE2" s="995"/>
      <c r="TQF2" s="995"/>
      <c r="TQG2" s="995"/>
      <c r="TQH2" s="995"/>
      <c r="TQI2" s="995"/>
      <c r="TQJ2" s="995"/>
      <c r="TQK2" s="995"/>
      <c r="TQL2" s="995"/>
      <c r="TQM2" s="995"/>
      <c r="TQN2" s="995"/>
      <c r="TQO2" s="995"/>
      <c r="TQP2" s="995"/>
      <c r="TQQ2" s="995"/>
      <c r="TQR2" s="995"/>
      <c r="TQS2" s="995"/>
      <c r="TQT2" s="995"/>
      <c r="TQU2" s="995"/>
      <c r="TQV2" s="995"/>
      <c r="TQW2" s="995"/>
      <c r="TQX2" s="995"/>
      <c r="TQY2" s="995"/>
      <c r="TQZ2" s="995"/>
      <c r="TRA2" s="995"/>
      <c r="TRB2" s="995"/>
      <c r="TRC2" s="995"/>
      <c r="TRD2" s="995"/>
      <c r="TRE2" s="995"/>
      <c r="TRF2" s="995"/>
      <c r="TRG2" s="995"/>
      <c r="TRH2" s="995"/>
      <c r="TRI2" s="995"/>
      <c r="TRJ2" s="995"/>
      <c r="TRK2" s="995"/>
      <c r="TRL2" s="995"/>
      <c r="TRM2" s="995"/>
      <c r="TRN2" s="995"/>
      <c r="TRO2" s="995"/>
      <c r="TRP2" s="995"/>
      <c r="TRQ2" s="995"/>
      <c r="TRR2" s="995"/>
      <c r="TRS2" s="995"/>
      <c r="TRT2" s="995"/>
      <c r="TRU2" s="995"/>
      <c r="TRV2" s="995"/>
      <c r="TRW2" s="995"/>
      <c r="TRX2" s="995"/>
      <c r="TRY2" s="995"/>
      <c r="TRZ2" s="995"/>
      <c r="TSA2" s="995"/>
      <c r="TSB2" s="995"/>
      <c r="TSC2" s="995"/>
      <c r="TSD2" s="995"/>
      <c r="TSE2" s="995"/>
      <c r="TSF2" s="995"/>
      <c r="TSG2" s="995"/>
      <c r="TSH2" s="995"/>
      <c r="TSI2" s="995"/>
      <c r="TSJ2" s="995"/>
      <c r="TSK2" s="995"/>
      <c r="TSL2" s="995"/>
      <c r="TSM2" s="995"/>
      <c r="TSN2" s="995"/>
      <c r="TSO2" s="995"/>
      <c r="TSP2" s="995"/>
      <c r="TSQ2" s="995"/>
      <c r="TSR2" s="995"/>
      <c r="TSS2" s="995"/>
      <c r="TST2" s="995"/>
      <c r="TSU2" s="995"/>
      <c r="TSV2" s="995"/>
      <c r="TSW2" s="995"/>
      <c r="TSX2" s="995"/>
      <c r="TSY2" s="995"/>
      <c r="TSZ2" s="995"/>
      <c r="TTA2" s="995"/>
      <c r="TTB2" s="995"/>
      <c r="TTC2" s="995"/>
      <c r="TTD2" s="995"/>
      <c r="TTE2" s="995"/>
      <c r="TTF2" s="995"/>
      <c r="TTG2" s="995"/>
      <c r="TTH2" s="995"/>
      <c r="TTI2" s="995"/>
      <c r="TTJ2" s="995"/>
      <c r="TTK2" s="995"/>
      <c r="TTL2" s="995"/>
      <c r="TTM2" s="995"/>
      <c r="TTN2" s="995"/>
      <c r="TTO2" s="995"/>
      <c r="TTP2" s="995"/>
      <c r="TTQ2" s="995"/>
      <c r="TTR2" s="995"/>
      <c r="TTS2" s="995"/>
      <c r="TTT2" s="995"/>
      <c r="TTU2" s="995"/>
      <c r="TTV2" s="995"/>
      <c r="TTW2" s="995"/>
      <c r="TTX2" s="995"/>
      <c r="TTY2" s="995"/>
      <c r="TTZ2" s="995"/>
      <c r="TUA2" s="995"/>
      <c r="TUB2" s="995"/>
      <c r="TUC2" s="995"/>
      <c r="TUD2" s="995"/>
      <c r="TUE2" s="995"/>
      <c r="TUF2" s="995"/>
      <c r="TUG2" s="995"/>
      <c r="TUH2" s="995"/>
      <c r="TUI2" s="995"/>
      <c r="TUJ2" s="995"/>
      <c r="TUK2" s="995"/>
      <c r="TUL2" s="995"/>
      <c r="TUM2" s="995"/>
      <c r="TUN2" s="995"/>
      <c r="TUO2" s="995"/>
      <c r="TUP2" s="995"/>
      <c r="TUQ2" s="995"/>
      <c r="TUR2" s="995"/>
      <c r="TUS2" s="995"/>
      <c r="TUT2" s="995"/>
      <c r="TUU2" s="995"/>
      <c r="TUV2" s="995"/>
      <c r="TUW2" s="995"/>
      <c r="TUX2" s="995"/>
      <c r="TUY2" s="995"/>
      <c r="TUZ2" s="995"/>
      <c r="TVA2" s="995"/>
      <c r="TVB2" s="995"/>
      <c r="TVC2" s="995"/>
      <c r="TVD2" s="995"/>
      <c r="TVE2" s="995"/>
      <c r="TVF2" s="995"/>
      <c r="TVG2" s="995"/>
      <c r="TVH2" s="995"/>
      <c r="TVI2" s="995"/>
      <c r="TVJ2" s="995"/>
      <c r="TVK2" s="995"/>
      <c r="TVL2" s="995"/>
      <c r="TVM2" s="995"/>
      <c r="TVN2" s="995"/>
      <c r="TVO2" s="995"/>
      <c r="TVP2" s="995"/>
      <c r="TVQ2" s="995"/>
      <c r="TVR2" s="995"/>
      <c r="TVS2" s="995"/>
      <c r="TVT2" s="995"/>
      <c r="TVU2" s="995"/>
      <c r="TVV2" s="995"/>
      <c r="TVW2" s="995"/>
      <c r="TVX2" s="995"/>
      <c r="TVY2" s="995"/>
      <c r="TVZ2" s="995"/>
      <c r="TWA2" s="995"/>
      <c r="TWB2" s="995"/>
      <c r="TWC2" s="995"/>
      <c r="TWD2" s="995"/>
      <c r="TWE2" s="995"/>
      <c r="TWF2" s="995"/>
      <c r="TWG2" s="995"/>
      <c r="TWH2" s="995"/>
      <c r="TWI2" s="995"/>
      <c r="TWJ2" s="995"/>
      <c r="TWK2" s="995"/>
      <c r="TWL2" s="995"/>
      <c r="TWM2" s="995"/>
      <c r="TWN2" s="995"/>
      <c r="TWO2" s="995"/>
      <c r="TWP2" s="995"/>
      <c r="TWQ2" s="995"/>
      <c r="TWR2" s="995"/>
      <c r="TWS2" s="995"/>
      <c r="TWT2" s="995"/>
      <c r="TWU2" s="995"/>
      <c r="TWV2" s="995"/>
      <c r="TWW2" s="995"/>
      <c r="TWX2" s="995"/>
      <c r="TWY2" s="995"/>
      <c r="TWZ2" s="995"/>
      <c r="TXA2" s="995"/>
      <c r="TXB2" s="995"/>
      <c r="TXC2" s="995"/>
      <c r="TXD2" s="995"/>
      <c r="TXE2" s="995"/>
      <c r="TXF2" s="995"/>
      <c r="TXG2" s="995"/>
      <c r="TXH2" s="995"/>
      <c r="TXI2" s="995"/>
      <c r="TXJ2" s="995"/>
      <c r="TXK2" s="995"/>
      <c r="TXL2" s="995"/>
      <c r="TXM2" s="995"/>
      <c r="TXN2" s="995"/>
      <c r="TXO2" s="995"/>
      <c r="TXP2" s="995"/>
      <c r="TXQ2" s="995"/>
      <c r="TXR2" s="995"/>
      <c r="TXS2" s="995"/>
      <c r="TXT2" s="995"/>
      <c r="TXU2" s="995"/>
      <c r="TXV2" s="995"/>
      <c r="TXW2" s="995"/>
      <c r="TXX2" s="995"/>
      <c r="TXY2" s="995"/>
      <c r="TXZ2" s="995"/>
      <c r="TYA2" s="995"/>
      <c r="TYB2" s="995"/>
      <c r="TYC2" s="995"/>
      <c r="TYD2" s="995"/>
      <c r="TYE2" s="995"/>
      <c r="TYF2" s="995"/>
      <c r="TYG2" s="995"/>
      <c r="TYH2" s="995"/>
      <c r="TYI2" s="995"/>
      <c r="TYJ2" s="995"/>
      <c r="TYK2" s="995"/>
      <c r="TYL2" s="995"/>
      <c r="TYM2" s="995"/>
      <c r="TYN2" s="995"/>
      <c r="TYO2" s="995"/>
      <c r="TYP2" s="995"/>
      <c r="TYQ2" s="995"/>
      <c r="TYR2" s="995"/>
      <c r="TYS2" s="995"/>
      <c r="TYT2" s="995"/>
      <c r="TYU2" s="995"/>
      <c r="TYV2" s="995"/>
      <c r="TYW2" s="995"/>
      <c r="TYX2" s="995"/>
      <c r="TYY2" s="995"/>
      <c r="TYZ2" s="995"/>
      <c r="TZA2" s="995"/>
      <c r="TZB2" s="995"/>
      <c r="TZC2" s="995"/>
      <c r="TZD2" s="995"/>
      <c r="TZE2" s="995"/>
      <c r="TZF2" s="995"/>
      <c r="TZG2" s="995"/>
      <c r="TZH2" s="995"/>
      <c r="TZI2" s="995"/>
      <c r="TZJ2" s="995"/>
      <c r="TZK2" s="995"/>
      <c r="TZL2" s="995"/>
      <c r="TZM2" s="995"/>
      <c r="TZN2" s="995"/>
      <c r="TZO2" s="995"/>
      <c r="TZP2" s="995"/>
      <c r="TZQ2" s="995"/>
      <c r="TZR2" s="995"/>
      <c r="TZS2" s="995"/>
      <c r="TZT2" s="995"/>
      <c r="TZU2" s="995"/>
      <c r="TZV2" s="995"/>
      <c r="TZW2" s="995"/>
      <c r="TZX2" s="995"/>
      <c r="TZY2" s="995"/>
      <c r="TZZ2" s="995"/>
      <c r="UAA2" s="995"/>
      <c r="UAB2" s="995"/>
      <c r="UAC2" s="995"/>
      <c r="UAD2" s="995"/>
      <c r="UAE2" s="995"/>
      <c r="UAF2" s="995"/>
      <c r="UAG2" s="995"/>
      <c r="UAH2" s="995"/>
      <c r="UAI2" s="995"/>
      <c r="UAJ2" s="995"/>
      <c r="UAK2" s="995"/>
      <c r="UAL2" s="995"/>
      <c r="UAM2" s="995"/>
      <c r="UAN2" s="995"/>
      <c r="UAO2" s="995"/>
      <c r="UAP2" s="995"/>
      <c r="UAQ2" s="995"/>
      <c r="UAR2" s="995"/>
      <c r="UAS2" s="995"/>
      <c r="UAT2" s="995"/>
      <c r="UAU2" s="995"/>
      <c r="UAV2" s="995"/>
      <c r="UAW2" s="995"/>
      <c r="UAX2" s="995"/>
      <c r="UAY2" s="995"/>
      <c r="UAZ2" s="995"/>
      <c r="UBA2" s="995"/>
      <c r="UBB2" s="995"/>
      <c r="UBC2" s="995"/>
      <c r="UBD2" s="995"/>
      <c r="UBE2" s="995"/>
      <c r="UBF2" s="995"/>
      <c r="UBG2" s="995"/>
      <c r="UBH2" s="995"/>
      <c r="UBI2" s="995"/>
      <c r="UBJ2" s="995"/>
      <c r="UBK2" s="995"/>
      <c r="UBL2" s="995"/>
      <c r="UBM2" s="995"/>
      <c r="UBN2" s="995"/>
      <c r="UBO2" s="995"/>
      <c r="UBP2" s="995"/>
      <c r="UBQ2" s="995"/>
      <c r="UBR2" s="995"/>
      <c r="UBS2" s="995"/>
      <c r="UBT2" s="995"/>
      <c r="UBU2" s="995"/>
      <c r="UBV2" s="995"/>
      <c r="UBW2" s="995"/>
      <c r="UBX2" s="995"/>
      <c r="UBY2" s="995"/>
      <c r="UBZ2" s="995"/>
      <c r="UCA2" s="995"/>
      <c r="UCB2" s="995"/>
      <c r="UCC2" s="995"/>
      <c r="UCD2" s="995"/>
      <c r="UCE2" s="995"/>
      <c r="UCF2" s="995"/>
      <c r="UCG2" s="995"/>
      <c r="UCH2" s="995"/>
      <c r="UCI2" s="995"/>
      <c r="UCJ2" s="995"/>
      <c r="UCK2" s="995"/>
      <c r="UCL2" s="995"/>
      <c r="UCM2" s="995"/>
      <c r="UCN2" s="995"/>
      <c r="UCO2" s="995"/>
      <c r="UCP2" s="995"/>
      <c r="UCQ2" s="995"/>
      <c r="UCR2" s="995"/>
      <c r="UCS2" s="995"/>
      <c r="UCT2" s="995"/>
      <c r="UCU2" s="995"/>
      <c r="UCV2" s="995"/>
      <c r="UCW2" s="995"/>
      <c r="UCX2" s="995"/>
      <c r="UCY2" s="995"/>
      <c r="UCZ2" s="995"/>
      <c r="UDA2" s="995"/>
      <c r="UDB2" s="995"/>
      <c r="UDC2" s="995"/>
      <c r="UDD2" s="995"/>
      <c r="UDE2" s="995"/>
      <c r="UDF2" s="995"/>
      <c r="UDG2" s="995"/>
      <c r="UDH2" s="995"/>
      <c r="UDI2" s="995"/>
      <c r="UDJ2" s="995"/>
      <c r="UDK2" s="995"/>
      <c r="UDL2" s="995"/>
      <c r="UDM2" s="995"/>
      <c r="UDN2" s="995"/>
      <c r="UDO2" s="995"/>
      <c r="UDP2" s="995"/>
      <c r="UDQ2" s="995"/>
      <c r="UDR2" s="995"/>
      <c r="UDS2" s="995"/>
      <c r="UDT2" s="995"/>
      <c r="UDU2" s="995"/>
      <c r="UDV2" s="995"/>
      <c r="UDW2" s="995"/>
      <c r="UDX2" s="995"/>
      <c r="UDY2" s="995"/>
      <c r="UDZ2" s="995"/>
      <c r="UEA2" s="995"/>
      <c r="UEB2" s="995"/>
      <c r="UEC2" s="995"/>
      <c r="UED2" s="995"/>
      <c r="UEE2" s="995"/>
      <c r="UEF2" s="995"/>
      <c r="UEG2" s="995"/>
      <c r="UEH2" s="995"/>
      <c r="UEI2" s="995"/>
      <c r="UEJ2" s="995"/>
      <c r="UEK2" s="995"/>
      <c r="UEL2" s="995"/>
      <c r="UEM2" s="995"/>
      <c r="UEN2" s="995"/>
      <c r="UEO2" s="995"/>
      <c r="UEP2" s="995"/>
      <c r="UEQ2" s="995"/>
      <c r="UER2" s="995"/>
      <c r="UES2" s="995"/>
      <c r="UET2" s="995"/>
      <c r="UEU2" s="995"/>
      <c r="UEV2" s="995"/>
      <c r="UEW2" s="995"/>
      <c r="UEX2" s="995"/>
      <c r="UEY2" s="995"/>
      <c r="UEZ2" s="995"/>
      <c r="UFA2" s="995"/>
      <c r="UFB2" s="995"/>
      <c r="UFC2" s="995"/>
      <c r="UFD2" s="995"/>
      <c r="UFE2" s="995"/>
      <c r="UFF2" s="995"/>
      <c r="UFG2" s="995"/>
      <c r="UFH2" s="995"/>
      <c r="UFI2" s="995"/>
      <c r="UFJ2" s="995"/>
      <c r="UFK2" s="995"/>
      <c r="UFL2" s="995"/>
      <c r="UFM2" s="995"/>
      <c r="UFN2" s="995"/>
      <c r="UFO2" s="995"/>
      <c r="UFP2" s="995"/>
      <c r="UFQ2" s="995"/>
      <c r="UFR2" s="995"/>
      <c r="UFS2" s="995"/>
      <c r="UFT2" s="995"/>
      <c r="UFU2" s="995"/>
      <c r="UFV2" s="995"/>
      <c r="UFW2" s="995"/>
      <c r="UFX2" s="995"/>
      <c r="UFY2" s="995"/>
      <c r="UFZ2" s="995"/>
      <c r="UGA2" s="995"/>
      <c r="UGB2" s="995"/>
      <c r="UGC2" s="995"/>
      <c r="UGD2" s="995"/>
      <c r="UGE2" s="995"/>
      <c r="UGF2" s="995"/>
      <c r="UGG2" s="995"/>
      <c r="UGH2" s="995"/>
      <c r="UGI2" s="995"/>
      <c r="UGJ2" s="995"/>
      <c r="UGK2" s="995"/>
      <c r="UGL2" s="995"/>
      <c r="UGM2" s="995"/>
      <c r="UGN2" s="995"/>
      <c r="UGO2" s="995"/>
      <c r="UGP2" s="995"/>
      <c r="UGQ2" s="995"/>
      <c r="UGR2" s="995"/>
      <c r="UGS2" s="995"/>
      <c r="UGT2" s="995"/>
      <c r="UGU2" s="995"/>
      <c r="UGV2" s="995"/>
      <c r="UGW2" s="995"/>
      <c r="UGX2" s="995"/>
      <c r="UGY2" s="995"/>
      <c r="UGZ2" s="995"/>
      <c r="UHA2" s="995"/>
      <c r="UHB2" s="995"/>
      <c r="UHC2" s="995"/>
      <c r="UHD2" s="995"/>
      <c r="UHE2" s="995"/>
      <c r="UHF2" s="995"/>
      <c r="UHG2" s="995"/>
      <c r="UHH2" s="995"/>
      <c r="UHI2" s="995"/>
      <c r="UHJ2" s="995"/>
      <c r="UHK2" s="995"/>
      <c r="UHL2" s="995"/>
      <c r="UHM2" s="995"/>
      <c r="UHN2" s="995"/>
      <c r="UHO2" s="995"/>
      <c r="UHP2" s="995"/>
      <c r="UHQ2" s="995"/>
      <c r="UHR2" s="995"/>
      <c r="UHS2" s="995"/>
      <c r="UHT2" s="995"/>
      <c r="UHU2" s="995"/>
      <c r="UHV2" s="995"/>
      <c r="UHW2" s="995"/>
      <c r="UHX2" s="995"/>
      <c r="UHY2" s="995"/>
      <c r="UHZ2" s="995"/>
      <c r="UIA2" s="995"/>
      <c r="UIB2" s="995"/>
      <c r="UIC2" s="995"/>
      <c r="UID2" s="995"/>
      <c r="UIE2" s="995"/>
      <c r="UIF2" s="995"/>
      <c r="UIG2" s="995"/>
      <c r="UIH2" s="995"/>
      <c r="UII2" s="995"/>
      <c r="UIJ2" s="995"/>
      <c r="UIK2" s="995"/>
      <c r="UIL2" s="995"/>
      <c r="UIM2" s="995"/>
      <c r="UIN2" s="995"/>
      <c r="UIO2" s="995"/>
      <c r="UIP2" s="995"/>
      <c r="UIQ2" s="995"/>
      <c r="UIR2" s="995"/>
      <c r="UIS2" s="995"/>
      <c r="UIT2" s="995"/>
      <c r="UIU2" s="995"/>
      <c r="UIV2" s="995"/>
      <c r="UIW2" s="995"/>
      <c r="UIX2" s="995"/>
      <c r="UIY2" s="995"/>
      <c r="UIZ2" s="995"/>
      <c r="UJA2" s="995"/>
      <c r="UJB2" s="995"/>
      <c r="UJC2" s="995"/>
      <c r="UJD2" s="995"/>
      <c r="UJE2" s="995"/>
      <c r="UJF2" s="995"/>
      <c r="UJG2" s="995"/>
      <c r="UJH2" s="995"/>
      <c r="UJI2" s="995"/>
      <c r="UJJ2" s="995"/>
      <c r="UJK2" s="995"/>
      <c r="UJL2" s="995"/>
      <c r="UJM2" s="995"/>
      <c r="UJN2" s="995"/>
      <c r="UJO2" s="995"/>
      <c r="UJP2" s="995"/>
      <c r="UJQ2" s="995"/>
      <c r="UJR2" s="995"/>
      <c r="UJS2" s="995"/>
      <c r="UJT2" s="995"/>
      <c r="UJU2" s="995"/>
      <c r="UJV2" s="995"/>
      <c r="UJW2" s="995"/>
      <c r="UJX2" s="995"/>
      <c r="UJY2" s="995"/>
      <c r="UJZ2" s="995"/>
      <c r="UKA2" s="995"/>
      <c r="UKB2" s="995"/>
      <c r="UKC2" s="995"/>
      <c r="UKD2" s="995"/>
      <c r="UKE2" s="995"/>
      <c r="UKF2" s="995"/>
      <c r="UKG2" s="995"/>
      <c r="UKH2" s="995"/>
      <c r="UKI2" s="995"/>
      <c r="UKJ2" s="995"/>
      <c r="UKK2" s="995"/>
      <c r="UKL2" s="995"/>
      <c r="UKM2" s="995"/>
      <c r="UKN2" s="995"/>
      <c r="UKO2" s="995"/>
      <c r="UKP2" s="995"/>
      <c r="UKQ2" s="995"/>
      <c r="UKR2" s="995"/>
      <c r="UKS2" s="995"/>
      <c r="UKT2" s="995"/>
      <c r="UKU2" s="995"/>
      <c r="UKV2" s="995"/>
      <c r="UKW2" s="995"/>
      <c r="UKX2" s="995"/>
      <c r="UKY2" s="995"/>
      <c r="UKZ2" s="995"/>
      <c r="ULA2" s="995"/>
      <c r="ULB2" s="995"/>
      <c r="ULC2" s="995"/>
      <c r="ULD2" s="995"/>
      <c r="ULE2" s="995"/>
      <c r="ULF2" s="995"/>
      <c r="ULG2" s="995"/>
      <c r="ULH2" s="995"/>
      <c r="ULI2" s="995"/>
      <c r="ULJ2" s="995"/>
      <c r="ULK2" s="995"/>
      <c r="ULL2" s="995"/>
      <c r="ULM2" s="995"/>
      <c r="ULN2" s="995"/>
      <c r="ULO2" s="995"/>
      <c r="ULP2" s="995"/>
      <c r="ULQ2" s="995"/>
      <c r="ULR2" s="995"/>
      <c r="ULS2" s="995"/>
      <c r="ULT2" s="995"/>
      <c r="ULU2" s="995"/>
      <c r="ULV2" s="995"/>
      <c r="ULW2" s="995"/>
      <c r="ULX2" s="995"/>
      <c r="ULY2" s="995"/>
      <c r="ULZ2" s="995"/>
      <c r="UMA2" s="995"/>
      <c r="UMB2" s="995"/>
      <c r="UMC2" s="995"/>
      <c r="UMD2" s="995"/>
      <c r="UME2" s="995"/>
      <c r="UMF2" s="995"/>
      <c r="UMG2" s="995"/>
      <c r="UMH2" s="995"/>
      <c r="UMI2" s="995"/>
      <c r="UMJ2" s="995"/>
      <c r="UMK2" s="995"/>
      <c r="UML2" s="995"/>
      <c r="UMM2" s="995"/>
      <c r="UMN2" s="995"/>
      <c r="UMO2" s="995"/>
      <c r="UMP2" s="995"/>
      <c r="UMQ2" s="995"/>
      <c r="UMR2" s="995"/>
      <c r="UMS2" s="995"/>
      <c r="UMT2" s="995"/>
      <c r="UMU2" s="995"/>
      <c r="UMV2" s="995"/>
      <c r="UMW2" s="995"/>
      <c r="UMX2" s="995"/>
      <c r="UMY2" s="995"/>
      <c r="UMZ2" s="995"/>
      <c r="UNA2" s="995"/>
      <c r="UNB2" s="995"/>
      <c r="UNC2" s="995"/>
      <c r="UND2" s="995"/>
      <c r="UNE2" s="995"/>
      <c r="UNF2" s="995"/>
      <c r="UNG2" s="995"/>
      <c r="UNH2" s="995"/>
      <c r="UNI2" s="995"/>
      <c r="UNJ2" s="995"/>
      <c r="UNK2" s="995"/>
      <c r="UNL2" s="995"/>
      <c r="UNM2" s="995"/>
      <c r="UNN2" s="995"/>
      <c r="UNO2" s="995"/>
      <c r="UNP2" s="995"/>
      <c r="UNQ2" s="995"/>
      <c r="UNR2" s="995"/>
      <c r="UNS2" s="995"/>
      <c r="UNT2" s="995"/>
      <c r="UNU2" s="995"/>
      <c r="UNV2" s="995"/>
      <c r="UNW2" s="995"/>
      <c r="UNX2" s="995"/>
      <c r="UNY2" s="995"/>
      <c r="UNZ2" s="995"/>
      <c r="UOA2" s="995"/>
      <c r="UOB2" s="995"/>
      <c r="UOC2" s="995"/>
      <c r="UOD2" s="995"/>
      <c r="UOE2" s="995"/>
      <c r="UOF2" s="995"/>
      <c r="UOG2" s="995"/>
      <c r="UOH2" s="995"/>
      <c r="UOI2" s="995"/>
      <c r="UOJ2" s="995"/>
      <c r="UOK2" s="995"/>
      <c r="UOL2" s="995"/>
      <c r="UOM2" s="995"/>
      <c r="UON2" s="995"/>
      <c r="UOO2" s="995"/>
      <c r="UOP2" s="995"/>
      <c r="UOQ2" s="995"/>
      <c r="UOR2" s="995"/>
      <c r="UOS2" s="995"/>
      <c r="UOT2" s="995"/>
      <c r="UOU2" s="995"/>
      <c r="UOV2" s="995"/>
      <c r="UOW2" s="995"/>
      <c r="UOX2" s="995"/>
      <c r="UOY2" s="995"/>
      <c r="UOZ2" s="995"/>
      <c r="UPA2" s="995"/>
      <c r="UPB2" s="995"/>
      <c r="UPC2" s="995"/>
      <c r="UPD2" s="995"/>
      <c r="UPE2" s="995"/>
      <c r="UPF2" s="995"/>
      <c r="UPG2" s="995"/>
      <c r="UPH2" s="995"/>
      <c r="UPI2" s="995"/>
      <c r="UPJ2" s="995"/>
      <c r="UPK2" s="995"/>
      <c r="UPL2" s="995"/>
      <c r="UPM2" s="995"/>
      <c r="UPN2" s="995"/>
      <c r="UPO2" s="995"/>
      <c r="UPP2" s="995"/>
      <c r="UPQ2" s="995"/>
      <c r="UPR2" s="995"/>
      <c r="UPS2" s="995"/>
      <c r="UPT2" s="995"/>
      <c r="UPU2" s="995"/>
      <c r="UPV2" s="995"/>
      <c r="UPW2" s="995"/>
      <c r="UPX2" s="995"/>
      <c r="UPY2" s="995"/>
      <c r="UPZ2" s="995"/>
      <c r="UQA2" s="995"/>
      <c r="UQB2" s="995"/>
      <c r="UQC2" s="995"/>
      <c r="UQD2" s="995"/>
      <c r="UQE2" s="995"/>
      <c r="UQF2" s="995"/>
      <c r="UQG2" s="995"/>
      <c r="UQH2" s="995"/>
      <c r="UQI2" s="995"/>
      <c r="UQJ2" s="995"/>
      <c r="UQK2" s="995"/>
      <c r="UQL2" s="995"/>
      <c r="UQM2" s="995"/>
      <c r="UQN2" s="995"/>
      <c r="UQO2" s="995"/>
      <c r="UQP2" s="995"/>
      <c r="UQQ2" s="995"/>
      <c r="UQR2" s="995"/>
      <c r="UQS2" s="995"/>
      <c r="UQT2" s="995"/>
      <c r="UQU2" s="995"/>
      <c r="UQV2" s="995"/>
      <c r="UQW2" s="995"/>
      <c r="UQX2" s="995"/>
      <c r="UQY2" s="995"/>
      <c r="UQZ2" s="995"/>
      <c r="URA2" s="995"/>
      <c r="URB2" s="995"/>
      <c r="URC2" s="995"/>
      <c r="URD2" s="995"/>
      <c r="URE2" s="995"/>
      <c r="URF2" s="995"/>
      <c r="URG2" s="995"/>
      <c r="URH2" s="995"/>
      <c r="URI2" s="995"/>
      <c r="URJ2" s="995"/>
      <c r="URK2" s="995"/>
      <c r="URL2" s="995"/>
      <c r="URM2" s="995"/>
      <c r="URN2" s="995"/>
      <c r="URO2" s="995"/>
      <c r="URP2" s="995"/>
      <c r="URQ2" s="995"/>
      <c r="URR2" s="995"/>
      <c r="URS2" s="995"/>
      <c r="URT2" s="995"/>
      <c r="URU2" s="995"/>
      <c r="URV2" s="995"/>
      <c r="URW2" s="995"/>
      <c r="URX2" s="995"/>
      <c r="URY2" s="995"/>
      <c r="URZ2" s="995"/>
      <c r="USA2" s="995"/>
      <c r="USB2" s="995"/>
      <c r="USC2" s="995"/>
      <c r="USD2" s="995"/>
      <c r="USE2" s="995"/>
      <c r="USF2" s="995"/>
      <c r="USG2" s="995"/>
      <c r="USH2" s="995"/>
      <c r="USI2" s="995"/>
      <c r="USJ2" s="995"/>
      <c r="USK2" s="995"/>
      <c r="USL2" s="995"/>
      <c r="USM2" s="995"/>
      <c r="USN2" s="995"/>
      <c r="USO2" s="995"/>
      <c r="USP2" s="995"/>
      <c r="USQ2" s="995"/>
      <c r="USR2" s="995"/>
      <c r="USS2" s="995"/>
      <c r="UST2" s="995"/>
      <c r="USU2" s="995"/>
      <c r="USV2" s="995"/>
      <c r="USW2" s="995"/>
      <c r="USX2" s="995"/>
      <c r="USY2" s="995"/>
      <c r="USZ2" s="995"/>
      <c r="UTA2" s="995"/>
      <c r="UTB2" s="995"/>
      <c r="UTC2" s="995"/>
      <c r="UTD2" s="995"/>
      <c r="UTE2" s="995"/>
      <c r="UTF2" s="995"/>
      <c r="UTG2" s="995"/>
      <c r="UTH2" s="995"/>
      <c r="UTI2" s="995"/>
      <c r="UTJ2" s="995"/>
      <c r="UTK2" s="995"/>
      <c r="UTL2" s="995"/>
      <c r="UTM2" s="995"/>
      <c r="UTN2" s="995"/>
      <c r="UTO2" s="995"/>
      <c r="UTP2" s="995"/>
      <c r="UTQ2" s="995"/>
      <c r="UTR2" s="995"/>
      <c r="UTS2" s="995"/>
      <c r="UTT2" s="995"/>
      <c r="UTU2" s="995"/>
      <c r="UTV2" s="995"/>
      <c r="UTW2" s="995"/>
      <c r="UTX2" s="995"/>
      <c r="UTY2" s="995"/>
      <c r="UTZ2" s="995"/>
      <c r="UUA2" s="995"/>
      <c r="UUB2" s="995"/>
      <c r="UUC2" s="995"/>
      <c r="UUD2" s="995"/>
      <c r="UUE2" s="995"/>
      <c r="UUF2" s="995"/>
      <c r="UUG2" s="995"/>
      <c r="UUH2" s="995"/>
      <c r="UUI2" s="995"/>
      <c r="UUJ2" s="995"/>
      <c r="UUK2" s="995"/>
      <c r="UUL2" s="995"/>
      <c r="UUM2" s="995"/>
      <c r="UUN2" s="995"/>
      <c r="UUO2" s="995"/>
      <c r="UUP2" s="995"/>
      <c r="UUQ2" s="995"/>
      <c r="UUR2" s="995"/>
      <c r="UUS2" s="995"/>
      <c r="UUT2" s="995"/>
      <c r="UUU2" s="995"/>
      <c r="UUV2" s="995"/>
      <c r="UUW2" s="995"/>
      <c r="UUX2" s="995"/>
      <c r="UUY2" s="995"/>
      <c r="UUZ2" s="995"/>
      <c r="UVA2" s="995"/>
      <c r="UVB2" s="995"/>
      <c r="UVC2" s="995"/>
      <c r="UVD2" s="995"/>
      <c r="UVE2" s="995"/>
      <c r="UVF2" s="995"/>
      <c r="UVG2" s="995"/>
      <c r="UVH2" s="995"/>
      <c r="UVI2" s="995"/>
      <c r="UVJ2" s="995"/>
      <c r="UVK2" s="995"/>
      <c r="UVL2" s="995"/>
      <c r="UVM2" s="995"/>
      <c r="UVN2" s="995"/>
      <c r="UVO2" s="995"/>
      <c r="UVP2" s="995"/>
      <c r="UVQ2" s="995"/>
      <c r="UVR2" s="995"/>
      <c r="UVS2" s="995"/>
      <c r="UVT2" s="995"/>
      <c r="UVU2" s="995"/>
      <c r="UVV2" s="995"/>
      <c r="UVW2" s="995"/>
      <c r="UVX2" s="995"/>
      <c r="UVY2" s="995"/>
      <c r="UVZ2" s="995"/>
      <c r="UWA2" s="995"/>
      <c r="UWB2" s="995"/>
      <c r="UWC2" s="995"/>
      <c r="UWD2" s="995"/>
      <c r="UWE2" s="995"/>
      <c r="UWF2" s="995"/>
      <c r="UWG2" s="995"/>
      <c r="UWH2" s="995"/>
      <c r="UWI2" s="995"/>
      <c r="UWJ2" s="995"/>
      <c r="UWK2" s="995"/>
      <c r="UWL2" s="995"/>
      <c r="UWM2" s="995"/>
      <c r="UWN2" s="995"/>
      <c r="UWO2" s="995"/>
      <c r="UWP2" s="995"/>
      <c r="UWQ2" s="995"/>
      <c r="UWR2" s="995"/>
      <c r="UWS2" s="995"/>
      <c r="UWT2" s="995"/>
      <c r="UWU2" s="995"/>
      <c r="UWV2" s="995"/>
      <c r="UWW2" s="995"/>
      <c r="UWX2" s="995"/>
      <c r="UWY2" s="995"/>
      <c r="UWZ2" s="995"/>
      <c r="UXA2" s="995"/>
      <c r="UXB2" s="995"/>
      <c r="UXC2" s="995"/>
      <c r="UXD2" s="995"/>
      <c r="UXE2" s="995"/>
      <c r="UXF2" s="995"/>
      <c r="UXG2" s="995"/>
      <c r="UXH2" s="995"/>
      <c r="UXI2" s="995"/>
      <c r="UXJ2" s="995"/>
      <c r="UXK2" s="995"/>
      <c r="UXL2" s="995"/>
      <c r="UXM2" s="995"/>
      <c r="UXN2" s="995"/>
      <c r="UXO2" s="995"/>
      <c r="UXP2" s="995"/>
      <c r="UXQ2" s="995"/>
      <c r="UXR2" s="995"/>
      <c r="UXS2" s="995"/>
      <c r="UXT2" s="995"/>
      <c r="UXU2" s="995"/>
      <c r="UXV2" s="995"/>
      <c r="UXW2" s="995"/>
      <c r="UXX2" s="995"/>
      <c r="UXY2" s="995"/>
      <c r="UXZ2" s="995"/>
      <c r="UYA2" s="995"/>
      <c r="UYB2" s="995"/>
      <c r="UYC2" s="995"/>
      <c r="UYD2" s="995"/>
      <c r="UYE2" s="995"/>
      <c r="UYF2" s="995"/>
      <c r="UYG2" s="995"/>
      <c r="UYH2" s="995"/>
      <c r="UYI2" s="995"/>
      <c r="UYJ2" s="995"/>
      <c r="UYK2" s="995"/>
      <c r="UYL2" s="995"/>
      <c r="UYM2" s="995"/>
      <c r="UYN2" s="995"/>
      <c r="UYO2" s="995"/>
      <c r="UYP2" s="995"/>
      <c r="UYQ2" s="995"/>
      <c r="UYR2" s="995"/>
      <c r="UYS2" s="995"/>
      <c r="UYT2" s="995"/>
      <c r="UYU2" s="995"/>
      <c r="UYV2" s="995"/>
      <c r="UYW2" s="995"/>
      <c r="UYX2" s="995"/>
      <c r="UYY2" s="995"/>
      <c r="UYZ2" s="995"/>
      <c r="UZA2" s="995"/>
      <c r="UZB2" s="995"/>
      <c r="UZC2" s="995"/>
      <c r="UZD2" s="995"/>
      <c r="UZE2" s="995"/>
      <c r="UZF2" s="995"/>
      <c r="UZG2" s="995"/>
      <c r="UZH2" s="995"/>
      <c r="UZI2" s="995"/>
      <c r="UZJ2" s="995"/>
      <c r="UZK2" s="995"/>
      <c r="UZL2" s="995"/>
      <c r="UZM2" s="995"/>
      <c r="UZN2" s="995"/>
      <c r="UZO2" s="995"/>
      <c r="UZP2" s="995"/>
      <c r="UZQ2" s="995"/>
      <c r="UZR2" s="995"/>
      <c r="UZS2" s="995"/>
      <c r="UZT2" s="995"/>
      <c r="UZU2" s="995"/>
      <c r="UZV2" s="995"/>
      <c r="UZW2" s="995"/>
      <c r="UZX2" s="995"/>
      <c r="UZY2" s="995"/>
      <c r="UZZ2" s="995"/>
      <c r="VAA2" s="995"/>
      <c r="VAB2" s="995"/>
      <c r="VAC2" s="995"/>
      <c r="VAD2" s="995"/>
      <c r="VAE2" s="995"/>
      <c r="VAF2" s="995"/>
      <c r="VAG2" s="995"/>
      <c r="VAH2" s="995"/>
      <c r="VAI2" s="995"/>
      <c r="VAJ2" s="995"/>
      <c r="VAK2" s="995"/>
      <c r="VAL2" s="995"/>
      <c r="VAM2" s="995"/>
      <c r="VAN2" s="995"/>
      <c r="VAO2" s="995"/>
      <c r="VAP2" s="995"/>
      <c r="VAQ2" s="995"/>
      <c r="VAR2" s="995"/>
      <c r="VAS2" s="995"/>
      <c r="VAT2" s="995"/>
      <c r="VAU2" s="995"/>
      <c r="VAV2" s="995"/>
      <c r="VAW2" s="995"/>
      <c r="VAX2" s="995"/>
      <c r="VAY2" s="995"/>
      <c r="VAZ2" s="995"/>
      <c r="VBA2" s="995"/>
      <c r="VBB2" s="995"/>
      <c r="VBC2" s="995"/>
      <c r="VBD2" s="995"/>
      <c r="VBE2" s="995"/>
      <c r="VBF2" s="995"/>
      <c r="VBG2" s="995"/>
      <c r="VBH2" s="995"/>
      <c r="VBI2" s="995"/>
      <c r="VBJ2" s="995"/>
      <c r="VBK2" s="995"/>
      <c r="VBL2" s="995"/>
      <c r="VBM2" s="995"/>
      <c r="VBN2" s="995"/>
      <c r="VBO2" s="995"/>
      <c r="VBP2" s="995"/>
      <c r="VBQ2" s="995"/>
      <c r="VBR2" s="995"/>
      <c r="VBS2" s="995"/>
      <c r="VBT2" s="995"/>
      <c r="VBU2" s="995"/>
      <c r="VBV2" s="995"/>
      <c r="VBW2" s="995"/>
      <c r="VBX2" s="995"/>
      <c r="VBY2" s="995"/>
      <c r="VBZ2" s="995"/>
      <c r="VCA2" s="995"/>
      <c r="VCB2" s="995"/>
      <c r="VCC2" s="995"/>
      <c r="VCD2" s="995"/>
      <c r="VCE2" s="995"/>
      <c r="VCF2" s="995"/>
      <c r="VCG2" s="995"/>
      <c r="VCH2" s="995"/>
      <c r="VCI2" s="995"/>
      <c r="VCJ2" s="995"/>
      <c r="VCK2" s="995"/>
      <c r="VCL2" s="995"/>
      <c r="VCM2" s="995"/>
      <c r="VCN2" s="995"/>
      <c r="VCO2" s="995"/>
      <c r="VCP2" s="995"/>
      <c r="VCQ2" s="995"/>
      <c r="VCR2" s="995"/>
      <c r="VCS2" s="995"/>
      <c r="VCT2" s="995"/>
      <c r="VCU2" s="995"/>
      <c r="VCV2" s="995"/>
      <c r="VCW2" s="995"/>
      <c r="VCX2" s="995"/>
      <c r="VCY2" s="995"/>
      <c r="VCZ2" s="995"/>
      <c r="VDA2" s="995"/>
      <c r="VDB2" s="995"/>
      <c r="VDC2" s="995"/>
      <c r="VDD2" s="995"/>
      <c r="VDE2" s="995"/>
      <c r="VDF2" s="995"/>
      <c r="VDG2" s="995"/>
      <c r="VDH2" s="995"/>
      <c r="VDI2" s="995"/>
      <c r="VDJ2" s="995"/>
      <c r="VDK2" s="995"/>
      <c r="VDL2" s="995"/>
      <c r="VDM2" s="995"/>
      <c r="VDN2" s="995"/>
      <c r="VDO2" s="995"/>
      <c r="VDP2" s="995"/>
      <c r="VDQ2" s="995"/>
      <c r="VDR2" s="995"/>
      <c r="VDS2" s="995"/>
      <c r="VDT2" s="995"/>
      <c r="VDU2" s="995"/>
      <c r="VDV2" s="995"/>
      <c r="VDW2" s="995"/>
      <c r="VDX2" s="995"/>
      <c r="VDY2" s="995"/>
      <c r="VDZ2" s="995"/>
      <c r="VEA2" s="995"/>
      <c r="VEB2" s="995"/>
      <c r="VEC2" s="995"/>
      <c r="VED2" s="995"/>
      <c r="VEE2" s="995"/>
      <c r="VEF2" s="995"/>
      <c r="VEG2" s="995"/>
      <c r="VEH2" s="995"/>
      <c r="VEI2" s="995"/>
      <c r="VEJ2" s="995"/>
      <c r="VEK2" s="995"/>
      <c r="VEL2" s="995"/>
      <c r="VEM2" s="995"/>
      <c r="VEN2" s="995"/>
      <c r="VEO2" s="995"/>
      <c r="VEP2" s="995"/>
      <c r="VEQ2" s="995"/>
      <c r="VER2" s="995"/>
      <c r="VES2" s="995"/>
      <c r="VET2" s="995"/>
      <c r="VEU2" s="995"/>
      <c r="VEV2" s="995"/>
      <c r="VEW2" s="995"/>
      <c r="VEX2" s="995"/>
      <c r="VEY2" s="995"/>
      <c r="VEZ2" s="995"/>
      <c r="VFA2" s="995"/>
      <c r="VFB2" s="995"/>
      <c r="VFC2" s="995"/>
      <c r="VFD2" s="995"/>
      <c r="VFE2" s="995"/>
      <c r="VFF2" s="995"/>
      <c r="VFG2" s="995"/>
      <c r="VFH2" s="995"/>
      <c r="VFI2" s="995"/>
      <c r="VFJ2" s="995"/>
      <c r="VFK2" s="995"/>
      <c r="VFL2" s="995"/>
      <c r="VFM2" s="995"/>
      <c r="VFN2" s="995"/>
      <c r="VFO2" s="995"/>
      <c r="VFP2" s="995"/>
      <c r="VFQ2" s="995"/>
      <c r="VFR2" s="995"/>
      <c r="VFS2" s="995"/>
      <c r="VFT2" s="995"/>
      <c r="VFU2" s="995"/>
      <c r="VFV2" s="995"/>
      <c r="VFW2" s="995"/>
      <c r="VFX2" s="995"/>
      <c r="VFY2" s="995"/>
      <c r="VFZ2" s="995"/>
      <c r="VGA2" s="995"/>
      <c r="VGB2" s="995"/>
      <c r="VGC2" s="995"/>
      <c r="VGD2" s="995"/>
      <c r="VGE2" s="995"/>
      <c r="VGF2" s="995"/>
      <c r="VGG2" s="995"/>
      <c r="VGH2" s="995"/>
      <c r="VGI2" s="995"/>
      <c r="VGJ2" s="995"/>
      <c r="VGK2" s="995"/>
      <c r="VGL2" s="995"/>
      <c r="VGM2" s="995"/>
      <c r="VGN2" s="995"/>
      <c r="VGO2" s="995"/>
      <c r="VGP2" s="995"/>
      <c r="VGQ2" s="995"/>
      <c r="VGR2" s="995"/>
      <c r="VGS2" s="995"/>
      <c r="VGT2" s="995"/>
      <c r="VGU2" s="995"/>
      <c r="VGV2" s="995"/>
      <c r="VGW2" s="995"/>
      <c r="VGX2" s="995"/>
      <c r="VGY2" s="995"/>
      <c r="VGZ2" s="995"/>
      <c r="VHA2" s="995"/>
      <c r="VHB2" s="995"/>
      <c r="VHC2" s="995"/>
      <c r="VHD2" s="995"/>
      <c r="VHE2" s="995"/>
      <c r="VHF2" s="995"/>
      <c r="VHG2" s="995"/>
      <c r="VHH2" s="995"/>
      <c r="VHI2" s="995"/>
      <c r="VHJ2" s="995"/>
      <c r="VHK2" s="995"/>
      <c r="VHL2" s="995"/>
      <c r="VHM2" s="995"/>
      <c r="VHN2" s="995"/>
      <c r="VHO2" s="995"/>
      <c r="VHP2" s="995"/>
      <c r="VHQ2" s="995"/>
      <c r="VHR2" s="995"/>
      <c r="VHS2" s="995"/>
      <c r="VHT2" s="995"/>
      <c r="VHU2" s="995"/>
      <c r="VHV2" s="995"/>
      <c r="VHW2" s="995"/>
      <c r="VHX2" s="995"/>
      <c r="VHY2" s="995"/>
      <c r="VHZ2" s="995"/>
      <c r="VIA2" s="995"/>
      <c r="VIB2" s="995"/>
      <c r="VIC2" s="995"/>
      <c r="VID2" s="995"/>
      <c r="VIE2" s="995"/>
      <c r="VIF2" s="995"/>
      <c r="VIG2" s="995"/>
      <c r="VIH2" s="995"/>
      <c r="VII2" s="995"/>
      <c r="VIJ2" s="995"/>
      <c r="VIK2" s="995"/>
      <c r="VIL2" s="995"/>
      <c r="VIM2" s="995"/>
      <c r="VIN2" s="995"/>
      <c r="VIO2" s="995"/>
      <c r="VIP2" s="995"/>
      <c r="VIQ2" s="995"/>
      <c r="VIR2" s="995"/>
      <c r="VIS2" s="995"/>
      <c r="VIT2" s="995"/>
      <c r="VIU2" s="995"/>
      <c r="VIV2" s="995"/>
      <c r="VIW2" s="995"/>
      <c r="VIX2" s="995"/>
      <c r="VIY2" s="995"/>
      <c r="VIZ2" s="995"/>
      <c r="VJA2" s="995"/>
      <c r="VJB2" s="995"/>
      <c r="VJC2" s="995"/>
      <c r="VJD2" s="995"/>
      <c r="VJE2" s="995"/>
      <c r="VJF2" s="995"/>
      <c r="VJG2" s="995"/>
      <c r="VJH2" s="995"/>
      <c r="VJI2" s="995"/>
      <c r="VJJ2" s="995"/>
      <c r="VJK2" s="995"/>
      <c r="VJL2" s="995"/>
      <c r="VJM2" s="995"/>
      <c r="VJN2" s="995"/>
      <c r="VJO2" s="995"/>
      <c r="VJP2" s="995"/>
      <c r="VJQ2" s="995"/>
      <c r="VJR2" s="995"/>
      <c r="VJS2" s="995"/>
      <c r="VJT2" s="995"/>
      <c r="VJU2" s="995"/>
      <c r="VJV2" s="995"/>
      <c r="VJW2" s="995"/>
      <c r="VJX2" s="995"/>
      <c r="VJY2" s="995"/>
      <c r="VJZ2" s="995"/>
      <c r="VKA2" s="995"/>
      <c r="VKB2" s="995"/>
      <c r="VKC2" s="995"/>
      <c r="VKD2" s="995"/>
      <c r="VKE2" s="995"/>
      <c r="VKF2" s="995"/>
      <c r="VKG2" s="995"/>
      <c r="VKH2" s="995"/>
      <c r="VKI2" s="995"/>
      <c r="VKJ2" s="995"/>
      <c r="VKK2" s="995"/>
      <c r="VKL2" s="995"/>
      <c r="VKM2" s="995"/>
      <c r="VKN2" s="995"/>
      <c r="VKO2" s="995"/>
      <c r="VKP2" s="995"/>
      <c r="VKQ2" s="995"/>
      <c r="VKR2" s="995"/>
      <c r="VKS2" s="995"/>
      <c r="VKT2" s="995"/>
      <c r="VKU2" s="995"/>
      <c r="VKV2" s="995"/>
      <c r="VKW2" s="995"/>
      <c r="VKX2" s="995"/>
      <c r="VKY2" s="995"/>
      <c r="VKZ2" s="995"/>
      <c r="VLA2" s="995"/>
      <c r="VLB2" s="995"/>
      <c r="VLC2" s="995"/>
      <c r="VLD2" s="995"/>
      <c r="VLE2" s="995"/>
      <c r="VLF2" s="995"/>
      <c r="VLG2" s="995"/>
      <c r="VLH2" s="995"/>
      <c r="VLI2" s="995"/>
      <c r="VLJ2" s="995"/>
      <c r="VLK2" s="995"/>
      <c r="VLL2" s="995"/>
      <c r="VLM2" s="995"/>
      <c r="VLN2" s="995"/>
      <c r="VLO2" s="995"/>
      <c r="VLP2" s="995"/>
      <c r="VLQ2" s="995"/>
      <c r="VLR2" s="995"/>
      <c r="VLS2" s="995"/>
      <c r="VLT2" s="995"/>
      <c r="VLU2" s="995"/>
      <c r="VLV2" s="995"/>
      <c r="VLW2" s="995"/>
      <c r="VLX2" s="995"/>
      <c r="VLY2" s="995"/>
      <c r="VLZ2" s="995"/>
      <c r="VMA2" s="995"/>
      <c r="VMB2" s="995"/>
      <c r="VMC2" s="995"/>
      <c r="VMD2" s="995"/>
      <c r="VME2" s="995"/>
      <c r="VMF2" s="995"/>
      <c r="VMG2" s="995"/>
      <c r="VMH2" s="995"/>
      <c r="VMI2" s="995"/>
      <c r="VMJ2" s="995"/>
      <c r="VMK2" s="995"/>
      <c r="VML2" s="995"/>
      <c r="VMM2" s="995"/>
      <c r="VMN2" s="995"/>
      <c r="VMO2" s="995"/>
      <c r="VMP2" s="995"/>
      <c r="VMQ2" s="995"/>
      <c r="VMR2" s="995"/>
      <c r="VMS2" s="995"/>
      <c r="VMT2" s="995"/>
      <c r="VMU2" s="995"/>
      <c r="VMV2" s="995"/>
      <c r="VMW2" s="995"/>
      <c r="VMX2" s="995"/>
      <c r="VMY2" s="995"/>
      <c r="VMZ2" s="995"/>
      <c r="VNA2" s="995"/>
      <c r="VNB2" s="995"/>
      <c r="VNC2" s="995"/>
      <c r="VND2" s="995"/>
      <c r="VNE2" s="995"/>
      <c r="VNF2" s="995"/>
      <c r="VNG2" s="995"/>
      <c r="VNH2" s="995"/>
      <c r="VNI2" s="995"/>
      <c r="VNJ2" s="995"/>
      <c r="VNK2" s="995"/>
      <c r="VNL2" s="995"/>
      <c r="VNM2" s="995"/>
      <c r="VNN2" s="995"/>
      <c r="VNO2" s="995"/>
      <c r="VNP2" s="995"/>
      <c r="VNQ2" s="995"/>
      <c r="VNR2" s="995"/>
      <c r="VNS2" s="995"/>
      <c r="VNT2" s="995"/>
      <c r="VNU2" s="995"/>
      <c r="VNV2" s="995"/>
      <c r="VNW2" s="995"/>
      <c r="VNX2" s="995"/>
      <c r="VNY2" s="995"/>
      <c r="VNZ2" s="995"/>
      <c r="VOA2" s="995"/>
      <c r="VOB2" s="995"/>
      <c r="VOC2" s="995"/>
      <c r="VOD2" s="995"/>
      <c r="VOE2" s="995"/>
      <c r="VOF2" s="995"/>
      <c r="VOG2" s="995"/>
      <c r="VOH2" s="995"/>
      <c r="VOI2" s="995"/>
      <c r="VOJ2" s="995"/>
      <c r="VOK2" s="995"/>
      <c r="VOL2" s="995"/>
      <c r="VOM2" s="995"/>
      <c r="VON2" s="995"/>
      <c r="VOO2" s="995"/>
      <c r="VOP2" s="995"/>
      <c r="VOQ2" s="995"/>
      <c r="VOR2" s="995"/>
      <c r="VOS2" s="995"/>
      <c r="VOT2" s="995"/>
      <c r="VOU2" s="995"/>
      <c r="VOV2" s="995"/>
      <c r="VOW2" s="995"/>
      <c r="VOX2" s="995"/>
      <c r="VOY2" s="995"/>
      <c r="VOZ2" s="995"/>
      <c r="VPA2" s="995"/>
      <c r="VPB2" s="995"/>
      <c r="VPC2" s="995"/>
      <c r="VPD2" s="995"/>
      <c r="VPE2" s="995"/>
      <c r="VPF2" s="995"/>
      <c r="VPG2" s="995"/>
      <c r="VPH2" s="995"/>
      <c r="VPI2" s="995"/>
      <c r="VPJ2" s="995"/>
      <c r="VPK2" s="995"/>
      <c r="VPL2" s="995"/>
      <c r="VPM2" s="995"/>
      <c r="VPN2" s="995"/>
      <c r="VPO2" s="995"/>
      <c r="VPP2" s="995"/>
      <c r="VPQ2" s="995"/>
      <c r="VPR2" s="995"/>
      <c r="VPS2" s="995"/>
      <c r="VPT2" s="995"/>
      <c r="VPU2" s="995"/>
      <c r="VPV2" s="995"/>
      <c r="VPW2" s="995"/>
      <c r="VPX2" s="995"/>
      <c r="VPY2" s="995"/>
      <c r="VPZ2" s="995"/>
      <c r="VQA2" s="995"/>
      <c r="VQB2" s="995"/>
      <c r="VQC2" s="995"/>
      <c r="VQD2" s="995"/>
      <c r="VQE2" s="995"/>
      <c r="VQF2" s="995"/>
      <c r="VQG2" s="995"/>
      <c r="VQH2" s="995"/>
      <c r="VQI2" s="995"/>
      <c r="VQJ2" s="995"/>
      <c r="VQK2" s="995"/>
      <c r="VQL2" s="995"/>
      <c r="VQM2" s="995"/>
      <c r="VQN2" s="995"/>
      <c r="VQO2" s="995"/>
      <c r="VQP2" s="995"/>
      <c r="VQQ2" s="995"/>
      <c r="VQR2" s="995"/>
      <c r="VQS2" s="995"/>
      <c r="VQT2" s="995"/>
      <c r="VQU2" s="995"/>
      <c r="VQV2" s="995"/>
      <c r="VQW2" s="995"/>
      <c r="VQX2" s="995"/>
      <c r="VQY2" s="995"/>
      <c r="VQZ2" s="995"/>
      <c r="VRA2" s="995"/>
      <c r="VRB2" s="995"/>
      <c r="VRC2" s="995"/>
      <c r="VRD2" s="995"/>
      <c r="VRE2" s="995"/>
      <c r="VRF2" s="995"/>
      <c r="VRG2" s="995"/>
      <c r="VRH2" s="995"/>
      <c r="VRI2" s="995"/>
      <c r="VRJ2" s="995"/>
      <c r="VRK2" s="995"/>
      <c r="VRL2" s="995"/>
      <c r="VRM2" s="995"/>
      <c r="VRN2" s="995"/>
      <c r="VRO2" s="995"/>
      <c r="VRP2" s="995"/>
      <c r="VRQ2" s="995"/>
      <c r="VRR2" s="995"/>
      <c r="VRS2" s="995"/>
      <c r="VRT2" s="995"/>
      <c r="VRU2" s="995"/>
      <c r="VRV2" s="995"/>
      <c r="VRW2" s="995"/>
      <c r="VRX2" s="995"/>
      <c r="VRY2" s="995"/>
      <c r="VRZ2" s="995"/>
      <c r="VSA2" s="995"/>
      <c r="VSB2" s="995"/>
      <c r="VSC2" s="995"/>
      <c r="VSD2" s="995"/>
      <c r="VSE2" s="995"/>
      <c r="VSF2" s="995"/>
      <c r="VSG2" s="995"/>
      <c r="VSH2" s="995"/>
      <c r="VSI2" s="995"/>
      <c r="VSJ2" s="995"/>
      <c r="VSK2" s="995"/>
      <c r="VSL2" s="995"/>
      <c r="VSM2" s="995"/>
      <c r="VSN2" s="995"/>
      <c r="VSO2" s="995"/>
      <c r="VSP2" s="995"/>
      <c r="VSQ2" s="995"/>
      <c r="VSR2" s="995"/>
      <c r="VSS2" s="995"/>
      <c r="VST2" s="995"/>
      <c r="VSU2" s="995"/>
      <c r="VSV2" s="995"/>
      <c r="VSW2" s="995"/>
      <c r="VSX2" s="995"/>
      <c r="VSY2" s="995"/>
      <c r="VSZ2" s="995"/>
      <c r="VTA2" s="995"/>
      <c r="VTB2" s="995"/>
      <c r="VTC2" s="995"/>
      <c r="VTD2" s="995"/>
      <c r="VTE2" s="995"/>
      <c r="VTF2" s="995"/>
      <c r="VTG2" s="995"/>
      <c r="VTH2" s="995"/>
      <c r="VTI2" s="995"/>
      <c r="VTJ2" s="995"/>
      <c r="VTK2" s="995"/>
      <c r="VTL2" s="995"/>
      <c r="VTM2" s="995"/>
      <c r="VTN2" s="995"/>
      <c r="VTO2" s="995"/>
      <c r="VTP2" s="995"/>
      <c r="VTQ2" s="995"/>
      <c r="VTR2" s="995"/>
      <c r="VTS2" s="995"/>
      <c r="VTT2" s="995"/>
      <c r="VTU2" s="995"/>
      <c r="VTV2" s="995"/>
      <c r="VTW2" s="995"/>
      <c r="VTX2" s="995"/>
      <c r="VTY2" s="995"/>
      <c r="VTZ2" s="995"/>
      <c r="VUA2" s="995"/>
      <c r="VUB2" s="995"/>
      <c r="VUC2" s="995"/>
      <c r="VUD2" s="995"/>
      <c r="VUE2" s="995"/>
      <c r="VUF2" s="995"/>
      <c r="VUG2" s="995"/>
      <c r="VUH2" s="995"/>
      <c r="VUI2" s="995"/>
      <c r="VUJ2" s="995"/>
      <c r="VUK2" s="995"/>
      <c r="VUL2" s="995"/>
      <c r="VUM2" s="995"/>
      <c r="VUN2" s="995"/>
      <c r="VUO2" s="995"/>
      <c r="VUP2" s="995"/>
      <c r="VUQ2" s="995"/>
      <c r="VUR2" s="995"/>
      <c r="VUS2" s="995"/>
      <c r="VUT2" s="995"/>
      <c r="VUU2" s="995"/>
      <c r="VUV2" s="995"/>
      <c r="VUW2" s="995"/>
      <c r="VUX2" s="995"/>
      <c r="VUY2" s="995"/>
      <c r="VUZ2" s="995"/>
      <c r="VVA2" s="995"/>
      <c r="VVB2" s="995"/>
      <c r="VVC2" s="995"/>
      <c r="VVD2" s="995"/>
      <c r="VVE2" s="995"/>
      <c r="VVF2" s="995"/>
      <c r="VVG2" s="995"/>
      <c r="VVH2" s="995"/>
      <c r="VVI2" s="995"/>
      <c r="VVJ2" s="995"/>
      <c r="VVK2" s="995"/>
      <c r="VVL2" s="995"/>
      <c r="VVM2" s="995"/>
      <c r="VVN2" s="995"/>
      <c r="VVO2" s="995"/>
      <c r="VVP2" s="995"/>
      <c r="VVQ2" s="995"/>
      <c r="VVR2" s="995"/>
      <c r="VVS2" s="995"/>
      <c r="VVT2" s="995"/>
      <c r="VVU2" s="995"/>
      <c r="VVV2" s="995"/>
      <c r="VVW2" s="995"/>
      <c r="VVX2" s="995"/>
      <c r="VVY2" s="995"/>
      <c r="VVZ2" s="995"/>
      <c r="VWA2" s="995"/>
      <c r="VWB2" s="995"/>
      <c r="VWC2" s="995"/>
      <c r="VWD2" s="995"/>
      <c r="VWE2" s="995"/>
      <c r="VWF2" s="995"/>
      <c r="VWG2" s="995"/>
      <c r="VWH2" s="995"/>
      <c r="VWI2" s="995"/>
      <c r="VWJ2" s="995"/>
      <c r="VWK2" s="995"/>
      <c r="VWL2" s="995"/>
      <c r="VWM2" s="995"/>
      <c r="VWN2" s="995"/>
      <c r="VWO2" s="995"/>
      <c r="VWP2" s="995"/>
      <c r="VWQ2" s="995"/>
      <c r="VWR2" s="995"/>
      <c r="VWS2" s="995"/>
      <c r="VWT2" s="995"/>
      <c r="VWU2" s="995"/>
      <c r="VWV2" s="995"/>
      <c r="VWW2" s="995"/>
      <c r="VWX2" s="995"/>
      <c r="VWY2" s="995"/>
      <c r="VWZ2" s="995"/>
      <c r="VXA2" s="995"/>
      <c r="VXB2" s="995"/>
      <c r="VXC2" s="995"/>
      <c r="VXD2" s="995"/>
      <c r="VXE2" s="995"/>
      <c r="VXF2" s="995"/>
      <c r="VXG2" s="995"/>
      <c r="VXH2" s="995"/>
      <c r="VXI2" s="995"/>
      <c r="VXJ2" s="995"/>
      <c r="VXK2" s="995"/>
      <c r="VXL2" s="995"/>
      <c r="VXM2" s="995"/>
      <c r="VXN2" s="995"/>
      <c r="VXO2" s="995"/>
      <c r="VXP2" s="995"/>
      <c r="VXQ2" s="995"/>
      <c r="VXR2" s="995"/>
      <c r="VXS2" s="995"/>
      <c r="VXT2" s="995"/>
      <c r="VXU2" s="995"/>
      <c r="VXV2" s="995"/>
      <c r="VXW2" s="995"/>
      <c r="VXX2" s="995"/>
      <c r="VXY2" s="995"/>
      <c r="VXZ2" s="995"/>
      <c r="VYA2" s="995"/>
      <c r="VYB2" s="995"/>
      <c r="VYC2" s="995"/>
      <c r="VYD2" s="995"/>
      <c r="VYE2" s="995"/>
      <c r="VYF2" s="995"/>
      <c r="VYG2" s="995"/>
      <c r="VYH2" s="995"/>
      <c r="VYI2" s="995"/>
      <c r="VYJ2" s="995"/>
      <c r="VYK2" s="995"/>
      <c r="VYL2" s="995"/>
      <c r="VYM2" s="995"/>
      <c r="VYN2" s="995"/>
      <c r="VYO2" s="995"/>
      <c r="VYP2" s="995"/>
      <c r="VYQ2" s="995"/>
      <c r="VYR2" s="995"/>
      <c r="VYS2" s="995"/>
      <c r="VYT2" s="995"/>
      <c r="VYU2" s="995"/>
      <c r="VYV2" s="995"/>
      <c r="VYW2" s="995"/>
      <c r="VYX2" s="995"/>
      <c r="VYY2" s="995"/>
      <c r="VYZ2" s="995"/>
      <c r="VZA2" s="995"/>
      <c r="VZB2" s="995"/>
      <c r="VZC2" s="995"/>
      <c r="VZD2" s="995"/>
      <c r="VZE2" s="995"/>
      <c r="VZF2" s="995"/>
      <c r="VZG2" s="995"/>
      <c r="VZH2" s="995"/>
      <c r="VZI2" s="995"/>
      <c r="VZJ2" s="995"/>
      <c r="VZK2" s="995"/>
      <c r="VZL2" s="995"/>
      <c r="VZM2" s="995"/>
      <c r="VZN2" s="995"/>
      <c r="VZO2" s="995"/>
      <c r="VZP2" s="995"/>
      <c r="VZQ2" s="995"/>
      <c r="VZR2" s="995"/>
      <c r="VZS2" s="995"/>
      <c r="VZT2" s="995"/>
      <c r="VZU2" s="995"/>
      <c r="VZV2" s="995"/>
      <c r="VZW2" s="995"/>
      <c r="VZX2" s="995"/>
      <c r="VZY2" s="995"/>
      <c r="VZZ2" s="995"/>
      <c r="WAA2" s="995"/>
      <c r="WAB2" s="995"/>
      <c r="WAC2" s="995"/>
      <c r="WAD2" s="995"/>
      <c r="WAE2" s="995"/>
      <c r="WAF2" s="995"/>
      <c r="WAG2" s="995"/>
      <c r="WAH2" s="995"/>
      <c r="WAI2" s="995"/>
      <c r="WAJ2" s="995"/>
      <c r="WAK2" s="995"/>
      <c r="WAL2" s="995"/>
      <c r="WAM2" s="995"/>
      <c r="WAN2" s="995"/>
      <c r="WAO2" s="995"/>
      <c r="WAP2" s="995"/>
      <c r="WAQ2" s="995"/>
      <c r="WAR2" s="995"/>
      <c r="WAS2" s="995"/>
      <c r="WAT2" s="995"/>
      <c r="WAU2" s="995"/>
      <c r="WAV2" s="995"/>
      <c r="WAW2" s="995"/>
      <c r="WAX2" s="995"/>
      <c r="WAY2" s="995"/>
      <c r="WAZ2" s="995"/>
      <c r="WBA2" s="995"/>
      <c r="WBB2" s="995"/>
      <c r="WBC2" s="995"/>
      <c r="WBD2" s="995"/>
      <c r="WBE2" s="995"/>
      <c r="WBF2" s="995"/>
      <c r="WBG2" s="995"/>
      <c r="WBH2" s="995"/>
      <c r="WBI2" s="995"/>
      <c r="WBJ2" s="995"/>
      <c r="WBK2" s="995"/>
      <c r="WBL2" s="995"/>
      <c r="WBM2" s="995"/>
      <c r="WBN2" s="995"/>
      <c r="WBO2" s="995"/>
      <c r="WBP2" s="995"/>
      <c r="WBQ2" s="995"/>
      <c r="WBR2" s="995"/>
      <c r="WBS2" s="995"/>
      <c r="WBT2" s="995"/>
      <c r="WBU2" s="995"/>
      <c r="WBV2" s="995"/>
      <c r="WBW2" s="995"/>
      <c r="WBX2" s="995"/>
      <c r="WBY2" s="995"/>
      <c r="WBZ2" s="995"/>
      <c r="WCA2" s="995"/>
      <c r="WCB2" s="995"/>
      <c r="WCC2" s="995"/>
      <c r="WCD2" s="995"/>
      <c r="WCE2" s="995"/>
      <c r="WCF2" s="995"/>
      <c r="WCG2" s="995"/>
      <c r="WCH2" s="995"/>
      <c r="WCI2" s="995"/>
      <c r="WCJ2" s="995"/>
      <c r="WCK2" s="995"/>
      <c r="WCL2" s="995"/>
      <c r="WCM2" s="995"/>
      <c r="WCN2" s="995"/>
      <c r="WCO2" s="995"/>
      <c r="WCP2" s="995"/>
      <c r="WCQ2" s="995"/>
      <c r="WCR2" s="995"/>
      <c r="WCS2" s="995"/>
      <c r="WCT2" s="995"/>
      <c r="WCU2" s="995"/>
      <c r="WCV2" s="995"/>
      <c r="WCW2" s="995"/>
      <c r="WCX2" s="995"/>
      <c r="WCY2" s="995"/>
      <c r="WCZ2" s="995"/>
      <c r="WDA2" s="995"/>
      <c r="WDB2" s="995"/>
      <c r="WDC2" s="995"/>
      <c r="WDD2" s="995"/>
      <c r="WDE2" s="995"/>
      <c r="WDF2" s="995"/>
      <c r="WDG2" s="995"/>
      <c r="WDH2" s="995"/>
      <c r="WDI2" s="995"/>
      <c r="WDJ2" s="995"/>
      <c r="WDK2" s="995"/>
      <c r="WDL2" s="995"/>
      <c r="WDM2" s="995"/>
      <c r="WDN2" s="995"/>
      <c r="WDO2" s="995"/>
      <c r="WDP2" s="995"/>
      <c r="WDQ2" s="995"/>
      <c r="WDR2" s="995"/>
      <c r="WDS2" s="995"/>
      <c r="WDT2" s="995"/>
      <c r="WDU2" s="995"/>
      <c r="WDV2" s="995"/>
      <c r="WDW2" s="995"/>
      <c r="WDX2" s="995"/>
      <c r="WDY2" s="995"/>
      <c r="WDZ2" s="995"/>
      <c r="WEA2" s="995"/>
      <c r="WEB2" s="995"/>
      <c r="WEC2" s="995"/>
      <c r="WED2" s="995"/>
      <c r="WEE2" s="995"/>
      <c r="WEF2" s="995"/>
      <c r="WEG2" s="995"/>
      <c r="WEH2" s="995"/>
      <c r="WEI2" s="995"/>
      <c r="WEJ2" s="995"/>
      <c r="WEK2" s="995"/>
      <c r="WEL2" s="995"/>
      <c r="WEM2" s="995"/>
      <c r="WEN2" s="995"/>
      <c r="WEO2" s="995"/>
      <c r="WEP2" s="995"/>
      <c r="WEQ2" s="995"/>
      <c r="WER2" s="995"/>
      <c r="WES2" s="995"/>
      <c r="WET2" s="995"/>
      <c r="WEU2" s="995"/>
      <c r="WEV2" s="995"/>
      <c r="WEW2" s="995"/>
      <c r="WEX2" s="995"/>
      <c r="WEY2" s="995"/>
      <c r="WEZ2" s="995"/>
      <c r="WFA2" s="995"/>
      <c r="WFB2" s="995"/>
      <c r="WFC2" s="995"/>
      <c r="WFD2" s="995"/>
      <c r="WFE2" s="995"/>
      <c r="WFF2" s="995"/>
      <c r="WFG2" s="995"/>
      <c r="WFH2" s="995"/>
      <c r="WFI2" s="995"/>
      <c r="WFJ2" s="995"/>
      <c r="WFK2" s="995"/>
      <c r="WFL2" s="995"/>
      <c r="WFM2" s="995"/>
      <c r="WFN2" s="995"/>
      <c r="WFO2" s="995"/>
      <c r="WFP2" s="995"/>
      <c r="WFQ2" s="995"/>
      <c r="WFR2" s="995"/>
      <c r="WFS2" s="995"/>
      <c r="WFT2" s="995"/>
      <c r="WFU2" s="995"/>
      <c r="WFV2" s="995"/>
      <c r="WFW2" s="995"/>
      <c r="WFX2" s="995"/>
      <c r="WFY2" s="995"/>
      <c r="WFZ2" s="995"/>
      <c r="WGA2" s="995"/>
      <c r="WGB2" s="995"/>
      <c r="WGC2" s="995"/>
      <c r="WGD2" s="995"/>
      <c r="WGE2" s="995"/>
      <c r="WGF2" s="995"/>
      <c r="WGG2" s="995"/>
      <c r="WGH2" s="995"/>
      <c r="WGI2" s="995"/>
      <c r="WGJ2" s="995"/>
      <c r="WGK2" s="995"/>
      <c r="WGL2" s="995"/>
      <c r="WGM2" s="995"/>
      <c r="WGN2" s="995"/>
      <c r="WGO2" s="995"/>
      <c r="WGP2" s="995"/>
      <c r="WGQ2" s="995"/>
      <c r="WGR2" s="995"/>
      <c r="WGS2" s="995"/>
      <c r="WGT2" s="995"/>
      <c r="WGU2" s="995"/>
      <c r="WGV2" s="995"/>
      <c r="WGW2" s="995"/>
      <c r="WGX2" s="995"/>
      <c r="WGY2" s="995"/>
      <c r="WGZ2" s="995"/>
      <c r="WHA2" s="995"/>
      <c r="WHB2" s="995"/>
      <c r="WHC2" s="995"/>
      <c r="WHD2" s="995"/>
      <c r="WHE2" s="995"/>
      <c r="WHF2" s="995"/>
      <c r="WHG2" s="995"/>
      <c r="WHH2" s="995"/>
      <c r="WHI2" s="995"/>
      <c r="WHJ2" s="995"/>
      <c r="WHK2" s="995"/>
      <c r="WHL2" s="995"/>
      <c r="WHM2" s="995"/>
      <c r="WHN2" s="995"/>
      <c r="WHO2" s="995"/>
      <c r="WHP2" s="995"/>
      <c r="WHQ2" s="995"/>
      <c r="WHR2" s="995"/>
      <c r="WHS2" s="995"/>
      <c r="WHT2" s="995"/>
      <c r="WHU2" s="995"/>
      <c r="WHV2" s="995"/>
      <c r="WHW2" s="995"/>
      <c r="WHX2" s="995"/>
      <c r="WHY2" s="995"/>
      <c r="WHZ2" s="995"/>
      <c r="WIA2" s="995"/>
      <c r="WIB2" s="995"/>
      <c r="WIC2" s="995"/>
      <c r="WID2" s="995"/>
      <c r="WIE2" s="995"/>
      <c r="WIF2" s="995"/>
      <c r="WIG2" s="995"/>
      <c r="WIH2" s="995"/>
      <c r="WII2" s="995"/>
      <c r="WIJ2" s="995"/>
      <c r="WIK2" s="995"/>
      <c r="WIL2" s="995"/>
      <c r="WIM2" s="995"/>
      <c r="WIN2" s="995"/>
      <c r="WIO2" s="995"/>
      <c r="WIP2" s="995"/>
      <c r="WIQ2" s="995"/>
      <c r="WIR2" s="995"/>
      <c r="WIS2" s="995"/>
      <c r="WIT2" s="995"/>
      <c r="WIU2" s="995"/>
      <c r="WIV2" s="995"/>
      <c r="WIW2" s="995"/>
      <c r="WIX2" s="995"/>
      <c r="WIY2" s="995"/>
      <c r="WIZ2" s="995"/>
      <c r="WJA2" s="995"/>
      <c r="WJB2" s="995"/>
      <c r="WJC2" s="995"/>
      <c r="WJD2" s="995"/>
      <c r="WJE2" s="995"/>
      <c r="WJF2" s="995"/>
      <c r="WJG2" s="995"/>
      <c r="WJH2" s="995"/>
      <c r="WJI2" s="995"/>
      <c r="WJJ2" s="995"/>
      <c r="WJK2" s="995"/>
      <c r="WJL2" s="995"/>
      <c r="WJM2" s="995"/>
      <c r="WJN2" s="995"/>
      <c r="WJO2" s="995"/>
      <c r="WJP2" s="995"/>
      <c r="WJQ2" s="995"/>
      <c r="WJR2" s="995"/>
      <c r="WJS2" s="995"/>
      <c r="WJT2" s="995"/>
      <c r="WJU2" s="995"/>
      <c r="WJV2" s="995"/>
      <c r="WJW2" s="995"/>
      <c r="WJX2" s="995"/>
      <c r="WJY2" s="995"/>
      <c r="WJZ2" s="995"/>
      <c r="WKA2" s="995"/>
      <c r="WKB2" s="995"/>
      <c r="WKC2" s="995"/>
      <c r="WKD2" s="995"/>
      <c r="WKE2" s="995"/>
      <c r="WKF2" s="995"/>
      <c r="WKG2" s="995"/>
      <c r="WKH2" s="995"/>
      <c r="WKI2" s="995"/>
      <c r="WKJ2" s="995"/>
      <c r="WKK2" s="995"/>
      <c r="WKL2" s="995"/>
      <c r="WKM2" s="995"/>
      <c r="WKN2" s="995"/>
      <c r="WKO2" s="995"/>
      <c r="WKP2" s="995"/>
      <c r="WKQ2" s="995"/>
      <c r="WKR2" s="995"/>
      <c r="WKS2" s="995"/>
      <c r="WKT2" s="995"/>
      <c r="WKU2" s="995"/>
      <c r="WKV2" s="995"/>
      <c r="WKW2" s="995"/>
      <c r="WKX2" s="995"/>
      <c r="WKY2" s="995"/>
      <c r="WKZ2" s="995"/>
      <c r="WLA2" s="995"/>
      <c r="WLB2" s="995"/>
      <c r="WLC2" s="995"/>
      <c r="WLD2" s="995"/>
      <c r="WLE2" s="995"/>
      <c r="WLF2" s="995"/>
      <c r="WLG2" s="995"/>
      <c r="WLH2" s="995"/>
      <c r="WLI2" s="995"/>
      <c r="WLJ2" s="995"/>
      <c r="WLK2" s="995"/>
      <c r="WLL2" s="995"/>
      <c r="WLM2" s="995"/>
      <c r="WLN2" s="995"/>
      <c r="WLO2" s="995"/>
      <c r="WLP2" s="995"/>
      <c r="WLQ2" s="995"/>
      <c r="WLR2" s="995"/>
      <c r="WLS2" s="995"/>
      <c r="WLT2" s="995"/>
      <c r="WLU2" s="995"/>
      <c r="WLV2" s="995"/>
      <c r="WLW2" s="995"/>
      <c r="WLX2" s="995"/>
      <c r="WLY2" s="995"/>
      <c r="WLZ2" s="995"/>
      <c r="WMA2" s="995"/>
      <c r="WMB2" s="995"/>
      <c r="WMC2" s="995"/>
      <c r="WMD2" s="995"/>
      <c r="WME2" s="995"/>
      <c r="WMF2" s="995"/>
      <c r="WMG2" s="995"/>
      <c r="WMH2" s="995"/>
      <c r="WMI2" s="995"/>
      <c r="WMJ2" s="995"/>
      <c r="WMK2" s="995"/>
      <c r="WML2" s="995"/>
      <c r="WMM2" s="995"/>
      <c r="WMN2" s="995"/>
      <c r="WMO2" s="995"/>
      <c r="WMP2" s="995"/>
      <c r="WMQ2" s="995"/>
      <c r="WMR2" s="995"/>
      <c r="WMS2" s="995"/>
      <c r="WMT2" s="995"/>
      <c r="WMU2" s="995"/>
      <c r="WMV2" s="995"/>
      <c r="WMW2" s="995"/>
      <c r="WMX2" s="995"/>
      <c r="WMY2" s="995"/>
      <c r="WMZ2" s="995"/>
      <c r="WNA2" s="995"/>
      <c r="WNB2" s="995"/>
      <c r="WNC2" s="995"/>
      <c r="WND2" s="995"/>
      <c r="WNE2" s="995"/>
      <c r="WNF2" s="995"/>
      <c r="WNG2" s="995"/>
      <c r="WNH2" s="995"/>
      <c r="WNI2" s="995"/>
      <c r="WNJ2" s="995"/>
      <c r="WNK2" s="995"/>
      <c r="WNL2" s="995"/>
      <c r="WNM2" s="995"/>
      <c r="WNN2" s="995"/>
      <c r="WNO2" s="995"/>
      <c r="WNP2" s="995"/>
      <c r="WNQ2" s="995"/>
      <c r="WNR2" s="995"/>
      <c r="WNS2" s="995"/>
      <c r="WNT2" s="995"/>
      <c r="WNU2" s="995"/>
      <c r="WNV2" s="995"/>
      <c r="WNW2" s="995"/>
      <c r="WNX2" s="995"/>
      <c r="WNY2" s="995"/>
      <c r="WNZ2" s="995"/>
      <c r="WOA2" s="995"/>
      <c r="WOB2" s="995"/>
      <c r="WOC2" s="995"/>
      <c r="WOD2" s="995"/>
      <c r="WOE2" s="995"/>
      <c r="WOF2" s="995"/>
      <c r="WOG2" s="995"/>
      <c r="WOH2" s="995"/>
      <c r="WOI2" s="995"/>
      <c r="WOJ2" s="995"/>
      <c r="WOK2" s="995"/>
      <c r="WOL2" s="995"/>
      <c r="WOM2" s="995"/>
      <c r="WON2" s="995"/>
      <c r="WOO2" s="995"/>
      <c r="WOP2" s="995"/>
      <c r="WOQ2" s="995"/>
      <c r="WOR2" s="995"/>
      <c r="WOS2" s="995"/>
      <c r="WOT2" s="995"/>
      <c r="WOU2" s="995"/>
      <c r="WOV2" s="995"/>
      <c r="WOW2" s="995"/>
      <c r="WOX2" s="995"/>
      <c r="WOY2" s="995"/>
      <c r="WOZ2" s="995"/>
      <c r="WPA2" s="995"/>
      <c r="WPB2" s="995"/>
      <c r="WPC2" s="995"/>
      <c r="WPD2" s="995"/>
      <c r="WPE2" s="995"/>
      <c r="WPF2" s="995"/>
      <c r="WPG2" s="995"/>
      <c r="WPH2" s="995"/>
      <c r="WPI2" s="995"/>
      <c r="WPJ2" s="995"/>
      <c r="WPK2" s="995"/>
      <c r="WPL2" s="995"/>
      <c r="WPM2" s="995"/>
      <c r="WPN2" s="995"/>
      <c r="WPO2" s="995"/>
      <c r="WPP2" s="995"/>
      <c r="WPQ2" s="995"/>
      <c r="WPR2" s="995"/>
      <c r="WPS2" s="995"/>
      <c r="WPT2" s="995"/>
      <c r="WPU2" s="995"/>
      <c r="WPV2" s="995"/>
      <c r="WPW2" s="995"/>
      <c r="WPX2" s="995"/>
      <c r="WPY2" s="995"/>
      <c r="WPZ2" s="995"/>
      <c r="WQA2" s="995"/>
      <c r="WQB2" s="995"/>
      <c r="WQC2" s="995"/>
      <c r="WQD2" s="995"/>
      <c r="WQE2" s="995"/>
      <c r="WQF2" s="995"/>
      <c r="WQG2" s="995"/>
      <c r="WQH2" s="995"/>
      <c r="WQI2" s="995"/>
      <c r="WQJ2" s="995"/>
      <c r="WQK2" s="995"/>
      <c r="WQL2" s="995"/>
      <c r="WQM2" s="995"/>
      <c r="WQN2" s="995"/>
      <c r="WQO2" s="995"/>
      <c r="WQP2" s="995"/>
      <c r="WQQ2" s="995"/>
      <c r="WQR2" s="995"/>
      <c r="WQS2" s="995"/>
      <c r="WQT2" s="995"/>
      <c r="WQU2" s="995"/>
      <c r="WQV2" s="995"/>
      <c r="WQW2" s="995"/>
      <c r="WQX2" s="995"/>
      <c r="WQY2" s="995"/>
      <c r="WQZ2" s="995"/>
      <c r="WRA2" s="995"/>
      <c r="WRB2" s="995"/>
      <c r="WRC2" s="995"/>
      <c r="WRD2" s="995"/>
      <c r="WRE2" s="995"/>
      <c r="WRF2" s="995"/>
      <c r="WRG2" s="995"/>
      <c r="WRH2" s="995"/>
      <c r="WRI2" s="995"/>
      <c r="WRJ2" s="995"/>
      <c r="WRK2" s="995"/>
      <c r="WRL2" s="995"/>
      <c r="WRM2" s="995"/>
      <c r="WRN2" s="995"/>
      <c r="WRO2" s="995"/>
      <c r="WRP2" s="995"/>
      <c r="WRQ2" s="995"/>
      <c r="WRR2" s="995"/>
      <c r="WRS2" s="995"/>
      <c r="WRT2" s="995"/>
      <c r="WRU2" s="995"/>
      <c r="WRV2" s="995"/>
      <c r="WRW2" s="995"/>
      <c r="WRX2" s="995"/>
      <c r="WRY2" s="995"/>
      <c r="WRZ2" s="995"/>
      <c r="WSA2" s="995"/>
      <c r="WSB2" s="995"/>
      <c r="WSC2" s="995"/>
      <c r="WSD2" s="995"/>
      <c r="WSE2" s="995"/>
      <c r="WSF2" s="995"/>
      <c r="WSG2" s="995"/>
      <c r="WSH2" s="995"/>
      <c r="WSI2" s="995"/>
      <c r="WSJ2" s="995"/>
      <c r="WSK2" s="995"/>
      <c r="WSL2" s="995"/>
      <c r="WSM2" s="995"/>
      <c r="WSN2" s="995"/>
      <c r="WSO2" s="995"/>
      <c r="WSP2" s="995"/>
      <c r="WSQ2" s="995"/>
      <c r="WSR2" s="995"/>
      <c r="WSS2" s="995"/>
      <c r="WST2" s="995"/>
      <c r="WSU2" s="995"/>
      <c r="WSV2" s="995"/>
      <c r="WSW2" s="995"/>
      <c r="WSX2" s="995"/>
      <c r="WSY2" s="995"/>
      <c r="WSZ2" s="995"/>
      <c r="WTA2" s="995"/>
      <c r="WTB2" s="995"/>
      <c r="WTC2" s="995"/>
      <c r="WTD2" s="995"/>
      <c r="WTE2" s="995"/>
      <c r="WTF2" s="995"/>
      <c r="WTG2" s="995"/>
      <c r="WTH2" s="995"/>
      <c r="WTI2" s="995"/>
      <c r="WTJ2" s="995"/>
      <c r="WTK2" s="995"/>
      <c r="WTL2" s="995"/>
      <c r="WTM2" s="995"/>
      <c r="WTN2" s="995"/>
      <c r="WTO2" s="995"/>
      <c r="WTP2" s="995"/>
      <c r="WTQ2" s="995"/>
      <c r="WTR2" s="995"/>
      <c r="WTS2" s="995"/>
      <c r="WTT2" s="995"/>
      <c r="WTU2" s="995"/>
      <c r="WTV2" s="995"/>
      <c r="WTW2" s="995"/>
      <c r="WTX2" s="995"/>
      <c r="WTY2" s="995"/>
      <c r="WTZ2" s="995"/>
      <c r="WUA2" s="995"/>
      <c r="WUB2" s="995"/>
      <c r="WUC2" s="995"/>
      <c r="WUD2" s="995"/>
      <c r="WUE2" s="995"/>
      <c r="WUF2" s="995"/>
      <c r="WUG2" s="995"/>
      <c r="WUH2" s="995"/>
      <c r="WUI2" s="995"/>
      <c r="WUJ2" s="995"/>
      <c r="WUK2" s="995"/>
      <c r="WUL2" s="995"/>
      <c r="WUM2" s="995"/>
      <c r="WUN2" s="995"/>
      <c r="WUO2" s="995"/>
      <c r="WUP2" s="995"/>
      <c r="WUQ2" s="995"/>
      <c r="WUR2" s="995"/>
      <c r="WUS2" s="995"/>
      <c r="WUT2" s="995"/>
      <c r="WUU2" s="995"/>
      <c r="WUV2" s="995"/>
      <c r="WUW2" s="995"/>
      <c r="WUX2" s="995"/>
      <c r="WUY2" s="995"/>
      <c r="WUZ2" s="995"/>
      <c r="WVA2" s="995"/>
      <c r="WVB2" s="995"/>
      <c r="WVC2" s="995"/>
      <c r="WVD2" s="995"/>
      <c r="WVE2" s="995"/>
      <c r="WVF2" s="995"/>
      <c r="WVG2" s="995"/>
      <c r="WVH2" s="995"/>
      <c r="WVI2" s="995"/>
      <c r="WVJ2" s="995"/>
      <c r="WVK2" s="995"/>
      <c r="WVL2" s="995"/>
      <c r="WVM2" s="995"/>
      <c r="WVN2" s="995"/>
      <c r="WVO2" s="995"/>
      <c r="WVP2" s="995"/>
      <c r="WVQ2" s="995"/>
      <c r="WVR2" s="995"/>
      <c r="WVS2" s="995"/>
      <c r="WVT2" s="995"/>
      <c r="WVU2" s="995"/>
      <c r="WVV2" s="995"/>
      <c r="WVW2" s="995"/>
      <c r="WVX2" s="995"/>
      <c r="WVY2" s="995"/>
      <c r="WVZ2" s="995"/>
      <c r="WWA2" s="995"/>
      <c r="WWB2" s="995"/>
      <c r="WWC2" s="995"/>
      <c r="WWD2" s="995"/>
      <c r="WWE2" s="995"/>
      <c r="WWF2" s="995"/>
      <c r="WWG2" s="995"/>
      <c r="WWH2" s="995"/>
      <c r="WWI2" s="995"/>
      <c r="WWJ2" s="995"/>
      <c r="WWK2" s="995"/>
      <c r="WWL2" s="995"/>
      <c r="WWM2" s="995"/>
      <c r="WWN2" s="995"/>
      <c r="WWO2" s="995"/>
      <c r="WWP2" s="995"/>
      <c r="WWQ2" s="995"/>
      <c r="WWR2" s="995"/>
      <c r="WWS2" s="995"/>
      <c r="WWT2" s="995"/>
      <c r="WWU2" s="995"/>
      <c r="WWV2" s="995"/>
      <c r="WWW2" s="995"/>
      <c r="WWX2" s="995"/>
      <c r="WWY2" s="995"/>
      <c r="WWZ2" s="995"/>
      <c r="WXA2" s="995"/>
      <c r="WXB2" s="995"/>
      <c r="WXC2" s="995"/>
      <c r="WXD2" s="995"/>
      <c r="WXE2" s="995"/>
      <c r="WXF2" s="995"/>
      <c r="WXG2" s="995"/>
      <c r="WXH2" s="995"/>
      <c r="WXI2" s="995"/>
      <c r="WXJ2" s="995"/>
      <c r="WXK2" s="995"/>
      <c r="WXL2" s="995"/>
      <c r="WXM2" s="995"/>
      <c r="WXN2" s="995"/>
      <c r="WXO2" s="995"/>
      <c r="WXP2" s="995"/>
      <c r="WXQ2" s="995"/>
      <c r="WXR2" s="995"/>
      <c r="WXS2" s="995"/>
      <c r="WXT2" s="995"/>
      <c r="WXU2" s="995"/>
      <c r="WXV2" s="995"/>
      <c r="WXW2" s="995"/>
      <c r="WXX2" s="995"/>
      <c r="WXY2" s="995"/>
      <c r="WXZ2" s="995"/>
      <c r="WYA2" s="995"/>
      <c r="WYB2" s="995"/>
      <c r="WYC2" s="995"/>
      <c r="WYD2" s="995"/>
      <c r="WYE2" s="995"/>
      <c r="WYF2" s="995"/>
      <c r="WYG2" s="995"/>
      <c r="WYH2" s="995"/>
      <c r="WYI2" s="995"/>
      <c r="WYJ2" s="995"/>
      <c r="WYK2" s="995"/>
      <c r="WYL2" s="995"/>
      <c r="WYM2" s="995"/>
      <c r="WYN2" s="995"/>
      <c r="WYO2" s="995"/>
      <c r="WYP2" s="995"/>
      <c r="WYQ2" s="995"/>
      <c r="WYR2" s="995"/>
      <c r="WYS2" s="995"/>
      <c r="WYT2" s="995"/>
      <c r="WYU2" s="995"/>
      <c r="WYV2" s="995"/>
      <c r="WYW2" s="995"/>
      <c r="WYX2" s="995"/>
      <c r="WYY2" s="995"/>
      <c r="WYZ2" s="995"/>
      <c r="WZA2" s="995"/>
      <c r="WZB2" s="995"/>
      <c r="WZC2" s="995"/>
      <c r="WZD2" s="995"/>
      <c r="WZE2" s="995"/>
      <c r="WZF2" s="995"/>
      <c r="WZG2" s="995"/>
      <c r="WZH2" s="995"/>
      <c r="WZI2" s="995"/>
      <c r="WZJ2" s="995"/>
      <c r="WZK2" s="995"/>
      <c r="WZL2" s="995"/>
      <c r="WZM2" s="995"/>
      <c r="WZN2" s="995"/>
      <c r="WZO2" s="995"/>
      <c r="WZP2" s="995"/>
      <c r="WZQ2" s="995"/>
      <c r="WZR2" s="995"/>
      <c r="WZS2" s="995"/>
      <c r="WZT2" s="995"/>
      <c r="WZU2" s="995"/>
      <c r="WZV2" s="995"/>
      <c r="WZW2" s="995"/>
      <c r="WZX2" s="995"/>
      <c r="WZY2" s="995"/>
      <c r="WZZ2" s="995"/>
      <c r="XAA2" s="995"/>
      <c r="XAB2" s="995"/>
      <c r="XAC2" s="995"/>
      <c r="XAD2" s="995"/>
      <c r="XAE2" s="995"/>
      <c r="XAF2" s="995"/>
      <c r="XAG2" s="995"/>
      <c r="XAH2" s="995"/>
      <c r="XAI2" s="995"/>
      <c r="XAJ2" s="995"/>
      <c r="XAK2" s="995"/>
      <c r="XAL2" s="995"/>
      <c r="XAM2" s="995"/>
      <c r="XAN2" s="995"/>
      <c r="XAO2" s="995"/>
      <c r="XAP2" s="995"/>
      <c r="XAQ2" s="995"/>
      <c r="XAR2" s="995"/>
      <c r="XAS2" s="995"/>
      <c r="XAT2" s="995"/>
      <c r="XAU2" s="995"/>
      <c r="XAV2" s="995"/>
      <c r="XAW2" s="995"/>
      <c r="XAX2" s="995"/>
      <c r="XAY2" s="995"/>
      <c r="XAZ2" s="995"/>
      <c r="XBA2" s="995"/>
      <c r="XBB2" s="995"/>
      <c r="XBC2" s="995"/>
      <c r="XBD2" s="995"/>
      <c r="XBE2" s="995"/>
      <c r="XBF2" s="995"/>
      <c r="XBG2" s="995"/>
      <c r="XBH2" s="995"/>
      <c r="XBI2" s="995"/>
      <c r="XBJ2" s="995"/>
      <c r="XBK2" s="995"/>
      <c r="XBL2" s="995"/>
      <c r="XBM2" s="995"/>
      <c r="XBN2" s="995"/>
      <c r="XBO2" s="995"/>
      <c r="XBP2" s="995"/>
      <c r="XBQ2" s="995"/>
      <c r="XBR2" s="995"/>
      <c r="XBS2" s="995"/>
      <c r="XBT2" s="995"/>
      <c r="XBU2" s="995"/>
      <c r="XBV2" s="995"/>
      <c r="XBW2" s="995"/>
      <c r="XBX2" s="995"/>
      <c r="XBY2" s="995"/>
      <c r="XBZ2" s="995"/>
      <c r="XCA2" s="995"/>
      <c r="XCB2" s="995"/>
      <c r="XCC2" s="995"/>
      <c r="XCD2" s="995"/>
      <c r="XCE2" s="995"/>
      <c r="XCF2" s="995"/>
      <c r="XCG2" s="995"/>
      <c r="XCH2" s="995"/>
      <c r="XCI2" s="995"/>
      <c r="XCJ2" s="995"/>
      <c r="XCK2" s="995"/>
      <c r="XCL2" s="995"/>
      <c r="XCM2" s="995"/>
      <c r="XCN2" s="995"/>
      <c r="XCO2" s="995"/>
      <c r="XCP2" s="995"/>
      <c r="XCQ2" s="995"/>
      <c r="XCR2" s="995"/>
      <c r="XCS2" s="995"/>
      <c r="XCT2" s="995"/>
      <c r="XCU2" s="995"/>
      <c r="XCV2" s="995"/>
      <c r="XCW2" s="995"/>
      <c r="XCX2" s="995"/>
      <c r="XCY2" s="995"/>
      <c r="XCZ2" s="995"/>
      <c r="XDA2" s="995"/>
      <c r="XDB2" s="995"/>
      <c r="XDC2" s="995"/>
      <c r="XDD2" s="995"/>
      <c r="XDE2" s="995"/>
      <c r="XDF2" s="995"/>
      <c r="XDG2" s="995"/>
      <c r="XDH2" s="995"/>
      <c r="XDI2" s="995"/>
      <c r="XDJ2" s="995"/>
      <c r="XDK2" s="995"/>
      <c r="XDL2" s="995"/>
      <c r="XDM2" s="995"/>
      <c r="XDN2" s="995"/>
      <c r="XDO2" s="995"/>
      <c r="XDP2" s="995"/>
      <c r="XDQ2" s="995"/>
      <c r="XDR2" s="995"/>
      <c r="XDS2" s="995"/>
      <c r="XDT2" s="995"/>
      <c r="XDU2" s="995"/>
      <c r="XDV2" s="995"/>
      <c r="XDW2" s="995"/>
      <c r="XDX2" s="995"/>
      <c r="XDY2" s="995"/>
      <c r="XDZ2" s="995"/>
      <c r="XEA2" s="995"/>
      <c r="XEB2" s="995"/>
      <c r="XEC2" s="995"/>
      <c r="XED2" s="995"/>
      <c r="XEE2" s="995"/>
      <c r="XEF2" s="995"/>
      <c r="XEG2" s="995"/>
      <c r="XEH2" s="995"/>
      <c r="XEI2" s="995"/>
      <c r="XEJ2" s="995"/>
      <c r="XEK2" s="995"/>
      <c r="XEL2" s="995"/>
      <c r="XEM2" s="995"/>
      <c r="XEN2" s="995"/>
      <c r="XEO2" s="995"/>
      <c r="XEP2" s="995"/>
      <c r="XEQ2" s="995"/>
      <c r="XER2" s="995"/>
      <c r="XES2" s="995"/>
      <c r="XET2" s="995"/>
      <c r="XEU2" s="995"/>
      <c r="XEV2" s="995"/>
      <c r="XEW2" s="995"/>
      <c r="XEX2" s="995"/>
      <c r="XEY2" s="995"/>
      <c r="XEZ2" s="995"/>
      <c r="XFA2" s="995"/>
      <c r="XFB2" s="995"/>
      <c r="XFC2" s="995"/>
      <c r="XFD2" s="995"/>
    </row>
    <row r="3" spans="1:16384" s="654" customFormat="1" ht="21" x14ac:dyDescent="0.65">
      <c r="A3" s="586" t="s">
        <v>20</v>
      </c>
      <c r="B3" s="585" t="str">
        <f>Bedrijfswaardes!C11</f>
        <v>ABU</v>
      </c>
      <c r="C3" s="995"/>
      <c r="D3" s="995"/>
      <c r="E3" s="995"/>
      <c r="F3" s="995"/>
      <c r="G3" s="995"/>
      <c r="H3" s="995"/>
      <c r="I3" s="995"/>
      <c r="J3" s="995"/>
      <c r="K3" s="995"/>
      <c r="L3" s="995"/>
      <c r="M3" s="995"/>
      <c r="N3" s="995"/>
      <c r="O3" s="995"/>
      <c r="P3" s="995"/>
      <c r="Q3" s="995"/>
      <c r="R3" s="995"/>
      <c r="S3" s="995"/>
      <c r="T3" s="995"/>
      <c r="U3" s="995"/>
      <c r="V3" s="995"/>
      <c r="W3" s="995"/>
      <c r="X3" s="995"/>
      <c r="Y3" s="995"/>
      <c r="Z3" s="995"/>
      <c r="AA3" s="995"/>
      <c r="AB3" s="995"/>
      <c r="AC3" s="995"/>
      <c r="AD3" s="995"/>
      <c r="AE3" s="995"/>
      <c r="AF3" s="995"/>
      <c r="AG3" s="995"/>
      <c r="AH3" s="995"/>
      <c r="AI3" s="995"/>
      <c r="AJ3" s="995"/>
      <c r="AK3" s="995"/>
      <c r="AL3" s="995"/>
      <c r="AM3" s="995"/>
      <c r="AN3" s="995"/>
      <c r="AO3" s="995"/>
      <c r="AP3" s="995"/>
      <c r="AQ3" s="995"/>
      <c r="AR3" s="995"/>
      <c r="AS3" s="995"/>
      <c r="AT3" s="995"/>
      <c r="AU3" s="995"/>
      <c r="AV3" s="995"/>
      <c r="AW3" s="995"/>
      <c r="AX3" s="995"/>
      <c r="AY3" s="995"/>
      <c r="AZ3" s="995"/>
      <c r="BA3" s="995"/>
      <c r="BB3" s="995"/>
      <c r="BC3" s="995"/>
      <c r="BD3" s="995"/>
      <c r="BE3" s="995"/>
      <c r="BF3" s="995"/>
      <c r="BG3" s="995"/>
      <c r="BH3" s="995"/>
      <c r="BI3" s="995"/>
      <c r="BJ3" s="995"/>
      <c r="BK3" s="995"/>
      <c r="BL3" s="995"/>
      <c r="BM3" s="995"/>
      <c r="BN3" s="995"/>
      <c r="BO3" s="995"/>
      <c r="BP3" s="995"/>
      <c r="BQ3" s="995"/>
      <c r="BR3" s="995"/>
      <c r="BS3" s="995"/>
      <c r="BT3" s="995"/>
      <c r="BU3" s="995"/>
      <c r="BV3" s="995"/>
      <c r="BW3" s="995"/>
      <c r="BX3" s="995"/>
      <c r="BY3" s="995"/>
      <c r="BZ3" s="995"/>
      <c r="CA3" s="995"/>
      <c r="CB3" s="995"/>
      <c r="CC3" s="995"/>
      <c r="CD3" s="995"/>
      <c r="CE3" s="995"/>
      <c r="CF3" s="995"/>
      <c r="CG3" s="995"/>
      <c r="CH3" s="995"/>
      <c r="CI3" s="995"/>
      <c r="CJ3" s="995"/>
      <c r="CK3" s="995"/>
      <c r="CL3" s="995"/>
      <c r="CM3" s="995"/>
      <c r="CN3" s="995"/>
      <c r="CO3" s="995"/>
      <c r="CP3" s="995"/>
      <c r="CQ3" s="995"/>
      <c r="CR3" s="995"/>
      <c r="CS3" s="995"/>
      <c r="CT3" s="995"/>
      <c r="CU3" s="995"/>
      <c r="CV3" s="995"/>
      <c r="CW3" s="995"/>
      <c r="CX3" s="995"/>
      <c r="CY3" s="995"/>
      <c r="CZ3" s="995"/>
      <c r="DA3" s="995"/>
      <c r="DB3" s="995"/>
      <c r="DC3" s="995"/>
      <c r="DD3" s="995"/>
      <c r="DE3" s="995"/>
      <c r="DF3" s="995"/>
      <c r="DG3" s="995"/>
      <c r="DH3" s="995"/>
      <c r="DI3" s="995"/>
      <c r="DJ3" s="995"/>
      <c r="DK3" s="995"/>
      <c r="DL3" s="995"/>
      <c r="DM3" s="995"/>
      <c r="DN3" s="995"/>
      <c r="DO3" s="995"/>
      <c r="DP3" s="995"/>
      <c r="DQ3" s="995"/>
      <c r="DR3" s="995"/>
      <c r="DS3" s="995"/>
      <c r="DT3" s="995"/>
      <c r="DU3" s="995"/>
      <c r="DV3" s="995"/>
      <c r="DW3" s="995"/>
      <c r="DX3" s="995"/>
      <c r="DY3" s="995"/>
      <c r="DZ3" s="995"/>
      <c r="EA3" s="995"/>
      <c r="EB3" s="995"/>
      <c r="EC3" s="995"/>
      <c r="ED3" s="995"/>
      <c r="EE3" s="995"/>
      <c r="EF3" s="995"/>
      <c r="EG3" s="995"/>
      <c r="EH3" s="995"/>
      <c r="EI3" s="995"/>
      <c r="EJ3" s="995"/>
      <c r="EK3" s="995"/>
      <c r="EL3" s="995"/>
      <c r="EM3" s="995"/>
      <c r="EN3" s="995"/>
      <c r="EO3" s="995"/>
      <c r="EP3" s="995"/>
      <c r="EQ3" s="995"/>
      <c r="ER3" s="995"/>
      <c r="ES3" s="995"/>
      <c r="ET3" s="995"/>
      <c r="EU3" s="995"/>
      <c r="EV3" s="995"/>
      <c r="EW3" s="995"/>
      <c r="EX3" s="995"/>
      <c r="EY3" s="995"/>
      <c r="EZ3" s="995"/>
      <c r="FA3" s="995"/>
      <c r="FB3" s="995"/>
      <c r="FC3" s="995"/>
      <c r="FD3" s="995"/>
      <c r="FE3" s="995"/>
      <c r="FF3" s="995"/>
      <c r="FG3" s="995"/>
      <c r="FH3" s="995"/>
      <c r="FI3" s="995"/>
      <c r="FJ3" s="995"/>
      <c r="FK3" s="995"/>
      <c r="FL3" s="995"/>
      <c r="FM3" s="995"/>
      <c r="FN3" s="995"/>
      <c r="FO3" s="995"/>
      <c r="FP3" s="995"/>
      <c r="FQ3" s="995"/>
      <c r="FR3" s="995"/>
      <c r="FS3" s="995"/>
      <c r="FT3" s="995"/>
      <c r="FU3" s="995"/>
      <c r="FV3" s="995"/>
      <c r="FW3" s="995"/>
      <c r="FX3" s="995"/>
      <c r="FY3" s="995"/>
      <c r="FZ3" s="995"/>
      <c r="GA3" s="995"/>
      <c r="GB3" s="995"/>
      <c r="GC3" s="995"/>
      <c r="GD3" s="995"/>
      <c r="GE3" s="995"/>
      <c r="GF3" s="995"/>
      <c r="GG3" s="995"/>
      <c r="GH3" s="995"/>
      <c r="GI3" s="995"/>
      <c r="GJ3" s="995"/>
      <c r="GK3" s="995"/>
      <c r="GL3" s="995"/>
      <c r="GM3" s="995"/>
      <c r="GN3" s="995"/>
      <c r="GO3" s="995"/>
      <c r="GP3" s="995"/>
      <c r="GQ3" s="995"/>
      <c r="GR3" s="995"/>
      <c r="GS3" s="995"/>
      <c r="GT3" s="995"/>
      <c r="GU3" s="995"/>
      <c r="GV3" s="995"/>
      <c r="GW3" s="995"/>
      <c r="GX3" s="995"/>
      <c r="GY3" s="995"/>
      <c r="GZ3" s="995"/>
      <c r="HA3" s="995"/>
      <c r="HB3" s="995"/>
      <c r="HC3" s="995"/>
      <c r="HD3" s="995"/>
      <c r="HE3" s="995"/>
      <c r="HF3" s="995"/>
      <c r="HG3" s="995"/>
      <c r="HH3" s="995"/>
      <c r="HI3" s="995"/>
      <c r="HJ3" s="995"/>
      <c r="HK3" s="995"/>
      <c r="HL3" s="995"/>
      <c r="HM3" s="995"/>
      <c r="HN3" s="995"/>
      <c r="HO3" s="995"/>
      <c r="HP3" s="995"/>
      <c r="HQ3" s="995"/>
      <c r="HR3" s="995"/>
      <c r="HS3" s="995"/>
      <c r="HT3" s="995"/>
      <c r="HU3" s="995"/>
      <c r="HV3" s="995"/>
      <c r="HW3" s="995"/>
      <c r="HX3" s="995"/>
      <c r="HY3" s="995"/>
      <c r="HZ3" s="995"/>
      <c r="IA3" s="995"/>
      <c r="IB3" s="995"/>
      <c r="IC3" s="995"/>
      <c r="ID3" s="995"/>
      <c r="IE3" s="995"/>
      <c r="IF3" s="995"/>
      <c r="IG3" s="995"/>
      <c r="IH3" s="995"/>
      <c r="II3" s="995"/>
      <c r="IJ3" s="995"/>
      <c r="IK3" s="995"/>
      <c r="IL3" s="995"/>
      <c r="IM3" s="995"/>
      <c r="IN3" s="995"/>
      <c r="IO3" s="995"/>
      <c r="IP3" s="995"/>
      <c r="IQ3" s="995"/>
      <c r="IR3" s="995"/>
      <c r="IS3" s="995"/>
      <c r="IT3" s="995"/>
      <c r="IU3" s="995"/>
      <c r="IV3" s="995"/>
      <c r="IW3" s="995"/>
      <c r="IX3" s="995"/>
      <c r="IY3" s="995"/>
      <c r="IZ3" s="995"/>
      <c r="JA3" s="995"/>
      <c r="JB3" s="995"/>
      <c r="JC3" s="995"/>
      <c r="JD3" s="995"/>
      <c r="JE3" s="995"/>
      <c r="JF3" s="995"/>
      <c r="JG3" s="995"/>
      <c r="JH3" s="995"/>
      <c r="JI3" s="995"/>
      <c r="JJ3" s="995"/>
      <c r="JK3" s="995"/>
      <c r="JL3" s="995"/>
      <c r="JM3" s="995"/>
      <c r="JN3" s="995"/>
      <c r="JO3" s="995"/>
      <c r="JP3" s="995"/>
      <c r="JQ3" s="995"/>
      <c r="JR3" s="995"/>
      <c r="JS3" s="995"/>
      <c r="JT3" s="995"/>
      <c r="JU3" s="995"/>
      <c r="JV3" s="995"/>
      <c r="JW3" s="995"/>
      <c r="JX3" s="995"/>
      <c r="JY3" s="995"/>
      <c r="JZ3" s="995"/>
      <c r="KA3" s="995"/>
      <c r="KB3" s="995"/>
      <c r="KC3" s="995"/>
      <c r="KD3" s="995"/>
      <c r="KE3" s="995"/>
      <c r="KF3" s="995"/>
      <c r="KG3" s="995"/>
      <c r="KH3" s="995"/>
      <c r="KI3" s="995"/>
      <c r="KJ3" s="995"/>
      <c r="KK3" s="995"/>
      <c r="KL3" s="995"/>
      <c r="KM3" s="995"/>
      <c r="KN3" s="995"/>
      <c r="KO3" s="995"/>
      <c r="KP3" s="995"/>
      <c r="KQ3" s="995"/>
      <c r="KR3" s="995"/>
      <c r="KS3" s="995"/>
      <c r="KT3" s="995"/>
      <c r="KU3" s="995"/>
      <c r="KV3" s="995"/>
      <c r="KW3" s="995"/>
      <c r="KX3" s="995"/>
      <c r="KY3" s="995"/>
      <c r="KZ3" s="995"/>
      <c r="LA3" s="995"/>
      <c r="LB3" s="995"/>
      <c r="LC3" s="995"/>
      <c r="LD3" s="995"/>
      <c r="LE3" s="995"/>
      <c r="LF3" s="995"/>
      <c r="LG3" s="995"/>
      <c r="LH3" s="995"/>
      <c r="LI3" s="995"/>
      <c r="LJ3" s="995"/>
      <c r="LK3" s="995"/>
      <c r="LL3" s="995"/>
      <c r="LM3" s="995"/>
      <c r="LN3" s="995"/>
      <c r="LO3" s="995"/>
      <c r="LP3" s="995"/>
      <c r="LQ3" s="995"/>
      <c r="LR3" s="995"/>
      <c r="LS3" s="995"/>
      <c r="LT3" s="995"/>
      <c r="LU3" s="995"/>
      <c r="LV3" s="995"/>
      <c r="LW3" s="995"/>
      <c r="LX3" s="995"/>
      <c r="LY3" s="995"/>
      <c r="LZ3" s="995"/>
      <c r="MA3" s="995"/>
      <c r="MB3" s="995"/>
      <c r="MC3" s="995"/>
      <c r="MD3" s="995"/>
      <c r="ME3" s="995"/>
      <c r="MF3" s="995"/>
      <c r="MG3" s="995"/>
      <c r="MH3" s="995"/>
      <c r="MI3" s="995"/>
      <c r="MJ3" s="995"/>
      <c r="MK3" s="995"/>
      <c r="ML3" s="995"/>
      <c r="MM3" s="995"/>
      <c r="MN3" s="995"/>
      <c r="MO3" s="995"/>
      <c r="MP3" s="995"/>
      <c r="MQ3" s="995"/>
      <c r="MR3" s="995"/>
      <c r="MS3" s="995"/>
      <c r="MT3" s="995"/>
      <c r="MU3" s="995"/>
      <c r="MV3" s="995"/>
      <c r="MW3" s="995"/>
      <c r="MX3" s="995"/>
      <c r="MY3" s="995"/>
      <c r="MZ3" s="995"/>
      <c r="NA3" s="995"/>
      <c r="NB3" s="995"/>
      <c r="NC3" s="995"/>
      <c r="ND3" s="995"/>
      <c r="NE3" s="995"/>
      <c r="NF3" s="995"/>
      <c r="NG3" s="995"/>
      <c r="NH3" s="995"/>
      <c r="NI3" s="995"/>
      <c r="NJ3" s="995"/>
      <c r="NK3" s="995"/>
      <c r="NL3" s="995"/>
      <c r="NM3" s="995"/>
      <c r="NN3" s="995"/>
      <c r="NO3" s="995"/>
      <c r="NP3" s="995"/>
      <c r="NQ3" s="995"/>
      <c r="NR3" s="995"/>
      <c r="NS3" s="995"/>
      <c r="NT3" s="995"/>
      <c r="NU3" s="995"/>
      <c r="NV3" s="995"/>
      <c r="NW3" s="995"/>
      <c r="NX3" s="995"/>
      <c r="NY3" s="995"/>
      <c r="NZ3" s="995"/>
      <c r="OA3" s="995"/>
      <c r="OB3" s="995"/>
      <c r="OC3" s="995"/>
      <c r="OD3" s="995"/>
      <c r="OE3" s="995"/>
      <c r="OF3" s="995"/>
      <c r="OG3" s="995"/>
      <c r="OH3" s="995"/>
      <c r="OI3" s="995"/>
      <c r="OJ3" s="995"/>
      <c r="OK3" s="995"/>
      <c r="OL3" s="995"/>
      <c r="OM3" s="995"/>
      <c r="ON3" s="995"/>
      <c r="OO3" s="995"/>
      <c r="OP3" s="995"/>
      <c r="OQ3" s="995"/>
      <c r="OR3" s="995"/>
      <c r="OS3" s="995"/>
      <c r="OT3" s="995"/>
      <c r="OU3" s="995"/>
      <c r="OV3" s="995"/>
      <c r="OW3" s="995"/>
      <c r="OX3" s="995"/>
      <c r="OY3" s="995"/>
      <c r="OZ3" s="995"/>
      <c r="PA3" s="995"/>
      <c r="PB3" s="995"/>
      <c r="PC3" s="995"/>
      <c r="PD3" s="995"/>
      <c r="PE3" s="995"/>
      <c r="PF3" s="995"/>
      <c r="PG3" s="995"/>
      <c r="PH3" s="995"/>
      <c r="PI3" s="995"/>
      <c r="PJ3" s="995"/>
      <c r="PK3" s="995"/>
      <c r="PL3" s="995"/>
      <c r="PM3" s="995"/>
      <c r="PN3" s="995"/>
      <c r="PO3" s="995"/>
      <c r="PP3" s="995"/>
      <c r="PQ3" s="995"/>
      <c r="PR3" s="995"/>
      <c r="PS3" s="995"/>
      <c r="PT3" s="995"/>
      <c r="PU3" s="995"/>
      <c r="PV3" s="995"/>
      <c r="PW3" s="995"/>
      <c r="PX3" s="995"/>
      <c r="PY3" s="995"/>
      <c r="PZ3" s="995"/>
      <c r="QA3" s="995"/>
      <c r="QB3" s="995"/>
      <c r="QC3" s="995"/>
      <c r="QD3" s="995"/>
      <c r="QE3" s="995"/>
      <c r="QF3" s="995"/>
      <c r="QG3" s="995"/>
      <c r="QH3" s="995"/>
      <c r="QI3" s="995"/>
      <c r="QJ3" s="995"/>
      <c r="QK3" s="995"/>
      <c r="QL3" s="995"/>
      <c r="QM3" s="995"/>
      <c r="QN3" s="995"/>
      <c r="QO3" s="995"/>
      <c r="QP3" s="995"/>
      <c r="QQ3" s="995"/>
      <c r="QR3" s="995"/>
      <c r="QS3" s="995"/>
      <c r="QT3" s="995"/>
      <c r="QU3" s="995"/>
      <c r="QV3" s="995"/>
      <c r="QW3" s="995"/>
      <c r="QX3" s="995"/>
      <c r="QY3" s="995"/>
      <c r="QZ3" s="995"/>
      <c r="RA3" s="995"/>
      <c r="RB3" s="995"/>
      <c r="RC3" s="995"/>
      <c r="RD3" s="995"/>
      <c r="RE3" s="995"/>
      <c r="RF3" s="995"/>
      <c r="RG3" s="995"/>
      <c r="RH3" s="995"/>
      <c r="RI3" s="995"/>
      <c r="RJ3" s="995"/>
      <c r="RK3" s="995"/>
      <c r="RL3" s="995"/>
      <c r="RM3" s="995"/>
      <c r="RN3" s="995"/>
      <c r="RO3" s="995"/>
      <c r="RP3" s="995"/>
      <c r="RQ3" s="995"/>
      <c r="RR3" s="995"/>
      <c r="RS3" s="995"/>
      <c r="RT3" s="995"/>
      <c r="RU3" s="995"/>
      <c r="RV3" s="995"/>
      <c r="RW3" s="995"/>
      <c r="RX3" s="995"/>
      <c r="RY3" s="995"/>
      <c r="RZ3" s="995"/>
      <c r="SA3" s="995"/>
      <c r="SB3" s="995"/>
      <c r="SC3" s="995"/>
      <c r="SD3" s="995"/>
      <c r="SE3" s="995"/>
      <c r="SF3" s="995"/>
      <c r="SG3" s="995"/>
      <c r="SH3" s="995"/>
      <c r="SI3" s="995"/>
      <c r="SJ3" s="995"/>
      <c r="SK3" s="995"/>
      <c r="SL3" s="995"/>
      <c r="SM3" s="995"/>
      <c r="SN3" s="995"/>
      <c r="SO3" s="995"/>
      <c r="SP3" s="995"/>
      <c r="SQ3" s="995"/>
      <c r="SR3" s="995"/>
      <c r="SS3" s="995"/>
      <c r="ST3" s="995"/>
      <c r="SU3" s="995"/>
      <c r="SV3" s="995"/>
      <c r="SW3" s="995"/>
      <c r="SX3" s="995"/>
      <c r="SY3" s="995"/>
      <c r="SZ3" s="995"/>
      <c r="TA3" s="995"/>
      <c r="TB3" s="995"/>
      <c r="TC3" s="995"/>
      <c r="TD3" s="995"/>
      <c r="TE3" s="995"/>
      <c r="TF3" s="995"/>
      <c r="TG3" s="995"/>
      <c r="TH3" s="995"/>
      <c r="TI3" s="995"/>
      <c r="TJ3" s="995"/>
      <c r="TK3" s="995"/>
      <c r="TL3" s="995"/>
      <c r="TM3" s="995"/>
      <c r="TN3" s="995"/>
      <c r="TO3" s="995"/>
      <c r="TP3" s="995"/>
      <c r="TQ3" s="995"/>
      <c r="TR3" s="995"/>
      <c r="TS3" s="995"/>
      <c r="TT3" s="995"/>
      <c r="TU3" s="995"/>
      <c r="TV3" s="995"/>
      <c r="TW3" s="995"/>
      <c r="TX3" s="995"/>
      <c r="TY3" s="995"/>
      <c r="TZ3" s="995"/>
      <c r="UA3" s="995"/>
      <c r="UB3" s="995"/>
      <c r="UC3" s="995"/>
      <c r="UD3" s="995"/>
      <c r="UE3" s="995"/>
      <c r="UF3" s="995"/>
      <c r="UG3" s="995"/>
      <c r="UH3" s="995"/>
      <c r="UI3" s="995"/>
      <c r="UJ3" s="995"/>
      <c r="UK3" s="995"/>
      <c r="UL3" s="995"/>
      <c r="UM3" s="995"/>
      <c r="UN3" s="995"/>
      <c r="UO3" s="995"/>
      <c r="UP3" s="995"/>
      <c r="UQ3" s="995"/>
      <c r="UR3" s="995"/>
      <c r="US3" s="995"/>
      <c r="UT3" s="995"/>
      <c r="UU3" s="995"/>
      <c r="UV3" s="995"/>
      <c r="UW3" s="995"/>
      <c r="UX3" s="995"/>
      <c r="UY3" s="995"/>
      <c r="UZ3" s="995"/>
      <c r="VA3" s="995"/>
      <c r="VB3" s="995"/>
      <c r="VC3" s="995"/>
      <c r="VD3" s="995"/>
      <c r="VE3" s="995"/>
      <c r="VF3" s="995"/>
      <c r="VG3" s="995"/>
      <c r="VH3" s="995"/>
      <c r="VI3" s="995"/>
      <c r="VJ3" s="995"/>
      <c r="VK3" s="995"/>
      <c r="VL3" s="995"/>
      <c r="VM3" s="995"/>
      <c r="VN3" s="995"/>
      <c r="VO3" s="995"/>
      <c r="VP3" s="995"/>
      <c r="VQ3" s="995"/>
      <c r="VR3" s="995"/>
      <c r="VS3" s="995"/>
      <c r="VT3" s="995"/>
      <c r="VU3" s="995"/>
      <c r="VV3" s="995"/>
      <c r="VW3" s="995"/>
      <c r="VX3" s="995"/>
      <c r="VY3" s="995"/>
      <c r="VZ3" s="995"/>
      <c r="WA3" s="995"/>
      <c r="WB3" s="995"/>
      <c r="WC3" s="995"/>
      <c r="WD3" s="995"/>
      <c r="WE3" s="995"/>
      <c r="WF3" s="995"/>
      <c r="WG3" s="995"/>
      <c r="WH3" s="995"/>
      <c r="WI3" s="995"/>
      <c r="WJ3" s="995"/>
      <c r="WK3" s="995"/>
      <c r="WL3" s="995"/>
      <c r="WM3" s="995"/>
      <c r="WN3" s="995"/>
      <c r="WO3" s="995"/>
      <c r="WP3" s="995"/>
      <c r="WQ3" s="995"/>
      <c r="WR3" s="995"/>
      <c r="WS3" s="995"/>
      <c r="WT3" s="995"/>
      <c r="WU3" s="995"/>
      <c r="WV3" s="995"/>
      <c r="WW3" s="995"/>
      <c r="WX3" s="995"/>
      <c r="WY3" s="995"/>
      <c r="WZ3" s="995"/>
      <c r="XA3" s="995"/>
      <c r="XB3" s="995"/>
      <c r="XC3" s="995"/>
      <c r="XD3" s="995"/>
      <c r="XE3" s="995"/>
      <c r="XF3" s="995"/>
      <c r="XG3" s="995"/>
      <c r="XH3" s="995"/>
      <c r="XI3" s="995"/>
      <c r="XJ3" s="995"/>
      <c r="XK3" s="995"/>
      <c r="XL3" s="995"/>
      <c r="XM3" s="995"/>
      <c r="XN3" s="995"/>
      <c r="XO3" s="995"/>
      <c r="XP3" s="995"/>
      <c r="XQ3" s="995"/>
      <c r="XR3" s="995"/>
      <c r="XS3" s="995"/>
      <c r="XT3" s="995"/>
      <c r="XU3" s="995"/>
      <c r="XV3" s="995"/>
      <c r="XW3" s="995"/>
      <c r="XX3" s="995"/>
      <c r="XY3" s="995"/>
      <c r="XZ3" s="995"/>
      <c r="YA3" s="995"/>
      <c r="YB3" s="995"/>
      <c r="YC3" s="995"/>
      <c r="YD3" s="995"/>
      <c r="YE3" s="995"/>
      <c r="YF3" s="995"/>
      <c r="YG3" s="995"/>
      <c r="YH3" s="995"/>
      <c r="YI3" s="995"/>
      <c r="YJ3" s="995"/>
      <c r="YK3" s="995"/>
      <c r="YL3" s="995"/>
      <c r="YM3" s="995"/>
      <c r="YN3" s="995"/>
      <c r="YO3" s="995"/>
      <c r="YP3" s="995"/>
      <c r="YQ3" s="995"/>
      <c r="YR3" s="995"/>
      <c r="YS3" s="995"/>
      <c r="YT3" s="995"/>
      <c r="YU3" s="995"/>
      <c r="YV3" s="995"/>
      <c r="YW3" s="995"/>
      <c r="YX3" s="995"/>
      <c r="YY3" s="995"/>
      <c r="YZ3" s="995"/>
      <c r="ZA3" s="995"/>
      <c r="ZB3" s="995"/>
      <c r="ZC3" s="995"/>
      <c r="ZD3" s="995"/>
      <c r="ZE3" s="995"/>
      <c r="ZF3" s="995"/>
      <c r="ZG3" s="995"/>
      <c r="ZH3" s="995"/>
      <c r="ZI3" s="995"/>
      <c r="ZJ3" s="995"/>
      <c r="ZK3" s="995"/>
      <c r="ZL3" s="995"/>
      <c r="ZM3" s="995"/>
      <c r="ZN3" s="995"/>
      <c r="ZO3" s="995"/>
      <c r="ZP3" s="995"/>
      <c r="ZQ3" s="995"/>
      <c r="ZR3" s="995"/>
      <c r="ZS3" s="995"/>
      <c r="ZT3" s="995"/>
      <c r="ZU3" s="995"/>
      <c r="ZV3" s="995"/>
      <c r="ZW3" s="995"/>
      <c r="ZX3" s="995"/>
      <c r="ZY3" s="995"/>
      <c r="ZZ3" s="995"/>
      <c r="AAA3" s="995"/>
      <c r="AAB3" s="995"/>
      <c r="AAC3" s="995"/>
      <c r="AAD3" s="995"/>
      <c r="AAE3" s="995"/>
      <c r="AAF3" s="995"/>
      <c r="AAG3" s="995"/>
      <c r="AAH3" s="995"/>
      <c r="AAI3" s="995"/>
      <c r="AAJ3" s="995"/>
      <c r="AAK3" s="995"/>
      <c r="AAL3" s="995"/>
      <c r="AAM3" s="995"/>
      <c r="AAN3" s="995"/>
      <c r="AAO3" s="995"/>
      <c r="AAP3" s="995"/>
      <c r="AAQ3" s="995"/>
      <c r="AAR3" s="995"/>
      <c r="AAS3" s="995"/>
      <c r="AAT3" s="995"/>
      <c r="AAU3" s="995"/>
      <c r="AAV3" s="995"/>
      <c r="AAW3" s="995"/>
      <c r="AAX3" s="995"/>
      <c r="AAY3" s="995"/>
      <c r="AAZ3" s="995"/>
      <c r="ABA3" s="995"/>
      <c r="ABB3" s="995"/>
      <c r="ABC3" s="995"/>
      <c r="ABD3" s="995"/>
      <c r="ABE3" s="995"/>
      <c r="ABF3" s="995"/>
      <c r="ABG3" s="995"/>
      <c r="ABH3" s="995"/>
      <c r="ABI3" s="995"/>
      <c r="ABJ3" s="995"/>
      <c r="ABK3" s="995"/>
      <c r="ABL3" s="995"/>
      <c r="ABM3" s="995"/>
      <c r="ABN3" s="995"/>
      <c r="ABO3" s="995"/>
      <c r="ABP3" s="995"/>
      <c r="ABQ3" s="995"/>
      <c r="ABR3" s="995"/>
      <c r="ABS3" s="995"/>
      <c r="ABT3" s="995"/>
      <c r="ABU3" s="995"/>
      <c r="ABV3" s="995"/>
      <c r="ABW3" s="995"/>
      <c r="ABX3" s="995"/>
      <c r="ABY3" s="995"/>
      <c r="ABZ3" s="995"/>
      <c r="ACA3" s="995"/>
      <c r="ACB3" s="995"/>
      <c r="ACC3" s="995"/>
      <c r="ACD3" s="995"/>
      <c r="ACE3" s="995"/>
      <c r="ACF3" s="995"/>
      <c r="ACG3" s="995"/>
      <c r="ACH3" s="995"/>
      <c r="ACI3" s="995"/>
      <c r="ACJ3" s="995"/>
      <c r="ACK3" s="995"/>
      <c r="ACL3" s="995"/>
      <c r="ACM3" s="995"/>
      <c r="ACN3" s="995"/>
      <c r="ACO3" s="995"/>
      <c r="ACP3" s="995"/>
      <c r="ACQ3" s="995"/>
      <c r="ACR3" s="995"/>
      <c r="ACS3" s="995"/>
      <c r="ACT3" s="995"/>
      <c r="ACU3" s="995"/>
      <c r="ACV3" s="995"/>
      <c r="ACW3" s="995"/>
      <c r="ACX3" s="995"/>
      <c r="ACY3" s="995"/>
      <c r="ACZ3" s="995"/>
      <c r="ADA3" s="995"/>
      <c r="ADB3" s="995"/>
      <c r="ADC3" s="995"/>
      <c r="ADD3" s="995"/>
      <c r="ADE3" s="995"/>
      <c r="ADF3" s="995"/>
      <c r="ADG3" s="995"/>
      <c r="ADH3" s="995"/>
      <c r="ADI3" s="995"/>
      <c r="ADJ3" s="995"/>
      <c r="ADK3" s="995"/>
      <c r="ADL3" s="995"/>
      <c r="ADM3" s="995"/>
      <c r="ADN3" s="995"/>
      <c r="ADO3" s="995"/>
      <c r="ADP3" s="995"/>
      <c r="ADQ3" s="995"/>
      <c r="ADR3" s="995"/>
      <c r="ADS3" s="995"/>
      <c r="ADT3" s="995"/>
      <c r="ADU3" s="995"/>
      <c r="ADV3" s="995"/>
      <c r="ADW3" s="995"/>
      <c r="ADX3" s="995"/>
      <c r="ADY3" s="995"/>
      <c r="ADZ3" s="995"/>
      <c r="AEA3" s="995"/>
      <c r="AEB3" s="995"/>
      <c r="AEC3" s="995"/>
      <c r="AED3" s="995"/>
      <c r="AEE3" s="995"/>
      <c r="AEF3" s="995"/>
      <c r="AEG3" s="995"/>
      <c r="AEH3" s="995"/>
      <c r="AEI3" s="995"/>
      <c r="AEJ3" s="995"/>
      <c r="AEK3" s="995"/>
      <c r="AEL3" s="995"/>
      <c r="AEM3" s="995"/>
      <c r="AEN3" s="995"/>
      <c r="AEO3" s="995"/>
      <c r="AEP3" s="995"/>
      <c r="AEQ3" s="995"/>
      <c r="AER3" s="995"/>
      <c r="AES3" s="995"/>
      <c r="AET3" s="995"/>
      <c r="AEU3" s="995"/>
      <c r="AEV3" s="995"/>
      <c r="AEW3" s="995"/>
      <c r="AEX3" s="995"/>
      <c r="AEY3" s="995"/>
      <c r="AEZ3" s="995"/>
      <c r="AFA3" s="995"/>
      <c r="AFB3" s="995"/>
      <c r="AFC3" s="995"/>
      <c r="AFD3" s="995"/>
      <c r="AFE3" s="995"/>
      <c r="AFF3" s="995"/>
      <c r="AFG3" s="995"/>
      <c r="AFH3" s="995"/>
      <c r="AFI3" s="995"/>
      <c r="AFJ3" s="995"/>
      <c r="AFK3" s="995"/>
      <c r="AFL3" s="995"/>
      <c r="AFM3" s="995"/>
      <c r="AFN3" s="995"/>
      <c r="AFO3" s="995"/>
      <c r="AFP3" s="995"/>
      <c r="AFQ3" s="995"/>
      <c r="AFR3" s="995"/>
      <c r="AFS3" s="995"/>
      <c r="AFT3" s="995"/>
      <c r="AFU3" s="995"/>
      <c r="AFV3" s="995"/>
      <c r="AFW3" s="995"/>
      <c r="AFX3" s="995"/>
      <c r="AFY3" s="995"/>
      <c r="AFZ3" s="995"/>
      <c r="AGA3" s="995"/>
      <c r="AGB3" s="995"/>
      <c r="AGC3" s="995"/>
      <c r="AGD3" s="995"/>
      <c r="AGE3" s="995"/>
      <c r="AGF3" s="995"/>
      <c r="AGG3" s="995"/>
      <c r="AGH3" s="995"/>
      <c r="AGI3" s="995"/>
      <c r="AGJ3" s="995"/>
      <c r="AGK3" s="995"/>
      <c r="AGL3" s="995"/>
      <c r="AGM3" s="995"/>
      <c r="AGN3" s="995"/>
      <c r="AGO3" s="995"/>
      <c r="AGP3" s="995"/>
      <c r="AGQ3" s="995"/>
      <c r="AGR3" s="995"/>
      <c r="AGS3" s="995"/>
      <c r="AGT3" s="995"/>
      <c r="AGU3" s="995"/>
      <c r="AGV3" s="995"/>
      <c r="AGW3" s="995"/>
      <c r="AGX3" s="995"/>
      <c r="AGY3" s="995"/>
      <c r="AGZ3" s="995"/>
      <c r="AHA3" s="995"/>
      <c r="AHB3" s="995"/>
      <c r="AHC3" s="995"/>
      <c r="AHD3" s="995"/>
      <c r="AHE3" s="995"/>
      <c r="AHF3" s="995"/>
      <c r="AHG3" s="995"/>
      <c r="AHH3" s="995"/>
      <c r="AHI3" s="995"/>
      <c r="AHJ3" s="995"/>
      <c r="AHK3" s="995"/>
      <c r="AHL3" s="995"/>
      <c r="AHM3" s="995"/>
      <c r="AHN3" s="995"/>
      <c r="AHO3" s="995"/>
      <c r="AHP3" s="995"/>
      <c r="AHQ3" s="995"/>
      <c r="AHR3" s="995"/>
      <c r="AHS3" s="995"/>
      <c r="AHT3" s="995"/>
      <c r="AHU3" s="995"/>
      <c r="AHV3" s="995"/>
      <c r="AHW3" s="995"/>
      <c r="AHX3" s="995"/>
      <c r="AHY3" s="995"/>
      <c r="AHZ3" s="995"/>
      <c r="AIA3" s="995"/>
      <c r="AIB3" s="995"/>
      <c r="AIC3" s="995"/>
      <c r="AID3" s="995"/>
      <c r="AIE3" s="995"/>
      <c r="AIF3" s="995"/>
      <c r="AIG3" s="995"/>
      <c r="AIH3" s="995"/>
      <c r="AII3" s="995"/>
      <c r="AIJ3" s="995"/>
      <c r="AIK3" s="995"/>
      <c r="AIL3" s="995"/>
      <c r="AIM3" s="995"/>
      <c r="AIN3" s="995"/>
      <c r="AIO3" s="995"/>
      <c r="AIP3" s="995"/>
      <c r="AIQ3" s="995"/>
      <c r="AIR3" s="995"/>
      <c r="AIS3" s="995"/>
      <c r="AIT3" s="995"/>
      <c r="AIU3" s="995"/>
      <c r="AIV3" s="995"/>
      <c r="AIW3" s="995"/>
      <c r="AIX3" s="995"/>
      <c r="AIY3" s="995"/>
      <c r="AIZ3" s="995"/>
      <c r="AJA3" s="995"/>
      <c r="AJB3" s="995"/>
      <c r="AJC3" s="995"/>
      <c r="AJD3" s="995"/>
      <c r="AJE3" s="995"/>
      <c r="AJF3" s="995"/>
      <c r="AJG3" s="995"/>
      <c r="AJH3" s="995"/>
      <c r="AJI3" s="995"/>
      <c r="AJJ3" s="995"/>
      <c r="AJK3" s="995"/>
      <c r="AJL3" s="995"/>
      <c r="AJM3" s="995"/>
      <c r="AJN3" s="995"/>
      <c r="AJO3" s="995"/>
      <c r="AJP3" s="995"/>
      <c r="AJQ3" s="995"/>
      <c r="AJR3" s="995"/>
      <c r="AJS3" s="995"/>
      <c r="AJT3" s="995"/>
      <c r="AJU3" s="995"/>
      <c r="AJV3" s="995"/>
      <c r="AJW3" s="995"/>
      <c r="AJX3" s="995"/>
      <c r="AJY3" s="995"/>
      <c r="AJZ3" s="995"/>
      <c r="AKA3" s="995"/>
      <c r="AKB3" s="995"/>
      <c r="AKC3" s="995"/>
      <c r="AKD3" s="995"/>
      <c r="AKE3" s="995"/>
      <c r="AKF3" s="995"/>
      <c r="AKG3" s="995"/>
      <c r="AKH3" s="995"/>
      <c r="AKI3" s="995"/>
      <c r="AKJ3" s="995"/>
      <c r="AKK3" s="995"/>
      <c r="AKL3" s="995"/>
      <c r="AKM3" s="995"/>
      <c r="AKN3" s="995"/>
      <c r="AKO3" s="995"/>
      <c r="AKP3" s="995"/>
      <c r="AKQ3" s="995"/>
      <c r="AKR3" s="995"/>
      <c r="AKS3" s="995"/>
      <c r="AKT3" s="995"/>
      <c r="AKU3" s="995"/>
      <c r="AKV3" s="995"/>
      <c r="AKW3" s="995"/>
      <c r="AKX3" s="995"/>
      <c r="AKY3" s="995"/>
      <c r="AKZ3" s="995"/>
      <c r="ALA3" s="995"/>
      <c r="ALB3" s="995"/>
      <c r="ALC3" s="995"/>
      <c r="ALD3" s="995"/>
      <c r="ALE3" s="995"/>
      <c r="ALF3" s="995"/>
      <c r="ALG3" s="995"/>
      <c r="ALH3" s="995"/>
      <c r="ALI3" s="995"/>
      <c r="ALJ3" s="995"/>
      <c r="ALK3" s="995"/>
      <c r="ALL3" s="995"/>
      <c r="ALM3" s="995"/>
      <c r="ALN3" s="995"/>
      <c r="ALO3" s="995"/>
      <c r="ALP3" s="995"/>
      <c r="ALQ3" s="995"/>
      <c r="ALR3" s="995"/>
      <c r="ALS3" s="995"/>
      <c r="ALT3" s="995"/>
      <c r="ALU3" s="995"/>
      <c r="ALV3" s="995"/>
      <c r="ALW3" s="995"/>
      <c r="ALX3" s="995"/>
      <c r="ALY3" s="995"/>
      <c r="ALZ3" s="995"/>
      <c r="AMA3" s="995"/>
      <c r="AMB3" s="995"/>
      <c r="AMC3" s="995"/>
      <c r="AMD3" s="995"/>
      <c r="AME3" s="995"/>
      <c r="AMF3" s="995"/>
      <c r="AMG3" s="995"/>
      <c r="AMH3" s="995"/>
      <c r="AMI3" s="995"/>
      <c r="AMJ3" s="995"/>
      <c r="AMK3" s="995"/>
      <c r="AML3" s="995"/>
      <c r="AMM3" s="995"/>
      <c r="AMN3" s="995"/>
      <c r="AMO3" s="995"/>
      <c r="AMP3" s="995"/>
      <c r="AMQ3" s="995"/>
      <c r="AMR3" s="995"/>
      <c r="AMS3" s="995"/>
      <c r="AMT3" s="995"/>
      <c r="AMU3" s="995"/>
      <c r="AMV3" s="995"/>
      <c r="AMW3" s="995"/>
      <c r="AMX3" s="995"/>
      <c r="AMY3" s="995"/>
      <c r="AMZ3" s="995"/>
      <c r="ANA3" s="995"/>
      <c r="ANB3" s="995"/>
      <c r="ANC3" s="995"/>
      <c r="AND3" s="995"/>
      <c r="ANE3" s="995"/>
      <c r="ANF3" s="995"/>
      <c r="ANG3" s="995"/>
      <c r="ANH3" s="995"/>
      <c r="ANI3" s="995"/>
      <c r="ANJ3" s="995"/>
      <c r="ANK3" s="995"/>
      <c r="ANL3" s="995"/>
      <c r="ANM3" s="995"/>
      <c r="ANN3" s="995"/>
      <c r="ANO3" s="995"/>
      <c r="ANP3" s="995"/>
      <c r="ANQ3" s="995"/>
      <c r="ANR3" s="995"/>
      <c r="ANS3" s="995"/>
      <c r="ANT3" s="995"/>
      <c r="ANU3" s="995"/>
      <c r="ANV3" s="995"/>
      <c r="ANW3" s="995"/>
      <c r="ANX3" s="995"/>
      <c r="ANY3" s="995"/>
      <c r="ANZ3" s="995"/>
      <c r="AOA3" s="995"/>
      <c r="AOB3" s="995"/>
      <c r="AOC3" s="995"/>
      <c r="AOD3" s="995"/>
      <c r="AOE3" s="995"/>
      <c r="AOF3" s="995"/>
      <c r="AOG3" s="995"/>
      <c r="AOH3" s="995"/>
      <c r="AOI3" s="995"/>
      <c r="AOJ3" s="995"/>
      <c r="AOK3" s="995"/>
      <c r="AOL3" s="995"/>
      <c r="AOM3" s="995"/>
      <c r="AON3" s="995"/>
      <c r="AOO3" s="995"/>
      <c r="AOP3" s="995"/>
      <c r="AOQ3" s="995"/>
      <c r="AOR3" s="995"/>
      <c r="AOS3" s="995"/>
      <c r="AOT3" s="995"/>
      <c r="AOU3" s="995"/>
      <c r="AOV3" s="995"/>
      <c r="AOW3" s="995"/>
      <c r="AOX3" s="995"/>
      <c r="AOY3" s="995"/>
      <c r="AOZ3" s="995"/>
      <c r="APA3" s="995"/>
      <c r="APB3" s="995"/>
      <c r="APC3" s="995"/>
      <c r="APD3" s="995"/>
      <c r="APE3" s="995"/>
      <c r="APF3" s="995"/>
      <c r="APG3" s="995"/>
      <c r="APH3" s="995"/>
      <c r="API3" s="995"/>
      <c r="APJ3" s="995"/>
      <c r="APK3" s="995"/>
      <c r="APL3" s="995"/>
      <c r="APM3" s="995"/>
      <c r="APN3" s="995"/>
      <c r="APO3" s="995"/>
      <c r="APP3" s="995"/>
      <c r="APQ3" s="995"/>
      <c r="APR3" s="995"/>
      <c r="APS3" s="995"/>
      <c r="APT3" s="995"/>
      <c r="APU3" s="995"/>
      <c r="APV3" s="995"/>
      <c r="APW3" s="995"/>
      <c r="APX3" s="995"/>
      <c r="APY3" s="995"/>
      <c r="APZ3" s="995"/>
      <c r="AQA3" s="995"/>
      <c r="AQB3" s="995"/>
      <c r="AQC3" s="995"/>
      <c r="AQD3" s="995"/>
      <c r="AQE3" s="995"/>
      <c r="AQF3" s="995"/>
      <c r="AQG3" s="995"/>
      <c r="AQH3" s="995"/>
      <c r="AQI3" s="995"/>
      <c r="AQJ3" s="995"/>
      <c r="AQK3" s="995"/>
      <c r="AQL3" s="995"/>
      <c r="AQM3" s="995"/>
      <c r="AQN3" s="995"/>
      <c r="AQO3" s="995"/>
      <c r="AQP3" s="995"/>
      <c r="AQQ3" s="995"/>
      <c r="AQR3" s="995"/>
      <c r="AQS3" s="995"/>
      <c r="AQT3" s="995"/>
      <c r="AQU3" s="995"/>
      <c r="AQV3" s="995"/>
      <c r="AQW3" s="995"/>
      <c r="AQX3" s="995"/>
      <c r="AQY3" s="995"/>
      <c r="AQZ3" s="995"/>
      <c r="ARA3" s="995"/>
      <c r="ARB3" s="995"/>
      <c r="ARC3" s="995"/>
      <c r="ARD3" s="995"/>
      <c r="ARE3" s="995"/>
      <c r="ARF3" s="995"/>
      <c r="ARG3" s="995"/>
      <c r="ARH3" s="995"/>
      <c r="ARI3" s="995"/>
      <c r="ARJ3" s="995"/>
      <c r="ARK3" s="995"/>
      <c r="ARL3" s="995"/>
      <c r="ARM3" s="995"/>
      <c r="ARN3" s="995"/>
      <c r="ARO3" s="995"/>
      <c r="ARP3" s="995"/>
      <c r="ARQ3" s="995"/>
      <c r="ARR3" s="995"/>
      <c r="ARS3" s="995"/>
      <c r="ART3" s="995"/>
      <c r="ARU3" s="995"/>
      <c r="ARV3" s="995"/>
      <c r="ARW3" s="995"/>
      <c r="ARX3" s="995"/>
      <c r="ARY3" s="995"/>
      <c r="ARZ3" s="995"/>
      <c r="ASA3" s="995"/>
      <c r="ASB3" s="995"/>
      <c r="ASC3" s="995"/>
      <c r="ASD3" s="995"/>
      <c r="ASE3" s="995"/>
      <c r="ASF3" s="995"/>
      <c r="ASG3" s="995"/>
      <c r="ASH3" s="995"/>
      <c r="ASI3" s="995"/>
      <c r="ASJ3" s="995"/>
      <c r="ASK3" s="995"/>
      <c r="ASL3" s="995"/>
      <c r="ASM3" s="995"/>
      <c r="ASN3" s="995"/>
      <c r="ASO3" s="995"/>
      <c r="ASP3" s="995"/>
      <c r="ASQ3" s="995"/>
      <c r="ASR3" s="995"/>
      <c r="ASS3" s="995"/>
      <c r="AST3" s="995"/>
      <c r="ASU3" s="995"/>
      <c r="ASV3" s="995"/>
      <c r="ASW3" s="995"/>
      <c r="ASX3" s="995"/>
      <c r="ASY3" s="995"/>
      <c r="ASZ3" s="995"/>
      <c r="ATA3" s="995"/>
      <c r="ATB3" s="995"/>
      <c r="ATC3" s="995"/>
      <c r="ATD3" s="995"/>
      <c r="ATE3" s="995"/>
      <c r="ATF3" s="995"/>
      <c r="ATG3" s="995"/>
      <c r="ATH3" s="995"/>
      <c r="ATI3" s="995"/>
      <c r="ATJ3" s="995"/>
      <c r="ATK3" s="995"/>
      <c r="ATL3" s="995"/>
      <c r="ATM3" s="995"/>
      <c r="ATN3" s="995"/>
      <c r="ATO3" s="995"/>
      <c r="ATP3" s="995"/>
      <c r="ATQ3" s="995"/>
      <c r="ATR3" s="995"/>
      <c r="ATS3" s="995"/>
      <c r="ATT3" s="995"/>
      <c r="ATU3" s="995"/>
      <c r="ATV3" s="995"/>
      <c r="ATW3" s="995"/>
      <c r="ATX3" s="995"/>
      <c r="ATY3" s="995"/>
      <c r="ATZ3" s="995"/>
      <c r="AUA3" s="995"/>
      <c r="AUB3" s="995"/>
      <c r="AUC3" s="995"/>
      <c r="AUD3" s="995"/>
      <c r="AUE3" s="995"/>
      <c r="AUF3" s="995"/>
      <c r="AUG3" s="995"/>
      <c r="AUH3" s="995"/>
      <c r="AUI3" s="995"/>
      <c r="AUJ3" s="995"/>
      <c r="AUK3" s="995"/>
      <c r="AUL3" s="995"/>
      <c r="AUM3" s="995"/>
      <c r="AUN3" s="995"/>
      <c r="AUO3" s="995"/>
      <c r="AUP3" s="995"/>
      <c r="AUQ3" s="995"/>
      <c r="AUR3" s="995"/>
      <c r="AUS3" s="995"/>
      <c r="AUT3" s="995"/>
      <c r="AUU3" s="995"/>
      <c r="AUV3" s="995"/>
      <c r="AUW3" s="995"/>
      <c r="AUX3" s="995"/>
      <c r="AUY3" s="995"/>
      <c r="AUZ3" s="995"/>
      <c r="AVA3" s="995"/>
      <c r="AVB3" s="995"/>
      <c r="AVC3" s="995"/>
      <c r="AVD3" s="995"/>
      <c r="AVE3" s="995"/>
      <c r="AVF3" s="995"/>
      <c r="AVG3" s="995"/>
      <c r="AVH3" s="995"/>
      <c r="AVI3" s="995"/>
      <c r="AVJ3" s="995"/>
      <c r="AVK3" s="995"/>
      <c r="AVL3" s="995"/>
      <c r="AVM3" s="995"/>
      <c r="AVN3" s="995"/>
      <c r="AVO3" s="995"/>
      <c r="AVP3" s="995"/>
      <c r="AVQ3" s="995"/>
      <c r="AVR3" s="995"/>
      <c r="AVS3" s="995"/>
      <c r="AVT3" s="995"/>
      <c r="AVU3" s="995"/>
      <c r="AVV3" s="995"/>
      <c r="AVW3" s="995"/>
      <c r="AVX3" s="995"/>
      <c r="AVY3" s="995"/>
      <c r="AVZ3" s="995"/>
      <c r="AWA3" s="995"/>
      <c r="AWB3" s="995"/>
      <c r="AWC3" s="995"/>
      <c r="AWD3" s="995"/>
      <c r="AWE3" s="995"/>
      <c r="AWF3" s="995"/>
      <c r="AWG3" s="995"/>
      <c r="AWH3" s="995"/>
      <c r="AWI3" s="995"/>
      <c r="AWJ3" s="995"/>
      <c r="AWK3" s="995"/>
      <c r="AWL3" s="995"/>
      <c r="AWM3" s="995"/>
      <c r="AWN3" s="995"/>
      <c r="AWO3" s="995"/>
      <c r="AWP3" s="995"/>
      <c r="AWQ3" s="995"/>
      <c r="AWR3" s="995"/>
      <c r="AWS3" s="995"/>
      <c r="AWT3" s="995"/>
      <c r="AWU3" s="995"/>
      <c r="AWV3" s="995"/>
      <c r="AWW3" s="995"/>
      <c r="AWX3" s="995"/>
      <c r="AWY3" s="995"/>
      <c r="AWZ3" s="995"/>
      <c r="AXA3" s="995"/>
      <c r="AXB3" s="995"/>
      <c r="AXC3" s="995"/>
      <c r="AXD3" s="995"/>
      <c r="AXE3" s="995"/>
      <c r="AXF3" s="995"/>
      <c r="AXG3" s="995"/>
      <c r="AXH3" s="995"/>
      <c r="AXI3" s="995"/>
      <c r="AXJ3" s="995"/>
      <c r="AXK3" s="995"/>
      <c r="AXL3" s="995"/>
      <c r="AXM3" s="995"/>
      <c r="AXN3" s="995"/>
      <c r="AXO3" s="995"/>
      <c r="AXP3" s="995"/>
      <c r="AXQ3" s="995"/>
      <c r="AXR3" s="995"/>
      <c r="AXS3" s="995"/>
      <c r="AXT3" s="995"/>
      <c r="AXU3" s="995"/>
      <c r="AXV3" s="995"/>
      <c r="AXW3" s="995"/>
      <c r="AXX3" s="995"/>
      <c r="AXY3" s="995"/>
      <c r="AXZ3" s="995"/>
      <c r="AYA3" s="995"/>
      <c r="AYB3" s="995"/>
      <c r="AYC3" s="995"/>
      <c r="AYD3" s="995"/>
      <c r="AYE3" s="995"/>
      <c r="AYF3" s="995"/>
      <c r="AYG3" s="995"/>
      <c r="AYH3" s="995"/>
      <c r="AYI3" s="995"/>
      <c r="AYJ3" s="995"/>
      <c r="AYK3" s="995"/>
      <c r="AYL3" s="995"/>
      <c r="AYM3" s="995"/>
      <c r="AYN3" s="995"/>
      <c r="AYO3" s="995"/>
      <c r="AYP3" s="995"/>
      <c r="AYQ3" s="995"/>
      <c r="AYR3" s="995"/>
      <c r="AYS3" s="995"/>
      <c r="AYT3" s="995"/>
      <c r="AYU3" s="995"/>
      <c r="AYV3" s="995"/>
      <c r="AYW3" s="995"/>
      <c r="AYX3" s="995"/>
      <c r="AYY3" s="995"/>
      <c r="AYZ3" s="995"/>
      <c r="AZA3" s="995"/>
      <c r="AZB3" s="995"/>
      <c r="AZC3" s="995"/>
      <c r="AZD3" s="995"/>
      <c r="AZE3" s="995"/>
      <c r="AZF3" s="995"/>
      <c r="AZG3" s="995"/>
      <c r="AZH3" s="995"/>
      <c r="AZI3" s="995"/>
      <c r="AZJ3" s="995"/>
      <c r="AZK3" s="995"/>
      <c r="AZL3" s="995"/>
      <c r="AZM3" s="995"/>
      <c r="AZN3" s="995"/>
      <c r="AZO3" s="995"/>
      <c r="AZP3" s="995"/>
      <c r="AZQ3" s="995"/>
      <c r="AZR3" s="995"/>
      <c r="AZS3" s="995"/>
      <c r="AZT3" s="995"/>
      <c r="AZU3" s="995"/>
      <c r="AZV3" s="995"/>
      <c r="AZW3" s="995"/>
      <c r="AZX3" s="995"/>
      <c r="AZY3" s="995"/>
      <c r="AZZ3" s="995"/>
      <c r="BAA3" s="995"/>
      <c r="BAB3" s="995"/>
      <c r="BAC3" s="995"/>
      <c r="BAD3" s="995"/>
      <c r="BAE3" s="995"/>
      <c r="BAF3" s="995"/>
      <c r="BAG3" s="995"/>
      <c r="BAH3" s="995"/>
      <c r="BAI3" s="995"/>
      <c r="BAJ3" s="995"/>
      <c r="BAK3" s="995"/>
      <c r="BAL3" s="995"/>
      <c r="BAM3" s="995"/>
      <c r="BAN3" s="995"/>
      <c r="BAO3" s="995"/>
      <c r="BAP3" s="995"/>
      <c r="BAQ3" s="995"/>
      <c r="BAR3" s="995"/>
      <c r="BAS3" s="995"/>
      <c r="BAT3" s="995"/>
      <c r="BAU3" s="995"/>
      <c r="BAV3" s="995"/>
      <c r="BAW3" s="995"/>
      <c r="BAX3" s="995"/>
      <c r="BAY3" s="995"/>
      <c r="BAZ3" s="995"/>
      <c r="BBA3" s="995"/>
      <c r="BBB3" s="995"/>
      <c r="BBC3" s="995"/>
      <c r="BBD3" s="995"/>
      <c r="BBE3" s="995"/>
      <c r="BBF3" s="995"/>
      <c r="BBG3" s="995"/>
      <c r="BBH3" s="995"/>
      <c r="BBI3" s="995"/>
      <c r="BBJ3" s="995"/>
      <c r="BBK3" s="995"/>
      <c r="BBL3" s="995"/>
      <c r="BBM3" s="995"/>
      <c r="BBN3" s="995"/>
      <c r="BBO3" s="995"/>
      <c r="BBP3" s="995"/>
      <c r="BBQ3" s="995"/>
      <c r="BBR3" s="995"/>
      <c r="BBS3" s="995"/>
      <c r="BBT3" s="995"/>
      <c r="BBU3" s="995"/>
      <c r="BBV3" s="995"/>
      <c r="BBW3" s="995"/>
      <c r="BBX3" s="995"/>
      <c r="BBY3" s="995"/>
      <c r="BBZ3" s="995"/>
      <c r="BCA3" s="995"/>
      <c r="BCB3" s="995"/>
      <c r="BCC3" s="995"/>
      <c r="BCD3" s="995"/>
      <c r="BCE3" s="995"/>
      <c r="BCF3" s="995"/>
      <c r="BCG3" s="995"/>
      <c r="BCH3" s="995"/>
      <c r="BCI3" s="995"/>
      <c r="BCJ3" s="995"/>
      <c r="BCK3" s="995"/>
      <c r="BCL3" s="995"/>
      <c r="BCM3" s="995"/>
      <c r="BCN3" s="995"/>
      <c r="BCO3" s="995"/>
      <c r="BCP3" s="995"/>
      <c r="BCQ3" s="995"/>
      <c r="BCR3" s="995"/>
      <c r="BCS3" s="995"/>
      <c r="BCT3" s="995"/>
      <c r="BCU3" s="995"/>
      <c r="BCV3" s="995"/>
      <c r="BCW3" s="995"/>
      <c r="BCX3" s="995"/>
      <c r="BCY3" s="995"/>
      <c r="BCZ3" s="995"/>
      <c r="BDA3" s="995"/>
      <c r="BDB3" s="995"/>
      <c r="BDC3" s="995"/>
      <c r="BDD3" s="995"/>
      <c r="BDE3" s="995"/>
      <c r="BDF3" s="995"/>
      <c r="BDG3" s="995"/>
      <c r="BDH3" s="995"/>
      <c r="BDI3" s="995"/>
      <c r="BDJ3" s="995"/>
      <c r="BDK3" s="995"/>
      <c r="BDL3" s="995"/>
      <c r="BDM3" s="995"/>
      <c r="BDN3" s="995"/>
      <c r="BDO3" s="995"/>
      <c r="BDP3" s="995"/>
      <c r="BDQ3" s="995"/>
      <c r="BDR3" s="995"/>
      <c r="BDS3" s="995"/>
      <c r="BDT3" s="995"/>
      <c r="BDU3" s="995"/>
      <c r="BDV3" s="995"/>
      <c r="BDW3" s="995"/>
      <c r="BDX3" s="995"/>
      <c r="BDY3" s="995"/>
      <c r="BDZ3" s="995"/>
      <c r="BEA3" s="995"/>
      <c r="BEB3" s="995"/>
      <c r="BEC3" s="995"/>
      <c r="BED3" s="995"/>
      <c r="BEE3" s="995"/>
      <c r="BEF3" s="995"/>
      <c r="BEG3" s="995"/>
      <c r="BEH3" s="995"/>
      <c r="BEI3" s="995"/>
      <c r="BEJ3" s="995"/>
      <c r="BEK3" s="995"/>
      <c r="BEL3" s="995"/>
      <c r="BEM3" s="995"/>
      <c r="BEN3" s="995"/>
      <c r="BEO3" s="995"/>
      <c r="BEP3" s="995"/>
      <c r="BEQ3" s="995"/>
      <c r="BER3" s="995"/>
      <c r="BES3" s="995"/>
      <c r="BET3" s="995"/>
      <c r="BEU3" s="995"/>
      <c r="BEV3" s="995"/>
      <c r="BEW3" s="995"/>
      <c r="BEX3" s="995"/>
      <c r="BEY3" s="995"/>
      <c r="BEZ3" s="995"/>
      <c r="BFA3" s="995"/>
      <c r="BFB3" s="995"/>
      <c r="BFC3" s="995"/>
      <c r="BFD3" s="995"/>
      <c r="BFE3" s="995"/>
      <c r="BFF3" s="995"/>
      <c r="BFG3" s="995"/>
      <c r="BFH3" s="995"/>
      <c r="BFI3" s="995"/>
      <c r="BFJ3" s="995"/>
      <c r="BFK3" s="995"/>
      <c r="BFL3" s="995"/>
      <c r="BFM3" s="995"/>
      <c r="BFN3" s="995"/>
      <c r="BFO3" s="995"/>
      <c r="BFP3" s="995"/>
      <c r="BFQ3" s="995"/>
      <c r="BFR3" s="995"/>
      <c r="BFS3" s="995"/>
      <c r="BFT3" s="995"/>
      <c r="BFU3" s="995"/>
      <c r="BFV3" s="995"/>
      <c r="BFW3" s="995"/>
      <c r="BFX3" s="995"/>
      <c r="BFY3" s="995"/>
      <c r="BFZ3" s="995"/>
      <c r="BGA3" s="995"/>
      <c r="BGB3" s="995"/>
      <c r="BGC3" s="995"/>
      <c r="BGD3" s="995"/>
      <c r="BGE3" s="995"/>
      <c r="BGF3" s="995"/>
      <c r="BGG3" s="995"/>
      <c r="BGH3" s="995"/>
      <c r="BGI3" s="995"/>
      <c r="BGJ3" s="995"/>
      <c r="BGK3" s="995"/>
      <c r="BGL3" s="995"/>
      <c r="BGM3" s="995"/>
      <c r="BGN3" s="995"/>
      <c r="BGO3" s="995"/>
      <c r="BGP3" s="995"/>
      <c r="BGQ3" s="995"/>
      <c r="BGR3" s="995"/>
      <c r="BGS3" s="995"/>
      <c r="BGT3" s="995"/>
      <c r="BGU3" s="995"/>
      <c r="BGV3" s="995"/>
      <c r="BGW3" s="995"/>
      <c r="BGX3" s="995"/>
      <c r="BGY3" s="995"/>
      <c r="BGZ3" s="995"/>
      <c r="BHA3" s="995"/>
      <c r="BHB3" s="995"/>
      <c r="BHC3" s="995"/>
      <c r="BHD3" s="995"/>
      <c r="BHE3" s="995"/>
      <c r="BHF3" s="995"/>
      <c r="BHG3" s="995"/>
      <c r="BHH3" s="995"/>
      <c r="BHI3" s="995"/>
      <c r="BHJ3" s="995"/>
      <c r="BHK3" s="995"/>
      <c r="BHL3" s="995"/>
      <c r="BHM3" s="995"/>
      <c r="BHN3" s="995"/>
      <c r="BHO3" s="995"/>
      <c r="BHP3" s="995"/>
      <c r="BHQ3" s="995"/>
      <c r="BHR3" s="995"/>
      <c r="BHS3" s="995"/>
      <c r="BHT3" s="995"/>
      <c r="BHU3" s="995"/>
      <c r="BHV3" s="995"/>
      <c r="BHW3" s="995"/>
      <c r="BHX3" s="995"/>
      <c r="BHY3" s="995"/>
      <c r="BHZ3" s="995"/>
      <c r="BIA3" s="995"/>
      <c r="BIB3" s="995"/>
      <c r="BIC3" s="995"/>
      <c r="BID3" s="995"/>
      <c r="BIE3" s="995"/>
      <c r="BIF3" s="995"/>
      <c r="BIG3" s="995"/>
      <c r="BIH3" s="995"/>
      <c r="BII3" s="995"/>
      <c r="BIJ3" s="995"/>
      <c r="BIK3" s="995"/>
      <c r="BIL3" s="995"/>
      <c r="BIM3" s="995"/>
      <c r="BIN3" s="995"/>
      <c r="BIO3" s="995"/>
      <c r="BIP3" s="995"/>
      <c r="BIQ3" s="995"/>
      <c r="BIR3" s="995"/>
      <c r="BIS3" s="995"/>
      <c r="BIT3" s="995"/>
      <c r="BIU3" s="995"/>
      <c r="BIV3" s="995"/>
      <c r="BIW3" s="995"/>
      <c r="BIX3" s="995"/>
      <c r="BIY3" s="995"/>
      <c r="BIZ3" s="995"/>
      <c r="BJA3" s="995"/>
      <c r="BJB3" s="995"/>
      <c r="BJC3" s="995"/>
      <c r="BJD3" s="995"/>
      <c r="BJE3" s="995"/>
      <c r="BJF3" s="995"/>
      <c r="BJG3" s="995"/>
      <c r="BJH3" s="995"/>
      <c r="BJI3" s="995"/>
      <c r="BJJ3" s="995"/>
      <c r="BJK3" s="995"/>
      <c r="BJL3" s="995"/>
      <c r="BJM3" s="995"/>
      <c r="BJN3" s="995"/>
      <c r="BJO3" s="995"/>
      <c r="BJP3" s="995"/>
      <c r="BJQ3" s="995"/>
      <c r="BJR3" s="995"/>
      <c r="BJS3" s="995"/>
      <c r="BJT3" s="995"/>
      <c r="BJU3" s="995"/>
      <c r="BJV3" s="995"/>
      <c r="BJW3" s="995"/>
      <c r="BJX3" s="995"/>
      <c r="BJY3" s="995"/>
      <c r="BJZ3" s="995"/>
      <c r="BKA3" s="995"/>
      <c r="BKB3" s="995"/>
      <c r="BKC3" s="995"/>
      <c r="BKD3" s="995"/>
      <c r="BKE3" s="995"/>
      <c r="BKF3" s="995"/>
      <c r="BKG3" s="995"/>
      <c r="BKH3" s="995"/>
      <c r="BKI3" s="995"/>
      <c r="BKJ3" s="995"/>
      <c r="BKK3" s="995"/>
      <c r="BKL3" s="995"/>
      <c r="BKM3" s="995"/>
      <c r="BKN3" s="995"/>
      <c r="BKO3" s="995"/>
      <c r="BKP3" s="995"/>
      <c r="BKQ3" s="995"/>
      <c r="BKR3" s="995"/>
      <c r="BKS3" s="995"/>
      <c r="BKT3" s="995"/>
      <c r="BKU3" s="995"/>
      <c r="BKV3" s="995"/>
      <c r="BKW3" s="995"/>
      <c r="BKX3" s="995"/>
      <c r="BKY3" s="995"/>
      <c r="BKZ3" s="995"/>
      <c r="BLA3" s="995"/>
      <c r="BLB3" s="995"/>
      <c r="BLC3" s="995"/>
      <c r="BLD3" s="995"/>
      <c r="BLE3" s="995"/>
      <c r="BLF3" s="995"/>
      <c r="BLG3" s="995"/>
      <c r="BLH3" s="995"/>
      <c r="BLI3" s="995"/>
      <c r="BLJ3" s="995"/>
      <c r="BLK3" s="995"/>
      <c r="BLL3" s="995"/>
      <c r="BLM3" s="995"/>
      <c r="BLN3" s="995"/>
      <c r="BLO3" s="995"/>
      <c r="BLP3" s="995"/>
      <c r="BLQ3" s="995"/>
      <c r="BLR3" s="995"/>
      <c r="BLS3" s="995"/>
      <c r="BLT3" s="995"/>
      <c r="BLU3" s="995"/>
      <c r="BLV3" s="995"/>
      <c r="BLW3" s="995"/>
      <c r="BLX3" s="995"/>
      <c r="BLY3" s="995"/>
      <c r="BLZ3" s="995"/>
      <c r="BMA3" s="995"/>
      <c r="BMB3" s="995"/>
      <c r="BMC3" s="995"/>
      <c r="BMD3" s="995"/>
      <c r="BME3" s="995"/>
      <c r="BMF3" s="995"/>
      <c r="BMG3" s="995"/>
      <c r="BMH3" s="995"/>
      <c r="BMI3" s="995"/>
      <c r="BMJ3" s="995"/>
      <c r="BMK3" s="995"/>
      <c r="BML3" s="995"/>
      <c r="BMM3" s="995"/>
      <c r="BMN3" s="995"/>
      <c r="BMO3" s="995"/>
      <c r="BMP3" s="995"/>
      <c r="BMQ3" s="995"/>
      <c r="BMR3" s="995"/>
      <c r="BMS3" s="995"/>
      <c r="BMT3" s="995"/>
      <c r="BMU3" s="995"/>
      <c r="BMV3" s="995"/>
      <c r="BMW3" s="995"/>
      <c r="BMX3" s="995"/>
      <c r="BMY3" s="995"/>
      <c r="BMZ3" s="995"/>
      <c r="BNA3" s="995"/>
      <c r="BNB3" s="995"/>
      <c r="BNC3" s="995"/>
      <c r="BND3" s="995"/>
      <c r="BNE3" s="995"/>
      <c r="BNF3" s="995"/>
      <c r="BNG3" s="995"/>
      <c r="BNH3" s="995"/>
      <c r="BNI3" s="995"/>
      <c r="BNJ3" s="995"/>
      <c r="BNK3" s="995"/>
      <c r="BNL3" s="995"/>
      <c r="BNM3" s="995"/>
      <c r="BNN3" s="995"/>
      <c r="BNO3" s="995"/>
      <c r="BNP3" s="995"/>
      <c r="BNQ3" s="995"/>
      <c r="BNR3" s="995"/>
      <c r="BNS3" s="995"/>
      <c r="BNT3" s="995"/>
      <c r="BNU3" s="995"/>
      <c r="BNV3" s="995"/>
      <c r="BNW3" s="995"/>
      <c r="BNX3" s="995"/>
      <c r="BNY3" s="995"/>
      <c r="BNZ3" s="995"/>
      <c r="BOA3" s="995"/>
      <c r="BOB3" s="995"/>
      <c r="BOC3" s="995"/>
      <c r="BOD3" s="995"/>
      <c r="BOE3" s="995"/>
      <c r="BOF3" s="995"/>
      <c r="BOG3" s="995"/>
      <c r="BOH3" s="995"/>
      <c r="BOI3" s="995"/>
      <c r="BOJ3" s="995"/>
      <c r="BOK3" s="995"/>
      <c r="BOL3" s="995"/>
      <c r="BOM3" s="995"/>
      <c r="BON3" s="995"/>
      <c r="BOO3" s="995"/>
      <c r="BOP3" s="995"/>
      <c r="BOQ3" s="995"/>
      <c r="BOR3" s="995"/>
      <c r="BOS3" s="995"/>
      <c r="BOT3" s="995"/>
      <c r="BOU3" s="995"/>
      <c r="BOV3" s="995"/>
      <c r="BOW3" s="995"/>
      <c r="BOX3" s="995"/>
      <c r="BOY3" s="995"/>
      <c r="BOZ3" s="995"/>
      <c r="BPA3" s="995"/>
      <c r="BPB3" s="995"/>
      <c r="BPC3" s="995"/>
      <c r="BPD3" s="995"/>
      <c r="BPE3" s="995"/>
      <c r="BPF3" s="995"/>
      <c r="BPG3" s="995"/>
      <c r="BPH3" s="995"/>
      <c r="BPI3" s="995"/>
      <c r="BPJ3" s="995"/>
      <c r="BPK3" s="995"/>
      <c r="BPL3" s="995"/>
      <c r="BPM3" s="995"/>
      <c r="BPN3" s="995"/>
      <c r="BPO3" s="995"/>
      <c r="BPP3" s="995"/>
      <c r="BPQ3" s="995"/>
      <c r="BPR3" s="995"/>
      <c r="BPS3" s="995"/>
      <c r="BPT3" s="995"/>
      <c r="BPU3" s="995"/>
      <c r="BPV3" s="995"/>
      <c r="BPW3" s="995"/>
      <c r="BPX3" s="995"/>
      <c r="BPY3" s="995"/>
      <c r="BPZ3" s="995"/>
      <c r="BQA3" s="995"/>
      <c r="BQB3" s="995"/>
      <c r="BQC3" s="995"/>
      <c r="BQD3" s="995"/>
      <c r="BQE3" s="995"/>
      <c r="BQF3" s="995"/>
      <c r="BQG3" s="995"/>
      <c r="BQH3" s="995"/>
      <c r="BQI3" s="995"/>
      <c r="BQJ3" s="995"/>
      <c r="BQK3" s="995"/>
      <c r="BQL3" s="995"/>
      <c r="BQM3" s="995"/>
      <c r="BQN3" s="995"/>
      <c r="BQO3" s="995"/>
      <c r="BQP3" s="995"/>
      <c r="BQQ3" s="995"/>
      <c r="BQR3" s="995"/>
      <c r="BQS3" s="995"/>
      <c r="BQT3" s="995"/>
      <c r="BQU3" s="995"/>
      <c r="BQV3" s="995"/>
      <c r="BQW3" s="995"/>
      <c r="BQX3" s="995"/>
      <c r="BQY3" s="995"/>
      <c r="BQZ3" s="995"/>
      <c r="BRA3" s="995"/>
      <c r="BRB3" s="995"/>
      <c r="BRC3" s="995"/>
      <c r="BRD3" s="995"/>
      <c r="BRE3" s="995"/>
      <c r="BRF3" s="995"/>
      <c r="BRG3" s="995"/>
      <c r="BRH3" s="995"/>
      <c r="BRI3" s="995"/>
      <c r="BRJ3" s="995"/>
      <c r="BRK3" s="995"/>
      <c r="BRL3" s="995"/>
      <c r="BRM3" s="995"/>
      <c r="BRN3" s="995"/>
      <c r="BRO3" s="995"/>
      <c r="BRP3" s="995"/>
      <c r="BRQ3" s="995"/>
      <c r="BRR3" s="995"/>
      <c r="BRS3" s="995"/>
      <c r="BRT3" s="995"/>
      <c r="BRU3" s="995"/>
      <c r="BRV3" s="995"/>
      <c r="BRW3" s="995"/>
      <c r="BRX3" s="995"/>
      <c r="BRY3" s="995"/>
      <c r="BRZ3" s="995"/>
      <c r="BSA3" s="995"/>
      <c r="BSB3" s="995"/>
      <c r="BSC3" s="995"/>
      <c r="BSD3" s="995"/>
      <c r="BSE3" s="995"/>
      <c r="BSF3" s="995"/>
      <c r="BSG3" s="995"/>
      <c r="BSH3" s="995"/>
      <c r="BSI3" s="995"/>
      <c r="BSJ3" s="995"/>
      <c r="BSK3" s="995"/>
      <c r="BSL3" s="995"/>
      <c r="BSM3" s="995"/>
      <c r="BSN3" s="995"/>
      <c r="BSO3" s="995"/>
      <c r="BSP3" s="995"/>
      <c r="BSQ3" s="995"/>
      <c r="BSR3" s="995"/>
      <c r="BSS3" s="995"/>
      <c r="BST3" s="995"/>
      <c r="BSU3" s="995"/>
      <c r="BSV3" s="995"/>
      <c r="BSW3" s="995"/>
      <c r="BSX3" s="995"/>
      <c r="BSY3" s="995"/>
      <c r="BSZ3" s="995"/>
      <c r="BTA3" s="995"/>
      <c r="BTB3" s="995"/>
      <c r="BTC3" s="995"/>
      <c r="BTD3" s="995"/>
      <c r="BTE3" s="995"/>
      <c r="BTF3" s="995"/>
      <c r="BTG3" s="995"/>
      <c r="BTH3" s="995"/>
      <c r="BTI3" s="995"/>
      <c r="BTJ3" s="995"/>
      <c r="BTK3" s="995"/>
      <c r="BTL3" s="995"/>
      <c r="BTM3" s="995"/>
      <c r="BTN3" s="995"/>
      <c r="BTO3" s="995"/>
      <c r="BTP3" s="995"/>
      <c r="BTQ3" s="995"/>
      <c r="BTR3" s="995"/>
      <c r="BTS3" s="995"/>
      <c r="BTT3" s="995"/>
      <c r="BTU3" s="995"/>
      <c r="BTV3" s="995"/>
      <c r="BTW3" s="995"/>
      <c r="BTX3" s="995"/>
      <c r="BTY3" s="995"/>
      <c r="BTZ3" s="995"/>
      <c r="BUA3" s="995"/>
      <c r="BUB3" s="995"/>
      <c r="BUC3" s="995"/>
      <c r="BUD3" s="995"/>
      <c r="BUE3" s="995"/>
      <c r="BUF3" s="995"/>
      <c r="BUG3" s="995"/>
      <c r="BUH3" s="995"/>
      <c r="BUI3" s="995"/>
      <c r="BUJ3" s="995"/>
      <c r="BUK3" s="995"/>
      <c r="BUL3" s="995"/>
      <c r="BUM3" s="995"/>
      <c r="BUN3" s="995"/>
      <c r="BUO3" s="995"/>
      <c r="BUP3" s="995"/>
      <c r="BUQ3" s="995"/>
      <c r="BUR3" s="995"/>
      <c r="BUS3" s="995"/>
      <c r="BUT3" s="995"/>
      <c r="BUU3" s="995"/>
      <c r="BUV3" s="995"/>
      <c r="BUW3" s="995"/>
      <c r="BUX3" s="995"/>
      <c r="BUY3" s="995"/>
      <c r="BUZ3" s="995"/>
      <c r="BVA3" s="995"/>
      <c r="BVB3" s="995"/>
      <c r="BVC3" s="995"/>
      <c r="BVD3" s="995"/>
      <c r="BVE3" s="995"/>
      <c r="BVF3" s="995"/>
      <c r="BVG3" s="995"/>
      <c r="BVH3" s="995"/>
      <c r="BVI3" s="995"/>
      <c r="BVJ3" s="995"/>
      <c r="BVK3" s="995"/>
      <c r="BVL3" s="995"/>
      <c r="BVM3" s="995"/>
      <c r="BVN3" s="995"/>
      <c r="BVO3" s="995"/>
      <c r="BVP3" s="995"/>
      <c r="BVQ3" s="995"/>
      <c r="BVR3" s="995"/>
      <c r="BVS3" s="995"/>
      <c r="BVT3" s="995"/>
      <c r="BVU3" s="995"/>
      <c r="BVV3" s="995"/>
      <c r="BVW3" s="995"/>
      <c r="BVX3" s="995"/>
      <c r="BVY3" s="995"/>
      <c r="BVZ3" s="995"/>
      <c r="BWA3" s="995"/>
      <c r="BWB3" s="995"/>
      <c r="BWC3" s="995"/>
      <c r="BWD3" s="995"/>
      <c r="BWE3" s="995"/>
      <c r="BWF3" s="995"/>
      <c r="BWG3" s="995"/>
      <c r="BWH3" s="995"/>
      <c r="BWI3" s="995"/>
      <c r="BWJ3" s="995"/>
      <c r="BWK3" s="995"/>
      <c r="BWL3" s="995"/>
      <c r="BWM3" s="995"/>
      <c r="BWN3" s="995"/>
      <c r="BWO3" s="995"/>
      <c r="BWP3" s="995"/>
      <c r="BWQ3" s="995"/>
      <c r="BWR3" s="995"/>
      <c r="BWS3" s="995"/>
      <c r="BWT3" s="995"/>
      <c r="BWU3" s="995"/>
      <c r="BWV3" s="995"/>
      <c r="BWW3" s="995"/>
      <c r="BWX3" s="995"/>
      <c r="BWY3" s="995"/>
      <c r="BWZ3" s="995"/>
      <c r="BXA3" s="995"/>
      <c r="BXB3" s="995"/>
      <c r="BXC3" s="995"/>
      <c r="BXD3" s="995"/>
      <c r="BXE3" s="995"/>
      <c r="BXF3" s="995"/>
      <c r="BXG3" s="995"/>
      <c r="BXH3" s="995"/>
      <c r="BXI3" s="995"/>
      <c r="BXJ3" s="995"/>
      <c r="BXK3" s="995"/>
      <c r="BXL3" s="995"/>
      <c r="BXM3" s="995"/>
      <c r="BXN3" s="995"/>
      <c r="BXO3" s="995"/>
      <c r="BXP3" s="995"/>
      <c r="BXQ3" s="995"/>
      <c r="BXR3" s="995"/>
      <c r="BXS3" s="995"/>
      <c r="BXT3" s="995"/>
      <c r="BXU3" s="995"/>
      <c r="BXV3" s="995"/>
      <c r="BXW3" s="995"/>
      <c r="BXX3" s="995"/>
      <c r="BXY3" s="995"/>
      <c r="BXZ3" s="995"/>
      <c r="BYA3" s="995"/>
      <c r="BYB3" s="995"/>
      <c r="BYC3" s="995"/>
      <c r="BYD3" s="995"/>
      <c r="BYE3" s="995"/>
      <c r="BYF3" s="995"/>
      <c r="BYG3" s="995"/>
      <c r="BYH3" s="995"/>
      <c r="BYI3" s="995"/>
      <c r="BYJ3" s="995"/>
      <c r="BYK3" s="995"/>
      <c r="BYL3" s="995"/>
      <c r="BYM3" s="995"/>
      <c r="BYN3" s="995"/>
      <c r="BYO3" s="995"/>
      <c r="BYP3" s="995"/>
      <c r="BYQ3" s="995"/>
      <c r="BYR3" s="995"/>
      <c r="BYS3" s="995"/>
      <c r="BYT3" s="995"/>
      <c r="BYU3" s="995"/>
      <c r="BYV3" s="995"/>
      <c r="BYW3" s="995"/>
      <c r="BYX3" s="995"/>
      <c r="BYY3" s="995"/>
      <c r="BYZ3" s="995"/>
      <c r="BZA3" s="995"/>
      <c r="BZB3" s="995"/>
      <c r="BZC3" s="995"/>
      <c r="BZD3" s="995"/>
      <c r="BZE3" s="995"/>
      <c r="BZF3" s="995"/>
      <c r="BZG3" s="995"/>
      <c r="BZH3" s="995"/>
      <c r="BZI3" s="995"/>
      <c r="BZJ3" s="995"/>
      <c r="BZK3" s="995"/>
      <c r="BZL3" s="995"/>
      <c r="BZM3" s="995"/>
      <c r="BZN3" s="995"/>
      <c r="BZO3" s="995"/>
      <c r="BZP3" s="995"/>
      <c r="BZQ3" s="995"/>
      <c r="BZR3" s="995"/>
      <c r="BZS3" s="995"/>
      <c r="BZT3" s="995"/>
      <c r="BZU3" s="995"/>
      <c r="BZV3" s="995"/>
      <c r="BZW3" s="995"/>
      <c r="BZX3" s="995"/>
      <c r="BZY3" s="995"/>
      <c r="BZZ3" s="995"/>
      <c r="CAA3" s="995"/>
      <c r="CAB3" s="995"/>
      <c r="CAC3" s="995"/>
      <c r="CAD3" s="995"/>
      <c r="CAE3" s="995"/>
      <c r="CAF3" s="995"/>
      <c r="CAG3" s="995"/>
      <c r="CAH3" s="995"/>
      <c r="CAI3" s="995"/>
      <c r="CAJ3" s="995"/>
      <c r="CAK3" s="995"/>
      <c r="CAL3" s="995"/>
      <c r="CAM3" s="995"/>
      <c r="CAN3" s="995"/>
      <c r="CAO3" s="995"/>
      <c r="CAP3" s="995"/>
      <c r="CAQ3" s="995"/>
      <c r="CAR3" s="995"/>
      <c r="CAS3" s="995"/>
      <c r="CAT3" s="995"/>
      <c r="CAU3" s="995"/>
      <c r="CAV3" s="995"/>
      <c r="CAW3" s="995"/>
      <c r="CAX3" s="995"/>
      <c r="CAY3" s="995"/>
      <c r="CAZ3" s="995"/>
      <c r="CBA3" s="995"/>
      <c r="CBB3" s="995"/>
      <c r="CBC3" s="995"/>
      <c r="CBD3" s="995"/>
      <c r="CBE3" s="995"/>
      <c r="CBF3" s="995"/>
      <c r="CBG3" s="995"/>
      <c r="CBH3" s="995"/>
      <c r="CBI3" s="995"/>
      <c r="CBJ3" s="995"/>
      <c r="CBK3" s="995"/>
      <c r="CBL3" s="995"/>
      <c r="CBM3" s="995"/>
      <c r="CBN3" s="995"/>
      <c r="CBO3" s="995"/>
      <c r="CBP3" s="995"/>
      <c r="CBQ3" s="995"/>
      <c r="CBR3" s="995"/>
      <c r="CBS3" s="995"/>
      <c r="CBT3" s="995"/>
      <c r="CBU3" s="995"/>
      <c r="CBV3" s="995"/>
      <c r="CBW3" s="995"/>
      <c r="CBX3" s="995"/>
      <c r="CBY3" s="995"/>
      <c r="CBZ3" s="995"/>
      <c r="CCA3" s="995"/>
      <c r="CCB3" s="995"/>
      <c r="CCC3" s="995"/>
      <c r="CCD3" s="995"/>
      <c r="CCE3" s="995"/>
      <c r="CCF3" s="995"/>
      <c r="CCG3" s="995"/>
      <c r="CCH3" s="995"/>
      <c r="CCI3" s="995"/>
      <c r="CCJ3" s="995"/>
      <c r="CCK3" s="995"/>
      <c r="CCL3" s="995"/>
      <c r="CCM3" s="995"/>
      <c r="CCN3" s="995"/>
      <c r="CCO3" s="995"/>
      <c r="CCP3" s="995"/>
      <c r="CCQ3" s="995"/>
      <c r="CCR3" s="995"/>
      <c r="CCS3" s="995"/>
      <c r="CCT3" s="995"/>
      <c r="CCU3" s="995"/>
      <c r="CCV3" s="995"/>
      <c r="CCW3" s="995"/>
      <c r="CCX3" s="995"/>
      <c r="CCY3" s="995"/>
      <c r="CCZ3" s="995"/>
      <c r="CDA3" s="995"/>
      <c r="CDB3" s="995"/>
      <c r="CDC3" s="995"/>
      <c r="CDD3" s="995"/>
      <c r="CDE3" s="995"/>
      <c r="CDF3" s="995"/>
      <c r="CDG3" s="995"/>
      <c r="CDH3" s="995"/>
      <c r="CDI3" s="995"/>
      <c r="CDJ3" s="995"/>
      <c r="CDK3" s="995"/>
      <c r="CDL3" s="995"/>
      <c r="CDM3" s="995"/>
      <c r="CDN3" s="995"/>
      <c r="CDO3" s="995"/>
      <c r="CDP3" s="995"/>
      <c r="CDQ3" s="995"/>
      <c r="CDR3" s="995"/>
      <c r="CDS3" s="995"/>
      <c r="CDT3" s="995"/>
      <c r="CDU3" s="995"/>
      <c r="CDV3" s="995"/>
      <c r="CDW3" s="995"/>
      <c r="CDX3" s="995"/>
      <c r="CDY3" s="995"/>
      <c r="CDZ3" s="995"/>
      <c r="CEA3" s="995"/>
      <c r="CEB3" s="995"/>
      <c r="CEC3" s="995"/>
      <c r="CED3" s="995"/>
      <c r="CEE3" s="995"/>
      <c r="CEF3" s="995"/>
      <c r="CEG3" s="995"/>
      <c r="CEH3" s="995"/>
      <c r="CEI3" s="995"/>
      <c r="CEJ3" s="995"/>
      <c r="CEK3" s="995"/>
      <c r="CEL3" s="995"/>
      <c r="CEM3" s="995"/>
      <c r="CEN3" s="995"/>
      <c r="CEO3" s="995"/>
      <c r="CEP3" s="995"/>
      <c r="CEQ3" s="995"/>
      <c r="CER3" s="995"/>
      <c r="CES3" s="995"/>
      <c r="CET3" s="995"/>
      <c r="CEU3" s="995"/>
      <c r="CEV3" s="995"/>
      <c r="CEW3" s="995"/>
      <c r="CEX3" s="995"/>
      <c r="CEY3" s="995"/>
      <c r="CEZ3" s="995"/>
      <c r="CFA3" s="995"/>
      <c r="CFB3" s="995"/>
      <c r="CFC3" s="995"/>
      <c r="CFD3" s="995"/>
      <c r="CFE3" s="995"/>
      <c r="CFF3" s="995"/>
      <c r="CFG3" s="995"/>
      <c r="CFH3" s="995"/>
      <c r="CFI3" s="995"/>
      <c r="CFJ3" s="995"/>
      <c r="CFK3" s="995"/>
      <c r="CFL3" s="995"/>
      <c r="CFM3" s="995"/>
      <c r="CFN3" s="995"/>
      <c r="CFO3" s="995"/>
      <c r="CFP3" s="995"/>
      <c r="CFQ3" s="995"/>
      <c r="CFR3" s="995"/>
      <c r="CFS3" s="995"/>
      <c r="CFT3" s="995"/>
      <c r="CFU3" s="995"/>
      <c r="CFV3" s="995"/>
      <c r="CFW3" s="995"/>
      <c r="CFX3" s="995"/>
      <c r="CFY3" s="995"/>
      <c r="CFZ3" s="995"/>
      <c r="CGA3" s="995"/>
      <c r="CGB3" s="995"/>
      <c r="CGC3" s="995"/>
      <c r="CGD3" s="995"/>
      <c r="CGE3" s="995"/>
      <c r="CGF3" s="995"/>
      <c r="CGG3" s="995"/>
      <c r="CGH3" s="995"/>
      <c r="CGI3" s="995"/>
      <c r="CGJ3" s="995"/>
      <c r="CGK3" s="995"/>
      <c r="CGL3" s="995"/>
      <c r="CGM3" s="995"/>
      <c r="CGN3" s="995"/>
      <c r="CGO3" s="995"/>
      <c r="CGP3" s="995"/>
      <c r="CGQ3" s="995"/>
      <c r="CGR3" s="995"/>
      <c r="CGS3" s="995"/>
      <c r="CGT3" s="995"/>
      <c r="CGU3" s="995"/>
      <c r="CGV3" s="995"/>
      <c r="CGW3" s="995"/>
      <c r="CGX3" s="995"/>
      <c r="CGY3" s="995"/>
      <c r="CGZ3" s="995"/>
      <c r="CHA3" s="995"/>
      <c r="CHB3" s="995"/>
      <c r="CHC3" s="995"/>
      <c r="CHD3" s="995"/>
      <c r="CHE3" s="995"/>
      <c r="CHF3" s="995"/>
      <c r="CHG3" s="995"/>
      <c r="CHH3" s="995"/>
      <c r="CHI3" s="995"/>
      <c r="CHJ3" s="995"/>
      <c r="CHK3" s="995"/>
      <c r="CHL3" s="995"/>
      <c r="CHM3" s="995"/>
      <c r="CHN3" s="995"/>
      <c r="CHO3" s="995"/>
      <c r="CHP3" s="995"/>
      <c r="CHQ3" s="995"/>
      <c r="CHR3" s="995"/>
      <c r="CHS3" s="995"/>
      <c r="CHT3" s="995"/>
      <c r="CHU3" s="995"/>
      <c r="CHV3" s="995"/>
      <c r="CHW3" s="995"/>
      <c r="CHX3" s="995"/>
      <c r="CHY3" s="995"/>
      <c r="CHZ3" s="995"/>
      <c r="CIA3" s="995"/>
      <c r="CIB3" s="995"/>
      <c r="CIC3" s="995"/>
      <c r="CID3" s="995"/>
      <c r="CIE3" s="995"/>
      <c r="CIF3" s="995"/>
      <c r="CIG3" s="995"/>
      <c r="CIH3" s="995"/>
      <c r="CII3" s="995"/>
      <c r="CIJ3" s="995"/>
      <c r="CIK3" s="995"/>
      <c r="CIL3" s="995"/>
      <c r="CIM3" s="995"/>
      <c r="CIN3" s="995"/>
      <c r="CIO3" s="995"/>
      <c r="CIP3" s="995"/>
      <c r="CIQ3" s="995"/>
      <c r="CIR3" s="995"/>
      <c r="CIS3" s="995"/>
      <c r="CIT3" s="995"/>
      <c r="CIU3" s="995"/>
      <c r="CIV3" s="995"/>
      <c r="CIW3" s="995"/>
      <c r="CIX3" s="995"/>
      <c r="CIY3" s="995"/>
      <c r="CIZ3" s="995"/>
      <c r="CJA3" s="995"/>
      <c r="CJB3" s="995"/>
      <c r="CJC3" s="995"/>
      <c r="CJD3" s="995"/>
      <c r="CJE3" s="995"/>
      <c r="CJF3" s="995"/>
      <c r="CJG3" s="995"/>
      <c r="CJH3" s="995"/>
      <c r="CJI3" s="995"/>
      <c r="CJJ3" s="995"/>
      <c r="CJK3" s="995"/>
      <c r="CJL3" s="995"/>
      <c r="CJM3" s="995"/>
      <c r="CJN3" s="995"/>
      <c r="CJO3" s="995"/>
      <c r="CJP3" s="995"/>
      <c r="CJQ3" s="995"/>
      <c r="CJR3" s="995"/>
      <c r="CJS3" s="995"/>
      <c r="CJT3" s="995"/>
      <c r="CJU3" s="995"/>
      <c r="CJV3" s="995"/>
      <c r="CJW3" s="995"/>
      <c r="CJX3" s="995"/>
      <c r="CJY3" s="995"/>
      <c r="CJZ3" s="995"/>
      <c r="CKA3" s="995"/>
      <c r="CKB3" s="995"/>
      <c r="CKC3" s="995"/>
      <c r="CKD3" s="995"/>
      <c r="CKE3" s="995"/>
      <c r="CKF3" s="995"/>
      <c r="CKG3" s="995"/>
      <c r="CKH3" s="995"/>
      <c r="CKI3" s="995"/>
      <c r="CKJ3" s="995"/>
      <c r="CKK3" s="995"/>
      <c r="CKL3" s="995"/>
      <c r="CKM3" s="995"/>
      <c r="CKN3" s="995"/>
      <c r="CKO3" s="995"/>
      <c r="CKP3" s="995"/>
      <c r="CKQ3" s="995"/>
      <c r="CKR3" s="995"/>
      <c r="CKS3" s="995"/>
      <c r="CKT3" s="995"/>
      <c r="CKU3" s="995"/>
      <c r="CKV3" s="995"/>
      <c r="CKW3" s="995"/>
      <c r="CKX3" s="995"/>
      <c r="CKY3" s="995"/>
      <c r="CKZ3" s="995"/>
      <c r="CLA3" s="995"/>
      <c r="CLB3" s="995"/>
      <c r="CLC3" s="995"/>
      <c r="CLD3" s="995"/>
      <c r="CLE3" s="995"/>
      <c r="CLF3" s="995"/>
      <c r="CLG3" s="995"/>
      <c r="CLH3" s="995"/>
      <c r="CLI3" s="995"/>
      <c r="CLJ3" s="995"/>
      <c r="CLK3" s="995"/>
      <c r="CLL3" s="995"/>
      <c r="CLM3" s="995"/>
      <c r="CLN3" s="995"/>
      <c r="CLO3" s="995"/>
      <c r="CLP3" s="995"/>
      <c r="CLQ3" s="995"/>
      <c r="CLR3" s="995"/>
      <c r="CLS3" s="995"/>
      <c r="CLT3" s="995"/>
      <c r="CLU3" s="995"/>
      <c r="CLV3" s="995"/>
      <c r="CLW3" s="995"/>
      <c r="CLX3" s="995"/>
      <c r="CLY3" s="995"/>
      <c r="CLZ3" s="995"/>
      <c r="CMA3" s="995"/>
      <c r="CMB3" s="995"/>
      <c r="CMC3" s="995"/>
      <c r="CMD3" s="995"/>
      <c r="CME3" s="995"/>
      <c r="CMF3" s="995"/>
      <c r="CMG3" s="995"/>
      <c r="CMH3" s="995"/>
      <c r="CMI3" s="995"/>
      <c r="CMJ3" s="995"/>
      <c r="CMK3" s="995"/>
      <c r="CML3" s="995"/>
      <c r="CMM3" s="995"/>
      <c r="CMN3" s="995"/>
      <c r="CMO3" s="995"/>
      <c r="CMP3" s="995"/>
      <c r="CMQ3" s="995"/>
      <c r="CMR3" s="995"/>
      <c r="CMS3" s="995"/>
      <c r="CMT3" s="995"/>
      <c r="CMU3" s="995"/>
      <c r="CMV3" s="995"/>
      <c r="CMW3" s="995"/>
      <c r="CMX3" s="995"/>
      <c r="CMY3" s="995"/>
      <c r="CMZ3" s="995"/>
      <c r="CNA3" s="995"/>
      <c r="CNB3" s="995"/>
      <c r="CNC3" s="995"/>
      <c r="CND3" s="995"/>
      <c r="CNE3" s="995"/>
      <c r="CNF3" s="995"/>
      <c r="CNG3" s="995"/>
      <c r="CNH3" s="995"/>
      <c r="CNI3" s="995"/>
      <c r="CNJ3" s="995"/>
      <c r="CNK3" s="995"/>
      <c r="CNL3" s="995"/>
      <c r="CNM3" s="995"/>
      <c r="CNN3" s="995"/>
      <c r="CNO3" s="995"/>
      <c r="CNP3" s="995"/>
      <c r="CNQ3" s="995"/>
      <c r="CNR3" s="995"/>
      <c r="CNS3" s="995"/>
      <c r="CNT3" s="995"/>
      <c r="CNU3" s="995"/>
      <c r="CNV3" s="995"/>
      <c r="CNW3" s="995"/>
      <c r="CNX3" s="995"/>
      <c r="CNY3" s="995"/>
      <c r="CNZ3" s="995"/>
      <c r="COA3" s="995"/>
      <c r="COB3" s="995"/>
      <c r="COC3" s="995"/>
      <c r="COD3" s="995"/>
      <c r="COE3" s="995"/>
      <c r="COF3" s="995"/>
      <c r="COG3" s="995"/>
      <c r="COH3" s="995"/>
      <c r="COI3" s="995"/>
      <c r="COJ3" s="995"/>
      <c r="COK3" s="995"/>
      <c r="COL3" s="995"/>
      <c r="COM3" s="995"/>
      <c r="CON3" s="995"/>
      <c r="COO3" s="995"/>
      <c r="COP3" s="995"/>
      <c r="COQ3" s="995"/>
      <c r="COR3" s="995"/>
      <c r="COS3" s="995"/>
      <c r="COT3" s="995"/>
      <c r="COU3" s="995"/>
      <c r="COV3" s="995"/>
      <c r="COW3" s="995"/>
      <c r="COX3" s="995"/>
      <c r="COY3" s="995"/>
      <c r="COZ3" s="995"/>
      <c r="CPA3" s="995"/>
      <c r="CPB3" s="995"/>
      <c r="CPC3" s="995"/>
      <c r="CPD3" s="995"/>
      <c r="CPE3" s="995"/>
      <c r="CPF3" s="995"/>
      <c r="CPG3" s="995"/>
      <c r="CPH3" s="995"/>
      <c r="CPI3" s="995"/>
      <c r="CPJ3" s="995"/>
      <c r="CPK3" s="995"/>
      <c r="CPL3" s="995"/>
      <c r="CPM3" s="995"/>
      <c r="CPN3" s="995"/>
      <c r="CPO3" s="995"/>
      <c r="CPP3" s="995"/>
      <c r="CPQ3" s="995"/>
      <c r="CPR3" s="995"/>
      <c r="CPS3" s="995"/>
      <c r="CPT3" s="995"/>
      <c r="CPU3" s="995"/>
      <c r="CPV3" s="995"/>
      <c r="CPW3" s="995"/>
      <c r="CPX3" s="995"/>
      <c r="CPY3" s="995"/>
      <c r="CPZ3" s="995"/>
      <c r="CQA3" s="995"/>
      <c r="CQB3" s="995"/>
      <c r="CQC3" s="995"/>
      <c r="CQD3" s="995"/>
      <c r="CQE3" s="995"/>
      <c r="CQF3" s="995"/>
      <c r="CQG3" s="995"/>
      <c r="CQH3" s="995"/>
      <c r="CQI3" s="995"/>
      <c r="CQJ3" s="995"/>
      <c r="CQK3" s="995"/>
      <c r="CQL3" s="995"/>
      <c r="CQM3" s="995"/>
      <c r="CQN3" s="995"/>
      <c r="CQO3" s="995"/>
      <c r="CQP3" s="995"/>
      <c r="CQQ3" s="995"/>
      <c r="CQR3" s="995"/>
      <c r="CQS3" s="995"/>
      <c r="CQT3" s="995"/>
      <c r="CQU3" s="995"/>
      <c r="CQV3" s="995"/>
      <c r="CQW3" s="995"/>
      <c r="CQX3" s="995"/>
      <c r="CQY3" s="995"/>
      <c r="CQZ3" s="995"/>
      <c r="CRA3" s="995"/>
      <c r="CRB3" s="995"/>
      <c r="CRC3" s="995"/>
      <c r="CRD3" s="995"/>
      <c r="CRE3" s="995"/>
      <c r="CRF3" s="995"/>
      <c r="CRG3" s="995"/>
      <c r="CRH3" s="995"/>
      <c r="CRI3" s="995"/>
      <c r="CRJ3" s="995"/>
      <c r="CRK3" s="995"/>
      <c r="CRL3" s="995"/>
      <c r="CRM3" s="995"/>
      <c r="CRN3" s="995"/>
      <c r="CRO3" s="995"/>
      <c r="CRP3" s="995"/>
      <c r="CRQ3" s="995"/>
      <c r="CRR3" s="995"/>
      <c r="CRS3" s="995"/>
      <c r="CRT3" s="995"/>
      <c r="CRU3" s="995"/>
      <c r="CRV3" s="995"/>
      <c r="CRW3" s="995"/>
      <c r="CRX3" s="995"/>
      <c r="CRY3" s="995"/>
      <c r="CRZ3" s="995"/>
      <c r="CSA3" s="995"/>
      <c r="CSB3" s="995"/>
      <c r="CSC3" s="995"/>
      <c r="CSD3" s="995"/>
      <c r="CSE3" s="995"/>
      <c r="CSF3" s="995"/>
      <c r="CSG3" s="995"/>
      <c r="CSH3" s="995"/>
      <c r="CSI3" s="995"/>
      <c r="CSJ3" s="995"/>
      <c r="CSK3" s="995"/>
      <c r="CSL3" s="995"/>
      <c r="CSM3" s="995"/>
      <c r="CSN3" s="995"/>
      <c r="CSO3" s="995"/>
      <c r="CSP3" s="995"/>
      <c r="CSQ3" s="995"/>
      <c r="CSR3" s="995"/>
      <c r="CSS3" s="995"/>
      <c r="CST3" s="995"/>
      <c r="CSU3" s="995"/>
      <c r="CSV3" s="995"/>
      <c r="CSW3" s="995"/>
      <c r="CSX3" s="995"/>
      <c r="CSY3" s="995"/>
      <c r="CSZ3" s="995"/>
      <c r="CTA3" s="995"/>
      <c r="CTB3" s="995"/>
      <c r="CTC3" s="995"/>
      <c r="CTD3" s="995"/>
      <c r="CTE3" s="995"/>
      <c r="CTF3" s="995"/>
      <c r="CTG3" s="995"/>
      <c r="CTH3" s="995"/>
      <c r="CTI3" s="995"/>
      <c r="CTJ3" s="995"/>
      <c r="CTK3" s="995"/>
      <c r="CTL3" s="995"/>
      <c r="CTM3" s="995"/>
      <c r="CTN3" s="995"/>
      <c r="CTO3" s="995"/>
      <c r="CTP3" s="995"/>
      <c r="CTQ3" s="995"/>
      <c r="CTR3" s="995"/>
      <c r="CTS3" s="995"/>
      <c r="CTT3" s="995"/>
      <c r="CTU3" s="995"/>
      <c r="CTV3" s="995"/>
      <c r="CTW3" s="995"/>
      <c r="CTX3" s="995"/>
      <c r="CTY3" s="995"/>
      <c r="CTZ3" s="995"/>
      <c r="CUA3" s="995"/>
      <c r="CUB3" s="995"/>
      <c r="CUC3" s="995"/>
      <c r="CUD3" s="995"/>
      <c r="CUE3" s="995"/>
      <c r="CUF3" s="995"/>
      <c r="CUG3" s="995"/>
      <c r="CUH3" s="995"/>
      <c r="CUI3" s="995"/>
      <c r="CUJ3" s="995"/>
      <c r="CUK3" s="995"/>
      <c r="CUL3" s="995"/>
      <c r="CUM3" s="995"/>
      <c r="CUN3" s="995"/>
      <c r="CUO3" s="995"/>
      <c r="CUP3" s="995"/>
      <c r="CUQ3" s="995"/>
      <c r="CUR3" s="995"/>
      <c r="CUS3" s="995"/>
      <c r="CUT3" s="995"/>
      <c r="CUU3" s="995"/>
      <c r="CUV3" s="995"/>
      <c r="CUW3" s="995"/>
      <c r="CUX3" s="995"/>
      <c r="CUY3" s="995"/>
      <c r="CUZ3" s="995"/>
      <c r="CVA3" s="995"/>
      <c r="CVB3" s="995"/>
      <c r="CVC3" s="995"/>
      <c r="CVD3" s="995"/>
      <c r="CVE3" s="995"/>
      <c r="CVF3" s="995"/>
      <c r="CVG3" s="995"/>
      <c r="CVH3" s="995"/>
      <c r="CVI3" s="995"/>
      <c r="CVJ3" s="995"/>
      <c r="CVK3" s="995"/>
      <c r="CVL3" s="995"/>
      <c r="CVM3" s="995"/>
      <c r="CVN3" s="995"/>
      <c r="CVO3" s="995"/>
      <c r="CVP3" s="995"/>
      <c r="CVQ3" s="995"/>
      <c r="CVR3" s="995"/>
      <c r="CVS3" s="995"/>
      <c r="CVT3" s="995"/>
      <c r="CVU3" s="995"/>
      <c r="CVV3" s="995"/>
      <c r="CVW3" s="995"/>
      <c r="CVX3" s="995"/>
      <c r="CVY3" s="995"/>
      <c r="CVZ3" s="995"/>
      <c r="CWA3" s="995"/>
      <c r="CWB3" s="995"/>
      <c r="CWC3" s="995"/>
      <c r="CWD3" s="995"/>
      <c r="CWE3" s="995"/>
      <c r="CWF3" s="995"/>
      <c r="CWG3" s="995"/>
      <c r="CWH3" s="995"/>
      <c r="CWI3" s="995"/>
      <c r="CWJ3" s="995"/>
      <c r="CWK3" s="995"/>
      <c r="CWL3" s="995"/>
      <c r="CWM3" s="995"/>
      <c r="CWN3" s="995"/>
      <c r="CWO3" s="995"/>
      <c r="CWP3" s="995"/>
      <c r="CWQ3" s="995"/>
      <c r="CWR3" s="995"/>
      <c r="CWS3" s="995"/>
      <c r="CWT3" s="995"/>
      <c r="CWU3" s="995"/>
      <c r="CWV3" s="995"/>
      <c r="CWW3" s="995"/>
      <c r="CWX3" s="995"/>
      <c r="CWY3" s="995"/>
      <c r="CWZ3" s="995"/>
      <c r="CXA3" s="995"/>
      <c r="CXB3" s="995"/>
      <c r="CXC3" s="995"/>
      <c r="CXD3" s="995"/>
      <c r="CXE3" s="995"/>
      <c r="CXF3" s="995"/>
      <c r="CXG3" s="995"/>
      <c r="CXH3" s="995"/>
      <c r="CXI3" s="995"/>
      <c r="CXJ3" s="995"/>
      <c r="CXK3" s="995"/>
      <c r="CXL3" s="995"/>
      <c r="CXM3" s="995"/>
      <c r="CXN3" s="995"/>
      <c r="CXO3" s="995"/>
      <c r="CXP3" s="995"/>
      <c r="CXQ3" s="995"/>
      <c r="CXR3" s="995"/>
      <c r="CXS3" s="995"/>
      <c r="CXT3" s="995"/>
      <c r="CXU3" s="995"/>
      <c r="CXV3" s="995"/>
      <c r="CXW3" s="995"/>
      <c r="CXX3" s="995"/>
      <c r="CXY3" s="995"/>
      <c r="CXZ3" s="995"/>
      <c r="CYA3" s="995"/>
      <c r="CYB3" s="995"/>
      <c r="CYC3" s="995"/>
      <c r="CYD3" s="995"/>
      <c r="CYE3" s="995"/>
      <c r="CYF3" s="995"/>
      <c r="CYG3" s="995"/>
      <c r="CYH3" s="995"/>
      <c r="CYI3" s="995"/>
      <c r="CYJ3" s="995"/>
      <c r="CYK3" s="995"/>
      <c r="CYL3" s="995"/>
      <c r="CYM3" s="995"/>
      <c r="CYN3" s="995"/>
      <c r="CYO3" s="995"/>
      <c r="CYP3" s="995"/>
      <c r="CYQ3" s="995"/>
      <c r="CYR3" s="995"/>
      <c r="CYS3" s="995"/>
      <c r="CYT3" s="995"/>
      <c r="CYU3" s="995"/>
      <c r="CYV3" s="995"/>
      <c r="CYW3" s="995"/>
      <c r="CYX3" s="995"/>
      <c r="CYY3" s="995"/>
      <c r="CYZ3" s="995"/>
      <c r="CZA3" s="995"/>
      <c r="CZB3" s="995"/>
      <c r="CZC3" s="995"/>
      <c r="CZD3" s="995"/>
      <c r="CZE3" s="995"/>
      <c r="CZF3" s="995"/>
      <c r="CZG3" s="995"/>
      <c r="CZH3" s="995"/>
      <c r="CZI3" s="995"/>
      <c r="CZJ3" s="995"/>
      <c r="CZK3" s="995"/>
      <c r="CZL3" s="995"/>
      <c r="CZM3" s="995"/>
      <c r="CZN3" s="995"/>
      <c r="CZO3" s="995"/>
      <c r="CZP3" s="995"/>
      <c r="CZQ3" s="995"/>
      <c r="CZR3" s="995"/>
      <c r="CZS3" s="995"/>
      <c r="CZT3" s="995"/>
      <c r="CZU3" s="995"/>
      <c r="CZV3" s="995"/>
      <c r="CZW3" s="995"/>
      <c r="CZX3" s="995"/>
      <c r="CZY3" s="995"/>
      <c r="CZZ3" s="995"/>
      <c r="DAA3" s="995"/>
      <c r="DAB3" s="995"/>
      <c r="DAC3" s="995"/>
      <c r="DAD3" s="995"/>
      <c r="DAE3" s="995"/>
      <c r="DAF3" s="995"/>
      <c r="DAG3" s="995"/>
      <c r="DAH3" s="995"/>
      <c r="DAI3" s="995"/>
      <c r="DAJ3" s="995"/>
      <c r="DAK3" s="995"/>
      <c r="DAL3" s="995"/>
      <c r="DAM3" s="995"/>
      <c r="DAN3" s="995"/>
      <c r="DAO3" s="995"/>
      <c r="DAP3" s="995"/>
      <c r="DAQ3" s="995"/>
      <c r="DAR3" s="995"/>
      <c r="DAS3" s="995"/>
      <c r="DAT3" s="995"/>
      <c r="DAU3" s="995"/>
      <c r="DAV3" s="995"/>
      <c r="DAW3" s="995"/>
      <c r="DAX3" s="995"/>
      <c r="DAY3" s="995"/>
      <c r="DAZ3" s="995"/>
      <c r="DBA3" s="995"/>
      <c r="DBB3" s="995"/>
      <c r="DBC3" s="995"/>
      <c r="DBD3" s="995"/>
      <c r="DBE3" s="995"/>
      <c r="DBF3" s="995"/>
      <c r="DBG3" s="995"/>
      <c r="DBH3" s="995"/>
      <c r="DBI3" s="995"/>
      <c r="DBJ3" s="995"/>
      <c r="DBK3" s="995"/>
      <c r="DBL3" s="995"/>
      <c r="DBM3" s="995"/>
      <c r="DBN3" s="995"/>
      <c r="DBO3" s="995"/>
      <c r="DBP3" s="995"/>
      <c r="DBQ3" s="995"/>
      <c r="DBR3" s="995"/>
      <c r="DBS3" s="995"/>
      <c r="DBT3" s="995"/>
      <c r="DBU3" s="995"/>
      <c r="DBV3" s="995"/>
      <c r="DBW3" s="995"/>
      <c r="DBX3" s="995"/>
      <c r="DBY3" s="995"/>
      <c r="DBZ3" s="995"/>
      <c r="DCA3" s="995"/>
      <c r="DCB3" s="995"/>
      <c r="DCC3" s="995"/>
      <c r="DCD3" s="995"/>
      <c r="DCE3" s="995"/>
      <c r="DCF3" s="995"/>
      <c r="DCG3" s="995"/>
      <c r="DCH3" s="995"/>
      <c r="DCI3" s="995"/>
      <c r="DCJ3" s="995"/>
      <c r="DCK3" s="995"/>
      <c r="DCL3" s="995"/>
      <c r="DCM3" s="995"/>
      <c r="DCN3" s="995"/>
      <c r="DCO3" s="995"/>
      <c r="DCP3" s="995"/>
      <c r="DCQ3" s="995"/>
      <c r="DCR3" s="995"/>
      <c r="DCS3" s="995"/>
      <c r="DCT3" s="995"/>
      <c r="DCU3" s="995"/>
      <c r="DCV3" s="995"/>
      <c r="DCW3" s="995"/>
      <c r="DCX3" s="995"/>
      <c r="DCY3" s="995"/>
      <c r="DCZ3" s="995"/>
      <c r="DDA3" s="995"/>
      <c r="DDB3" s="995"/>
      <c r="DDC3" s="995"/>
      <c r="DDD3" s="995"/>
      <c r="DDE3" s="995"/>
      <c r="DDF3" s="995"/>
      <c r="DDG3" s="995"/>
      <c r="DDH3" s="995"/>
      <c r="DDI3" s="995"/>
      <c r="DDJ3" s="995"/>
      <c r="DDK3" s="995"/>
      <c r="DDL3" s="995"/>
      <c r="DDM3" s="995"/>
      <c r="DDN3" s="995"/>
      <c r="DDO3" s="995"/>
      <c r="DDP3" s="995"/>
      <c r="DDQ3" s="995"/>
      <c r="DDR3" s="995"/>
      <c r="DDS3" s="995"/>
      <c r="DDT3" s="995"/>
      <c r="DDU3" s="995"/>
      <c r="DDV3" s="995"/>
      <c r="DDW3" s="995"/>
      <c r="DDX3" s="995"/>
      <c r="DDY3" s="995"/>
      <c r="DDZ3" s="995"/>
      <c r="DEA3" s="995"/>
      <c r="DEB3" s="995"/>
      <c r="DEC3" s="995"/>
      <c r="DED3" s="995"/>
      <c r="DEE3" s="995"/>
      <c r="DEF3" s="995"/>
      <c r="DEG3" s="995"/>
      <c r="DEH3" s="995"/>
      <c r="DEI3" s="995"/>
      <c r="DEJ3" s="995"/>
      <c r="DEK3" s="995"/>
      <c r="DEL3" s="995"/>
      <c r="DEM3" s="995"/>
      <c r="DEN3" s="995"/>
      <c r="DEO3" s="995"/>
      <c r="DEP3" s="995"/>
      <c r="DEQ3" s="995"/>
      <c r="DER3" s="995"/>
      <c r="DES3" s="995"/>
      <c r="DET3" s="995"/>
      <c r="DEU3" s="995"/>
      <c r="DEV3" s="995"/>
      <c r="DEW3" s="995"/>
      <c r="DEX3" s="995"/>
      <c r="DEY3" s="995"/>
      <c r="DEZ3" s="995"/>
      <c r="DFA3" s="995"/>
      <c r="DFB3" s="995"/>
      <c r="DFC3" s="995"/>
      <c r="DFD3" s="995"/>
      <c r="DFE3" s="995"/>
      <c r="DFF3" s="995"/>
      <c r="DFG3" s="995"/>
      <c r="DFH3" s="995"/>
      <c r="DFI3" s="995"/>
      <c r="DFJ3" s="995"/>
      <c r="DFK3" s="995"/>
      <c r="DFL3" s="995"/>
      <c r="DFM3" s="995"/>
      <c r="DFN3" s="995"/>
      <c r="DFO3" s="995"/>
      <c r="DFP3" s="995"/>
      <c r="DFQ3" s="995"/>
      <c r="DFR3" s="995"/>
      <c r="DFS3" s="995"/>
      <c r="DFT3" s="995"/>
      <c r="DFU3" s="995"/>
      <c r="DFV3" s="995"/>
      <c r="DFW3" s="995"/>
      <c r="DFX3" s="995"/>
      <c r="DFY3" s="995"/>
      <c r="DFZ3" s="995"/>
      <c r="DGA3" s="995"/>
      <c r="DGB3" s="995"/>
      <c r="DGC3" s="995"/>
      <c r="DGD3" s="995"/>
      <c r="DGE3" s="995"/>
      <c r="DGF3" s="995"/>
      <c r="DGG3" s="995"/>
      <c r="DGH3" s="995"/>
      <c r="DGI3" s="995"/>
      <c r="DGJ3" s="995"/>
      <c r="DGK3" s="995"/>
      <c r="DGL3" s="995"/>
      <c r="DGM3" s="995"/>
      <c r="DGN3" s="995"/>
      <c r="DGO3" s="995"/>
      <c r="DGP3" s="995"/>
      <c r="DGQ3" s="995"/>
      <c r="DGR3" s="995"/>
      <c r="DGS3" s="995"/>
      <c r="DGT3" s="995"/>
      <c r="DGU3" s="995"/>
      <c r="DGV3" s="995"/>
      <c r="DGW3" s="995"/>
      <c r="DGX3" s="995"/>
      <c r="DGY3" s="995"/>
      <c r="DGZ3" s="995"/>
      <c r="DHA3" s="995"/>
      <c r="DHB3" s="995"/>
      <c r="DHC3" s="995"/>
      <c r="DHD3" s="995"/>
      <c r="DHE3" s="995"/>
      <c r="DHF3" s="995"/>
      <c r="DHG3" s="995"/>
      <c r="DHH3" s="995"/>
      <c r="DHI3" s="995"/>
      <c r="DHJ3" s="995"/>
      <c r="DHK3" s="995"/>
      <c r="DHL3" s="995"/>
      <c r="DHM3" s="995"/>
      <c r="DHN3" s="995"/>
      <c r="DHO3" s="995"/>
      <c r="DHP3" s="995"/>
      <c r="DHQ3" s="995"/>
      <c r="DHR3" s="995"/>
      <c r="DHS3" s="995"/>
      <c r="DHT3" s="995"/>
      <c r="DHU3" s="995"/>
      <c r="DHV3" s="995"/>
      <c r="DHW3" s="995"/>
      <c r="DHX3" s="995"/>
      <c r="DHY3" s="995"/>
      <c r="DHZ3" s="995"/>
      <c r="DIA3" s="995"/>
      <c r="DIB3" s="995"/>
      <c r="DIC3" s="995"/>
      <c r="DID3" s="995"/>
      <c r="DIE3" s="995"/>
      <c r="DIF3" s="995"/>
      <c r="DIG3" s="995"/>
      <c r="DIH3" s="995"/>
      <c r="DII3" s="995"/>
      <c r="DIJ3" s="995"/>
      <c r="DIK3" s="995"/>
      <c r="DIL3" s="995"/>
      <c r="DIM3" s="995"/>
      <c r="DIN3" s="995"/>
      <c r="DIO3" s="995"/>
      <c r="DIP3" s="995"/>
      <c r="DIQ3" s="995"/>
      <c r="DIR3" s="995"/>
      <c r="DIS3" s="995"/>
      <c r="DIT3" s="995"/>
      <c r="DIU3" s="995"/>
      <c r="DIV3" s="995"/>
      <c r="DIW3" s="995"/>
      <c r="DIX3" s="995"/>
      <c r="DIY3" s="995"/>
      <c r="DIZ3" s="995"/>
      <c r="DJA3" s="995"/>
      <c r="DJB3" s="995"/>
      <c r="DJC3" s="995"/>
      <c r="DJD3" s="995"/>
      <c r="DJE3" s="995"/>
      <c r="DJF3" s="995"/>
      <c r="DJG3" s="995"/>
      <c r="DJH3" s="995"/>
      <c r="DJI3" s="995"/>
      <c r="DJJ3" s="995"/>
      <c r="DJK3" s="995"/>
      <c r="DJL3" s="995"/>
      <c r="DJM3" s="995"/>
      <c r="DJN3" s="995"/>
      <c r="DJO3" s="995"/>
      <c r="DJP3" s="995"/>
      <c r="DJQ3" s="995"/>
      <c r="DJR3" s="995"/>
      <c r="DJS3" s="995"/>
      <c r="DJT3" s="995"/>
      <c r="DJU3" s="995"/>
      <c r="DJV3" s="995"/>
      <c r="DJW3" s="995"/>
      <c r="DJX3" s="995"/>
      <c r="DJY3" s="995"/>
      <c r="DJZ3" s="995"/>
      <c r="DKA3" s="995"/>
      <c r="DKB3" s="995"/>
      <c r="DKC3" s="995"/>
      <c r="DKD3" s="995"/>
      <c r="DKE3" s="995"/>
      <c r="DKF3" s="995"/>
      <c r="DKG3" s="995"/>
      <c r="DKH3" s="995"/>
      <c r="DKI3" s="995"/>
      <c r="DKJ3" s="995"/>
      <c r="DKK3" s="995"/>
      <c r="DKL3" s="995"/>
      <c r="DKM3" s="995"/>
      <c r="DKN3" s="995"/>
      <c r="DKO3" s="995"/>
      <c r="DKP3" s="995"/>
      <c r="DKQ3" s="995"/>
      <c r="DKR3" s="995"/>
      <c r="DKS3" s="995"/>
      <c r="DKT3" s="995"/>
      <c r="DKU3" s="995"/>
      <c r="DKV3" s="995"/>
      <c r="DKW3" s="995"/>
      <c r="DKX3" s="995"/>
      <c r="DKY3" s="995"/>
      <c r="DKZ3" s="995"/>
      <c r="DLA3" s="995"/>
      <c r="DLB3" s="995"/>
      <c r="DLC3" s="995"/>
      <c r="DLD3" s="995"/>
      <c r="DLE3" s="995"/>
      <c r="DLF3" s="995"/>
      <c r="DLG3" s="995"/>
      <c r="DLH3" s="995"/>
      <c r="DLI3" s="995"/>
      <c r="DLJ3" s="995"/>
      <c r="DLK3" s="995"/>
      <c r="DLL3" s="995"/>
      <c r="DLM3" s="995"/>
      <c r="DLN3" s="995"/>
      <c r="DLO3" s="995"/>
      <c r="DLP3" s="995"/>
      <c r="DLQ3" s="995"/>
      <c r="DLR3" s="995"/>
      <c r="DLS3" s="995"/>
      <c r="DLT3" s="995"/>
      <c r="DLU3" s="995"/>
      <c r="DLV3" s="995"/>
      <c r="DLW3" s="995"/>
      <c r="DLX3" s="995"/>
      <c r="DLY3" s="995"/>
      <c r="DLZ3" s="995"/>
      <c r="DMA3" s="995"/>
      <c r="DMB3" s="995"/>
      <c r="DMC3" s="995"/>
      <c r="DMD3" s="995"/>
      <c r="DME3" s="995"/>
      <c r="DMF3" s="995"/>
      <c r="DMG3" s="995"/>
      <c r="DMH3" s="995"/>
      <c r="DMI3" s="995"/>
      <c r="DMJ3" s="995"/>
      <c r="DMK3" s="995"/>
      <c r="DML3" s="995"/>
      <c r="DMM3" s="995"/>
      <c r="DMN3" s="995"/>
      <c r="DMO3" s="995"/>
      <c r="DMP3" s="995"/>
      <c r="DMQ3" s="995"/>
      <c r="DMR3" s="995"/>
      <c r="DMS3" s="995"/>
      <c r="DMT3" s="995"/>
      <c r="DMU3" s="995"/>
      <c r="DMV3" s="995"/>
      <c r="DMW3" s="995"/>
      <c r="DMX3" s="995"/>
      <c r="DMY3" s="995"/>
      <c r="DMZ3" s="995"/>
      <c r="DNA3" s="995"/>
      <c r="DNB3" s="995"/>
      <c r="DNC3" s="995"/>
      <c r="DND3" s="995"/>
      <c r="DNE3" s="995"/>
      <c r="DNF3" s="995"/>
      <c r="DNG3" s="995"/>
      <c r="DNH3" s="995"/>
      <c r="DNI3" s="995"/>
      <c r="DNJ3" s="995"/>
      <c r="DNK3" s="995"/>
      <c r="DNL3" s="995"/>
      <c r="DNM3" s="995"/>
      <c r="DNN3" s="995"/>
      <c r="DNO3" s="995"/>
      <c r="DNP3" s="995"/>
      <c r="DNQ3" s="995"/>
      <c r="DNR3" s="995"/>
      <c r="DNS3" s="995"/>
      <c r="DNT3" s="995"/>
      <c r="DNU3" s="995"/>
      <c r="DNV3" s="995"/>
      <c r="DNW3" s="995"/>
      <c r="DNX3" s="995"/>
      <c r="DNY3" s="995"/>
      <c r="DNZ3" s="995"/>
      <c r="DOA3" s="995"/>
      <c r="DOB3" s="995"/>
      <c r="DOC3" s="995"/>
      <c r="DOD3" s="995"/>
      <c r="DOE3" s="995"/>
      <c r="DOF3" s="995"/>
      <c r="DOG3" s="995"/>
      <c r="DOH3" s="995"/>
      <c r="DOI3" s="995"/>
      <c r="DOJ3" s="995"/>
      <c r="DOK3" s="995"/>
      <c r="DOL3" s="995"/>
      <c r="DOM3" s="995"/>
      <c r="DON3" s="995"/>
      <c r="DOO3" s="995"/>
      <c r="DOP3" s="995"/>
      <c r="DOQ3" s="995"/>
      <c r="DOR3" s="995"/>
      <c r="DOS3" s="995"/>
      <c r="DOT3" s="995"/>
      <c r="DOU3" s="995"/>
      <c r="DOV3" s="995"/>
      <c r="DOW3" s="995"/>
      <c r="DOX3" s="995"/>
      <c r="DOY3" s="995"/>
      <c r="DOZ3" s="995"/>
      <c r="DPA3" s="995"/>
      <c r="DPB3" s="995"/>
      <c r="DPC3" s="995"/>
      <c r="DPD3" s="995"/>
      <c r="DPE3" s="995"/>
      <c r="DPF3" s="995"/>
      <c r="DPG3" s="995"/>
      <c r="DPH3" s="995"/>
      <c r="DPI3" s="995"/>
      <c r="DPJ3" s="995"/>
      <c r="DPK3" s="995"/>
      <c r="DPL3" s="995"/>
      <c r="DPM3" s="995"/>
      <c r="DPN3" s="995"/>
      <c r="DPO3" s="995"/>
      <c r="DPP3" s="995"/>
      <c r="DPQ3" s="995"/>
      <c r="DPR3" s="995"/>
      <c r="DPS3" s="995"/>
      <c r="DPT3" s="995"/>
      <c r="DPU3" s="995"/>
      <c r="DPV3" s="995"/>
      <c r="DPW3" s="995"/>
      <c r="DPX3" s="995"/>
      <c r="DPY3" s="995"/>
      <c r="DPZ3" s="995"/>
      <c r="DQA3" s="995"/>
      <c r="DQB3" s="995"/>
      <c r="DQC3" s="995"/>
      <c r="DQD3" s="995"/>
      <c r="DQE3" s="995"/>
      <c r="DQF3" s="995"/>
      <c r="DQG3" s="995"/>
      <c r="DQH3" s="995"/>
      <c r="DQI3" s="995"/>
      <c r="DQJ3" s="995"/>
      <c r="DQK3" s="995"/>
      <c r="DQL3" s="995"/>
      <c r="DQM3" s="995"/>
      <c r="DQN3" s="995"/>
      <c r="DQO3" s="995"/>
      <c r="DQP3" s="995"/>
      <c r="DQQ3" s="995"/>
      <c r="DQR3" s="995"/>
      <c r="DQS3" s="995"/>
      <c r="DQT3" s="995"/>
      <c r="DQU3" s="995"/>
      <c r="DQV3" s="995"/>
      <c r="DQW3" s="995"/>
      <c r="DQX3" s="995"/>
      <c r="DQY3" s="995"/>
      <c r="DQZ3" s="995"/>
      <c r="DRA3" s="995"/>
      <c r="DRB3" s="995"/>
      <c r="DRC3" s="995"/>
      <c r="DRD3" s="995"/>
      <c r="DRE3" s="995"/>
      <c r="DRF3" s="995"/>
      <c r="DRG3" s="995"/>
      <c r="DRH3" s="995"/>
      <c r="DRI3" s="995"/>
      <c r="DRJ3" s="995"/>
      <c r="DRK3" s="995"/>
      <c r="DRL3" s="995"/>
      <c r="DRM3" s="995"/>
      <c r="DRN3" s="995"/>
      <c r="DRO3" s="995"/>
      <c r="DRP3" s="995"/>
      <c r="DRQ3" s="995"/>
      <c r="DRR3" s="995"/>
      <c r="DRS3" s="995"/>
      <c r="DRT3" s="995"/>
      <c r="DRU3" s="995"/>
      <c r="DRV3" s="995"/>
      <c r="DRW3" s="995"/>
      <c r="DRX3" s="995"/>
      <c r="DRY3" s="995"/>
      <c r="DRZ3" s="995"/>
      <c r="DSA3" s="995"/>
      <c r="DSB3" s="995"/>
      <c r="DSC3" s="995"/>
      <c r="DSD3" s="995"/>
      <c r="DSE3" s="995"/>
      <c r="DSF3" s="995"/>
      <c r="DSG3" s="995"/>
      <c r="DSH3" s="995"/>
      <c r="DSI3" s="995"/>
      <c r="DSJ3" s="995"/>
      <c r="DSK3" s="995"/>
      <c r="DSL3" s="995"/>
      <c r="DSM3" s="995"/>
      <c r="DSN3" s="995"/>
      <c r="DSO3" s="995"/>
      <c r="DSP3" s="995"/>
      <c r="DSQ3" s="995"/>
      <c r="DSR3" s="995"/>
      <c r="DSS3" s="995"/>
      <c r="DST3" s="995"/>
      <c r="DSU3" s="995"/>
      <c r="DSV3" s="995"/>
      <c r="DSW3" s="995"/>
      <c r="DSX3" s="995"/>
      <c r="DSY3" s="995"/>
      <c r="DSZ3" s="995"/>
      <c r="DTA3" s="995"/>
      <c r="DTB3" s="995"/>
      <c r="DTC3" s="995"/>
      <c r="DTD3" s="995"/>
      <c r="DTE3" s="995"/>
      <c r="DTF3" s="995"/>
      <c r="DTG3" s="995"/>
      <c r="DTH3" s="995"/>
      <c r="DTI3" s="995"/>
      <c r="DTJ3" s="995"/>
      <c r="DTK3" s="995"/>
      <c r="DTL3" s="995"/>
      <c r="DTM3" s="995"/>
      <c r="DTN3" s="995"/>
      <c r="DTO3" s="995"/>
      <c r="DTP3" s="995"/>
      <c r="DTQ3" s="995"/>
      <c r="DTR3" s="995"/>
      <c r="DTS3" s="995"/>
      <c r="DTT3" s="995"/>
      <c r="DTU3" s="995"/>
      <c r="DTV3" s="995"/>
      <c r="DTW3" s="995"/>
      <c r="DTX3" s="995"/>
      <c r="DTY3" s="995"/>
      <c r="DTZ3" s="995"/>
      <c r="DUA3" s="995"/>
      <c r="DUB3" s="995"/>
      <c r="DUC3" s="995"/>
      <c r="DUD3" s="995"/>
      <c r="DUE3" s="995"/>
      <c r="DUF3" s="995"/>
      <c r="DUG3" s="995"/>
      <c r="DUH3" s="995"/>
      <c r="DUI3" s="995"/>
      <c r="DUJ3" s="995"/>
      <c r="DUK3" s="995"/>
      <c r="DUL3" s="995"/>
      <c r="DUM3" s="995"/>
      <c r="DUN3" s="995"/>
      <c r="DUO3" s="995"/>
      <c r="DUP3" s="995"/>
      <c r="DUQ3" s="995"/>
      <c r="DUR3" s="995"/>
      <c r="DUS3" s="995"/>
      <c r="DUT3" s="995"/>
      <c r="DUU3" s="995"/>
      <c r="DUV3" s="995"/>
      <c r="DUW3" s="995"/>
      <c r="DUX3" s="995"/>
      <c r="DUY3" s="995"/>
      <c r="DUZ3" s="995"/>
      <c r="DVA3" s="995"/>
      <c r="DVB3" s="995"/>
      <c r="DVC3" s="995"/>
      <c r="DVD3" s="995"/>
      <c r="DVE3" s="995"/>
      <c r="DVF3" s="995"/>
      <c r="DVG3" s="995"/>
      <c r="DVH3" s="995"/>
      <c r="DVI3" s="995"/>
      <c r="DVJ3" s="995"/>
      <c r="DVK3" s="995"/>
      <c r="DVL3" s="995"/>
      <c r="DVM3" s="995"/>
      <c r="DVN3" s="995"/>
      <c r="DVO3" s="995"/>
      <c r="DVP3" s="995"/>
      <c r="DVQ3" s="995"/>
      <c r="DVR3" s="995"/>
      <c r="DVS3" s="995"/>
      <c r="DVT3" s="995"/>
      <c r="DVU3" s="995"/>
      <c r="DVV3" s="995"/>
      <c r="DVW3" s="995"/>
      <c r="DVX3" s="995"/>
      <c r="DVY3" s="995"/>
      <c r="DVZ3" s="995"/>
      <c r="DWA3" s="995"/>
      <c r="DWB3" s="995"/>
      <c r="DWC3" s="995"/>
      <c r="DWD3" s="995"/>
      <c r="DWE3" s="995"/>
      <c r="DWF3" s="995"/>
      <c r="DWG3" s="995"/>
      <c r="DWH3" s="995"/>
      <c r="DWI3" s="995"/>
      <c r="DWJ3" s="995"/>
      <c r="DWK3" s="995"/>
      <c r="DWL3" s="995"/>
      <c r="DWM3" s="995"/>
      <c r="DWN3" s="995"/>
      <c r="DWO3" s="995"/>
      <c r="DWP3" s="995"/>
      <c r="DWQ3" s="995"/>
      <c r="DWR3" s="995"/>
      <c r="DWS3" s="995"/>
      <c r="DWT3" s="995"/>
      <c r="DWU3" s="995"/>
      <c r="DWV3" s="995"/>
      <c r="DWW3" s="995"/>
      <c r="DWX3" s="995"/>
      <c r="DWY3" s="995"/>
      <c r="DWZ3" s="995"/>
      <c r="DXA3" s="995"/>
      <c r="DXB3" s="995"/>
      <c r="DXC3" s="995"/>
      <c r="DXD3" s="995"/>
      <c r="DXE3" s="995"/>
      <c r="DXF3" s="995"/>
      <c r="DXG3" s="995"/>
      <c r="DXH3" s="995"/>
      <c r="DXI3" s="995"/>
      <c r="DXJ3" s="995"/>
      <c r="DXK3" s="995"/>
      <c r="DXL3" s="995"/>
      <c r="DXM3" s="995"/>
      <c r="DXN3" s="995"/>
      <c r="DXO3" s="995"/>
      <c r="DXP3" s="995"/>
      <c r="DXQ3" s="995"/>
      <c r="DXR3" s="995"/>
      <c r="DXS3" s="995"/>
      <c r="DXT3" s="995"/>
      <c r="DXU3" s="995"/>
      <c r="DXV3" s="995"/>
      <c r="DXW3" s="995"/>
      <c r="DXX3" s="995"/>
      <c r="DXY3" s="995"/>
      <c r="DXZ3" s="995"/>
      <c r="DYA3" s="995"/>
      <c r="DYB3" s="995"/>
      <c r="DYC3" s="995"/>
      <c r="DYD3" s="995"/>
      <c r="DYE3" s="995"/>
      <c r="DYF3" s="995"/>
      <c r="DYG3" s="995"/>
      <c r="DYH3" s="995"/>
      <c r="DYI3" s="995"/>
      <c r="DYJ3" s="995"/>
      <c r="DYK3" s="995"/>
      <c r="DYL3" s="995"/>
      <c r="DYM3" s="995"/>
      <c r="DYN3" s="995"/>
      <c r="DYO3" s="995"/>
      <c r="DYP3" s="995"/>
      <c r="DYQ3" s="995"/>
      <c r="DYR3" s="995"/>
      <c r="DYS3" s="995"/>
      <c r="DYT3" s="995"/>
      <c r="DYU3" s="995"/>
      <c r="DYV3" s="995"/>
      <c r="DYW3" s="995"/>
      <c r="DYX3" s="995"/>
      <c r="DYY3" s="995"/>
      <c r="DYZ3" s="995"/>
      <c r="DZA3" s="995"/>
      <c r="DZB3" s="995"/>
      <c r="DZC3" s="995"/>
      <c r="DZD3" s="995"/>
      <c r="DZE3" s="995"/>
      <c r="DZF3" s="995"/>
      <c r="DZG3" s="995"/>
      <c r="DZH3" s="995"/>
      <c r="DZI3" s="995"/>
      <c r="DZJ3" s="995"/>
      <c r="DZK3" s="995"/>
      <c r="DZL3" s="995"/>
      <c r="DZM3" s="995"/>
      <c r="DZN3" s="995"/>
      <c r="DZO3" s="995"/>
      <c r="DZP3" s="995"/>
      <c r="DZQ3" s="995"/>
      <c r="DZR3" s="995"/>
      <c r="DZS3" s="995"/>
      <c r="DZT3" s="995"/>
      <c r="DZU3" s="995"/>
      <c r="DZV3" s="995"/>
      <c r="DZW3" s="995"/>
      <c r="DZX3" s="995"/>
      <c r="DZY3" s="995"/>
      <c r="DZZ3" s="995"/>
      <c r="EAA3" s="995"/>
      <c r="EAB3" s="995"/>
      <c r="EAC3" s="995"/>
      <c r="EAD3" s="995"/>
      <c r="EAE3" s="995"/>
      <c r="EAF3" s="995"/>
      <c r="EAG3" s="995"/>
      <c r="EAH3" s="995"/>
      <c r="EAI3" s="995"/>
      <c r="EAJ3" s="995"/>
      <c r="EAK3" s="995"/>
      <c r="EAL3" s="995"/>
      <c r="EAM3" s="995"/>
      <c r="EAN3" s="995"/>
      <c r="EAO3" s="995"/>
      <c r="EAP3" s="995"/>
      <c r="EAQ3" s="995"/>
      <c r="EAR3" s="995"/>
      <c r="EAS3" s="995"/>
      <c r="EAT3" s="995"/>
      <c r="EAU3" s="995"/>
      <c r="EAV3" s="995"/>
      <c r="EAW3" s="995"/>
      <c r="EAX3" s="995"/>
      <c r="EAY3" s="995"/>
      <c r="EAZ3" s="995"/>
      <c r="EBA3" s="995"/>
      <c r="EBB3" s="995"/>
      <c r="EBC3" s="995"/>
      <c r="EBD3" s="995"/>
      <c r="EBE3" s="995"/>
      <c r="EBF3" s="995"/>
      <c r="EBG3" s="995"/>
      <c r="EBH3" s="995"/>
      <c r="EBI3" s="995"/>
      <c r="EBJ3" s="995"/>
      <c r="EBK3" s="995"/>
      <c r="EBL3" s="995"/>
      <c r="EBM3" s="995"/>
      <c r="EBN3" s="995"/>
      <c r="EBO3" s="995"/>
      <c r="EBP3" s="995"/>
      <c r="EBQ3" s="995"/>
      <c r="EBR3" s="995"/>
      <c r="EBS3" s="995"/>
      <c r="EBT3" s="995"/>
      <c r="EBU3" s="995"/>
      <c r="EBV3" s="995"/>
      <c r="EBW3" s="995"/>
      <c r="EBX3" s="995"/>
      <c r="EBY3" s="995"/>
      <c r="EBZ3" s="995"/>
      <c r="ECA3" s="995"/>
      <c r="ECB3" s="995"/>
      <c r="ECC3" s="995"/>
      <c r="ECD3" s="995"/>
      <c r="ECE3" s="995"/>
      <c r="ECF3" s="995"/>
      <c r="ECG3" s="995"/>
      <c r="ECH3" s="995"/>
      <c r="ECI3" s="995"/>
      <c r="ECJ3" s="995"/>
      <c r="ECK3" s="995"/>
      <c r="ECL3" s="995"/>
      <c r="ECM3" s="995"/>
      <c r="ECN3" s="995"/>
      <c r="ECO3" s="995"/>
      <c r="ECP3" s="995"/>
      <c r="ECQ3" s="995"/>
      <c r="ECR3" s="995"/>
      <c r="ECS3" s="995"/>
      <c r="ECT3" s="995"/>
      <c r="ECU3" s="995"/>
      <c r="ECV3" s="995"/>
      <c r="ECW3" s="995"/>
      <c r="ECX3" s="995"/>
      <c r="ECY3" s="995"/>
      <c r="ECZ3" s="995"/>
      <c r="EDA3" s="995"/>
      <c r="EDB3" s="995"/>
      <c r="EDC3" s="995"/>
      <c r="EDD3" s="995"/>
      <c r="EDE3" s="995"/>
      <c r="EDF3" s="995"/>
      <c r="EDG3" s="995"/>
      <c r="EDH3" s="995"/>
      <c r="EDI3" s="995"/>
      <c r="EDJ3" s="995"/>
      <c r="EDK3" s="995"/>
      <c r="EDL3" s="995"/>
      <c r="EDM3" s="995"/>
      <c r="EDN3" s="995"/>
      <c r="EDO3" s="995"/>
      <c r="EDP3" s="995"/>
      <c r="EDQ3" s="995"/>
      <c r="EDR3" s="995"/>
      <c r="EDS3" s="995"/>
      <c r="EDT3" s="995"/>
      <c r="EDU3" s="995"/>
      <c r="EDV3" s="995"/>
      <c r="EDW3" s="995"/>
      <c r="EDX3" s="995"/>
      <c r="EDY3" s="995"/>
      <c r="EDZ3" s="995"/>
      <c r="EEA3" s="995"/>
      <c r="EEB3" s="995"/>
      <c r="EEC3" s="995"/>
      <c r="EED3" s="995"/>
      <c r="EEE3" s="995"/>
      <c r="EEF3" s="995"/>
      <c r="EEG3" s="995"/>
      <c r="EEH3" s="995"/>
      <c r="EEI3" s="995"/>
      <c r="EEJ3" s="995"/>
      <c r="EEK3" s="995"/>
      <c r="EEL3" s="995"/>
      <c r="EEM3" s="995"/>
      <c r="EEN3" s="995"/>
      <c r="EEO3" s="995"/>
      <c r="EEP3" s="995"/>
      <c r="EEQ3" s="995"/>
      <c r="EER3" s="995"/>
      <c r="EES3" s="995"/>
      <c r="EET3" s="995"/>
      <c r="EEU3" s="995"/>
      <c r="EEV3" s="995"/>
      <c r="EEW3" s="995"/>
      <c r="EEX3" s="995"/>
      <c r="EEY3" s="995"/>
      <c r="EEZ3" s="995"/>
      <c r="EFA3" s="995"/>
      <c r="EFB3" s="995"/>
      <c r="EFC3" s="995"/>
      <c r="EFD3" s="995"/>
      <c r="EFE3" s="995"/>
      <c r="EFF3" s="995"/>
      <c r="EFG3" s="995"/>
      <c r="EFH3" s="995"/>
      <c r="EFI3" s="995"/>
      <c r="EFJ3" s="995"/>
      <c r="EFK3" s="995"/>
      <c r="EFL3" s="995"/>
      <c r="EFM3" s="995"/>
      <c r="EFN3" s="995"/>
      <c r="EFO3" s="995"/>
      <c r="EFP3" s="995"/>
      <c r="EFQ3" s="995"/>
      <c r="EFR3" s="995"/>
      <c r="EFS3" s="995"/>
      <c r="EFT3" s="995"/>
      <c r="EFU3" s="995"/>
      <c r="EFV3" s="995"/>
      <c r="EFW3" s="995"/>
      <c r="EFX3" s="995"/>
      <c r="EFY3" s="995"/>
      <c r="EFZ3" s="995"/>
      <c r="EGA3" s="995"/>
      <c r="EGB3" s="995"/>
      <c r="EGC3" s="995"/>
      <c r="EGD3" s="995"/>
      <c r="EGE3" s="995"/>
      <c r="EGF3" s="995"/>
      <c r="EGG3" s="995"/>
      <c r="EGH3" s="995"/>
      <c r="EGI3" s="995"/>
      <c r="EGJ3" s="995"/>
      <c r="EGK3" s="995"/>
      <c r="EGL3" s="995"/>
      <c r="EGM3" s="995"/>
      <c r="EGN3" s="995"/>
      <c r="EGO3" s="995"/>
      <c r="EGP3" s="995"/>
      <c r="EGQ3" s="995"/>
      <c r="EGR3" s="995"/>
      <c r="EGS3" s="995"/>
      <c r="EGT3" s="995"/>
      <c r="EGU3" s="995"/>
      <c r="EGV3" s="995"/>
      <c r="EGW3" s="995"/>
      <c r="EGX3" s="995"/>
      <c r="EGY3" s="995"/>
      <c r="EGZ3" s="995"/>
      <c r="EHA3" s="995"/>
      <c r="EHB3" s="995"/>
      <c r="EHC3" s="995"/>
      <c r="EHD3" s="995"/>
      <c r="EHE3" s="995"/>
      <c r="EHF3" s="995"/>
      <c r="EHG3" s="995"/>
      <c r="EHH3" s="995"/>
      <c r="EHI3" s="995"/>
      <c r="EHJ3" s="995"/>
      <c r="EHK3" s="995"/>
      <c r="EHL3" s="995"/>
      <c r="EHM3" s="995"/>
      <c r="EHN3" s="995"/>
      <c r="EHO3" s="995"/>
      <c r="EHP3" s="995"/>
      <c r="EHQ3" s="995"/>
      <c r="EHR3" s="995"/>
      <c r="EHS3" s="995"/>
      <c r="EHT3" s="995"/>
      <c r="EHU3" s="995"/>
      <c r="EHV3" s="995"/>
      <c r="EHW3" s="995"/>
      <c r="EHX3" s="995"/>
      <c r="EHY3" s="995"/>
      <c r="EHZ3" s="995"/>
      <c r="EIA3" s="995"/>
      <c r="EIB3" s="995"/>
      <c r="EIC3" s="995"/>
      <c r="EID3" s="995"/>
      <c r="EIE3" s="995"/>
      <c r="EIF3" s="995"/>
      <c r="EIG3" s="995"/>
      <c r="EIH3" s="995"/>
      <c r="EII3" s="995"/>
      <c r="EIJ3" s="995"/>
      <c r="EIK3" s="995"/>
      <c r="EIL3" s="995"/>
      <c r="EIM3" s="995"/>
      <c r="EIN3" s="995"/>
      <c r="EIO3" s="995"/>
      <c r="EIP3" s="995"/>
      <c r="EIQ3" s="995"/>
      <c r="EIR3" s="995"/>
      <c r="EIS3" s="995"/>
      <c r="EIT3" s="995"/>
      <c r="EIU3" s="995"/>
      <c r="EIV3" s="995"/>
      <c r="EIW3" s="995"/>
      <c r="EIX3" s="995"/>
      <c r="EIY3" s="995"/>
      <c r="EIZ3" s="995"/>
      <c r="EJA3" s="995"/>
      <c r="EJB3" s="995"/>
      <c r="EJC3" s="995"/>
      <c r="EJD3" s="995"/>
      <c r="EJE3" s="995"/>
      <c r="EJF3" s="995"/>
      <c r="EJG3" s="995"/>
      <c r="EJH3" s="995"/>
      <c r="EJI3" s="995"/>
      <c r="EJJ3" s="995"/>
      <c r="EJK3" s="995"/>
      <c r="EJL3" s="995"/>
      <c r="EJM3" s="995"/>
      <c r="EJN3" s="995"/>
      <c r="EJO3" s="995"/>
      <c r="EJP3" s="995"/>
      <c r="EJQ3" s="995"/>
      <c r="EJR3" s="995"/>
      <c r="EJS3" s="995"/>
      <c r="EJT3" s="995"/>
      <c r="EJU3" s="995"/>
      <c r="EJV3" s="995"/>
      <c r="EJW3" s="995"/>
      <c r="EJX3" s="995"/>
      <c r="EJY3" s="995"/>
      <c r="EJZ3" s="995"/>
      <c r="EKA3" s="995"/>
      <c r="EKB3" s="995"/>
      <c r="EKC3" s="995"/>
      <c r="EKD3" s="995"/>
      <c r="EKE3" s="995"/>
      <c r="EKF3" s="995"/>
      <c r="EKG3" s="995"/>
      <c r="EKH3" s="995"/>
      <c r="EKI3" s="995"/>
      <c r="EKJ3" s="995"/>
      <c r="EKK3" s="995"/>
      <c r="EKL3" s="995"/>
      <c r="EKM3" s="995"/>
      <c r="EKN3" s="995"/>
      <c r="EKO3" s="995"/>
      <c r="EKP3" s="995"/>
      <c r="EKQ3" s="995"/>
      <c r="EKR3" s="995"/>
      <c r="EKS3" s="995"/>
      <c r="EKT3" s="995"/>
      <c r="EKU3" s="995"/>
      <c r="EKV3" s="995"/>
      <c r="EKW3" s="995"/>
      <c r="EKX3" s="995"/>
      <c r="EKY3" s="995"/>
      <c r="EKZ3" s="995"/>
      <c r="ELA3" s="995"/>
      <c r="ELB3" s="995"/>
      <c r="ELC3" s="995"/>
      <c r="ELD3" s="995"/>
      <c r="ELE3" s="995"/>
      <c r="ELF3" s="995"/>
      <c r="ELG3" s="995"/>
      <c r="ELH3" s="995"/>
      <c r="ELI3" s="995"/>
      <c r="ELJ3" s="995"/>
      <c r="ELK3" s="995"/>
      <c r="ELL3" s="995"/>
      <c r="ELM3" s="995"/>
      <c r="ELN3" s="995"/>
      <c r="ELO3" s="995"/>
      <c r="ELP3" s="995"/>
      <c r="ELQ3" s="995"/>
      <c r="ELR3" s="995"/>
      <c r="ELS3" s="995"/>
      <c r="ELT3" s="995"/>
      <c r="ELU3" s="995"/>
      <c r="ELV3" s="995"/>
      <c r="ELW3" s="995"/>
      <c r="ELX3" s="995"/>
      <c r="ELY3" s="995"/>
      <c r="ELZ3" s="995"/>
      <c r="EMA3" s="995"/>
      <c r="EMB3" s="995"/>
      <c r="EMC3" s="995"/>
      <c r="EMD3" s="995"/>
      <c r="EME3" s="995"/>
      <c r="EMF3" s="995"/>
      <c r="EMG3" s="995"/>
      <c r="EMH3" s="995"/>
      <c r="EMI3" s="995"/>
      <c r="EMJ3" s="995"/>
      <c r="EMK3" s="995"/>
      <c r="EML3" s="995"/>
      <c r="EMM3" s="995"/>
      <c r="EMN3" s="995"/>
      <c r="EMO3" s="995"/>
      <c r="EMP3" s="995"/>
      <c r="EMQ3" s="995"/>
      <c r="EMR3" s="995"/>
      <c r="EMS3" s="995"/>
      <c r="EMT3" s="995"/>
      <c r="EMU3" s="995"/>
      <c r="EMV3" s="995"/>
      <c r="EMW3" s="995"/>
      <c r="EMX3" s="995"/>
      <c r="EMY3" s="995"/>
      <c r="EMZ3" s="995"/>
      <c r="ENA3" s="995"/>
      <c r="ENB3" s="995"/>
      <c r="ENC3" s="995"/>
      <c r="END3" s="995"/>
      <c r="ENE3" s="995"/>
      <c r="ENF3" s="995"/>
      <c r="ENG3" s="995"/>
      <c r="ENH3" s="995"/>
      <c r="ENI3" s="995"/>
      <c r="ENJ3" s="995"/>
      <c r="ENK3" s="995"/>
      <c r="ENL3" s="995"/>
      <c r="ENM3" s="995"/>
      <c r="ENN3" s="995"/>
      <c r="ENO3" s="995"/>
      <c r="ENP3" s="995"/>
      <c r="ENQ3" s="995"/>
      <c r="ENR3" s="995"/>
      <c r="ENS3" s="995"/>
      <c r="ENT3" s="995"/>
      <c r="ENU3" s="995"/>
      <c r="ENV3" s="995"/>
      <c r="ENW3" s="995"/>
      <c r="ENX3" s="995"/>
      <c r="ENY3" s="995"/>
      <c r="ENZ3" s="995"/>
      <c r="EOA3" s="995"/>
      <c r="EOB3" s="995"/>
      <c r="EOC3" s="995"/>
      <c r="EOD3" s="995"/>
      <c r="EOE3" s="995"/>
      <c r="EOF3" s="995"/>
      <c r="EOG3" s="995"/>
      <c r="EOH3" s="995"/>
      <c r="EOI3" s="995"/>
      <c r="EOJ3" s="995"/>
      <c r="EOK3" s="995"/>
      <c r="EOL3" s="995"/>
      <c r="EOM3" s="995"/>
      <c r="EON3" s="995"/>
      <c r="EOO3" s="995"/>
      <c r="EOP3" s="995"/>
      <c r="EOQ3" s="995"/>
      <c r="EOR3" s="995"/>
      <c r="EOS3" s="995"/>
      <c r="EOT3" s="995"/>
      <c r="EOU3" s="995"/>
      <c r="EOV3" s="995"/>
      <c r="EOW3" s="995"/>
      <c r="EOX3" s="995"/>
      <c r="EOY3" s="995"/>
      <c r="EOZ3" s="995"/>
      <c r="EPA3" s="995"/>
      <c r="EPB3" s="995"/>
      <c r="EPC3" s="995"/>
      <c r="EPD3" s="995"/>
      <c r="EPE3" s="995"/>
      <c r="EPF3" s="995"/>
      <c r="EPG3" s="995"/>
      <c r="EPH3" s="995"/>
      <c r="EPI3" s="995"/>
      <c r="EPJ3" s="995"/>
      <c r="EPK3" s="995"/>
      <c r="EPL3" s="995"/>
      <c r="EPM3" s="995"/>
      <c r="EPN3" s="995"/>
      <c r="EPO3" s="995"/>
      <c r="EPP3" s="995"/>
      <c r="EPQ3" s="995"/>
      <c r="EPR3" s="995"/>
      <c r="EPS3" s="995"/>
      <c r="EPT3" s="995"/>
      <c r="EPU3" s="995"/>
      <c r="EPV3" s="995"/>
      <c r="EPW3" s="995"/>
      <c r="EPX3" s="995"/>
      <c r="EPY3" s="995"/>
      <c r="EPZ3" s="995"/>
      <c r="EQA3" s="995"/>
      <c r="EQB3" s="995"/>
      <c r="EQC3" s="995"/>
      <c r="EQD3" s="995"/>
      <c r="EQE3" s="995"/>
      <c r="EQF3" s="995"/>
      <c r="EQG3" s="995"/>
      <c r="EQH3" s="995"/>
      <c r="EQI3" s="995"/>
      <c r="EQJ3" s="995"/>
      <c r="EQK3" s="995"/>
      <c r="EQL3" s="995"/>
      <c r="EQM3" s="995"/>
      <c r="EQN3" s="995"/>
      <c r="EQO3" s="995"/>
      <c r="EQP3" s="995"/>
      <c r="EQQ3" s="995"/>
      <c r="EQR3" s="995"/>
      <c r="EQS3" s="995"/>
      <c r="EQT3" s="995"/>
      <c r="EQU3" s="995"/>
      <c r="EQV3" s="995"/>
      <c r="EQW3" s="995"/>
      <c r="EQX3" s="995"/>
      <c r="EQY3" s="995"/>
      <c r="EQZ3" s="995"/>
      <c r="ERA3" s="995"/>
      <c r="ERB3" s="995"/>
      <c r="ERC3" s="995"/>
      <c r="ERD3" s="995"/>
      <c r="ERE3" s="995"/>
      <c r="ERF3" s="995"/>
      <c r="ERG3" s="995"/>
      <c r="ERH3" s="995"/>
      <c r="ERI3" s="995"/>
      <c r="ERJ3" s="995"/>
      <c r="ERK3" s="995"/>
      <c r="ERL3" s="995"/>
      <c r="ERM3" s="995"/>
      <c r="ERN3" s="995"/>
      <c r="ERO3" s="995"/>
      <c r="ERP3" s="995"/>
      <c r="ERQ3" s="995"/>
      <c r="ERR3" s="995"/>
      <c r="ERS3" s="995"/>
      <c r="ERT3" s="995"/>
      <c r="ERU3" s="995"/>
      <c r="ERV3" s="995"/>
      <c r="ERW3" s="995"/>
      <c r="ERX3" s="995"/>
      <c r="ERY3" s="995"/>
      <c r="ERZ3" s="995"/>
      <c r="ESA3" s="995"/>
      <c r="ESB3" s="995"/>
      <c r="ESC3" s="995"/>
      <c r="ESD3" s="995"/>
      <c r="ESE3" s="995"/>
      <c r="ESF3" s="995"/>
      <c r="ESG3" s="995"/>
      <c r="ESH3" s="995"/>
      <c r="ESI3" s="995"/>
      <c r="ESJ3" s="995"/>
      <c r="ESK3" s="995"/>
      <c r="ESL3" s="995"/>
      <c r="ESM3" s="995"/>
      <c r="ESN3" s="995"/>
      <c r="ESO3" s="995"/>
      <c r="ESP3" s="995"/>
      <c r="ESQ3" s="995"/>
      <c r="ESR3" s="995"/>
      <c r="ESS3" s="995"/>
      <c r="EST3" s="995"/>
      <c r="ESU3" s="995"/>
      <c r="ESV3" s="995"/>
      <c r="ESW3" s="995"/>
      <c r="ESX3" s="995"/>
      <c r="ESY3" s="995"/>
      <c r="ESZ3" s="995"/>
      <c r="ETA3" s="995"/>
      <c r="ETB3" s="995"/>
      <c r="ETC3" s="995"/>
      <c r="ETD3" s="995"/>
      <c r="ETE3" s="995"/>
      <c r="ETF3" s="995"/>
      <c r="ETG3" s="995"/>
      <c r="ETH3" s="995"/>
      <c r="ETI3" s="995"/>
      <c r="ETJ3" s="995"/>
      <c r="ETK3" s="995"/>
      <c r="ETL3" s="995"/>
      <c r="ETM3" s="995"/>
      <c r="ETN3" s="995"/>
      <c r="ETO3" s="995"/>
      <c r="ETP3" s="995"/>
      <c r="ETQ3" s="995"/>
      <c r="ETR3" s="995"/>
      <c r="ETS3" s="995"/>
      <c r="ETT3" s="995"/>
      <c r="ETU3" s="995"/>
      <c r="ETV3" s="995"/>
      <c r="ETW3" s="995"/>
      <c r="ETX3" s="995"/>
      <c r="ETY3" s="995"/>
      <c r="ETZ3" s="995"/>
      <c r="EUA3" s="995"/>
      <c r="EUB3" s="995"/>
      <c r="EUC3" s="995"/>
      <c r="EUD3" s="995"/>
      <c r="EUE3" s="995"/>
      <c r="EUF3" s="995"/>
      <c r="EUG3" s="995"/>
      <c r="EUH3" s="995"/>
      <c r="EUI3" s="995"/>
      <c r="EUJ3" s="995"/>
      <c r="EUK3" s="995"/>
      <c r="EUL3" s="995"/>
      <c r="EUM3" s="995"/>
      <c r="EUN3" s="995"/>
      <c r="EUO3" s="995"/>
      <c r="EUP3" s="995"/>
      <c r="EUQ3" s="995"/>
      <c r="EUR3" s="995"/>
      <c r="EUS3" s="995"/>
      <c r="EUT3" s="995"/>
      <c r="EUU3" s="995"/>
      <c r="EUV3" s="995"/>
      <c r="EUW3" s="995"/>
      <c r="EUX3" s="995"/>
      <c r="EUY3" s="995"/>
      <c r="EUZ3" s="995"/>
      <c r="EVA3" s="995"/>
      <c r="EVB3" s="995"/>
      <c r="EVC3" s="995"/>
      <c r="EVD3" s="995"/>
      <c r="EVE3" s="995"/>
      <c r="EVF3" s="995"/>
      <c r="EVG3" s="995"/>
      <c r="EVH3" s="995"/>
      <c r="EVI3" s="995"/>
      <c r="EVJ3" s="995"/>
      <c r="EVK3" s="995"/>
      <c r="EVL3" s="995"/>
      <c r="EVM3" s="995"/>
      <c r="EVN3" s="995"/>
      <c r="EVO3" s="995"/>
      <c r="EVP3" s="995"/>
      <c r="EVQ3" s="995"/>
      <c r="EVR3" s="995"/>
      <c r="EVS3" s="995"/>
      <c r="EVT3" s="995"/>
      <c r="EVU3" s="995"/>
      <c r="EVV3" s="995"/>
      <c r="EVW3" s="995"/>
      <c r="EVX3" s="995"/>
      <c r="EVY3" s="995"/>
      <c r="EVZ3" s="995"/>
      <c r="EWA3" s="995"/>
      <c r="EWB3" s="995"/>
      <c r="EWC3" s="995"/>
      <c r="EWD3" s="995"/>
      <c r="EWE3" s="995"/>
      <c r="EWF3" s="995"/>
      <c r="EWG3" s="995"/>
      <c r="EWH3" s="995"/>
      <c r="EWI3" s="995"/>
      <c r="EWJ3" s="995"/>
      <c r="EWK3" s="995"/>
      <c r="EWL3" s="995"/>
      <c r="EWM3" s="995"/>
      <c r="EWN3" s="995"/>
      <c r="EWO3" s="995"/>
      <c r="EWP3" s="995"/>
      <c r="EWQ3" s="995"/>
      <c r="EWR3" s="995"/>
      <c r="EWS3" s="995"/>
      <c r="EWT3" s="995"/>
      <c r="EWU3" s="995"/>
      <c r="EWV3" s="995"/>
      <c r="EWW3" s="995"/>
      <c r="EWX3" s="995"/>
      <c r="EWY3" s="995"/>
      <c r="EWZ3" s="995"/>
      <c r="EXA3" s="995"/>
      <c r="EXB3" s="995"/>
      <c r="EXC3" s="995"/>
      <c r="EXD3" s="995"/>
      <c r="EXE3" s="995"/>
      <c r="EXF3" s="995"/>
      <c r="EXG3" s="995"/>
      <c r="EXH3" s="995"/>
      <c r="EXI3" s="995"/>
      <c r="EXJ3" s="995"/>
      <c r="EXK3" s="995"/>
      <c r="EXL3" s="995"/>
      <c r="EXM3" s="995"/>
      <c r="EXN3" s="995"/>
      <c r="EXO3" s="995"/>
      <c r="EXP3" s="995"/>
      <c r="EXQ3" s="995"/>
      <c r="EXR3" s="995"/>
      <c r="EXS3" s="995"/>
      <c r="EXT3" s="995"/>
      <c r="EXU3" s="995"/>
      <c r="EXV3" s="995"/>
      <c r="EXW3" s="995"/>
      <c r="EXX3" s="995"/>
      <c r="EXY3" s="995"/>
      <c r="EXZ3" s="995"/>
      <c r="EYA3" s="995"/>
      <c r="EYB3" s="995"/>
      <c r="EYC3" s="995"/>
      <c r="EYD3" s="995"/>
      <c r="EYE3" s="995"/>
      <c r="EYF3" s="995"/>
      <c r="EYG3" s="995"/>
      <c r="EYH3" s="995"/>
      <c r="EYI3" s="995"/>
      <c r="EYJ3" s="995"/>
      <c r="EYK3" s="995"/>
      <c r="EYL3" s="995"/>
      <c r="EYM3" s="995"/>
      <c r="EYN3" s="995"/>
      <c r="EYO3" s="995"/>
      <c r="EYP3" s="995"/>
      <c r="EYQ3" s="995"/>
      <c r="EYR3" s="995"/>
      <c r="EYS3" s="995"/>
      <c r="EYT3" s="995"/>
      <c r="EYU3" s="995"/>
      <c r="EYV3" s="995"/>
      <c r="EYW3" s="995"/>
      <c r="EYX3" s="995"/>
      <c r="EYY3" s="995"/>
      <c r="EYZ3" s="995"/>
      <c r="EZA3" s="995"/>
      <c r="EZB3" s="995"/>
      <c r="EZC3" s="995"/>
      <c r="EZD3" s="995"/>
      <c r="EZE3" s="995"/>
      <c r="EZF3" s="995"/>
      <c r="EZG3" s="995"/>
      <c r="EZH3" s="995"/>
      <c r="EZI3" s="995"/>
      <c r="EZJ3" s="995"/>
      <c r="EZK3" s="995"/>
      <c r="EZL3" s="995"/>
      <c r="EZM3" s="995"/>
      <c r="EZN3" s="995"/>
      <c r="EZO3" s="995"/>
      <c r="EZP3" s="995"/>
      <c r="EZQ3" s="995"/>
      <c r="EZR3" s="995"/>
      <c r="EZS3" s="995"/>
      <c r="EZT3" s="995"/>
      <c r="EZU3" s="995"/>
      <c r="EZV3" s="995"/>
      <c r="EZW3" s="995"/>
      <c r="EZX3" s="995"/>
      <c r="EZY3" s="995"/>
      <c r="EZZ3" s="995"/>
      <c r="FAA3" s="995"/>
      <c r="FAB3" s="995"/>
      <c r="FAC3" s="995"/>
      <c r="FAD3" s="995"/>
      <c r="FAE3" s="995"/>
      <c r="FAF3" s="995"/>
      <c r="FAG3" s="995"/>
      <c r="FAH3" s="995"/>
      <c r="FAI3" s="995"/>
      <c r="FAJ3" s="995"/>
      <c r="FAK3" s="995"/>
      <c r="FAL3" s="995"/>
      <c r="FAM3" s="995"/>
      <c r="FAN3" s="995"/>
      <c r="FAO3" s="995"/>
      <c r="FAP3" s="995"/>
      <c r="FAQ3" s="995"/>
      <c r="FAR3" s="995"/>
      <c r="FAS3" s="995"/>
      <c r="FAT3" s="995"/>
      <c r="FAU3" s="995"/>
      <c r="FAV3" s="995"/>
      <c r="FAW3" s="995"/>
      <c r="FAX3" s="995"/>
      <c r="FAY3" s="995"/>
      <c r="FAZ3" s="995"/>
      <c r="FBA3" s="995"/>
      <c r="FBB3" s="995"/>
      <c r="FBC3" s="995"/>
      <c r="FBD3" s="995"/>
      <c r="FBE3" s="995"/>
      <c r="FBF3" s="995"/>
      <c r="FBG3" s="995"/>
      <c r="FBH3" s="995"/>
      <c r="FBI3" s="995"/>
      <c r="FBJ3" s="995"/>
      <c r="FBK3" s="995"/>
      <c r="FBL3" s="995"/>
      <c r="FBM3" s="995"/>
      <c r="FBN3" s="995"/>
      <c r="FBO3" s="995"/>
      <c r="FBP3" s="995"/>
      <c r="FBQ3" s="995"/>
      <c r="FBR3" s="995"/>
      <c r="FBS3" s="995"/>
      <c r="FBT3" s="995"/>
      <c r="FBU3" s="995"/>
      <c r="FBV3" s="995"/>
      <c r="FBW3" s="995"/>
      <c r="FBX3" s="995"/>
      <c r="FBY3" s="995"/>
      <c r="FBZ3" s="995"/>
      <c r="FCA3" s="995"/>
      <c r="FCB3" s="995"/>
      <c r="FCC3" s="995"/>
      <c r="FCD3" s="995"/>
      <c r="FCE3" s="995"/>
      <c r="FCF3" s="995"/>
      <c r="FCG3" s="995"/>
      <c r="FCH3" s="995"/>
      <c r="FCI3" s="995"/>
      <c r="FCJ3" s="995"/>
      <c r="FCK3" s="995"/>
      <c r="FCL3" s="995"/>
      <c r="FCM3" s="995"/>
      <c r="FCN3" s="995"/>
      <c r="FCO3" s="995"/>
      <c r="FCP3" s="995"/>
      <c r="FCQ3" s="995"/>
      <c r="FCR3" s="995"/>
      <c r="FCS3" s="995"/>
      <c r="FCT3" s="995"/>
      <c r="FCU3" s="995"/>
      <c r="FCV3" s="995"/>
      <c r="FCW3" s="995"/>
      <c r="FCX3" s="995"/>
      <c r="FCY3" s="995"/>
      <c r="FCZ3" s="995"/>
      <c r="FDA3" s="995"/>
      <c r="FDB3" s="995"/>
      <c r="FDC3" s="995"/>
      <c r="FDD3" s="995"/>
      <c r="FDE3" s="995"/>
      <c r="FDF3" s="995"/>
      <c r="FDG3" s="995"/>
      <c r="FDH3" s="995"/>
      <c r="FDI3" s="995"/>
      <c r="FDJ3" s="995"/>
      <c r="FDK3" s="995"/>
      <c r="FDL3" s="995"/>
      <c r="FDM3" s="995"/>
      <c r="FDN3" s="995"/>
      <c r="FDO3" s="995"/>
      <c r="FDP3" s="995"/>
      <c r="FDQ3" s="995"/>
      <c r="FDR3" s="995"/>
      <c r="FDS3" s="995"/>
      <c r="FDT3" s="995"/>
      <c r="FDU3" s="995"/>
      <c r="FDV3" s="995"/>
      <c r="FDW3" s="995"/>
      <c r="FDX3" s="995"/>
      <c r="FDY3" s="995"/>
      <c r="FDZ3" s="995"/>
      <c r="FEA3" s="995"/>
      <c r="FEB3" s="995"/>
      <c r="FEC3" s="995"/>
      <c r="FED3" s="995"/>
      <c r="FEE3" s="995"/>
      <c r="FEF3" s="995"/>
      <c r="FEG3" s="995"/>
      <c r="FEH3" s="995"/>
      <c r="FEI3" s="995"/>
      <c r="FEJ3" s="995"/>
      <c r="FEK3" s="995"/>
      <c r="FEL3" s="995"/>
      <c r="FEM3" s="995"/>
      <c r="FEN3" s="995"/>
      <c r="FEO3" s="995"/>
      <c r="FEP3" s="995"/>
      <c r="FEQ3" s="995"/>
      <c r="FER3" s="995"/>
      <c r="FES3" s="995"/>
      <c r="FET3" s="995"/>
      <c r="FEU3" s="995"/>
      <c r="FEV3" s="995"/>
      <c r="FEW3" s="995"/>
      <c r="FEX3" s="995"/>
      <c r="FEY3" s="995"/>
      <c r="FEZ3" s="995"/>
      <c r="FFA3" s="995"/>
      <c r="FFB3" s="995"/>
      <c r="FFC3" s="995"/>
      <c r="FFD3" s="995"/>
      <c r="FFE3" s="995"/>
      <c r="FFF3" s="995"/>
      <c r="FFG3" s="995"/>
      <c r="FFH3" s="995"/>
      <c r="FFI3" s="995"/>
      <c r="FFJ3" s="995"/>
      <c r="FFK3" s="995"/>
      <c r="FFL3" s="995"/>
      <c r="FFM3" s="995"/>
      <c r="FFN3" s="995"/>
      <c r="FFO3" s="995"/>
      <c r="FFP3" s="995"/>
      <c r="FFQ3" s="995"/>
      <c r="FFR3" s="995"/>
      <c r="FFS3" s="995"/>
      <c r="FFT3" s="995"/>
      <c r="FFU3" s="995"/>
      <c r="FFV3" s="995"/>
      <c r="FFW3" s="995"/>
      <c r="FFX3" s="995"/>
      <c r="FFY3" s="995"/>
      <c r="FFZ3" s="995"/>
      <c r="FGA3" s="995"/>
      <c r="FGB3" s="995"/>
      <c r="FGC3" s="995"/>
      <c r="FGD3" s="995"/>
      <c r="FGE3" s="995"/>
      <c r="FGF3" s="995"/>
      <c r="FGG3" s="995"/>
      <c r="FGH3" s="995"/>
      <c r="FGI3" s="995"/>
      <c r="FGJ3" s="995"/>
      <c r="FGK3" s="995"/>
      <c r="FGL3" s="995"/>
      <c r="FGM3" s="995"/>
      <c r="FGN3" s="995"/>
      <c r="FGO3" s="995"/>
      <c r="FGP3" s="995"/>
      <c r="FGQ3" s="995"/>
      <c r="FGR3" s="995"/>
      <c r="FGS3" s="995"/>
      <c r="FGT3" s="995"/>
      <c r="FGU3" s="995"/>
      <c r="FGV3" s="995"/>
      <c r="FGW3" s="995"/>
      <c r="FGX3" s="995"/>
      <c r="FGY3" s="995"/>
      <c r="FGZ3" s="995"/>
      <c r="FHA3" s="995"/>
      <c r="FHB3" s="995"/>
      <c r="FHC3" s="995"/>
      <c r="FHD3" s="995"/>
      <c r="FHE3" s="995"/>
      <c r="FHF3" s="995"/>
      <c r="FHG3" s="995"/>
      <c r="FHH3" s="995"/>
      <c r="FHI3" s="995"/>
      <c r="FHJ3" s="995"/>
      <c r="FHK3" s="995"/>
      <c r="FHL3" s="995"/>
      <c r="FHM3" s="995"/>
      <c r="FHN3" s="995"/>
      <c r="FHO3" s="995"/>
      <c r="FHP3" s="995"/>
      <c r="FHQ3" s="995"/>
      <c r="FHR3" s="995"/>
      <c r="FHS3" s="995"/>
      <c r="FHT3" s="995"/>
      <c r="FHU3" s="995"/>
      <c r="FHV3" s="995"/>
      <c r="FHW3" s="995"/>
      <c r="FHX3" s="995"/>
      <c r="FHY3" s="995"/>
      <c r="FHZ3" s="995"/>
      <c r="FIA3" s="995"/>
      <c r="FIB3" s="995"/>
      <c r="FIC3" s="995"/>
      <c r="FID3" s="995"/>
      <c r="FIE3" s="995"/>
      <c r="FIF3" s="995"/>
      <c r="FIG3" s="995"/>
      <c r="FIH3" s="995"/>
      <c r="FII3" s="995"/>
      <c r="FIJ3" s="995"/>
      <c r="FIK3" s="995"/>
      <c r="FIL3" s="995"/>
      <c r="FIM3" s="995"/>
      <c r="FIN3" s="995"/>
      <c r="FIO3" s="995"/>
      <c r="FIP3" s="995"/>
      <c r="FIQ3" s="995"/>
      <c r="FIR3" s="995"/>
      <c r="FIS3" s="995"/>
      <c r="FIT3" s="995"/>
      <c r="FIU3" s="995"/>
      <c r="FIV3" s="995"/>
      <c r="FIW3" s="995"/>
      <c r="FIX3" s="995"/>
      <c r="FIY3" s="995"/>
      <c r="FIZ3" s="995"/>
      <c r="FJA3" s="995"/>
      <c r="FJB3" s="995"/>
      <c r="FJC3" s="995"/>
      <c r="FJD3" s="995"/>
      <c r="FJE3" s="995"/>
      <c r="FJF3" s="995"/>
      <c r="FJG3" s="995"/>
      <c r="FJH3" s="995"/>
      <c r="FJI3" s="995"/>
      <c r="FJJ3" s="995"/>
      <c r="FJK3" s="995"/>
      <c r="FJL3" s="995"/>
      <c r="FJM3" s="995"/>
      <c r="FJN3" s="995"/>
      <c r="FJO3" s="995"/>
      <c r="FJP3" s="995"/>
      <c r="FJQ3" s="995"/>
      <c r="FJR3" s="995"/>
      <c r="FJS3" s="995"/>
      <c r="FJT3" s="995"/>
      <c r="FJU3" s="995"/>
      <c r="FJV3" s="995"/>
      <c r="FJW3" s="995"/>
      <c r="FJX3" s="995"/>
      <c r="FJY3" s="995"/>
      <c r="FJZ3" s="995"/>
      <c r="FKA3" s="995"/>
      <c r="FKB3" s="995"/>
      <c r="FKC3" s="995"/>
      <c r="FKD3" s="995"/>
      <c r="FKE3" s="995"/>
      <c r="FKF3" s="995"/>
      <c r="FKG3" s="995"/>
      <c r="FKH3" s="995"/>
      <c r="FKI3" s="995"/>
      <c r="FKJ3" s="995"/>
      <c r="FKK3" s="995"/>
      <c r="FKL3" s="995"/>
      <c r="FKM3" s="995"/>
      <c r="FKN3" s="995"/>
      <c r="FKO3" s="995"/>
      <c r="FKP3" s="995"/>
      <c r="FKQ3" s="995"/>
      <c r="FKR3" s="995"/>
      <c r="FKS3" s="995"/>
      <c r="FKT3" s="995"/>
      <c r="FKU3" s="995"/>
      <c r="FKV3" s="995"/>
      <c r="FKW3" s="995"/>
      <c r="FKX3" s="995"/>
      <c r="FKY3" s="995"/>
      <c r="FKZ3" s="995"/>
      <c r="FLA3" s="995"/>
      <c r="FLB3" s="995"/>
      <c r="FLC3" s="995"/>
      <c r="FLD3" s="995"/>
      <c r="FLE3" s="995"/>
      <c r="FLF3" s="995"/>
      <c r="FLG3" s="995"/>
      <c r="FLH3" s="995"/>
      <c r="FLI3" s="995"/>
      <c r="FLJ3" s="995"/>
      <c r="FLK3" s="995"/>
      <c r="FLL3" s="995"/>
      <c r="FLM3" s="995"/>
      <c r="FLN3" s="995"/>
      <c r="FLO3" s="995"/>
      <c r="FLP3" s="995"/>
      <c r="FLQ3" s="995"/>
      <c r="FLR3" s="995"/>
      <c r="FLS3" s="995"/>
      <c r="FLT3" s="995"/>
      <c r="FLU3" s="995"/>
      <c r="FLV3" s="995"/>
      <c r="FLW3" s="995"/>
      <c r="FLX3" s="995"/>
      <c r="FLY3" s="995"/>
      <c r="FLZ3" s="995"/>
      <c r="FMA3" s="995"/>
      <c r="FMB3" s="995"/>
      <c r="FMC3" s="995"/>
      <c r="FMD3" s="995"/>
      <c r="FME3" s="995"/>
      <c r="FMF3" s="995"/>
      <c r="FMG3" s="995"/>
      <c r="FMH3" s="995"/>
      <c r="FMI3" s="995"/>
      <c r="FMJ3" s="995"/>
      <c r="FMK3" s="995"/>
      <c r="FML3" s="995"/>
      <c r="FMM3" s="995"/>
      <c r="FMN3" s="995"/>
      <c r="FMO3" s="995"/>
      <c r="FMP3" s="995"/>
      <c r="FMQ3" s="995"/>
      <c r="FMR3" s="995"/>
      <c r="FMS3" s="995"/>
      <c r="FMT3" s="995"/>
      <c r="FMU3" s="995"/>
      <c r="FMV3" s="995"/>
      <c r="FMW3" s="995"/>
      <c r="FMX3" s="995"/>
      <c r="FMY3" s="995"/>
      <c r="FMZ3" s="995"/>
      <c r="FNA3" s="995"/>
      <c r="FNB3" s="995"/>
      <c r="FNC3" s="995"/>
      <c r="FND3" s="995"/>
      <c r="FNE3" s="995"/>
      <c r="FNF3" s="995"/>
      <c r="FNG3" s="995"/>
      <c r="FNH3" s="995"/>
      <c r="FNI3" s="995"/>
      <c r="FNJ3" s="995"/>
      <c r="FNK3" s="995"/>
      <c r="FNL3" s="995"/>
      <c r="FNM3" s="995"/>
      <c r="FNN3" s="995"/>
      <c r="FNO3" s="995"/>
      <c r="FNP3" s="995"/>
      <c r="FNQ3" s="995"/>
      <c r="FNR3" s="995"/>
      <c r="FNS3" s="995"/>
      <c r="FNT3" s="995"/>
      <c r="FNU3" s="995"/>
      <c r="FNV3" s="995"/>
      <c r="FNW3" s="995"/>
      <c r="FNX3" s="995"/>
      <c r="FNY3" s="995"/>
      <c r="FNZ3" s="995"/>
      <c r="FOA3" s="995"/>
      <c r="FOB3" s="995"/>
      <c r="FOC3" s="995"/>
      <c r="FOD3" s="995"/>
      <c r="FOE3" s="995"/>
      <c r="FOF3" s="995"/>
      <c r="FOG3" s="995"/>
      <c r="FOH3" s="995"/>
      <c r="FOI3" s="995"/>
      <c r="FOJ3" s="995"/>
      <c r="FOK3" s="995"/>
      <c r="FOL3" s="995"/>
      <c r="FOM3" s="995"/>
      <c r="FON3" s="995"/>
      <c r="FOO3" s="995"/>
      <c r="FOP3" s="995"/>
      <c r="FOQ3" s="995"/>
      <c r="FOR3" s="995"/>
      <c r="FOS3" s="995"/>
      <c r="FOT3" s="995"/>
      <c r="FOU3" s="995"/>
      <c r="FOV3" s="995"/>
      <c r="FOW3" s="995"/>
      <c r="FOX3" s="995"/>
      <c r="FOY3" s="995"/>
      <c r="FOZ3" s="995"/>
      <c r="FPA3" s="995"/>
      <c r="FPB3" s="995"/>
      <c r="FPC3" s="995"/>
      <c r="FPD3" s="995"/>
      <c r="FPE3" s="995"/>
      <c r="FPF3" s="995"/>
      <c r="FPG3" s="995"/>
      <c r="FPH3" s="995"/>
      <c r="FPI3" s="995"/>
      <c r="FPJ3" s="995"/>
      <c r="FPK3" s="995"/>
      <c r="FPL3" s="995"/>
      <c r="FPM3" s="995"/>
      <c r="FPN3" s="995"/>
      <c r="FPO3" s="995"/>
      <c r="FPP3" s="995"/>
      <c r="FPQ3" s="995"/>
      <c r="FPR3" s="995"/>
      <c r="FPS3" s="995"/>
      <c r="FPT3" s="995"/>
      <c r="FPU3" s="995"/>
      <c r="FPV3" s="995"/>
      <c r="FPW3" s="995"/>
      <c r="FPX3" s="995"/>
      <c r="FPY3" s="995"/>
      <c r="FPZ3" s="995"/>
      <c r="FQA3" s="995"/>
      <c r="FQB3" s="995"/>
      <c r="FQC3" s="995"/>
      <c r="FQD3" s="995"/>
      <c r="FQE3" s="995"/>
      <c r="FQF3" s="995"/>
      <c r="FQG3" s="995"/>
      <c r="FQH3" s="995"/>
      <c r="FQI3" s="995"/>
      <c r="FQJ3" s="995"/>
      <c r="FQK3" s="995"/>
      <c r="FQL3" s="995"/>
      <c r="FQM3" s="995"/>
      <c r="FQN3" s="995"/>
      <c r="FQO3" s="995"/>
      <c r="FQP3" s="995"/>
      <c r="FQQ3" s="995"/>
      <c r="FQR3" s="995"/>
      <c r="FQS3" s="995"/>
      <c r="FQT3" s="995"/>
      <c r="FQU3" s="995"/>
      <c r="FQV3" s="995"/>
      <c r="FQW3" s="995"/>
      <c r="FQX3" s="995"/>
      <c r="FQY3" s="995"/>
      <c r="FQZ3" s="995"/>
      <c r="FRA3" s="995"/>
      <c r="FRB3" s="995"/>
      <c r="FRC3" s="995"/>
      <c r="FRD3" s="995"/>
      <c r="FRE3" s="995"/>
      <c r="FRF3" s="995"/>
      <c r="FRG3" s="995"/>
      <c r="FRH3" s="995"/>
      <c r="FRI3" s="995"/>
      <c r="FRJ3" s="995"/>
      <c r="FRK3" s="995"/>
      <c r="FRL3" s="995"/>
      <c r="FRM3" s="995"/>
      <c r="FRN3" s="995"/>
      <c r="FRO3" s="995"/>
      <c r="FRP3" s="995"/>
      <c r="FRQ3" s="995"/>
      <c r="FRR3" s="995"/>
      <c r="FRS3" s="995"/>
      <c r="FRT3" s="995"/>
      <c r="FRU3" s="995"/>
      <c r="FRV3" s="995"/>
      <c r="FRW3" s="995"/>
      <c r="FRX3" s="995"/>
      <c r="FRY3" s="995"/>
      <c r="FRZ3" s="995"/>
      <c r="FSA3" s="995"/>
      <c r="FSB3" s="995"/>
      <c r="FSC3" s="995"/>
      <c r="FSD3" s="995"/>
      <c r="FSE3" s="995"/>
      <c r="FSF3" s="995"/>
      <c r="FSG3" s="995"/>
      <c r="FSH3" s="995"/>
      <c r="FSI3" s="995"/>
      <c r="FSJ3" s="995"/>
      <c r="FSK3" s="995"/>
      <c r="FSL3" s="995"/>
      <c r="FSM3" s="995"/>
      <c r="FSN3" s="995"/>
      <c r="FSO3" s="995"/>
      <c r="FSP3" s="995"/>
      <c r="FSQ3" s="995"/>
      <c r="FSR3" s="995"/>
      <c r="FSS3" s="995"/>
      <c r="FST3" s="995"/>
      <c r="FSU3" s="995"/>
      <c r="FSV3" s="995"/>
      <c r="FSW3" s="995"/>
      <c r="FSX3" s="995"/>
      <c r="FSY3" s="995"/>
      <c r="FSZ3" s="995"/>
      <c r="FTA3" s="995"/>
      <c r="FTB3" s="995"/>
      <c r="FTC3" s="995"/>
      <c r="FTD3" s="995"/>
      <c r="FTE3" s="995"/>
      <c r="FTF3" s="995"/>
      <c r="FTG3" s="995"/>
      <c r="FTH3" s="995"/>
      <c r="FTI3" s="995"/>
      <c r="FTJ3" s="995"/>
      <c r="FTK3" s="995"/>
      <c r="FTL3" s="995"/>
      <c r="FTM3" s="995"/>
      <c r="FTN3" s="995"/>
      <c r="FTO3" s="995"/>
      <c r="FTP3" s="995"/>
      <c r="FTQ3" s="995"/>
      <c r="FTR3" s="995"/>
      <c r="FTS3" s="995"/>
      <c r="FTT3" s="995"/>
      <c r="FTU3" s="995"/>
      <c r="FTV3" s="995"/>
      <c r="FTW3" s="995"/>
      <c r="FTX3" s="995"/>
      <c r="FTY3" s="995"/>
      <c r="FTZ3" s="995"/>
      <c r="FUA3" s="995"/>
      <c r="FUB3" s="995"/>
      <c r="FUC3" s="995"/>
      <c r="FUD3" s="995"/>
      <c r="FUE3" s="995"/>
      <c r="FUF3" s="995"/>
      <c r="FUG3" s="995"/>
      <c r="FUH3" s="995"/>
      <c r="FUI3" s="995"/>
      <c r="FUJ3" s="995"/>
      <c r="FUK3" s="995"/>
      <c r="FUL3" s="995"/>
      <c r="FUM3" s="995"/>
      <c r="FUN3" s="995"/>
      <c r="FUO3" s="995"/>
      <c r="FUP3" s="995"/>
      <c r="FUQ3" s="995"/>
      <c r="FUR3" s="995"/>
      <c r="FUS3" s="995"/>
      <c r="FUT3" s="995"/>
      <c r="FUU3" s="995"/>
      <c r="FUV3" s="995"/>
      <c r="FUW3" s="995"/>
      <c r="FUX3" s="995"/>
      <c r="FUY3" s="995"/>
      <c r="FUZ3" s="995"/>
      <c r="FVA3" s="995"/>
      <c r="FVB3" s="995"/>
      <c r="FVC3" s="995"/>
      <c r="FVD3" s="995"/>
      <c r="FVE3" s="995"/>
      <c r="FVF3" s="995"/>
      <c r="FVG3" s="995"/>
      <c r="FVH3" s="995"/>
      <c r="FVI3" s="995"/>
      <c r="FVJ3" s="995"/>
      <c r="FVK3" s="995"/>
      <c r="FVL3" s="995"/>
      <c r="FVM3" s="995"/>
      <c r="FVN3" s="995"/>
      <c r="FVO3" s="995"/>
      <c r="FVP3" s="995"/>
      <c r="FVQ3" s="995"/>
      <c r="FVR3" s="995"/>
      <c r="FVS3" s="995"/>
      <c r="FVT3" s="995"/>
      <c r="FVU3" s="995"/>
      <c r="FVV3" s="995"/>
      <c r="FVW3" s="995"/>
      <c r="FVX3" s="995"/>
      <c r="FVY3" s="995"/>
      <c r="FVZ3" s="995"/>
      <c r="FWA3" s="995"/>
      <c r="FWB3" s="995"/>
      <c r="FWC3" s="995"/>
      <c r="FWD3" s="995"/>
      <c r="FWE3" s="995"/>
      <c r="FWF3" s="995"/>
      <c r="FWG3" s="995"/>
      <c r="FWH3" s="995"/>
      <c r="FWI3" s="995"/>
      <c r="FWJ3" s="995"/>
      <c r="FWK3" s="995"/>
      <c r="FWL3" s="995"/>
      <c r="FWM3" s="995"/>
      <c r="FWN3" s="995"/>
      <c r="FWO3" s="995"/>
      <c r="FWP3" s="995"/>
      <c r="FWQ3" s="995"/>
      <c r="FWR3" s="995"/>
      <c r="FWS3" s="995"/>
      <c r="FWT3" s="995"/>
      <c r="FWU3" s="995"/>
      <c r="FWV3" s="995"/>
      <c r="FWW3" s="995"/>
      <c r="FWX3" s="995"/>
      <c r="FWY3" s="995"/>
      <c r="FWZ3" s="995"/>
      <c r="FXA3" s="995"/>
      <c r="FXB3" s="995"/>
      <c r="FXC3" s="995"/>
      <c r="FXD3" s="995"/>
      <c r="FXE3" s="995"/>
      <c r="FXF3" s="995"/>
      <c r="FXG3" s="995"/>
      <c r="FXH3" s="995"/>
      <c r="FXI3" s="995"/>
      <c r="FXJ3" s="995"/>
      <c r="FXK3" s="995"/>
      <c r="FXL3" s="995"/>
      <c r="FXM3" s="995"/>
      <c r="FXN3" s="995"/>
      <c r="FXO3" s="995"/>
      <c r="FXP3" s="995"/>
      <c r="FXQ3" s="995"/>
      <c r="FXR3" s="995"/>
      <c r="FXS3" s="995"/>
      <c r="FXT3" s="995"/>
      <c r="FXU3" s="995"/>
      <c r="FXV3" s="995"/>
      <c r="FXW3" s="995"/>
      <c r="FXX3" s="995"/>
      <c r="FXY3" s="995"/>
      <c r="FXZ3" s="995"/>
      <c r="FYA3" s="995"/>
      <c r="FYB3" s="995"/>
      <c r="FYC3" s="995"/>
      <c r="FYD3" s="995"/>
      <c r="FYE3" s="995"/>
      <c r="FYF3" s="995"/>
      <c r="FYG3" s="995"/>
      <c r="FYH3" s="995"/>
      <c r="FYI3" s="995"/>
      <c r="FYJ3" s="995"/>
      <c r="FYK3" s="995"/>
      <c r="FYL3" s="995"/>
      <c r="FYM3" s="995"/>
      <c r="FYN3" s="995"/>
      <c r="FYO3" s="995"/>
      <c r="FYP3" s="995"/>
      <c r="FYQ3" s="995"/>
      <c r="FYR3" s="995"/>
      <c r="FYS3" s="995"/>
      <c r="FYT3" s="995"/>
      <c r="FYU3" s="995"/>
      <c r="FYV3" s="995"/>
      <c r="FYW3" s="995"/>
      <c r="FYX3" s="995"/>
      <c r="FYY3" s="995"/>
      <c r="FYZ3" s="995"/>
      <c r="FZA3" s="995"/>
      <c r="FZB3" s="995"/>
      <c r="FZC3" s="995"/>
      <c r="FZD3" s="995"/>
      <c r="FZE3" s="995"/>
      <c r="FZF3" s="995"/>
      <c r="FZG3" s="995"/>
      <c r="FZH3" s="995"/>
      <c r="FZI3" s="995"/>
      <c r="FZJ3" s="995"/>
      <c r="FZK3" s="995"/>
      <c r="FZL3" s="995"/>
      <c r="FZM3" s="995"/>
      <c r="FZN3" s="995"/>
      <c r="FZO3" s="995"/>
      <c r="FZP3" s="995"/>
      <c r="FZQ3" s="995"/>
      <c r="FZR3" s="995"/>
      <c r="FZS3" s="995"/>
      <c r="FZT3" s="995"/>
      <c r="FZU3" s="995"/>
      <c r="FZV3" s="995"/>
      <c r="FZW3" s="995"/>
      <c r="FZX3" s="995"/>
      <c r="FZY3" s="995"/>
      <c r="FZZ3" s="995"/>
      <c r="GAA3" s="995"/>
      <c r="GAB3" s="995"/>
      <c r="GAC3" s="995"/>
      <c r="GAD3" s="995"/>
      <c r="GAE3" s="995"/>
      <c r="GAF3" s="995"/>
      <c r="GAG3" s="995"/>
      <c r="GAH3" s="995"/>
      <c r="GAI3" s="995"/>
      <c r="GAJ3" s="995"/>
      <c r="GAK3" s="995"/>
      <c r="GAL3" s="995"/>
      <c r="GAM3" s="995"/>
      <c r="GAN3" s="995"/>
      <c r="GAO3" s="995"/>
      <c r="GAP3" s="995"/>
      <c r="GAQ3" s="995"/>
      <c r="GAR3" s="995"/>
      <c r="GAS3" s="995"/>
      <c r="GAT3" s="995"/>
      <c r="GAU3" s="995"/>
      <c r="GAV3" s="995"/>
      <c r="GAW3" s="995"/>
      <c r="GAX3" s="995"/>
      <c r="GAY3" s="995"/>
      <c r="GAZ3" s="995"/>
      <c r="GBA3" s="995"/>
      <c r="GBB3" s="995"/>
      <c r="GBC3" s="995"/>
      <c r="GBD3" s="995"/>
      <c r="GBE3" s="995"/>
      <c r="GBF3" s="995"/>
      <c r="GBG3" s="995"/>
      <c r="GBH3" s="995"/>
      <c r="GBI3" s="995"/>
      <c r="GBJ3" s="995"/>
      <c r="GBK3" s="995"/>
      <c r="GBL3" s="995"/>
      <c r="GBM3" s="995"/>
      <c r="GBN3" s="995"/>
      <c r="GBO3" s="995"/>
      <c r="GBP3" s="995"/>
      <c r="GBQ3" s="995"/>
      <c r="GBR3" s="995"/>
      <c r="GBS3" s="995"/>
      <c r="GBT3" s="995"/>
      <c r="GBU3" s="995"/>
      <c r="GBV3" s="995"/>
      <c r="GBW3" s="995"/>
      <c r="GBX3" s="995"/>
      <c r="GBY3" s="995"/>
      <c r="GBZ3" s="995"/>
      <c r="GCA3" s="995"/>
      <c r="GCB3" s="995"/>
      <c r="GCC3" s="995"/>
      <c r="GCD3" s="995"/>
      <c r="GCE3" s="995"/>
      <c r="GCF3" s="995"/>
      <c r="GCG3" s="995"/>
      <c r="GCH3" s="995"/>
      <c r="GCI3" s="995"/>
      <c r="GCJ3" s="995"/>
      <c r="GCK3" s="995"/>
      <c r="GCL3" s="995"/>
      <c r="GCM3" s="995"/>
      <c r="GCN3" s="995"/>
      <c r="GCO3" s="995"/>
      <c r="GCP3" s="995"/>
      <c r="GCQ3" s="995"/>
      <c r="GCR3" s="995"/>
      <c r="GCS3" s="995"/>
      <c r="GCT3" s="995"/>
      <c r="GCU3" s="995"/>
      <c r="GCV3" s="995"/>
      <c r="GCW3" s="995"/>
      <c r="GCX3" s="995"/>
      <c r="GCY3" s="995"/>
      <c r="GCZ3" s="995"/>
      <c r="GDA3" s="995"/>
      <c r="GDB3" s="995"/>
      <c r="GDC3" s="995"/>
      <c r="GDD3" s="995"/>
      <c r="GDE3" s="995"/>
      <c r="GDF3" s="995"/>
      <c r="GDG3" s="995"/>
      <c r="GDH3" s="995"/>
      <c r="GDI3" s="995"/>
      <c r="GDJ3" s="995"/>
      <c r="GDK3" s="995"/>
      <c r="GDL3" s="995"/>
      <c r="GDM3" s="995"/>
      <c r="GDN3" s="995"/>
      <c r="GDO3" s="995"/>
      <c r="GDP3" s="995"/>
      <c r="GDQ3" s="995"/>
      <c r="GDR3" s="995"/>
      <c r="GDS3" s="995"/>
      <c r="GDT3" s="995"/>
      <c r="GDU3" s="995"/>
      <c r="GDV3" s="995"/>
      <c r="GDW3" s="995"/>
      <c r="GDX3" s="995"/>
      <c r="GDY3" s="995"/>
      <c r="GDZ3" s="995"/>
      <c r="GEA3" s="995"/>
      <c r="GEB3" s="995"/>
      <c r="GEC3" s="995"/>
      <c r="GED3" s="995"/>
      <c r="GEE3" s="995"/>
      <c r="GEF3" s="995"/>
      <c r="GEG3" s="995"/>
      <c r="GEH3" s="995"/>
      <c r="GEI3" s="995"/>
      <c r="GEJ3" s="995"/>
      <c r="GEK3" s="995"/>
      <c r="GEL3" s="995"/>
      <c r="GEM3" s="995"/>
      <c r="GEN3" s="995"/>
      <c r="GEO3" s="995"/>
      <c r="GEP3" s="995"/>
      <c r="GEQ3" s="995"/>
      <c r="GER3" s="995"/>
      <c r="GES3" s="995"/>
      <c r="GET3" s="995"/>
      <c r="GEU3" s="995"/>
      <c r="GEV3" s="995"/>
      <c r="GEW3" s="995"/>
      <c r="GEX3" s="995"/>
      <c r="GEY3" s="995"/>
      <c r="GEZ3" s="995"/>
      <c r="GFA3" s="995"/>
      <c r="GFB3" s="995"/>
      <c r="GFC3" s="995"/>
      <c r="GFD3" s="995"/>
      <c r="GFE3" s="995"/>
      <c r="GFF3" s="995"/>
      <c r="GFG3" s="995"/>
      <c r="GFH3" s="995"/>
      <c r="GFI3" s="995"/>
      <c r="GFJ3" s="995"/>
      <c r="GFK3" s="995"/>
      <c r="GFL3" s="995"/>
      <c r="GFM3" s="995"/>
      <c r="GFN3" s="995"/>
      <c r="GFO3" s="995"/>
      <c r="GFP3" s="995"/>
      <c r="GFQ3" s="995"/>
      <c r="GFR3" s="995"/>
      <c r="GFS3" s="995"/>
      <c r="GFT3" s="995"/>
      <c r="GFU3" s="995"/>
      <c r="GFV3" s="995"/>
      <c r="GFW3" s="995"/>
      <c r="GFX3" s="995"/>
      <c r="GFY3" s="995"/>
      <c r="GFZ3" s="995"/>
      <c r="GGA3" s="995"/>
      <c r="GGB3" s="995"/>
      <c r="GGC3" s="995"/>
      <c r="GGD3" s="995"/>
      <c r="GGE3" s="995"/>
      <c r="GGF3" s="995"/>
      <c r="GGG3" s="995"/>
      <c r="GGH3" s="995"/>
      <c r="GGI3" s="995"/>
      <c r="GGJ3" s="995"/>
      <c r="GGK3" s="995"/>
      <c r="GGL3" s="995"/>
      <c r="GGM3" s="995"/>
      <c r="GGN3" s="995"/>
      <c r="GGO3" s="995"/>
      <c r="GGP3" s="995"/>
      <c r="GGQ3" s="995"/>
      <c r="GGR3" s="995"/>
      <c r="GGS3" s="995"/>
      <c r="GGT3" s="995"/>
      <c r="GGU3" s="995"/>
      <c r="GGV3" s="995"/>
      <c r="GGW3" s="995"/>
      <c r="GGX3" s="995"/>
      <c r="GGY3" s="995"/>
      <c r="GGZ3" s="995"/>
      <c r="GHA3" s="995"/>
      <c r="GHB3" s="995"/>
      <c r="GHC3" s="995"/>
      <c r="GHD3" s="995"/>
      <c r="GHE3" s="995"/>
      <c r="GHF3" s="995"/>
      <c r="GHG3" s="995"/>
      <c r="GHH3" s="995"/>
      <c r="GHI3" s="995"/>
      <c r="GHJ3" s="995"/>
      <c r="GHK3" s="995"/>
      <c r="GHL3" s="995"/>
      <c r="GHM3" s="995"/>
      <c r="GHN3" s="995"/>
      <c r="GHO3" s="995"/>
      <c r="GHP3" s="995"/>
      <c r="GHQ3" s="995"/>
      <c r="GHR3" s="995"/>
      <c r="GHS3" s="995"/>
      <c r="GHT3" s="995"/>
      <c r="GHU3" s="995"/>
      <c r="GHV3" s="995"/>
      <c r="GHW3" s="995"/>
      <c r="GHX3" s="995"/>
      <c r="GHY3" s="995"/>
      <c r="GHZ3" s="995"/>
      <c r="GIA3" s="995"/>
      <c r="GIB3" s="995"/>
      <c r="GIC3" s="995"/>
      <c r="GID3" s="995"/>
      <c r="GIE3" s="995"/>
      <c r="GIF3" s="995"/>
      <c r="GIG3" s="995"/>
      <c r="GIH3" s="995"/>
      <c r="GII3" s="995"/>
      <c r="GIJ3" s="995"/>
      <c r="GIK3" s="995"/>
      <c r="GIL3" s="995"/>
      <c r="GIM3" s="995"/>
      <c r="GIN3" s="995"/>
      <c r="GIO3" s="995"/>
      <c r="GIP3" s="995"/>
      <c r="GIQ3" s="995"/>
      <c r="GIR3" s="995"/>
      <c r="GIS3" s="995"/>
      <c r="GIT3" s="995"/>
      <c r="GIU3" s="995"/>
      <c r="GIV3" s="995"/>
      <c r="GIW3" s="995"/>
      <c r="GIX3" s="995"/>
      <c r="GIY3" s="995"/>
      <c r="GIZ3" s="995"/>
      <c r="GJA3" s="995"/>
      <c r="GJB3" s="995"/>
      <c r="GJC3" s="995"/>
      <c r="GJD3" s="995"/>
      <c r="GJE3" s="995"/>
      <c r="GJF3" s="995"/>
      <c r="GJG3" s="995"/>
      <c r="GJH3" s="995"/>
      <c r="GJI3" s="995"/>
      <c r="GJJ3" s="995"/>
      <c r="GJK3" s="995"/>
      <c r="GJL3" s="995"/>
      <c r="GJM3" s="995"/>
      <c r="GJN3" s="995"/>
      <c r="GJO3" s="995"/>
      <c r="GJP3" s="995"/>
      <c r="GJQ3" s="995"/>
      <c r="GJR3" s="995"/>
      <c r="GJS3" s="995"/>
      <c r="GJT3" s="995"/>
      <c r="GJU3" s="995"/>
      <c r="GJV3" s="995"/>
      <c r="GJW3" s="995"/>
      <c r="GJX3" s="995"/>
      <c r="GJY3" s="995"/>
      <c r="GJZ3" s="995"/>
      <c r="GKA3" s="995"/>
      <c r="GKB3" s="995"/>
      <c r="GKC3" s="995"/>
      <c r="GKD3" s="995"/>
      <c r="GKE3" s="995"/>
      <c r="GKF3" s="995"/>
      <c r="GKG3" s="995"/>
      <c r="GKH3" s="995"/>
      <c r="GKI3" s="995"/>
      <c r="GKJ3" s="995"/>
      <c r="GKK3" s="995"/>
      <c r="GKL3" s="995"/>
      <c r="GKM3" s="995"/>
      <c r="GKN3" s="995"/>
      <c r="GKO3" s="995"/>
      <c r="GKP3" s="995"/>
      <c r="GKQ3" s="995"/>
      <c r="GKR3" s="995"/>
      <c r="GKS3" s="995"/>
      <c r="GKT3" s="995"/>
      <c r="GKU3" s="995"/>
      <c r="GKV3" s="995"/>
      <c r="GKW3" s="995"/>
      <c r="GKX3" s="995"/>
      <c r="GKY3" s="995"/>
      <c r="GKZ3" s="995"/>
      <c r="GLA3" s="995"/>
      <c r="GLB3" s="995"/>
      <c r="GLC3" s="995"/>
      <c r="GLD3" s="995"/>
      <c r="GLE3" s="995"/>
      <c r="GLF3" s="995"/>
      <c r="GLG3" s="995"/>
      <c r="GLH3" s="995"/>
      <c r="GLI3" s="995"/>
      <c r="GLJ3" s="995"/>
      <c r="GLK3" s="995"/>
      <c r="GLL3" s="995"/>
      <c r="GLM3" s="995"/>
      <c r="GLN3" s="995"/>
      <c r="GLO3" s="995"/>
      <c r="GLP3" s="995"/>
      <c r="GLQ3" s="995"/>
      <c r="GLR3" s="995"/>
      <c r="GLS3" s="995"/>
      <c r="GLT3" s="995"/>
      <c r="GLU3" s="995"/>
      <c r="GLV3" s="995"/>
      <c r="GLW3" s="995"/>
      <c r="GLX3" s="995"/>
      <c r="GLY3" s="995"/>
      <c r="GLZ3" s="995"/>
      <c r="GMA3" s="995"/>
      <c r="GMB3" s="995"/>
      <c r="GMC3" s="995"/>
      <c r="GMD3" s="995"/>
      <c r="GME3" s="995"/>
      <c r="GMF3" s="995"/>
      <c r="GMG3" s="995"/>
      <c r="GMH3" s="995"/>
      <c r="GMI3" s="995"/>
      <c r="GMJ3" s="995"/>
      <c r="GMK3" s="995"/>
      <c r="GML3" s="995"/>
      <c r="GMM3" s="995"/>
      <c r="GMN3" s="995"/>
      <c r="GMO3" s="995"/>
      <c r="GMP3" s="995"/>
      <c r="GMQ3" s="995"/>
      <c r="GMR3" s="995"/>
      <c r="GMS3" s="995"/>
      <c r="GMT3" s="995"/>
      <c r="GMU3" s="995"/>
      <c r="GMV3" s="995"/>
      <c r="GMW3" s="995"/>
      <c r="GMX3" s="995"/>
      <c r="GMY3" s="995"/>
      <c r="GMZ3" s="995"/>
      <c r="GNA3" s="995"/>
      <c r="GNB3" s="995"/>
      <c r="GNC3" s="995"/>
      <c r="GND3" s="995"/>
      <c r="GNE3" s="995"/>
      <c r="GNF3" s="995"/>
      <c r="GNG3" s="995"/>
      <c r="GNH3" s="995"/>
      <c r="GNI3" s="995"/>
      <c r="GNJ3" s="995"/>
      <c r="GNK3" s="995"/>
      <c r="GNL3" s="995"/>
      <c r="GNM3" s="995"/>
      <c r="GNN3" s="995"/>
      <c r="GNO3" s="995"/>
      <c r="GNP3" s="995"/>
      <c r="GNQ3" s="995"/>
      <c r="GNR3" s="995"/>
      <c r="GNS3" s="995"/>
      <c r="GNT3" s="995"/>
      <c r="GNU3" s="995"/>
      <c r="GNV3" s="995"/>
      <c r="GNW3" s="995"/>
      <c r="GNX3" s="995"/>
      <c r="GNY3" s="995"/>
      <c r="GNZ3" s="995"/>
      <c r="GOA3" s="995"/>
      <c r="GOB3" s="995"/>
      <c r="GOC3" s="995"/>
      <c r="GOD3" s="995"/>
      <c r="GOE3" s="995"/>
      <c r="GOF3" s="995"/>
      <c r="GOG3" s="995"/>
      <c r="GOH3" s="995"/>
      <c r="GOI3" s="995"/>
      <c r="GOJ3" s="995"/>
      <c r="GOK3" s="995"/>
      <c r="GOL3" s="995"/>
      <c r="GOM3" s="995"/>
      <c r="GON3" s="995"/>
      <c r="GOO3" s="995"/>
      <c r="GOP3" s="995"/>
      <c r="GOQ3" s="995"/>
      <c r="GOR3" s="995"/>
      <c r="GOS3" s="995"/>
      <c r="GOT3" s="995"/>
      <c r="GOU3" s="995"/>
      <c r="GOV3" s="995"/>
      <c r="GOW3" s="995"/>
      <c r="GOX3" s="995"/>
      <c r="GOY3" s="995"/>
      <c r="GOZ3" s="995"/>
      <c r="GPA3" s="995"/>
      <c r="GPB3" s="995"/>
      <c r="GPC3" s="995"/>
      <c r="GPD3" s="995"/>
      <c r="GPE3" s="995"/>
      <c r="GPF3" s="995"/>
      <c r="GPG3" s="995"/>
      <c r="GPH3" s="995"/>
      <c r="GPI3" s="995"/>
      <c r="GPJ3" s="995"/>
      <c r="GPK3" s="995"/>
      <c r="GPL3" s="995"/>
      <c r="GPM3" s="995"/>
      <c r="GPN3" s="995"/>
      <c r="GPO3" s="995"/>
      <c r="GPP3" s="995"/>
      <c r="GPQ3" s="995"/>
      <c r="GPR3" s="995"/>
      <c r="GPS3" s="995"/>
      <c r="GPT3" s="995"/>
      <c r="GPU3" s="995"/>
      <c r="GPV3" s="995"/>
      <c r="GPW3" s="995"/>
      <c r="GPX3" s="995"/>
      <c r="GPY3" s="995"/>
      <c r="GPZ3" s="995"/>
      <c r="GQA3" s="995"/>
      <c r="GQB3" s="995"/>
      <c r="GQC3" s="995"/>
      <c r="GQD3" s="995"/>
      <c r="GQE3" s="995"/>
      <c r="GQF3" s="995"/>
      <c r="GQG3" s="995"/>
      <c r="GQH3" s="995"/>
      <c r="GQI3" s="995"/>
      <c r="GQJ3" s="995"/>
      <c r="GQK3" s="995"/>
      <c r="GQL3" s="995"/>
      <c r="GQM3" s="995"/>
      <c r="GQN3" s="995"/>
      <c r="GQO3" s="995"/>
      <c r="GQP3" s="995"/>
      <c r="GQQ3" s="995"/>
      <c r="GQR3" s="995"/>
      <c r="GQS3" s="995"/>
      <c r="GQT3" s="995"/>
      <c r="GQU3" s="995"/>
      <c r="GQV3" s="995"/>
      <c r="GQW3" s="995"/>
      <c r="GQX3" s="995"/>
      <c r="GQY3" s="995"/>
      <c r="GQZ3" s="995"/>
      <c r="GRA3" s="995"/>
      <c r="GRB3" s="995"/>
      <c r="GRC3" s="995"/>
      <c r="GRD3" s="995"/>
      <c r="GRE3" s="995"/>
      <c r="GRF3" s="995"/>
      <c r="GRG3" s="995"/>
      <c r="GRH3" s="995"/>
      <c r="GRI3" s="995"/>
      <c r="GRJ3" s="995"/>
      <c r="GRK3" s="995"/>
      <c r="GRL3" s="995"/>
      <c r="GRM3" s="995"/>
      <c r="GRN3" s="995"/>
      <c r="GRO3" s="995"/>
      <c r="GRP3" s="995"/>
      <c r="GRQ3" s="995"/>
      <c r="GRR3" s="995"/>
      <c r="GRS3" s="995"/>
      <c r="GRT3" s="995"/>
      <c r="GRU3" s="995"/>
      <c r="GRV3" s="995"/>
      <c r="GRW3" s="995"/>
      <c r="GRX3" s="995"/>
      <c r="GRY3" s="995"/>
      <c r="GRZ3" s="995"/>
      <c r="GSA3" s="995"/>
      <c r="GSB3" s="995"/>
      <c r="GSC3" s="995"/>
      <c r="GSD3" s="995"/>
      <c r="GSE3" s="995"/>
      <c r="GSF3" s="995"/>
      <c r="GSG3" s="995"/>
      <c r="GSH3" s="995"/>
      <c r="GSI3" s="995"/>
      <c r="GSJ3" s="995"/>
      <c r="GSK3" s="995"/>
      <c r="GSL3" s="995"/>
      <c r="GSM3" s="995"/>
      <c r="GSN3" s="995"/>
      <c r="GSO3" s="995"/>
      <c r="GSP3" s="995"/>
      <c r="GSQ3" s="995"/>
      <c r="GSR3" s="995"/>
      <c r="GSS3" s="995"/>
      <c r="GST3" s="995"/>
      <c r="GSU3" s="995"/>
      <c r="GSV3" s="995"/>
      <c r="GSW3" s="995"/>
      <c r="GSX3" s="995"/>
      <c r="GSY3" s="995"/>
      <c r="GSZ3" s="995"/>
      <c r="GTA3" s="995"/>
      <c r="GTB3" s="995"/>
      <c r="GTC3" s="995"/>
      <c r="GTD3" s="995"/>
      <c r="GTE3" s="995"/>
      <c r="GTF3" s="995"/>
      <c r="GTG3" s="995"/>
      <c r="GTH3" s="995"/>
      <c r="GTI3" s="995"/>
      <c r="GTJ3" s="995"/>
      <c r="GTK3" s="995"/>
      <c r="GTL3" s="995"/>
      <c r="GTM3" s="995"/>
      <c r="GTN3" s="995"/>
      <c r="GTO3" s="995"/>
      <c r="GTP3" s="995"/>
      <c r="GTQ3" s="995"/>
      <c r="GTR3" s="995"/>
      <c r="GTS3" s="995"/>
      <c r="GTT3" s="995"/>
      <c r="GTU3" s="995"/>
      <c r="GTV3" s="995"/>
      <c r="GTW3" s="995"/>
      <c r="GTX3" s="995"/>
      <c r="GTY3" s="995"/>
      <c r="GTZ3" s="995"/>
      <c r="GUA3" s="995"/>
      <c r="GUB3" s="995"/>
      <c r="GUC3" s="995"/>
      <c r="GUD3" s="995"/>
      <c r="GUE3" s="995"/>
      <c r="GUF3" s="995"/>
      <c r="GUG3" s="995"/>
      <c r="GUH3" s="995"/>
      <c r="GUI3" s="995"/>
      <c r="GUJ3" s="995"/>
      <c r="GUK3" s="995"/>
      <c r="GUL3" s="995"/>
      <c r="GUM3" s="995"/>
      <c r="GUN3" s="995"/>
      <c r="GUO3" s="995"/>
      <c r="GUP3" s="995"/>
      <c r="GUQ3" s="995"/>
      <c r="GUR3" s="995"/>
      <c r="GUS3" s="995"/>
      <c r="GUT3" s="995"/>
      <c r="GUU3" s="995"/>
      <c r="GUV3" s="995"/>
      <c r="GUW3" s="995"/>
      <c r="GUX3" s="995"/>
      <c r="GUY3" s="995"/>
      <c r="GUZ3" s="995"/>
      <c r="GVA3" s="995"/>
      <c r="GVB3" s="995"/>
      <c r="GVC3" s="995"/>
      <c r="GVD3" s="995"/>
      <c r="GVE3" s="995"/>
      <c r="GVF3" s="995"/>
      <c r="GVG3" s="995"/>
      <c r="GVH3" s="995"/>
      <c r="GVI3" s="995"/>
      <c r="GVJ3" s="995"/>
      <c r="GVK3" s="995"/>
      <c r="GVL3" s="995"/>
      <c r="GVM3" s="995"/>
      <c r="GVN3" s="995"/>
      <c r="GVO3" s="995"/>
      <c r="GVP3" s="995"/>
      <c r="GVQ3" s="995"/>
      <c r="GVR3" s="995"/>
      <c r="GVS3" s="995"/>
      <c r="GVT3" s="995"/>
      <c r="GVU3" s="995"/>
      <c r="GVV3" s="995"/>
      <c r="GVW3" s="995"/>
      <c r="GVX3" s="995"/>
      <c r="GVY3" s="995"/>
      <c r="GVZ3" s="995"/>
      <c r="GWA3" s="995"/>
      <c r="GWB3" s="995"/>
      <c r="GWC3" s="995"/>
      <c r="GWD3" s="995"/>
      <c r="GWE3" s="995"/>
      <c r="GWF3" s="995"/>
      <c r="GWG3" s="995"/>
      <c r="GWH3" s="995"/>
      <c r="GWI3" s="995"/>
      <c r="GWJ3" s="995"/>
      <c r="GWK3" s="995"/>
      <c r="GWL3" s="995"/>
      <c r="GWM3" s="995"/>
      <c r="GWN3" s="995"/>
      <c r="GWO3" s="995"/>
      <c r="GWP3" s="995"/>
      <c r="GWQ3" s="995"/>
      <c r="GWR3" s="995"/>
      <c r="GWS3" s="995"/>
      <c r="GWT3" s="995"/>
      <c r="GWU3" s="995"/>
      <c r="GWV3" s="995"/>
      <c r="GWW3" s="995"/>
      <c r="GWX3" s="995"/>
      <c r="GWY3" s="995"/>
      <c r="GWZ3" s="995"/>
      <c r="GXA3" s="995"/>
      <c r="GXB3" s="995"/>
      <c r="GXC3" s="995"/>
      <c r="GXD3" s="995"/>
      <c r="GXE3" s="995"/>
      <c r="GXF3" s="995"/>
      <c r="GXG3" s="995"/>
      <c r="GXH3" s="995"/>
      <c r="GXI3" s="995"/>
      <c r="GXJ3" s="995"/>
      <c r="GXK3" s="995"/>
      <c r="GXL3" s="995"/>
      <c r="GXM3" s="995"/>
      <c r="GXN3" s="995"/>
      <c r="GXO3" s="995"/>
      <c r="GXP3" s="995"/>
      <c r="GXQ3" s="995"/>
      <c r="GXR3" s="995"/>
      <c r="GXS3" s="995"/>
      <c r="GXT3" s="995"/>
      <c r="GXU3" s="995"/>
      <c r="GXV3" s="995"/>
      <c r="GXW3" s="995"/>
      <c r="GXX3" s="995"/>
      <c r="GXY3" s="995"/>
      <c r="GXZ3" s="995"/>
      <c r="GYA3" s="995"/>
      <c r="GYB3" s="995"/>
      <c r="GYC3" s="995"/>
      <c r="GYD3" s="995"/>
      <c r="GYE3" s="995"/>
      <c r="GYF3" s="995"/>
      <c r="GYG3" s="995"/>
      <c r="GYH3" s="995"/>
      <c r="GYI3" s="995"/>
      <c r="GYJ3" s="995"/>
      <c r="GYK3" s="995"/>
      <c r="GYL3" s="995"/>
      <c r="GYM3" s="995"/>
      <c r="GYN3" s="995"/>
      <c r="GYO3" s="995"/>
      <c r="GYP3" s="995"/>
      <c r="GYQ3" s="995"/>
      <c r="GYR3" s="995"/>
      <c r="GYS3" s="995"/>
      <c r="GYT3" s="995"/>
      <c r="GYU3" s="995"/>
      <c r="GYV3" s="995"/>
      <c r="GYW3" s="995"/>
      <c r="GYX3" s="995"/>
      <c r="GYY3" s="995"/>
      <c r="GYZ3" s="995"/>
      <c r="GZA3" s="995"/>
      <c r="GZB3" s="995"/>
      <c r="GZC3" s="995"/>
      <c r="GZD3" s="995"/>
      <c r="GZE3" s="995"/>
      <c r="GZF3" s="995"/>
      <c r="GZG3" s="995"/>
      <c r="GZH3" s="995"/>
      <c r="GZI3" s="995"/>
      <c r="GZJ3" s="995"/>
      <c r="GZK3" s="995"/>
      <c r="GZL3" s="995"/>
      <c r="GZM3" s="995"/>
      <c r="GZN3" s="995"/>
      <c r="GZO3" s="995"/>
      <c r="GZP3" s="995"/>
      <c r="GZQ3" s="995"/>
      <c r="GZR3" s="995"/>
      <c r="GZS3" s="995"/>
      <c r="GZT3" s="995"/>
      <c r="GZU3" s="995"/>
      <c r="GZV3" s="995"/>
      <c r="GZW3" s="995"/>
      <c r="GZX3" s="995"/>
      <c r="GZY3" s="995"/>
      <c r="GZZ3" s="995"/>
      <c r="HAA3" s="995"/>
      <c r="HAB3" s="995"/>
      <c r="HAC3" s="995"/>
      <c r="HAD3" s="995"/>
      <c r="HAE3" s="995"/>
      <c r="HAF3" s="995"/>
      <c r="HAG3" s="995"/>
      <c r="HAH3" s="995"/>
      <c r="HAI3" s="995"/>
      <c r="HAJ3" s="995"/>
      <c r="HAK3" s="995"/>
      <c r="HAL3" s="995"/>
      <c r="HAM3" s="995"/>
      <c r="HAN3" s="995"/>
      <c r="HAO3" s="995"/>
      <c r="HAP3" s="995"/>
      <c r="HAQ3" s="995"/>
      <c r="HAR3" s="995"/>
      <c r="HAS3" s="995"/>
      <c r="HAT3" s="995"/>
      <c r="HAU3" s="995"/>
      <c r="HAV3" s="995"/>
      <c r="HAW3" s="995"/>
      <c r="HAX3" s="995"/>
      <c r="HAY3" s="995"/>
      <c r="HAZ3" s="995"/>
      <c r="HBA3" s="995"/>
      <c r="HBB3" s="995"/>
      <c r="HBC3" s="995"/>
      <c r="HBD3" s="995"/>
      <c r="HBE3" s="995"/>
      <c r="HBF3" s="995"/>
      <c r="HBG3" s="995"/>
      <c r="HBH3" s="995"/>
      <c r="HBI3" s="995"/>
      <c r="HBJ3" s="995"/>
      <c r="HBK3" s="995"/>
      <c r="HBL3" s="995"/>
      <c r="HBM3" s="995"/>
      <c r="HBN3" s="995"/>
      <c r="HBO3" s="995"/>
      <c r="HBP3" s="995"/>
      <c r="HBQ3" s="995"/>
      <c r="HBR3" s="995"/>
      <c r="HBS3" s="995"/>
      <c r="HBT3" s="995"/>
      <c r="HBU3" s="995"/>
      <c r="HBV3" s="995"/>
      <c r="HBW3" s="995"/>
      <c r="HBX3" s="995"/>
      <c r="HBY3" s="995"/>
      <c r="HBZ3" s="995"/>
      <c r="HCA3" s="995"/>
      <c r="HCB3" s="995"/>
      <c r="HCC3" s="995"/>
      <c r="HCD3" s="995"/>
      <c r="HCE3" s="995"/>
      <c r="HCF3" s="995"/>
      <c r="HCG3" s="995"/>
      <c r="HCH3" s="995"/>
      <c r="HCI3" s="995"/>
      <c r="HCJ3" s="995"/>
      <c r="HCK3" s="995"/>
      <c r="HCL3" s="995"/>
      <c r="HCM3" s="995"/>
      <c r="HCN3" s="995"/>
      <c r="HCO3" s="995"/>
      <c r="HCP3" s="995"/>
      <c r="HCQ3" s="995"/>
      <c r="HCR3" s="995"/>
      <c r="HCS3" s="995"/>
      <c r="HCT3" s="995"/>
      <c r="HCU3" s="995"/>
      <c r="HCV3" s="995"/>
      <c r="HCW3" s="995"/>
      <c r="HCX3" s="995"/>
      <c r="HCY3" s="995"/>
      <c r="HCZ3" s="995"/>
      <c r="HDA3" s="995"/>
      <c r="HDB3" s="995"/>
      <c r="HDC3" s="995"/>
      <c r="HDD3" s="995"/>
      <c r="HDE3" s="995"/>
      <c r="HDF3" s="995"/>
      <c r="HDG3" s="995"/>
      <c r="HDH3" s="995"/>
      <c r="HDI3" s="995"/>
      <c r="HDJ3" s="995"/>
      <c r="HDK3" s="995"/>
      <c r="HDL3" s="995"/>
      <c r="HDM3" s="995"/>
      <c r="HDN3" s="995"/>
      <c r="HDO3" s="995"/>
      <c r="HDP3" s="995"/>
      <c r="HDQ3" s="995"/>
      <c r="HDR3" s="995"/>
      <c r="HDS3" s="995"/>
      <c r="HDT3" s="995"/>
      <c r="HDU3" s="995"/>
      <c r="HDV3" s="995"/>
      <c r="HDW3" s="995"/>
      <c r="HDX3" s="995"/>
      <c r="HDY3" s="995"/>
      <c r="HDZ3" s="995"/>
      <c r="HEA3" s="995"/>
      <c r="HEB3" s="995"/>
      <c r="HEC3" s="995"/>
      <c r="HED3" s="995"/>
      <c r="HEE3" s="995"/>
      <c r="HEF3" s="995"/>
      <c r="HEG3" s="995"/>
      <c r="HEH3" s="995"/>
      <c r="HEI3" s="995"/>
      <c r="HEJ3" s="995"/>
      <c r="HEK3" s="995"/>
      <c r="HEL3" s="995"/>
      <c r="HEM3" s="995"/>
      <c r="HEN3" s="995"/>
      <c r="HEO3" s="995"/>
      <c r="HEP3" s="995"/>
      <c r="HEQ3" s="995"/>
      <c r="HER3" s="995"/>
      <c r="HES3" s="995"/>
      <c r="HET3" s="995"/>
      <c r="HEU3" s="995"/>
      <c r="HEV3" s="995"/>
      <c r="HEW3" s="995"/>
      <c r="HEX3" s="995"/>
      <c r="HEY3" s="995"/>
      <c r="HEZ3" s="995"/>
      <c r="HFA3" s="995"/>
      <c r="HFB3" s="995"/>
      <c r="HFC3" s="995"/>
      <c r="HFD3" s="995"/>
      <c r="HFE3" s="995"/>
      <c r="HFF3" s="995"/>
      <c r="HFG3" s="995"/>
      <c r="HFH3" s="995"/>
      <c r="HFI3" s="995"/>
      <c r="HFJ3" s="995"/>
      <c r="HFK3" s="995"/>
      <c r="HFL3" s="995"/>
      <c r="HFM3" s="995"/>
      <c r="HFN3" s="995"/>
      <c r="HFO3" s="995"/>
      <c r="HFP3" s="995"/>
      <c r="HFQ3" s="995"/>
      <c r="HFR3" s="995"/>
      <c r="HFS3" s="995"/>
      <c r="HFT3" s="995"/>
      <c r="HFU3" s="995"/>
      <c r="HFV3" s="995"/>
      <c r="HFW3" s="995"/>
      <c r="HFX3" s="995"/>
      <c r="HFY3" s="995"/>
      <c r="HFZ3" s="995"/>
      <c r="HGA3" s="995"/>
      <c r="HGB3" s="995"/>
      <c r="HGC3" s="995"/>
      <c r="HGD3" s="995"/>
      <c r="HGE3" s="995"/>
      <c r="HGF3" s="995"/>
      <c r="HGG3" s="995"/>
      <c r="HGH3" s="995"/>
      <c r="HGI3" s="995"/>
      <c r="HGJ3" s="995"/>
      <c r="HGK3" s="995"/>
      <c r="HGL3" s="995"/>
      <c r="HGM3" s="995"/>
      <c r="HGN3" s="995"/>
      <c r="HGO3" s="995"/>
      <c r="HGP3" s="995"/>
      <c r="HGQ3" s="995"/>
      <c r="HGR3" s="995"/>
      <c r="HGS3" s="995"/>
      <c r="HGT3" s="995"/>
      <c r="HGU3" s="995"/>
      <c r="HGV3" s="995"/>
      <c r="HGW3" s="995"/>
      <c r="HGX3" s="995"/>
      <c r="HGY3" s="995"/>
      <c r="HGZ3" s="995"/>
      <c r="HHA3" s="995"/>
      <c r="HHB3" s="995"/>
      <c r="HHC3" s="995"/>
      <c r="HHD3" s="995"/>
      <c r="HHE3" s="995"/>
      <c r="HHF3" s="995"/>
      <c r="HHG3" s="995"/>
      <c r="HHH3" s="995"/>
      <c r="HHI3" s="995"/>
      <c r="HHJ3" s="995"/>
      <c r="HHK3" s="995"/>
      <c r="HHL3" s="995"/>
      <c r="HHM3" s="995"/>
      <c r="HHN3" s="995"/>
      <c r="HHO3" s="995"/>
      <c r="HHP3" s="995"/>
      <c r="HHQ3" s="995"/>
      <c r="HHR3" s="995"/>
      <c r="HHS3" s="995"/>
      <c r="HHT3" s="995"/>
      <c r="HHU3" s="995"/>
      <c r="HHV3" s="995"/>
      <c r="HHW3" s="995"/>
      <c r="HHX3" s="995"/>
      <c r="HHY3" s="995"/>
      <c r="HHZ3" s="995"/>
      <c r="HIA3" s="995"/>
      <c r="HIB3" s="995"/>
      <c r="HIC3" s="995"/>
      <c r="HID3" s="995"/>
      <c r="HIE3" s="995"/>
      <c r="HIF3" s="995"/>
      <c r="HIG3" s="995"/>
      <c r="HIH3" s="995"/>
      <c r="HII3" s="995"/>
      <c r="HIJ3" s="995"/>
      <c r="HIK3" s="995"/>
      <c r="HIL3" s="995"/>
      <c r="HIM3" s="995"/>
      <c r="HIN3" s="995"/>
      <c r="HIO3" s="995"/>
      <c r="HIP3" s="995"/>
      <c r="HIQ3" s="995"/>
      <c r="HIR3" s="995"/>
      <c r="HIS3" s="995"/>
      <c r="HIT3" s="995"/>
      <c r="HIU3" s="995"/>
      <c r="HIV3" s="995"/>
      <c r="HIW3" s="995"/>
      <c r="HIX3" s="995"/>
      <c r="HIY3" s="995"/>
      <c r="HIZ3" s="995"/>
      <c r="HJA3" s="995"/>
      <c r="HJB3" s="995"/>
      <c r="HJC3" s="995"/>
      <c r="HJD3" s="995"/>
      <c r="HJE3" s="995"/>
      <c r="HJF3" s="995"/>
      <c r="HJG3" s="995"/>
      <c r="HJH3" s="995"/>
      <c r="HJI3" s="995"/>
      <c r="HJJ3" s="995"/>
      <c r="HJK3" s="995"/>
      <c r="HJL3" s="995"/>
      <c r="HJM3" s="995"/>
      <c r="HJN3" s="995"/>
      <c r="HJO3" s="995"/>
      <c r="HJP3" s="995"/>
      <c r="HJQ3" s="995"/>
      <c r="HJR3" s="995"/>
      <c r="HJS3" s="995"/>
      <c r="HJT3" s="995"/>
      <c r="HJU3" s="995"/>
      <c r="HJV3" s="995"/>
      <c r="HJW3" s="995"/>
      <c r="HJX3" s="995"/>
      <c r="HJY3" s="995"/>
      <c r="HJZ3" s="995"/>
      <c r="HKA3" s="995"/>
      <c r="HKB3" s="995"/>
      <c r="HKC3" s="995"/>
      <c r="HKD3" s="995"/>
      <c r="HKE3" s="995"/>
      <c r="HKF3" s="995"/>
      <c r="HKG3" s="995"/>
      <c r="HKH3" s="995"/>
      <c r="HKI3" s="995"/>
      <c r="HKJ3" s="995"/>
      <c r="HKK3" s="995"/>
      <c r="HKL3" s="995"/>
      <c r="HKM3" s="995"/>
      <c r="HKN3" s="995"/>
      <c r="HKO3" s="995"/>
      <c r="HKP3" s="995"/>
      <c r="HKQ3" s="995"/>
      <c r="HKR3" s="995"/>
      <c r="HKS3" s="995"/>
      <c r="HKT3" s="995"/>
      <c r="HKU3" s="995"/>
      <c r="HKV3" s="995"/>
      <c r="HKW3" s="995"/>
      <c r="HKX3" s="995"/>
      <c r="HKY3" s="995"/>
      <c r="HKZ3" s="995"/>
      <c r="HLA3" s="995"/>
      <c r="HLB3" s="995"/>
      <c r="HLC3" s="995"/>
      <c r="HLD3" s="995"/>
      <c r="HLE3" s="995"/>
      <c r="HLF3" s="995"/>
      <c r="HLG3" s="995"/>
      <c r="HLH3" s="995"/>
      <c r="HLI3" s="995"/>
      <c r="HLJ3" s="995"/>
      <c r="HLK3" s="995"/>
      <c r="HLL3" s="995"/>
      <c r="HLM3" s="995"/>
      <c r="HLN3" s="995"/>
      <c r="HLO3" s="995"/>
      <c r="HLP3" s="995"/>
      <c r="HLQ3" s="995"/>
      <c r="HLR3" s="995"/>
      <c r="HLS3" s="995"/>
      <c r="HLT3" s="995"/>
      <c r="HLU3" s="995"/>
      <c r="HLV3" s="995"/>
      <c r="HLW3" s="995"/>
      <c r="HLX3" s="995"/>
      <c r="HLY3" s="995"/>
      <c r="HLZ3" s="995"/>
      <c r="HMA3" s="995"/>
      <c r="HMB3" s="995"/>
      <c r="HMC3" s="995"/>
      <c r="HMD3" s="995"/>
      <c r="HME3" s="995"/>
      <c r="HMF3" s="995"/>
      <c r="HMG3" s="995"/>
      <c r="HMH3" s="995"/>
      <c r="HMI3" s="995"/>
      <c r="HMJ3" s="995"/>
      <c r="HMK3" s="995"/>
      <c r="HML3" s="995"/>
      <c r="HMM3" s="995"/>
      <c r="HMN3" s="995"/>
      <c r="HMO3" s="995"/>
      <c r="HMP3" s="995"/>
      <c r="HMQ3" s="995"/>
      <c r="HMR3" s="995"/>
      <c r="HMS3" s="995"/>
      <c r="HMT3" s="995"/>
      <c r="HMU3" s="995"/>
      <c r="HMV3" s="995"/>
      <c r="HMW3" s="995"/>
      <c r="HMX3" s="995"/>
      <c r="HMY3" s="995"/>
      <c r="HMZ3" s="995"/>
      <c r="HNA3" s="995"/>
      <c r="HNB3" s="995"/>
      <c r="HNC3" s="995"/>
      <c r="HND3" s="995"/>
      <c r="HNE3" s="995"/>
      <c r="HNF3" s="995"/>
      <c r="HNG3" s="995"/>
      <c r="HNH3" s="995"/>
      <c r="HNI3" s="995"/>
      <c r="HNJ3" s="995"/>
      <c r="HNK3" s="995"/>
      <c r="HNL3" s="995"/>
      <c r="HNM3" s="995"/>
      <c r="HNN3" s="995"/>
      <c r="HNO3" s="995"/>
      <c r="HNP3" s="995"/>
      <c r="HNQ3" s="995"/>
      <c r="HNR3" s="995"/>
      <c r="HNS3" s="995"/>
      <c r="HNT3" s="995"/>
      <c r="HNU3" s="995"/>
      <c r="HNV3" s="995"/>
      <c r="HNW3" s="995"/>
      <c r="HNX3" s="995"/>
      <c r="HNY3" s="995"/>
      <c r="HNZ3" s="995"/>
      <c r="HOA3" s="995"/>
      <c r="HOB3" s="995"/>
      <c r="HOC3" s="995"/>
      <c r="HOD3" s="995"/>
      <c r="HOE3" s="995"/>
      <c r="HOF3" s="995"/>
      <c r="HOG3" s="995"/>
      <c r="HOH3" s="995"/>
      <c r="HOI3" s="995"/>
      <c r="HOJ3" s="995"/>
      <c r="HOK3" s="995"/>
      <c r="HOL3" s="995"/>
      <c r="HOM3" s="995"/>
      <c r="HON3" s="995"/>
      <c r="HOO3" s="995"/>
      <c r="HOP3" s="995"/>
      <c r="HOQ3" s="995"/>
      <c r="HOR3" s="995"/>
      <c r="HOS3" s="995"/>
      <c r="HOT3" s="995"/>
      <c r="HOU3" s="995"/>
      <c r="HOV3" s="995"/>
      <c r="HOW3" s="995"/>
      <c r="HOX3" s="995"/>
      <c r="HOY3" s="995"/>
      <c r="HOZ3" s="995"/>
      <c r="HPA3" s="995"/>
      <c r="HPB3" s="995"/>
      <c r="HPC3" s="995"/>
      <c r="HPD3" s="995"/>
      <c r="HPE3" s="995"/>
      <c r="HPF3" s="995"/>
      <c r="HPG3" s="995"/>
      <c r="HPH3" s="995"/>
      <c r="HPI3" s="995"/>
      <c r="HPJ3" s="995"/>
      <c r="HPK3" s="995"/>
      <c r="HPL3" s="995"/>
      <c r="HPM3" s="995"/>
      <c r="HPN3" s="995"/>
      <c r="HPO3" s="995"/>
      <c r="HPP3" s="995"/>
      <c r="HPQ3" s="995"/>
      <c r="HPR3" s="995"/>
      <c r="HPS3" s="995"/>
      <c r="HPT3" s="995"/>
      <c r="HPU3" s="995"/>
      <c r="HPV3" s="995"/>
      <c r="HPW3" s="995"/>
      <c r="HPX3" s="995"/>
      <c r="HPY3" s="995"/>
      <c r="HPZ3" s="995"/>
      <c r="HQA3" s="995"/>
      <c r="HQB3" s="995"/>
      <c r="HQC3" s="995"/>
      <c r="HQD3" s="995"/>
      <c r="HQE3" s="995"/>
      <c r="HQF3" s="995"/>
      <c r="HQG3" s="995"/>
      <c r="HQH3" s="995"/>
      <c r="HQI3" s="995"/>
      <c r="HQJ3" s="995"/>
      <c r="HQK3" s="995"/>
      <c r="HQL3" s="995"/>
      <c r="HQM3" s="995"/>
      <c r="HQN3" s="995"/>
      <c r="HQO3" s="995"/>
      <c r="HQP3" s="995"/>
      <c r="HQQ3" s="995"/>
      <c r="HQR3" s="995"/>
      <c r="HQS3" s="995"/>
      <c r="HQT3" s="995"/>
      <c r="HQU3" s="995"/>
      <c r="HQV3" s="995"/>
      <c r="HQW3" s="995"/>
      <c r="HQX3" s="995"/>
      <c r="HQY3" s="995"/>
      <c r="HQZ3" s="995"/>
      <c r="HRA3" s="995"/>
      <c r="HRB3" s="995"/>
      <c r="HRC3" s="995"/>
      <c r="HRD3" s="995"/>
      <c r="HRE3" s="995"/>
      <c r="HRF3" s="995"/>
      <c r="HRG3" s="995"/>
      <c r="HRH3" s="995"/>
      <c r="HRI3" s="995"/>
      <c r="HRJ3" s="995"/>
      <c r="HRK3" s="995"/>
      <c r="HRL3" s="995"/>
      <c r="HRM3" s="995"/>
      <c r="HRN3" s="995"/>
      <c r="HRO3" s="995"/>
      <c r="HRP3" s="995"/>
      <c r="HRQ3" s="995"/>
      <c r="HRR3" s="995"/>
      <c r="HRS3" s="995"/>
      <c r="HRT3" s="995"/>
      <c r="HRU3" s="995"/>
      <c r="HRV3" s="995"/>
      <c r="HRW3" s="995"/>
      <c r="HRX3" s="995"/>
      <c r="HRY3" s="995"/>
      <c r="HRZ3" s="995"/>
      <c r="HSA3" s="995"/>
      <c r="HSB3" s="995"/>
      <c r="HSC3" s="995"/>
      <c r="HSD3" s="995"/>
      <c r="HSE3" s="995"/>
      <c r="HSF3" s="995"/>
      <c r="HSG3" s="995"/>
      <c r="HSH3" s="995"/>
      <c r="HSI3" s="995"/>
      <c r="HSJ3" s="995"/>
      <c r="HSK3" s="995"/>
      <c r="HSL3" s="995"/>
      <c r="HSM3" s="995"/>
      <c r="HSN3" s="995"/>
      <c r="HSO3" s="995"/>
      <c r="HSP3" s="995"/>
      <c r="HSQ3" s="995"/>
      <c r="HSR3" s="995"/>
      <c r="HSS3" s="995"/>
      <c r="HST3" s="995"/>
      <c r="HSU3" s="995"/>
      <c r="HSV3" s="995"/>
      <c r="HSW3" s="995"/>
      <c r="HSX3" s="995"/>
      <c r="HSY3" s="995"/>
      <c r="HSZ3" s="995"/>
      <c r="HTA3" s="995"/>
      <c r="HTB3" s="995"/>
      <c r="HTC3" s="995"/>
      <c r="HTD3" s="995"/>
      <c r="HTE3" s="995"/>
      <c r="HTF3" s="995"/>
      <c r="HTG3" s="995"/>
      <c r="HTH3" s="995"/>
      <c r="HTI3" s="995"/>
      <c r="HTJ3" s="995"/>
      <c r="HTK3" s="995"/>
      <c r="HTL3" s="995"/>
      <c r="HTM3" s="995"/>
      <c r="HTN3" s="995"/>
      <c r="HTO3" s="995"/>
      <c r="HTP3" s="995"/>
      <c r="HTQ3" s="995"/>
      <c r="HTR3" s="995"/>
      <c r="HTS3" s="995"/>
      <c r="HTT3" s="995"/>
      <c r="HTU3" s="995"/>
      <c r="HTV3" s="995"/>
      <c r="HTW3" s="995"/>
      <c r="HTX3" s="995"/>
      <c r="HTY3" s="995"/>
      <c r="HTZ3" s="995"/>
      <c r="HUA3" s="995"/>
      <c r="HUB3" s="995"/>
      <c r="HUC3" s="995"/>
      <c r="HUD3" s="995"/>
      <c r="HUE3" s="995"/>
      <c r="HUF3" s="995"/>
      <c r="HUG3" s="995"/>
      <c r="HUH3" s="995"/>
      <c r="HUI3" s="995"/>
      <c r="HUJ3" s="995"/>
      <c r="HUK3" s="995"/>
      <c r="HUL3" s="995"/>
      <c r="HUM3" s="995"/>
      <c r="HUN3" s="995"/>
      <c r="HUO3" s="995"/>
      <c r="HUP3" s="995"/>
      <c r="HUQ3" s="995"/>
      <c r="HUR3" s="995"/>
      <c r="HUS3" s="995"/>
      <c r="HUT3" s="995"/>
      <c r="HUU3" s="995"/>
      <c r="HUV3" s="995"/>
      <c r="HUW3" s="995"/>
      <c r="HUX3" s="995"/>
      <c r="HUY3" s="995"/>
      <c r="HUZ3" s="995"/>
      <c r="HVA3" s="995"/>
      <c r="HVB3" s="995"/>
      <c r="HVC3" s="995"/>
      <c r="HVD3" s="995"/>
      <c r="HVE3" s="995"/>
      <c r="HVF3" s="995"/>
      <c r="HVG3" s="995"/>
      <c r="HVH3" s="995"/>
      <c r="HVI3" s="995"/>
      <c r="HVJ3" s="995"/>
      <c r="HVK3" s="995"/>
      <c r="HVL3" s="995"/>
      <c r="HVM3" s="995"/>
      <c r="HVN3" s="995"/>
      <c r="HVO3" s="995"/>
      <c r="HVP3" s="995"/>
      <c r="HVQ3" s="995"/>
      <c r="HVR3" s="995"/>
      <c r="HVS3" s="995"/>
      <c r="HVT3" s="995"/>
      <c r="HVU3" s="995"/>
      <c r="HVV3" s="995"/>
      <c r="HVW3" s="995"/>
      <c r="HVX3" s="995"/>
      <c r="HVY3" s="995"/>
      <c r="HVZ3" s="995"/>
      <c r="HWA3" s="995"/>
      <c r="HWB3" s="995"/>
      <c r="HWC3" s="995"/>
      <c r="HWD3" s="995"/>
      <c r="HWE3" s="995"/>
      <c r="HWF3" s="995"/>
      <c r="HWG3" s="995"/>
      <c r="HWH3" s="995"/>
      <c r="HWI3" s="995"/>
      <c r="HWJ3" s="995"/>
      <c r="HWK3" s="995"/>
      <c r="HWL3" s="995"/>
      <c r="HWM3" s="995"/>
      <c r="HWN3" s="995"/>
      <c r="HWO3" s="995"/>
      <c r="HWP3" s="995"/>
      <c r="HWQ3" s="995"/>
      <c r="HWR3" s="995"/>
      <c r="HWS3" s="995"/>
      <c r="HWT3" s="995"/>
      <c r="HWU3" s="995"/>
      <c r="HWV3" s="995"/>
      <c r="HWW3" s="995"/>
      <c r="HWX3" s="995"/>
      <c r="HWY3" s="995"/>
      <c r="HWZ3" s="995"/>
      <c r="HXA3" s="995"/>
      <c r="HXB3" s="995"/>
      <c r="HXC3" s="995"/>
      <c r="HXD3" s="995"/>
      <c r="HXE3" s="995"/>
      <c r="HXF3" s="995"/>
      <c r="HXG3" s="995"/>
      <c r="HXH3" s="995"/>
      <c r="HXI3" s="995"/>
      <c r="HXJ3" s="995"/>
      <c r="HXK3" s="995"/>
      <c r="HXL3" s="995"/>
      <c r="HXM3" s="995"/>
      <c r="HXN3" s="995"/>
      <c r="HXO3" s="995"/>
      <c r="HXP3" s="995"/>
      <c r="HXQ3" s="995"/>
      <c r="HXR3" s="995"/>
      <c r="HXS3" s="995"/>
      <c r="HXT3" s="995"/>
      <c r="HXU3" s="995"/>
      <c r="HXV3" s="995"/>
      <c r="HXW3" s="995"/>
      <c r="HXX3" s="995"/>
      <c r="HXY3" s="995"/>
      <c r="HXZ3" s="995"/>
      <c r="HYA3" s="995"/>
      <c r="HYB3" s="995"/>
      <c r="HYC3" s="995"/>
      <c r="HYD3" s="995"/>
      <c r="HYE3" s="995"/>
      <c r="HYF3" s="995"/>
      <c r="HYG3" s="995"/>
      <c r="HYH3" s="995"/>
      <c r="HYI3" s="995"/>
      <c r="HYJ3" s="995"/>
      <c r="HYK3" s="995"/>
      <c r="HYL3" s="995"/>
      <c r="HYM3" s="995"/>
      <c r="HYN3" s="995"/>
      <c r="HYO3" s="995"/>
      <c r="HYP3" s="995"/>
      <c r="HYQ3" s="995"/>
      <c r="HYR3" s="995"/>
      <c r="HYS3" s="995"/>
      <c r="HYT3" s="995"/>
      <c r="HYU3" s="995"/>
      <c r="HYV3" s="995"/>
      <c r="HYW3" s="995"/>
      <c r="HYX3" s="995"/>
      <c r="HYY3" s="995"/>
      <c r="HYZ3" s="995"/>
      <c r="HZA3" s="995"/>
      <c r="HZB3" s="995"/>
      <c r="HZC3" s="995"/>
      <c r="HZD3" s="995"/>
      <c r="HZE3" s="995"/>
      <c r="HZF3" s="995"/>
      <c r="HZG3" s="995"/>
      <c r="HZH3" s="995"/>
      <c r="HZI3" s="995"/>
      <c r="HZJ3" s="995"/>
      <c r="HZK3" s="995"/>
      <c r="HZL3" s="995"/>
      <c r="HZM3" s="995"/>
      <c r="HZN3" s="995"/>
      <c r="HZO3" s="995"/>
      <c r="HZP3" s="995"/>
      <c r="HZQ3" s="995"/>
      <c r="HZR3" s="995"/>
      <c r="HZS3" s="995"/>
      <c r="HZT3" s="995"/>
      <c r="HZU3" s="995"/>
      <c r="HZV3" s="995"/>
      <c r="HZW3" s="995"/>
      <c r="HZX3" s="995"/>
      <c r="HZY3" s="995"/>
      <c r="HZZ3" s="995"/>
      <c r="IAA3" s="995"/>
      <c r="IAB3" s="995"/>
      <c r="IAC3" s="995"/>
      <c r="IAD3" s="995"/>
      <c r="IAE3" s="995"/>
      <c r="IAF3" s="995"/>
      <c r="IAG3" s="995"/>
      <c r="IAH3" s="995"/>
      <c r="IAI3" s="995"/>
      <c r="IAJ3" s="995"/>
      <c r="IAK3" s="995"/>
      <c r="IAL3" s="995"/>
      <c r="IAM3" s="995"/>
      <c r="IAN3" s="995"/>
      <c r="IAO3" s="995"/>
      <c r="IAP3" s="995"/>
      <c r="IAQ3" s="995"/>
      <c r="IAR3" s="995"/>
      <c r="IAS3" s="995"/>
      <c r="IAT3" s="995"/>
      <c r="IAU3" s="995"/>
      <c r="IAV3" s="995"/>
      <c r="IAW3" s="995"/>
      <c r="IAX3" s="995"/>
      <c r="IAY3" s="995"/>
      <c r="IAZ3" s="995"/>
      <c r="IBA3" s="995"/>
      <c r="IBB3" s="995"/>
      <c r="IBC3" s="995"/>
      <c r="IBD3" s="995"/>
      <c r="IBE3" s="995"/>
      <c r="IBF3" s="995"/>
      <c r="IBG3" s="995"/>
      <c r="IBH3" s="995"/>
      <c r="IBI3" s="995"/>
      <c r="IBJ3" s="995"/>
      <c r="IBK3" s="995"/>
      <c r="IBL3" s="995"/>
      <c r="IBM3" s="995"/>
      <c r="IBN3" s="995"/>
      <c r="IBO3" s="995"/>
      <c r="IBP3" s="995"/>
      <c r="IBQ3" s="995"/>
      <c r="IBR3" s="995"/>
      <c r="IBS3" s="995"/>
      <c r="IBT3" s="995"/>
      <c r="IBU3" s="995"/>
      <c r="IBV3" s="995"/>
      <c r="IBW3" s="995"/>
      <c r="IBX3" s="995"/>
      <c r="IBY3" s="995"/>
      <c r="IBZ3" s="995"/>
      <c r="ICA3" s="995"/>
      <c r="ICB3" s="995"/>
      <c r="ICC3" s="995"/>
      <c r="ICD3" s="995"/>
      <c r="ICE3" s="995"/>
      <c r="ICF3" s="995"/>
      <c r="ICG3" s="995"/>
      <c r="ICH3" s="995"/>
      <c r="ICI3" s="995"/>
      <c r="ICJ3" s="995"/>
      <c r="ICK3" s="995"/>
      <c r="ICL3" s="995"/>
      <c r="ICM3" s="995"/>
      <c r="ICN3" s="995"/>
      <c r="ICO3" s="995"/>
      <c r="ICP3" s="995"/>
      <c r="ICQ3" s="995"/>
      <c r="ICR3" s="995"/>
      <c r="ICS3" s="995"/>
      <c r="ICT3" s="995"/>
      <c r="ICU3" s="995"/>
      <c r="ICV3" s="995"/>
      <c r="ICW3" s="995"/>
      <c r="ICX3" s="995"/>
      <c r="ICY3" s="995"/>
      <c r="ICZ3" s="995"/>
      <c r="IDA3" s="995"/>
      <c r="IDB3" s="995"/>
      <c r="IDC3" s="995"/>
      <c r="IDD3" s="995"/>
      <c r="IDE3" s="995"/>
      <c r="IDF3" s="995"/>
      <c r="IDG3" s="995"/>
      <c r="IDH3" s="995"/>
      <c r="IDI3" s="995"/>
      <c r="IDJ3" s="995"/>
      <c r="IDK3" s="995"/>
      <c r="IDL3" s="995"/>
      <c r="IDM3" s="995"/>
      <c r="IDN3" s="995"/>
      <c r="IDO3" s="995"/>
      <c r="IDP3" s="995"/>
      <c r="IDQ3" s="995"/>
      <c r="IDR3" s="995"/>
      <c r="IDS3" s="995"/>
      <c r="IDT3" s="995"/>
      <c r="IDU3" s="995"/>
      <c r="IDV3" s="995"/>
      <c r="IDW3" s="995"/>
      <c r="IDX3" s="995"/>
      <c r="IDY3" s="995"/>
      <c r="IDZ3" s="995"/>
      <c r="IEA3" s="995"/>
      <c r="IEB3" s="995"/>
      <c r="IEC3" s="995"/>
      <c r="IED3" s="995"/>
      <c r="IEE3" s="995"/>
      <c r="IEF3" s="995"/>
      <c r="IEG3" s="995"/>
      <c r="IEH3" s="995"/>
      <c r="IEI3" s="995"/>
      <c r="IEJ3" s="995"/>
      <c r="IEK3" s="995"/>
      <c r="IEL3" s="995"/>
      <c r="IEM3" s="995"/>
      <c r="IEN3" s="995"/>
      <c r="IEO3" s="995"/>
      <c r="IEP3" s="995"/>
      <c r="IEQ3" s="995"/>
      <c r="IER3" s="995"/>
      <c r="IES3" s="995"/>
      <c r="IET3" s="995"/>
      <c r="IEU3" s="995"/>
      <c r="IEV3" s="995"/>
      <c r="IEW3" s="995"/>
      <c r="IEX3" s="995"/>
      <c r="IEY3" s="995"/>
      <c r="IEZ3" s="995"/>
      <c r="IFA3" s="995"/>
      <c r="IFB3" s="995"/>
      <c r="IFC3" s="995"/>
      <c r="IFD3" s="995"/>
      <c r="IFE3" s="995"/>
      <c r="IFF3" s="995"/>
      <c r="IFG3" s="995"/>
      <c r="IFH3" s="995"/>
      <c r="IFI3" s="995"/>
      <c r="IFJ3" s="995"/>
      <c r="IFK3" s="995"/>
      <c r="IFL3" s="995"/>
      <c r="IFM3" s="995"/>
      <c r="IFN3" s="995"/>
      <c r="IFO3" s="995"/>
      <c r="IFP3" s="995"/>
      <c r="IFQ3" s="995"/>
      <c r="IFR3" s="995"/>
      <c r="IFS3" s="995"/>
      <c r="IFT3" s="995"/>
      <c r="IFU3" s="995"/>
      <c r="IFV3" s="995"/>
      <c r="IFW3" s="995"/>
      <c r="IFX3" s="995"/>
      <c r="IFY3" s="995"/>
      <c r="IFZ3" s="995"/>
      <c r="IGA3" s="995"/>
      <c r="IGB3" s="995"/>
      <c r="IGC3" s="995"/>
      <c r="IGD3" s="995"/>
      <c r="IGE3" s="995"/>
      <c r="IGF3" s="995"/>
      <c r="IGG3" s="995"/>
      <c r="IGH3" s="995"/>
      <c r="IGI3" s="995"/>
      <c r="IGJ3" s="995"/>
      <c r="IGK3" s="995"/>
      <c r="IGL3" s="995"/>
      <c r="IGM3" s="995"/>
      <c r="IGN3" s="995"/>
      <c r="IGO3" s="995"/>
      <c r="IGP3" s="995"/>
      <c r="IGQ3" s="995"/>
      <c r="IGR3" s="995"/>
      <c r="IGS3" s="995"/>
      <c r="IGT3" s="995"/>
      <c r="IGU3" s="995"/>
      <c r="IGV3" s="995"/>
      <c r="IGW3" s="995"/>
      <c r="IGX3" s="995"/>
      <c r="IGY3" s="995"/>
      <c r="IGZ3" s="995"/>
      <c r="IHA3" s="995"/>
      <c r="IHB3" s="995"/>
      <c r="IHC3" s="995"/>
      <c r="IHD3" s="995"/>
      <c r="IHE3" s="995"/>
      <c r="IHF3" s="995"/>
      <c r="IHG3" s="995"/>
      <c r="IHH3" s="995"/>
      <c r="IHI3" s="995"/>
      <c r="IHJ3" s="995"/>
      <c r="IHK3" s="995"/>
      <c r="IHL3" s="995"/>
      <c r="IHM3" s="995"/>
      <c r="IHN3" s="995"/>
      <c r="IHO3" s="995"/>
      <c r="IHP3" s="995"/>
      <c r="IHQ3" s="995"/>
      <c r="IHR3" s="995"/>
      <c r="IHS3" s="995"/>
      <c r="IHT3" s="995"/>
      <c r="IHU3" s="995"/>
      <c r="IHV3" s="995"/>
      <c r="IHW3" s="995"/>
      <c r="IHX3" s="995"/>
      <c r="IHY3" s="995"/>
      <c r="IHZ3" s="995"/>
      <c r="IIA3" s="995"/>
      <c r="IIB3" s="995"/>
      <c r="IIC3" s="995"/>
      <c r="IID3" s="995"/>
      <c r="IIE3" s="995"/>
      <c r="IIF3" s="995"/>
      <c r="IIG3" s="995"/>
      <c r="IIH3" s="995"/>
      <c r="III3" s="995"/>
      <c r="IIJ3" s="995"/>
      <c r="IIK3" s="995"/>
      <c r="IIL3" s="995"/>
      <c r="IIM3" s="995"/>
      <c r="IIN3" s="995"/>
      <c r="IIO3" s="995"/>
      <c r="IIP3" s="995"/>
      <c r="IIQ3" s="995"/>
      <c r="IIR3" s="995"/>
      <c r="IIS3" s="995"/>
      <c r="IIT3" s="995"/>
      <c r="IIU3" s="995"/>
      <c r="IIV3" s="995"/>
      <c r="IIW3" s="995"/>
      <c r="IIX3" s="995"/>
      <c r="IIY3" s="995"/>
      <c r="IIZ3" s="995"/>
      <c r="IJA3" s="995"/>
      <c r="IJB3" s="995"/>
      <c r="IJC3" s="995"/>
      <c r="IJD3" s="995"/>
      <c r="IJE3" s="995"/>
      <c r="IJF3" s="995"/>
      <c r="IJG3" s="995"/>
      <c r="IJH3" s="995"/>
      <c r="IJI3" s="995"/>
      <c r="IJJ3" s="995"/>
      <c r="IJK3" s="995"/>
      <c r="IJL3" s="995"/>
      <c r="IJM3" s="995"/>
      <c r="IJN3" s="995"/>
      <c r="IJO3" s="995"/>
      <c r="IJP3" s="995"/>
      <c r="IJQ3" s="995"/>
      <c r="IJR3" s="995"/>
      <c r="IJS3" s="995"/>
      <c r="IJT3" s="995"/>
      <c r="IJU3" s="995"/>
      <c r="IJV3" s="995"/>
      <c r="IJW3" s="995"/>
      <c r="IJX3" s="995"/>
      <c r="IJY3" s="995"/>
      <c r="IJZ3" s="995"/>
      <c r="IKA3" s="995"/>
      <c r="IKB3" s="995"/>
      <c r="IKC3" s="995"/>
      <c r="IKD3" s="995"/>
      <c r="IKE3" s="995"/>
      <c r="IKF3" s="995"/>
      <c r="IKG3" s="995"/>
      <c r="IKH3" s="995"/>
      <c r="IKI3" s="995"/>
      <c r="IKJ3" s="995"/>
      <c r="IKK3" s="995"/>
      <c r="IKL3" s="995"/>
      <c r="IKM3" s="995"/>
      <c r="IKN3" s="995"/>
      <c r="IKO3" s="995"/>
      <c r="IKP3" s="995"/>
      <c r="IKQ3" s="995"/>
      <c r="IKR3" s="995"/>
      <c r="IKS3" s="995"/>
      <c r="IKT3" s="995"/>
      <c r="IKU3" s="995"/>
      <c r="IKV3" s="995"/>
      <c r="IKW3" s="995"/>
      <c r="IKX3" s="995"/>
      <c r="IKY3" s="995"/>
      <c r="IKZ3" s="995"/>
      <c r="ILA3" s="995"/>
      <c r="ILB3" s="995"/>
      <c r="ILC3" s="995"/>
      <c r="ILD3" s="995"/>
      <c r="ILE3" s="995"/>
      <c r="ILF3" s="995"/>
      <c r="ILG3" s="995"/>
      <c r="ILH3" s="995"/>
      <c r="ILI3" s="995"/>
      <c r="ILJ3" s="995"/>
      <c r="ILK3" s="995"/>
      <c r="ILL3" s="995"/>
      <c r="ILM3" s="995"/>
      <c r="ILN3" s="995"/>
      <c r="ILO3" s="995"/>
      <c r="ILP3" s="995"/>
      <c r="ILQ3" s="995"/>
      <c r="ILR3" s="995"/>
      <c r="ILS3" s="995"/>
      <c r="ILT3" s="995"/>
      <c r="ILU3" s="995"/>
      <c r="ILV3" s="995"/>
      <c r="ILW3" s="995"/>
      <c r="ILX3" s="995"/>
      <c r="ILY3" s="995"/>
      <c r="ILZ3" s="995"/>
      <c r="IMA3" s="995"/>
      <c r="IMB3" s="995"/>
      <c r="IMC3" s="995"/>
      <c r="IMD3" s="995"/>
      <c r="IME3" s="995"/>
      <c r="IMF3" s="995"/>
      <c r="IMG3" s="995"/>
      <c r="IMH3" s="995"/>
      <c r="IMI3" s="995"/>
      <c r="IMJ3" s="995"/>
      <c r="IMK3" s="995"/>
      <c r="IML3" s="995"/>
      <c r="IMM3" s="995"/>
      <c r="IMN3" s="995"/>
      <c r="IMO3" s="995"/>
      <c r="IMP3" s="995"/>
      <c r="IMQ3" s="995"/>
      <c r="IMR3" s="995"/>
      <c r="IMS3" s="995"/>
      <c r="IMT3" s="995"/>
      <c r="IMU3" s="995"/>
      <c r="IMV3" s="995"/>
      <c r="IMW3" s="995"/>
      <c r="IMX3" s="995"/>
      <c r="IMY3" s="995"/>
      <c r="IMZ3" s="995"/>
      <c r="INA3" s="995"/>
      <c r="INB3" s="995"/>
      <c r="INC3" s="995"/>
      <c r="IND3" s="995"/>
      <c r="INE3" s="995"/>
      <c r="INF3" s="995"/>
      <c r="ING3" s="995"/>
      <c r="INH3" s="995"/>
      <c r="INI3" s="995"/>
      <c r="INJ3" s="995"/>
      <c r="INK3" s="995"/>
      <c r="INL3" s="995"/>
      <c r="INM3" s="995"/>
      <c r="INN3" s="995"/>
      <c r="INO3" s="995"/>
      <c r="INP3" s="995"/>
      <c r="INQ3" s="995"/>
      <c r="INR3" s="995"/>
      <c r="INS3" s="995"/>
      <c r="INT3" s="995"/>
      <c r="INU3" s="995"/>
      <c r="INV3" s="995"/>
      <c r="INW3" s="995"/>
      <c r="INX3" s="995"/>
      <c r="INY3" s="995"/>
      <c r="INZ3" s="995"/>
      <c r="IOA3" s="995"/>
      <c r="IOB3" s="995"/>
      <c r="IOC3" s="995"/>
      <c r="IOD3" s="995"/>
      <c r="IOE3" s="995"/>
      <c r="IOF3" s="995"/>
      <c r="IOG3" s="995"/>
      <c r="IOH3" s="995"/>
      <c r="IOI3" s="995"/>
      <c r="IOJ3" s="995"/>
      <c r="IOK3" s="995"/>
      <c r="IOL3" s="995"/>
      <c r="IOM3" s="995"/>
      <c r="ION3" s="995"/>
      <c r="IOO3" s="995"/>
      <c r="IOP3" s="995"/>
      <c r="IOQ3" s="995"/>
      <c r="IOR3" s="995"/>
      <c r="IOS3" s="995"/>
      <c r="IOT3" s="995"/>
      <c r="IOU3" s="995"/>
      <c r="IOV3" s="995"/>
      <c r="IOW3" s="995"/>
      <c r="IOX3" s="995"/>
      <c r="IOY3" s="995"/>
      <c r="IOZ3" s="995"/>
      <c r="IPA3" s="995"/>
      <c r="IPB3" s="995"/>
      <c r="IPC3" s="995"/>
      <c r="IPD3" s="995"/>
      <c r="IPE3" s="995"/>
      <c r="IPF3" s="995"/>
      <c r="IPG3" s="995"/>
      <c r="IPH3" s="995"/>
      <c r="IPI3" s="995"/>
      <c r="IPJ3" s="995"/>
      <c r="IPK3" s="995"/>
      <c r="IPL3" s="995"/>
      <c r="IPM3" s="995"/>
      <c r="IPN3" s="995"/>
      <c r="IPO3" s="995"/>
      <c r="IPP3" s="995"/>
      <c r="IPQ3" s="995"/>
      <c r="IPR3" s="995"/>
      <c r="IPS3" s="995"/>
      <c r="IPT3" s="995"/>
      <c r="IPU3" s="995"/>
      <c r="IPV3" s="995"/>
      <c r="IPW3" s="995"/>
      <c r="IPX3" s="995"/>
      <c r="IPY3" s="995"/>
      <c r="IPZ3" s="995"/>
      <c r="IQA3" s="995"/>
      <c r="IQB3" s="995"/>
      <c r="IQC3" s="995"/>
      <c r="IQD3" s="995"/>
      <c r="IQE3" s="995"/>
      <c r="IQF3" s="995"/>
      <c r="IQG3" s="995"/>
      <c r="IQH3" s="995"/>
      <c r="IQI3" s="995"/>
      <c r="IQJ3" s="995"/>
      <c r="IQK3" s="995"/>
      <c r="IQL3" s="995"/>
      <c r="IQM3" s="995"/>
      <c r="IQN3" s="995"/>
      <c r="IQO3" s="995"/>
      <c r="IQP3" s="995"/>
      <c r="IQQ3" s="995"/>
      <c r="IQR3" s="995"/>
      <c r="IQS3" s="995"/>
      <c r="IQT3" s="995"/>
      <c r="IQU3" s="995"/>
      <c r="IQV3" s="995"/>
      <c r="IQW3" s="995"/>
      <c r="IQX3" s="995"/>
      <c r="IQY3" s="995"/>
      <c r="IQZ3" s="995"/>
      <c r="IRA3" s="995"/>
      <c r="IRB3" s="995"/>
      <c r="IRC3" s="995"/>
      <c r="IRD3" s="995"/>
      <c r="IRE3" s="995"/>
      <c r="IRF3" s="995"/>
      <c r="IRG3" s="995"/>
      <c r="IRH3" s="995"/>
      <c r="IRI3" s="995"/>
      <c r="IRJ3" s="995"/>
      <c r="IRK3" s="995"/>
      <c r="IRL3" s="995"/>
      <c r="IRM3" s="995"/>
      <c r="IRN3" s="995"/>
      <c r="IRO3" s="995"/>
      <c r="IRP3" s="995"/>
      <c r="IRQ3" s="995"/>
      <c r="IRR3" s="995"/>
      <c r="IRS3" s="995"/>
      <c r="IRT3" s="995"/>
      <c r="IRU3" s="995"/>
      <c r="IRV3" s="995"/>
      <c r="IRW3" s="995"/>
      <c r="IRX3" s="995"/>
      <c r="IRY3" s="995"/>
      <c r="IRZ3" s="995"/>
      <c r="ISA3" s="995"/>
      <c r="ISB3" s="995"/>
      <c r="ISC3" s="995"/>
      <c r="ISD3" s="995"/>
      <c r="ISE3" s="995"/>
      <c r="ISF3" s="995"/>
      <c r="ISG3" s="995"/>
      <c r="ISH3" s="995"/>
      <c r="ISI3" s="995"/>
      <c r="ISJ3" s="995"/>
      <c r="ISK3" s="995"/>
      <c r="ISL3" s="995"/>
      <c r="ISM3" s="995"/>
      <c r="ISN3" s="995"/>
      <c r="ISO3" s="995"/>
      <c r="ISP3" s="995"/>
      <c r="ISQ3" s="995"/>
      <c r="ISR3" s="995"/>
      <c r="ISS3" s="995"/>
      <c r="IST3" s="995"/>
      <c r="ISU3" s="995"/>
      <c r="ISV3" s="995"/>
      <c r="ISW3" s="995"/>
      <c r="ISX3" s="995"/>
      <c r="ISY3" s="995"/>
      <c r="ISZ3" s="995"/>
      <c r="ITA3" s="995"/>
      <c r="ITB3" s="995"/>
      <c r="ITC3" s="995"/>
      <c r="ITD3" s="995"/>
      <c r="ITE3" s="995"/>
      <c r="ITF3" s="995"/>
      <c r="ITG3" s="995"/>
      <c r="ITH3" s="995"/>
      <c r="ITI3" s="995"/>
      <c r="ITJ3" s="995"/>
      <c r="ITK3" s="995"/>
      <c r="ITL3" s="995"/>
      <c r="ITM3" s="995"/>
      <c r="ITN3" s="995"/>
      <c r="ITO3" s="995"/>
      <c r="ITP3" s="995"/>
      <c r="ITQ3" s="995"/>
      <c r="ITR3" s="995"/>
      <c r="ITS3" s="995"/>
      <c r="ITT3" s="995"/>
      <c r="ITU3" s="995"/>
      <c r="ITV3" s="995"/>
      <c r="ITW3" s="995"/>
      <c r="ITX3" s="995"/>
      <c r="ITY3" s="995"/>
      <c r="ITZ3" s="995"/>
      <c r="IUA3" s="995"/>
      <c r="IUB3" s="995"/>
      <c r="IUC3" s="995"/>
      <c r="IUD3" s="995"/>
      <c r="IUE3" s="995"/>
      <c r="IUF3" s="995"/>
      <c r="IUG3" s="995"/>
      <c r="IUH3" s="995"/>
      <c r="IUI3" s="995"/>
      <c r="IUJ3" s="995"/>
      <c r="IUK3" s="995"/>
      <c r="IUL3" s="995"/>
      <c r="IUM3" s="995"/>
      <c r="IUN3" s="995"/>
      <c r="IUO3" s="995"/>
      <c r="IUP3" s="995"/>
      <c r="IUQ3" s="995"/>
      <c r="IUR3" s="995"/>
      <c r="IUS3" s="995"/>
      <c r="IUT3" s="995"/>
      <c r="IUU3" s="995"/>
      <c r="IUV3" s="995"/>
      <c r="IUW3" s="995"/>
      <c r="IUX3" s="995"/>
      <c r="IUY3" s="995"/>
      <c r="IUZ3" s="995"/>
      <c r="IVA3" s="995"/>
      <c r="IVB3" s="995"/>
      <c r="IVC3" s="995"/>
      <c r="IVD3" s="995"/>
      <c r="IVE3" s="995"/>
      <c r="IVF3" s="995"/>
      <c r="IVG3" s="995"/>
      <c r="IVH3" s="995"/>
      <c r="IVI3" s="995"/>
      <c r="IVJ3" s="995"/>
      <c r="IVK3" s="995"/>
      <c r="IVL3" s="995"/>
      <c r="IVM3" s="995"/>
      <c r="IVN3" s="995"/>
      <c r="IVO3" s="995"/>
      <c r="IVP3" s="995"/>
      <c r="IVQ3" s="995"/>
      <c r="IVR3" s="995"/>
      <c r="IVS3" s="995"/>
      <c r="IVT3" s="995"/>
      <c r="IVU3" s="995"/>
      <c r="IVV3" s="995"/>
      <c r="IVW3" s="995"/>
      <c r="IVX3" s="995"/>
      <c r="IVY3" s="995"/>
      <c r="IVZ3" s="995"/>
      <c r="IWA3" s="995"/>
      <c r="IWB3" s="995"/>
      <c r="IWC3" s="995"/>
      <c r="IWD3" s="995"/>
      <c r="IWE3" s="995"/>
      <c r="IWF3" s="995"/>
      <c r="IWG3" s="995"/>
      <c r="IWH3" s="995"/>
      <c r="IWI3" s="995"/>
      <c r="IWJ3" s="995"/>
      <c r="IWK3" s="995"/>
      <c r="IWL3" s="995"/>
      <c r="IWM3" s="995"/>
      <c r="IWN3" s="995"/>
      <c r="IWO3" s="995"/>
      <c r="IWP3" s="995"/>
      <c r="IWQ3" s="995"/>
      <c r="IWR3" s="995"/>
      <c r="IWS3" s="995"/>
      <c r="IWT3" s="995"/>
      <c r="IWU3" s="995"/>
      <c r="IWV3" s="995"/>
      <c r="IWW3" s="995"/>
      <c r="IWX3" s="995"/>
      <c r="IWY3" s="995"/>
      <c r="IWZ3" s="995"/>
      <c r="IXA3" s="995"/>
      <c r="IXB3" s="995"/>
      <c r="IXC3" s="995"/>
      <c r="IXD3" s="995"/>
      <c r="IXE3" s="995"/>
      <c r="IXF3" s="995"/>
      <c r="IXG3" s="995"/>
      <c r="IXH3" s="995"/>
      <c r="IXI3" s="995"/>
      <c r="IXJ3" s="995"/>
      <c r="IXK3" s="995"/>
      <c r="IXL3" s="995"/>
      <c r="IXM3" s="995"/>
      <c r="IXN3" s="995"/>
      <c r="IXO3" s="995"/>
      <c r="IXP3" s="995"/>
      <c r="IXQ3" s="995"/>
      <c r="IXR3" s="995"/>
      <c r="IXS3" s="995"/>
      <c r="IXT3" s="995"/>
      <c r="IXU3" s="995"/>
      <c r="IXV3" s="995"/>
      <c r="IXW3" s="995"/>
      <c r="IXX3" s="995"/>
      <c r="IXY3" s="995"/>
      <c r="IXZ3" s="995"/>
      <c r="IYA3" s="995"/>
      <c r="IYB3" s="995"/>
      <c r="IYC3" s="995"/>
      <c r="IYD3" s="995"/>
      <c r="IYE3" s="995"/>
      <c r="IYF3" s="995"/>
      <c r="IYG3" s="995"/>
      <c r="IYH3" s="995"/>
      <c r="IYI3" s="995"/>
      <c r="IYJ3" s="995"/>
      <c r="IYK3" s="995"/>
      <c r="IYL3" s="995"/>
      <c r="IYM3" s="995"/>
      <c r="IYN3" s="995"/>
      <c r="IYO3" s="995"/>
      <c r="IYP3" s="995"/>
      <c r="IYQ3" s="995"/>
      <c r="IYR3" s="995"/>
      <c r="IYS3" s="995"/>
      <c r="IYT3" s="995"/>
      <c r="IYU3" s="995"/>
      <c r="IYV3" s="995"/>
      <c r="IYW3" s="995"/>
      <c r="IYX3" s="995"/>
      <c r="IYY3" s="995"/>
      <c r="IYZ3" s="995"/>
      <c r="IZA3" s="995"/>
      <c r="IZB3" s="995"/>
      <c r="IZC3" s="995"/>
      <c r="IZD3" s="995"/>
      <c r="IZE3" s="995"/>
      <c r="IZF3" s="995"/>
      <c r="IZG3" s="995"/>
      <c r="IZH3" s="995"/>
      <c r="IZI3" s="995"/>
      <c r="IZJ3" s="995"/>
      <c r="IZK3" s="995"/>
      <c r="IZL3" s="995"/>
      <c r="IZM3" s="995"/>
      <c r="IZN3" s="995"/>
      <c r="IZO3" s="995"/>
      <c r="IZP3" s="995"/>
      <c r="IZQ3" s="995"/>
      <c r="IZR3" s="995"/>
      <c r="IZS3" s="995"/>
      <c r="IZT3" s="995"/>
      <c r="IZU3" s="995"/>
      <c r="IZV3" s="995"/>
      <c r="IZW3" s="995"/>
      <c r="IZX3" s="995"/>
      <c r="IZY3" s="995"/>
      <c r="IZZ3" s="995"/>
      <c r="JAA3" s="995"/>
      <c r="JAB3" s="995"/>
      <c r="JAC3" s="995"/>
      <c r="JAD3" s="995"/>
      <c r="JAE3" s="995"/>
      <c r="JAF3" s="995"/>
      <c r="JAG3" s="995"/>
      <c r="JAH3" s="995"/>
      <c r="JAI3" s="995"/>
      <c r="JAJ3" s="995"/>
      <c r="JAK3" s="995"/>
      <c r="JAL3" s="995"/>
      <c r="JAM3" s="995"/>
      <c r="JAN3" s="995"/>
      <c r="JAO3" s="995"/>
      <c r="JAP3" s="995"/>
      <c r="JAQ3" s="995"/>
      <c r="JAR3" s="995"/>
      <c r="JAS3" s="995"/>
      <c r="JAT3" s="995"/>
      <c r="JAU3" s="995"/>
      <c r="JAV3" s="995"/>
      <c r="JAW3" s="995"/>
      <c r="JAX3" s="995"/>
      <c r="JAY3" s="995"/>
      <c r="JAZ3" s="995"/>
      <c r="JBA3" s="995"/>
      <c r="JBB3" s="995"/>
      <c r="JBC3" s="995"/>
      <c r="JBD3" s="995"/>
      <c r="JBE3" s="995"/>
      <c r="JBF3" s="995"/>
      <c r="JBG3" s="995"/>
      <c r="JBH3" s="995"/>
      <c r="JBI3" s="995"/>
      <c r="JBJ3" s="995"/>
      <c r="JBK3" s="995"/>
      <c r="JBL3" s="995"/>
      <c r="JBM3" s="995"/>
      <c r="JBN3" s="995"/>
      <c r="JBO3" s="995"/>
      <c r="JBP3" s="995"/>
      <c r="JBQ3" s="995"/>
      <c r="JBR3" s="995"/>
      <c r="JBS3" s="995"/>
      <c r="JBT3" s="995"/>
      <c r="JBU3" s="995"/>
      <c r="JBV3" s="995"/>
      <c r="JBW3" s="995"/>
      <c r="JBX3" s="995"/>
      <c r="JBY3" s="995"/>
      <c r="JBZ3" s="995"/>
      <c r="JCA3" s="995"/>
      <c r="JCB3" s="995"/>
      <c r="JCC3" s="995"/>
      <c r="JCD3" s="995"/>
      <c r="JCE3" s="995"/>
      <c r="JCF3" s="995"/>
      <c r="JCG3" s="995"/>
      <c r="JCH3" s="995"/>
      <c r="JCI3" s="995"/>
      <c r="JCJ3" s="995"/>
      <c r="JCK3" s="995"/>
      <c r="JCL3" s="995"/>
      <c r="JCM3" s="995"/>
      <c r="JCN3" s="995"/>
      <c r="JCO3" s="995"/>
      <c r="JCP3" s="995"/>
      <c r="JCQ3" s="995"/>
      <c r="JCR3" s="995"/>
      <c r="JCS3" s="995"/>
      <c r="JCT3" s="995"/>
      <c r="JCU3" s="995"/>
      <c r="JCV3" s="995"/>
      <c r="JCW3" s="995"/>
      <c r="JCX3" s="995"/>
      <c r="JCY3" s="995"/>
      <c r="JCZ3" s="995"/>
      <c r="JDA3" s="995"/>
      <c r="JDB3" s="995"/>
      <c r="JDC3" s="995"/>
      <c r="JDD3" s="995"/>
      <c r="JDE3" s="995"/>
      <c r="JDF3" s="995"/>
      <c r="JDG3" s="995"/>
      <c r="JDH3" s="995"/>
      <c r="JDI3" s="995"/>
      <c r="JDJ3" s="995"/>
      <c r="JDK3" s="995"/>
      <c r="JDL3" s="995"/>
      <c r="JDM3" s="995"/>
      <c r="JDN3" s="995"/>
      <c r="JDO3" s="995"/>
      <c r="JDP3" s="995"/>
      <c r="JDQ3" s="995"/>
      <c r="JDR3" s="995"/>
      <c r="JDS3" s="995"/>
      <c r="JDT3" s="995"/>
      <c r="JDU3" s="995"/>
      <c r="JDV3" s="995"/>
      <c r="JDW3" s="995"/>
      <c r="JDX3" s="995"/>
      <c r="JDY3" s="995"/>
      <c r="JDZ3" s="995"/>
      <c r="JEA3" s="995"/>
      <c r="JEB3" s="995"/>
      <c r="JEC3" s="995"/>
      <c r="JED3" s="995"/>
      <c r="JEE3" s="995"/>
      <c r="JEF3" s="995"/>
      <c r="JEG3" s="995"/>
      <c r="JEH3" s="995"/>
      <c r="JEI3" s="995"/>
      <c r="JEJ3" s="995"/>
      <c r="JEK3" s="995"/>
      <c r="JEL3" s="995"/>
      <c r="JEM3" s="995"/>
      <c r="JEN3" s="995"/>
      <c r="JEO3" s="995"/>
      <c r="JEP3" s="995"/>
      <c r="JEQ3" s="995"/>
      <c r="JER3" s="995"/>
      <c r="JES3" s="995"/>
      <c r="JET3" s="995"/>
      <c r="JEU3" s="995"/>
      <c r="JEV3" s="995"/>
      <c r="JEW3" s="995"/>
      <c r="JEX3" s="995"/>
      <c r="JEY3" s="995"/>
      <c r="JEZ3" s="995"/>
      <c r="JFA3" s="995"/>
      <c r="JFB3" s="995"/>
      <c r="JFC3" s="995"/>
      <c r="JFD3" s="995"/>
      <c r="JFE3" s="995"/>
      <c r="JFF3" s="995"/>
      <c r="JFG3" s="995"/>
      <c r="JFH3" s="995"/>
      <c r="JFI3" s="995"/>
      <c r="JFJ3" s="995"/>
      <c r="JFK3" s="995"/>
      <c r="JFL3" s="995"/>
      <c r="JFM3" s="995"/>
      <c r="JFN3" s="995"/>
      <c r="JFO3" s="995"/>
      <c r="JFP3" s="995"/>
      <c r="JFQ3" s="995"/>
      <c r="JFR3" s="995"/>
      <c r="JFS3" s="995"/>
      <c r="JFT3" s="995"/>
      <c r="JFU3" s="995"/>
      <c r="JFV3" s="995"/>
      <c r="JFW3" s="995"/>
      <c r="JFX3" s="995"/>
      <c r="JFY3" s="995"/>
      <c r="JFZ3" s="995"/>
      <c r="JGA3" s="995"/>
      <c r="JGB3" s="995"/>
      <c r="JGC3" s="995"/>
      <c r="JGD3" s="995"/>
      <c r="JGE3" s="995"/>
      <c r="JGF3" s="995"/>
      <c r="JGG3" s="995"/>
      <c r="JGH3" s="995"/>
      <c r="JGI3" s="995"/>
      <c r="JGJ3" s="995"/>
      <c r="JGK3" s="995"/>
      <c r="JGL3" s="995"/>
      <c r="JGM3" s="995"/>
      <c r="JGN3" s="995"/>
      <c r="JGO3" s="995"/>
      <c r="JGP3" s="995"/>
      <c r="JGQ3" s="995"/>
      <c r="JGR3" s="995"/>
      <c r="JGS3" s="995"/>
      <c r="JGT3" s="995"/>
      <c r="JGU3" s="995"/>
      <c r="JGV3" s="995"/>
      <c r="JGW3" s="995"/>
      <c r="JGX3" s="995"/>
      <c r="JGY3" s="995"/>
      <c r="JGZ3" s="995"/>
      <c r="JHA3" s="995"/>
      <c r="JHB3" s="995"/>
      <c r="JHC3" s="995"/>
      <c r="JHD3" s="995"/>
      <c r="JHE3" s="995"/>
      <c r="JHF3" s="995"/>
      <c r="JHG3" s="995"/>
      <c r="JHH3" s="995"/>
      <c r="JHI3" s="995"/>
      <c r="JHJ3" s="995"/>
      <c r="JHK3" s="995"/>
      <c r="JHL3" s="995"/>
      <c r="JHM3" s="995"/>
      <c r="JHN3" s="995"/>
      <c r="JHO3" s="995"/>
      <c r="JHP3" s="995"/>
      <c r="JHQ3" s="995"/>
      <c r="JHR3" s="995"/>
      <c r="JHS3" s="995"/>
      <c r="JHT3" s="995"/>
      <c r="JHU3" s="995"/>
      <c r="JHV3" s="995"/>
      <c r="JHW3" s="995"/>
      <c r="JHX3" s="995"/>
      <c r="JHY3" s="995"/>
      <c r="JHZ3" s="995"/>
      <c r="JIA3" s="995"/>
      <c r="JIB3" s="995"/>
      <c r="JIC3" s="995"/>
      <c r="JID3" s="995"/>
      <c r="JIE3" s="995"/>
      <c r="JIF3" s="995"/>
      <c r="JIG3" s="995"/>
      <c r="JIH3" s="995"/>
      <c r="JII3" s="995"/>
      <c r="JIJ3" s="995"/>
      <c r="JIK3" s="995"/>
      <c r="JIL3" s="995"/>
      <c r="JIM3" s="995"/>
      <c r="JIN3" s="995"/>
      <c r="JIO3" s="995"/>
      <c r="JIP3" s="995"/>
      <c r="JIQ3" s="995"/>
      <c r="JIR3" s="995"/>
      <c r="JIS3" s="995"/>
      <c r="JIT3" s="995"/>
      <c r="JIU3" s="995"/>
      <c r="JIV3" s="995"/>
      <c r="JIW3" s="995"/>
      <c r="JIX3" s="995"/>
      <c r="JIY3" s="995"/>
      <c r="JIZ3" s="995"/>
      <c r="JJA3" s="995"/>
      <c r="JJB3" s="995"/>
      <c r="JJC3" s="995"/>
      <c r="JJD3" s="995"/>
      <c r="JJE3" s="995"/>
      <c r="JJF3" s="995"/>
      <c r="JJG3" s="995"/>
      <c r="JJH3" s="995"/>
      <c r="JJI3" s="995"/>
      <c r="JJJ3" s="995"/>
      <c r="JJK3" s="995"/>
      <c r="JJL3" s="995"/>
      <c r="JJM3" s="995"/>
      <c r="JJN3" s="995"/>
      <c r="JJO3" s="995"/>
      <c r="JJP3" s="995"/>
      <c r="JJQ3" s="995"/>
      <c r="JJR3" s="995"/>
      <c r="JJS3" s="995"/>
      <c r="JJT3" s="995"/>
      <c r="JJU3" s="995"/>
      <c r="JJV3" s="995"/>
      <c r="JJW3" s="995"/>
      <c r="JJX3" s="995"/>
      <c r="JJY3" s="995"/>
      <c r="JJZ3" s="995"/>
      <c r="JKA3" s="995"/>
      <c r="JKB3" s="995"/>
      <c r="JKC3" s="995"/>
      <c r="JKD3" s="995"/>
      <c r="JKE3" s="995"/>
      <c r="JKF3" s="995"/>
      <c r="JKG3" s="995"/>
      <c r="JKH3" s="995"/>
      <c r="JKI3" s="995"/>
      <c r="JKJ3" s="995"/>
      <c r="JKK3" s="995"/>
      <c r="JKL3" s="995"/>
      <c r="JKM3" s="995"/>
      <c r="JKN3" s="995"/>
      <c r="JKO3" s="995"/>
      <c r="JKP3" s="995"/>
      <c r="JKQ3" s="995"/>
      <c r="JKR3" s="995"/>
      <c r="JKS3" s="995"/>
      <c r="JKT3" s="995"/>
      <c r="JKU3" s="995"/>
      <c r="JKV3" s="995"/>
      <c r="JKW3" s="995"/>
      <c r="JKX3" s="995"/>
      <c r="JKY3" s="995"/>
      <c r="JKZ3" s="995"/>
      <c r="JLA3" s="995"/>
      <c r="JLB3" s="995"/>
      <c r="JLC3" s="995"/>
      <c r="JLD3" s="995"/>
      <c r="JLE3" s="995"/>
      <c r="JLF3" s="995"/>
      <c r="JLG3" s="995"/>
      <c r="JLH3" s="995"/>
      <c r="JLI3" s="995"/>
      <c r="JLJ3" s="995"/>
      <c r="JLK3" s="995"/>
      <c r="JLL3" s="995"/>
      <c r="JLM3" s="995"/>
      <c r="JLN3" s="995"/>
      <c r="JLO3" s="995"/>
      <c r="JLP3" s="995"/>
      <c r="JLQ3" s="995"/>
      <c r="JLR3" s="995"/>
      <c r="JLS3" s="995"/>
      <c r="JLT3" s="995"/>
      <c r="JLU3" s="995"/>
      <c r="JLV3" s="995"/>
      <c r="JLW3" s="995"/>
      <c r="JLX3" s="995"/>
      <c r="JLY3" s="995"/>
      <c r="JLZ3" s="995"/>
      <c r="JMA3" s="995"/>
      <c r="JMB3" s="995"/>
      <c r="JMC3" s="995"/>
      <c r="JMD3" s="995"/>
      <c r="JME3" s="995"/>
      <c r="JMF3" s="995"/>
      <c r="JMG3" s="995"/>
      <c r="JMH3" s="995"/>
      <c r="JMI3" s="995"/>
      <c r="JMJ3" s="995"/>
      <c r="JMK3" s="995"/>
      <c r="JML3" s="995"/>
      <c r="JMM3" s="995"/>
      <c r="JMN3" s="995"/>
      <c r="JMO3" s="995"/>
      <c r="JMP3" s="995"/>
      <c r="JMQ3" s="995"/>
      <c r="JMR3" s="995"/>
      <c r="JMS3" s="995"/>
      <c r="JMT3" s="995"/>
      <c r="JMU3" s="995"/>
      <c r="JMV3" s="995"/>
      <c r="JMW3" s="995"/>
      <c r="JMX3" s="995"/>
      <c r="JMY3" s="995"/>
      <c r="JMZ3" s="995"/>
      <c r="JNA3" s="995"/>
      <c r="JNB3" s="995"/>
      <c r="JNC3" s="995"/>
      <c r="JND3" s="995"/>
      <c r="JNE3" s="995"/>
      <c r="JNF3" s="995"/>
      <c r="JNG3" s="995"/>
      <c r="JNH3" s="995"/>
      <c r="JNI3" s="995"/>
      <c r="JNJ3" s="995"/>
      <c r="JNK3" s="995"/>
      <c r="JNL3" s="995"/>
      <c r="JNM3" s="995"/>
      <c r="JNN3" s="995"/>
      <c r="JNO3" s="995"/>
      <c r="JNP3" s="995"/>
      <c r="JNQ3" s="995"/>
      <c r="JNR3" s="995"/>
      <c r="JNS3" s="995"/>
      <c r="JNT3" s="995"/>
      <c r="JNU3" s="995"/>
      <c r="JNV3" s="995"/>
      <c r="JNW3" s="995"/>
      <c r="JNX3" s="995"/>
      <c r="JNY3" s="995"/>
      <c r="JNZ3" s="995"/>
      <c r="JOA3" s="995"/>
      <c r="JOB3" s="995"/>
      <c r="JOC3" s="995"/>
      <c r="JOD3" s="995"/>
      <c r="JOE3" s="995"/>
      <c r="JOF3" s="995"/>
      <c r="JOG3" s="995"/>
      <c r="JOH3" s="995"/>
      <c r="JOI3" s="995"/>
      <c r="JOJ3" s="995"/>
      <c r="JOK3" s="995"/>
      <c r="JOL3" s="995"/>
      <c r="JOM3" s="995"/>
      <c r="JON3" s="995"/>
      <c r="JOO3" s="995"/>
      <c r="JOP3" s="995"/>
      <c r="JOQ3" s="995"/>
      <c r="JOR3" s="995"/>
      <c r="JOS3" s="995"/>
      <c r="JOT3" s="995"/>
      <c r="JOU3" s="995"/>
      <c r="JOV3" s="995"/>
      <c r="JOW3" s="995"/>
      <c r="JOX3" s="995"/>
      <c r="JOY3" s="995"/>
      <c r="JOZ3" s="995"/>
      <c r="JPA3" s="995"/>
      <c r="JPB3" s="995"/>
      <c r="JPC3" s="995"/>
      <c r="JPD3" s="995"/>
      <c r="JPE3" s="995"/>
      <c r="JPF3" s="995"/>
      <c r="JPG3" s="995"/>
      <c r="JPH3" s="995"/>
      <c r="JPI3" s="995"/>
      <c r="JPJ3" s="995"/>
      <c r="JPK3" s="995"/>
      <c r="JPL3" s="995"/>
      <c r="JPM3" s="995"/>
      <c r="JPN3" s="995"/>
      <c r="JPO3" s="995"/>
      <c r="JPP3" s="995"/>
      <c r="JPQ3" s="995"/>
      <c r="JPR3" s="995"/>
      <c r="JPS3" s="995"/>
      <c r="JPT3" s="995"/>
      <c r="JPU3" s="995"/>
      <c r="JPV3" s="995"/>
      <c r="JPW3" s="995"/>
      <c r="JPX3" s="995"/>
      <c r="JPY3" s="995"/>
      <c r="JPZ3" s="995"/>
      <c r="JQA3" s="995"/>
      <c r="JQB3" s="995"/>
      <c r="JQC3" s="995"/>
      <c r="JQD3" s="995"/>
      <c r="JQE3" s="995"/>
      <c r="JQF3" s="995"/>
      <c r="JQG3" s="995"/>
      <c r="JQH3" s="995"/>
      <c r="JQI3" s="995"/>
      <c r="JQJ3" s="995"/>
      <c r="JQK3" s="995"/>
      <c r="JQL3" s="995"/>
      <c r="JQM3" s="995"/>
      <c r="JQN3" s="995"/>
      <c r="JQO3" s="995"/>
      <c r="JQP3" s="995"/>
      <c r="JQQ3" s="995"/>
      <c r="JQR3" s="995"/>
      <c r="JQS3" s="995"/>
      <c r="JQT3" s="995"/>
      <c r="JQU3" s="995"/>
      <c r="JQV3" s="995"/>
      <c r="JQW3" s="995"/>
      <c r="JQX3" s="995"/>
      <c r="JQY3" s="995"/>
      <c r="JQZ3" s="995"/>
      <c r="JRA3" s="995"/>
      <c r="JRB3" s="995"/>
      <c r="JRC3" s="995"/>
      <c r="JRD3" s="995"/>
      <c r="JRE3" s="995"/>
      <c r="JRF3" s="995"/>
      <c r="JRG3" s="995"/>
      <c r="JRH3" s="995"/>
      <c r="JRI3" s="995"/>
      <c r="JRJ3" s="995"/>
      <c r="JRK3" s="995"/>
      <c r="JRL3" s="995"/>
      <c r="JRM3" s="995"/>
      <c r="JRN3" s="995"/>
      <c r="JRO3" s="995"/>
      <c r="JRP3" s="995"/>
      <c r="JRQ3" s="995"/>
      <c r="JRR3" s="995"/>
      <c r="JRS3" s="995"/>
      <c r="JRT3" s="995"/>
      <c r="JRU3" s="995"/>
      <c r="JRV3" s="995"/>
      <c r="JRW3" s="995"/>
      <c r="JRX3" s="995"/>
      <c r="JRY3" s="995"/>
      <c r="JRZ3" s="995"/>
      <c r="JSA3" s="995"/>
      <c r="JSB3" s="995"/>
      <c r="JSC3" s="995"/>
      <c r="JSD3" s="995"/>
      <c r="JSE3" s="995"/>
      <c r="JSF3" s="995"/>
      <c r="JSG3" s="995"/>
      <c r="JSH3" s="995"/>
      <c r="JSI3" s="995"/>
      <c r="JSJ3" s="995"/>
      <c r="JSK3" s="995"/>
      <c r="JSL3" s="995"/>
      <c r="JSM3" s="995"/>
      <c r="JSN3" s="995"/>
      <c r="JSO3" s="995"/>
      <c r="JSP3" s="995"/>
      <c r="JSQ3" s="995"/>
      <c r="JSR3" s="995"/>
      <c r="JSS3" s="995"/>
      <c r="JST3" s="995"/>
      <c r="JSU3" s="995"/>
      <c r="JSV3" s="995"/>
      <c r="JSW3" s="995"/>
      <c r="JSX3" s="995"/>
      <c r="JSY3" s="995"/>
      <c r="JSZ3" s="995"/>
      <c r="JTA3" s="995"/>
      <c r="JTB3" s="995"/>
      <c r="JTC3" s="995"/>
      <c r="JTD3" s="995"/>
      <c r="JTE3" s="995"/>
      <c r="JTF3" s="995"/>
      <c r="JTG3" s="995"/>
      <c r="JTH3" s="995"/>
      <c r="JTI3" s="995"/>
      <c r="JTJ3" s="995"/>
      <c r="JTK3" s="995"/>
      <c r="JTL3" s="995"/>
      <c r="JTM3" s="995"/>
      <c r="JTN3" s="995"/>
      <c r="JTO3" s="995"/>
      <c r="JTP3" s="995"/>
      <c r="JTQ3" s="995"/>
      <c r="JTR3" s="995"/>
      <c r="JTS3" s="995"/>
      <c r="JTT3" s="995"/>
      <c r="JTU3" s="995"/>
      <c r="JTV3" s="995"/>
      <c r="JTW3" s="995"/>
      <c r="JTX3" s="995"/>
      <c r="JTY3" s="995"/>
      <c r="JTZ3" s="995"/>
      <c r="JUA3" s="995"/>
      <c r="JUB3" s="995"/>
      <c r="JUC3" s="995"/>
      <c r="JUD3" s="995"/>
      <c r="JUE3" s="995"/>
      <c r="JUF3" s="995"/>
      <c r="JUG3" s="995"/>
      <c r="JUH3" s="995"/>
      <c r="JUI3" s="995"/>
      <c r="JUJ3" s="995"/>
      <c r="JUK3" s="995"/>
      <c r="JUL3" s="995"/>
      <c r="JUM3" s="995"/>
      <c r="JUN3" s="995"/>
      <c r="JUO3" s="995"/>
      <c r="JUP3" s="995"/>
      <c r="JUQ3" s="995"/>
      <c r="JUR3" s="995"/>
      <c r="JUS3" s="995"/>
      <c r="JUT3" s="995"/>
      <c r="JUU3" s="995"/>
      <c r="JUV3" s="995"/>
      <c r="JUW3" s="995"/>
      <c r="JUX3" s="995"/>
      <c r="JUY3" s="995"/>
      <c r="JUZ3" s="995"/>
      <c r="JVA3" s="995"/>
      <c r="JVB3" s="995"/>
      <c r="JVC3" s="995"/>
      <c r="JVD3" s="995"/>
      <c r="JVE3" s="995"/>
      <c r="JVF3" s="995"/>
      <c r="JVG3" s="995"/>
      <c r="JVH3" s="995"/>
      <c r="JVI3" s="995"/>
      <c r="JVJ3" s="995"/>
      <c r="JVK3" s="995"/>
      <c r="JVL3" s="995"/>
      <c r="JVM3" s="995"/>
      <c r="JVN3" s="995"/>
      <c r="JVO3" s="995"/>
      <c r="JVP3" s="995"/>
      <c r="JVQ3" s="995"/>
      <c r="JVR3" s="995"/>
      <c r="JVS3" s="995"/>
      <c r="JVT3" s="995"/>
      <c r="JVU3" s="995"/>
      <c r="JVV3" s="995"/>
      <c r="JVW3" s="995"/>
      <c r="JVX3" s="995"/>
      <c r="JVY3" s="995"/>
      <c r="JVZ3" s="995"/>
      <c r="JWA3" s="995"/>
      <c r="JWB3" s="995"/>
      <c r="JWC3" s="995"/>
      <c r="JWD3" s="995"/>
      <c r="JWE3" s="995"/>
      <c r="JWF3" s="995"/>
      <c r="JWG3" s="995"/>
      <c r="JWH3" s="995"/>
      <c r="JWI3" s="995"/>
      <c r="JWJ3" s="995"/>
      <c r="JWK3" s="995"/>
      <c r="JWL3" s="995"/>
      <c r="JWM3" s="995"/>
      <c r="JWN3" s="995"/>
      <c r="JWO3" s="995"/>
      <c r="JWP3" s="995"/>
      <c r="JWQ3" s="995"/>
      <c r="JWR3" s="995"/>
      <c r="JWS3" s="995"/>
      <c r="JWT3" s="995"/>
      <c r="JWU3" s="995"/>
      <c r="JWV3" s="995"/>
      <c r="JWW3" s="995"/>
      <c r="JWX3" s="995"/>
      <c r="JWY3" s="995"/>
      <c r="JWZ3" s="995"/>
      <c r="JXA3" s="995"/>
      <c r="JXB3" s="995"/>
      <c r="JXC3" s="995"/>
      <c r="JXD3" s="995"/>
      <c r="JXE3" s="995"/>
      <c r="JXF3" s="995"/>
      <c r="JXG3" s="995"/>
      <c r="JXH3" s="995"/>
      <c r="JXI3" s="995"/>
      <c r="JXJ3" s="995"/>
      <c r="JXK3" s="995"/>
      <c r="JXL3" s="995"/>
      <c r="JXM3" s="995"/>
      <c r="JXN3" s="995"/>
      <c r="JXO3" s="995"/>
      <c r="JXP3" s="995"/>
      <c r="JXQ3" s="995"/>
      <c r="JXR3" s="995"/>
      <c r="JXS3" s="995"/>
      <c r="JXT3" s="995"/>
      <c r="JXU3" s="995"/>
      <c r="JXV3" s="995"/>
      <c r="JXW3" s="995"/>
      <c r="JXX3" s="995"/>
      <c r="JXY3" s="995"/>
      <c r="JXZ3" s="995"/>
      <c r="JYA3" s="995"/>
      <c r="JYB3" s="995"/>
      <c r="JYC3" s="995"/>
      <c r="JYD3" s="995"/>
      <c r="JYE3" s="995"/>
      <c r="JYF3" s="995"/>
      <c r="JYG3" s="995"/>
      <c r="JYH3" s="995"/>
      <c r="JYI3" s="995"/>
      <c r="JYJ3" s="995"/>
      <c r="JYK3" s="995"/>
      <c r="JYL3" s="995"/>
      <c r="JYM3" s="995"/>
      <c r="JYN3" s="995"/>
      <c r="JYO3" s="995"/>
      <c r="JYP3" s="995"/>
      <c r="JYQ3" s="995"/>
      <c r="JYR3" s="995"/>
      <c r="JYS3" s="995"/>
      <c r="JYT3" s="995"/>
      <c r="JYU3" s="995"/>
      <c r="JYV3" s="995"/>
      <c r="JYW3" s="995"/>
      <c r="JYX3" s="995"/>
      <c r="JYY3" s="995"/>
      <c r="JYZ3" s="995"/>
      <c r="JZA3" s="995"/>
      <c r="JZB3" s="995"/>
      <c r="JZC3" s="995"/>
      <c r="JZD3" s="995"/>
      <c r="JZE3" s="995"/>
      <c r="JZF3" s="995"/>
      <c r="JZG3" s="995"/>
      <c r="JZH3" s="995"/>
      <c r="JZI3" s="995"/>
      <c r="JZJ3" s="995"/>
      <c r="JZK3" s="995"/>
      <c r="JZL3" s="995"/>
      <c r="JZM3" s="995"/>
      <c r="JZN3" s="995"/>
      <c r="JZO3" s="995"/>
      <c r="JZP3" s="995"/>
      <c r="JZQ3" s="995"/>
      <c r="JZR3" s="995"/>
      <c r="JZS3" s="995"/>
      <c r="JZT3" s="995"/>
      <c r="JZU3" s="995"/>
      <c r="JZV3" s="995"/>
      <c r="JZW3" s="995"/>
      <c r="JZX3" s="995"/>
      <c r="JZY3" s="995"/>
      <c r="JZZ3" s="995"/>
      <c r="KAA3" s="995"/>
      <c r="KAB3" s="995"/>
      <c r="KAC3" s="995"/>
      <c r="KAD3" s="995"/>
      <c r="KAE3" s="995"/>
      <c r="KAF3" s="995"/>
      <c r="KAG3" s="995"/>
      <c r="KAH3" s="995"/>
      <c r="KAI3" s="995"/>
      <c r="KAJ3" s="995"/>
      <c r="KAK3" s="995"/>
      <c r="KAL3" s="995"/>
      <c r="KAM3" s="995"/>
      <c r="KAN3" s="995"/>
      <c r="KAO3" s="995"/>
      <c r="KAP3" s="995"/>
      <c r="KAQ3" s="995"/>
      <c r="KAR3" s="995"/>
      <c r="KAS3" s="995"/>
      <c r="KAT3" s="995"/>
      <c r="KAU3" s="995"/>
      <c r="KAV3" s="995"/>
      <c r="KAW3" s="995"/>
      <c r="KAX3" s="995"/>
      <c r="KAY3" s="995"/>
      <c r="KAZ3" s="995"/>
      <c r="KBA3" s="995"/>
      <c r="KBB3" s="995"/>
      <c r="KBC3" s="995"/>
      <c r="KBD3" s="995"/>
      <c r="KBE3" s="995"/>
      <c r="KBF3" s="995"/>
      <c r="KBG3" s="995"/>
      <c r="KBH3" s="995"/>
      <c r="KBI3" s="995"/>
      <c r="KBJ3" s="995"/>
      <c r="KBK3" s="995"/>
      <c r="KBL3" s="995"/>
      <c r="KBM3" s="995"/>
      <c r="KBN3" s="995"/>
      <c r="KBO3" s="995"/>
      <c r="KBP3" s="995"/>
      <c r="KBQ3" s="995"/>
      <c r="KBR3" s="995"/>
      <c r="KBS3" s="995"/>
      <c r="KBT3" s="995"/>
      <c r="KBU3" s="995"/>
      <c r="KBV3" s="995"/>
      <c r="KBW3" s="995"/>
      <c r="KBX3" s="995"/>
      <c r="KBY3" s="995"/>
      <c r="KBZ3" s="995"/>
      <c r="KCA3" s="995"/>
      <c r="KCB3" s="995"/>
      <c r="KCC3" s="995"/>
      <c r="KCD3" s="995"/>
      <c r="KCE3" s="995"/>
      <c r="KCF3" s="995"/>
      <c r="KCG3" s="995"/>
      <c r="KCH3" s="995"/>
      <c r="KCI3" s="995"/>
      <c r="KCJ3" s="995"/>
      <c r="KCK3" s="995"/>
      <c r="KCL3" s="995"/>
      <c r="KCM3" s="995"/>
      <c r="KCN3" s="995"/>
      <c r="KCO3" s="995"/>
      <c r="KCP3" s="995"/>
      <c r="KCQ3" s="995"/>
      <c r="KCR3" s="995"/>
      <c r="KCS3" s="995"/>
      <c r="KCT3" s="995"/>
      <c r="KCU3" s="995"/>
      <c r="KCV3" s="995"/>
      <c r="KCW3" s="995"/>
      <c r="KCX3" s="995"/>
      <c r="KCY3" s="995"/>
      <c r="KCZ3" s="995"/>
      <c r="KDA3" s="995"/>
      <c r="KDB3" s="995"/>
      <c r="KDC3" s="995"/>
      <c r="KDD3" s="995"/>
      <c r="KDE3" s="995"/>
      <c r="KDF3" s="995"/>
      <c r="KDG3" s="995"/>
      <c r="KDH3" s="995"/>
      <c r="KDI3" s="995"/>
      <c r="KDJ3" s="995"/>
      <c r="KDK3" s="995"/>
      <c r="KDL3" s="995"/>
      <c r="KDM3" s="995"/>
      <c r="KDN3" s="995"/>
      <c r="KDO3" s="995"/>
      <c r="KDP3" s="995"/>
      <c r="KDQ3" s="995"/>
      <c r="KDR3" s="995"/>
      <c r="KDS3" s="995"/>
      <c r="KDT3" s="995"/>
      <c r="KDU3" s="995"/>
      <c r="KDV3" s="995"/>
      <c r="KDW3" s="995"/>
      <c r="KDX3" s="995"/>
      <c r="KDY3" s="995"/>
      <c r="KDZ3" s="995"/>
      <c r="KEA3" s="995"/>
      <c r="KEB3" s="995"/>
      <c r="KEC3" s="995"/>
      <c r="KED3" s="995"/>
      <c r="KEE3" s="995"/>
      <c r="KEF3" s="995"/>
      <c r="KEG3" s="995"/>
      <c r="KEH3" s="995"/>
      <c r="KEI3" s="995"/>
      <c r="KEJ3" s="995"/>
      <c r="KEK3" s="995"/>
      <c r="KEL3" s="995"/>
      <c r="KEM3" s="995"/>
      <c r="KEN3" s="995"/>
      <c r="KEO3" s="995"/>
      <c r="KEP3" s="995"/>
      <c r="KEQ3" s="995"/>
      <c r="KER3" s="995"/>
      <c r="KES3" s="995"/>
      <c r="KET3" s="995"/>
      <c r="KEU3" s="995"/>
      <c r="KEV3" s="995"/>
      <c r="KEW3" s="995"/>
      <c r="KEX3" s="995"/>
      <c r="KEY3" s="995"/>
      <c r="KEZ3" s="995"/>
      <c r="KFA3" s="995"/>
      <c r="KFB3" s="995"/>
      <c r="KFC3" s="995"/>
      <c r="KFD3" s="995"/>
      <c r="KFE3" s="995"/>
      <c r="KFF3" s="995"/>
      <c r="KFG3" s="995"/>
      <c r="KFH3" s="995"/>
      <c r="KFI3" s="995"/>
      <c r="KFJ3" s="995"/>
      <c r="KFK3" s="995"/>
      <c r="KFL3" s="995"/>
      <c r="KFM3" s="995"/>
      <c r="KFN3" s="995"/>
      <c r="KFO3" s="995"/>
      <c r="KFP3" s="995"/>
      <c r="KFQ3" s="995"/>
      <c r="KFR3" s="995"/>
      <c r="KFS3" s="995"/>
      <c r="KFT3" s="995"/>
      <c r="KFU3" s="995"/>
      <c r="KFV3" s="995"/>
      <c r="KFW3" s="995"/>
      <c r="KFX3" s="995"/>
      <c r="KFY3" s="995"/>
      <c r="KFZ3" s="995"/>
      <c r="KGA3" s="995"/>
      <c r="KGB3" s="995"/>
      <c r="KGC3" s="995"/>
      <c r="KGD3" s="995"/>
      <c r="KGE3" s="995"/>
      <c r="KGF3" s="995"/>
      <c r="KGG3" s="995"/>
      <c r="KGH3" s="995"/>
      <c r="KGI3" s="995"/>
      <c r="KGJ3" s="995"/>
      <c r="KGK3" s="995"/>
      <c r="KGL3" s="995"/>
      <c r="KGM3" s="995"/>
      <c r="KGN3" s="995"/>
      <c r="KGO3" s="995"/>
      <c r="KGP3" s="995"/>
      <c r="KGQ3" s="995"/>
      <c r="KGR3" s="995"/>
      <c r="KGS3" s="995"/>
      <c r="KGT3" s="995"/>
      <c r="KGU3" s="995"/>
      <c r="KGV3" s="995"/>
      <c r="KGW3" s="995"/>
      <c r="KGX3" s="995"/>
      <c r="KGY3" s="995"/>
      <c r="KGZ3" s="995"/>
      <c r="KHA3" s="995"/>
      <c r="KHB3" s="995"/>
      <c r="KHC3" s="995"/>
      <c r="KHD3" s="995"/>
      <c r="KHE3" s="995"/>
      <c r="KHF3" s="995"/>
      <c r="KHG3" s="995"/>
      <c r="KHH3" s="995"/>
      <c r="KHI3" s="995"/>
      <c r="KHJ3" s="995"/>
      <c r="KHK3" s="995"/>
      <c r="KHL3" s="995"/>
      <c r="KHM3" s="995"/>
      <c r="KHN3" s="995"/>
      <c r="KHO3" s="995"/>
      <c r="KHP3" s="995"/>
      <c r="KHQ3" s="995"/>
      <c r="KHR3" s="995"/>
      <c r="KHS3" s="995"/>
      <c r="KHT3" s="995"/>
      <c r="KHU3" s="995"/>
      <c r="KHV3" s="995"/>
      <c r="KHW3" s="995"/>
      <c r="KHX3" s="995"/>
      <c r="KHY3" s="995"/>
      <c r="KHZ3" s="995"/>
      <c r="KIA3" s="995"/>
      <c r="KIB3" s="995"/>
      <c r="KIC3" s="995"/>
      <c r="KID3" s="995"/>
      <c r="KIE3" s="995"/>
      <c r="KIF3" s="995"/>
      <c r="KIG3" s="995"/>
      <c r="KIH3" s="995"/>
      <c r="KII3" s="995"/>
      <c r="KIJ3" s="995"/>
      <c r="KIK3" s="995"/>
      <c r="KIL3" s="995"/>
      <c r="KIM3" s="995"/>
      <c r="KIN3" s="995"/>
      <c r="KIO3" s="995"/>
      <c r="KIP3" s="995"/>
      <c r="KIQ3" s="995"/>
      <c r="KIR3" s="995"/>
      <c r="KIS3" s="995"/>
      <c r="KIT3" s="995"/>
      <c r="KIU3" s="995"/>
      <c r="KIV3" s="995"/>
      <c r="KIW3" s="995"/>
      <c r="KIX3" s="995"/>
      <c r="KIY3" s="995"/>
      <c r="KIZ3" s="995"/>
      <c r="KJA3" s="995"/>
      <c r="KJB3" s="995"/>
      <c r="KJC3" s="995"/>
      <c r="KJD3" s="995"/>
      <c r="KJE3" s="995"/>
      <c r="KJF3" s="995"/>
      <c r="KJG3" s="995"/>
      <c r="KJH3" s="995"/>
      <c r="KJI3" s="995"/>
      <c r="KJJ3" s="995"/>
      <c r="KJK3" s="995"/>
      <c r="KJL3" s="995"/>
      <c r="KJM3" s="995"/>
      <c r="KJN3" s="995"/>
      <c r="KJO3" s="995"/>
      <c r="KJP3" s="995"/>
      <c r="KJQ3" s="995"/>
      <c r="KJR3" s="995"/>
      <c r="KJS3" s="995"/>
      <c r="KJT3" s="995"/>
      <c r="KJU3" s="995"/>
      <c r="KJV3" s="995"/>
      <c r="KJW3" s="995"/>
      <c r="KJX3" s="995"/>
      <c r="KJY3" s="995"/>
      <c r="KJZ3" s="995"/>
      <c r="KKA3" s="995"/>
      <c r="KKB3" s="995"/>
      <c r="KKC3" s="995"/>
      <c r="KKD3" s="995"/>
      <c r="KKE3" s="995"/>
      <c r="KKF3" s="995"/>
      <c r="KKG3" s="995"/>
      <c r="KKH3" s="995"/>
      <c r="KKI3" s="995"/>
      <c r="KKJ3" s="995"/>
      <c r="KKK3" s="995"/>
      <c r="KKL3" s="995"/>
      <c r="KKM3" s="995"/>
      <c r="KKN3" s="995"/>
      <c r="KKO3" s="995"/>
      <c r="KKP3" s="995"/>
      <c r="KKQ3" s="995"/>
      <c r="KKR3" s="995"/>
      <c r="KKS3" s="995"/>
      <c r="KKT3" s="995"/>
      <c r="KKU3" s="995"/>
      <c r="KKV3" s="995"/>
      <c r="KKW3" s="995"/>
      <c r="KKX3" s="995"/>
      <c r="KKY3" s="995"/>
      <c r="KKZ3" s="995"/>
      <c r="KLA3" s="995"/>
      <c r="KLB3" s="995"/>
      <c r="KLC3" s="995"/>
      <c r="KLD3" s="995"/>
      <c r="KLE3" s="995"/>
      <c r="KLF3" s="995"/>
      <c r="KLG3" s="995"/>
      <c r="KLH3" s="995"/>
      <c r="KLI3" s="995"/>
      <c r="KLJ3" s="995"/>
      <c r="KLK3" s="995"/>
      <c r="KLL3" s="995"/>
      <c r="KLM3" s="995"/>
      <c r="KLN3" s="995"/>
      <c r="KLO3" s="995"/>
      <c r="KLP3" s="995"/>
      <c r="KLQ3" s="995"/>
      <c r="KLR3" s="995"/>
      <c r="KLS3" s="995"/>
      <c r="KLT3" s="995"/>
      <c r="KLU3" s="995"/>
      <c r="KLV3" s="995"/>
      <c r="KLW3" s="995"/>
      <c r="KLX3" s="995"/>
      <c r="KLY3" s="995"/>
      <c r="KLZ3" s="995"/>
      <c r="KMA3" s="995"/>
      <c r="KMB3" s="995"/>
      <c r="KMC3" s="995"/>
      <c r="KMD3" s="995"/>
      <c r="KME3" s="995"/>
      <c r="KMF3" s="995"/>
      <c r="KMG3" s="995"/>
      <c r="KMH3" s="995"/>
      <c r="KMI3" s="995"/>
      <c r="KMJ3" s="995"/>
      <c r="KMK3" s="995"/>
      <c r="KML3" s="995"/>
      <c r="KMM3" s="995"/>
      <c r="KMN3" s="995"/>
      <c r="KMO3" s="995"/>
      <c r="KMP3" s="995"/>
      <c r="KMQ3" s="995"/>
      <c r="KMR3" s="995"/>
      <c r="KMS3" s="995"/>
      <c r="KMT3" s="995"/>
      <c r="KMU3" s="995"/>
      <c r="KMV3" s="995"/>
      <c r="KMW3" s="995"/>
      <c r="KMX3" s="995"/>
      <c r="KMY3" s="995"/>
      <c r="KMZ3" s="995"/>
      <c r="KNA3" s="995"/>
      <c r="KNB3" s="995"/>
      <c r="KNC3" s="995"/>
      <c r="KND3" s="995"/>
      <c r="KNE3" s="995"/>
      <c r="KNF3" s="995"/>
      <c r="KNG3" s="995"/>
      <c r="KNH3" s="995"/>
      <c r="KNI3" s="995"/>
      <c r="KNJ3" s="995"/>
      <c r="KNK3" s="995"/>
      <c r="KNL3" s="995"/>
      <c r="KNM3" s="995"/>
      <c r="KNN3" s="995"/>
      <c r="KNO3" s="995"/>
      <c r="KNP3" s="995"/>
      <c r="KNQ3" s="995"/>
      <c r="KNR3" s="995"/>
      <c r="KNS3" s="995"/>
      <c r="KNT3" s="995"/>
      <c r="KNU3" s="995"/>
      <c r="KNV3" s="995"/>
      <c r="KNW3" s="995"/>
      <c r="KNX3" s="995"/>
      <c r="KNY3" s="995"/>
      <c r="KNZ3" s="995"/>
      <c r="KOA3" s="995"/>
      <c r="KOB3" s="995"/>
      <c r="KOC3" s="995"/>
      <c r="KOD3" s="995"/>
      <c r="KOE3" s="995"/>
      <c r="KOF3" s="995"/>
      <c r="KOG3" s="995"/>
      <c r="KOH3" s="995"/>
      <c r="KOI3" s="995"/>
      <c r="KOJ3" s="995"/>
      <c r="KOK3" s="995"/>
      <c r="KOL3" s="995"/>
      <c r="KOM3" s="995"/>
      <c r="KON3" s="995"/>
      <c r="KOO3" s="995"/>
      <c r="KOP3" s="995"/>
      <c r="KOQ3" s="995"/>
      <c r="KOR3" s="995"/>
      <c r="KOS3" s="995"/>
      <c r="KOT3" s="995"/>
      <c r="KOU3" s="995"/>
      <c r="KOV3" s="995"/>
      <c r="KOW3" s="995"/>
      <c r="KOX3" s="995"/>
      <c r="KOY3" s="995"/>
      <c r="KOZ3" s="995"/>
      <c r="KPA3" s="995"/>
      <c r="KPB3" s="995"/>
      <c r="KPC3" s="995"/>
      <c r="KPD3" s="995"/>
      <c r="KPE3" s="995"/>
      <c r="KPF3" s="995"/>
      <c r="KPG3" s="995"/>
      <c r="KPH3" s="995"/>
      <c r="KPI3" s="995"/>
      <c r="KPJ3" s="995"/>
      <c r="KPK3" s="995"/>
      <c r="KPL3" s="995"/>
      <c r="KPM3" s="995"/>
      <c r="KPN3" s="995"/>
      <c r="KPO3" s="995"/>
      <c r="KPP3" s="995"/>
      <c r="KPQ3" s="995"/>
      <c r="KPR3" s="995"/>
      <c r="KPS3" s="995"/>
      <c r="KPT3" s="995"/>
      <c r="KPU3" s="995"/>
      <c r="KPV3" s="995"/>
      <c r="KPW3" s="995"/>
      <c r="KPX3" s="995"/>
      <c r="KPY3" s="995"/>
      <c r="KPZ3" s="995"/>
      <c r="KQA3" s="995"/>
      <c r="KQB3" s="995"/>
      <c r="KQC3" s="995"/>
      <c r="KQD3" s="995"/>
      <c r="KQE3" s="995"/>
      <c r="KQF3" s="995"/>
      <c r="KQG3" s="995"/>
      <c r="KQH3" s="995"/>
      <c r="KQI3" s="995"/>
      <c r="KQJ3" s="995"/>
      <c r="KQK3" s="995"/>
      <c r="KQL3" s="995"/>
      <c r="KQM3" s="995"/>
      <c r="KQN3" s="995"/>
      <c r="KQO3" s="995"/>
      <c r="KQP3" s="995"/>
      <c r="KQQ3" s="995"/>
      <c r="KQR3" s="995"/>
      <c r="KQS3" s="995"/>
      <c r="KQT3" s="995"/>
      <c r="KQU3" s="995"/>
      <c r="KQV3" s="995"/>
      <c r="KQW3" s="995"/>
      <c r="KQX3" s="995"/>
      <c r="KQY3" s="995"/>
      <c r="KQZ3" s="995"/>
      <c r="KRA3" s="995"/>
      <c r="KRB3" s="995"/>
      <c r="KRC3" s="995"/>
      <c r="KRD3" s="995"/>
      <c r="KRE3" s="995"/>
      <c r="KRF3" s="995"/>
      <c r="KRG3" s="995"/>
      <c r="KRH3" s="995"/>
      <c r="KRI3" s="995"/>
      <c r="KRJ3" s="995"/>
      <c r="KRK3" s="995"/>
      <c r="KRL3" s="995"/>
      <c r="KRM3" s="995"/>
      <c r="KRN3" s="995"/>
      <c r="KRO3" s="995"/>
      <c r="KRP3" s="995"/>
      <c r="KRQ3" s="995"/>
      <c r="KRR3" s="995"/>
      <c r="KRS3" s="995"/>
      <c r="KRT3" s="995"/>
      <c r="KRU3" s="995"/>
      <c r="KRV3" s="995"/>
      <c r="KRW3" s="995"/>
      <c r="KRX3" s="995"/>
      <c r="KRY3" s="995"/>
      <c r="KRZ3" s="995"/>
      <c r="KSA3" s="995"/>
      <c r="KSB3" s="995"/>
      <c r="KSC3" s="995"/>
      <c r="KSD3" s="995"/>
      <c r="KSE3" s="995"/>
      <c r="KSF3" s="995"/>
      <c r="KSG3" s="995"/>
      <c r="KSH3" s="995"/>
      <c r="KSI3" s="995"/>
      <c r="KSJ3" s="995"/>
      <c r="KSK3" s="995"/>
      <c r="KSL3" s="995"/>
      <c r="KSM3" s="995"/>
      <c r="KSN3" s="995"/>
      <c r="KSO3" s="995"/>
      <c r="KSP3" s="995"/>
      <c r="KSQ3" s="995"/>
      <c r="KSR3" s="995"/>
      <c r="KSS3" s="995"/>
      <c r="KST3" s="995"/>
      <c r="KSU3" s="995"/>
      <c r="KSV3" s="995"/>
      <c r="KSW3" s="995"/>
      <c r="KSX3" s="995"/>
      <c r="KSY3" s="995"/>
      <c r="KSZ3" s="995"/>
      <c r="KTA3" s="995"/>
      <c r="KTB3" s="995"/>
      <c r="KTC3" s="995"/>
      <c r="KTD3" s="995"/>
      <c r="KTE3" s="995"/>
      <c r="KTF3" s="995"/>
      <c r="KTG3" s="995"/>
      <c r="KTH3" s="995"/>
      <c r="KTI3" s="995"/>
      <c r="KTJ3" s="995"/>
      <c r="KTK3" s="995"/>
      <c r="KTL3" s="995"/>
      <c r="KTM3" s="995"/>
      <c r="KTN3" s="995"/>
      <c r="KTO3" s="995"/>
      <c r="KTP3" s="995"/>
      <c r="KTQ3" s="995"/>
      <c r="KTR3" s="995"/>
      <c r="KTS3" s="995"/>
      <c r="KTT3" s="995"/>
      <c r="KTU3" s="995"/>
      <c r="KTV3" s="995"/>
      <c r="KTW3" s="995"/>
      <c r="KTX3" s="995"/>
      <c r="KTY3" s="995"/>
      <c r="KTZ3" s="995"/>
      <c r="KUA3" s="995"/>
      <c r="KUB3" s="995"/>
      <c r="KUC3" s="995"/>
      <c r="KUD3" s="995"/>
      <c r="KUE3" s="995"/>
      <c r="KUF3" s="995"/>
      <c r="KUG3" s="995"/>
      <c r="KUH3" s="995"/>
      <c r="KUI3" s="995"/>
      <c r="KUJ3" s="995"/>
      <c r="KUK3" s="995"/>
      <c r="KUL3" s="995"/>
      <c r="KUM3" s="995"/>
      <c r="KUN3" s="995"/>
      <c r="KUO3" s="995"/>
      <c r="KUP3" s="995"/>
      <c r="KUQ3" s="995"/>
      <c r="KUR3" s="995"/>
      <c r="KUS3" s="995"/>
      <c r="KUT3" s="995"/>
      <c r="KUU3" s="995"/>
      <c r="KUV3" s="995"/>
      <c r="KUW3" s="995"/>
      <c r="KUX3" s="995"/>
      <c r="KUY3" s="995"/>
      <c r="KUZ3" s="995"/>
      <c r="KVA3" s="995"/>
      <c r="KVB3" s="995"/>
      <c r="KVC3" s="995"/>
      <c r="KVD3" s="995"/>
      <c r="KVE3" s="995"/>
      <c r="KVF3" s="995"/>
      <c r="KVG3" s="995"/>
      <c r="KVH3" s="995"/>
      <c r="KVI3" s="995"/>
      <c r="KVJ3" s="995"/>
      <c r="KVK3" s="995"/>
      <c r="KVL3" s="995"/>
      <c r="KVM3" s="995"/>
      <c r="KVN3" s="995"/>
      <c r="KVO3" s="995"/>
      <c r="KVP3" s="995"/>
      <c r="KVQ3" s="995"/>
      <c r="KVR3" s="995"/>
      <c r="KVS3" s="995"/>
      <c r="KVT3" s="995"/>
      <c r="KVU3" s="995"/>
      <c r="KVV3" s="995"/>
      <c r="KVW3" s="995"/>
      <c r="KVX3" s="995"/>
      <c r="KVY3" s="995"/>
      <c r="KVZ3" s="995"/>
      <c r="KWA3" s="995"/>
      <c r="KWB3" s="995"/>
      <c r="KWC3" s="995"/>
      <c r="KWD3" s="995"/>
      <c r="KWE3" s="995"/>
      <c r="KWF3" s="995"/>
      <c r="KWG3" s="995"/>
      <c r="KWH3" s="995"/>
      <c r="KWI3" s="995"/>
      <c r="KWJ3" s="995"/>
      <c r="KWK3" s="995"/>
      <c r="KWL3" s="995"/>
      <c r="KWM3" s="995"/>
      <c r="KWN3" s="995"/>
      <c r="KWO3" s="995"/>
      <c r="KWP3" s="995"/>
      <c r="KWQ3" s="995"/>
      <c r="KWR3" s="995"/>
      <c r="KWS3" s="995"/>
      <c r="KWT3" s="995"/>
      <c r="KWU3" s="995"/>
      <c r="KWV3" s="995"/>
      <c r="KWW3" s="995"/>
      <c r="KWX3" s="995"/>
      <c r="KWY3" s="995"/>
      <c r="KWZ3" s="995"/>
      <c r="KXA3" s="995"/>
      <c r="KXB3" s="995"/>
      <c r="KXC3" s="995"/>
      <c r="KXD3" s="995"/>
      <c r="KXE3" s="995"/>
      <c r="KXF3" s="995"/>
      <c r="KXG3" s="995"/>
      <c r="KXH3" s="995"/>
      <c r="KXI3" s="995"/>
      <c r="KXJ3" s="995"/>
      <c r="KXK3" s="995"/>
      <c r="KXL3" s="995"/>
      <c r="KXM3" s="995"/>
      <c r="KXN3" s="995"/>
      <c r="KXO3" s="995"/>
      <c r="KXP3" s="995"/>
      <c r="KXQ3" s="995"/>
      <c r="KXR3" s="995"/>
      <c r="KXS3" s="995"/>
      <c r="KXT3" s="995"/>
      <c r="KXU3" s="995"/>
      <c r="KXV3" s="995"/>
      <c r="KXW3" s="995"/>
      <c r="KXX3" s="995"/>
      <c r="KXY3" s="995"/>
      <c r="KXZ3" s="995"/>
      <c r="KYA3" s="995"/>
      <c r="KYB3" s="995"/>
      <c r="KYC3" s="995"/>
      <c r="KYD3" s="995"/>
      <c r="KYE3" s="995"/>
      <c r="KYF3" s="995"/>
      <c r="KYG3" s="995"/>
      <c r="KYH3" s="995"/>
      <c r="KYI3" s="995"/>
      <c r="KYJ3" s="995"/>
      <c r="KYK3" s="995"/>
      <c r="KYL3" s="995"/>
      <c r="KYM3" s="995"/>
      <c r="KYN3" s="995"/>
      <c r="KYO3" s="995"/>
      <c r="KYP3" s="995"/>
      <c r="KYQ3" s="995"/>
      <c r="KYR3" s="995"/>
      <c r="KYS3" s="995"/>
      <c r="KYT3" s="995"/>
      <c r="KYU3" s="995"/>
      <c r="KYV3" s="995"/>
      <c r="KYW3" s="995"/>
      <c r="KYX3" s="995"/>
      <c r="KYY3" s="995"/>
      <c r="KYZ3" s="995"/>
      <c r="KZA3" s="995"/>
      <c r="KZB3" s="995"/>
      <c r="KZC3" s="995"/>
      <c r="KZD3" s="995"/>
      <c r="KZE3" s="995"/>
      <c r="KZF3" s="995"/>
      <c r="KZG3" s="995"/>
      <c r="KZH3" s="995"/>
      <c r="KZI3" s="995"/>
      <c r="KZJ3" s="995"/>
      <c r="KZK3" s="995"/>
      <c r="KZL3" s="995"/>
      <c r="KZM3" s="995"/>
      <c r="KZN3" s="995"/>
      <c r="KZO3" s="995"/>
      <c r="KZP3" s="995"/>
      <c r="KZQ3" s="995"/>
      <c r="KZR3" s="995"/>
      <c r="KZS3" s="995"/>
      <c r="KZT3" s="995"/>
      <c r="KZU3" s="995"/>
      <c r="KZV3" s="995"/>
      <c r="KZW3" s="995"/>
      <c r="KZX3" s="995"/>
      <c r="KZY3" s="995"/>
      <c r="KZZ3" s="995"/>
      <c r="LAA3" s="995"/>
      <c r="LAB3" s="995"/>
      <c r="LAC3" s="995"/>
      <c r="LAD3" s="995"/>
      <c r="LAE3" s="995"/>
      <c r="LAF3" s="995"/>
      <c r="LAG3" s="995"/>
      <c r="LAH3" s="995"/>
      <c r="LAI3" s="995"/>
      <c r="LAJ3" s="995"/>
      <c r="LAK3" s="995"/>
      <c r="LAL3" s="995"/>
      <c r="LAM3" s="995"/>
      <c r="LAN3" s="995"/>
      <c r="LAO3" s="995"/>
      <c r="LAP3" s="995"/>
      <c r="LAQ3" s="995"/>
      <c r="LAR3" s="995"/>
      <c r="LAS3" s="995"/>
      <c r="LAT3" s="995"/>
      <c r="LAU3" s="995"/>
      <c r="LAV3" s="995"/>
      <c r="LAW3" s="995"/>
      <c r="LAX3" s="995"/>
      <c r="LAY3" s="995"/>
      <c r="LAZ3" s="995"/>
      <c r="LBA3" s="995"/>
      <c r="LBB3" s="995"/>
      <c r="LBC3" s="995"/>
      <c r="LBD3" s="995"/>
      <c r="LBE3" s="995"/>
      <c r="LBF3" s="995"/>
      <c r="LBG3" s="995"/>
      <c r="LBH3" s="995"/>
      <c r="LBI3" s="995"/>
      <c r="LBJ3" s="995"/>
      <c r="LBK3" s="995"/>
      <c r="LBL3" s="995"/>
      <c r="LBM3" s="995"/>
      <c r="LBN3" s="995"/>
      <c r="LBO3" s="995"/>
      <c r="LBP3" s="995"/>
      <c r="LBQ3" s="995"/>
      <c r="LBR3" s="995"/>
      <c r="LBS3" s="995"/>
      <c r="LBT3" s="995"/>
      <c r="LBU3" s="995"/>
      <c r="LBV3" s="995"/>
      <c r="LBW3" s="995"/>
      <c r="LBX3" s="995"/>
      <c r="LBY3" s="995"/>
      <c r="LBZ3" s="995"/>
      <c r="LCA3" s="995"/>
      <c r="LCB3" s="995"/>
      <c r="LCC3" s="995"/>
      <c r="LCD3" s="995"/>
      <c r="LCE3" s="995"/>
      <c r="LCF3" s="995"/>
      <c r="LCG3" s="995"/>
      <c r="LCH3" s="995"/>
      <c r="LCI3" s="995"/>
      <c r="LCJ3" s="995"/>
      <c r="LCK3" s="995"/>
      <c r="LCL3" s="995"/>
      <c r="LCM3" s="995"/>
      <c r="LCN3" s="995"/>
      <c r="LCO3" s="995"/>
      <c r="LCP3" s="995"/>
      <c r="LCQ3" s="995"/>
      <c r="LCR3" s="995"/>
      <c r="LCS3" s="995"/>
      <c r="LCT3" s="995"/>
      <c r="LCU3" s="995"/>
      <c r="LCV3" s="995"/>
      <c r="LCW3" s="995"/>
      <c r="LCX3" s="995"/>
      <c r="LCY3" s="995"/>
      <c r="LCZ3" s="995"/>
      <c r="LDA3" s="995"/>
      <c r="LDB3" s="995"/>
      <c r="LDC3" s="995"/>
      <c r="LDD3" s="995"/>
      <c r="LDE3" s="995"/>
      <c r="LDF3" s="995"/>
      <c r="LDG3" s="995"/>
      <c r="LDH3" s="995"/>
      <c r="LDI3" s="995"/>
      <c r="LDJ3" s="995"/>
      <c r="LDK3" s="995"/>
      <c r="LDL3" s="995"/>
      <c r="LDM3" s="995"/>
      <c r="LDN3" s="995"/>
      <c r="LDO3" s="995"/>
      <c r="LDP3" s="995"/>
      <c r="LDQ3" s="995"/>
      <c r="LDR3" s="995"/>
      <c r="LDS3" s="995"/>
      <c r="LDT3" s="995"/>
      <c r="LDU3" s="995"/>
      <c r="LDV3" s="995"/>
      <c r="LDW3" s="995"/>
      <c r="LDX3" s="995"/>
      <c r="LDY3" s="995"/>
      <c r="LDZ3" s="995"/>
      <c r="LEA3" s="995"/>
      <c r="LEB3" s="995"/>
      <c r="LEC3" s="995"/>
      <c r="LED3" s="995"/>
      <c r="LEE3" s="995"/>
      <c r="LEF3" s="995"/>
      <c r="LEG3" s="995"/>
      <c r="LEH3" s="995"/>
      <c r="LEI3" s="995"/>
      <c r="LEJ3" s="995"/>
      <c r="LEK3" s="995"/>
      <c r="LEL3" s="995"/>
      <c r="LEM3" s="995"/>
      <c r="LEN3" s="995"/>
      <c r="LEO3" s="995"/>
      <c r="LEP3" s="995"/>
      <c r="LEQ3" s="995"/>
      <c r="LER3" s="995"/>
      <c r="LES3" s="995"/>
      <c r="LET3" s="995"/>
      <c r="LEU3" s="995"/>
      <c r="LEV3" s="995"/>
      <c r="LEW3" s="995"/>
      <c r="LEX3" s="995"/>
      <c r="LEY3" s="995"/>
      <c r="LEZ3" s="995"/>
      <c r="LFA3" s="995"/>
      <c r="LFB3" s="995"/>
      <c r="LFC3" s="995"/>
      <c r="LFD3" s="995"/>
      <c r="LFE3" s="995"/>
      <c r="LFF3" s="995"/>
      <c r="LFG3" s="995"/>
      <c r="LFH3" s="995"/>
      <c r="LFI3" s="995"/>
      <c r="LFJ3" s="995"/>
      <c r="LFK3" s="995"/>
      <c r="LFL3" s="995"/>
      <c r="LFM3" s="995"/>
      <c r="LFN3" s="995"/>
      <c r="LFO3" s="995"/>
      <c r="LFP3" s="995"/>
      <c r="LFQ3" s="995"/>
      <c r="LFR3" s="995"/>
      <c r="LFS3" s="995"/>
      <c r="LFT3" s="995"/>
      <c r="LFU3" s="995"/>
      <c r="LFV3" s="995"/>
      <c r="LFW3" s="995"/>
      <c r="LFX3" s="995"/>
      <c r="LFY3" s="995"/>
      <c r="LFZ3" s="995"/>
      <c r="LGA3" s="995"/>
      <c r="LGB3" s="995"/>
      <c r="LGC3" s="995"/>
      <c r="LGD3" s="995"/>
      <c r="LGE3" s="995"/>
      <c r="LGF3" s="995"/>
      <c r="LGG3" s="995"/>
      <c r="LGH3" s="995"/>
      <c r="LGI3" s="995"/>
      <c r="LGJ3" s="995"/>
      <c r="LGK3" s="995"/>
      <c r="LGL3" s="995"/>
      <c r="LGM3" s="995"/>
      <c r="LGN3" s="995"/>
      <c r="LGO3" s="995"/>
      <c r="LGP3" s="995"/>
      <c r="LGQ3" s="995"/>
      <c r="LGR3" s="995"/>
      <c r="LGS3" s="995"/>
      <c r="LGT3" s="995"/>
      <c r="LGU3" s="995"/>
      <c r="LGV3" s="995"/>
      <c r="LGW3" s="995"/>
      <c r="LGX3" s="995"/>
      <c r="LGY3" s="995"/>
      <c r="LGZ3" s="995"/>
      <c r="LHA3" s="995"/>
      <c r="LHB3" s="995"/>
      <c r="LHC3" s="995"/>
      <c r="LHD3" s="995"/>
      <c r="LHE3" s="995"/>
      <c r="LHF3" s="995"/>
      <c r="LHG3" s="995"/>
      <c r="LHH3" s="995"/>
      <c r="LHI3" s="995"/>
      <c r="LHJ3" s="995"/>
      <c r="LHK3" s="995"/>
      <c r="LHL3" s="995"/>
      <c r="LHM3" s="995"/>
      <c r="LHN3" s="995"/>
      <c r="LHO3" s="995"/>
      <c r="LHP3" s="995"/>
      <c r="LHQ3" s="995"/>
      <c r="LHR3" s="995"/>
      <c r="LHS3" s="995"/>
      <c r="LHT3" s="995"/>
      <c r="LHU3" s="995"/>
      <c r="LHV3" s="995"/>
      <c r="LHW3" s="995"/>
      <c r="LHX3" s="995"/>
      <c r="LHY3" s="995"/>
      <c r="LHZ3" s="995"/>
      <c r="LIA3" s="995"/>
      <c r="LIB3" s="995"/>
      <c r="LIC3" s="995"/>
      <c r="LID3" s="995"/>
      <c r="LIE3" s="995"/>
      <c r="LIF3" s="995"/>
      <c r="LIG3" s="995"/>
      <c r="LIH3" s="995"/>
      <c r="LII3" s="995"/>
      <c r="LIJ3" s="995"/>
      <c r="LIK3" s="995"/>
      <c r="LIL3" s="995"/>
      <c r="LIM3" s="995"/>
      <c r="LIN3" s="995"/>
      <c r="LIO3" s="995"/>
      <c r="LIP3" s="995"/>
      <c r="LIQ3" s="995"/>
      <c r="LIR3" s="995"/>
      <c r="LIS3" s="995"/>
      <c r="LIT3" s="995"/>
      <c r="LIU3" s="995"/>
      <c r="LIV3" s="995"/>
      <c r="LIW3" s="995"/>
      <c r="LIX3" s="995"/>
      <c r="LIY3" s="995"/>
      <c r="LIZ3" s="995"/>
      <c r="LJA3" s="995"/>
      <c r="LJB3" s="995"/>
      <c r="LJC3" s="995"/>
      <c r="LJD3" s="995"/>
      <c r="LJE3" s="995"/>
      <c r="LJF3" s="995"/>
      <c r="LJG3" s="995"/>
      <c r="LJH3" s="995"/>
      <c r="LJI3" s="995"/>
      <c r="LJJ3" s="995"/>
      <c r="LJK3" s="995"/>
      <c r="LJL3" s="995"/>
      <c r="LJM3" s="995"/>
      <c r="LJN3" s="995"/>
      <c r="LJO3" s="995"/>
      <c r="LJP3" s="995"/>
      <c r="LJQ3" s="995"/>
      <c r="LJR3" s="995"/>
      <c r="LJS3" s="995"/>
      <c r="LJT3" s="995"/>
      <c r="LJU3" s="995"/>
      <c r="LJV3" s="995"/>
      <c r="LJW3" s="995"/>
      <c r="LJX3" s="995"/>
      <c r="LJY3" s="995"/>
      <c r="LJZ3" s="995"/>
      <c r="LKA3" s="995"/>
      <c r="LKB3" s="995"/>
      <c r="LKC3" s="995"/>
      <c r="LKD3" s="995"/>
      <c r="LKE3" s="995"/>
      <c r="LKF3" s="995"/>
      <c r="LKG3" s="995"/>
      <c r="LKH3" s="995"/>
      <c r="LKI3" s="995"/>
      <c r="LKJ3" s="995"/>
      <c r="LKK3" s="995"/>
      <c r="LKL3" s="995"/>
      <c r="LKM3" s="995"/>
      <c r="LKN3" s="995"/>
      <c r="LKO3" s="995"/>
      <c r="LKP3" s="995"/>
      <c r="LKQ3" s="995"/>
      <c r="LKR3" s="995"/>
      <c r="LKS3" s="995"/>
      <c r="LKT3" s="995"/>
      <c r="LKU3" s="995"/>
      <c r="LKV3" s="995"/>
      <c r="LKW3" s="995"/>
      <c r="LKX3" s="995"/>
      <c r="LKY3" s="995"/>
      <c r="LKZ3" s="995"/>
      <c r="LLA3" s="995"/>
      <c r="LLB3" s="995"/>
      <c r="LLC3" s="995"/>
      <c r="LLD3" s="995"/>
      <c r="LLE3" s="995"/>
      <c r="LLF3" s="995"/>
      <c r="LLG3" s="995"/>
      <c r="LLH3" s="995"/>
      <c r="LLI3" s="995"/>
      <c r="LLJ3" s="995"/>
      <c r="LLK3" s="995"/>
      <c r="LLL3" s="995"/>
      <c r="LLM3" s="995"/>
      <c r="LLN3" s="995"/>
      <c r="LLO3" s="995"/>
      <c r="LLP3" s="995"/>
      <c r="LLQ3" s="995"/>
      <c r="LLR3" s="995"/>
      <c r="LLS3" s="995"/>
      <c r="LLT3" s="995"/>
      <c r="LLU3" s="995"/>
      <c r="LLV3" s="995"/>
      <c r="LLW3" s="995"/>
      <c r="LLX3" s="995"/>
      <c r="LLY3" s="995"/>
      <c r="LLZ3" s="995"/>
      <c r="LMA3" s="995"/>
      <c r="LMB3" s="995"/>
      <c r="LMC3" s="995"/>
      <c r="LMD3" s="995"/>
      <c r="LME3" s="995"/>
      <c r="LMF3" s="995"/>
      <c r="LMG3" s="995"/>
      <c r="LMH3" s="995"/>
      <c r="LMI3" s="995"/>
      <c r="LMJ3" s="995"/>
      <c r="LMK3" s="995"/>
      <c r="LML3" s="995"/>
      <c r="LMM3" s="995"/>
      <c r="LMN3" s="995"/>
      <c r="LMO3" s="995"/>
      <c r="LMP3" s="995"/>
      <c r="LMQ3" s="995"/>
      <c r="LMR3" s="995"/>
      <c r="LMS3" s="995"/>
      <c r="LMT3" s="995"/>
      <c r="LMU3" s="995"/>
      <c r="LMV3" s="995"/>
      <c r="LMW3" s="995"/>
      <c r="LMX3" s="995"/>
      <c r="LMY3" s="995"/>
      <c r="LMZ3" s="995"/>
      <c r="LNA3" s="995"/>
      <c r="LNB3" s="995"/>
      <c r="LNC3" s="995"/>
      <c r="LND3" s="995"/>
      <c r="LNE3" s="995"/>
      <c r="LNF3" s="995"/>
      <c r="LNG3" s="995"/>
      <c r="LNH3" s="995"/>
      <c r="LNI3" s="995"/>
      <c r="LNJ3" s="995"/>
      <c r="LNK3" s="995"/>
      <c r="LNL3" s="995"/>
      <c r="LNM3" s="995"/>
      <c r="LNN3" s="995"/>
      <c r="LNO3" s="995"/>
      <c r="LNP3" s="995"/>
      <c r="LNQ3" s="995"/>
      <c r="LNR3" s="995"/>
      <c r="LNS3" s="995"/>
      <c r="LNT3" s="995"/>
      <c r="LNU3" s="995"/>
      <c r="LNV3" s="995"/>
      <c r="LNW3" s="995"/>
      <c r="LNX3" s="995"/>
      <c r="LNY3" s="995"/>
      <c r="LNZ3" s="995"/>
      <c r="LOA3" s="995"/>
      <c r="LOB3" s="995"/>
      <c r="LOC3" s="995"/>
      <c r="LOD3" s="995"/>
      <c r="LOE3" s="995"/>
      <c r="LOF3" s="995"/>
      <c r="LOG3" s="995"/>
      <c r="LOH3" s="995"/>
      <c r="LOI3" s="995"/>
      <c r="LOJ3" s="995"/>
      <c r="LOK3" s="995"/>
      <c r="LOL3" s="995"/>
      <c r="LOM3" s="995"/>
      <c r="LON3" s="995"/>
      <c r="LOO3" s="995"/>
      <c r="LOP3" s="995"/>
      <c r="LOQ3" s="995"/>
      <c r="LOR3" s="995"/>
      <c r="LOS3" s="995"/>
      <c r="LOT3" s="995"/>
      <c r="LOU3" s="995"/>
      <c r="LOV3" s="995"/>
      <c r="LOW3" s="995"/>
      <c r="LOX3" s="995"/>
      <c r="LOY3" s="995"/>
      <c r="LOZ3" s="995"/>
      <c r="LPA3" s="995"/>
      <c r="LPB3" s="995"/>
      <c r="LPC3" s="995"/>
      <c r="LPD3" s="995"/>
      <c r="LPE3" s="995"/>
      <c r="LPF3" s="995"/>
      <c r="LPG3" s="995"/>
      <c r="LPH3" s="995"/>
      <c r="LPI3" s="995"/>
      <c r="LPJ3" s="995"/>
      <c r="LPK3" s="995"/>
      <c r="LPL3" s="995"/>
      <c r="LPM3" s="995"/>
      <c r="LPN3" s="995"/>
      <c r="LPO3" s="995"/>
      <c r="LPP3" s="995"/>
      <c r="LPQ3" s="995"/>
      <c r="LPR3" s="995"/>
      <c r="LPS3" s="995"/>
      <c r="LPT3" s="995"/>
      <c r="LPU3" s="995"/>
      <c r="LPV3" s="995"/>
      <c r="LPW3" s="995"/>
      <c r="LPX3" s="995"/>
      <c r="LPY3" s="995"/>
      <c r="LPZ3" s="995"/>
      <c r="LQA3" s="995"/>
      <c r="LQB3" s="995"/>
      <c r="LQC3" s="995"/>
      <c r="LQD3" s="995"/>
      <c r="LQE3" s="995"/>
      <c r="LQF3" s="995"/>
      <c r="LQG3" s="995"/>
      <c r="LQH3" s="995"/>
      <c r="LQI3" s="995"/>
      <c r="LQJ3" s="995"/>
      <c r="LQK3" s="995"/>
      <c r="LQL3" s="995"/>
      <c r="LQM3" s="995"/>
      <c r="LQN3" s="995"/>
      <c r="LQO3" s="995"/>
      <c r="LQP3" s="995"/>
      <c r="LQQ3" s="995"/>
      <c r="LQR3" s="995"/>
      <c r="LQS3" s="995"/>
      <c r="LQT3" s="995"/>
      <c r="LQU3" s="995"/>
      <c r="LQV3" s="995"/>
      <c r="LQW3" s="995"/>
      <c r="LQX3" s="995"/>
      <c r="LQY3" s="995"/>
      <c r="LQZ3" s="995"/>
      <c r="LRA3" s="995"/>
      <c r="LRB3" s="995"/>
      <c r="LRC3" s="995"/>
      <c r="LRD3" s="995"/>
      <c r="LRE3" s="995"/>
      <c r="LRF3" s="995"/>
      <c r="LRG3" s="995"/>
      <c r="LRH3" s="995"/>
      <c r="LRI3" s="995"/>
      <c r="LRJ3" s="995"/>
      <c r="LRK3" s="995"/>
      <c r="LRL3" s="995"/>
      <c r="LRM3" s="995"/>
      <c r="LRN3" s="995"/>
      <c r="LRO3" s="995"/>
      <c r="LRP3" s="995"/>
      <c r="LRQ3" s="995"/>
      <c r="LRR3" s="995"/>
      <c r="LRS3" s="995"/>
      <c r="LRT3" s="995"/>
      <c r="LRU3" s="995"/>
      <c r="LRV3" s="995"/>
      <c r="LRW3" s="995"/>
      <c r="LRX3" s="995"/>
      <c r="LRY3" s="995"/>
      <c r="LRZ3" s="995"/>
      <c r="LSA3" s="995"/>
      <c r="LSB3" s="995"/>
      <c r="LSC3" s="995"/>
      <c r="LSD3" s="995"/>
      <c r="LSE3" s="995"/>
      <c r="LSF3" s="995"/>
      <c r="LSG3" s="995"/>
      <c r="LSH3" s="995"/>
      <c r="LSI3" s="995"/>
      <c r="LSJ3" s="995"/>
      <c r="LSK3" s="995"/>
      <c r="LSL3" s="995"/>
      <c r="LSM3" s="995"/>
      <c r="LSN3" s="995"/>
      <c r="LSO3" s="995"/>
      <c r="LSP3" s="995"/>
      <c r="LSQ3" s="995"/>
      <c r="LSR3" s="995"/>
      <c r="LSS3" s="995"/>
      <c r="LST3" s="995"/>
      <c r="LSU3" s="995"/>
      <c r="LSV3" s="995"/>
      <c r="LSW3" s="995"/>
      <c r="LSX3" s="995"/>
      <c r="LSY3" s="995"/>
      <c r="LSZ3" s="995"/>
      <c r="LTA3" s="995"/>
      <c r="LTB3" s="995"/>
      <c r="LTC3" s="995"/>
      <c r="LTD3" s="995"/>
      <c r="LTE3" s="995"/>
      <c r="LTF3" s="995"/>
      <c r="LTG3" s="995"/>
      <c r="LTH3" s="995"/>
      <c r="LTI3" s="995"/>
      <c r="LTJ3" s="995"/>
      <c r="LTK3" s="995"/>
      <c r="LTL3" s="995"/>
      <c r="LTM3" s="995"/>
      <c r="LTN3" s="995"/>
      <c r="LTO3" s="995"/>
      <c r="LTP3" s="995"/>
      <c r="LTQ3" s="995"/>
      <c r="LTR3" s="995"/>
      <c r="LTS3" s="995"/>
      <c r="LTT3" s="995"/>
      <c r="LTU3" s="995"/>
      <c r="LTV3" s="995"/>
      <c r="LTW3" s="995"/>
      <c r="LTX3" s="995"/>
      <c r="LTY3" s="995"/>
      <c r="LTZ3" s="995"/>
      <c r="LUA3" s="995"/>
      <c r="LUB3" s="995"/>
      <c r="LUC3" s="995"/>
      <c r="LUD3" s="995"/>
      <c r="LUE3" s="995"/>
      <c r="LUF3" s="995"/>
      <c r="LUG3" s="995"/>
      <c r="LUH3" s="995"/>
      <c r="LUI3" s="995"/>
      <c r="LUJ3" s="995"/>
      <c r="LUK3" s="995"/>
      <c r="LUL3" s="995"/>
      <c r="LUM3" s="995"/>
      <c r="LUN3" s="995"/>
      <c r="LUO3" s="995"/>
      <c r="LUP3" s="995"/>
      <c r="LUQ3" s="995"/>
      <c r="LUR3" s="995"/>
      <c r="LUS3" s="995"/>
      <c r="LUT3" s="995"/>
      <c r="LUU3" s="995"/>
      <c r="LUV3" s="995"/>
      <c r="LUW3" s="995"/>
      <c r="LUX3" s="995"/>
      <c r="LUY3" s="995"/>
      <c r="LUZ3" s="995"/>
      <c r="LVA3" s="995"/>
      <c r="LVB3" s="995"/>
      <c r="LVC3" s="995"/>
      <c r="LVD3" s="995"/>
      <c r="LVE3" s="995"/>
      <c r="LVF3" s="995"/>
      <c r="LVG3" s="995"/>
      <c r="LVH3" s="995"/>
      <c r="LVI3" s="995"/>
      <c r="LVJ3" s="995"/>
      <c r="LVK3" s="995"/>
      <c r="LVL3" s="995"/>
      <c r="LVM3" s="995"/>
      <c r="LVN3" s="995"/>
      <c r="LVO3" s="995"/>
      <c r="LVP3" s="995"/>
      <c r="LVQ3" s="995"/>
      <c r="LVR3" s="995"/>
      <c r="LVS3" s="995"/>
      <c r="LVT3" s="995"/>
      <c r="LVU3" s="995"/>
      <c r="LVV3" s="995"/>
      <c r="LVW3" s="995"/>
      <c r="LVX3" s="995"/>
      <c r="LVY3" s="995"/>
      <c r="LVZ3" s="995"/>
      <c r="LWA3" s="995"/>
      <c r="LWB3" s="995"/>
      <c r="LWC3" s="995"/>
      <c r="LWD3" s="995"/>
      <c r="LWE3" s="995"/>
      <c r="LWF3" s="995"/>
      <c r="LWG3" s="995"/>
      <c r="LWH3" s="995"/>
      <c r="LWI3" s="995"/>
      <c r="LWJ3" s="995"/>
      <c r="LWK3" s="995"/>
      <c r="LWL3" s="995"/>
      <c r="LWM3" s="995"/>
      <c r="LWN3" s="995"/>
      <c r="LWO3" s="995"/>
      <c r="LWP3" s="995"/>
      <c r="LWQ3" s="995"/>
      <c r="LWR3" s="995"/>
      <c r="LWS3" s="995"/>
      <c r="LWT3" s="995"/>
      <c r="LWU3" s="995"/>
      <c r="LWV3" s="995"/>
      <c r="LWW3" s="995"/>
      <c r="LWX3" s="995"/>
      <c r="LWY3" s="995"/>
      <c r="LWZ3" s="995"/>
      <c r="LXA3" s="995"/>
      <c r="LXB3" s="995"/>
      <c r="LXC3" s="995"/>
      <c r="LXD3" s="995"/>
      <c r="LXE3" s="995"/>
      <c r="LXF3" s="995"/>
      <c r="LXG3" s="995"/>
      <c r="LXH3" s="995"/>
      <c r="LXI3" s="995"/>
      <c r="LXJ3" s="995"/>
      <c r="LXK3" s="995"/>
      <c r="LXL3" s="995"/>
      <c r="LXM3" s="995"/>
      <c r="LXN3" s="995"/>
      <c r="LXO3" s="995"/>
      <c r="LXP3" s="995"/>
      <c r="LXQ3" s="995"/>
      <c r="LXR3" s="995"/>
      <c r="LXS3" s="995"/>
      <c r="LXT3" s="995"/>
      <c r="LXU3" s="995"/>
      <c r="LXV3" s="995"/>
      <c r="LXW3" s="995"/>
      <c r="LXX3" s="995"/>
      <c r="LXY3" s="995"/>
      <c r="LXZ3" s="995"/>
      <c r="LYA3" s="995"/>
      <c r="LYB3" s="995"/>
      <c r="LYC3" s="995"/>
      <c r="LYD3" s="995"/>
      <c r="LYE3" s="995"/>
      <c r="LYF3" s="995"/>
      <c r="LYG3" s="995"/>
      <c r="LYH3" s="995"/>
      <c r="LYI3" s="995"/>
      <c r="LYJ3" s="995"/>
      <c r="LYK3" s="995"/>
      <c r="LYL3" s="995"/>
      <c r="LYM3" s="995"/>
      <c r="LYN3" s="995"/>
      <c r="LYO3" s="995"/>
      <c r="LYP3" s="995"/>
      <c r="LYQ3" s="995"/>
      <c r="LYR3" s="995"/>
      <c r="LYS3" s="995"/>
      <c r="LYT3" s="995"/>
      <c r="LYU3" s="995"/>
      <c r="LYV3" s="995"/>
      <c r="LYW3" s="995"/>
      <c r="LYX3" s="995"/>
      <c r="LYY3" s="995"/>
      <c r="LYZ3" s="995"/>
      <c r="LZA3" s="995"/>
      <c r="LZB3" s="995"/>
      <c r="LZC3" s="995"/>
      <c r="LZD3" s="995"/>
      <c r="LZE3" s="995"/>
      <c r="LZF3" s="995"/>
      <c r="LZG3" s="995"/>
      <c r="LZH3" s="995"/>
      <c r="LZI3" s="995"/>
      <c r="LZJ3" s="995"/>
      <c r="LZK3" s="995"/>
      <c r="LZL3" s="995"/>
      <c r="LZM3" s="995"/>
      <c r="LZN3" s="995"/>
      <c r="LZO3" s="995"/>
      <c r="LZP3" s="995"/>
      <c r="LZQ3" s="995"/>
      <c r="LZR3" s="995"/>
      <c r="LZS3" s="995"/>
      <c r="LZT3" s="995"/>
      <c r="LZU3" s="995"/>
      <c r="LZV3" s="995"/>
      <c r="LZW3" s="995"/>
      <c r="LZX3" s="995"/>
      <c r="LZY3" s="995"/>
      <c r="LZZ3" s="995"/>
      <c r="MAA3" s="995"/>
      <c r="MAB3" s="995"/>
      <c r="MAC3" s="995"/>
      <c r="MAD3" s="995"/>
      <c r="MAE3" s="995"/>
      <c r="MAF3" s="995"/>
      <c r="MAG3" s="995"/>
      <c r="MAH3" s="995"/>
      <c r="MAI3" s="995"/>
      <c r="MAJ3" s="995"/>
      <c r="MAK3" s="995"/>
      <c r="MAL3" s="995"/>
      <c r="MAM3" s="995"/>
      <c r="MAN3" s="995"/>
      <c r="MAO3" s="995"/>
      <c r="MAP3" s="995"/>
      <c r="MAQ3" s="995"/>
      <c r="MAR3" s="995"/>
      <c r="MAS3" s="995"/>
      <c r="MAT3" s="995"/>
      <c r="MAU3" s="995"/>
      <c r="MAV3" s="995"/>
      <c r="MAW3" s="995"/>
      <c r="MAX3" s="995"/>
      <c r="MAY3" s="995"/>
      <c r="MAZ3" s="995"/>
      <c r="MBA3" s="995"/>
      <c r="MBB3" s="995"/>
      <c r="MBC3" s="995"/>
      <c r="MBD3" s="995"/>
      <c r="MBE3" s="995"/>
      <c r="MBF3" s="995"/>
      <c r="MBG3" s="995"/>
      <c r="MBH3" s="995"/>
      <c r="MBI3" s="995"/>
      <c r="MBJ3" s="995"/>
      <c r="MBK3" s="995"/>
      <c r="MBL3" s="995"/>
      <c r="MBM3" s="995"/>
      <c r="MBN3" s="995"/>
      <c r="MBO3" s="995"/>
      <c r="MBP3" s="995"/>
      <c r="MBQ3" s="995"/>
      <c r="MBR3" s="995"/>
      <c r="MBS3" s="995"/>
      <c r="MBT3" s="995"/>
      <c r="MBU3" s="995"/>
      <c r="MBV3" s="995"/>
      <c r="MBW3" s="995"/>
      <c r="MBX3" s="995"/>
      <c r="MBY3" s="995"/>
      <c r="MBZ3" s="995"/>
      <c r="MCA3" s="995"/>
      <c r="MCB3" s="995"/>
      <c r="MCC3" s="995"/>
      <c r="MCD3" s="995"/>
      <c r="MCE3" s="995"/>
      <c r="MCF3" s="995"/>
      <c r="MCG3" s="995"/>
      <c r="MCH3" s="995"/>
      <c r="MCI3" s="995"/>
      <c r="MCJ3" s="995"/>
      <c r="MCK3" s="995"/>
      <c r="MCL3" s="995"/>
      <c r="MCM3" s="995"/>
      <c r="MCN3" s="995"/>
      <c r="MCO3" s="995"/>
      <c r="MCP3" s="995"/>
      <c r="MCQ3" s="995"/>
      <c r="MCR3" s="995"/>
      <c r="MCS3" s="995"/>
      <c r="MCT3" s="995"/>
      <c r="MCU3" s="995"/>
      <c r="MCV3" s="995"/>
      <c r="MCW3" s="995"/>
      <c r="MCX3" s="995"/>
      <c r="MCY3" s="995"/>
      <c r="MCZ3" s="995"/>
      <c r="MDA3" s="995"/>
      <c r="MDB3" s="995"/>
      <c r="MDC3" s="995"/>
      <c r="MDD3" s="995"/>
      <c r="MDE3" s="995"/>
      <c r="MDF3" s="995"/>
      <c r="MDG3" s="995"/>
      <c r="MDH3" s="995"/>
      <c r="MDI3" s="995"/>
      <c r="MDJ3" s="995"/>
      <c r="MDK3" s="995"/>
      <c r="MDL3" s="995"/>
      <c r="MDM3" s="995"/>
      <c r="MDN3" s="995"/>
      <c r="MDO3" s="995"/>
      <c r="MDP3" s="995"/>
      <c r="MDQ3" s="995"/>
      <c r="MDR3" s="995"/>
      <c r="MDS3" s="995"/>
      <c r="MDT3" s="995"/>
      <c r="MDU3" s="995"/>
      <c r="MDV3" s="995"/>
      <c r="MDW3" s="995"/>
      <c r="MDX3" s="995"/>
      <c r="MDY3" s="995"/>
      <c r="MDZ3" s="995"/>
      <c r="MEA3" s="995"/>
      <c r="MEB3" s="995"/>
      <c r="MEC3" s="995"/>
      <c r="MED3" s="995"/>
      <c r="MEE3" s="995"/>
      <c r="MEF3" s="995"/>
      <c r="MEG3" s="995"/>
      <c r="MEH3" s="995"/>
      <c r="MEI3" s="995"/>
      <c r="MEJ3" s="995"/>
      <c r="MEK3" s="995"/>
      <c r="MEL3" s="995"/>
      <c r="MEM3" s="995"/>
      <c r="MEN3" s="995"/>
      <c r="MEO3" s="995"/>
      <c r="MEP3" s="995"/>
      <c r="MEQ3" s="995"/>
      <c r="MER3" s="995"/>
      <c r="MES3" s="995"/>
      <c r="MET3" s="995"/>
      <c r="MEU3" s="995"/>
      <c r="MEV3" s="995"/>
      <c r="MEW3" s="995"/>
      <c r="MEX3" s="995"/>
      <c r="MEY3" s="995"/>
      <c r="MEZ3" s="995"/>
      <c r="MFA3" s="995"/>
      <c r="MFB3" s="995"/>
      <c r="MFC3" s="995"/>
      <c r="MFD3" s="995"/>
      <c r="MFE3" s="995"/>
      <c r="MFF3" s="995"/>
      <c r="MFG3" s="995"/>
      <c r="MFH3" s="995"/>
      <c r="MFI3" s="995"/>
      <c r="MFJ3" s="995"/>
      <c r="MFK3" s="995"/>
      <c r="MFL3" s="995"/>
      <c r="MFM3" s="995"/>
      <c r="MFN3" s="995"/>
      <c r="MFO3" s="995"/>
      <c r="MFP3" s="995"/>
      <c r="MFQ3" s="995"/>
      <c r="MFR3" s="995"/>
      <c r="MFS3" s="995"/>
      <c r="MFT3" s="995"/>
      <c r="MFU3" s="995"/>
      <c r="MFV3" s="995"/>
      <c r="MFW3" s="995"/>
      <c r="MFX3" s="995"/>
      <c r="MFY3" s="995"/>
      <c r="MFZ3" s="995"/>
      <c r="MGA3" s="995"/>
      <c r="MGB3" s="995"/>
      <c r="MGC3" s="995"/>
      <c r="MGD3" s="995"/>
      <c r="MGE3" s="995"/>
      <c r="MGF3" s="995"/>
      <c r="MGG3" s="995"/>
      <c r="MGH3" s="995"/>
      <c r="MGI3" s="995"/>
      <c r="MGJ3" s="995"/>
      <c r="MGK3" s="995"/>
      <c r="MGL3" s="995"/>
      <c r="MGM3" s="995"/>
      <c r="MGN3" s="995"/>
      <c r="MGO3" s="995"/>
      <c r="MGP3" s="995"/>
      <c r="MGQ3" s="995"/>
      <c r="MGR3" s="995"/>
      <c r="MGS3" s="995"/>
      <c r="MGT3" s="995"/>
      <c r="MGU3" s="995"/>
      <c r="MGV3" s="995"/>
      <c r="MGW3" s="995"/>
      <c r="MGX3" s="995"/>
      <c r="MGY3" s="995"/>
      <c r="MGZ3" s="995"/>
      <c r="MHA3" s="995"/>
      <c r="MHB3" s="995"/>
      <c r="MHC3" s="995"/>
      <c r="MHD3" s="995"/>
      <c r="MHE3" s="995"/>
      <c r="MHF3" s="995"/>
      <c r="MHG3" s="995"/>
      <c r="MHH3" s="995"/>
      <c r="MHI3" s="995"/>
      <c r="MHJ3" s="995"/>
      <c r="MHK3" s="995"/>
      <c r="MHL3" s="995"/>
      <c r="MHM3" s="995"/>
      <c r="MHN3" s="995"/>
      <c r="MHO3" s="995"/>
      <c r="MHP3" s="995"/>
      <c r="MHQ3" s="995"/>
      <c r="MHR3" s="995"/>
      <c r="MHS3" s="995"/>
      <c r="MHT3" s="995"/>
      <c r="MHU3" s="995"/>
      <c r="MHV3" s="995"/>
      <c r="MHW3" s="995"/>
      <c r="MHX3" s="995"/>
      <c r="MHY3" s="995"/>
      <c r="MHZ3" s="995"/>
      <c r="MIA3" s="995"/>
      <c r="MIB3" s="995"/>
      <c r="MIC3" s="995"/>
      <c r="MID3" s="995"/>
      <c r="MIE3" s="995"/>
      <c r="MIF3" s="995"/>
      <c r="MIG3" s="995"/>
      <c r="MIH3" s="995"/>
      <c r="MII3" s="995"/>
      <c r="MIJ3" s="995"/>
      <c r="MIK3" s="995"/>
      <c r="MIL3" s="995"/>
      <c r="MIM3" s="995"/>
      <c r="MIN3" s="995"/>
      <c r="MIO3" s="995"/>
      <c r="MIP3" s="995"/>
      <c r="MIQ3" s="995"/>
      <c r="MIR3" s="995"/>
      <c r="MIS3" s="995"/>
      <c r="MIT3" s="995"/>
      <c r="MIU3" s="995"/>
      <c r="MIV3" s="995"/>
      <c r="MIW3" s="995"/>
      <c r="MIX3" s="995"/>
      <c r="MIY3" s="995"/>
      <c r="MIZ3" s="995"/>
      <c r="MJA3" s="995"/>
      <c r="MJB3" s="995"/>
      <c r="MJC3" s="995"/>
      <c r="MJD3" s="995"/>
      <c r="MJE3" s="995"/>
      <c r="MJF3" s="995"/>
      <c r="MJG3" s="995"/>
      <c r="MJH3" s="995"/>
      <c r="MJI3" s="995"/>
      <c r="MJJ3" s="995"/>
      <c r="MJK3" s="995"/>
      <c r="MJL3" s="995"/>
      <c r="MJM3" s="995"/>
      <c r="MJN3" s="995"/>
      <c r="MJO3" s="995"/>
      <c r="MJP3" s="995"/>
      <c r="MJQ3" s="995"/>
      <c r="MJR3" s="995"/>
      <c r="MJS3" s="995"/>
      <c r="MJT3" s="995"/>
      <c r="MJU3" s="995"/>
      <c r="MJV3" s="995"/>
      <c r="MJW3" s="995"/>
      <c r="MJX3" s="995"/>
      <c r="MJY3" s="995"/>
      <c r="MJZ3" s="995"/>
      <c r="MKA3" s="995"/>
      <c r="MKB3" s="995"/>
      <c r="MKC3" s="995"/>
      <c r="MKD3" s="995"/>
      <c r="MKE3" s="995"/>
      <c r="MKF3" s="995"/>
      <c r="MKG3" s="995"/>
      <c r="MKH3" s="995"/>
      <c r="MKI3" s="995"/>
      <c r="MKJ3" s="995"/>
      <c r="MKK3" s="995"/>
      <c r="MKL3" s="995"/>
      <c r="MKM3" s="995"/>
      <c r="MKN3" s="995"/>
      <c r="MKO3" s="995"/>
      <c r="MKP3" s="995"/>
      <c r="MKQ3" s="995"/>
      <c r="MKR3" s="995"/>
      <c r="MKS3" s="995"/>
      <c r="MKT3" s="995"/>
      <c r="MKU3" s="995"/>
      <c r="MKV3" s="995"/>
      <c r="MKW3" s="995"/>
      <c r="MKX3" s="995"/>
      <c r="MKY3" s="995"/>
      <c r="MKZ3" s="995"/>
      <c r="MLA3" s="995"/>
      <c r="MLB3" s="995"/>
      <c r="MLC3" s="995"/>
      <c r="MLD3" s="995"/>
      <c r="MLE3" s="995"/>
      <c r="MLF3" s="995"/>
      <c r="MLG3" s="995"/>
      <c r="MLH3" s="995"/>
      <c r="MLI3" s="995"/>
      <c r="MLJ3" s="995"/>
      <c r="MLK3" s="995"/>
      <c r="MLL3" s="995"/>
      <c r="MLM3" s="995"/>
      <c r="MLN3" s="995"/>
      <c r="MLO3" s="995"/>
      <c r="MLP3" s="995"/>
      <c r="MLQ3" s="995"/>
      <c r="MLR3" s="995"/>
      <c r="MLS3" s="995"/>
      <c r="MLT3" s="995"/>
      <c r="MLU3" s="995"/>
      <c r="MLV3" s="995"/>
      <c r="MLW3" s="995"/>
      <c r="MLX3" s="995"/>
      <c r="MLY3" s="995"/>
      <c r="MLZ3" s="995"/>
      <c r="MMA3" s="995"/>
      <c r="MMB3" s="995"/>
      <c r="MMC3" s="995"/>
      <c r="MMD3" s="995"/>
      <c r="MME3" s="995"/>
      <c r="MMF3" s="995"/>
      <c r="MMG3" s="995"/>
      <c r="MMH3" s="995"/>
      <c r="MMI3" s="995"/>
      <c r="MMJ3" s="995"/>
      <c r="MMK3" s="995"/>
      <c r="MML3" s="995"/>
      <c r="MMM3" s="995"/>
      <c r="MMN3" s="995"/>
      <c r="MMO3" s="995"/>
      <c r="MMP3" s="995"/>
      <c r="MMQ3" s="995"/>
      <c r="MMR3" s="995"/>
      <c r="MMS3" s="995"/>
      <c r="MMT3" s="995"/>
      <c r="MMU3" s="995"/>
      <c r="MMV3" s="995"/>
      <c r="MMW3" s="995"/>
      <c r="MMX3" s="995"/>
      <c r="MMY3" s="995"/>
      <c r="MMZ3" s="995"/>
      <c r="MNA3" s="995"/>
      <c r="MNB3" s="995"/>
      <c r="MNC3" s="995"/>
      <c r="MND3" s="995"/>
      <c r="MNE3" s="995"/>
      <c r="MNF3" s="995"/>
      <c r="MNG3" s="995"/>
      <c r="MNH3" s="995"/>
      <c r="MNI3" s="995"/>
      <c r="MNJ3" s="995"/>
      <c r="MNK3" s="995"/>
      <c r="MNL3" s="995"/>
      <c r="MNM3" s="995"/>
      <c r="MNN3" s="995"/>
      <c r="MNO3" s="995"/>
      <c r="MNP3" s="995"/>
      <c r="MNQ3" s="995"/>
      <c r="MNR3" s="995"/>
      <c r="MNS3" s="995"/>
      <c r="MNT3" s="995"/>
      <c r="MNU3" s="995"/>
      <c r="MNV3" s="995"/>
      <c r="MNW3" s="995"/>
      <c r="MNX3" s="995"/>
      <c r="MNY3" s="995"/>
      <c r="MNZ3" s="995"/>
      <c r="MOA3" s="995"/>
      <c r="MOB3" s="995"/>
      <c r="MOC3" s="995"/>
      <c r="MOD3" s="995"/>
      <c r="MOE3" s="995"/>
      <c r="MOF3" s="995"/>
      <c r="MOG3" s="995"/>
      <c r="MOH3" s="995"/>
      <c r="MOI3" s="995"/>
      <c r="MOJ3" s="995"/>
      <c r="MOK3" s="995"/>
      <c r="MOL3" s="995"/>
      <c r="MOM3" s="995"/>
      <c r="MON3" s="995"/>
      <c r="MOO3" s="995"/>
      <c r="MOP3" s="995"/>
      <c r="MOQ3" s="995"/>
      <c r="MOR3" s="995"/>
      <c r="MOS3" s="995"/>
      <c r="MOT3" s="995"/>
      <c r="MOU3" s="995"/>
      <c r="MOV3" s="995"/>
      <c r="MOW3" s="995"/>
      <c r="MOX3" s="995"/>
      <c r="MOY3" s="995"/>
      <c r="MOZ3" s="995"/>
      <c r="MPA3" s="995"/>
      <c r="MPB3" s="995"/>
      <c r="MPC3" s="995"/>
      <c r="MPD3" s="995"/>
      <c r="MPE3" s="995"/>
      <c r="MPF3" s="995"/>
      <c r="MPG3" s="995"/>
      <c r="MPH3" s="995"/>
      <c r="MPI3" s="995"/>
      <c r="MPJ3" s="995"/>
      <c r="MPK3" s="995"/>
      <c r="MPL3" s="995"/>
      <c r="MPM3" s="995"/>
      <c r="MPN3" s="995"/>
      <c r="MPO3" s="995"/>
      <c r="MPP3" s="995"/>
      <c r="MPQ3" s="995"/>
      <c r="MPR3" s="995"/>
      <c r="MPS3" s="995"/>
      <c r="MPT3" s="995"/>
      <c r="MPU3" s="995"/>
      <c r="MPV3" s="995"/>
      <c r="MPW3" s="995"/>
      <c r="MPX3" s="995"/>
      <c r="MPY3" s="995"/>
      <c r="MPZ3" s="995"/>
      <c r="MQA3" s="995"/>
      <c r="MQB3" s="995"/>
      <c r="MQC3" s="995"/>
      <c r="MQD3" s="995"/>
      <c r="MQE3" s="995"/>
      <c r="MQF3" s="995"/>
      <c r="MQG3" s="995"/>
      <c r="MQH3" s="995"/>
      <c r="MQI3" s="995"/>
      <c r="MQJ3" s="995"/>
      <c r="MQK3" s="995"/>
      <c r="MQL3" s="995"/>
      <c r="MQM3" s="995"/>
      <c r="MQN3" s="995"/>
      <c r="MQO3" s="995"/>
      <c r="MQP3" s="995"/>
      <c r="MQQ3" s="995"/>
      <c r="MQR3" s="995"/>
      <c r="MQS3" s="995"/>
      <c r="MQT3" s="995"/>
      <c r="MQU3" s="995"/>
      <c r="MQV3" s="995"/>
      <c r="MQW3" s="995"/>
      <c r="MQX3" s="995"/>
      <c r="MQY3" s="995"/>
      <c r="MQZ3" s="995"/>
      <c r="MRA3" s="995"/>
      <c r="MRB3" s="995"/>
      <c r="MRC3" s="995"/>
      <c r="MRD3" s="995"/>
      <c r="MRE3" s="995"/>
      <c r="MRF3" s="995"/>
      <c r="MRG3" s="995"/>
      <c r="MRH3" s="995"/>
      <c r="MRI3" s="995"/>
      <c r="MRJ3" s="995"/>
      <c r="MRK3" s="995"/>
      <c r="MRL3" s="995"/>
      <c r="MRM3" s="995"/>
      <c r="MRN3" s="995"/>
      <c r="MRO3" s="995"/>
      <c r="MRP3" s="995"/>
      <c r="MRQ3" s="995"/>
      <c r="MRR3" s="995"/>
      <c r="MRS3" s="995"/>
      <c r="MRT3" s="995"/>
      <c r="MRU3" s="995"/>
      <c r="MRV3" s="995"/>
      <c r="MRW3" s="995"/>
      <c r="MRX3" s="995"/>
      <c r="MRY3" s="995"/>
      <c r="MRZ3" s="995"/>
      <c r="MSA3" s="995"/>
      <c r="MSB3" s="995"/>
      <c r="MSC3" s="995"/>
      <c r="MSD3" s="995"/>
      <c r="MSE3" s="995"/>
      <c r="MSF3" s="995"/>
      <c r="MSG3" s="995"/>
      <c r="MSH3" s="995"/>
      <c r="MSI3" s="995"/>
      <c r="MSJ3" s="995"/>
      <c r="MSK3" s="995"/>
      <c r="MSL3" s="995"/>
      <c r="MSM3" s="995"/>
      <c r="MSN3" s="995"/>
      <c r="MSO3" s="995"/>
      <c r="MSP3" s="995"/>
      <c r="MSQ3" s="995"/>
      <c r="MSR3" s="995"/>
      <c r="MSS3" s="995"/>
      <c r="MST3" s="995"/>
      <c r="MSU3" s="995"/>
      <c r="MSV3" s="995"/>
      <c r="MSW3" s="995"/>
      <c r="MSX3" s="995"/>
      <c r="MSY3" s="995"/>
      <c r="MSZ3" s="995"/>
      <c r="MTA3" s="995"/>
      <c r="MTB3" s="995"/>
      <c r="MTC3" s="995"/>
      <c r="MTD3" s="995"/>
      <c r="MTE3" s="995"/>
      <c r="MTF3" s="995"/>
      <c r="MTG3" s="995"/>
      <c r="MTH3" s="995"/>
      <c r="MTI3" s="995"/>
      <c r="MTJ3" s="995"/>
      <c r="MTK3" s="995"/>
      <c r="MTL3" s="995"/>
      <c r="MTM3" s="995"/>
      <c r="MTN3" s="995"/>
      <c r="MTO3" s="995"/>
      <c r="MTP3" s="995"/>
      <c r="MTQ3" s="995"/>
      <c r="MTR3" s="995"/>
      <c r="MTS3" s="995"/>
      <c r="MTT3" s="995"/>
      <c r="MTU3" s="995"/>
      <c r="MTV3" s="995"/>
      <c r="MTW3" s="995"/>
      <c r="MTX3" s="995"/>
      <c r="MTY3" s="995"/>
      <c r="MTZ3" s="995"/>
      <c r="MUA3" s="995"/>
      <c r="MUB3" s="995"/>
      <c r="MUC3" s="995"/>
      <c r="MUD3" s="995"/>
      <c r="MUE3" s="995"/>
      <c r="MUF3" s="995"/>
      <c r="MUG3" s="995"/>
      <c r="MUH3" s="995"/>
      <c r="MUI3" s="995"/>
      <c r="MUJ3" s="995"/>
      <c r="MUK3" s="995"/>
      <c r="MUL3" s="995"/>
      <c r="MUM3" s="995"/>
      <c r="MUN3" s="995"/>
      <c r="MUO3" s="995"/>
      <c r="MUP3" s="995"/>
      <c r="MUQ3" s="995"/>
      <c r="MUR3" s="995"/>
      <c r="MUS3" s="995"/>
      <c r="MUT3" s="995"/>
      <c r="MUU3" s="995"/>
      <c r="MUV3" s="995"/>
      <c r="MUW3" s="995"/>
      <c r="MUX3" s="995"/>
      <c r="MUY3" s="995"/>
      <c r="MUZ3" s="995"/>
      <c r="MVA3" s="995"/>
      <c r="MVB3" s="995"/>
      <c r="MVC3" s="995"/>
      <c r="MVD3" s="995"/>
      <c r="MVE3" s="995"/>
      <c r="MVF3" s="995"/>
      <c r="MVG3" s="995"/>
      <c r="MVH3" s="995"/>
      <c r="MVI3" s="995"/>
      <c r="MVJ3" s="995"/>
      <c r="MVK3" s="995"/>
      <c r="MVL3" s="995"/>
      <c r="MVM3" s="995"/>
      <c r="MVN3" s="995"/>
      <c r="MVO3" s="995"/>
      <c r="MVP3" s="995"/>
      <c r="MVQ3" s="995"/>
      <c r="MVR3" s="995"/>
      <c r="MVS3" s="995"/>
      <c r="MVT3" s="995"/>
      <c r="MVU3" s="995"/>
      <c r="MVV3" s="995"/>
      <c r="MVW3" s="995"/>
      <c r="MVX3" s="995"/>
      <c r="MVY3" s="995"/>
      <c r="MVZ3" s="995"/>
      <c r="MWA3" s="995"/>
      <c r="MWB3" s="995"/>
      <c r="MWC3" s="995"/>
      <c r="MWD3" s="995"/>
      <c r="MWE3" s="995"/>
      <c r="MWF3" s="995"/>
      <c r="MWG3" s="995"/>
      <c r="MWH3" s="995"/>
      <c r="MWI3" s="995"/>
      <c r="MWJ3" s="995"/>
      <c r="MWK3" s="995"/>
      <c r="MWL3" s="995"/>
      <c r="MWM3" s="995"/>
      <c r="MWN3" s="995"/>
      <c r="MWO3" s="995"/>
      <c r="MWP3" s="995"/>
      <c r="MWQ3" s="995"/>
      <c r="MWR3" s="995"/>
      <c r="MWS3" s="995"/>
      <c r="MWT3" s="995"/>
      <c r="MWU3" s="995"/>
      <c r="MWV3" s="995"/>
      <c r="MWW3" s="995"/>
      <c r="MWX3" s="995"/>
      <c r="MWY3" s="995"/>
      <c r="MWZ3" s="995"/>
      <c r="MXA3" s="995"/>
      <c r="MXB3" s="995"/>
      <c r="MXC3" s="995"/>
      <c r="MXD3" s="995"/>
      <c r="MXE3" s="995"/>
      <c r="MXF3" s="995"/>
      <c r="MXG3" s="995"/>
      <c r="MXH3" s="995"/>
      <c r="MXI3" s="995"/>
      <c r="MXJ3" s="995"/>
      <c r="MXK3" s="995"/>
      <c r="MXL3" s="995"/>
      <c r="MXM3" s="995"/>
      <c r="MXN3" s="995"/>
      <c r="MXO3" s="995"/>
      <c r="MXP3" s="995"/>
      <c r="MXQ3" s="995"/>
      <c r="MXR3" s="995"/>
      <c r="MXS3" s="995"/>
      <c r="MXT3" s="995"/>
      <c r="MXU3" s="995"/>
      <c r="MXV3" s="995"/>
      <c r="MXW3" s="995"/>
      <c r="MXX3" s="995"/>
      <c r="MXY3" s="995"/>
      <c r="MXZ3" s="995"/>
      <c r="MYA3" s="995"/>
      <c r="MYB3" s="995"/>
      <c r="MYC3" s="995"/>
      <c r="MYD3" s="995"/>
      <c r="MYE3" s="995"/>
      <c r="MYF3" s="995"/>
      <c r="MYG3" s="995"/>
      <c r="MYH3" s="995"/>
      <c r="MYI3" s="995"/>
      <c r="MYJ3" s="995"/>
      <c r="MYK3" s="995"/>
      <c r="MYL3" s="995"/>
      <c r="MYM3" s="995"/>
      <c r="MYN3" s="995"/>
      <c r="MYO3" s="995"/>
      <c r="MYP3" s="995"/>
      <c r="MYQ3" s="995"/>
      <c r="MYR3" s="995"/>
      <c r="MYS3" s="995"/>
      <c r="MYT3" s="995"/>
      <c r="MYU3" s="995"/>
      <c r="MYV3" s="995"/>
      <c r="MYW3" s="995"/>
      <c r="MYX3" s="995"/>
      <c r="MYY3" s="995"/>
      <c r="MYZ3" s="995"/>
      <c r="MZA3" s="995"/>
      <c r="MZB3" s="995"/>
      <c r="MZC3" s="995"/>
      <c r="MZD3" s="995"/>
      <c r="MZE3" s="995"/>
      <c r="MZF3" s="995"/>
      <c r="MZG3" s="995"/>
      <c r="MZH3" s="995"/>
      <c r="MZI3" s="995"/>
      <c r="MZJ3" s="995"/>
      <c r="MZK3" s="995"/>
      <c r="MZL3" s="995"/>
      <c r="MZM3" s="995"/>
      <c r="MZN3" s="995"/>
      <c r="MZO3" s="995"/>
      <c r="MZP3" s="995"/>
      <c r="MZQ3" s="995"/>
      <c r="MZR3" s="995"/>
      <c r="MZS3" s="995"/>
      <c r="MZT3" s="995"/>
      <c r="MZU3" s="995"/>
      <c r="MZV3" s="995"/>
      <c r="MZW3" s="995"/>
      <c r="MZX3" s="995"/>
      <c r="MZY3" s="995"/>
      <c r="MZZ3" s="995"/>
      <c r="NAA3" s="995"/>
      <c r="NAB3" s="995"/>
      <c r="NAC3" s="995"/>
      <c r="NAD3" s="995"/>
      <c r="NAE3" s="995"/>
      <c r="NAF3" s="995"/>
      <c r="NAG3" s="995"/>
      <c r="NAH3" s="995"/>
      <c r="NAI3" s="995"/>
      <c r="NAJ3" s="995"/>
      <c r="NAK3" s="995"/>
      <c r="NAL3" s="995"/>
      <c r="NAM3" s="995"/>
      <c r="NAN3" s="995"/>
      <c r="NAO3" s="995"/>
      <c r="NAP3" s="995"/>
      <c r="NAQ3" s="995"/>
      <c r="NAR3" s="995"/>
      <c r="NAS3" s="995"/>
      <c r="NAT3" s="995"/>
      <c r="NAU3" s="995"/>
      <c r="NAV3" s="995"/>
      <c r="NAW3" s="995"/>
      <c r="NAX3" s="995"/>
      <c r="NAY3" s="995"/>
      <c r="NAZ3" s="995"/>
      <c r="NBA3" s="995"/>
      <c r="NBB3" s="995"/>
      <c r="NBC3" s="995"/>
      <c r="NBD3" s="995"/>
      <c r="NBE3" s="995"/>
      <c r="NBF3" s="995"/>
      <c r="NBG3" s="995"/>
      <c r="NBH3" s="995"/>
      <c r="NBI3" s="995"/>
      <c r="NBJ3" s="995"/>
      <c r="NBK3" s="995"/>
      <c r="NBL3" s="995"/>
      <c r="NBM3" s="995"/>
      <c r="NBN3" s="995"/>
      <c r="NBO3" s="995"/>
      <c r="NBP3" s="995"/>
      <c r="NBQ3" s="995"/>
      <c r="NBR3" s="995"/>
      <c r="NBS3" s="995"/>
      <c r="NBT3" s="995"/>
      <c r="NBU3" s="995"/>
      <c r="NBV3" s="995"/>
      <c r="NBW3" s="995"/>
      <c r="NBX3" s="995"/>
      <c r="NBY3" s="995"/>
      <c r="NBZ3" s="995"/>
      <c r="NCA3" s="995"/>
      <c r="NCB3" s="995"/>
      <c r="NCC3" s="995"/>
      <c r="NCD3" s="995"/>
      <c r="NCE3" s="995"/>
      <c r="NCF3" s="995"/>
      <c r="NCG3" s="995"/>
      <c r="NCH3" s="995"/>
      <c r="NCI3" s="995"/>
      <c r="NCJ3" s="995"/>
      <c r="NCK3" s="995"/>
      <c r="NCL3" s="995"/>
      <c r="NCM3" s="995"/>
      <c r="NCN3" s="995"/>
      <c r="NCO3" s="995"/>
      <c r="NCP3" s="995"/>
      <c r="NCQ3" s="995"/>
      <c r="NCR3" s="995"/>
      <c r="NCS3" s="995"/>
      <c r="NCT3" s="995"/>
      <c r="NCU3" s="995"/>
      <c r="NCV3" s="995"/>
      <c r="NCW3" s="995"/>
      <c r="NCX3" s="995"/>
      <c r="NCY3" s="995"/>
      <c r="NCZ3" s="995"/>
      <c r="NDA3" s="995"/>
      <c r="NDB3" s="995"/>
      <c r="NDC3" s="995"/>
      <c r="NDD3" s="995"/>
      <c r="NDE3" s="995"/>
      <c r="NDF3" s="995"/>
      <c r="NDG3" s="995"/>
      <c r="NDH3" s="995"/>
      <c r="NDI3" s="995"/>
      <c r="NDJ3" s="995"/>
      <c r="NDK3" s="995"/>
      <c r="NDL3" s="995"/>
      <c r="NDM3" s="995"/>
      <c r="NDN3" s="995"/>
      <c r="NDO3" s="995"/>
      <c r="NDP3" s="995"/>
      <c r="NDQ3" s="995"/>
      <c r="NDR3" s="995"/>
      <c r="NDS3" s="995"/>
      <c r="NDT3" s="995"/>
      <c r="NDU3" s="995"/>
      <c r="NDV3" s="995"/>
      <c r="NDW3" s="995"/>
      <c r="NDX3" s="995"/>
      <c r="NDY3" s="995"/>
      <c r="NDZ3" s="995"/>
      <c r="NEA3" s="995"/>
      <c r="NEB3" s="995"/>
      <c r="NEC3" s="995"/>
      <c r="NED3" s="995"/>
      <c r="NEE3" s="995"/>
      <c r="NEF3" s="995"/>
      <c r="NEG3" s="995"/>
      <c r="NEH3" s="995"/>
      <c r="NEI3" s="995"/>
      <c r="NEJ3" s="995"/>
      <c r="NEK3" s="995"/>
      <c r="NEL3" s="995"/>
      <c r="NEM3" s="995"/>
      <c r="NEN3" s="995"/>
      <c r="NEO3" s="995"/>
      <c r="NEP3" s="995"/>
      <c r="NEQ3" s="995"/>
      <c r="NER3" s="995"/>
      <c r="NES3" s="995"/>
      <c r="NET3" s="995"/>
      <c r="NEU3" s="995"/>
      <c r="NEV3" s="995"/>
      <c r="NEW3" s="995"/>
      <c r="NEX3" s="995"/>
      <c r="NEY3" s="995"/>
      <c r="NEZ3" s="995"/>
      <c r="NFA3" s="995"/>
      <c r="NFB3" s="995"/>
      <c r="NFC3" s="995"/>
      <c r="NFD3" s="995"/>
      <c r="NFE3" s="995"/>
      <c r="NFF3" s="995"/>
      <c r="NFG3" s="995"/>
      <c r="NFH3" s="995"/>
      <c r="NFI3" s="995"/>
      <c r="NFJ3" s="995"/>
      <c r="NFK3" s="995"/>
      <c r="NFL3" s="995"/>
      <c r="NFM3" s="995"/>
      <c r="NFN3" s="995"/>
      <c r="NFO3" s="995"/>
      <c r="NFP3" s="995"/>
      <c r="NFQ3" s="995"/>
      <c r="NFR3" s="995"/>
      <c r="NFS3" s="995"/>
      <c r="NFT3" s="995"/>
      <c r="NFU3" s="995"/>
      <c r="NFV3" s="995"/>
      <c r="NFW3" s="995"/>
      <c r="NFX3" s="995"/>
      <c r="NFY3" s="995"/>
      <c r="NFZ3" s="995"/>
      <c r="NGA3" s="995"/>
      <c r="NGB3" s="995"/>
      <c r="NGC3" s="995"/>
      <c r="NGD3" s="995"/>
      <c r="NGE3" s="995"/>
      <c r="NGF3" s="995"/>
      <c r="NGG3" s="995"/>
      <c r="NGH3" s="995"/>
      <c r="NGI3" s="995"/>
      <c r="NGJ3" s="995"/>
      <c r="NGK3" s="995"/>
      <c r="NGL3" s="995"/>
      <c r="NGM3" s="995"/>
      <c r="NGN3" s="995"/>
      <c r="NGO3" s="995"/>
      <c r="NGP3" s="995"/>
      <c r="NGQ3" s="995"/>
      <c r="NGR3" s="995"/>
      <c r="NGS3" s="995"/>
      <c r="NGT3" s="995"/>
      <c r="NGU3" s="995"/>
      <c r="NGV3" s="995"/>
      <c r="NGW3" s="995"/>
      <c r="NGX3" s="995"/>
      <c r="NGY3" s="995"/>
      <c r="NGZ3" s="995"/>
      <c r="NHA3" s="995"/>
      <c r="NHB3" s="995"/>
      <c r="NHC3" s="995"/>
      <c r="NHD3" s="995"/>
      <c r="NHE3" s="995"/>
      <c r="NHF3" s="995"/>
      <c r="NHG3" s="995"/>
      <c r="NHH3" s="995"/>
      <c r="NHI3" s="995"/>
      <c r="NHJ3" s="995"/>
      <c r="NHK3" s="995"/>
      <c r="NHL3" s="995"/>
      <c r="NHM3" s="995"/>
      <c r="NHN3" s="995"/>
      <c r="NHO3" s="995"/>
      <c r="NHP3" s="995"/>
      <c r="NHQ3" s="995"/>
      <c r="NHR3" s="995"/>
      <c r="NHS3" s="995"/>
      <c r="NHT3" s="995"/>
      <c r="NHU3" s="995"/>
      <c r="NHV3" s="995"/>
      <c r="NHW3" s="995"/>
      <c r="NHX3" s="995"/>
      <c r="NHY3" s="995"/>
      <c r="NHZ3" s="995"/>
      <c r="NIA3" s="995"/>
      <c r="NIB3" s="995"/>
      <c r="NIC3" s="995"/>
      <c r="NID3" s="995"/>
      <c r="NIE3" s="995"/>
      <c r="NIF3" s="995"/>
      <c r="NIG3" s="995"/>
      <c r="NIH3" s="995"/>
      <c r="NII3" s="995"/>
      <c r="NIJ3" s="995"/>
      <c r="NIK3" s="995"/>
      <c r="NIL3" s="995"/>
      <c r="NIM3" s="995"/>
      <c r="NIN3" s="995"/>
      <c r="NIO3" s="995"/>
      <c r="NIP3" s="995"/>
      <c r="NIQ3" s="995"/>
      <c r="NIR3" s="995"/>
      <c r="NIS3" s="995"/>
      <c r="NIT3" s="995"/>
      <c r="NIU3" s="995"/>
      <c r="NIV3" s="995"/>
      <c r="NIW3" s="995"/>
      <c r="NIX3" s="995"/>
      <c r="NIY3" s="995"/>
      <c r="NIZ3" s="995"/>
      <c r="NJA3" s="995"/>
      <c r="NJB3" s="995"/>
      <c r="NJC3" s="995"/>
      <c r="NJD3" s="995"/>
      <c r="NJE3" s="995"/>
      <c r="NJF3" s="995"/>
      <c r="NJG3" s="995"/>
      <c r="NJH3" s="995"/>
      <c r="NJI3" s="995"/>
      <c r="NJJ3" s="995"/>
      <c r="NJK3" s="995"/>
      <c r="NJL3" s="995"/>
      <c r="NJM3" s="995"/>
      <c r="NJN3" s="995"/>
      <c r="NJO3" s="995"/>
      <c r="NJP3" s="995"/>
      <c r="NJQ3" s="995"/>
      <c r="NJR3" s="995"/>
      <c r="NJS3" s="995"/>
      <c r="NJT3" s="995"/>
      <c r="NJU3" s="995"/>
      <c r="NJV3" s="995"/>
      <c r="NJW3" s="995"/>
      <c r="NJX3" s="995"/>
      <c r="NJY3" s="995"/>
      <c r="NJZ3" s="995"/>
      <c r="NKA3" s="995"/>
      <c r="NKB3" s="995"/>
      <c r="NKC3" s="995"/>
      <c r="NKD3" s="995"/>
      <c r="NKE3" s="995"/>
      <c r="NKF3" s="995"/>
      <c r="NKG3" s="995"/>
      <c r="NKH3" s="995"/>
      <c r="NKI3" s="995"/>
      <c r="NKJ3" s="995"/>
      <c r="NKK3" s="995"/>
      <c r="NKL3" s="995"/>
      <c r="NKM3" s="995"/>
      <c r="NKN3" s="995"/>
      <c r="NKO3" s="995"/>
      <c r="NKP3" s="995"/>
      <c r="NKQ3" s="995"/>
      <c r="NKR3" s="995"/>
      <c r="NKS3" s="995"/>
      <c r="NKT3" s="995"/>
      <c r="NKU3" s="995"/>
      <c r="NKV3" s="995"/>
      <c r="NKW3" s="995"/>
      <c r="NKX3" s="995"/>
      <c r="NKY3" s="995"/>
      <c r="NKZ3" s="995"/>
      <c r="NLA3" s="995"/>
      <c r="NLB3" s="995"/>
      <c r="NLC3" s="995"/>
      <c r="NLD3" s="995"/>
      <c r="NLE3" s="995"/>
      <c r="NLF3" s="995"/>
      <c r="NLG3" s="995"/>
      <c r="NLH3" s="995"/>
      <c r="NLI3" s="995"/>
      <c r="NLJ3" s="995"/>
      <c r="NLK3" s="995"/>
      <c r="NLL3" s="995"/>
      <c r="NLM3" s="995"/>
      <c r="NLN3" s="995"/>
      <c r="NLO3" s="995"/>
      <c r="NLP3" s="995"/>
      <c r="NLQ3" s="995"/>
      <c r="NLR3" s="995"/>
      <c r="NLS3" s="995"/>
      <c r="NLT3" s="995"/>
      <c r="NLU3" s="995"/>
      <c r="NLV3" s="995"/>
      <c r="NLW3" s="995"/>
      <c r="NLX3" s="995"/>
      <c r="NLY3" s="995"/>
      <c r="NLZ3" s="995"/>
      <c r="NMA3" s="995"/>
      <c r="NMB3" s="995"/>
      <c r="NMC3" s="995"/>
      <c r="NMD3" s="995"/>
      <c r="NME3" s="995"/>
      <c r="NMF3" s="995"/>
      <c r="NMG3" s="995"/>
      <c r="NMH3" s="995"/>
      <c r="NMI3" s="995"/>
      <c r="NMJ3" s="995"/>
      <c r="NMK3" s="995"/>
      <c r="NML3" s="995"/>
      <c r="NMM3" s="995"/>
      <c r="NMN3" s="995"/>
      <c r="NMO3" s="995"/>
      <c r="NMP3" s="995"/>
      <c r="NMQ3" s="995"/>
      <c r="NMR3" s="995"/>
      <c r="NMS3" s="995"/>
      <c r="NMT3" s="995"/>
      <c r="NMU3" s="995"/>
      <c r="NMV3" s="995"/>
      <c r="NMW3" s="995"/>
      <c r="NMX3" s="995"/>
      <c r="NMY3" s="995"/>
      <c r="NMZ3" s="995"/>
      <c r="NNA3" s="995"/>
      <c r="NNB3" s="995"/>
      <c r="NNC3" s="995"/>
      <c r="NND3" s="995"/>
      <c r="NNE3" s="995"/>
      <c r="NNF3" s="995"/>
      <c r="NNG3" s="995"/>
      <c r="NNH3" s="995"/>
      <c r="NNI3" s="995"/>
      <c r="NNJ3" s="995"/>
      <c r="NNK3" s="995"/>
      <c r="NNL3" s="995"/>
      <c r="NNM3" s="995"/>
      <c r="NNN3" s="995"/>
      <c r="NNO3" s="995"/>
      <c r="NNP3" s="995"/>
      <c r="NNQ3" s="995"/>
      <c r="NNR3" s="995"/>
      <c r="NNS3" s="995"/>
      <c r="NNT3" s="995"/>
      <c r="NNU3" s="995"/>
      <c r="NNV3" s="995"/>
      <c r="NNW3" s="995"/>
      <c r="NNX3" s="995"/>
      <c r="NNY3" s="995"/>
      <c r="NNZ3" s="995"/>
      <c r="NOA3" s="995"/>
      <c r="NOB3" s="995"/>
      <c r="NOC3" s="995"/>
      <c r="NOD3" s="995"/>
      <c r="NOE3" s="995"/>
      <c r="NOF3" s="995"/>
      <c r="NOG3" s="995"/>
      <c r="NOH3" s="995"/>
      <c r="NOI3" s="995"/>
      <c r="NOJ3" s="995"/>
      <c r="NOK3" s="995"/>
      <c r="NOL3" s="995"/>
      <c r="NOM3" s="995"/>
      <c r="NON3" s="995"/>
      <c r="NOO3" s="995"/>
      <c r="NOP3" s="995"/>
      <c r="NOQ3" s="995"/>
      <c r="NOR3" s="995"/>
      <c r="NOS3" s="995"/>
      <c r="NOT3" s="995"/>
      <c r="NOU3" s="995"/>
      <c r="NOV3" s="995"/>
      <c r="NOW3" s="995"/>
      <c r="NOX3" s="995"/>
      <c r="NOY3" s="995"/>
      <c r="NOZ3" s="995"/>
      <c r="NPA3" s="995"/>
      <c r="NPB3" s="995"/>
      <c r="NPC3" s="995"/>
      <c r="NPD3" s="995"/>
      <c r="NPE3" s="995"/>
      <c r="NPF3" s="995"/>
      <c r="NPG3" s="995"/>
      <c r="NPH3" s="995"/>
      <c r="NPI3" s="995"/>
      <c r="NPJ3" s="995"/>
      <c r="NPK3" s="995"/>
      <c r="NPL3" s="995"/>
      <c r="NPM3" s="995"/>
      <c r="NPN3" s="995"/>
      <c r="NPO3" s="995"/>
      <c r="NPP3" s="995"/>
      <c r="NPQ3" s="995"/>
      <c r="NPR3" s="995"/>
      <c r="NPS3" s="995"/>
      <c r="NPT3" s="995"/>
      <c r="NPU3" s="995"/>
      <c r="NPV3" s="995"/>
      <c r="NPW3" s="995"/>
      <c r="NPX3" s="995"/>
      <c r="NPY3" s="995"/>
      <c r="NPZ3" s="995"/>
      <c r="NQA3" s="995"/>
      <c r="NQB3" s="995"/>
      <c r="NQC3" s="995"/>
      <c r="NQD3" s="995"/>
      <c r="NQE3" s="995"/>
      <c r="NQF3" s="995"/>
      <c r="NQG3" s="995"/>
      <c r="NQH3" s="995"/>
      <c r="NQI3" s="995"/>
      <c r="NQJ3" s="995"/>
      <c r="NQK3" s="995"/>
      <c r="NQL3" s="995"/>
      <c r="NQM3" s="995"/>
      <c r="NQN3" s="995"/>
      <c r="NQO3" s="995"/>
      <c r="NQP3" s="995"/>
      <c r="NQQ3" s="995"/>
      <c r="NQR3" s="995"/>
      <c r="NQS3" s="995"/>
      <c r="NQT3" s="995"/>
      <c r="NQU3" s="995"/>
      <c r="NQV3" s="995"/>
      <c r="NQW3" s="995"/>
      <c r="NQX3" s="995"/>
      <c r="NQY3" s="995"/>
      <c r="NQZ3" s="995"/>
      <c r="NRA3" s="995"/>
      <c r="NRB3" s="995"/>
      <c r="NRC3" s="995"/>
      <c r="NRD3" s="995"/>
      <c r="NRE3" s="995"/>
      <c r="NRF3" s="995"/>
      <c r="NRG3" s="995"/>
      <c r="NRH3" s="995"/>
      <c r="NRI3" s="995"/>
      <c r="NRJ3" s="995"/>
      <c r="NRK3" s="995"/>
      <c r="NRL3" s="995"/>
      <c r="NRM3" s="995"/>
      <c r="NRN3" s="995"/>
      <c r="NRO3" s="995"/>
      <c r="NRP3" s="995"/>
      <c r="NRQ3" s="995"/>
      <c r="NRR3" s="995"/>
      <c r="NRS3" s="995"/>
      <c r="NRT3" s="995"/>
      <c r="NRU3" s="995"/>
      <c r="NRV3" s="995"/>
      <c r="NRW3" s="995"/>
      <c r="NRX3" s="995"/>
      <c r="NRY3" s="995"/>
      <c r="NRZ3" s="995"/>
      <c r="NSA3" s="995"/>
      <c r="NSB3" s="995"/>
      <c r="NSC3" s="995"/>
      <c r="NSD3" s="995"/>
      <c r="NSE3" s="995"/>
      <c r="NSF3" s="995"/>
      <c r="NSG3" s="995"/>
      <c r="NSH3" s="995"/>
      <c r="NSI3" s="995"/>
      <c r="NSJ3" s="995"/>
      <c r="NSK3" s="995"/>
      <c r="NSL3" s="995"/>
      <c r="NSM3" s="995"/>
      <c r="NSN3" s="995"/>
      <c r="NSO3" s="995"/>
      <c r="NSP3" s="995"/>
      <c r="NSQ3" s="995"/>
      <c r="NSR3" s="995"/>
      <c r="NSS3" s="995"/>
      <c r="NST3" s="995"/>
      <c r="NSU3" s="995"/>
      <c r="NSV3" s="995"/>
      <c r="NSW3" s="995"/>
      <c r="NSX3" s="995"/>
      <c r="NSY3" s="995"/>
      <c r="NSZ3" s="995"/>
      <c r="NTA3" s="995"/>
      <c r="NTB3" s="995"/>
      <c r="NTC3" s="995"/>
      <c r="NTD3" s="995"/>
      <c r="NTE3" s="995"/>
      <c r="NTF3" s="995"/>
      <c r="NTG3" s="995"/>
      <c r="NTH3" s="995"/>
      <c r="NTI3" s="995"/>
      <c r="NTJ3" s="995"/>
      <c r="NTK3" s="995"/>
      <c r="NTL3" s="995"/>
      <c r="NTM3" s="995"/>
      <c r="NTN3" s="995"/>
      <c r="NTO3" s="995"/>
      <c r="NTP3" s="995"/>
      <c r="NTQ3" s="995"/>
      <c r="NTR3" s="995"/>
      <c r="NTS3" s="995"/>
      <c r="NTT3" s="995"/>
      <c r="NTU3" s="995"/>
      <c r="NTV3" s="995"/>
      <c r="NTW3" s="995"/>
      <c r="NTX3" s="995"/>
      <c r="NTY3" s="995"/>
      <c r="NTZ3" s="995"/>
      <c r="NUA3" s="995"/>
      <c r="NUB3" s="995"/>
      <c r="NUC3" s="995"/>
      <c r="NUD3" s="995"/>
      <c r="NUE3" s="995"/>
      <c r="NUF3" s="995"/>
      <c r="NUG3" s="995"/>
      <c r="NUH3" s="995"/>
      <c r="NUI3" s="995"/>
      <c r="NUJ3" s="995"/>
      <c r="NUK3" s="995"/>
      <c r="NUL3" s="995"/>
      <c r="NUM3" s="995"/>
      <c r="NUN3" s="995"/>
      <c r="NUO3" s="995"/>
      <c r="NUP3" s="995"/>
      <c r="NUQ3" s="995"/>
      <c r="NUR3" s="995"/>
      <c r="NUS3" s="995"/>
      <c r="NUT3" s="995"/>
      <c r="NUU3" s="995"/>
      <c r="NUV3" s="995"/>
      <c r="NUW3" s="995"/>
      <c r="NUX3" s="995"/>
      <c r="NUY3" s="995"/>
      <c r="NUZ3" s="995"/>
      <c r="NVA3" s="995"/>
      <c r="NVB3" s="995"/>
      <c r="NVC3" s="995"/>
      <c r="NVD3" s="995"/>
      <c r="NVE3" s="995"/>
      <c r="NVF3" s="995"/>
      <c r="NVG3" s="995"/>
      <c r="NVH3" s="995"/>
      <c r="NVI3" s="995"/>
      <c r="NVJ3" s="995"/>
      <c r="NVK3" s="995"/>
      <c r="NVL3" s="995"/>
      <c r="NVM3" s="995"/>
      <c r="NVN3" s="995"/>
      <c r="NVO3" s="995"/>
      <c r="NVP3" s="995"/>
      <c r="NVQ3" s="995"/>
      <c r="NVR3" s="995"/>
      <c r="NVS3" s="995"/>
      <c r="NVT3" s="995"/>
      <c r="NVU3" s="995"/>
      <c r="NVV3" s="995"/>
      <c r="NVW3" s="995"/>
      <c r="NVX3" s="995"/>
      <c r="NVY3" s="995"/>
      <c r="NVZ3" s="995"/>
      <c r="NWA3" s="995"/>
      <c r="NWB3" s="995"/>
      <c r="NWC3" s="995"/>
      <c r="NWD3" s="995"/>
      <c r="NWE3" s="995"/>
      <c r="NWF3" s="995"/>
      <c r="NWG3" s="995"/>
      <c r="NWH3" s="995"/>
      <c r="NWI3" s="995"/>
      <c r="NWJ3" s="995"/>
      <c r="NWK3" s="995"/>
      <c r="NWL3" s="995"/>
      <c r="NWM3" s="995"/>
      <c r="NWN3" s="995"/>
      <c r="NWO3" s="995"/>
      <c r="NWP3" s="995"/>
      <c r="NWQ3" s="995"/>
      <c r="NWR3" s="995"/>
      <c r="NWS3" s="995"/>
      <c r="NWT3" s="995"/>
      <c r="NWU3" s="995"/>
      <c r="NWV3" s="995"/>
      <c r="NWW3" s="995"/>
      <c r="NWX3" s="995"/>
      <c r="NWY3" s="995"/>
      <c r="NWZ3" s="995"/>
      <c r="NXA3" s="995"/>
      <c r="NXB3" s="995"/>
      <c r="NXC3" s="995"/>
      <c r="NXD3" s="995"/>
      <c r="NXE3" s="995"/>
      <c r="NXF3" s="995"/>
      <c r="NXG3" s="995"/>
      <c r="NXH3" s="995"/>
      <c r="NXI3" s="995"/>
      <c r="NXJ3" s="995"/>
      <c r="NXK3" s="995"/>
      <c r="NXL3" s="995"/>
      <c r="NXM3" s="995"/>
      <c r="NXN3" s="995"/>
      <c r="NXO3" s="995"/>
      <c r="NXP3" s="995"/>
      <c r="NXQ3" s="995"/>
      <c r="NXR3" s="995"/>
      <c r="NXS3" s="995"/>
      <c r="NXT3" s="995"/>
      <c r="NXU3" s="995"/>
      <c r="NXV3" s="995"/>
      <c r="NXW3" s="995"/>
      <c r="NXX3" s="995"/>
      <c r="NXY3" s="995"/>
      <c r="NXZ3" s="995"/>
      <c r="NYA3" s="995"/>
      <c r="NYB3" s="995"/>
      <c r="NYC3" s="995"/>
      <c r="NYD3" s="995"/>
      <c r="NYE3" s="995"/>
      <c r="NYF3" s="995"/>
      <c r="NYG3" s="995"/>
      <c r="NYH3" s="995"/>
      <c r="NYI3" s="995"/>
      <c r="NYJ3" s="995"/>
      <c r="NYK3" s="995"/>
      <c r="NYL3" s="995"/>
      <c r="NYM3" s="995"/>
      <c r="NYN3" s="995"/>
      <c r="NYO3" s="995"/>
      <c r="NYP3" s="995"/>
      <c r="NYQ3" s="995"/>
      <c r="NYR3" s="995"/>
      <c r="NYS3" s="995"/>
      <c r="NYT3" s="995"/>
      <c r="NYU3" s="995"/>
      <c r="NYV3" s="995"/>
      <c r="NYW3" s="995"/>
      <c r="NYX3" s="995"/>
      <c r="NYY3" s="995"/>
      <c r="NYZ3" s="995"/>
      <c r="NZA3" s="995"/>
      <c r="NZB3" s="995"/>
      <c r="NZC3" s="995"/>
      <c r="NZD3" s="995"/>
      <c r="NZE3" s="995"/>
      <c r="NZF3" s="995"/>
      <c r="NZG3" s="995"/>
      <c r="NZH3" s="995"/>
      <c r="NZI3" s="995"/>
      <c r="NZJ3" s="995"/>
      <c r="NZK3" s="995"/>
      <c r="NZL3" s="995"/>
      <c r="NZM3" s="995"/>
      <c r="NZN3" s="995"/>
      <c r="NZO3" s="995"/>
      <c r="NZP3" s="995"/>
      <c r="NZQ3" s="995"/>
      <c r="NZR3" s="995"/>
      <c r="NZS3" s="995"/>
      <c r="NZT3" s="995"/>
      <c r="NZU3" s="995"/>
      <c r="NZV3" s="995"/>
      <c r="NZW3" s="995"/>
      <c r="NZX3" s="995"/>
      <c r="NZY3" s="995"/>
      <c r="NZZ3" s="995"/>
      <c r="OAA3" s="995"/>
      <c r="OAB3" s="995"/>
      <c r="OAC3" s="995"/>
      <c r="OAD3" s="995"/>
      <c r="OAE3" s="995"/>
      <c r="OAF3" s="995"/>
      <c r="OAG3" s="995"/>
      <c r="OAH3" s="995"/>
      <c r="OAI3" s="995"/>
      <c r="OAJ3" s="995"/>
      <c r="OAK3" s="995"/>
      <c r="OAL3" s="995"/>
      <c r="OAM3" s="995"/>
      <c r="OAN3" s="995"/>
      <c r="OAO3" s="995"/>
      <c r="OAP3" s="995"/>
      <c r="OAQ3" s="995"/>
      <c r="OAR3" s="995"/>
      <c r="OAS3" s="995"/>
      <c r="OAT3" s="995"/>
      <c r="OAU3" s="995"/>
      <c r="OAV3" s="995"/>
      <c r="OAW3" s="995"/>
      <c r="OAX3" s="995"/>
      <c r="OAY3" s="995"/>
      <c r="OAZ3" s="995"/>
      <c r="OBA3" s="995"/>
      <c r="OBB3" s="995"/>
      <c r="OBC3" s="995"/>
      <c r="OBD3" s="995"/>
      <c r="OBE3" s="995"/>
      <c r="OBF3" s="995"/>
      <c r="OBG3" s="995"/>
      <c r="OBH3" s="995"/>
      <c r="OBI3" s="995"/>
      <c r="OBJ3" s="995"/>
      <c r="OBK3" s="995"/>
      <c r="OBL3" s="995"/>
      <c r="OBM3" s="995"/>
      <c r="OBN3" s="995"/>
      <c r="OBO3" s="995"/>
      <c r="OBP3" s="995"/>
      <c r="OBQ3" s="995"/>
      <c r="OBR3" s="995"/>
      <c r="OBS3" s="995"/>
      <c r="OBT3" s="995"/>
      <c r="OBU3" s="995"/>
      <c r="OBV3" s="995"/>
      <c r="OBW3" s="995"/>
      <c r="OBX3" s="995"/>
      <c r="OBY3" s="995"/>
      <c r="OBZ3" s="995"/>
      <c r="OCA3" s="995"/>
      <c r="OCB3" s="995"/>
      <c r="OCC3" s="995"/>
      <c r="OCD3" s="995"/>
      <c r="OCE3" s="995"/>
      <c r="OCF3" s="995"/>
      <c r="OCG3" s="995"/>
      <c r="OCH3" s="995"/>
      <c r="OCI3" s="995"/>
      <c r="OCJ3" s="995"/>
      <c r="OCK3" s="995"/>
      <c r="OCL3" s="995"/>
      <c r="OCM3" s="995"/>
      <c r="OCN3" s="995"/>
      <c r="OCO3" s="995"/>
      <c r="OCP3" s="995"/>
      <c r="OCQ3" s="995"/>
      <c r="OCR3" s="995"/>
      <c r="OCS3" s="995"/>
      <c r="OCT3" s="995"/>
      <c r="OCU3" s="995"/>
      <c r="OCV3" s="995"/>
      <c r="OCW3" s="995"/>
      <c r="OCX3" s="995"/>
      <c r="OCY3" s="995"/>
      <c r="OCZ3" s="995"/>
      <c r="ODA3" s="995"/>
      <c r="ODB3" s="995"/>
      <c r="ODC3" s="995"/>
      <c r="ODD3" s="995"/>
      <c r="ODE3" s="995"/>
      <c r="ODF3" s="995"/>
      <c r="ODG3" s="995"/>
      <c r="ODH3" s="995"/>
      <c r="ODI3" s="995"/>
      <c r="ODJ3" s="995"/>
      <c r="ODK3" s="995"/>
      <c r="ODL3" s="995"/>
      <c r="ODM3" s="995"/>
      <c r="ODN3" s="995"/>
      <c r="ODO3" s="995"/>
      <c r="ODP3" s="995"/>
      <c r="ODQ3" s="995"/>
      <c r="ODR3" s="995"/>
      <c r="ODS3" s="995"/>
      <c r="ODT3" s="995"/>
      <c r="ODU3" s="995"/>
      <c r="ODV3" s="995"/>
      <c r="ODW3" s="995"/>
      <c r="ODX3" s="995"/>
      <c r="ODY3" s="995"/>
      <c r="ODZ3" s="995"/>
      <c r="OEA3" s="995"/>
      <c r="OEB3" s="995"/>
      <c r="OEC3" s="995"/>
      <c r="OED3" s="995"/>
      <c r="OEE3" s="995"/>
      <c r="OEF3" s="995"/>
      <c r="OEG3" s="995"/>
      <c r="OEH3" s="995"/>
      <c r="OEI3" s="995"/>
      <c r="OEJ3" s="995"/>
      <c r="OEK3" s="995"/>
      <c r="OEL3" s="995"/>
      <c r="OEM3" s="995"/>
      <c r="OEN3" s="995"/>
      <c r="OEO3" s="995"/>
      <c r="OEP3" s="995"/>
      <c r="OEQ3" s="995"/>
      <c r="OER3" s="995"/>
      <c r="OES3" s="995"/>
      <c r="OET3" s="995"/>
      <c r="OEU3" s="995"/>
      <c r="OEV3" s="995"/>
      <c r="OEW3" s="995"/>
      <c r="OEX3" s="995"/>
      <c r="OEY3" s="995"/>
      <c r="OEZ3" s="995"/>
      <c r="OFA3" s="995"/>
      <c r="OFB3" s="995"/>
      <c r="OFC3" s="995"/>
      <c r="OFD3" s="995"/>
      <c r="OFE3" s="995"/>
      <c r="OFF3" s="995"/>
      <c r="OFG3" s="995"/>
      <c r="OFH3" s="995"/>
      <c r="OFI3" s="995"/>
      <c r="OFJ3" s="995"/>
      <c r="OFK3" s="995"/>
      <c r="OFL3" s="995"/>
      <c r="OFM3" s="995"/>
      <c r="OFN3" s="995"/>
      <c r="OFO3" s="995"/>
      <c r="OFP3" s="995"/>
      <c r="OFQ3" s="995"/>
      <c r="OFR3" s="995"/>
      <c r="OFS3" s="995"/>
      <c r="OFT3" s="995"/>
      <c r="OFU3" s="995"/>
      <c r="OFV3" s="995"/>
      <c r="OFW3" s="995"/>
      <c r="OFX3" s="995"/>
      <c r="OFY3" s="995"/>
      <c r="OFZ3" s="995"/>
      <c r="OGA3" s="995"/>
      <c r="OGB3" s="995"/>
      <c r="OGC3" s="995"/>
      <c r="OGD3" s="995"/>
      <c r="OGE3" s="995"/>
      <c r="OGF3" s="995"/>
      <c r="OGG3" s="995"/>
      <c r="OGH3" s="995"/>
      <c r="OGI3" s="995"/>
      <c r="OGJ3" s="995"/>
      <c r="OGK3" s="995"/>
      <c r="OGL3" s="995"/>
      <c r="OGM3" s="995"/>
      <c r="OGN3" s="995"/>
      <c r="OGO3" s="995"/>
      <c r="OGP3" s="995"/>
      <c r="OGQ3" s="995"/>
      <c r="OGR3" s="995"/>
      <c r="OGS3" s="995"/>
      <c r="OGT3" s="995"/>
      <c r="OGU3" s="995"/>
      <c r="OGV3" s="995"/>
      <c r="OGW3" s="995"/>
      <c r="OGX3" s="995"/>
      <c r="OGY3" s="995"/>
      <c r="OGZ3" s="995"/>
      <c r="OHA3" s="995"/>
      <c r="OHB3" s="995"/>
      <c r="OHC3" s="995"/>
      <c r="OHD3" s="995"/>
      <c r="OHE3" s="995"/>
      <c r="OHF3" s="995"/>
      <c r="OHG3" s="995"/>
      <c r="OHH3" s="995"/>
      <c r="OHI3" s="995"/>
      <c r="OHJ3" s="995"/>
      <c r="OHK3" s="995"/>
      <c r="OHL3" s="995"/>
      <c r="OHM3" s="995"/>
      <c r="OHN3" s="995"/>
      <c r="OHO3" s="995"/>
      <c r="OHP3" s="995"/>
      <c r="OHQ3" s="995"/>
      <c r="OHR3" s="995"/>
      <c r="OHS3" s="995"/>
      <c r="OHT3" s="995"/>
      <c r="OHU3" s="995"/>
      <c r="OHV3" s="995"/>
      <c r="OHW3" s="995"/>
      <c r="OHX3" s="995"/>
      <c r="OHY3" s="995"/>
      <c r="OHZ3" s="995"/>
      <c r="OIA3" s="995"/>
      <c r="OIB3" s="995"/>
      <c r="OIC3" s="995"/>
      <c r="OID3" s="995"/>
      <c r="OIE3" s="995"/>
      <c r="OIF3" s="995"/>
      <c r="OIG3" s="995"/>
      <c r="OIH3" s="995"/>
      <c r="OII3" s="995"/>
      <c r="OIJ3" s="995"/>
      <c r="OIK3" s="995"/>
      <c r="OIL3" s="995"/>
      <c r="OIM3" s="995"/>
      <c r="OIN3" s="995"/>
      <c r="OIO3" s="995"/>
      <c r="OIP3" s="995"/>
      <c r="OIQ3" s="995"/>
      <c r="OIR3" s="995"/>
      <c r="OIS3" s="995"/>
      <c r="OIT3" s="995"/>
      <c r="OIU3" s="995"/>
      <c r="OIV3" s="995"/>
      <c r="OIW3" s="995"/>
      <c r="OIX3" s="995"/>
      <c r="OIY3" s="995"/>
      <c r="OIZ3" s="995"/>
      <c r="OJA3" s="995"/>
      <c r="OJB3" s="995"/>
      <c r="OJC3" s="995"/>
      <c r="OJD3" s="995"/>
      <c r="OJE3" s="995"/>
      <c r="OJF3" s="995"/>
      <c r="OJG3" s="995"/>
      <c r="OJH3" s="995"/>
      <c r="OJI3" s="995"/>
      <c r="OJJ3" s="995"/>
      <c r="OJK3" s="995"/>
      <c r="OJL3" s="995"/>
      <c r="OJM3" s="995"/>
      <c r="OJN3" s="995"/>
      <c r="OJO3" s="995"/>
      <c r="OJP3" s="995"/>
      <c r="OJQ3" s="995"/>
      <c r="OJR3" s="995"/>
      <c r="OJS3" s="995"/>
      <c r="OJT3" s="995"/>
      <c r="OJU3" s="995"/>
      <c r="OJV3" s="995"/>
      <c r="OJW3" s="995"/>
      <c r="OJX3" s="995"/>
      <c r="OJY3" s="995"/>
      <c r="OJZ3" s="995"/>
      <c r="OKA3" s="995"/>
      <c r="OKB3" s="995"/>
      <c r="OKC3" s="995"/>
      <c r="OKD3" s="995"/>
      <c r="OKE3" s="995"/>
      <c r="OKF3" s="995"/>
      <c r="OKG3" s="995"/>
      <c r="OKH3" s="995"/>
      <c r="OKI3" s="995"/>
      <c r="OKJ3" s="995"/>
      <c r="OKK3" s="995"/>
      <c r="OKL3" s="995"/>
      <c r="OKM3" s="995"/>
      <c r="OKN3" s="995"/>
      <c r="OKO3" s="995"/>
      <c r="OKP3" s="995"/>
      <c r="OKQ3" s="995"/>
      <c r="OKR3" s="995"/>
      <c r="OKS3" s="995"/>
      <c r="OKT3" s="995"/>
      <c r="OKU3" s="995"/>
      <c r="OKV3" s="995"/>
      <c r="OKW3" s="995"/>
      <c r="OKX3" s="995"/>
      <c r="OKY3" s="995"/>
      <c r="OKZ3" s="995"/>
      <c r="OLA3" s="995"/>
      <c r="OLB3" s="995"/>
      <c r="OLC3" s="995"/>
      <c r="OLD3" s="995"/>
      <c r="OLE3" s="995"/>
      <c r="OLF3" s="995"/>
      <c r="OLG3" s="995"/>
      <c r="OLH3" s="995"/>
      <c r="OLI3" s="995"/>
      <c r="OLJ3" s="995"/>
      <c r="OLK3" s="995"/>
      <c r="OLL3" s="995"/>
      <c r="OLM3" s="995"/>
      <c r="OLN3" s="995"/>
      <c r="OLO3" s="995"/>
      <c r="OLP3" s="995"/>
      <c r="OLQ3" s="995"/>
      <c r="OLR3" s="995"/>
      <c r="OLS3" s="995"/>
      <c r="OLT3" s="995"/>
      <c r="OLU3" s="995"/>
      <c r="OLV3" s="995"/>
      <c r="OLW3" s="995"/>
      <c r="OLX3" s="995"/>
      <c r="OLY3" s="995"/>
      <c r="OLZ3" s="995"/>
      <c r="OMA3" s="995"/>
      <c r="OMB3" s="995"/>
      <c r="OMC3" s="995"/>
      <c r="OMD3" s="995"/>
      <c r="OME3" s="995"/>
      <c r="OMF3" s="995"/>
      <c r="OMG3" s="995"/>
      <c r="OMH3" s="995"/>
      <c r="OMI3" s="995"/>
      <c r="OMJ3" s="995"/>
      <c r="OMK3" s="995"/>
      <c r="OML3" s="995"/>
      <c r="OMM3" s="995"/>
      <c r="OMN3" s="995"/>
      <c r="OMO3" s="995"/>
      <c r="OMP3" s="995"/>
      <c r="OMQ3" s="995"/>
      <c r="OMR3" s="995"/>
      <c r="OMS3" s="995"/>
      <c r="OMT3" s="995"/>
      <c r="OMU3" s="995"/>
      <c r="OMV3" s="995"/>
      <c r="OMW3" s="995"/>
      <c r="OMX3" s="995"/>
      <c r="OMY3" s="995"/>
      <c r="OMZ3" s="995"/>
      <c r="ONA3" s="995"/>
      <c r="ONB3" s="995"/>
      <c r="ONC3" s="995"/>
      <c r="OND3" s="995"/>
      <c r="ONE3" s="995"/>
      <c r="ONF3" s="995"/>
      <c r="ONG3" s="995"/>
      <c r="ONH3" s="995"/>
      <c r="ONI3" s="995"/>
      <c r="ONJ3" s="995"/>
      <c r="ONK3" s="995"/>
      <c r="ONL3" s="995"/>
      <c r="ONM3" s="995"/>
      <c r="ONN3" s="995"/>
      <c r="ONO3" s="995"/>
      <c r="ONP3" s="995"/>
      <c r="ONQ3" s="995"/>
      <c r="ONR3" s="995"/>
      <c r="ONS3" s="995"/>
      <c r="ONT3" s="995"/>
      <c r="ONU3" s="995"/>
      <c r="ONV3" s="995"/>
      <c r="ONW3" s="995"/>
      <c r="ONX3" s="995"/>
      <c r="ONY3" s="995"/>
      <c r="ONZ3" s="995"/>
      <c r="OOA3" s="995"/>
      <c r="OOB3" s="995"/>
      <c r="OOC3" s="995"/>
      <c r="OOD3" s="995"/>
      <c r="OOE3" s="995"/>
      <c r="OOF3" s="995"/>
      <c r="OOG3" s="995"/>
      <c r="OOH3" s="995"/>
      <c r="OOI3" s="995"/>
      <c r="OOJ3" s="995"/>
      <c r="OOK3" s="995"/>
      <c r="OOL3" s="995"/>
      <c r="OOM3" s="995"/>
      <c r="OON3" s="995"/>
      <c r="OOO3" s="995"/>
      <c r="OOP3" s="995"/>
      <c r="OOQ3" s="995"/>
      <c r="OOR3" s="995"/>
      <c r="OOS3" s="995"/>
      <c r="OOT3" s="995"/>
      <c r="OOU3" s="995"/>
      <c r="OOV3" s="995"/>
      <c r="OOW3" s="995"/>
      <c r="OOX3" s="995"/>
      <c r="OOY3" s="995"/>
      <c r="OOZ3" s="995"/>
      <c r="OPA3" s="995"/>
      <c r="OPB3" s="995"/>
      <c r="OPC3" s="995"/>
      <c r="OPD3" s="995"/>
      <c r="OPE3" s="995"/>
      <c r="OPF3" s="995"/>
      <c r="OPG3" s="995"/>
      <c r="OPH3" s="995"/>
      <c r="OPI3" s="995"/>
      <c r="OPJ3" s="995"/>
      <c r="OPK3" s="995"/>
      <c r="OPL3" s="995"/>
      <c r="OPM3" s="995"/>
      <c r="OPN3" s="995"/>
      <c r="OPO3" s="995"/>
      <c r="OPP3" s="995"/>
      <c r="OPQ3" s="995"/>
      <c r="OPR3" s="995"/>
      <c r="OPS3" s="995"/>
      <c r="OPT3" s="995"/>
      <c r="OPU3" s="995"/>
      <c r="OPV3" s="995"/>
      <c r="OPW3" s="995"/>
      <c r="OPX3" s="995"/>
      <c r="OPY3" s="995"/>
      <c r="OPZ3" s="995"/>
      <c r="OQA3" s="995"/>
      <c r="OQB3" s="995"/>
      <c r="OQC3" s="995"/>
      <c r="OQD3" s="995"/>
      <c r="OQE3" s="995"/>
      <c r="OQF3" s="995"/>
      <c r="OQG3" s="995"/>
      <c r="OQH3" s="995"/>
      <c r="OQI3" s="995"/>
      <c r="OQJ3" s="995"/>
      <c r="OQK3" s="995"/>
      <c r="OQL3" s="995"/>
      <c r="OQM3" s="995"/>
      <c r="OQN3" s="995"/>
      <c r="OQO3" s="995"/>
      <c r="OQP3" s="995"/>
      <c r="OQQ3" s="995"/>
      <c r="OQR3" s="995"/>
      <c r="OQS3" s="995"/>
      <c r="OQT3" s="995"/>
      <c r="OQU3" s="995"/>
      <c r="OQV3" s="995"/>
      <c r="OQW3" s="995"/>
      <c r="OQX3" s="995"/>
      <c r="OQY3" s="995"/>
      <c r="OQZ3" s="995"/>
      <c r="ORA3" s="995"/>
      <c r="ORB3" s="995"/>
      <c r="ORC3" s="995"/>
      <c r="ORD3" s="995"/>
      <c r="ORE3" s="995"/>
      <c r="ORF3" s="995"/>
      <c r="ORG3" s="995"/>
      <c r="ORH3" s="995"/>
      <c r="ORI3" s="995"/>
      <c r="ORJ3" s="995"/>
      <c r="ORK3" s="995"/>
      <c r="ORL3" s="995"/>
      <c r="ORM3" s="995"/>
      <c r="ORN3" s="995"/>
      <c r="ORO3" s="995"/>
      <c r="ORP3" s="995"/>
      <c r="ORQ3" s="995"/>
      <c r="ORR3" s="995"/>
      <c r="ORS3" s="995"/>
      <c r="ORT3" s="995"/>
      <c r="ORU3" s="995"/>
      <c r="ORV3" s="995"/>
      <c r="ORW3" s="995"/>
      <c r="ORX3" s="995"/>
      <c r="ORY3" s="995"/>
      <c r="ORZ3" s="995"/>
      <c r="OSA3" s="995"/>
      <c r="OSB3" s="995"/>
      <c r="OSC3" s="995"/>
      <c r="OSD3" s="995"/>
      <c r="OSE3" s="995"/>
      <c r="OSF3" s="995"/>
      <c r="OSG3" s="995"/>
      <c r="OSH3" s="995"/>
      <c r="OSI3" s="995"/>
      <c r="OSJ3" s="995"/>
      <c r="OSK3" s="995"/>
      <c r="OSL3" s="995"/>
      <c r="OSM3" s="995"/>
      <c r="OSN3" s="995"/>
      <c r="OSO3" s="995"/>
      <c r="OSP3" s="995"/>
      <c r="OSQ3" s="995"/>
      <c r="OSR3" s="995"/>
      <c r="OSS3" s="995"/>
      <c r="OST3" s="995"/>
      <c r="OSU3" s="995"/>
      <c r="OSV3" s="995"/>
      <c r="OSW3" s="995"/>
      <c r="OSX3" s="995"/>
      <c r="OSY3" s="995"/>
      <c r="OSZ3" s="995"/>
      <c r="OTA3" s="995"/>
      <c r="OTB3" s="995"/>
      <c r="OTC3" s="995"/>
      <c r="OTD3" s="995"/>
      <c r="OTE3" s="995"/>
      <c r="OTF3" s="995"/>
      <c r="OTG3" s="995"/>
      <c r="OTH3" s="995"/>
      <c r="OTI3" s="995"/>
      <c r="OTJ3" s="995"/>
      <c r="OTK3" s="995"/>
      <c r="OTL3" s="995"/>
      <c r="OTM3" s="995"/>
      <c r="OTN3" s="995"/>
      <c r="OTO3" s="995"/>
      <c r="OTP3" s="995"/>
      <c r="OTQ3" s="995"/>
      <c r="OTR3" s="995"/>
      <c r="OTS3" s="995"/>
      <c r="OTT3" s="995"/>
      <c r="OTU3" s="995"/>
      <c r="OTV3" s="995"/>
      <c r="OTW3" s="995"/>
      <c r="OTX3" s="995"/>
      <c r="OTY3" s="995"/>
      <c r="OTZ3" s="995"/>
      <c r="OUA3" s="995"/>
      <c r="OUB3" s="995"/>
      <c r="OUC3" s="995"/>
      <c r="OUD3" s="995"/>
      <c r="OUE3" s="995"/>
      <c r="OUF3" s="995"/>
      <c r="OUG3" s="995"/>
      <c r="OUH3" s="995"/>
      <c r="OUI3" s="995"/>
      <c r="OUJ3" s="995"/>
      <c r="OUK3" s="995"/>
      <c r="OUL3" s="995"/>
      <c r="OUM3" s="995"/>
      <c r="OUN3" s="995"/>
      <c r="OUO3" s="995"/>
      <c r="OUP3" s="995"/>
      <c r="OUQ3" s="995"/>
      <c r="OUR3" s="995"/>
      <c r="OUS3" s="995"/>
      <c r="OUT3" s="995"/>
      <c r="OUU3" s="995"/>
      <c r="OUV3" s="995"/>
      <c r="OUW3" s="995"/>
      <c r="OUX3" s="995"/>
      <c r="OUY3" s="995"/>
      <c r="OUZ3" s="995"/>
      <c r="OVA3" s="995"/>
      <c r="OVB3" s="995"/>
      <c r="OVC3" s="995"/>
      <c r="OVD3" s="995"/>
      <c r="OVE3" s="995"/>
      <c r="OVF3" s="995"/>
      <c r="OVG3" s="995"/>
      <c r="OVH3" s="995"/>
      <c r="OVI3" s="995"/>
      <c r="OVJ3" s="995"/>
      <c r="OVK3" s="995"/>
      <c r="OVL3" s="995"/>
      <c r="OVM3" s="995"/>
      <c r="OVN3" s="995"/>
      <c r="OVO3" s="995"/>
      <c r="OVP3" s="995"/>
      <c r="OVQ3" s="995"/>
      <c r="OVR3" s="995"/>
      <c r="OVS3" s="995"/>
      <c r="OVT3" s="995"/>
      <c r="OVU3" s="995"/>
      <c r="OVV3" s="995"/>
      <c r="OVW3" s="995"/>
      <c r="OVX3" s="995"/>
      <c r="OVY3" s="995"/>
      <c r="OVZ3" s="995"/>
      <c r="OWA3" s="995"/>
      <c r="OWB3" s="995"/>
      <c r="OWC3" s="995"/>
      <c r="OWD3" s="995"/>
      <c r="OWE3" s="995"/>
      <c r="OWF3" s="995"/>
      <c r="OWG3" s="995"/>
      <c r="OWH3" s="995"/>
      <c r="OWI3" s="995"/>
      <c r="OWJ3" s="995"/>
      <c r="OWK3" s="995"/>
      <c r="OWL3" s="995"/>
      <c r="OWM3" s="995"/>
      <c r="OWN3" s="995"/>
      <c r="OWO3" s="995"/>
      <c r="OWP3" s="995"/>
      <c r="OWQ3" s="995"/>
      <c r="OWR3" s="995"/>
      <c r="OWS3" s="995"/>
      <c r="OWT3" s="995"/>
      <c r="OWU3" s="995"/>
      <c r="OWV3" s="995"/>
      <c r="OWW3" s="995"/>
      <c r="OWX3" s="995"/>
      <c r="OWY3" s="995"/>
      <c r="OWZ3" s="995"/>
      <c r="OXA3" s="995"/>
      <c r="OXB3" s="995"/>
      <c r="OXC3" s="995"/>
      <c r="OXD3" s="995"/>
      <c r="OXE3" s="995"/>
      <c r="OXF3" s="995"/>
      <c r="OXG3" s="995"/>
      <c r="OXH3" s="995"/>
      <c r="OXI3" s="995"/>
      <c r="OXJ3" s="995"/>
      <c r="OXK3" s="995"/>
      <c r="OXL3" s="995"/>
      <c r="OXM3" s="995"/>
      <c r="OXN3" s="995"/>
      <c r="OXO3" s="995"/>
      <c r="OXP3" s="995"/>
      <c r="OXQ3" s="995"/>
      <c r="OXR3" s="995"/>
      <c r="OXS3" s="995"/>
      <c r="OXT3" s="995"/>
      <c r="OXU3" s="995"/>
      <c r="OXV3" s="995"/>
      <c r="OXW3" s="995"/>
      <c r="OXX3" s="995"/>
      <c r="OXY3" s="995"/>
      <c r="OXZ3" s="995"/>
      <c r="OYA3" s="995"/>
      <c r="OYB3" s="995"/>
      <c r="OYC3" s="995"/>
      <c r="OYD3" s="995"/>
      <c r="OYE3" s="995"/>
      <c r="OYF3" s="995"/>
      <c r="OYG3" s="995"/>
      <c r="OYH3" s="995"/>
      <c r="OYI3" s="995"/>
      <c r="OYJ3" s="995"/>
      <c r="OYK3" s="995"/>
      <c r="OYL3" s="995"/>
      <c r="OYM3" s="995"/>
      <c r="OYN3" s="995"/>
      <c r="OYO3" s="995"/>
      <c r="OYP3" s="995"/>
      <c r="OYQ3" s="995"/>
      <c r="OYR3" s="995"/>
      <c r="OYS3" s="995"/>
      <c r="OYT3" s="995"/>
      <c r="OYU3" s="995"/>
      <c r="OYV3" s="995"/>
      <c r="OYW3" s="995"/>
      <c r="OYX3" s="995"/>
      <c r="OYY3" s="995"/>
      <c r="OYZ3" s="995"/>
      <c r="OZA3" s="995"/>
      <c r="OZB3" s="995"/>
      <c r="OZC3" s="995"/>
      <c r="OZD3" s="995"/>
      <c r="OZE3" s="995"/>
      <c r="OZF3" s="995"/>
      <c r="OZG3" s="995"/>
      <c r="OZH3" s="995"/>
      <c r="OZI3" s="995"/>
      <c r="OZJ3" s="995"/>
      <c r="OZK3" s="995"/>
      <c r="OZL3" s="995"/>
      <c r="OZM3" s="995"/>
      <c r="OZN3" s="995"/>
      <c r="OZO3" s="995"/>
      <c r="OZP3" s="995"/>
      <c r="OZQ3" s="995"/>
      <c r="OZR3" s="995"/>
      <c r="OZS3" s="995"/>
      <c r="OZT3" s="995"/>
      <c r="OZU3" s="995"/>
      <c r="OZV3" s="995"/>
      <c r="OZW3" s="995"/>
      <c r="OZX3" s="995"/>
      <c r="OZY3" s="995"/>
      <c r="OZZ3" s="995"/>
      <c r="PAA3" s="995"/>
      <c r="PAB3" s="995"/>
      <c r="PAC3" s="995"/>
      <c r="PAD3" s="995"/>
      <c r="PAE3" s="995"/>
      <c r="PAF3" s="995"/>
      <c r="PAG3" s="995"/>
      <c r="PAH3" s="995"/>
      <c r="PAI3" s="995"/>
      <c r="PAJ3" s="995"/>
      <c r="PAK3" s="995"/>
      <c r="PAL3" s="995"/>
      <c r="PAM3" s="995"/>
      <c r="PAN3" s="995"/>
      <c r="PAO3" s="995"/>
      <c r="PAP3" s="995"/>
      <c r="PAQ3" s="995"/>
      <c r="PAR3" s="995"/>
      <c r="PAS3" s="995"/>
      <c r="PAT3" s="995"/>
      <c r="PAU3" s="995"/>
      <c r="PAV3" s="995"/>
      <c r="PAW3" s="995"/>
      <c r="PAX3" s="995"/>
      <c r="PAY3" s="995"/>
      <c r="PAZ3" s="995"/>
      <c r="PBA3" s="995"/>
      <c r="PBB3" s="995"/>
      <c r="PBC3" s="995"/>
      <c r="PBD3" s="995"/>
      <c r="PBE3" s="995"/>
      <c r="PBF3" s="995"/>
      <c r="PBG3" s="995"/>
      <c r="PBH3" s="995"/>
      <c r="PBI3" s="995"/>
      <c r="PBJ3" s="995"/>
      <c r="PBK3" s="995"/>
      <c r="PBL3" s="995"/>
      <c r="PBM3" s="995"/>
      <c r="PBN3" s="995"/>
      <c r="PBO3" s="995"/>
      <c r="PBP3" s="995"/>
      <c r="PBQ3" s="995"/>
      <c r="PBR3" s="995"/>
      <c r="PBS3" s="995"/>
      <c r="PBT3" s="995"/>
      <c r="PBU3" s="995"/>
      <c r="PBV3" s="995"/>
      <c r="PBW3" s="995"/>
      <c r="PBX3" s="995"/>
      <c r="PBY3" s="995"/>
      <c r="PBZ3" s="995"/>
      <c r="PCA3" s="995"/>
      <c r="PCB3" s="995"/>
      <c r="PCC3" s="995"/>
      <c r="PCD3" s="995"/>
      <c r="PCE3" s="995"/>
      <c r="PCF3" s="995"/>
      <c r="PCG3" s="995"/>
      <c r="PCH3" s="995"/>
      <c r="PCI3" s="995"/>
      <c r="PCJ3" s="995"/>
      <c r="PCK3" s="995"/>
      <c r="PCL3" s="995"/>
      <c r="PCM3" s="995"/>
      <c r="PCN3" s="995"/>
      <c r="PCO3" s="995"/>
      <c r="PCP3" s="995"/>
      <c r="PCQ3" s="995"/>
      <c r="PCR3" s="995"/>
      <c r="PCS3" s="995"/>
      <c r="PCT3" s="995"/>
      <c r="PCU3" s="995"/>
      <c r="PCV3" s="995"/>
      <c r="PCW3" s="995"/>
      <c r="PCX3" s="995"/>
      <c r="PCY3" s="995"/>
      <c r="PCZ3" s="995"/>
      <c r="PDA3" s="995"/>
      <c r="PDB3" s="995"/>
      <c r="PDC3" s="995"/>
      <c r="PDD3" s="995"/>
      <c r="PDE3" s="995"/>
      <c r="PDF3" s="995"/>
      <c r="PDG3" s="995"/>
      <c r="PDH3" s="995"/>
      <c r="PDI3" s="995"/>
      <c r="PDJ3" s="995"/>
      <c r="PDK3" s="995"/>
      <c r="PDL3" s="995"/>
      <c r="PDM3" s="995"/>
      <c r="PDN3" s="995"/>
      <c r="PDO3" s="995"/>
      <c r="PDP3" s="995"/>
      <c r="PDQ3" s="995"/>
      <c r="PDR3" s="995"/>
      <c r="PDS3" s="995"/>
      <c r="PDT3" s="995"/>
      <c r="PDU3" s="995"/>
      <c r="PDV3" s="995"/>
      <c r="PDW3" s="995"/>
      <c r="PDX3" s="995"/>
      <c r="PDY3" s="995"/>
      <c r="PDZ3" s="995"/>
      <c r="PEA3" s="995"/>
      <c r="PEB3" s="995"/>
      <c r="PEC3" s="995"/>
      <c r="PED3" s="995"/>
      <c r="PEE3" s="995"/>
      <c r="PEF3" s="995"/>
      <c r="PEG3" s="995"/>
      <c r="PEH3" s="995"/>
      <c r="PEI3" s="995"/>
      <c r="PEJ3" s="995"/>
      <c r="PEK3" s="995"/>
      <c r="PEL3" s="995"/>
      <c r="PEM3" s="995"/>
      <c r="PEN3" s="995"/>
      <c r="PEO3" s="995"/>
      <c r="PEP3" s="995"/>
      <c r="PEQ3" s="995"/>
      <c r="PER3" s="995"/>
      <c r="PES3" s="995"/>
      <c r="PET3" s="995"/>
      <c r="PEU3" s="995"/>
      <c r="PEV3" s="995"/>
      <c r="PEW3" s="995"/>
      <c r="PEX3" s="995"/>
      <c r="PEY3" s="995"/>
      <c r="PEZ3" s="995"/>
      <c r="PFA3" s="995"/>
      <c r="PFB3" s="995"/>
      <c r="PFC3" s="995"/>
      <c r="PFD3" s="995"/>
      <c r="PFE3" s="995"/>
      <c r="PFF3" s="995"/>
      <c r="PFG3" s="995"/>
      <c r="PFH3" s="995"/>
      <c r="PFI3" s="995"/>
      <c r="PFJ3" s="995"/>
      <c r="PFK3" s="995"/>
      <c r="PFL3" s="995"/>
      <c r="PFM3" s="995"/>
      <c r="PFN3" s="995"/>
      <c r="PFO3" s="995"/>
      <c r="PFP3" s="995"/>
      <c r="PFQ3" s="995"/>
      <c r="PFR3" s="995"/>
      <c r="PFS3" s="995"/>
      <c r="PFT3" s="995"/>
      <c r="PFU3" s="995"/>
      <c r="PFV3" s="995"/>
      <c r="PFW3" s="995"/>
      <c r="PFX3" s="995"/>
      <c r="PFY3" s="995"/>
      <c r="PFZ3" s="995"/>
      <c r="PGA3" s="995"/>
      <c r="PGB3" s="995"/>
      <c r="PGC3" s="995"/>
      <c r="PGD3" s="995"/>
      <c r="PGE3" s="995"/>
      <c r="PGF3" s="995"/>
      <c r="PGG3" s="995"/>
      <c r="PGH3" s="995"/>
      <c r="PGI3" s="995"/>
      <c r="PGJ3" s="995"/>
      <c r="PGK3" s="995"/>
      <c r="PGL3" s="995"/>
      <c r="PGM3" s="995"/>
      <c r="PGN3" s="995"/>
      <c r="PGO3" s="995"/>
      <c r="PGP3" s="995"/>
      <c r="PGQ3" s="995"/>
      <c r="PGR3" s="995"/>
      <c r="PGS3" s="995"/>
      <c r="PGT3" s="995"/>
      <c r="PGU3" s="995"/>
      <c r="PGV3" s="995"/>
      <c r="PGW3" s="995"/>
      <c r="PGX3" s="995"/>
      <c r="PGY3" s="995"/>
      <c r="PGZ3" s="995"/>
      <c r="PHA3" s="995"/>
      <c r="PHB3" s="995"/>
      <c r="PHC3" s="995"/>
      <c r="PHD3" s="995"/>
      <c r="PHE3" s="995"/>
      <c r="PHF3" s="995"/>
      <c r="PHG3" s="995"/>
      <c r="PHH3" s="995"/>
      <c r="PHI3" s="995"/>
      <c r="PHJ3" s="995"/>
      <c r="PHK3" s="995"/>
      <c r="PHL3" s="995"/>
      <c r="PHM3" s="995"/>
      <c r="PHN3" s="995"/>
      <c r="PHO3" s="995"/>
      <c r="PHP3" s="995"/>
      <c r="PHQ3" s="995"/>
      <c r="PHR3" s="995"/>
      <c r="PHS3" s="995"/>
      <c r="PHT3" s="995"/>
      <c r="PHU3" s="995"/>
      <c r="PHV3" s="995"/>
      <c r="PHW3" s="995"/>
      <c r="PHX3" s="995"/>
      <c r="PHY3" s="995"/>
      <c r="PHZ3" s="995"/>
      <c r="PIA3" s="995"/>
      <c r="PIB3" s="995"/>
      <c r="PIC3" s="995"/>
      <c r="PID3" s="995"/>
      <c r="PIE3" s="995"/>
      <c r="PIF3" s="995"/>
      <c r="PIG3" s="995"/>
      <c r="PIH3" s="995"/>
      <c r="PII3" s="995"/>
      <c r="PIJ3" s="995"/>
      <c r="PIK3" s="995"/>
      <c r="PIL3" s="995"/>
      <c r="PIM3" s="995"/>
      <c r="PIN3" s="995"/>
      <c r="PIO3" s="995"/>
      <c r="PIP3" s="995"/>
      <c r="PIQ3" s="995"/>
      <c r="PIR3" s="995"/>
      <c r="PIS3" s="995"/>
      <c r="PIT3" s="995"/>
      <c r="PIU3" s="995"/>
      <c r="PIV3" s="995"/>
      <c r="PIW3" s="995"/>
      <c r="PIX3" s="995"/>
      <c r="PIY3" s="995"/>
      <c r="PIZ3" s="995"/>
      <c r="PJA3" s="995"/>
      <c r="PJB3" s="995"/>
      <c r="PJC3" s="995"/>
      <c r="PJD3" s="995"/>
      <c r="PJE3" s="995"/>
      <c r="PJF3" s="995"/>
      <c r="PJG3" s="995"/>
      <c r="PJH3" s="995"/>
      <c r="PJI3" s="995"/>
      <c r="PJJ3" s="995"/>
      <c r="PJK3" s="995"/>
      <c r="PJL3" s="995"/>
      <c r="PJM3" s="995"/>
      <c r="PJN3" s="995"/>
      <c r="PJO3" s="995"/>
      <c r="PJP3" s="995"/>
      <c r="PJQ3" s="995"/>
      <c r="PJR3" s="995"/>
      <c r="PJS3" s="995"/>
      <c r="PJT3" s="995"/>
      <c r="PJU3" s="995"/>
      <c r="PJV3" s="995"/>
      <c r="PJW3" s="995"/>
      <c r="PJX3" s="995"/>
      <c r="PJY3" s="995"/>
      <c r="PJZ3" s="995"/>
      <c r="PKA3" s="995"/>
      <c r="PKB3" s="995"/>
      <c r="PKC3" s="995"/>
      <c r="PKD3" s="995"/>
      <c r="PKE3" s="995"/>
      <c r="PKF3" s="995"/>
      <c r="PKG3" s="995"/>
      <c r="PKH3" s="995"/>
      <c r="PKI3" s="995"/>
      <c r="PKJ3" s="995"/>
      <c r="PKK3" s="995"/>
      <c r="PKL3" s="995"/>
      <c r="PKM3" s="995"/>
      <c r="PKN3" s="995"/>
      <c r="PKO3" s="995"/>
      <c r="PKP3" s="995"/>
      <c r="PKQ3" s="995"/>
      <c r="PKR3" s="995"/>
      <c r="PKS3" s="995"/>
      <c r="PKT3" s="995"/>
      <c r="PKU3" s="995"/>
      <c r="PKV3" s="995"/>
      <c r="PKW3" s="995"/>
      <c r="PKX3" s="995"/>
      <c r="PKY3" s="995"/>
      <c r="PKZ3" s="995"/>
      <c r="PLA3" s="995"/>
      <c r="PLB3" s="995"/>
      <c r="PLC3" s="995"/>
      <c r="PLD3" s="995"/>
      <c r="PLE3" s="995"/>
      <c r="PLF3" s="995"/>
      <c r="PLG3" s="995"/>
      <c r="PLH3" s="995"/>
      <c r="PLI3" s="995"/>
      <c r="PLJ3" s="995"/>
      <c r="PLK3" s="995"/>
      <c r="PLL3" s="995"/>
      <c r="PLM3" s="995"/>
      <c r="PLN3" s="995"/>
      <c r="PLO3" s="995"/>
      <c r="PLP3" s="995"/>
      <c r="PLQ3" s="995"/>
      <c r="PLR3" s="995"/>
      <c r="PLS3" s="995"/>
      <c r="PLT3" s="995"/>
      <c r="PLU3" s="995"/>
      <c r="PLV3" s="995"/>
      <c r="PLW3" s="995"/>
      <c r="PLX3" s="995"/>
      <c r="PLY3" s="995"/>
      <c r="PLZ3" s="995"/>
      <c r="PMA3" s="995"/>
      <c r="PMB3" s="995"/>
      <c r="PMC3" s="995"/>
      <c r="PMD3" s="995"/>
      <c r="PME3" s="995"/>
      <c r="PMF3" s="995"/>
      <c r="PMG3" s="995"/>
      <c r="PMH3" s="995"/>
      <c r="PMI3" s="995"/>
      <c r="PMJ3" s="995"/>
      <c r="PMK3" s="995"/>
      <c r="PML3" s="995"/>
      <c r="PMM3" s="995"/>
      <c r="PMN3" s="995"/>
      <c r="PMO3" s="995"/>
      <c r="PMP3" s="995"/>
      <c r="PMQ3" s="995"/>
      <c r="PMR3" s="995"/>
      <c r="PMS3" s="995"/>
      <c r="PMT3" s="995"/>
      <c r="PMU3" s="995"/>
      <c r="PMV3" s="995"/>
      <c r="PMW3" s="995"/>
      <c r="PMX3" s="995"/>
      <c r="PMY3" s="995"/>
      <c r="PMZ3" s="995"/>
      <c r="PNA3" s="995"/>
      <c r="PNB3" s="995"/>
      <c r="PNC3" s="995"/>
      <c r="PND3" s="995"/>
      <c r="PNE3" s="995"/>
      <c r="PNF3" s="995"/>
      <c r="PNG3" s="995"/>
      <c r="PNH3" s="995"/>
      <c r="PNI3" s="995"/>
      <c r="PNJ3" s="995"/>
      <c r="PNK3" s="995"/>
      <c r="PNL3" s="995"/>
      <c r="PNM3" s="995"/>
      <c r="PNN3" s="995"/>
      <c r="PNO3" s="995"/>
      <c r="PNP3" s="995"/>
      <c r="PNQ3" s="995"/>
      <c r="PNR3" s="995"/>
      <c r="PNS3" s="995"/>
      <c r="PNT3" s="995"/>
      <c r="PNU3" s="995"/>
      <c r="PNV3" s="995"/>
      <c r="PNW3" s="995"/>
      <c r="PNX3" s="995"/>
      <c r="PNY3" s="995"/>
      <c r="PNZ3" s="995"/>
      <c r="POA3" s="995"/>
      <c r="POB3" s="995"/>
      <c r="POC3" s="995"/>
      <c r="POD3" s="995"/>
      <c r="POE3" s="995"/>
      <c r="POF3" s="995"/>
      <c r="POG3" s="995"/>
      <c r="POH3" s="995"/>
      <c r="POI3" s="995"/>
      <c r="POJ3" s="995"/>
      <c r="POK3" s="995"/>
      <c r="POL3" s="995"/>
      <c r="POM3" s="995"/>
      <c r="PON3" s="995"/>
      <c r="POO3" s="995"/>
      <c r="POP3" s="995"/>
      <c r="POQ3" s="995"/>
      <c r="POR3" s="995"/>
      <c r="POS3" s="995"/>
      <c r="POT3" s="995"/>
      <c r="POU3" s="995"/>
      <c r="POV3" s="995"/>
      <c r="POW3" s="995"/>
      <c r="POX3" s="995"/>
      <c r="POY3" s="995"/>
      <c r="POZ3" s="995"/>
      <c r="PPA3" s="995"/>
      <c r="PPB3" s="995"/>
      <c r="PPC3" s="995"/>
      <c r="PPD3" s="995"/>
      <c r="PPE3" s="995"/>
      <c r="PPF3" s="995"/>
      <c r="PPG3" s="995"/>
      <c r="PPH3" s="995"/>
      <c r="PPI3" s="995"/>
      <c r="PPJ3" s="995"/>
      <c r="PPK3" s="995"/>
      <c r="PPL3" s="995"/>
      <c r="PPM3" s="995"/>
      <c r="PPN3" s="995"/>
      <c r="PPO3" s="995"/>
      <c r="PPP3" s="995"/>
      <c r="PPQ3" s="995"/>
      <c r="PPR3" s="995"/>
      <c r="PPS3" s="995"/>
      <c r="PPT3" s="995"/>
      <c r="PPU3" s="995"/>
      <c r="PPV3" s="995"/>
      <c r="PPW3" s="995"/>
      <c r="PPX3" s="995"/>
      <c r="PPY3" s="995"/>
      <c r="PPZ3" s="995"/>
      <c r="PQA3" s="995"/>
      <c r="PQB3" s="995"/>
      <c r="PQC3" s="995"/>
      <c r="PQD3" s="995"/>
      <c r="PQE3" s="995"/>
      <c r="PQF3" s="995"/>
      <c r="PQG3" s="995"/>
      <c r="PQH3" s="995"/>
      <c r="PQI3" s="995"/>
      <c r="PQJ3" s="995"/>
      <c r="PQK3" s="995"/>
      <c r="PQL3" s="995"/>
      <c r="PQM3" s="995"/>
      <c r="PQN3" s="995"/>
      <c r="PQO3" s="995"/>
      <c r="PQP3" s="995"/>
      <c r="PQQ3" s="995"/>
      <c r="PQR3" s="995"/>
      <c r="PQS3" s="995"/>
      <c r="PQT3" s="995"/>
      <c r="PQU3" s="995"/>
      <c r="PQV3" s="995"/>
      <c r="PQW3" s="995"/>
      <c r="PQX3" s="995"/>
      <c r="PQY3" s="995"/>
      <c r="PQZ3" s="995"/>
      <c r="PRA3" s="995"/>
      <c r="PRB3" s="995"/>
      <c r="PRC3" s="995"/>
      <c r="PRD3" s="995"/>
      <c r="PRE3" s="995"/>
      <c r="PRF3" s="995"/>
      <c r="PRG3" s="995"/>
      <c r="PRH3" s="995"/>
      <c r="PRI3" s="995"/>
      <c r="PRJ3" s="995"/>
      <c r="PRK3" s="995"/>
      <c r="PRL3" s="995"/>
      <c r="PRM3" s="995"/>
      <c r="PRN3" s="995"/>
      <c r="PRO3" s="995"/>
      <c r="PRP3" s="995"/>
      <c r="PRQ3" s="995"/>
      <c r="PRR3" s="995"/>
      <c r="PRS3" s="995"/>
      <c r="PRT3" s="995"/>
      <c r="PRU3" s="995"/>
      <c r="PRV3" s="995"/>
      <c r="PRW3" s="995"/>
      <c r="PRX3" s="995"/>
      <c r="PRY3" s="995"/>
      <c r="PRZ3" s="995"/>
      <c r="PSA3" s="995"/>
      <c r="PSB3" s="995"/>
      <c r="PSC3" s="995"/>
      <c r="PSD3" s="995"/>
      <c r="PSE3" s="995"/>
      <c r="PSF3" s="995"/>
      <c r="PSG3" s="995"/>
      <c r="PSH3" s="995"/>
      <c r="PSI3" s="995"/>
      <c r="PSJ3" s="995"/>
      <c r="PSK3" s="995"/>
      <c r="PSL3" s="995"/>
      <c r="PSM3" s="995"/>
      <c r="PSN3" s="995"/>
      <c r="PSO3" s="995"/>
      <c r="PSP3" s="995"/>
      <c r="PSQ3" s="995"/>
      <c r="PSR3" s="995"/>
      <c r="PSS3" s="995"/>
      <c r="PST3" s="995"/>
      <c r="PSU3" s="995"/>
      <c r="PSV3" s="995"/>
      <c r="PSW3" s="995"/>
      <c r="PSX3" s="995"/>
      <c r="PSY3" s="995"/>
      <c r="PSZ3" s="995"/>
      <c r="PTA3" s="995"/>
      <c r="PTB3" s="995"/>
      <c r="PTC3" s="995"/>
      <c r="PTD3" s="995"/>
      <c r="PTE3" s="995"/>
      <c r="PTF3" s="995"/>
      <c r="PTG3" s="995"/>
      <c r="PTH3" s="995"/>
      <c r="PTI3" s="995"/>
      <c r="PTJ3" s="995"/>
      <c r="PTK3" s="995"/>
      <c r="PTL3" s="995"/>
      <c r="PTM3" s="995"/>
      <c r="PTN3" s="995"/>
      <c r="PTO3" s="995"/>
      <c r="PTP3" s="995"/>
      <c r="PTQ3" s="995"/>
      <c r="PTR3" s="995"/>
      <c r="PTS3" s="995"/>
      <c r="PTT3" s="995"/>
      <c r="PTU3" s="995"/>
      <c r="PTV3" s="995"/>
      <c r="PTW3" s="995"/>
      <c r="PTX3" s="995"/>
      <c r="PTY3" s="995"/>
      <c r="PTZ3" s="995"/>
      <c r="PUA3" s="995"/>
      <c r="PUB3" s="995"/>
      <c r="PUC3" s="995"/>
      <c r="PUD3" s="995"/>
      <c r="PUE3" s="995"/>
      <c r="PUF3" s="995"/>
      <c r="PUG3" s="995"/>
      <c r="PUH3" s="995"/>
      <c r="PUI3" s="995"/>
      <c r="PUJ3" s="995"/>
      <c r="PUK3" s="995"/>
      <c r="PUL3" s="995"/>
      <c r="PUM3" s="995"/>
      <c r="PUN3" s="995"/>
      <c r="PUO3" s="995"/>
      <c r="PUP3" s="995"/>
      <c r="PUQ3" s="995"/>
      <c r="PUR3" s="995"/>
      <c r="PUS3" s="995"/>
      <c r="PUT3" s="995"/>
      <c r="PUU3" s="995"/>
      <c r="PUV3" s="995"/>
      <c r="PUW3" s="995"/>
      <c r="PUX3" s="995"/>
      <c r="PUY3" s="995"/>
      <c r="PUZ3" s="995"/>
      <c r="PVA3" s="995"/>
      <c r="PVB3" s="995"/>
      <c r="PVC3" s="995"/>
      <c r="PVD3" s="995"/>
      <c r="PVE3" s="995"/>
      <c r="PVF3" s="995"/>
      <c r="PVG3" s="995"/>
      <c r="PVH3" s="995"/>
      <c r="PVI3" s="995"/>
      <c r="PVJ3" s="995"/>
      <c r="PVK3" s="995"/>
      <c r="PVL3" s="995"/>
      <c r="PVM3" s="995"/>
      <c r="PVN3" s="995"/>
      <c r="PVO3" s="995"/>
      <c r="PVP3" s="995"/>
      <c r="PVQ3" s="995"/>
      <c r="PVR3" s="995"/>
      <c r="PVS3" s="995"/>
      <c r="PVT3" s="995"/>
      <c r="PVU3" s="995"/>
      <c r="PVV3" s="995"/>
      <c r="PVW3" s="995"/>
      <c r="PVX3" s="995"/>
      <c r="PVY3" s="995"/>
      <c r="PVZ3" s="995"/>
      <c r="PWA3" s="995"/>
      <c r="PWB3" s="995"/>
      <c r="PWC3" s="995"/>
      <c r="PWD3" s="995"/>
      <c r="PWE3" s="995"/>
      <c r="PWF3" s="995"/>
      <c r="PWG3" s="995"/>
      <c r="PWH3" s="995"/>
      <c r="PWI3" s="995"/>
      <c r="PWJ3" s="995"/>
      <c r="PWK3" s="995"/>
      <c r="PWL3" s="995"/>
      <c r="PWM3" s="995"/>
      <c r="PWN3" s="995"/>
      <c r="PWO3" s="995"/>
      <c r="PWP3" s="995"/>
      <c r="PWQ3" s="995"/>
      <c r="PWR3" s="995"/>
      <c r="PWS3" s="995"/>
      <c r="PWT3" s="995"/>
      <c r="PWU3" s="995"/>
      <c r="PWV3" s="995"/>
      <c r="PWW3" s="995"/>
      <c r="PWX3" s="995"/>
      <c r="PWY3" s="995"/>
      <c r="PWZ3" s="995"/>
      <c r="PXA3" s="995"/>
      <c r="PXB3" s="995"/>
      <c r="PXC3" s="995"/>
      <c r="PXD3" s="995"/>
      <c r="PXE3" s="995"/>
      <c r="PXF3" s="995"/>
      <c r="PXG3" s="995"/>
      <c r="PXH3" s="995"/>
      <c r="PXI3" s="995"/>
      <c r="PXJ3" s="995"/>
      <c r="PXK3" s="995"/>
      <c r="PXL3" s="995"/>
      <c r="PXM3" s="995"/>
      <c r="PXN3" s="995"/>
      <c r="PXO3" s="995"/>
      <c r="PXP3" s="995"/>
      <c r="PXQ3" s="995"/>
      <c r="PXR3" s="995"/>
      <c r="PXS3" s="995"/>
      <c r="PXT3" s="995"/>
      <c r="PXU3" s="995"/>
      <c r="PXV3" s="995"/>
      <c r="PXW3" s="995"/>
      <c r="PXX3" s="995"/>
      <c r="PXY3" s="995"/>
      <c r="PXZ3" s="995"/>
      <c r="PYA3" s="995"/>
      <c r="PYB3" s="995"/>
      <c r="PYC3" s="995"/>
      <c r="PYD3" s="995"/>
      <c r="PYE3" s="995"/>
      <c r="PYF3" s="995"/>
      <c r="PYG3" s="995"/>
      <c r="PYH3" s="995"/>
      <c r="PYI3" s="995"/>
      <c r="PYJ3" s="995"/>
      <c r="PYK3" s="995"/>
      <c r="PYL3" s="995"/>
      <c r="PYM3" s="995"/>
      <c r="PYN3" s="995"/>
      <c r="PYO3" s="995"/>
      <c r="PYP3" s="995"/>
      <c r="PYQ3" s="995"/>
      <c r="PYR3" s="995"/>
      <c r="PYS3" s="995"/>
      <c r="PYT3" s="995"/>
      <c r="PYU3" s="995"/>
      <c r="PYV3" s="995"/>
      <c r="PYW3" s="995"/>
      <c r="PYX3" s="995"/>
      <c r="PYY3" s="995"/>
      <c r="PYZ3" s="995"/>
      <c r="PZA3" s="995"/>
      <c r="PZB3" s="995"/>
      <c r="PZC3" s="995"/>
      <c r="PZD3" s="995"/>
      <c r="PZE3" s="995"/>
      <c r="PZF3" s="995"/>
      <c r="PZG3" s="995"/>
      <c r="PZH3" s="995"/>
      <c r="PZI3" s="995"/>
      <c r="PZJ3" s="995"/>
      <c r="PZK3" s="995"/>
      <c r="PZL3" s="995"/>
      <c r="PZM3" s="995"/>
      <c r="PZN3" s="995"/>
      <c r="PZO3" s="995"/>
      <c r="PZP3" s="995"/>
      <c r="PZQ3" s="995"/>
      <c r="PZR3" s="995"/>
      <c r="PZS3" s="995"/>
      <c r="PZT3" s="995"/>
      <c r="PZU3" s="995"/>
      <c r="PZV3" s="995"/>
      <c r="PZW3" s="995"/>
      <c r="PZX3" s="995"/>
      <c r="PZY3" s="995"/>
      <c r="PZZ3" s="995"/>
      <c r="QAA3" s="995"/>
      <c r="QAB3" s="995"/>
      <c r="QAC3" s="995"/>
      <c r="QAD3" s="995"/>
      <c r="QAE3" s="995"/>
      <c r="QAF3" s="995"/>
      <c r="QAG3" s="995"/>
      <c r="QAH3" s="995"/>
      <c r="QAI3" s="995"/>
      <c r="QAJ3" s="995"/>
      <c r="QAK3" s="995"/>
      <c r="QAL3" s="995"/>
      <c r="QAM3" s="995"/>
      <c r="QAN3" s="995"/>
      <c r="QAO3" s="995"/>
      <c r="QAP3" s="995"/>
      <c r="QAQ3" s="995"/>
      <c r="QAR3" s="995"/>
      <c r="QAS3" s="995"/>
      <c r="QAT3" s="995"/>
      <c r="QAU3" s="995"/>
      <c r="QAV3" s="995"/>
      <c r="QAW3" s="995"/>
      <c r="QAX3" s="995"/>
      <c r="QAY3" s="995"/>
      <c r="QAZ3" s="995"/>
      <c r="QBA3" s="995"/>
      <c r="QBB3" s="995"/>
      <c r="QBC3" s="995"/>
      <c r="QBD3" s="995"/>
      <c r="QBE3" s="995"/>
      <c r="QBF3" s="995"/>
      <c r="QBG3" s="995"/>
      <c r="QBH3" s="995"/>
      <c r="QBI3" s="995"/>
      <c r="QBJ3" s="995"/>
      <c r="QBK3" s="995"/>
      <c r="QBL3" s="995"/>
      <c r="QBM3" s="995"/>
      <c r="QBN3" s="995"/>
      <c r="QBO3" s="995"/>
      <c r="QBP3" s="995"/>
      <c r="QBQ3" s="995"/>
      <c r="QBR3" s="995"/>
      <c r="QBS3" s="995"/>
      <c r="QBT3" s="995"/>
      <c r="QBU3" s="995"/>
      <c r="QBV3" s="995"/>
      <c r="QBW3" s="995"/>
      <c r="QBX3" s="995"/>
      <c r="QBY3" s="995"/>
      <c r="QBZ3" s="995"/>
      <c r="QCA3" s="995"/>
      <c r="QCB3" s="995"/>
      <c r="QCC3" s="995"/>
      <c r="QCD3" s="995"/>
      <c r="QCE3" s="995"/>
      <c r="QCF3" s="995"/>
      <c r="QCG3" s="995"/>
      <c r="QCH3" s="995"/>
      <c r="QCI3" s="995"/>
      <c r="QCJ3" s="995"/>
      <c r="QCK3" s="995"/>
      <c r="QCL3" s="995"/>
      <c r="QCM3" s="995"/>
      <c r="QCN3" s="995"/>
      <c r="QCO3" s="995"/>
      <c r="QCP3" s="995"/>
      <c r="QCQ3" s="995"/>
      <c r="QCR3" s="995"/>
      <c r="QCS3" s="995"/>
      <c r="QCT3" s="995"/>
      <c r="QCU3" s="995"/>
      <c r="QCV3" s="995"/>
      <c r="QCW3" s="995"/>
      <c r="QCX3" s="995"/>
      <c r="QCY3" s="995"/>
      <c r="QCZ3" s="995"/>
      <c r="QDA3" s="995"/>
      <c r="QDB3" s="995"/>
      <c r="QDC3" s="995"/>
      <c r="QDD3" s="995"/>
      <c r="QDE3" s="995"/>
      <c r="QDF3" s="995"/>
      <c r="QDG3" s="995"/>
      <c r="QDH3" s="995"/>
      <c r="QDI3" s="995"/>
      <c r="QDJ3" s="995"/>
      <c r="QDK3" s="995"/>
      <c r="QDL3" s="995"/>
      <c r="QDM3" s="995"/>
      <c r="QDN3" s="995"/>
      <c r="QDO3" s="995"/>
      <c r="QDP3" s="995"/>
      <c r="QDQ3" s="995"/>
      <c r="QDR3" s="995"/>
      <c r="QDS3" s="995"/>
      <c r="QDT3" s="995"/>
      <c r="QDU3" s="995"/>
      <c r="QDV3" s="995"/>
      <c r="QDW3" s="995"/>
      <c r="QDX3" s="995"/>
      <c r="QDY3" s="995"/>
      <c r="QDZ3" s="995"/>
      <c r="QEA3" s="995"/>
      <c r="QEB3" s="995"/>
      <c r="QEC3" s="995"/>
      <c r="QED3" s="995"/>
      <c r="QEE3" s="995"/>
      <c r="QEF3" s="995"/>
      <c r="QEG3" s="995"/>
      <c r="QEH3" s="995"/>
      <c r="QEI3" s="995"/>
      <c r="QEJ3" s="995"/>
      <c r="QEK3" s="995"/>
      <c r="QEL3" s="995"/>
      <c r="QEM3" s="995"/>
      <c r="QEN3" s="995"/>
      <c r="QEO3" s="995"/>
      <c r="QEP3" s="995"/>
      <c r="QEQ3" s="995"/>
      <c r="QER3" s="995"/>
      <c r="QES3" s="995"/>
      <c r="QET3" s="995"/>
      <c r="QEU3" s="995"/>
      <c r="QEV3" s="995"/>
      <c r="QEW3" s="995"/>
      <c r="QEX3" s="995"/>
      <c r="QEY3" s="995"/>
      <c r="QEZ3" s="995"/>
      <c r="QFA3" s="995"/>
      <c r="QFB3" s="995"/>
      <c r="QFC3" s="995"/>
      <c r="QFD3" s="995"/>
      <c r="QFE3" s="995"/>
      <c r="QFF3" s="995"/>
      <c r="QFG3" s="995"/>
      <c r="QFH3" s="995"/>
      <c r="QFI3" s="995"/>
      <c r="QFJ3" s="995"/>
      <c r="QFK3" s="995"/>
      <c r="QFL3" s="995"/>
      <c r="QFM3" s="995"/>
      <c r="QFN3" s="995"/>
      <c r="QFO3" s="995"/>
      <c r="QFP3" s="995"/>
      <c r="QFQ3" s="995"/>
      <c r="QFR3" s="995"/>
      <c r="QFS3" s="995"/>
      <c r="QFT3" s="995"/>
      <c r="QFU3" s="995"/>
      <c r="QFV3" s="995"/>
      <c r="QFW3" s="995"/>
      <c r="QFX3" s="995"/>
      <c r="QFY3" s="995"/>
      <c r="QFZ3" s="995"/>
      <c r="QGA3" s="995"/>
      <c r="QGB3" s="995"/>
      <c r="QGC3" s="995"/>
      <c r="QGD3" s="995"/>
      <c r="QGE3" s="995"/>
      <c r="QGF3" s="995"/>
      <c r="QGG3" s="995"/>
      <c r="QGH3" s="995"/>
      <c r="QGI3" s="995"/>
      <c r="QGJ3" s="995"/>
      <c r="QGK3" s="995"/>
      <c r="QGL3" s="995"/>
      <c r="QGM3" s="995"/>
      <c r="QGN3" s="995"/>
      <c r="QGO3" s="995"/>
      <c r="QGP3" s="995"/>
      <c r="QGQ3" s="995"/>
      <c r="QGR3" s="995"/>
      <c r="QGS3" s="995"/>
      <c r="QGT3" s="995"/>
      <c r="QGU3" s="995"/>
      <c r="QGV3" s="995"/>
      <c r="QGW3" s="995"/>
      <c r="QGX3" s="995"/>
      <c r="QGY3" s="995"/>
      <c r="QGZ3" s="995"/>
      <c r="QHA3" s="995"/>
      <c r="QHB3" s="995"/>
      <c r="QHC3" s="995"/>
      <c r="QHD3" s="995"/>
      <c r="QHE3" s="995"/>
      <c r="QHF3" s="995"/>
      <c r="QHG3" s="995"/>
      <c r="QHH3" s="995"/>
      <c r="QHI3" s="995"/>
      <c r="QHJ3" s="995"/>
      <c r="QHK3" s="995"/>
      <c r="QHL3" s="995"/>
      <c r="QHM3" s="995"/>
      <c r="QHN3" s="995"/>
      <c r="QHO3" s="995"/>
      <c r="QHP3" s="995"/>
      <c r="QHQ3" s="995"/>
      <c r="QHR3" s="995"/>
      <c r="QHS3" s="995"/>
      <c r="QHT3" s="995"/>
      <c r="QHU3" s="995"/>
      <c r="QHV3" s="995"/>
      <c r="QHW3" s="995"/>
      <c r="QHX3" s="995"/>
      <c r="QHY3" s="995"/>
      <c r="QHZ3" s="995"/>
      <c r="QIA3" s="995"/>
      <c r="QIB3" s="995"/>
      <c r="QIC3" s="995"/>
      <c r="QID3" s="995"/>
      <c r="QIE3" s="995"/>
      <c r="QIF3" s="995"/>
      <c r="QIG3" s="995"/>
      <c r="QIH3" s="995"/>
      <c r="QII3" s="995"/>
      <c r="QIJ3" s="995"/>
      <c r="QIK3" s="995"/>
      <c r="QIL3" s="995"/>
      <c r="QIM3" s="995"/>
      <c r="QIN3" s="995"/>
      <c r="QIO3" s="995"/>
      <c r="QIP3" s="995"/>
      <c r="QIQ3" s="995"/>
      <c r="QIR3" s="995"/>
      <c r="QIS3" s="995"/>
      <c r="QIT3" s="995"/>
      <c r="QIU3" s="995"/>
      <c r="QIV3" s="995"/>
      <c r="QIW3" s="995"/>
      <c r="QIX3" s="995"/>
      <c r="QIY3" s="995"/>
      <c r="QIZ3" s="995"/>
      <c r="QJA3" s="995"/>
      <c r="QJB3" s="995"/>
      <c r="QJC3" s="995"/>
      <c r="QJD3" s="995"/>
      <c r="QJE3" s="995"/>
      <c r="QJF3" s="995"/>
      <c r="QJG3" s="995"/>
      <c r="QJH3" s="995"/>
      <c r="QJI3" s="995"/>
      <c r="QJJ3" s="995"/>
      <c r="QJK3" s="995"/>
      <c r="QJL3" s="995"/>
      <c r="QJM3" s="995"/>
      <c r="QJN3" s="995"/>
      <c r="QJO3" s="995"/>
      <c r="QJP3" s="995"/>
      <c r="QJQ3" s="995"/>
      <c r="QJR3" s="995"/>
      <c r="QJS3" s="995"/>
      <c r="QJT3" s="995"/>
      <c r="QJU3" s="995"/>
      <c r="QJV3" s="995"/>
      <c r="QJW3" s="995"/>
      <c r="QJX3" s="995"/>
      <c r="QJY3" s="995"/>
      <c r="QJZ3" s="995"/>
      <c r="QKA3" s="995"/>
      <c r="QKB3" s="995"/>
      <c r="QKC3" s="995"/>
      <c r="QKD3" s="995"/>
      <c r="QKE3" s="995"/>
      <c r="QKF3" s="995"/>
      <c r="QKG3" s="995"/>
      <c r="QKH3" s="995"/>
      <c r="QKI3" s="995"/>
      <c r="QKJ3" s="995"/>
      <c r="QKK3" s="995"/>
      <c r="QKL3" s="995"/>
      <c r="QKM3" s="995"/>
      <c r="QKN3" s="995"/>
      <c r="QKO3" s="995"/>
      <c r="QKP3" s="995"/>
      <c r="QKQ3" s="995"/>
      <c r="QKR3" s="995"/>
      <c r="QKS3" s="995"/>
      <c r="QKT3" s="995"/>
      <c r="QKU3" s="995"/>
      <c r="QKV3" s="995"/>
      <c r="QKW3" s="995"/>
      <c r="QKX3" s="995"/>
      <c r="QKY3" s="995"/>
      <c r="QKZ3" s="995"/>
      <c r="QLA3" s="995"/>
      <c r="QLB3" s="995"/>
      <c r="QLC3" s="995"/>
      <c r="QLD3" s="995"/>
      <c r="QLE3" s="995"/>
      <c r="QLF3" s="995"/>
      <c r="QLG3" s="995"/>
      <c r="QLH3" s="995"/>
      <c r="QLI3" s="995"/>
      <c r="QLJ3" s="995"/>
      <c r="QLK3" s="995"/>
      <c r="QLL3" s="995"/>
      <c r="QLM3" s="995"/>
      <c r="QLN3" s="995"/>
      <c r="QLO3" s="995"/>
      <c r="QLP3" s="995"/>
      <c r="QLQ3" s="995"/>
      <c r="QLR3" s="995"/>
      <c r="QLS3" s="995"/>
      <c r="QLT3" s="995"/>
      <c r="QLU3" s="995"/>
      <c r="QLV3" s="995"/>
      <c r="QLW3" s="995"/>
      <c r="QLX3" s="995"/>
      <c r="QLY3" s="995"/>
      <c r="QLZ3" s="995"/>
      <c r="QMA3" s="995"/>
      <c r="QMB3" s="995"/>
      <c r="QMC3" s="995"/>
      <c r="QMD3" s="995"/>
      <c r="QME3" s="995"/>
      <c r="QMF3" s="995"/>
      <c r="QMG3" s="995"/>
      <c r="QMH3" s="995"/>
      <c r="QMI3" s="995"/>
      <c r="QMJ3" s="995"/>
      <c r="QMK3" s="995"/>
      <c r="QML3" s="995"/>
      <c r="QMM3" s="995"/>
      <c r="QMN3" s="995"/>
      <c r="QMO3" s="995"/>
      <c r="QMP3" s="995"/>
      <c r="QMQ3" s="995"/>
      <c r="QMR3" s="995"/>
      <c r="QMS3" s="995"/>
      <c r="QMT3" s="995"/>
      <c r="QMU3" s="995"/>
      <c r="QMV3" s="995"/>
      <c r="QMW3" s="995"/>
      <c r="QMX3" s="995"/>
      <c r="QMY3" s="995"/>
      <c r="QMZ3" s="995"/>
      <c r="QNA3" s="995"/>
      <c r="QNB3" s="995"/>
      <c r="QNC3" s="995"/>
      <c r="QND3" s="995"/>
      <c r="QNE3" s="995"/>
      <c r="QNF3" s="995"/>
      <c r="QNG3" s="995"/>
      <c r="QNH3" s="995"/>
      <c r="QNI3" s="995"/>
      <c r="QNJ3" s="995"/>
      <c r="QNK3" s="995"/>
      <c r="QNL3" s="995"/>
      <c r="QNM3" s="995"/>
      <c r="QNN3" s="995"/>
      <c r="QNO3" s="995"/>
      <c r="QNP3" s="995"/>
      <c r="QNQ3" s="995"/>
      <c r="QNR3" s="995"/>
      <c r="QNS3" s="995"/>
      <c r="QNT3" s="995"/>
      <c r="QNU3" s="995"/>
      <c r="QNV3" s="995"/>
      <c r="QNW3" s="995"/>
      <c r="QNX3" s="995"/>
      <c r="QNY3" s="995"/>
      <c r="QNZ3" s="995"/>
      <c r="QOA3" s="995"/>
      <c r="QOB3" s="995"/>
      <c r="QOC3" s="995"/>
      <c r="QOD3" s="995"/>
      <c r="QOE3" s="995"/>
      <c r="QOF3" s="995"/>
      <c r="QOG3" s="995"/>
      <c r="QOH3" s="995"/>
      <c r="QOI3" s="995"/>
      <c r="QOJ3" s="995"/>
      <c r="QOK3" s="995"/>
      <c r="QOL3" s="995"/>
      <c r="QOM3" s="995"/>
      <c r="QON3" s="995"/>
      <c r="QOO3" s="995"/>
      <c r="QOP3" s="995"/>
      <c r="QOQ3" s="995"/>
      <c r="QOR3" s="995"/>
      <c r="QOS3" s="995"/>
      <c r="QOT3" s="995"/>
      <c r="QOU3" s="995"/>
      <c r="QOV3" s="995"/>
      <c r="QOW3" s="995"/>
      <c r="QOX3" s="995"/>
      <c r="QOY3" s="995"/>
      <c r="QOZ3" s="995"/>
      <c r="QPA3" s="995"/>
      <c r="QPB3" s="995"/>
      <c r="QPC3" s="995"/>
      <c r="QPD3" s="995"/>
      <c r="QPE3" s="995"/>
      <c r="QPF3" s="995"/>
      <c r="QPG3" s="995"/>
      <c r="QPH3" s="995"/>
      <c r="QPI3" s="995"/>
      <c r="QPJ3" s="995"/>
      <c r="QPK3" s="995"/>
      <c r="QPL3" s="995"/>
      <c r="QPM3" s="995"/>
      <c r="QPN3" s="995"/>
      <c r="QPO3" s="995"/>
      <c r="QPP3" s="995"/>
      <c r="QPQ3" s="995"/>
      <c r="QPR3" s="995"/>
      <c r="QPS3" s="995"/>
      <c r="QPT3" s="995"/>
      <c r="QPU3" s="995"/>
      <c r="QPV3" s="995"/>
      <c r="QPW3" s="995"/>
      <c r="QPX3" s="995"/>
      <c r="QPY3" s="995"/>
      <c r="QPZ3" s="995"/>
      <c r="QQA3" s="995"/>
      <c r="QQB3" s="995"/>
      <c r="QQC3" s="995"/>
      <c r="QQD3" s="995"/>
      <c r="QQE3" s="995"/>
      <c r="QQF3" s="995"/>
      <c r="QQG3" s="995"/>
      <c r="QQH3" s="995"/>
      <c r="QQI3" s="995"/>
      <c r="QQJ3" s="995"/>
      <c r="QQK3" s="995"/>
      <c r="QQL3" s="995"/>
      <c r="QQM3" s="995"/>
      <c r="QQN3" s="995"/>
      <c r="QQO3" s="995"/>
      <c r="QQP3" s="995"/>
      <c r="QQQ3" s="995"/>
      <c r="QQR3" s="995"/>
      <c r="QQS3" s="995"/>
      <c r="QQT3" s="995"/>
      <c r="QQU3" s="995"/>
      <c r="QQV3" s="995"/>
      <c r="QQW3" s="995"/>
      <c r="QQX3" s="995"/>
      <c r="QQY3" s="995"/>
      <c r="QQZ3" s="995"/>
      <c r="QRA3" s="995"/>
      <c r="QRB3" s="995"/>
      <c r="QRC3" s="995"/>
      <c r="QRD3" s="995"/>
      <c r="QRE3" s="995"/>
      <c r="QRF3" s="995"/>
      <c r="QRG3" s="995"/>
      <c r="QRH3" s="995"/>
      <c r="QRI3" s="995"/>
      <c r="QRJ3" s="995"/>
      <c r="QRK3" s="995"/>
      <c r="QRL3" s="995"/>
      <c r="QRM3" s="995"/>
      <c r="QRN3" s="995"/>
      <c r="QRO3" s="995"/>
      <c r="QRP3" s="995"/>
      <c r="QRQ3" s="995"/>
      <c r="QRR3" s="995"/>
      <c r="QRS3" s="995"/>
      <c r="QRT3" s="995"/>
      <c r="QRU3" s="995"/>
      <c r="QRV3" s="995"/>
      <c r="QRW3" s="995"/>
      <c r="QRX3" s="995"/>
      <c r="QRY3" s="995"/>
      <c r="QRZ3" s="995"/>
      <c r="QSA3" s="995"/>
      <c r="QSB3" s="995"/>
      <c r="QSC3" s="995"/>
      <c r="QSD3" s="995"/>
      <c r="QSE3" s="995"/>
      <c r="QSF3" s="995"/>
      <c r="QSG3" s="995"/>
      <c r="QSH3" s="995"/>
      <c r="QSI3" s="995"/>
      <c r="QSJ3" s="995"/>
      <c r="QSK3" s="995"/>
      <c r="QSL3" s="995"/>
      <c r="QSM3" s="995"/>
      <c r="QSN3" s="995"/>
      <c r="QSO3" s="995"/>
      <c r="QSP3" s="995"/>
      <c r="QSQ3" s="995"/>
      <c r="QSR3" s="995"/>
      <c r="QSS3" s="995"/>
      <c r="QST3" s="995"/>
      <c r="QSU3" s="995"/>
      <c r="QSV3" s="995"/>
      <c r="QSW3" s="995"/>
      <c r="QSX3" s="995"/>
      <c r="QSY3" s="995"/>
      <c r="QSZ3" s="995"/>
      <c r="QTA3" s="995"/>
      <c r="QTB3" s="995"/>
      <c r="QTC3" s="995"/>
      <c r="QTD3" s="995"/>
      <c r="QTE3" s="995"/>
      <c r="QTF3" s="995"/>
      <c r="QTG3" s="995"/>
      <c r="QTH3" s="995"/>
      <c r="QTI3" s="995"/>
      <c r="QTJ3" s="995"/>
      <c r="QTK3" s="995"/>
      <c r="QTL3" s="995"/>
      <c r="QTM3" s="995"/>
      <c r="QTN3" s="995"/>
      <c r="QTO3" s="995"/>
      <c r="QTP3" s="995"/>
      <c r="QTQ3" s="995"/>
      <c r="QTR3" s="995"/>
      <c r="QTS3" s="995"/>
      <c r="QTT3" s="995"/>
      <c r="QTU3" s="995"/>
      <c r="QTV3" s="995"/>
      <c r="QTW3" s="995"/>
      <c r="QTX3" s="995"/>
      <c r="QTY3" s="995"/>
      <c r="QTZ3" s="995"/>
      <c r="QUA3" s="995"/>
      <c r="QUB3" s="995"/>
      <c r="QUC3" s="995"/>
      <c r="QUD3" s="995"/>
      <c r="QUE3" s="995"/>
      <c r="QUF3" s="995"/>
      <c r="QUG3" s="995"/>
      <c r="QUH3" s="995"/>
      <c r="QUI3" s="995"/>
      <c r="QUJ3" s="995"/>
      <c r="QUK3" s="995"/>
      <c r="QUL3" s="995"/>
      <c r="QUM3" s="995"/>
      <c r="QUN3" s="995"/>
      <c r="QUO3" s="995"/>
      <c r="QUP3" s="995"/>
      <c r="QUQ3" s="995"/>
      <c r="QUR3" s="995"/>
      <c r="QUS3" s="995"/>
      <c r="QUT3" s="995"/>
      <c r="QUU3" s="995"/>
      <c r="QUV3" s="995"/>
      <c r="QUW3" s="995"/>
      <c r="QUX3" s="995"/>
      <c r="QUY3" s="995"/>
      <c r="QUZ3" s="995"/>
      <c r="QVA3" s="995"/>
      <c r="QVB3" s="995"/>
      <c r="QVC3" s="995"/>
      <c r="QVD3" s="995"/>
      <c r="QVE3" s="995"/>
      <c r="QVF3" s="995"/>
      <c r="QVG3" s="995"/>
      <c r="QVH3" s="995"/>
      <c r="QVI3" s="995"/>
      <c r="QVJ3" s="995"/>
      <c r="QVK3" s="995"/>
      <c r="QVL3" s="995"/>
      <c r="QVM3" s="995"/>
      <c r="QVN3" s="995"/>
      <c r="QVO3" s="995"/>
      <c r="QVP3" s="995"/>
      <c r="QVQ3" s="995"/>
      <c r="QVR3" s="995"/>
      <c r="QVS3" s="995"/>
      <c r="QVT3" s="995"/>
      <c r="QVU3" s="995"/>
      <c r="QVV3" s="995"/>
      <c r="QVW3" s="995"/>
      <c r="QVX3" s="995"/>
      <c r="QVY3" s="995"/>
      <c r="QVZ3" s="995"/>
      <c r="QWA3" s="995"/>
      <c r="QWB3" s="995"/>
      <c r="QWC3" s="995"/>
      <c r="QWD3" s="995"/>
      <c r="QWE3" s="995"/>
      <c r="QWF3" s="995"/>
      <c r="QWG3" s="995"/>
      <c r="QWH3" s="995"/>
      <c r="QWI3" s="995"/>
      <c r="QWJ3" s="995"/>
      <c r="QWK3" s="995"/>
      <c r="QWL3" s="995"/>
      <c r="QWM3" s="995"/>
      <c r="QWN3" s="995"/>
      <c r="QWO3" s="995"/>
      <c r="QWP3" s="995"/>
      <c r="QWQ3" s="995"/>
      <c r="QWR3" s="995"/>
      <c r="QWS3" s="995"/>
      <c r="QWT3" s="995"/>
      <c r="QWU3" s="995"/>
      <c r="QWV3" s="995"/>
      <c r="QWW3" s="995"/>
      <c r="QWX3" s="995"/>
      <c r="QWY3" s="995"/>
      <c r="QWZ3" s="995"/>
      <c r="QXA3" s="995"/>
      <c r="QXB3" s="995"/>
      <c r="QXC3" s="995"/>
      <c r="QXD3" s="995"/>
      <c r="QXE3" s="995"/>
      <c r="QXF3" s="995"/>
      <c r="QXG3" s="995"/>
      <c r="QXH3" s="995"/>
      <c r="QXI3" s="995"/>
      <c r="QXJ3" s="995"/>
      <c r="QXK3" s="995"/>
      <c r="QXL3" s="995"/>
      <c r="QXM3" s="995"/>
      <c r="QXN3" s="995"/>
      <c r="QXO3" s="995"/>
      <c r="QXP3" s="995"/>
      <c r="QXQ3" s="995"/>
      <c r="QXR3" s="995"/>
      <c r="QXS3" s="995"/>
      <c r="QXT3" s="995"/>
      <c r="QXU3" s="995"/>
      <c r="QXV3" s="995"/>
      <c r="QXW3" s="995"/>
      <c r="QXX3" s="995"/>
      <c r="QXY3" s="995"/>
      <c r="QXZ3" s="995"/>
      <c r="QYA3" s="995"/>
      <c r="QYB3" s="995"/>
      <c r="QYC3" s="995"/>
      <c r="QYD3" s="995"/>
      <c r="QYE3" s="995"/>
      <c r="QYF3" s="995"/>
      <c r="QYG3" s="995"/>
      <c r="QYH3" s="995"/>
      <c r="QYI3" s="995"/>
      <c r="QYJ3" s="995"/>
      <c r="QYK3" s="995"/>
      <c r="QYL3" s="995"/>
      <c r="QYM3" s="995"/>
      <c r="QYN3" s="995"/>
      <c r="QYO3" s="995"/>
      <c r="QYP3" s="995"/>
      <c r="QYQ3" s="995"/>
      <c r="QYR3" s="995"/>
      <c r="QYS3" s="995"/>
      <c r="QYT3" s="995"/>
      <c r="QYU3" s="995"/>
      <c r="QYV3" s="995"/>
      <c r="QYW3" s="995"/>
      <c r="QYX3" s="995"/>
      <c r="QYY3" s="995"/>
      <c r="QYZ3" s="995"/>
      <c r="QZA3" s="995"/>
      <c r="QZB3" s="995"/>
      <c r="QZC3" s="995"/>
      <c r="QZD3" s="995"/>
      <c r="QZE3" s="995"/>
      <c r="QZF3" s="995"/>
      <c r="QZG3" s="995"/>
      <c r="QZH3" s="995"/>
      <c r="QZI3" s="995"/>
      <c r="QZJ3" s="995"/>
      <c r="QZK3" s="995"/>
      <c r="QZL3" s="995"/>
      <c r="QZM3" s="995"/>
      <c r="QZN3" s="995"/>
      <c r="QZO3" s="995"/>
      <c r="QZP3" s="995"/>
      <c r="QZQ3" s="995"/>
      <c r="QZR3" s="995"/>
      <c r="QZS3" s="995"/>
      <c r="QZT3" s="995"/>
      <c r="QZU3" s="995"/>
      <c r="QZV3" s="995"/>
      <c r="QZW3" s="995"/>
      <c r="QZX3" s="995"/>
      <c r="QZY3" s="995"/>
      <c r="QZZ3" s="995"/>
      <c r="RAA3" s="995"/>
      <c r="RAB3" s="995"/>
      <c r="RAC3" s="995"/>
      <c r="RAD3" s="995"/>
      <c r="RAE3" s="995"/>
      <c r="RAF3" s="995"/>
      <c r="RAG3" s="995"/>
      <c r="RAH3" s="995"/>
      <c r="RAI3" s="995"/>
      <c r="RAJ3" s="995"/>
      <c r="RAK3" s="995"/>
      <c r="RAL3" s="995"/>
      <c r="RAM3" s="995"/>
      <c r="RAN3" s="995"/>
      <c r="RAO3" s="995"/>
      <c r="RAP3" s="995"/>
      <c r="RAQ3" s="995"/>
      <c r="RAR3" s="995"/>
      <c r="RAS3" s="995"/>
      <c r="RAT3" s="995"/>
      <c r="RAU3" s="995"/>
      <c r="RAV3" s="995"/>
      <c r="RAW3" s="995"/>
      <c r="RAX3" s="995"/>
      <c r="RAY3" s="995"/>
      <c r="RAZ3" s="995"/>
      <c r="RBA3" s="995"/>
      <c r="RBB3" s="995"/>
      <c r="RBC3" s="995"/>
      <c r="RBD3" s="995"/>
      <c r="RBE3" s="995"/>
      <c r="RBF3" s="995"/>
      <c r="RBG3" s="995"/>
      <c r="RBH3" s="995"/>
      <c r="RBI3" s="995"/>
      <c r="RBJ3" s="995"/>
      <c r="RBK3" s="995"/>
      <c r="RBL3" s="995"/>
      <c r="RBM3" s="995"/>
      <c r="RBN3" s="995"/>
      <c r="RBO3" s="995"/>
      <c r="RBP3" s="995"/>
      <c r="RBQ3" s="995"/>
      <c r="RBR3" s="995"/>
      <c r="RBS3" s="995"/>
      <c r="RBT3" s="995"/>
      <c r="RBU3" s="995"/>
      <c r="RBV3" s="995"/>
      <c r="RBW3" s="995"/>
      <c r="RBX3" s="995"/>
      <c r="RBY3" s="995"/>
      <c r="RBZ3" s="995"/>
      <c r="RCA3" s="995"/>
      <c r="RCB3" s="995"/>
      <c r="RCC3" s="995"/>
      <c r="RCD3" s="995"/>
      <c r="RCE3" s="995"/>
      <c r="RCF3" s="995"/>
      <c r="RCG3" s="995"/>
      <c r="RCH3" s="995"/>
      <c r="RCI3" s="995"/>
      <c r="RCJ3" s="995"/>
      <c r="RCK3" s="995"/>
      <c r="RCL3" s="995"/>
      <c r="RCM3" s="995"/>
      <c r="RCN3" s="995"/>
      <c r="RCO3" s="995"/>
      <c r="RCP3" s="995"/>
      <c r="RCQ3" s="995"/>
      <c r="RCR3" s="995"/>
      <c r="RCS3" s="995"/>
      <c r="RCT3" s="995"/>
      <c r="RCU3" s="995"/>
      <c r="RCV3" s="995"/>
      <c r="RCW3" s="995"/>
      <c r="RCX3" s="995"/>
      <c r="RCY3" s="995"/>
      <c r="RCZ3" s="995"/>
      <c r="RDA3" s="995"/>
      <c r="RDB3" s="995"/>
      <c r="RDC3" s="995"/>
      <c r="RDD3" s="995"/>
      <c r="RDE3" s="995"/>
      <c r="RDF3" s="995"/>
      <c r="RDG3" s="995"/>
      <c r="RDH3" s="995"/>
      <c r="RDI3" s="995"/>
      <c r="RDJ3" s="995"/>
      <c r="RDK3" s="995"/>
      <c r="RDL3" s="995"/>
      <c r="RDM3" s="995"/>
      <c r="RDN3" s="995"/>
      <c r="RDO3" s="995"/>
      <c r="RDP3" s="995"/>
      <c r="RDQ3" s="995"/>
      <c r="RDR3" s="995"/>
      <c r="RDS3" s="995"/>
      <c r="RDT3" s="995"/>
      <c r="RDU3" s="995"/>
      <c r="RDV3" s="995"/>
      <c r="RDW3" s="995"/>
      <c r="RDX3" s="995"/>
      <c r="RDY3" s="995"/>
      <c r="RDZ3" s="995"/>
      <c r="REA3" s="995"/>
      <c r="REB3" s="995"/>
      <c r="REC3" s="995"/>
      <c r="RED3" s="995"/>
      <c r="REE3" s="995"/>
      <c r="REF3" s="995"/>
      <c r="REG3" s="995"/>
      <c r="REH3" s="995"/>
      <c r="REI3" s="995"/>
      <c r="REJ3" s="995"/>
      <c r="REK3" s="995"/>
      <c r="REL3" s="995"/>
      <c r="REM3" s="995"/>
      <c r="REN3" s="995"/>
      <c r="REO3" s="995"/>
      <c r="REP3" s="995"/>
      <c r="REQ3" s="995"/>
      <c r="RER3" s="995"/>
      <c r="RES3" s="995"/>
      <c r="RET3" s="995"/>
      <c r="REU3" s="995"/>
      <c r="REV3" s="995"/>
      <c r="REW3" s="995"/>
      <c r="REX3" s="995"/>
      <c r="REY3" s="995"/>
      <c r="REZ3" s="995"/>
      <c r="RFA3" s="995"/>
      <c r="RFB3" s="995"/>
      <c r="RFC3" s="995"/>
      <c r="RFD3" s="995"/>
      <c r="RFE3" s="995"/>
      <c r="RFF3" s="995"/>
      <c r="RFG3" s="995"/>
      <c r="RFH3" s="995"/>
      <c r="RFI3" s="995"/>
      <c r="RFJ3" s="995"/>
      <c r="RFK3" s="995"/>
      <c r="RFL3" s="995"/>
      <c r="RFM3" s="995"/>
      <c r="RFN3" s="995"/>
      <c r="RFO3" s="995"/>
      <c r="RFP3" s="995"/>
      <c r="RFQ3" s="995"/>
      <c r="RFR3" s="995"/>
      <c r="RFS3" s="995"/>
      <c r="RFT3" s="995"/>
      <c r="RFU3" s="995"/>
      <c r="RFV3" s="995"/>
      <c r="RFW3" s="995"/>
      <c r="RFX3" s="995"/>
      <c r="RFY3" s="995"/>
      <c r="RFZ3" s="995"/>
      <c r="RGA3" s="995"/>
      <c r="RGB3" s="995"/>
      <c r="RGC3" s="995"/>
      <c r="RGD3" s="995"/>
      <c r="RGE3" s="995"/>
      <c r="RGF3" s="995"/>
      <c r="RGG3" s="995"/>
      <c r="RGH3" s="995"/>
      <c r="RGI3" s="995"/>
      <c r="RGJ3" s="995"/>
      <c r="RGK3" s="995"/>
      <c r="RGL3" s="995"/>
      <c r="RGM3" s="995"/>
      <c r="RGN3" s="995"/>
      <c r="RGO3" s="995"/>
      <c r="RGP3" s="995"/>
      <c r="RGQ3" s="995"/>
      <c r="RGR3" s="995"/>
      <c r="RGS3" s="995"/>
      <c r="RGT3" s="995"/>
      <c r="RGU3" s="995"/>
      <c r="RGV3" s="995"/>
      <c r="RGW3" s="995"/>
      <c r="RGX3" s="995"/>
      <c r="RGY3" s="995"/>
      <c r="RGZ3" s="995"/>
      <c r="RHA3" s="995"/>
      <c r="RHB3" s="995"/>
      <c r="RHC3" s="995"/>
      <c r="RHD3" s="995"/>
      <c r="RHE3" s="995"/>
      <c r="RHF3" s="995"/>
      <c r="RHG3" s="995"/>
      <c r="RHH3" s="995"/>
      <c r="RHI3" s="995"/>
      <c r="RHJ3" s="995"/>
      <c r="RHK3" s="995"/>
      <c r="RHL3" s="995"/>
      <c r="RHM3" s="995"/>
      <c r="RHN3" s="995"/>
      <c r="RHO3" s="995"/>
      <c r="RHP3" s="995"/>
      <c r="RHQ3" s="995"/>
      <c r="RHR3" s="995"/>
      <c r="RHS3" s="995"/>
      <c r="RHT3" s="995"/>
      <c r="RHU3" s="995"/>
      <c r="RHV3" s="995"/>
      <c r="RHW3" s="995"/>
      <c r="RHX3" s="995"/>
      <c r="RHY3" s="995"/>
      <c r="RHZ3" s="995"/>
      <c r="RIA3" s="995"/>
      <c r="RIB3" s="995"/>
      <c r="RIC3" s="995"/>
      <c r="RID3" s="995"/>
      <c r="RIE3" s="995"/>
      <c r="RIF3" s="995"/>
      <c r="RIG3" s="995"/>
      <c r="RIH3" s="995"/>
      <c r="RII3" s="995"/>
      <c r="RIJ3" s="995"/>
      <c r="RIK3" s="995"/>
      <c r="RIL3" s="995"/>
      <c r="RIM3" s="995"/>
      <c r="RIN3" s="995"/>
      <c r="RIO3" s="995"/>
      <c r="RIP3" s="995"/>
      <c r="RIQ3" s="995"/>
      <c r="RIR3" s="995"/>
      <c r="RIS3" s="995"/>
      <c r="RIT3" s="995"/>
      <c r="RIU3" s="995"/>
      <c r="RIV3" s="995"/>
      <c r="RIW3" s="995"/>
      <c r="RIX3" s="995"/>
      <c r="RIY3" s="995"/>
      <c r="RIZ3" s="995"/>
      <c r="RJA3" s="995"/>
      <c r="RJB3" s="995"/>
      <c r="RJC3" s="995"/>
      <c r="RJD3" s="995"/>
      <c r="RJE3" s="995"/>
      <c r="RJF3" s="995"/>
      <c r="RJG3" s="995"/>
      <c r="RJH3" s="995"/>
      <c r="RJI3" s="995"/>
      <c r="RJJ3" s="995"/>
      <c r="RJK3" s="995"/>
      <c r="RJL3" s="995"/>
      <c r="RJM3" s="995"/>
      <c r="RJN3" s="995"/>
      <c r="RJO3" s="995"/>
      <c r="RJP3" s="995"/>
      <c r="RJQ3" s="995"/>
      <c r="RJR3" s="995"/>
      <c r="RJS3" s="995"/>
      <c r="RJT3" s="995"/>
      <c r="RJU3" s="995"/>
      <c r="RJV3" s="995"/>
      <c r="RJW3" s="995"/>
      <c r="RJX3" s="995"/>
      <c r="RJY3" s="995"/>
      <c r="RJZ3" s="995"/>
      <c r="RKA3" s="995"/>
      <c r="RKB3" s="995"/>
      <c r="RKC3" s="995"/>
      <c r="RKD3" s="995"/>
      <c r="RKE3" s="995"/>
      <c r="RKF3" s="995"/>
      <c r="RKG3" s="995"/>
      <c r="RKH3" s="995"/>
      <c r="RKI3" s="995"/>
      <c r="RKJ3" s="995"/>
      <c r="RKK3" s="995"/>
      <c r="RKL3" s="995"/>
      <c r="RKM3" s="995"/>
      <c r="RKN3" s="995"/>
      <c r="RKO3" s="995"/>
      <c r="RKP3" s="995"/>
      <c r="RKQ3" s="995"/>
      <c r="RKR3" s="995"/>
      <c r="RKS3" s="995"/>
      <c r="RKT3" s="995"/>
      <c r="RKU3" s="995"/>
      <c r="RKV3" s="995"/>
      <c r="RKW3" s="995"/>
      <c r="RKX3" s="995"/>
      <c r="RKY3" s="995"/>
      <c r="RKZ3" s="995"/>
      <c r="RLA3" s="995"/>
      <c r="RLB3" s="995"/>
      <c r="RLC3" s="995"/>
      <c r="RLD3" s="995"/>
      <c r="RLE3" s="995"/>
      <c r="RLF3" s="995"/>
      <c r="RLG3" s="995"/>
      <c r="RLH3" s="995"/>
      <c r="RLI3" s="995"/>
      <c r="RLJ3" s="995"/>
      <c r="RLK3" s="995"/>
      <c r="RLL3" s="995"/>
      <c r="RLM3" s="995"/>
      <c r="RLN3" s="995"/>
      <c r="RLO3" s="995"/>
      <c r="RLP3" s="995"/>
      <c r="RLQ3" s="995"/>
      <c r="RLR3" s="995"/>
      <c r="RLS3" s="995"/>
      <c r="RLT3" s="995"/>
      <c r="RLU3" s="995"/>
      <c r="RLV3" s="995"/>
      <c r="RLW3" s="995"/>
      <c r="RLX3" s="995"/>
      <c r="RLY3" s="995"/>
      <c r="RLZ3" s="995"/>
      <c r="RMA3" s="995"/>
      <c r="RMB3" s="995"/>
      <c r="RMC3" s="995"/>
      <c r="RMD3" s="995"/>
      <c r="RME3" s="995"/>
      <c r="RMF3" s="995"/>
      <c r="RMG3" s="995"/>
      <c r="RMH3" s="995"/>
      <c r="RMI3" s="995"/>
      <c r="RMJ3" s="995"/>
      <c r="RMK3" s="995"/>
      <c r="RML3" s="995"/>
      <c r="RMM3" s="995"/>
      <c r="RMN3" s="995"/>
      <c r="RMO3" s="995"/>
      <c r="RMP3" s="995"/>
      <c r="RMQ3" s="995"/>
      <c r="RMR3" s="995"/>
      <c r="RMS3" s="995"/>
      <c r="RMT3" s="995"/>
      <c r="RMU3" s="995"/>
      <c r="RMV3" s="995"/>
      <c r="RMW3" s="995"/>
      <c r="RMX3" s="995"/>
      <c r="RMY3" s="995"/>
      <c r="RMZ3" s="995"/>
      <c r="RNA3" s="995"/>
      <c r="RNB3" s="995"/>
      <c r="RNC3" s="995"/>
      <c r="RND3" s="995"/>
      <c r="RNE3" s="995"/>
      <c r="RNF3" s="995"/>
      <c r="RNG3" s="995"/>
      <c r="RNH3" s="995"/>
      <c r="RNI3" s="995"/>
      <c r="RNJ3" s="995"/>
      <c r="RNK3" s="995"/>
      <c r="RNL3" s="995"/>
      <c r="RNM3" s="995"/>
      <c r="RNN3" s="995"/>
      <c r="RNO3" s="995"/>
      <c r="RNP3" s="995"/>
      <c r="RNQ3" s="995"/>
      <c r="RNR3" s="995"/>
      <c r="RNS3" s="995"/>
      <c r="RNT3" s="995"/>
      <c r="RNU3" s="995"/>
      <c r="RNV3" s="995"/>
      <c r="RNW3" s="995"/>
      <c r="RNX3" s="995"/>
      <c r="RNY3" s="995"/>
      <c r="RNZ3" s="995"/>
      <c r="ROA3" s="995"/>
      <c r="ROB3" s="995"/>
      <c r="ROC3" s="995"/>
      <c r="ROD3" s="995"/>
      <c r="ROE3" s="995"/>
      <c r="ROF3" s="995"/>
      <c r="ROG3" s="995"/>
      <c r="ROH3" s="995"/>
      <c r="ROI3" s="995"/>
      <c r="ROJ3" s="995"/>
      <c r="ROK3" s="995"/>
      <c r="ROL3" s="995"/>
      <c r="ROM3" s="995"/>
      <c r="RON3" s="995"/>
      <c r="ROO3" s="995"/>
      <c r="ROP3" s="995"/>
      <c r="ROQ3" s="995"/>
      <c r="ROR3" s="995"/>
      <c r="ROS3" s="995"/>
      <c r="ROT3" s="995"/>
      <c r="ROU3" s="995"/>
      <c r="ROV3" s="995"/>
      <c r="ROW3" s="995"/>
      <c r="ROX3" s="995"/>
      <c r="ROY3" s="995"/>
      <c r="ROZ3" s="995"/>
      <c r="RPA3" s="995"/>
      <c r="RPB3" s="995"/>
      <c r="RPC3" s="995"/>
      <c r="RPD3" s="995"/>
      <c r="RPE3" s="995"/>
      <c r="RPF3" s="995"/>
      <c r="RPG3" s="995"/>
      <c r="RPH3" s="995"/>
      <c r="RPI3" s="995"/>
      <c r="RPJ3" s="995"/>
      <c r="RPK3" s="995"/>
      <c r="RPL3" s="995"/>
      <c r="RPM3" s="995"/>
      <c r="RPN3" s="995"/>
      <c r="RPO3" s="995"/>
      <c r="RPP3" s="995"/>
      <c r="RPQ3" s="995"/>
      <c r="RPR3" s="995"/>
      <c r="RPS3" s="995"/>
      <c r="RPT3" s="995"/>
      <c r="RPU3" s="995"/>
      <c r="RPV3" s="995"/>
      <c r="RPW3" s="995"/>
      <c r="RPX3" s="995"/>
      <c r="RPY3" s="995"/>
      <c r="RPZ3" s="995"/>
      <c r="RQA3" s="995"/>
      <c r="RQB3" s="995"/>
      <c r="RQC3" s="995"/>
      <c r="RQD3" s="995"/>
      <c r="RQE3" s="995"/>
      <c r="RQF3" s="995"/>
      <c r="RQG3" s="995"/>
      <c r="RQH3" s="995"/>
      <c r="RQI3" s="995"/>
      <c r="RQJ3" s="995"/>
      <c r="RQK3" s="995"/>
      <c r="RQL3" s="995"/>
      <c r="RQM3" s="995"/>
      <c r="RQN3" s="995"/>
      <c r="RQO3" s="995"/>
      <c r="RQP3" s="995"/>
      <c r="RQQ3" s="995"/>
      <c r="RQR3" s="995"/>
      <c r="RQS3" s="995"/>
      <c r="RQT3" s="995"/>
      <c r="RQU3" s="995"/>
      <c r="RQV3" s="995"/>
      <c r="RQW3" s="995"/>
      <c r="RQX3" s="995"/>
      <c r="RQY3" s="995"/>
      <c r="RQZ3" s="995"/>
      <c r="RRA3" s="995"/>
      <c r="RRB3" s="995"/>
      <c r="RRC3" s="995"/>
      <c r="RRD3" s="995"/>
      <c r="RRE3" s="995"/>
      <c r="RRF3" s="995"/>
      <c r="RRG3" s="995"/>
      <c r="RRH3" s="995"/>
      <c r="RRI3" s="995"/>
      <c r="RRJ3" s="995"/>
      <c r="RRK3" s="995"/>
      <c r="RRL3" s="995"/>
      <c r="RRM3" s="995"/>
      <c r="RRN3" s="995"/>
      <c r="RRO3" s="995"/>
      <c r="RRP3" s="995"/>
      <c r="RRQ3" s="995"/>
      <c r="RRR3" s="995"/>
      <c r="RRS3" s="995"/>
      <c r="RRT3" s="995"/>
      <c r="RRU3" s="995"/>
      <c r="RRV3" s="995"/>
      <c r="RRW3" s="995"/>
      <c r="RRX3" s="995"/>
      <c r="RRY3" s="995"/>
      <c r="RRZ3" s="995"/>
      <c r="RSA3" s="995"/>
      <c r="RSB3" s="995"/>
      <c r="RSC3" s="995"/>
      <c r="RSD3" s="995"/>
      <c r="RSE3" s="995"/>
      <c r="RSF3" s="995"/>
      <c r="RSG3" s="995"/>
      <c r="RSH3" s="995"/>
      <c r="RSI3" s="995"/>
      <c r="RSJ3" s="995"/>
      <c r="RSK3" s="995"/>
      <c r="RSL3" s="995"/>
      <c r="RSM3" s="995"/>
      <c r="RSN3" s="995"/>
      <c r="RSO3" s="995"/>
      <c r="RSP3" s="995"/>
      <c r="RSQ3" s="995"/>
      <c r="RSR3" s="995"/>
      <c r="RSS3" s="995"/>
      <c r="RST3" s="995"/>
      <c r="RSU3" s="995"/>
      <c r="RSV3" s="995"/>
      <c r="RSW3" s="995"/>
      <c r="RSX3" s="995"/>
      <c r="RSY3" s="995"/>
      <c r="RSZ3" s="995"/>
      <c r="RTA3" s="995"/>
      <c r="RTB3" s="995"/>
      <c r="RTC3" s="995"/>
      <c r="RTD3" s="995"/>
      <c r="RTE3" s="995"/>
      <c r="RTF3" s="995"/>
      <c r="RTG3" s="995"/>
      <c r="RTH3" s="995"/>
      <c r="RTI3" s="995"/>
      <c r="RTJ3" s="995"/>
      <c r="RTK3" s="995"/>
      <c r="RTL3" s="995"/>
      <c r="RTM3" s="995"/>
      <c r="RTN3" s="995"/>
      <c r="RTO3" s="995"/>
      <c r="RTP3" s="995"/>
      <c r="RTQ3" s="995"/>
      <c r="RTR3" s="995"/>
      <c r="RTS3" s="995"/>
      <c r="RTT3" s="995"/>
      <c r="RTU3" s="995"/>
      <c r="RTV3" s="995"/>
      <c r="RTW3" s="995"/>
      <c r="RTX3" s="995"/>
      <c r="RTY3" s="995"/>
      <c r="RTZ3" s="995"/>
      <c r="RUA3" s="995"/>
      <c r="RUB3" s="995"/>
      <c r="RUC3" s="995"/>
      <c r="RUD3" s="995"/>
      <c r="RUE3" s="995"/>
      <c r="RUF3" s="995"/>
      <c r="RUG3" s="995"/>
      <c r="RUH3" s="995"/>
      <c r="RUI3" s="995"/>
      <c r="RUJ3" s="995"/>
      <c r="RUK3" s="995"/>
      <c r="RUL3" s="995"/>
      <c r="RUM3" s="995"/>
      <c r="RUN3" s="995"/>
      <c r="RUO3" s="995"/>
      <c r="RUP3" s="995"/>
      <c r="RUQ3" s="995"/>
      <c r="RUR3" s="995"/>
      <c r="RUS3" s="995"/>
      <c r="RUT3" s="995"/>
      <c r="RUU3" s="995"/>
      <c r="RUV3" s="995"/>
      <c r="RUW3" s="995"/>
      <c r="RUX3" s="995"/>
      <c r="RUY3" s="995"/>
      <c r="RUZ3" s="995"/>
      <c r="RVA3" s="995"/>
      <c r="RVB3" s="995"/>
      <c r="RVC3" s="995"/>
      <c r="RVD3" s="995"/>
      <c r="RVE3" s="995"/>
      <c r="RVF3" s="995"/>
      <c r="RVG3" s="995"/>
      <c r="RVH3" s="995"/>
      <c r="RVI3" s="995"/>
      <c r="RVJ3" s="995"/>
      <c r="RVK3" s="995"/>
      <c r="RVL3" s="995"/>
      <c r="RVM3" s="995"/>
      <c r="RVN3" s="995"/>
      <c r="RVO3" s="995"/>
      <c r="RVP3" s="995"/>
      <c r="RVQ3" s="995"/>
      <c r="RVR3" s="995"/>
      <c r="RVS3" s="995"/>
      <c r="RVT3" s="995"/>
      <c r="RVU3" s="995"/>
      <c r="RVV3" s="995"/>
      <c r="RVW3" s="995"/>
      <c r="RVX3" s="995"/>
      <c r="RVY3" s="995"/>
      <c r="RVZ3" s="995"/>
      <c r="RWA3" s="995"/>
      <c r="RWB3" s="995"/>
      <c r="RWC3" s="995"/>
      <c r="RWD3" s="995"/>
      <c r="RWE3" s="995"/>
      <c r="RWF3" s="995"/>
      <c r="RWG3" s="995"/>
      <c r="RWH3" s="995"/>
      <c r="RWI3" s="995"/>
      <c r="RWJ3" s="995"/>
      <c r="RWK3" s="995"/>
      <c r="RWL3" s="995"/>
      <c r="RWM3" s="995"/>
      <c r="RWN3" s="995"/>
      <c r="RWO3" s="995"/>
      <c r="RWP3" s="995"/>
      <c r="RWQ3" s="995"/>
      <c r="RWR3" s="995"/>
      <c r="RWS3" s="995"/>
      <c r="RWT3" s="995"/>
      <c r="RWU3" s="995"/>
      <c r="RWV3" s="995"/>
      <c r="RWW3" s="995"/>
      <c r="RWX3" s="995"/>
      <c r="RWY3" s="995"/>
      <c r="RWZ3" s="995"/>
      <c r="RXA3" s="995"/>
      <c r="RXB3" s="995"/>
      <c r="RXC3" s="995"/>
      <c r="RXD3" s="995"/>
      <c r="RXE3" s="995"/>
      <c r="RXF3" s="995"/>
      <c r="RXG3" s="995"/>
      <c r="RXH3" s="995"/>
      <c r="RXI3" s="995"/>
      <c r="RXJ3" s="995"/>
      <c r="RXK3" s="995"/>
      <c r="RXL3" s="995"/>
      <c r="RXM3" s="995"/>
      <c r="RXN3" s="995"/>
      <c r="RXO3" s="995"/>
      <c r="RXP3" s="995"/>
      <c r="RXQ3" s="995"/>
      <c r="RXR3" s="995"/>
      <c r="RXS3" s="995"/>
      <c r="RXT3" s="995"/>
      <c r="RXU3" s="995"/>
      <c r="RXV3" s="995"/>
      <c r="RXW3" s="995"/>
      <c r="RXX3" s="995"/>
      <c r="RXY3" s="995"/>
      <c r="RXZ3" s="995"/>
      <c r="RYA3" s="995"/>
      <c r="RYB3" s="995"/>
      <c r="RYC3" s="995"/>
      <c r="RYD3" s="995"/>
      <c r="RYE3" s="995"/>
      <c r="RYF3" s="995"/>
      <c r="RYG3" s="995"/>
      <c r="RYH3" s="995"/>
      <c r="RYI3" s="995"/>
      <c r="RYJ3" s="995"/>
      <c r="RYK3" s="995"/>
      <c r="RYL3" s="995"/>
      <c r="RYM3" s="995"/>
      <c r="RYN3" s="995"/>
      <c r="RYO3" s="995"/>
      <c r="RYP3" s="995"/>
      <c r="RYQ3" s="995"/>
      <c r="RYR3" s="995"/>
      <c r="RYS3" s="995"/>
      <c r="RYT3" s="995"/>
      <c r="RYU3" s="995"/>
      <c r="RYV3" s="995"/>
      <c r="RYW3" s="995"/>
      <c r="RYX3" s="995"/>
      <c r="RYY3" s="995"/>
      <c r="RYZ3" s="995"/>
      <c r="RZA3" s="995"/>
      <c r="RZB3" s="995"/>
      <c r="RZC3" s="995"/>
      <c r="RZD3" s="995"/>
      <c r="RZE3" s="995"/>
      <c r="RZF3" s="995"/>
      <c r="RZG3" s="995"/>
      <c r="RZH3" s="995"/>
      <c r="RZI3" s="995"/>
      <c r="RZJ3" s="995"/>
      <c r="RZK3" s="995"/>
      <c r="RZL3" s="995"/>
      <c r="RZM3" s="995"/>
      <c r="RZN3" s="995"/>
      <c r="RZO3" s="995"/>
      <c r="RZP3" s="995"/>
      <c r="RZQ3" s="995"/>
      <c r="RZR3" s="995"/>
      <c r="RZS3" s="995"/>
      <c r="RZT3" s="995"/>
      <c r="RZU3" s="995"/>
      <c r="RZV3" s="995"/>
      <c r="RZW3" s="995"/>
      <c r="RZX3" s="995"/>
      <c r="RZY3" s="995"/>
      <c r="RZZ3" s="995"/>
      <c r="SAA3" s="995"/>
      <c r="SAB3" s="995"/>
      <c r="SAC3" s="995"/>
      <c r="SAD3" s="995"/>
      <c r="SAE3" s="995"/>
      <c r="SAF3" s="995"/>
      <c r="SAG3" s="995"/>
      <c r="SAH3" s="995"/>
      <c r="SAI3" s="995"/>
      <c r="SAJ3" s="995"/>
      <c r="SAK3" s="995"/>
      <c r="SAL3" s="995"/>
      <c r="SAM3" s="995"/>
      <c r="SAN3" s="995"/>
      <c r="SAO3" s="995"/>
      <c r="SAP3" s="995"/>
      <c r="SAQ3" s="995"/>
      <c r="SAR3" s="995"/>
      <c r="SAS3" s="995"/>
      <c r="SAT3" s="995"/>
      <c r="SAU3" s="995"/>
      <c r="SAV3" s="995"/>
      <c r="SAW3" s="995"/>
      <c r="SAX3" s="995"/>
      <c r="SAY3" s="995"/>
      <c r="SAZ3" s="995"/>
      <c r="SBA3" s="995"/>
      <c r="SBB3" s="995"/>
      <c r="SBC3" s="995"/>
      <c r="SBD3" s="995"/>
      <c r="SBE3" s="995"/>
      <c r="SBF3" s="995"/>
      <c r="SBG3" s="995"/>
      <c r="SBH3" s="995"/>
      <c r="SBI3" s="995"/>
      <c r="SBJ3" s="995"/>
      <c r="SBK3" s="995"/>
      <c r="SBL3" s="995"/>
      <c r="SBM3" s="995"/>
      <c r="SBN3" s="995"/>
      <c r="SBO3" s="995"/>
      <c r="SBP3" s="995"/>
      <c r="SBQ3" s="995"/>
      <c r="SBR3" s="995"/>
      <c r="SBS3" s="995"/>
      <c r="SBT3" s="995"/>
      <c r="SBU3" s="995"/>
      <c r="SBV3" s="995"/>
      <c r="SBW3" s="995"/>
      <c r="SBX3" s="995"/>
      <c r="SBY3" s="995"/>
      <c r="SBZ3" s="995"/>
      <c r="SCA3" s="995"/>
      <c r="SCB3" s="995"/>
      <c r="SCC3" s="995"/>
      <c r="SCD3" s="995"/>
      <c r="SCE3" s="995"/>
      <c r="SCF3" s="995"/>
      <c r="SCG3" s="995"/>
      <c r="SCH3" s="995"/>
      <c r="SCI3" s="995"/>
      <c r="SCJ3" s="995"/>
      <c r="SCK3" s="995"/>
      <c r="SCL3" s="995"/>
      <c r="SCM3" s="995"/>
      <c r="SCN3" s="995"/>
      <c r="SCO3" s="995"/>
      <c r="SCP3" s="995"/>
      <c r="SCQ3" s="995"/>
      <c r="SCR3" s="995"/>
      <c r="SCS3" s="995"/>
      <c r="SCT3" s="995"/>
      <c r="SCU3" s="995"/>
      <c r="SCV3" s="995"/>
      <c r="SCW3" s="995"/>
      <c r="SCX3" s="995"/>
      <c r="SCY3" s="995"/>
      <c r="SCZ3" s="995"/>
      <c r="SDA3" s="995"/>
      <c r="SDB3" s="995"/>
      <c r="SDC3" s="995"/>
      <c r="SDD3" s="995"/>
      <c r="SDE3" s="995"/>
      <c r="SDF3" s="995"/>
      <c r="SDG3" s="995"/>
      <c r="SDH3" s="995"/>
      <c r="SDI3" s="995"/>
      <c r="SDJ3" s="995"/>
      <c r="SDK3" s="995"/>
      <c r="SDL3" s="995"/>
      <c r="SDM3" s="995"/>
      <c r="SDN3" s="995"/>
      <c r="SDO3" s="995"/>
      <c r="SDP3" s="995"/>
      <c r="SDQ3" s="995"/>
      <c r="SDR3" s="995"/>
      <c r="SDS3" s="995"/>
      <c r="SDT3" s="995"/>
      <c r="SDU3" s="995"/>
      <c r="SDV3" s="995"/>
      <c r="SDW3" s="995"/>
      <c r="SDX3" s="995"/>
      <c r="SDY3" s="995"/>
      <c r="SDZ3" s="995"/>
      <c r="SEA3" s="995"/>
      <c r="SEB3" s="995"/>
      <c r="SEC3" s="995"/>
      <c r="SED3" s="995"/>
      <c r="SEE3" s="995"/>
      <c r="SEF3" s="995"/>
      <c r="SEG3" s="995"/>
      <c r="SEH3" s="995"/>
      <c r="SEI3" s="995"/>
      <c r="SEJ3" s="995"/>
      <c r="SEK3" s="995"/>
      <c r="SEL3" s="995"/>
      <c r="SEM3" s="995"/>
      <c r="SEN3" s="995"/>
      <c r="SEO3" s="995"/>
      <c r="SEP3" s="995"/>
      <c r="SEQ3" s="995"/>
      <c r="SER3" s="995"/>
      <c r="SES3" s="995"/>
      <c r="SET3" s="995"/>
      <c r="SEU3" s="995"/>
      <c r="SEV3" s="995"/>
      <c r="SEW3" s="995"/>
      <c r="SEX3" s="995"/>
      <c r="SEY3" s="995"/>
      <c r="SEZ3" s="995"/>
      <c r="SFA3" s="995"/>
      <c r="SFB3" s="995"/>
      <c r="SFC3" s="995"/>
      <c r="SFD3" s="995"/>
      <c r="SFE3" s="995"/>
      <c r="SFF3" s="995"/>
      <c r="SFG3" s="995"/>
      <c r="SFH3" s="995"/>
      <c r="SFI3" s="995"/>
      <c r="SFJ3" s="995"/>
      <c r="SFK3" s="995"/>
      <c r="SFL3" s="995"/>
      <c r="SFM3" s="995"/>
      <c r="SFN3" s="995"/>
      <c r="SFO3" s="995"/>
      <c r="SFP3" s="995"/>
      <c r="SFQ3" s="995"/>
      <c r="SFR3" s="995"/>
      <c r="SFS3" s="995"/>
      <c r="SFT3" s="995"/>
      <c r="SFU3" s="995"/>
      <c r="SFV3" s="995"/>
      <c r="SFW3" s="995"/>
      <c r="SFX3" s="995"/>
      <c r="SFY3" s="995"/>
      <c r="SFZ3" s="995"/>
      <c r="SGA3" s="995"/>
      <c r="SGB3" s="995"/>
      <c r="SGC3" s="995"/>
      <c r="SGD3" s="995"/>
      <c r="SGE3" s="995"/>
      <c r="SGF3" s="995"/>
      <c r="SGG3" s="995"/>
      <c r="SGH3" s="995"/>
      <c r="SGI3" s="995"/>
      <c r="SGJ3" s="995"/>
      <c r="SGK3" s="995"/>
      <c r="SGL3" s="995"/>
      <c r="SGM3" s="995"/>
      <c r="SGN3" s="995"/>
      <c r="SGO3" s="995"/>
      <c r="SGP3" s="995"/>
      <c r="SGQ3" s="995"/>
      <c r="SGR3" s="995"/>
      <c r="SGS3" s="995"/>
      <c r="SGT3" s="995"/>
      <c r="SGU3" s="995"/>
      <c r="SGV3" s="995"/>
      <c r="SGW3" s="995"/>
      <c r="SGX3" s="995"/>
      <c r="SGY3" s="995"/>
      <c r="SGZ3" s="995"/>
      <c r="SHA3" s="995"/>
      <c r="SHB3" s="995"/>
      <c r="SHC3" s="995"/>
      <c r="SHD3" s="995"/>
      <c r="SHE3" s="995"/>
      <c r="SHF3" s="995"/>
      <c r="SHG3" s="995"/>
      <c r="SHH3" s="995"/>
      <c r="SHI3" s="995"/>
      <c r="SHJ3" s="995"/>
      <c r="SHK3" s="995"/>
      <c r="SHL3" s="995"/>
      <c r="SHM3" s="995"/>
      <c r="SHN3" s="995"/>
      <c r="SHO3" s="995"/>
      <c r="SHP3" s="995"/>
      <c r="SHQ3" s="995"/>
      <c r="SHR3" s="995"/>
      <c r="SHS3" s="995"/>
      <c r="SHT3" s="995"/>
      <c r="SHU3" s="995"/>
      <c r="SHV3" s="995"/>
      <c r="SHW3" s="995"/>
      <c r="SHX3" s="995"/>
      <c r="SHY3" s="995"/>
      <c r="SHZ3" s="995"/>
      <c r="SIA3" s="995"/>
      <c r="SIB3" s="995"/>
      <c r="SIC3" s="995"/>
      <c r="SID3" s="995"/>
      <c r="SIE3" s="995"/>
      <c r="SIF3" s="995"/>
      <c r="SIG3" s="995"/>
      <c r="SIH3" s="995"/>
      <c r="SII3" s="995"/>
      <c r="SIJ3" s="995"/>
      <c r="SIK3" s="995"/>
      <c r="SIL3" s="995"/>
      <c r="SIM3" s="995"/>
      <c r="SIN3" s="995"/>
      <c r="SIO3" s="995"/>
      <c r="SIP3" s="995"/>
      <c r="SIQ3" s="995"/>
      <c r="SIR3" s="995"/>
      <c r="SIS3" s="995"/>
      <c r="SIT3" s="995"/>
      <c r="SIU3" s="995"/>
      <c r="SIV3" s="995"/>
      <c r="SIW3" s="995"/>
      <c r="SIX3" s="995"/>
      <c r="SIY3" s="995"/>
      <c r="SIZ3" s="995"/>
      <c r="SJA3" s="995"/>
      <c r="SJB3" s="995"/>
      <c r="SJC3" s="995"/>
      <c r="SJD3" s="995"/>
      <c r="SJE3" s="995"/>
      <c r="SJF3" s="995"/>
      <c r="SJG3" s="995"/>
      <c r="SJH3" s="995"/>
      <c r="SJI3" s="995"/>
      <c r="SJJ3" s="995"/>
      <c r="SJK3" s="995"/>
      <c r="SJL3" s="995"/>
      <c r="SJM3" s="995"/>
      <c r="SJN3" s="995"/>
      <c r="SJO3" s="995"/>
      <c r="SJP3" s="995"/>
      <c r="SJQ3" s="995"/>
      <c r="SJR3" s="995"/>
      <c r="SJS3" s="995"/>
      <c r="SJT3" s="995"/>
      <c r="SJU3" s="995"/>
      <c r="SJV3" s="995"/>
      <c r="SJW3" s="995"/>
      <c r="SJX3" s="995"/>
      <c r="SJY3" s="995"/>
      <c r="SJZ3" s="995"/>
      <c r="SKA3" s="995"/>
      <c r="SKB3" s="995"/>
      <c r="SKC3" s="995"/>
      <c r="SKD3" s="995"/>
      <c r="SKE3" s="995"/>
      <c r="SKF3" s="995"/>
      <c r="SKG3" s="995"/>
      <c r="SKH3" s="995"/>
      <c r="SKI3" s="995"/>
      <c r="SKJ3" s="995"/>
      <c r="SKK3" s="995"/>
      <c r="SKL3" s="995"/>
      <c r="SKM3" s="995"/>
      <c r="SKN3" s="995"/>
      <c r="SKO3" s="995"/>
      <c r="SKP3" s="995"/>
      <c r="SKQ3" s="995"/>
      <c r="SKR3" s="995"/>
      <c r="SKS3" s="995"/>
      <c r="SKT3" s="995"/>
      <c r="SKU3" s="995"/>
      <c r="SKV3" s="995"/>
      <c r="SKW3" s="995"/>
      <c r="SKX3" s="995"/>
      <c r="SKY3" s="995"/>
      <c r="SKZ3" s="995"/>
      <c r="SLA3" s="995"/>
      <c r="SLB3" s="995"/>
      <c r="SLC3" s="995"/>
      <c r="SLD3" s="995"/>
      <c r="SLE3" s="995"/>
      <c r="SLF3" s="995"/>
      <c r="SLG3" s="995"/>
      <c r="SLH3" s="995"/>
      <c r="SLI3" s="995"/>
      <c r="SLJ3" s="995"/>
      <c r="SLK3" s="995"/>
      <c r="SLL3" s="995"/>
      <c r="SLM3" s="995"/>
      <c r="SLN3" s="995"/>
      <c r="SLO3" s="995"/>
      <c r="SLP3" s="995"/>
      <c r="SLQ3" s="995"/>
      <c r="SLR3" s="995"/>
      <c r="SLS3" s="995"/>
      <c r="SLT3" s="995"/>
      <c r="SLU3" s="995"/>
      <c r="SLV3" s="995"/>
      <c r="SLW3" s="995"/>
      <c r="SLX3" s="995"/>
      <c r="SLY3" s="995"/>
      <c r="SLZ3" s="995"/>
      <c r="SMA3" s="995"/>
      <c r="SMB3" s="995"/>
      <c r="SMC3" s="995"/>
      <c r="SMD3" s="995"/>
      <c r="SME3" s="995"/>
      <c r="SMF3" s="995"/>
      <c r="SMG3" s="995"/>
      <c r="SMH3" s="995"/>
      <c r="SMI3" s="995"/>
      <c r="SMJ3" s="995"/>
      <c r="SMK3" s="995"/>
      <c r="SML3" s="995"/>
      <c r="SMM3" s="995"/>
      <c r="SMN3" s="995"/>
      <c r="SMO3" s="995"/>
      <c r="SMP3" s="995"/>
      <c r="SMQ3" s="995"/>
      <c r="SMR3" s="995"/>
      <c r="SMS3" s="995"/>
      <c r="SMT3" s="995"/>
      <c r="SMU3" s="995"/>
      <c r="SMV3" s="995"/>
      <c r="SMW3" s="995"/>
      <c r="SMX3" s="995"/>
      <c r="SMY3" s="995"/>
      <c r="SMZ3" s="995"/>
      <c r="SNA3" s="995"/>
      <c r="SNB3" s="995"/>
      <c r="SNC3" s="995"/>
      <c r="SND3" s="995"/>
      <c r="SNE3" s="995"/>
      <c r="SNF3" s="995"/>
      <c r="SNG3" s="995"/>
      <c r="SNH3" s="995"/>
      <c r="SNI3" s="995"/>
      <c r="SNJ3" s="995"/>
      <c r="SNK3" s="995"/>
      <c r="SNL3" s="995"/>
      <c r="SNM3" s="995"/>
      <c r="SNN3" s="995"/>
      <c r="SNO3" s="995"/>
      <c r="SNP3" s="995"/>
      <c r="SNQ3" s="995"/>
      <c r="SNR3" s="995"/>
      <c r="SNS3" s="995"/>
      <c r="SNT3" s="995"/>
      <c r="SNU3" s="995"/>
      <c r="SNV3" s="995"/>
      <c r="SNW3" s="995"/>
      <c r="SNX3" s="995"/>
      <c r="SNY3" s="995"/>
      <c r="SNZ3" s="995"/>
      <c r="SOA3" s="995"/>
      <c r="SOB3" s="995"/>
      <c r="SOC3" s="995"/>
      <c r="SOD3" s="995"/>
      <c r="SOE3" s="995"/>
      <c r="SOF3" s="995"/>
      <c r="SOG3" s="995"/>
      <c r="SOH3" s="995"/>
      <c r="SOI3" s="995"/>
      <c r="SOJ3" s="995"/>
      <c r="SOK3" s="995"/>
      <c r="SOL3" s="995"/>
      <c r="SOM3" s="995"/>
      <c r="SON3" s="995"/>
      <c r="SOO3" s="995"/>
      <c r="SOP3" s="995"/>
      <c r="SOQ3" s="995"/>
      <c r="SOR3" s="995"/>
      <c r="SOS3" s="995"/>
      <c r="SOT3" s="995"/>
      <c r="SOU3" s="995"/>
      <c r="SOV3" s="995"/>
      <c r="SOW3" s="995"/>
      <c r="SOX3" s="995"/>
      <c r="SOY3" s="995"/>
      <c r="SOZ3" s="995"/>
      <c r="SPA3" s="995"/>
      <c r="SPB3" s="995"/>
      <c r="SPC3" s="995"/>
      <c r="SPD3" s="995"/>
      <c r="SPE3" s="995"/>
      <c r="SPF3" s="995"/>
      <c r="SPG3" s="995"/>
      <c r="SPH3" s="995"/>
      <c r="SPI3" s="995"/>
      <c r="SPJ3" s="995"/>
      <c r="SPK3" s="995"/>
      <c r="SPL3" s="995"/>
      <c r="SPM3" s="995"/>
      <c r="SPN3" s="995"/>
      <c r="SPO3" s="995"/>
      <c r="SPP3" s="995"/>
      <c r="SPQ3" s="995"/>
      <c r="SPR3" s="995"/>
      <c r="SPS3" s="995"/>
      <c r="SPT3" s="995"/>
      <c r="SPU3" s="995"/>
      <c r="SPV3" s="995"/>
      <c r="SPW3" s="995"/>
      <c r="SPX3" s="995"/>
      <c r="SPY3" s="995"/>
      <c r="SPZ3" s="995"/>
      <c r="SQA3" s="995"/>
      <c r="SQB3" s="995"/>
      <c r="SQC3" s="995"/>
      <c r="SQD3" s="995"/>
      <c r="SQE3" s="995"/>
      <c r="SQF3" s="995"/>
      <c r="SQG3" s="995"/>
      <c r="SQH3" s="995"/>
      <c r="SQI3" s="995"/>
      <c r="SQJ3" s="995"/>
      <c r="SQK3" s="995"/>
      <c r="SQL3" s="995"/>
      <c r="SQM3" s="995"/>
      <c r="SQN3" s="995"/>
      <c r="SQO3" s="995"/>
      <c r="SQP3" s="995"/>
      <c r="SQQ3" s="995"/>
      <c r="SQR3" s="995"/>
      <c r="SQS3" s="995"/>
      <c r="SQT3" s="995"/>
      <c r="SQU3" s="995"/>
      <c r="SQV3" s="995"/>
      <c r="SQW3" s="995"/>
      <c r="SQX3" s="995"/>
      <c r="SQY3" s="995"/>
      <c r="SQZ3" s="995"/>
      <c r="SRA3" s="995"/>
      <c r="SRB3" s="995"/>
      <c r="SRC3" s="995"/>
      <c r="SRD3" s="995"/>
      <c r="SRE3" s="995"/>
      <c r="SRF3" s="995"/>
      <c r="SRG3" s="995"/>
      <c r="SRH3" s="995"/>
      <c r="SRI3" s="995"/>
      <c r="SRJ3" s="995"/>
      <c r="SRK3" s="995"/>
      <c r="SRL3" s="995"/>
      <c r="SRM3" s="995"/>
      <c r="SRN3" s="995"/>
      <c r="SRO3" s="995"/>
      <c r="SRP3" s="995"/>
      <c r="SRQ3" s="995"/>
      <c r="SRR3" s="995"/>
      <c r="SRS3" s="995"/>
      <c r="SRT3" s="995"/>
      <c r="SRU3" s="995"/>
      <c r="SRV3" s="995"/>
      <c r="SRW3" s="995"/>
      <c r="SRX3" s="995"/>
      <c r="SRY3" s="995"/>
      <c r="SRZ3" s="995"/>
      <c r="SSA3" s="995"/>
      <c r="SSB3" s="995"/>
      <c r="SSC3" s="995"/>
      <c r="SSD3" s="995"/>
      <c r="SSE3" s="995"/>
      <c r="SSF3" s="995"/>
      <c r="SSG3" s="995"/>
      <c r="SSH3" s="995"/>
      <c r="SSI3" s="995"/>
      <c r="SSJ3" s="995"/>
      <c r="SSK3" s="995"/>
      <c r="SSL3" s="995"/>
      <c r="SSM3" s="995"/>
      <c r="SSN3" s="995"/>
      <c r="SSO3" s="995"/>
      <c r="SSP3" s="995"/>
      <c r="SSQ3" s="995"/>
      <c r="SSR3" s="995"/>
      <c r="SSS3" s="995"/>
      <c r="SST3" s="995"/>
      <c r="SSU3" s="995"/>
      <c r="SSV3" s="995"/>
      <c r="SSW3" s="995"/>
      <c r="SSX3" s="995"/>
      <c r="SSY3" s="995"/>
      <c r="SSZ3" s="995"/>
      <c r="STA3" s="995"/>
      <c r="STB3" s="995"/>
      <c r="STC3" s="995"/>
      <c r="STD3" s="995"/>
      <c r="STE3" s="995"/>
      <c r="STF3" s="995"/>
      <c r="STG3" s="995"/>
      <c r="STH3" s="995"/>
      <c r="STI3" s="995"/>
      <c r="STJ3" s="995"/>
      <c r="STK3" s="995"/>
      <c r="STL3" s="995"/>
      <c r="STM3" s="995"/>
      <c r="STN3" s="995"/>
      <c r="STO3" s="995"/>
      <c r="STP3" s="995"/>
      <c r="STQ3" s="995"/>
      <c r="STR3" s="995"/>
      <c r="STS3" s="995"/>
      <c r="STT3" s="995"/>
      <c r="STU3" s="995"/>
      <c r="STV3" s="995"/>
      <c r="STW3" s="995"/>
      <c r="STX3" s="995"/>
      <c r="STY3" s="995"/>
      <c r="STZ3" s="995"/>
      <c r="SUA3" s="995"/>
      <c r="SUB3" s="995"/>
      <c r="SUC3" s="995"/>
      <c r="SUD3" s="995"/>
      <c r="SUE3" s="995"/>
      <c r="SUF3" s="995"/>
      <c r="SUG3" s="995"/>
      <c r="SUH3" s="995"/>
      <c r="SUI3" s="995"/>
      <c r="SUJ3" s="995"/>
      <c r="SUK3" s="995"/>
      <c r="SUL3" s="995"/>
      <c r="SUM3" s="995"/>
      <c r="SUN3" s="995"/>
      <c r="SUO3" s="995"/>
      <c r="SUP3" s="995"/>
      <c r="SUQ3" s="995"/>
      <c r="SUR3" s="995"/>
      <c r="SUS3" s="995"/>
      <c r="SUT3" s="995"/>
      <c r="SUU3" s="995"/>
      <c r="SUV3" s="995"/>
      <c r="SUW3" s="995"/>
      <c r="SUX3" s="995"/>
      <c r="SUY3" s="995"/>
      <c r="SUZ3" s="995"/>
      <c r="SVA3" s="995"/>
      <c r="SVB3" s="995"/>
      <c r="SVC3" s="995"/>
      <c r="SVD3" s="995"/>
      <c r="SVE3" s="995"/>
      <c r="SVF3" s="995"/>
      <c r="SVG3" s="995"/>
      <c r="SVH3" s="995"/>
      <c r="SVI3" s="995"/>
      <c r="SVJ3" s="995"/>
      <c r="SVK3" s="995"/>
      <c r="SVL3" s="995"/>
      <c r="SVM3" s="995"/>
      <c r="SVN3" s="995"/>
      <c r="SVO3" s="995"/>
      <c r="SVP3" s="995"/>
      <c r="SVQ3" s="995"/>
      <c r="SVR3" s="995"/>
      <c r="SVS3" s="995"/>
      <c r="SVT3" s="995"/>
      <c r="SVU3" s="995"/>
      <c r="SVV3" s="995"/>
      <c r="SVW3" s="995"/>
      <c r="SVX3" s="995"/>
      <c r="SVY3" s="995"/>
      <c r="SVZ3" s="995"/>
      <c r="SWA3" s="995"/>
      <c r="SWB3" s="995"/>
      <c r="SWC3" s="995"/>
      <c r="SWD3" s="995"/>
      <c r="SWE3" s="995"/>
      <c r="SWF3" s="995"/>
      <c r="SWG3" s="995"/>
      <c r="SWH3" s="995"/>
      <c r="SWI3" s="995"/>
      <c r="SWJ3" s="995"/>
      <c r="SWK3" s="995"/>
      <c r="SWL3" s="995"/>
      <c r="SWM3" s="995"/>
      <c r="SWN3" s="995"/>
      <c r="SWO3" s="995"/>
      <c r="SWP3" s="995"/>
      <c r="SWQ3" s="995"/>
      <c r="SWR3" s="995"/>
      <c r="SWS3" s="995"/>
      <c r="SWT3" s="995"/>
      <c r="SWU3" s="995"/>
      <c r="SWV3" s="995"/>
      <c r="SWW3" s="995"/>
      <c r="SWX3" s="995"/>
      <c r="SWY3" s="995"/>
      <c r="SWZ3" s="995"/>
      <c r="SXA3" s="995"/>
      <c r="SXB3" s="995"/>
      <c r="SXC3" s="995"/>
      <c r="SXD3" s="995"/>
      <c r="SXE3" s="995"/>
      <c r="SXF3" s="995"/>
      <c r="SXG3" s="995"/>
      <c r="SXH3" s="995"/>
      <c r="SXI3" s="995"/>
      <c r="SXJ3" s="995"/>
      <c r="SXK3" s="995"/>
      <c r="SXL3" s="995"/>
      <c r="SXM3" s="995"/>
      <c r="SXN3" s="995"/>
      <c r="SXO3" s="995"/>
      <c r="SXP3" s="995"/>
      <c r="SXQ3" s="995"/>
      <c r="SXR3" s="995"/>
      <c r="SXS3" s="995"/>
      <c r="SXT3" s="995"/>
      <c r="SXU3" s="995"/>
      <c r="SXV3" s="995"/>
      <c r="SXW3" s="995"/>
      <c r="SXX3" s="995"/>
      <c r="SXY3" s="995"/>
      <c r="SXZ3" s="995"/>
      <c r="SYA3" s="995"/>
      <c r="SYB3" s="995"/>
      <c r="SYC3" s="995"/>
      <c r="SYD3" s="995"/>
      <c r="SYE3" s="995"/>
      <c r="SYF3" s="995"/>
      <c r="SYG3" s="995"/>
      <c r="SYH3" s="995"/>
      <c r="SYI3" s="995"/>
      <c r="SYJ3" s="995"/>
      <c r="SYK3" s="995"/>
      <c r="SYL3" s="995"/>
      <c r="SYM3" s="995"/>
      <c r="SYN3" s="995"/>
      <c r="SYO3" s="995"/>
      <c r="SYP3" s="995"/>
      <c r="SYQ3" s="995"/>
      <c r="SYR3" s="995"/>
      <c r="SYS3" s="995"/>
      <c r="SYT3" s="995"/>
      <c r="SYU3" s="995"/>
      <c r="SYV3" s="995"/>
      <c r="SYW3" s="995"/>
      <c r="SYX3" s="995"/>
      <c r="SYY3" s="995"/>
      <c r="SYZ3" s="995"/>
      <c r="SZA3" s="995"/>
      <c r="SZB3" s="995"/>
      <c r="SZC3" s="995"/>
      <c r="SZD3" s="995"/>
      <c r="SZE3" s="995"/>
      <c r="SZF3" s="995"/>
      <c r="SZG3" s="995"/>
      <c r="SZH3" s="995"/>
      <c r="SZI3" s="995"/>
      <c r="SZJ3" s="995"/>
      <c r="SZK3" s="995"/>
      <c r="SZL3" s="995"/>
      <c r="SZM3" s="995"/>
      <c r="SZN3" s="995"/>
      <c r="SZO3" s="995"/>
      <c r="SZP3" s="995"/>
      <c r="SZQ3" s="995"/>
      <c r="SZR3" s="995"/>
      <c r="SZS3" s="995"/>
      <c r="SZT3" s="995"/>
      <c r="SZU3" s="995"/>
      <c r="SZV3" s="995"/>
      <c r="SZW3" s="995"/>
      <c r="SZX3" s="995"/>
      <c r="SZY3" s="995"/>
      <c r="SZZ3" s="995"/>
      <c r="TAA3" s="995"/>
      <c r="TAB3" s="995"/>
      <c r="TAC3" s="995"/>
      <c r="TAD3" s="995"/>
      <c r="TAE3" s="995"/>
      <c r="TAF3" s="995"/>
      <c r="TAG3" s="995"/>
      <c r="TAH3" s="995"/>
      <c r="TAI3" s="995"/>
      <c r="TAJ3" s="995"/>
      <c r="TAK3" s="995"/>
      <c r="TAL3" s="995"/>
      <c r="TAM3" s="995"/>
      <c r="TAN3" s="995"/>
      <c r="TAO3" s="995"/>
      <c r="TAP3" s="995"/>
      <c r="TAQ3" s="995"/>
      <c r="TAR3" s="995"/>
      <c r="TAS3" s="995"/>
      <c r="TAT3" s="995"/>
      <c r="TAU3" s="995"/>
      <c r="TAV3" s="995"/>
      <c r="TAW3" s="995"/>
      <c r="TAX3" s="995"/>
      <c r="TAY3" s="995"/>
      <c r="TAZ3" s="995"/>
      <c r="TBA3" s="995"/>
      <c r="TBB3" s="995"/>
      <c r="TBC3" s="995"/>
      <c r="TBD3" s="995"/>
      <c r="TBE3" s="995"/>
      <c r="TBF3" s="995"/>
      <c r="TBG3" s="995"/>
      <c r="TBH3" s="995"/>
      <c r="TBI3" s="995"/>
      <c r="TBJ3" s="995"/>
      <c r="TBK3" s="995"/>
      <c r="TBL3" s="995"/>
      <c r="TBM3" s="995"/>
      <c r="TBN3" s="995"/>
      <c r="TBO3" s="995"/>
      <c r="TBP3" s="995"/>
      <c r="TBQ3" s="995"/>
      <c r="TBR3" s="995"/>
      <c r="TBS3" s="995"/>
      <c r="TBT3" s="995"/>
      <c r="TBU3" s="995"/>
      <c r="TBV3" s="995"/>
      <c r="TBW3" s="995"/>
      <c r="TBX3" s="995"/>
      <c r="TBY3" s="995"/>
      <c r="TBZ3" s="995"/>
      <c r="TCA3" s="995"/>
      <c r="TCB3" s="995"/>
      <c r="TCC3" s="995"/>
      <c r="TCD3" s="995"/>
      <c r="TCE3" s="995"/>
      <c r="TCF3" s="995"/>
      <c r="TCG3" s="995"/>
      <c r="TCH3" s="995"/>
      <c r="TCI3" s="995"/>
      <c r="TCJ3" s="995"/>
      <c r="TCK3" s="995"/>
      <c r="TCL3" s="995"/>
      <c r="TCM3" s="995"/>
      <c r="TCN3" s="995"/>
      <c r="TCO3" s="995"/>
      <c r="TCP3" s="995"/>
      <c r="TCQ3" s="995"/>
      <c r="TCR3" s="995"/>
      <c r="TCS3" s="995"/>
      <c r="TCT3" s="995"/>
      <c r="TCU3" s="995"/>
      <c r="TCV3" s="995"/>
      <c r="TCW3" s="995"/>
      <c r="TCX3" s="995"/>
      <c r="TCY3" s="995"/>
      <c r="TCZ3" s="995"/>
      <c r="TDA3" s="995"/>
      <c r="TDB3" s="995"/>
      <c r="TDC3" s="995"/>
      <c r="TDD3" s="995"/>
      <c r="TDE3" s="995"/>
      <c r="TDF3" s="995"/>
      <c r="TDG3" s="995"/>
      <c r="TDH3" s="995"/>
      <c r="TDI3" s="995"/>
      <c r="TDJ3" s="995"/>
      <c r="TDK3" s="995"/>
      <c r="TDL3" s="995"/>
      <c r="TDM3" s="995"/>
      <c r="TDN3" s="995"/>
      <c r="TDO3" s="995"/>
      <c r="TDP3" s="995"/>
      <c r="TDQ3" s="995"/>
      <c r="TDR3" s="995"/>
      <c r="TDS3" s="995"/>
      <c r="TDT3" s="995"/>
      <c r="TDU3" s="995"/>
      <c r="TDV3" s="995"/>
      <c r="TDW3" s="995"/>
      <c r="TDX3" s="995"/>
      <c r="TDY3" s="995"/>
      <c r="TDZ3" s="995"/>
      <c r="TEA3" s="995"/>
      <c r="TEB3" s="995"/>
      <c r="TEC3" s="995"/>
      <c r="TED3" s="995"/>
      <c r="TEE3" s="995"/>
      <c r="TEF3" s="995"/>
      <c r="TEG3" s="995"/>
      <c r="TEH3" s="995"/>
      <c r="TEI3" s="995"/>
      <c r="TEJ3" s="995"/>
      <c r="TEK3" s="995"/>
      <c r="TEL3" s="995"/>
      <c r="TEM3" s="995"/>
      <c r="TEN3" s="995"/>
      <c r="TEO3" s="995"/>
      <c r="TEP3" s="995"/>
      <c r="TEQ3" s="995"/>
      <c r="TER3" s="995"/>
      <c r="TES3" s="995"/>
      <c r="TET3" s="995"/>
      <c r="TEU3" s="995"/>
      <c r="TEV3" s="995"/>
      <c r="TEW3" s="995"/>
      <c r="TEX3" s="995"/>
      <c r="TEY3" s="995"/>
      <c r="TEZ3" s="995"/>
      <c r="TFA3" s="995"/>
      <c r="TFB3" s="995"/>
      <c r="TFC3" s="995"/>
      <c r="TFD3" s="995"/>
      <c r="TFE3" s="995"/>
      <c r="TFF3" s="995"/>
      <c r="TFG3" s="995"/>
      <c r="TFH3" s="995"/>
      <c r="TFI3" s="995"/>
      <c r="TFJ3" s="995"/>
      <c r="TFK3" s="995"/>
      <c r="TFL3" s="995"/>
      <c r="TFM3" s="995"/>
      <c r="TFN3" s="995"/>
      <c r="TFO3" s="995"/>
      <c r="TFP3" s="995"/>
      <c r="TFQ3" s="995"/>
      <c r="TFR3" s="995"/>
      <c r="TFS3" s="995"/>
      <c r="TFT3" s="995"/>
      <c r="TFU3" s="995"/>
      <c r="TFV3" s="995"/>
      <c r="TFW3" s="995"/>
      <c r="TFX3" s="995"/>
      <c r="TFY3" s="995"/>
      <c r="TFZ3" s="995"/>
      <c r="TGA3" s="995"/>
      <c r="TGB3" s="995"/>
      <c r="TGC3" s="995"/>
      <c r="TGD3" s="995"/>
      <c r="TGE3" s="995"/>
      <c r="TGF3" s="995"/>
      <c r="TGG3" s="995"/>
      <c r="TGH3" s="995"/>
      <c r="TGI3" s="995"/>
      <c r="TGJ3" s="995"/>
      <c r="TGK3" s="995"/>
      <c r="TGL3" s="995"/>
      <c r="TGM3" s="995"/>
      <c r="TGN3" s="995"/>
      <c r="TGO3" s="995"/>
      <c r="TGP3" s="995"/>
      <c r="TGQ3" s="995"/>
      <c r="TGR3" s="995"/>
      <c r="TGS3" s="995"/>
      <c r="TGT3" s="995"/>
      <c r="TGU3" s="995"/>
      <c r="TGV3" s="995"/>
      <c r="TGW3" s="995"/>
      <c r="TGX3" s="995"/>
      <c r="TGY3" s="995"/>
      <c r="TGZ3" s="995"/>
      <c r="THA3" s="995"/>
      <c r="THB3" s="995"/>
      <c r="THC3" s="995"/>
      <c r="THD3" s="995"/>
      <c r="THE3" s="995"/>
      <c r="THF3" s="995"/>
      <c r="THG3" s="995"/>
      <c r="THH3" s="995"/>
      <c r="THI3" s="995"/>
      <c r="THJ3" s="995"/>
      <c r="THK3" s="995"/>
      <c r="THL3" s="995"/>
      <c r="THM3" s="995"/>
      <c r="THN3" s="995"/>
      <c r="THO3" s="995"/>
      <c r="THP3" s="995"/>
      <c r="THQ3" s="995"/>
      <c r="THR3" s="995"/>
      <c r="THS3" s="995"/>
      <c r="THT3" s="995"/>
      <c r="THU3" s="995"/>
      <c r="THV3" s="995"/>
      <c r="THW3" s="995"/>
      <c r="THX3" s="995"/>
      <c r="THY3" s="995"/>
      <c r="THZ3" s="995"/>
      <c r="TIA3" s="995"/>
      <c r="TIB3" s="995"/>
      <c r="TIC3" s="995"/>
      <c r="TID3" s="995"/>
      <c r="TIE3" s="995"/>
      <c r="TIF3" s="995"/>
      <c r="TIG3" s="995"/>
      <c r="TIH3" s="995"/>
      <c r="TII3" s="995"/>
      <c r="TIJ3" s="995"/>
      <c r="TIK3" s="995"/>
      <c r="TIL3" s="995"/>
      <c r="TIM3" s="995"/>
      <c r="TIN3" s="995"/>
      <c r="TIO3" s="995"/>
      <c r="TIP3" s="995"/>
      <c r="TIQ3" s="995"/>
      <c r="TIR3" s="995"/>
      <c r="TIS3" s="995"/>
      <c r="TIT3" s="995"/>
      <c r="TIU3" s="995"/>
      <c r="TIV3" s="995"/>
      <c r="TIW3" s="995"/>
      <c r="TIX3" s="995"/>
      <c r="TIY3" s="995"/>
      <c r="TIZ3" s="995"/>
      <c r="TJA3" s="995"/>
      <c r="TJB3" s="995"/>
      <c r="TJC3" s="995"/>
      <c r="TJD3" s="995"/>
      <c r="TJE3" s="995"/>
      <c r="TJF3" s="995"/>
      <c r="TJG3" s="995"/>
      <c r="TJH3" s="995"/>
      <c r="TJI3" s="995"/>
      <c r="TJJ3" s="995"/>
      <c r="TJK3" s="995"/>
      <c r="TJL3" s="995"/>
      <c r="TJM3" s="995"/>
      <c r="TJN3" s="995"/>
      <c r="TJO3" s="995"/>
      <c r="TJP3" s="995"/>
      <c r="TJQ3" s="995"/>
      <c r="TJR3" s="995"/>
      <c r="TJS3" s="995"/>
      <c r="TJT3" s="995"/>
      <c r="TJU3" s="995"/>
      <c r="TJV3" s="995"/>
      <c r="TJW3" s="995"/>
      <c r="TJX3" s="995"/>
      <c r="TJY3" s="995"/>
      <c r="TJZ3" s="995"/>
      <c r="TKA3" s="995"/>
      <c r="TKB3" s="995"/>
      <c r="TKC3" s="995"/>
      <c r="TKD3" s="995"/>
      <c r="TKE3" s="995"/>
      <c r="TKF3" s="995"/>
      <c r="TKG3" s="995"/>
      <c r="TKH3" s="995"/>
      <c r="TKI3" s="995"/>
      <c r="TKJ3" s="995"/>
      <c r="TKK3" s="995"/>
      <c r="TKL3" s="995"/>
      <c r="TKM3" s="995"/>
      <c r="TKN3" s="995"/>
      <c r="TKO3" s="995"/>
      <c r="TKP3" s="995"/>
      <c r="TKQ3" s="995"/>
      <c r="TKR3" s="995"/>
      <c r="TKS3" s="995"/>
      <c r="TKT3" s="995"/>
      <c r="TKU3" s="995"/>
      <c r="TKV3" s="995"/>
      <c r="TKW3" s="995"/>
      <c r="TKX3" s="995"/>
      <c r="TKY3" s="995"/>
      <c r="TKZ3" s="995"/>
      <c r="TLA3" s="995"/>
      <c r="TLB3" s="995"/>
      <c r="TLC3" s="995"/>
      <c r="TLD3" s="995"/>
      <c r="TLE3" s="995"/>
      <c r="TLF3" s="995"/>
      <c r="TLG3" s="995"/>
      <c r="TLH3" s="995"/>
      <c r="TLI3" s="995"/>
      <c r="TLJ3" s="995"/>
      <c r="TLK3" s="995"/>
      <c r="TLL3" s="995"/>
      <c r="TLM3" s="995"/>
      <c r="TLN3" s="995"/>
      <c r="TLO3" s="995"/>
      <c r="TLP3" s="995"/>
      <c r="TLQ3" s="995"/>
      <c r="TLR3" s="995"/>
      <c r="TLS3" s="995"/>
      <c r="TLT3" s="995"/>
      <c r="TLU3" s="995"/>
      <c r="TLV3" s="995"/>
      <c r="TLW3" s="995"/>
      <c r="TLX3" s="995"/>
      <c r="TLY3" s="995"/>
      <c r="TLZ3" s="995"/>
      <c r="TMA3" s="995"/>
      <c r="TMB3" s="995"/>
      <c r="TMC3" s="995"/>
      <c r="TMD3" s="995"/>
      <c r="TME3" s="995"/>
      <c r="TMF3" s="995"/>
      <c r="TMG3" s="995"/>
      <c r="TMH3" s="995"/>
      <c r="TMI3" s="995"/>
      <c r="TMJ3" s="995"/>
      <c r="TMK3" s="995"/>
      <c r="TML3" s="995"/>
      <c r="TMM3" s="995"/>
      <c r="TMN3" s="995"/>
      <c r="TMO3" s="995"/>
      <c r="TMP3" s="995"/>
      <c r="TMQ3" s="995"/>
      <c r="TMR3" s="995"/>
      <c r="TMS3" s="995"/>
      <c r="TMT3" s="995"/>
      <c r="TMU3" s="995"/>
      <c r="TMV3" s="995"/>
      <c r="TMW3" s="995"/>
      <c r="TMX3" s="995"/>
      <c r="TMY3" s="995"/>
      <c r="TMZ3" s="995"/>
      <c r="TNA3" s="995"/>
      <c r="TNB3" s="995"/>
      <c r="TNC3" s="995"/>
      <c r="TND3" s="995"/>
      <c r="TNE3" s="995"/>
      <c r="TNF3" s="995"/>
      <c r="TNG3" s="995"/>
      <c r="TNH3" s="995"/>
      <c r="TNI3" s="995"/>
      <c r="TNJ3" s="995"/>
      <c r="TNK3" s="995"/>
      <c r="TNL3" s="995"/>
      <c r="TNM3" s="995"/>
      <c r="TNN3" s="995"/>
      <c r="TNO3" s="995"/>
      <c r="TNP3" s="995"/>
      <c r="TNQ3" s="995"/>
      <c r="TNR3" s="995"/>
      <c r="TNS3" s="995"/>
      <c r="TNT3" s="995"/>
      <c r="TNU3" s="995"/>
      <c r="TNV3" s="995"/>
      <c r="TNW3" s="995"/>
      <c r="TNX3" s="995"/>
      <c r="TNY3" s="995"/>
      <c r="TNZ3" s="995"/>
      <c r="TOA3" s="995"/>
      <c r="TOB3" s="995"/>
      <c r="TOC3" s="995"/>
      <c r="TOD3" s="995"/>
      <c r="TOE3" s="995"/>
      <c r="TOF3" s="995"/>
      <c r="TOG3" s="995"/>
      <c r="TOH3" s="995"/>
      <c r="TOI3" s="995"/>
      <c r="TOJ3" s="995"/>
      <c r="TOK3" s="995"/>
      <c r="TOL3" s="995"/>
      <c r="TOM3" s="995"/>
      <c r="TON3" s="995"/>
      <c r="TOO3" s="995"/>
      <c r="TOP3" s="995"/>
      <c r="TOQ3" s="995"/>
      <c r="TOR3" s="995"/>
      <c r="TOS3" s="995"/>
      <c r="TOT3" s="995"/>
      <c r="TOU3" s="995"/>
      <c r="TOV3" s="995"/>
      <c r="TOW3" s="995"/>
      <c r="TOX3" s="995"/>
      <c r="TOY3" s="995"/>
      <c r="TOZ3" s="995"/>
      <c r="TPA3" s="995"/>
      <c r="TPB3" s="995"/>
      <c r="TPC3" s="995"/>
      <c r="TPD3" s="995"/>
      <c r="TPE3" s="995"/>
      <c r="TPF3" s="995"/>
      <c r="TPG3" s="995"/>
      <c r="TPH3" s="995"/>
      <c r="TPI3" s="995"/>
      <c r="TPJ3" s="995"/>
      <c r="TPK3" s="995"/>
      <c r="TPL3" s="995"/>
      <c r="TPM3" s="995"/>
      <c r="TPN3" s="995"/>
      <c r="TPO3" s="995"/>
      <c r="TPP3" s="995"/>
      <c r="TPQ3" s="995"/>
      <c r="TPR3" s="995"/>
      <c r="TPS3" s="995"/>
      <c r="TPT3" s="995"/>
      <c r="TPU3" s="995"/>
      <c r="TPV3" s="995"/>
      <c r="TPW3" s="995"/>
      <c r="TPX3" s="995"/>
      <c r="TPY3" s="995"/>
      <c r="TPZ3" s="995"/>
      <c r="TQA3" s="995"/>
      <c r="TQB3" s="995"/>
      <c r="TQC3" s="995"/>
      <c r="TQD3" s="995"/>
      <c r="TQE3" s="995"/>
      <c r="TQF3" s="995"/>
      <c r="TQG3" s="995"/>
      <c r="TQH3" s="995"/>
      <c r="TQI3" s="995"/>
      <c r="TQJ3" s="995"/>
      <c r="TQK3" s="995"/>
      <c r="TQL3" s="995"/>
      <c r="TQM3" s="995"/>
      <c r="TQN3" s="995"/>
      <c r="TQO3" s="995"/>
      <c r="TQP3" s="995"/>
      <c r="TQQ3" s="995"/>
      <c r="TQR3" s="995"/>
      <c r="TQS3" s="995"/>
      <c r="TQT3" s="995"/>
      <c r="TQU3" s="995"/>
      <c r="TQV3" s="995"/>
      <c r="TQW3" s="995"/>
      <c r="TQX3" s="995"/>
      <c r="TQY3" s="995"/>
      <c r="TQZ3" s="995"/>
      <c r="TRA3" s="995"/>
      <c r="TRB3" s="995"/>
      <c r="TRC3" s="995"/>
      <c r="TRD3" s="995"/>
      <c r="TRE3" s="995"/>
      <c r="TRF3" s="995"/>
      <c r="TRG3" s="995"/>
      <c r="TRH3" s="995"/>
      <c r="TRI3" s="995"/>
      <c r="TRJ3" s="995"/>
      <c r="TRK3" s="995"/>
      <c r="TRL3" s="995"/>
      <c r="TRM3" s="995"/>
      <c r="TRN3" s="995"/>
      <c r="TRO3" s="995"/>
      <c r="TRP3" s="995"/>
      <c r="TRQ3" s="995"/>
      <c r="TRR3" s="995"/>
      <c r="TRS3" s="995"/>
      <c r="TRT3" s="995"/>
      <c r="TRU3" s="995"/>
      <c r="TRV3" s="995"/>
      <c r="TRW3" s="995"/>
      <c r="TRX3" s="995"/>
      <c r="TRY3" s="995"/>
      <c r="TRZ3" s="995"/>
      <c r="TSA3" s="995"/>
      <c r="TSB3" s="995"/>
      <c r="TSC3" s="995"/>
      <c r="TSD3" s="995"/>
      <c r="TSE3" s="995"/>
      <c r="TSF3" s="995"/>
      <c r="TSG3" s="995"/>
      <c r="TSH3" s="995"/>
      <c r="TSI3" s="995"/>
      <c r="TSJ3" s="995"/>
      <c r="TSK3" s="995"/>
      <c r="TSL3" s="995"/>
      <c r="TSM3" s="995"/>
      <c r="TSN3" s="995"/>
      <c r="TSO3" s="995"/>
      <c r="TSP3" s="995"/>
      <c r="TSQ3" s="995"/>
      <c r="TSR3" s="995"/>
      <c r="TSS3" s="995"/>
      <c r="TST3" s="995"/>
      <c r="TSU3" s="995"/>
      <c r="TSV3" s="995"/>
      <c r="TSW3" s="995"/>
      <c r="TSX3" s="995"/>
      <c r="TSY3" s="995"/>
      <c r="TSZ3" s="995"/>
      <c r="TTA3" s="995"/>
      <c r="TTB3" s="995"/>
      <c r="TTC3" s="995"/>
      <c r="TTD3" s="995"/>
      <c r="TTE3" s="995"/>
      <c r="TTF3" s="995"/>
      <c r="TTG3" s="995"/>
      <c r="TTH3" s="995"/>
      <c r="TTI3" s="995"/>
      <c r="TTJ3" s="995"/>
      <c r="TTK3" s="995"/>
      <c r="TTL3" s="995"/>
      <c r="TTM3" s="995"/>
      <c r="TTN3" s="995"/>
      <c r="TTO3" s="995"/>
      <c r="TTP3" s="995"/>
      <c r="TTQ3" s="995"/>
      <c r="TTR3" s="995"/>
      <c r="TTS3" s="995"/>
      <c r="TTT3" s="995"/>
      <c r="TTU3" s="995"/>
      <c r="TTV3" s="995"/>
      <c r="TTW3" s="995"/>
      <c r="TTX3" s="995"/>
      <c r="TTY3" s="995"/>
      <c r="TTZ3" s="995"/>
      <c r="TUA3" s="995"/>
      <c r="TUB3" s="995"/>
      <c r="TUC3" s="995"/>
      <c r="TUD3" s="995"/>
      <c r="TUE3" s="995"/>
      <c r="TUF3" s="995"/>
      <c r="TUG3" s="995"/>
      <c r="TUH3" s="995"/>
      <c r="TUI3" s="995"/>
      <c r="TUJ3" s="995"/>
      <c r="TUK3" s="995"/>
      <c r="TUL3" s="995"/>
      <c r="TUM3" s="995"/>
      <c r="TUN3" s="995"/>
      <c r="TUO3" s="995"/>
      <c r="TUP3" s="995"/>
      <c r="TUQ3" s="995"/>
      <c r="TUR3" s="995"/>
      <c r="TUS3" s="995"/>
      <c r="TUT3" s="995"/>
      <c r="TUU3" s="995"/>
      <c r="TUV3" s="995"/>
      <c r="TUW3" s="995"/>
      <c r="TUX3" s="995"/>
      <c r="TUY3" s="995"/>
      <c r="TUZ3" s="995"/>
      <c r="TVA3" s="995"/>
      <c r="TVB3" s="995"/>
      <c r="TVC3" s="995"/>
      <c r="TVD3" s="995"/>
      <c r="TVE3" s="995"/>
      <c r="TVF3" s="995"/>
      <c r="TVG3" s="995"/>
      <c r="TVH3" s="995"/>
      <c r="TVI3" s="995"/>
      <c r="TVJ3" s="995"/>
      <c r="TVK3" s="995"/>
      <c r="TVL3" s="995"/>
      <c r="TVM3" s="995"/>
      <c r="TVN3" s="995"/>
      <c r="TVO3" s="995"/>
      <c r="TVP3" s="995"/>
      <c r="TVQ3" s="995"/>
      <c r="TVR3" s="995"/>
      <c r="TVS3" s="995"/>
      <c r="TVT3" s="995"/>
      <c r="TVU3" s="995"/>
      <c r="TVV3" s="995"/>
      <c r="TVW3" s="995"/>
      <c r="TVX3" s="995"/>
      <c r="TVY3" s="995"/>
      <c r="TVZ3" s="995"/>
      <c r="TWA3" s="995"/>
      <c r="TWB3" s="995"/>
      <c r="TWC3" s="995"/>
      <c r="TWD3" s="995"/>
      <c r="TWE3" s="995"/>
      <c r="TWF3" s="995"/>
      <c r="TWG3" s="995"/>
      <c r="TWH3" s="995"/>
      <c r="TWI3" s="995"/>
      <c r="TWJ3" s="995"/>
      <c r="TWK3" s="995"/>
      <c r="TWL3" s="995"/>
      <c r="TWM3" s="995"/>
      <c r="TWN3" s="995"/>
      <c r="TWO3" s="995"/>
      <c r="TWP3" s="995"/>
      <c r="TWQ3" s="995"/>
      <c r="TWR3" s="995"/>
      <c r="TWS3" s="995"/>
      <c r="TWT3" s="995"/>
      <c r="TWU3" s="995"/>
      <c r="TWV3" s="995"/>
      <c r="TWW3" s="995"/>
      <c r="TWX3" s="995"/>
      <c r="TWY3" s="995"/>
      <c r="TWZ3" s="995"/>
      <c r="TXA3" s="995"/>
      <c r="TXB3" s="995"/>
      <c r="TXC3" s="995"/>
      <c r="TXD3" s="995"/>
      <c r="TXE3" s="995"/>
      <c r="TXF3" s="995"/>
      <c r="TXG3" s="995"/>
      <c r="TXH3" s="995"/>
      <c r="TXI3" s="995"/>
      <c r="TXJ3" s="995"/>
      <c r="TXK3" s="995"/>
      <c r="TXL3" s="995"/>
      <c r="TXM3" s="995"/>
      <c r="TXN3" s="995"/>
      <c r="TXO3" s="995"/>
      <c r="TXP3" s="995"/>
      <c r="TXQ3" s="995"/>
      <c r="TXR3" s="995"/>
      <c r="TXS3" s="995"/>
      <c r="TXT3" s="995"/>
      <c r="TXU3" s="995"/>
      <c r="TXV3" s="995"/>
      <c r="TXW3" s="995"/>
      <c r="TXX3" s="995"/>
      <c r="TXY3" s="995"/>
      <c r="TXZ3" s="995"/>
      <c r="TYA3" s="995"/>
      <c r="TYB3" s="995"/>
      <c r="TYC3" s="995"/>
      <c r="TYD3" s="995"/>
      <c r="TYE3" s="995"/>
      <c r="TYF3" s="995"/>
      <c r="TYG3" s="995"/>
      <c r="TYH3" s="995"/>
      <c r="TYI3" s="995"/>
      <c r="TYJ3" s="995"/>
      <c r="TYK3" s="995"/>
      <c r="TYL3" s="995"/>
      <c r="TYM3" s="995"/>
      <c r="TYN3" s="995"/>
      <c r="TYO3" s="995"/>
      <c r="TYP3" s="995"/>
      <c r="TYQ3" s="995"/>
      <c r="TYR3" s="995"/>
      <c r="TYS3" s="995"/>
      <c r="TYT3" s="995"/>
      <c r="TYU3" s="995"/>
      <c r="TYV3" s="995"/>
      <c r="TYW3" s="995"/>
      <c r="TYX3" s="995"/>
      <c r="TYY3" s="995"/>
      <c r="TYZ3" s="995"/>
      <c r="TZA3" s="995"/>
      <c r="TZB3" s="995"/>
      <c r="TZC3" s="995"/>
      <c r="TZD3" s="995"/>
      <c r="TZE3" s="995"/>
      <c r="TZF3" s="995"/>
      <c r="TZG3" s="995"/>
      <c r="TZH3" s="995"/>
      <c r="TZI3" s="995"/>
      <c r="TZJ3" s="995"/>
      <c r="TZK3" s="995"/>
      <c r="TZL3" s="995"/>
      <c r="TZM3" s="995"/>
      <c r="TZN3" s="995"/>
      <c r="TZO3" s="995"/>
      <c r="TZP3" s="995"/>
      <c r="TZQ3" s="995"/>
      <c r="TZR3" s="995"/>
      <c r="TZS3" s="995"/>
      <c r="TZT3" s="995"/>
      <c r="TZU3" s="995"/>
      <c r="TZV3" s="995"/>
      <c r="TZW3" s="995"/>
      <c r="TZX3" s="995"/>
      <c r="TZY3" s="995"/>
      <c r="TZZ3" s="995"/>
      <c r="UAA3" s="995"/>
      <c r="UAB3" s="995"/>
      <c r="UAC3" s="995"/>
      <c r="UAD3" s="995"/>
      <c r="UAE3" s="995"/>
      <c r="UAF3" s="995"/>
      <c r="UAG3" s="995"/>
      <c r="UAH3" s="995"/>
      <c r="UAI3" s="995"/>
      <c r="UAJ3" s="995"/>
      <c r="UAK3" s="995"/>
      <c r="UAL3" s="995"/>
      <c r="UAM3" s="995"/>
      <c r="UAN3" s="995"/>
      <c r="UAO3" s="995"/>
      <c r="UAP3" s="995"/>
      <c r="UAQ3" s="995"/>
      <c r="UAR3" s="995"/>
      <c r="UAS3" s="995"/>
      <c r="UAT3" s="995"/>
      <c r="UAU3" s="995"/>
      <c r="UAV3" s="995"/>
      <c r="UAW3" s="995"/>
      <c r="UAX3" s="995"/>
      <c r="UAY3" s="995"/>
      <c r="UAZ3" s="995"/>
      <c r="UBA3" s="995"/>
      <c r="UBB3" s="995"/>
      <c r="UBC3" s="995"/>
      <c r="UBD3" s="995"/>
      <c r="UBE3" s="995"/>
      <c r="UBF3" s="995"/>
      <c r="UBG3" s="995"/>
      <c r="UBH3" s="995"/>
      <c r="UBI3" s="995"/>
      <c r="UBJ3" s="995"/>
      <c r="UBK3" s="995"/>
      <c r="UBL3" s="995"/>
      <c r="UBM3" s="995"/>
      <c r="UBN3" s="995"/>
      <c r="UBO3" s="995"/>
      <c r="UBP3" s="995"/>
      <c r="UBQ3" s="995"/>
      <c r="UBR3" s="995"/>
      <c r="UBS3" s="995"/>
      <c r="UBT3" s="995"/>
      <c r="UBU3" s="995"/>
      <c r="UBV3" s="995"/>
      <c r="UBW3" s="995"/>
      <c r="UBX3" s="995"/>
      <c r="UBY3" s="995"/>
      <c r="UBZ3" s="995"/>
      <c r="UCA3" s="995"/>
      <c r="UCB3" s="995"/>
      <c r="UCC3" s="995"/>
      <c r="UCD3" s="995"/>
      <c r="UCE3" s="995"/>
      <c r="UCF3" s="995"/>
      <c r="UCG3" s="995"/>
      <c r="UCH3" s="995"/>
      <c r="UCI3" s="995"/>
      <c r="UCJ3" s="995"/>
      <c r="UCK3" s="995"/>
      <c r="UCL3" s="995"/>
      <c r="UCM3" s="995"/>
      <c r="UCN3" s="995"/>
      <c r="UCO3" s="995"/>
      <c r="UCP3" s="995"/>
      <c r="UCQ3" s="995"/>
      <c r="UCR3" s="995"/>
      <c r="UCS3" s="995"/>
      <c r="UCT3" s="995"/>
      <c r="UCU3" s="995"/>
      <c r="UCV3" s="995"/>
      <c r="UCW3" s="995"/>
      <c r="UCX3" s="995"/>
      <c r="UCY3" s="995"/>
      <c r="UCZ3" s="995"/>
      <c r="UDA3" s="995"/>
      <c r="UDB3" s="995"/>
      <c r="UDC3" s="995"/>
      <c r="UDD3" s="995"/>
      <c r="UDE3" s="995"/>
      <c r="UDF3" s="995"/>
      <c r="UDG3" s="995"/>
      <c r="UDH3" s="995"/>
      <c r="UDI3" s="995"/>
      <c r="UDJ3" s="995"/>
      <c r="UDK3" s="995"/>
      <c r="UDL3" s="995"/>
      <c r="UDM3" s="995"/>
      <c r="UDN3" s="995"/>
      <c r="UDO3" s="995"/>
      <c r="UDP3" s="995"/>
      <c r="UDQ3" s="995"/>
      <c r="UDR3" s="995"/>
      <c r="UDS3" s="995"/>
      <c r="UDT3" s="995"/>
      <c r="UDU3" s="995"/>
      <c r="UDV3" s="995"/>
      <c r="UDW3" s="995"/>
      <c r="UDX3" s="995"/>
      <c r="UDY3" s="995"/>
      <c r="UDZ3" s="995"/>
      <c r="UEA3" s="995"/>
      <c r="UEB3" s="995"/>
      <c r="UEC3" s="995"/>
      <c r="UED3" s="995"/>
      <c r="UEE3" s="995"/>
      <c r="UEF3" s="995"/>
      <c r="UEG3" s="995"/>
      <c r="UEH3" s="995"/>
      <c r="UEI3" s="995"/>
      <c r="UEJ3" s="995"/>
      <c r="UEK3" s="995"/>
      <c r="UEL3" s="995"/>
      <c r="UEM3" s="995"/>
      <c r="UEN3" s="995"/>
      <c r="UEO3" s="995"/>
      <c r="UEP3" s="995"/>
      <c r="UEQ3" s="995"/>
      <c r="UER3" s="995"/>
      <c r="UES3" s="995"/>
      <c r="UET3" s="995"/>
      <c r="UEU3" s="995"/>
      <c r="UEV3" s="995"/>
      <c r="UEW3" s="995"/>
      <c r="UEX3" s="995"/>
      <c r="UEY3" s="995"/>
      <c r="UEZ3" s="995"/>
      <c r="UFA3" s="995"/>
      <c r="UFB3" s="995"/>
      <c r="UFC3" s="995"/>
      <c r="UFD3" s="995"/>
      <c r="UFE3" s="995"/>
      <c r="UFF3" s="995"/>
      <c r="UFG3" s="995"/>
      <c r="UFH3" s="995"/>
      <c r="UFI3" s="995"/>
      <c r="UFJ3" s="995"/>
      <c r="UFK3" s="995"/>
      <c r="UFL3" s="995"/>
      <c r="UFM3" s="995"/>
      <c r="UFN3" s="995"/>
      <c r="UFO3" s="995"/>
      <c r="UFP3" s="995"/>
      <c r="UFQ3" s="995"/>
      <c r="UFR3" s="995"/>
      <c r="UFS3" s="995"/>
      <c r="UFT3" s="995"/>
      <c r="UFU3" s="995"/>
      <c r="UFV3" s="995"/>
      <c r="UFW3" s="995"/>
      <c r="UFX3" s="995"/>
      <c r="UFY3" s="995"/>
      <c r="UFZ3" s="995"/>
      <c r="UGA3" s="995"/>
      <c r="UGB3" s="995"/>
      <c r="UGC3" s="995"/>
      <c r="UGD3" s="995"/>
      <c r="UGE3" s="995"/>
      <c r="UGF3" s="995"/>
      <c r="UGG3" s="995"/>
      <c r="UGH3" s="995"/>
      <c r="UGI3" s="995"/>
      <c r="UGJ3" s="995"/>
      <c r="UGK3" s="995"/>
      <c r="UGL3" s="995"/>
      <c r="UGM3" s="995"/>
      <c r="UGN3" s="995"/>
      <c r="UGO3" s="995"/>
      <c r="UGP3" s="995"/>
      <c r="UGQ3" s="995"/>
      <c r="UGR3" s="995"/>
      <c r="UGS3" s="995"/>
      <c r="UGT3" s="995"/>
      <c r="UGU3" s="995"/>
      <c r="UGV3" s="995"/>
      <c r="UGW3" s="995"/>
      <c r="UGX3" s="995"/>
      <c r="UGY3" s="995"/>
      <c r="UGZ3" s="995"/>
      <c r="UHA3" s="995"/>
      <c r="UHB3" s="995"/>
      <c r="UHC3" s="995"/>
      <c r="UHD3" s="995"/>
      <c r="UHE3" s="995"/>
      <c r="UHF3" s="995"/>
      <c r="UHG3" s="995"/>
      <c r="UHH3" s="995"/>
      <c r="UHI3" s="995"/>
      <c r="UHJ3" s="995"/>
      <c r="UHK3" s="995"/>
      <c r="UHL3" s="995"/>
      <c r="UHM3" s="995"/>
      <c r="UHN3" s="995"/>
      <c r="UHO3" s="995"/>
      <c r="UHP3" s="995"/>
      <c r="UHQ3" s="995"/>
      <c r="UHR3" s="995"/>
      <c r="UHS3" s="995"/>
      <c r="UHT3" s="995"/>
      <c r="UHU3" s="995"/>
      <c r="UHV3" s="995"/>
      <c r="UHW3" s="995"/>
      <c r="UHX3" s="995"/>
      <c r="UHY3" s="995"/>
      <c r="UHZ3" s="995"/>
      <c r="UIA3" s="995"/>
      <c r="UIB3" s="995"/>
      <c r="UIC3" s="995"/>
      <c r="UID3" s="995"/>
      <c r="UIE3" s="995"/>
      <c r="UIF3" s="995"/>
      <c r="UIG3" s="995"/>
      <c r="UIH3" s="995"/>
      <c r="UII3" s="995"/>
      <c r="UIJ3" s="995"/>
      <c r="UIK3" s="995"/>
      <c r="UIL3" s="995"/>
      <c r="UIM3" s="995"/>
      <c r="UIN3" s="995"/>
      <c r="UIO3" s="995"/>
      <c r="UIP3" s="995"/>
      <c r="UIQ3" s="995"/>
      <c r="UIR3" s="995"/>
      <c r="UIS3" s="995"/>
      <c r="UIT3" s="995"/>
      <c r="UIU3" s="995"/>
      <c r="UIV3" s="995"/>
      <c r="UIW3" s="995"/>
      <c r="UIX3" s="995"/>
      <c r="UIY3" s="995"/>
      <c r="UIZ3" s="995"/>
      <c r="UJA3" s="995"/>
      <c r="UJB3" s="995"/>
      <c r="UJC3" s="995"/>
      <c r="UJD3" s="995"/>
      <c r="UJE3" s="995"/>
      <c r="UJF3" s="995"/>
      <c r="UJG3" s="995"/>
      <c r="UJH3" s="995"/>
      <c r="UJI3" s="995"/>
      <c r="UJJ3" s="995"/>
      <c r="UJK3" s="995"/>
      <c r="UJL3" s="995"/>
      <c r="UJM3" s="995"/>
      <c r="UJN3" s="995"/>
      <c r="UJO3" s="995"/>
      <c r="UJP3" s="995"/>
      <c r="UJQ3" s="995"/>
      <c r="UJR3" s="995"/>
      <c r="UJS3" s="995"/>
      <c r="UJT3" s="995"/>
      <c r="UJU3" s="995"/>
      <c r="UJV3" s="995"/>
      <c r="UJW3" s="995"/>
      <c r="UJX3" s="995"/>
      <c r="UJY3" s="995"/>
      <c r="UJZ3" s="995"/>
      <c r="UKA3" s="995"/>
      <c r="UKB3" s="995"/>
      <c r="UKC3" s="995"/>
      <c r="UKD3" s="995"/>
      <c r="UKE3" s="995"/>
      <c r="UKF3" s="995"/>
      <c r="UKG3" s="995"/>
      <c r="UKH3" s="995"/>
      <c r="UKI3" s="995"/>
      <c r="UKJ3" s="995"/>
      <c r="UKK3" s="995"/>
      <c r="UKL3" s="995"/>
      <c r="UKM3" s="995"/>
      <c r="UKN3" s="995"/>
      <c r="UKO3" s="995"/>
      <c r="UKP3" s="995"/>
      <c r="UKQ3" s="995"/>
      <c r="UKR3" s="995"/>
      <c r="UKS3" s="995"/>
      <c r="UKT3" s="995"/>
      <c r="UKU3" s="995"/>
      <c r="UKV3" s="995"/>
      <c r="UKW3" s="995"/>
      <c r="UKX3" s="995"/>
      <c r="UKY3" s="995"/>
      <c r="UKZ3" s="995"/>
      <c r="ULA3" s="995"/>
      <c r="ULB3" s="995"/>
      <c r="ULC3" s="995"/>
      <c r="ULD3" s="995"/>
      <c r="ULE3" s="995"/>
      <c r="ULF3" s="995"/>
      <c r="ULG3" s="995"/>
      <c r="ULH3" s="995"/>
      <c r="ULI3" s="995"/>
      <c r="ULJ3" s="995"/>
      <c r="ULK3" s="995"/>
      <c r="ULL3" s="995"/>
      <c r="ULM3" s="995"/>
      <c r="ULN3" s="995"/>
      <c r="ULO3" s="995"/>
      <c r="ULP3" s="995"/>
      <c r="ULQ3" s="995"/>
      <c r="ULR3" s="995"/>
      <c r="ULS3" s="995"/>
      <c r="ULT3" s="995"/>
      <c r="ULU3" s="995"/>
      <c r="ULV3" s="995"/>
      <c r="ULW3" s="995"/>
      <c r="ULX3" s="995"/>
      <c r="ULY3" s="995"/>
      <c r="ULZ3" s="995"/>
      <c r="UMA3" s="995"/>
      <c r="UMB3" s="995"/>
      <c r="UMC3" s="995"/>
      <c r="UMD3" s="995"/>
      <c r="UME3" s="995"/>
      <c r="UMF3" s="995"/>
      <c r="UMG3" s="995"/>
      <c r="UMH3" s="995"/>
      <c r="UMI3" s="995"/>
      <c r="UMJ3" s="995"/>
      <c r="UMK3" s="995"/>
      <c r="UML3" s="995"/>
      <c r="UMM3" s="995"/>
      <c r="UMN3" s="995"/>
      <c r="UMO3" s="995"/>
      <c r="UMP3" s="995"/>
      <c r="UMQ3" s="995"/>
      <c r="UMR3" s="995"/>
      <c r="UMS3" s="995"/>
      <c r="UMT3" s="995"/>
      <c r="UMU3" s="995"/>
      <c r="UMV3" s="995"/>
      <c r="UMW3" s="995"/>
      <c r="UMX3" s="995"/>
      <c r="UMY3" s="995"/>
      <c r="UMZ3" s="995"/>
      <c r="UNA3" s="995"/>
      <c r="UNB3" s="995"/>
      <c r="UNC3" s="995"/>
      <c r="UND3" s="995"/>
      <c r="UNE3" s="995"/>
      <c r="UNF3" s="995"/>
      <c r="UNG3" s="995"/>
      <c r="UNH3" s="995"/>
      <c r="UNI3" s="995"/>
      <c r="UNJ3" s="995"/>
      <c r="UNK3" s="995"/>
      <c r="UNL3" s="995"/>
      <c r="UNM3" s="995"/>
      <c r="UNN3" s="995"/>
      <c r="UNO3" s="995"/>
      <c r="UNP3" s="995"/>
      <c r="UNQ3" s="995"/>
      <c r="UNR3" s="995"/>
      <c r="UNS3" s="995"/>
      <c r="UNT3" s="995"/>
      <c r="UNU3" s="995"/>
      <c r="UNV3" s="995"/>
      <c r="UNW3" s="995"/>
      <c r="UNX3" s="995"/>
      <c r="UNY3" s="995"/>
      <c r="UNZ3" s="995"/>
      <c r="UOA3" s="995"/>
      <c r="UOB3" s="995"/>
      <c r="UOC3" s="995"/>
      <c r="UOD3" s="995"/>
      <c r="UOE3" s="995"/>
      <c r="UOF3" s="995"/>
      <c r="UOG3" s="995"/>
      <c r="UOH3" s="995"/>
      <c r="UOI3" s="995"/>
      <c r="UOJ3" s="995"/>
      <c r="UOK3" s="995"/>
      <c r="UOL3" s="995"/>
      <c r="UOM3" s="995"/>
      <c r="UON3" s="995"/>
      <c r="UOO3" s="995"/>
      <c r="UOP3" s="995"/>
      <c r="UOQ3" s="995"/>
      <c r="UOR3" s="995"/>
      <c r="UOS3" s="995"/>
      <c r="UOT3" s="995"/>
      <c r="UOU3" s="995"/>
      <c r="UOV3" s="995"/>
      <c r="UOW3" s="995"/>
      <c r="UOX3" s="995"/>
      <c r="UOY3" s="995"/>
      <c r="UOZ3" s="995"/>
      <c r="UPA3" s="995"/>
      <c r="UPB3" s="995"/>
      <c r="UPC3" s="995"/>
      <c r="UPD3" s="995"/>
      <c r="UPE3" s="995"/>
      <c r="UPF3" s="995"/>
      <c r="UPG3" s="995"/>
      <c r="UPH3" s="995"/>
      <c r="UPI3" s="995"/>
      <c r="UPJ3" s="995"/>
      <c r="UPK3" s="995"/>
      <c r="UPL3" s="995"/>
      <c r="UPM3" s="995"/>
      <c r="UPN3" s="995"/>
      <c r="UPO3" s="995"/>
      <c r="UPP3" s="995"/>
      <c r="UPQ3" s="995"/>
      <c r="UPR3" s="995"/>
      <c r="UPS3" s="995"/>
      <c r="UPT3" s="995"/>
      <c r="UPU3" s="995"/>
      <c r="UPV3" s="995"/>
      <c r="UPW3" s="995"/>
      <c r="UPX3" s="995"/>
      <c r="UPY3" s="995"/>
      <c r="UPZ3" s="995"/>
      <c r="UQA3" s="995"/>
      <c r="UQB3" s="995"/>
      <c r="UQC3" s="995"/>
      <c r="UQD3" s="995"/>
      <c r="UQE3" s="995"/>
      <c r="UQF3" s="995"/>
      <c r="UQG3" s="995"/>
      <c r="UQH3" s="995"/>
      <c r="UQI3" s="995"/>
      <c r="UQJ3" s="995"/>
      <c r="UQK3" s="995"/>
      <c r="UQL3" s="995"/>
      <c r="UQM3" s="995"/>
      <c r="UQN3" s="995"/>
      <c r="UQO3" s="995"/>
      <c r="UQP3" s="995"/>
      <c r="UQQ3" s="995"/>
      <c r="UQR3" s="995"/>
      <c r="UQS3" s="995"/>
      <c r="UQT3" s="995"/>
      <c r="UQU3" s="995"/>
      <c r="UQV3" s="995"/>
      <c r="UQW3" s="995"/>
      <c r="UQX3" s="995"/>
      <c r="UQY3" s="995"/>
      <c r="UQZ3" s="995"/>
      <c r="URA3" s="995"/>
      <c r="URB3" s="995"/>
      <c r="URC3" s="995"/>
      <c r="URD3" s="995"/>
      <c r="URE3" s="995"/>
      <c r="URF3" s="995"/>
      <c r="URG3" s="995"/>
      <c r="URH3" s="995"/>
      <c r="URI3" s="995"/>
      <c r="URJ3" s="995"/>
      <c r="URK3" s="995"/>
      <c r="URL3" s="995"/>
      <c r="URM3" s="995"/>
      <c r="URN3" s="995"/>
      <c r="URO3" s="995"/>
      <c r="URP3" s="995"/>
      <c r="URQ3" s="995"/>
      <c r="URR3" s="995"/>
      <c r="URS3" s="995"/>
      <c r="URT3" s="995"/>
      <c r="URU3" s="995"/>
      <c r="URV3" s="995"/>
      <c r="URW3" s="995"/>
      <c r="URX3" s="995"/>
      <c r="URY3" s="995"/>
      <c r="URZ3" s="995"/>
      <c r="USA3" s="995"/>
      <c r="USB3" s="995"/>
      <c r="USC3" s="995"/>
      <c r="USD3" s="995"/>
      <c r="USE3" s="995"/>
      <c r="USF3" s="995"/>
      <c r="USG3" s="995"/>
      <c r="USH3" s="995"/>
      <c r="USI3" s="995"/>
      <c r="USJ3" s="995"/>
      <c r="USK3" s="995"/>
      <c r="USL3" s="995"/>
      <c r="USM3" s="995"/>
      <c r="USN3" s="995"/>
      <c r="USO3" s="995"/>
      <c r="USP3" s="995"/>
      <c r="USQ3" s="995"/>
      <c r="USR3" s="995"/>
      <c r="USS3" s="995"/>
      <c r="UST3" s="995"/>
      <c r="USU3" s="995"/>
      <c r="USV3" s="995"/>
      <c r="USW3" s="995"/>
      <c r="USX3" s="995"/>
      <c r="USY3" s="995"/>
      <c r="USZ3" s="995"/>
      <c r="UTA3" s="995"/>
      <c r="UTB3" s="995"/>
      <c r="UTC3" s="995"/>
      <c r="UTD3" s="995"/>
      <c r="UTE3" s="995"/>
      <c r="UTF3" s="995"/>
      <c r="UTG3" s="995"/>
      <c r="UTH3" s="995"/>
      <c r="UTI3" s="995"/>
      <c r="UTJ3" s="995"/>
      <c r="UTK3" s="995"/>
      <c r="UTL3" s="995"/>
      <c r="UTM3" s="995"/>
      <c r="UTN3" s="995"/>
      <c r="UTO3" s="995"/>
      <c r="UTP3" s="995"/>
      <c r="UTQ3" s="995"/>
      <c r="UTR3" s="995"/>
      <c r="UTS3" s="995"/>
      <c r="UTT3" s="995"/>
      <c r="UTU3" s="995"/>
      <c r="UTV3" s="995"/>
      <c r="UTW3" s="995"/>
      <c r="UTX3" s="995"/>
      <c r="UTY3" s="995"/>
      <c r="UTZ3" s="995"/>
      <c r="UUA3" s="995"/>
      <c r="UUB3" s="995"/>
      <c r="UUC3" s="995"/>
      <c r="UUD3" s="995"/>
      <c r="UUE3" s="995"/>
      <c r="UUF3" s="995"/>
      <c r="UUG3" s="995"/>
      <c r="UUH3" s="995"/>
      <c r="UUI3" s="995"/>
      <c r="UUJ3" s="995"/>
      <c r="UUK3" s="995"/>
      <c r="UUL3" s="995"/>
      <c r="UUM3" s="995"/>
      <c r="UUN3" s="995"/>
      <c r="UUO3" s="995"/>
      <c r="UUP3" s="995"/>
      <c r="UUQ3" s="995"/>
      <c r="UUR3" s="995"/>
      <c r="UUS3" s="995"/>
      <c r="UUT3" s="995"/>
      <c r="UUU3" s="995"/>
      <c r="UUV3" s="995"/>
      <c r="UUW3" s="995"/>
      <c r="UUX3" s="995"/>
      <c r="UUY3" s="995"/>
      <c r="UUZ3" s="995"/>
      <c r="UVA3" s="995"/>
      <c r="UVB3" s="995"/>
      <c r="UVC3" s="995"/>
      <c r="UVD3" s="995"/>
      <c r="UVE3" s="995"/>
      <c r="UVF3" s="995"/>
      <c r="UVG3" s="995"/>
      <c r="UVH3" s="995"/>
      <c r="UVI3" s="995"/>
      <c r="UVJ3" s="995"/>
      <c r="UVK3" s="995"/>
      <c r="UVL3" s="995"/>
      <c r="UVM3" s="995"/>
      <c r="UVN3" s="995"/>
      <c r="UVO3" s="995"/>
      <c r="UVP3" s="995"/>
      <c r="UVQ3" s="995"/>
      <c r="UVR3" s="995"/>
      <c r="UVS3" s="995"/>
      <c r="UVT3" s="995"/>
      <c r="UVU3" s="995"/>
      <c r="UVV3" s="995"/>
      <c r="UVW3" s="995"/>
      <c r="UVX3" s="995"/>
      <c r="UVY3" s="995"/>
      <c r="UVZ3" s="995"/>
      <c r="UWA3" s="995"/>
      <c r="UWB3" s="995"/>
      <c r="UWC3" s="995"/>
      <c r="UWD3" s="995"/>
      <c r="UWE3" s="995"/>
      <c r="UWF3" s="995"/>
      <c r="UWG3" s="995"/>
      <c r="UWH3" s="995"/>
      <c r="UWI3" s="995"/>
      <c r="UWJ3" s="995"/>
      <c r="UWK3" s="995"/>
      <c r="UWL3" s="995"/>
      <c r="UWM3" s="995"/>
      <c r="UWN3" s="995"/>
      <c r="UWO3" s="995"/>
      <c r="UWP3" s="995"/>
      <c r="UWQ3" s="995"/>
      <c r="UWR3" s="995"/>
      <c r="UWS3" s="995"/>
      <c r="UWT3" s="995"/>
      <c r="UWU3" s="995"/>
      <c r="UWV3" s="995"/>
      <c r="UWW3" s="995"/>
      <c r="UWX3" s="995"/>
      <c r="UWY3" s="995"/>
      <c r="UWZ3" s="995"/>
      <c r="UXA3" s="995"/>
      <c r="UXB3" s="995"/>
      <c r="UXC3" s="995"/>
      <c r="UXD3" s="995"/>
      <c r="UXE3" s="995"/>
      <c r="UXF3" s="995"/>
      <c r="UXG3" s="995"/>
      <c r="UXH3" s="995"/>
      <c r="UXI3" s="995"/>
      <c r="UXJ3" s="995"/>
      <c r="UXK3" s="995"/>
      <c r="UXL3" s="995"/>
      <c r="UXM3" s="995"/>
      <c r="UXN3" s="995"/>
      <c r="UXO3" s="995"/>
      <c r="UXP3" s="995"/>
      <c r="UXQ3" s="995"/>
      <c r="UXR3" s="995"/>
      <c r="UXS3" s="995"/>
      <c r="UXT3" s="995"/>
      <c r="UXU3" s="995"/>
      <c r="UXV3" s="995"/>
      <c r="UXW3" s="995"/>
      <c r="UXX3" s="995"/>
      <c r="UXY3" s="995"/>
      <c r="UXZ3" s="995"/>
      <c r="UYA3" s="995"/>
      <c r="UYB3" s="995"/>
      <c r="UYC3" s="995"/>
      <c r="UYD3" s="995"/>
      <c r="UYE3" s="995"/>
      <c r="UYF3" s="995"/>
      <c r="UYG3" s="995"/>
      <c r="UYH3" s="995"/>
      <c r="UYI3" s="995"/>
      <c r="UYJ3" s="995"/>
      <c r="UYK3" s="995"/>
      <c r="UYL3" s="995"/>
      <c r="UYM3" s="995"/>
      <c r="UYN3" s="995"/>
      <c r="UYO3" s="995"/>
      <c r="UYP3" s="995"/>
      <c r="UYQ3" s="995"/>
      <c r="UYR3" s="995"/>
      <c r="UYS3" s="995"/>
      <c r="UYT3" s="995"/>
      <c r="UYU3" s="995"/>
      <c r="UYV3" s="995"/>
      <c r="UYW3" s="995"/>
      <c r="UYX3" s="995"/>
      <c r="UYY3" s="995"/>
      <c r="UYZ3" s="995"/>
      <c r="UZA3" s="995"/>
      <c r="UZB3" s="995"/>
      <c r="UZC3" s="995"/>
      <c r="UZD3" s="995"/>
      <c r="UZE3" s="995"/>
      <c r="UZF3" s="995"/>
      <c r="UZG3" s="995"/>
      <c r="UZH3" s="995"/>
      <c r="UZI3" s="995"/>
      <c r="UZJ3" s="995"/>
      <c r="UZK3" s="995"/>
      <c r="UZL3" s="995"/>
      <c r="UZM3" s="995"/>
      <c r="UZN3" s="995"/>
      <c r="UZO3" s="995"/>
      <c r="UZP3" s="995"/>
      <c r="UZQ3" s="995"/>
      <c r="UZR3" s="995"/>
      <c r="UZS3" s="995"/>
      <c r="UZT3" s="995"/>
      <c r="UZU3" s="995"/>
      <c r="UZV3" s="995"/>
      <c r="UZW3" s="995"/>
      <c r="UZX3" s="995"/>
      <c r="UZY3" s="995"/>
      <c r="UZZ3" s="995"/>
      <c r="VAA3" s="995"/>
      <c r="VAB3" s="995"/>
      <c r="VAC3" s="995"/>
      <c r="VAD3" s="995"/>
      <c r="VAE3" s="995"/>
      <c r="VAF3" s="995"/>
      <c r="VAG3" s="995"/>
      <c r="VAH3" s="995"/>
      <c r="VAI3" s="995"/>
      <c r="VAJ3" s="995"/>
      <c r="VAK3" s="995"/>
      <c r="VAL3" s="995"/>
      <c r="VAM3" s="995"/>
      <c r="VAN3" s="995"/>
      <c r="VAO3" s="995"/>
      <c r="VAP3" s="995"/>
      <c r="VAQ3" s="995"/>
      <c r="VAR3" s="995"/>
      <c r="VAS3" s="995"/>
      <c r="VAT3" s="995"/>
      <c r="VAU3" s="995"/>
      <c r="VAV3" s="995"/>
      <c r="VAW3" s="995"/>
      <c r="VAX3" s="995"/>
      <c r="VAY3" s="995"/>
      <c r="VAZ3" s="995"/>
      <c r="VBA3" s="995"/>
      <c r="VBB3" s="995"/>
      <c r="VBC3" s="995"/>
      <c r="VBD3" s="995"/>
      <c r="VBE3" s="995"/>
      <c r="VBF3" s="995"/>
      <c r="VBG3" s="995"/>
      <c r="VBH3" s="995"/>
      <c r="VBI3" s="995"/>
      <c r="VBJ3" s="995"/>
      <c r="VBK3" s="995"/>
      <c r="VBL3" s="995"/>
      <c r="VBM3" s="995"/>
      <c r="VBN3" s="995"/>
      <c r="VBO3" s="995"/>
      <c r="VBP3" s="995"/>
      <c r="VBQ3" s="995"/>
      <c r="VBR3" s="995"/>
      <c r="VBS3" s="995"/>
      <c r="VBT3" s="995"/>
      <c r="VBU3" s="995"/>
      <c r="VBV3" s="995"/>
      <c r="VBW3" s="995"/>
      <c r="VBX3" s="995"/>
      <c r="VBY3" s="995"/>
      <c r="VBZ3" s="995"/>
      <c r="VCA3" s="995"/>
      <c r="VCB3" s="995"/>
      <c r="VCC3" s="995"/>
      <c r="VCD3" s="995"/>
      <c r="VCE3" s="995"/>
      <c r="VCF3" s="995"/>
      <c r="VCG3" s="995"/>
      <c r="VCH3" s="995"/>
      <c r="VCI3" s="995"/>
      <c r="VCJ3" s="995"/>
      <c r="VCK3" s="995"/>
      <c r="VCL3" s="995"/>
      <c r="VCM3" s="995"/>
      <c r="VCN3" s="995"/>
      <c r="VCO3" s="995"/>
      <c r="VCP3" s="995"/>
      <c r="VCQ3" s="995"/>
      <c r="VCR3" s="995"/>
      <c r="VCS3" s="995"/>
      <c r="VCT3" s="995"/>
      <c r="VCU3" s="995"/>
      <c r="VCV3" s="995"/>
      <c r="VCW3" s="995"/>
      <c r="VCX3" s="995"/>
      <c r="VCY3" s="995"/>
      <c r="VCZ3" s="995"/>
      <c r="VDA3" s="995"/>
      <c r="VDB3" s="995"/>
      <c r="VDC3" s="995"/>
      <c r="VDD3" s="995"/>
      <c r="VDE3" s="995"/>
      <c r="VDF3" s="995"/>
      <c r="VDG3" s="995"/>
      <c r="VDH3" s="995"/>
      <c r="VDI3" s="995"/>
      <c r="VDJ3" s="995"/>
      <c r="VDK3" s="995"/>
      <c r="VDL3" s="995"/>
      <c r="VDM3" s="995"/>
      <c r="VDN3" s="995"/>
      <c r="VDO3" s="995"/>
      <c r="VDP3" s="995"/>
      <c r="VDQ3" s="995"/>
      <c r="VDR3" s="995"/>
      <c r="VDS3" s="995"/>
      <c r="VDT3" s="995"/>
      <c r="VDU3" s="995"/>
      <c r="VDV3" s="995"/>
      <c r="VDW3" s="995"/>
      <c r="VDX3" s="995"/>
      <c r="VDY3" s="995"/>
      <c r="VDZ3" s="995"/>
      <c r="VEA3" s="995"/>
      <c r="VEB3" s="995"/>
      <c r="VEC3" s="995"/>
      <c r="VED3" s="995"/>
      <c r="VEE3" s="995"/>
      <c r="VEF3" s="995"/>
      <c r="VEG3" s="995"/>
      <c r="VEH3" s="995"/>
      <c r="VEI3" s="995"/>
      <c r="VEJ3" s="995"/>
      <c r="VEK3" s="995"/>
      <c r="VEL3" s="995"/>
      <c r="VEM3" s="995"/>
      <c r="VEN3" s="995"/>
      <c r="VEO3" s="995"/>
      <c r="VEP3" s="995"/>
      <c r="VEQ3" s="995"/>
      <c r="VER3" s="995"/>
      <c r="VES3" s="995"/>
      <c r="VET3" s="995"/>
      <c r="VEU3" s="995"/>
      <c r="VEV3" s="995"/>
      <c r="VEW3" s="995"/>
      <c r="VEX3" s="995"/>
      <c r="VEY3" s="995"/>
      <c r="VEZ3" s="995"/>
      <c r="VFA3" s="995"/>
      <c r="VFB3" s="995"/>
      <c r="VFC3" s="995"/>
      <c r="VFD3" s="995"/>
      <c r="VFE3" s="995"/>
      <c r="VFF3" s="995"/>
      <c r="VFG3" s="995"/>
      <c r="VFH3" s="995"/>
      <c r="VFI3" s="995"/>
      <c r="VFJ3" s="995"/>
      <c r="VFK3" s="995"/>
      <c r="VFL3" s="995"/>
      <c r="VFM3" s="995"/>
      <c r="VFN3" s="995"/>
      <c r="VFO3" s="995"/>
      <c r="VFP3" s="995"/>
      <c r="VFQ3" s="995"/>
      <c r="VFR3" s="995"/>
      <c r="VFS3" s="995"/>
      <c r="VFT3" s="995"/>
      <c r="VFU3" s="995"/>
      <c r="VFV3" s="995"/>
      <c r="VFW3" s="995"/>
      <c r="VFX3" s="995"/>
      <c r="VFY3" s="995"/>
      <c r="VFZ3" s="995"/>
      <c r="VGA3" s="995"/>
      <c r="VGB3" s="995"/>
      <c r="VGC3" s="995"/>
      <c r="VGD3" s="995"/>
      <c r="VGE3" s="995"/>
      <c r="VGF3" s="995"/>
      <c r="VGG3" s="995"/>
      <c r="VGH3" s="995"/>
      <c r="VGI3" s="995"/>
      <c r="VGJ3" s="995"/>
      <c r="VGK3" s="995"/>
      <c r="VGL3" s="995"/>
      <c r="VGM3" s="995"/>
      <c r="VGN3" s="995"/>
      <c r="VGO3" s="995"/>
      <c r="VGP3" s="995"/>
      <c r="VGQ3" s="995"/>
      <c r="VGR3" s="995"/>
      <c r="VGS3" s="995"/>
      <c r="VGT3" s="995"/>
      <c r="VGU3" s="995"/>
      <c r="VGV3" s="995"/>
      <c r="VGW3" s="995"/>
      <c r="VGX3" s="995"/>
      <c r="VGY3" s="995"/>
      <c r="VGZ3" s="995"/>
      <c r="VHA3" s="995"/>
      <c r="VHB3" s="995"/>
      <c r="VHC3" s="995"/>
      <c r="VHD3" s="995"/>
      <c r="VHE3" s="995"/>
      <c r="VHF3" s="995"/>
      <c r="VHG3" s="995"/>
      <c r="VHH3" s="995"/>
      <c r="VHI3" s="995"/>
      <c r="VHJ3" s="995"/>
      <c r="VHK3" s="995"/>
      <c r="VHL3" s="995"/>
      <c r="VHM3" s="995"/>
      <c r="VHN3" s="995"/>
      <c r="VHO3" s="995"/>
      <c r="VHP3" s="995"/>
      <c r="VHQ3" s="995"/>
      <c r="VHR3" s="995"/>
      <c r="VHS3" s="995"/>
      <c r="VHT3" s="995"/>
      <c r="VHU3" s="995"/>
      <c r="VHV3" s="995"/>
      <c r="VHW3" s="995"/>
      <c r="VHX3" s="995"/>
      <c r="VHY3" s="995"/>
      <c r="VHZ3" s="995"/>
      <c r="VIA3" s="995"/>
      <c r="VIB3" s="995"/>
      <c r="VIC3" s="995"/>
      <c r="VID3" s="995"/>
      <c r="VIE3" s="995"/>
      <c r="VIF3" s="995"/>
      <c r="VIG3" s="995"/>
      <c r="VIH3" s="995"/>
      <c r="VII3" s="995"/>
      <c r="VIJ3" s="995"/>
      <c r="VIK3" s="995"/>
      <c r="VIL3" s="995"/>
      <c r="VIM3" s="995"/>
      <c r="VIN3" s="995"/>
      <c r="VIO3" s="995"/>
      <c r="VIP3" s="995"/>
      <c r="VIQ3" s="995"/>
      <c r="VIR3" s="995"/>
      <c r="VIS3" s="995"/>
      <c r="VIT3" s="995"/>
      <c r="VIU3" s="995"/>
      <c r="VIV3" s="995"/>
      <c r="VIW3" s="995"/>
      <c r="VIX3" s="995"/>
      <c r="VIY3" s="995"/>
      <c r="VIZ3" s="995"/>
      <c r="VJA3" s="995"/>
      <c r="VJB3" s="995"/>
      <c r="VJC3" s="995"/>
      <c r="VJD3" s="995"/>
      <c r="VJE3" s="995"/>
      <c r="VJF3" s="995"/>
      <c r="VJG3" s="995"/>
      <c r="VJH3" s="995"/>
      <c r="VJI3" s="995"/>
      <c r="VJJ3" s="995"/>
      <c r="VJK3" s="995"/>
      <c r="VJL3" s="995"/>
      <c r="VJM3" s="995"/>
      <c r="VJN3" s="995"/>
      <c r="VJO3" s="995"/>
      <c r="VJP3" s="995"/>
      <c r="VJQ3" s="995"/>
      <c r="VJR3" s="995"/>
      <c r="VJS3" s="995"/>
      <c r="VJT3" s="995"/>
      <c r="VJU3" s="995"/>
      <c r="VJV3" s="995"/>
      <c r="VJW3" s="995"/>
      <c r="VJX3" s="995"/>
      <c r="VJY3" s="995"/>
      <c r="VJZ3" s="995"/>
      <c r="VKA3" s="995"/>
      <c r="VKB3" s="995"/>
      <c r="VKC3" s="995"/>
      <c r="VKD3" s="995"/>
      <c r="VKE3" s="995"/>
      <c r="VKF3" s="995"/>
      <c r="VKG3" s="995"/>
      <c r="VKH3" s="995"/>
      <c r="VKI3" s="995"/>
      <c r="VKJ3" s="995"/>
      <c r="VKK3" s="995"/>
      <c r="VKL3" s="995"/>
      <c r="VKM3" s="995"/>
      <c r="VKN3" s="995"/>
      <c r="VKO3" s="995"/>
      <c r="VKP3" s="995"/>
      <c r="VKQ3" s="995"/>
      <c r="VKR3" s="995"/>
      <c r="VKS3" s="995"/>
      <c r="VKT3" s="995"/>
      <c r="VKU3" s="995"/>
      <c r="VKV3" s="995"/>
      <c r="VKW3" s="995"/>
      <c r="VKX3" s="995"/>
      <c r="VKY3" s="995"/>
      <c r="VKZ3" s="995"/>
      <c r="VLA3" s="995"/>
      <c r="VLB3" s="995"/>
      <c r="VLC3" s="995"/>
      <c r="VLD3" s="995"/>
      <c r="VLE3" s="995"/>
      <c r="VLF3" s="995"/>
      <c r="VLG3" s="995"/>
      <c r="VLH3" s="995"/>
      <c r="VLI3" s="995"/>
      <c r="VLJ3" s="995"/>
      <c r="VLK3" s="995"/>
      <c r="VLL3" s="995"/>
      <c r="VLM3" s="995"/>
      <c r="VLN3" s="995"/>
      <c r="VLO3" s="995"/>
      <c r="VLP3" s="995"/>
      <c r="VLQ3" s="995"/>
      <c r="VLR3" s="995"/>
      <c r="VLS3" s="995"/>
      <c r="VLT3" s="995"/>
      <c r="VLU3" s="995"/>
      <c r="VLV3" s="995"/>
      <c r="VLW3" s="995"/>
      <c r="VLX3" s="995"/>
      <c r="VLY3" s="995"/>
      <c r="VLZ3" s="995"/>
      <c r="VMA3" s="995"/>
      <c r="VMB3" s="995"/>
      <c r="VMC3" s="995"/>
      <c r="VMD3" s="995"/>
      <c r="VME3" s="995"/>
      <c r="VMF3" s="995"/>
      <c r="VMG3" s="995"/>
      <c r="VMH3" s="995"/>
      <c r="VMI3" s="995"/>
      <c r="VMJ3" s="995"/>
      <c r="VMK3" s="995"/>
      <c r="VML3" s="995"/>
      <c r="VMM3" s="995"/>
      <c r="VMN3" s="995"/>
      <c r="VMO3" s="995"/>
      <c r="VMP3" s="995"/>
      <c r="VMQ3" s="995"/>
      <c r="VMR3" s="995"/>
      <c r="VMS3" s="995"/>
      <c r="VMT3" s="995"/>
      <c r="VMU3" s="995"/>
      <c r="VMV3" s="995"/>
      <c r="VMW3" s="995"/>
      <c r="VMX3" s="995"/>
      <c r="VMY3" s="995"/>
      <c r="VMZ3" s="995"/>
      <c r="VNA3" s="995"/>
      <c r="VNB3" s="995"/>
      <c r="VNC3" s="995"/>
      <c r="VND3" s="995"/>
      <c r="VNE3" s="995"/>
      <c r="VNF3" s="995"/>
      <c r="VNG3" s="995"/>
      <c r="VNH3" s="995"/>
      <c r="VNI3" s="995"/>
      <c r="VNJ3" s="995"/>
      <c r="VNK3" s="995"/>
      <c r="VNL3" s="995"/>
      <c r="VNM3" s="995"/>
      <c r="VNN3" s="995"/>
      <c r="VNO3" s="995"/>
      <c r="VNP3" s="995"/>
      <c r="VNQ3" s="995"/>
      <c r="VNR3" s="995"/>
      <c r="VNS3" s="995"/>
      <c r="VNT3" s="995"/>
      <c r="VNU3" s="995"/>
      <c r="VNV3" s="995"/>
      <c r="VNW3" s="995"/>
      <c r="VNX3" s="995"/>
      <c r="VNY3" s="995"/>
      <c r="VNZ3" s="995"/>
      <c r="VOA3" s="995"/>
      <c r="VOB3" s="995"/>
      <c r="VOC3" s="995"/>
      <c r="VOD3" s="995"/>
      <c r="VOE3" s="995"/>
      <c r="VOF3" s="995"/>
      <c r="VOG3" s="995"/>
      <c r="VOH3" s="995"/>
      <c r="VOI3" s="995"/>
      <c r="VOJ3" s="995"/>
      <c r="VOK3" s="995"/>
      <c r="VOL3" s="995"/>
      <c r="VOM3" s="995"/>
      <c r="VON3" s="995"/>
      <c r="VOO3" s="995"/>
      <c r="VOP3" s="995"/>
      <c r="VOQ3" s="995"/>
      <c r="VOR3" s="995"/>
      <c r="VOS3" s="995"/>
      <c r="VOT3" s="995"/>
      <c r="VOU3" s="995"/>
      <c r="VOV3" s="995"/>
      <c r="VOW3" s="995"/>
      <c r="VOX3" s="995"/>
      <c r="VOY3" s="995"/>
      <c r="VOZ3" s="995"/>
      <c r="VPA3" s="995"/>
      <c r="VPB3" s="995"/>
      <c r="VPC3" s="995"/>
      <c r="VPD3" s="995"/>
      <c r="VPE3" s="995"/>
      <c r="VPF3" s="995"/>
      <c r="VPG3" s="995"/>
      <c r="VPH3" s="995"/>
      <c r="VPI3" s="995"/>
      <c r="VPJ3" s="995"/>
      <c r="VPK3" s="995"/>
      <c r="VPL3" s="995"/>
      <c r="VPM3" s="995"/>
      <c r="VPN3" s="995"/>
      <c r="VPO3" s="995"/>
      <c r="VPP3" s="995"/>
      <c r="VPQ3" s="995"/>
      <c r="VPR3" s="995"/>
      <c r="VPS3" s="995"/>
      <c r="VPT3" s="995"/>
      <c r="VPU3" s="995"/>
      <c r="VPV3" s="995"/>
      <c r="VPW3" s="995"/>
      <c r="VPX3" s="995"/>
      <c r="VPY3" s="995"/>
      <c r="VPZ3" s="995"/>
      <c r="VQA3" s="995"/>
      <c r="VQB3" s="995"/>
      <c r="VQC3" s="995"/>
      <c r="VQD3" s="995"/>
      <c r="VQE3" s="995"/>
      <c r="VQF3" s="995"/>
      <c r="VQG3" s="995"/>
      <c r="VQH3" s="995"/>
      <c r="VQI3" s="995"/>
      <c r="VQJ3" s="995"/>
      <c r="VQK3" s="995"/>
      <c r="VQL3" s="995"/>
      <c r="VQM3" s="995"/>
      <c r="VQN3" s="995"/>
      <c r="VQO3" s="995"/>
      <c r="VQP3" s="995"/>
      <c r="VQQ3" s="995"/>
      <c r="VQR3" s="995"/>
      <c r="VQS3" s="995"/>
      <c r="VQT3" s="995"/>
      <c r="VQU3" s="995"/>
      <c r="VQV3" s="995"/>
      <c r="VQW3" s="995"/>
      <c r="VQX3" s="995"/>
      <c r="VQY3" s="995"/>
      <c r="VQZ3" s="995"/>
      <c r="VRA3" s="995"/>
      <c r="VRB3" s="995"/>
      <c r="VRC3" s="995"/>
      <c r="VRD3" s="995"/>
      <c r="VRE3" s="995"/>
      <c r="VRF3" s="995"/>
      <c r="VRG3" s="995"/>
      <c r="VRH3" s="995"/>
      <c r="VRI3" s="995"/>
      <c r="VRJ3" s="995"/>
      <c r="VRK3" s="995"/>
      <c r="VRL3" s="995"/>
      <c r="VRM3" s="995"/>
      <c r="VRN3" s="995"/>
      <c r="VRO3" s="995"/>
      <c r="VRP3" s="995"/>
      <c r="VRQ3" s="995"/>
      <c r="VRR3" s="995"/>
      <c r="VRS3" s="995"/>
      <c r="VRT3" s="995"/>
      <c r="VRU3" s="995"/>
      <c r="VRV3" s="995"/>
      <c r="VRW3" s="995"/>
      <c r="VRX3" s="995"/>
      <c r="VRY3" s="995"/>
      <c r="VRZ3" s="995"/>
      <c r="VSA3" s="995"/>
      <c r="VSB3" s="995"/>
      <c r="VSC3" s="995"/>
      <c r="VSD3" s="995"/>
      <c r="VSE3" s="995"/>
      <c r="VSF3" s="995"/>
      <c r="VSG3" s="995"/>
      <c r="VSH3" s="995"/>
      <c r="VSI3" s="995"/>
      <c r="VSJ3" s="995"/>
      <c r="VSK3" s="995"/>
      <c r="VSL3" s="995"/>
      <c r="VSM3" s="995"/>
      <c r="VSN3" s="995"/>
      <c r="VSO3" s="995"/>
      <c r="VSP3" s="995"/>
      <c r="VSQ3" s="995"/>
      <c r="VSR3" s="995"/>
      <c r="VSS3" s="995"/>
      <c r="VST3" s="995"/>
      <c r="VSU3" s="995"/>
      <c r="VSV3" s="995"/>
      <c r="VSW3" s="995"/>
      <c r="VSX3" s="995"/>
      <c r="VSY3" s="995"/>
      <c r="VSZ3" s="995"/>
      <c r="VTA3" s="995"/>
      <c r="VTB3" s="995"/>
      <c r="VTC3" s="995"/>
      <c r="VTD3" s="995"/>
      <c r="VTE3" s="995"/>
      <c r="VTF3" s="995"/>
      <c r="VTG3" s="995"/>
      <c r="VTH3" s="995"/>
      <c r="VTI3" s="995"/>
      <c r="VTJ3" s="995"/>
      <c r="VTK3" s="995"/>
      <c r="VTL3" s="995"/>
      <c r="VTM3" s="995"/>
      <c r="VTN3" s="995"/>
      <c r="VTO3" s="995"/>
      <c r="VTP3" s="995"/>
      <c r="VTQ3" s="995"/>
      <c r="VTR3" s="995"/>
      <c r="VTS3" s="995"/>
      <c r="VTT3" s="995"/>
      <c r="VTU3" s="995"/>
      <c r="VTV3" s="995"/>
      <c r="VTW3" s="995"/>
      <c r="VTX3" s="995"/>
      <c r="VTY3" s="995"/>
      <c r="VTZ3" s="995"/>
      <c r="VUA3" s="995"/>
      <c r="VUB3" s="995"/>
      <c r="VUC3" s="995"/>
      <c r="VUD3" s="995"/>
      <c r="VUE3" s="995"/>
      <c r="VUF3" s="995"/>
      <c r="VUG3" s="995"/>
      <c r="VUH3" s="995"/>
      <c r="VUI3" s="995"/>
      <c r="VUJ3" s="995"/>
      <c r="VUK3" s="995"/>
      <c r="VUL3" s="995"/>
      <c r="VUM3" s="995"/>
      <c r="VUN3" s="995"/>
      <c r="VUO3" s="995"/>
      <c r="VUP3" s="995"/>
      <c r="VUQ3" s="995"/>
      <c r="VUR3" s="995"/>
      <c r="VUS3" s="995"/>
      <c r="VUT3" s="995"/>
      <c r="VUU3" s="995"/>
      <c r="VUV3" s="995"/>
      <c r="VUW3" s="995"/>
      <c r="VUX3" s="995"/>
      <c r="VUY3" s="995"/>
      <c r="VUZ3" s="995"/>
      <c r="VVA3" s="995"/>
      <c r="VVB3" s="995"/>
      <c r="VVC3" s="995"/>
      <c r="VVD3" s="995"/>
      <c r="VVE3" s="995"/>
      <c r="VVF3" s="995"/>
      <c r="VVG3" s="995"/>
      <c r="VVH3" s="995"/>
      <c r="VVI3" s="995"/>
      <c r="VVJ3" s="995"/>
      <c r="VVK3" s="995"/>
      <c r="VVL3" s="995"/>
      <c r="VVM3" s="995"/>
      <c r="VVN3" s="995"/>
      <c r="VVO3" s="995"/>
      <c r="VVP3" s="995"/>
      <c r="VVQ3" s="995"/>
      <c r="VVR3" s="995"/>
      <c r="VVS3" s="995"/>
      <c r="VVT3" s="995"/>
      <c r="VVU3" s="995"/>
      <c r="VVV3" s="995"/>
      <c r="VVW3" s="995"/>
      <c r="VVX3" s="995"/>
      <c r="VVY3" s="995"/>
      <c r="VVZ3" s="995"/>
      <c r="VWA3" s="995"/>
      <c r="VWB3" s="995"/>
      <c r="VWC3" s="995"/>
      <c r="VWD3" s="995"/>
      <c r="VWE3" s="995"/>
      <c r="VWF3" s="995"/>
      <c r="VWG3" s="995"/>
      <c r="VWH3" s="995"/>
      <c r="VWI3" s="995"/>
      <c r="VWJ3" s="995"/>
      <c r="VWK3" s="995"/>
      <c r="VWL3" s="995"/>
      <c r="VWM3" s="995"/>
      <c r="VWN3" s="995"/>
      <c r="VWO3" s="995"/>
      <c r="VWP3" s="995"/>
      <c r="VWQ3" s="995"/>
      <c r="VWR3" s="995"/>
      <c r="VWS3" s="995"/>
      <c r="VWT3" s="995"/>
      <c r="VWU3" s="995"/>
      <c r="VWV3" s="995"/>
      <c r="VWW3" s="995"/>
      <c r="VWX3" s="995"/>
      <c r="VWY3" s="995"/>
      <c r="VWZ3" s="995"/>
      <c r="VXA3" s="995"/>
      <c r="VXB3" s="995"/>
      <c r="VXC3" s="995"/>
      <c r="VXD3" s="995"/>
      <c r="VXE3" s="995"/>
      <c r="VXF3" s="995"/>
      <c r="VXG3" s="995"/>
      <c r="VXH3" s="995"/>
      <c r="VXI3" s="995"/>
      <c r="VXJ3" s="995"/>
      <c r="VXK3" s="995"/>
      <c r="VXL3" s="995"/>
      <c r="VXM3" s="995"/>
      <c r="VXN3" s="995"/>
      <c r="VXO3" s="995"/>
      <c r="VXP3" s="995"/>
      <c r="VXQ3" s="995"/>
      <c r="VXR3" s="995"/>
      <c r="VXS3" s="995"/>
      <c r="VXT3" s="995"/>
      <c r="VXU3" s="995"/>
      <c r="VXV3" s="995"/>
      <c r="VXW3" s="995"/>
      <c r="VXX3" s="995"/>
      <c r="VXY3" s="995"/>
      <c r="VXZ3" s="995"/>
      <c r="VYA3" s="995"/>
      <c r="VYB3" s="995"/>
      <c r="VYC3" s="995"/>
      <c r="VYD3" s="995"/>
      <c r="VYE3" s="995"/>
      <c r="VYF3" s="995"/>
      <c r="VYG3" s="995"/>
      <c r="VYH3" s="995"/>
      <c r="VYI3" s="995"/>
      <c r="VYJ3" s="995"/>
      <c r="VYK3" s="995"/>
      <c r="VYL3" s="995"/>
      <c r="VYM3" s="995"/>
      <c r="VYN3" s="995"/>
      <c r="VYO3" s="995"/>
      <c r="VYP3" s="995"/>
      <c r="VYQ3" s="995"/>
      <c r="VYR3" s="995"/>
      <c r="VYS3" s="995"/>
      <c r="VYT3" s="995"/>
      <c r="VYU3" s="995"/>
      <c r="VYV3" s="995"/>
      <c r="VYW3" s="995"/>
      <c r="VYX3" s="995"/>
      <c r="VYY3" s="995"/>
      <c r="VYZ3" s="995"/>
      <c r="VZA3" s="995"/>
      <c r="VZB3" s="995"/>
      <c r="VZC3" s="995"/>
      <c r="VZD3" s="995"/>
      <c r="VZE3" s="995"/>
      <c r="VZF3" s="995"/>
      <c r="VZG3" s="995"/>
      <c r="VZH3" s="995"/>
      <c r="VZI3" s="995"/>
      <c r="VZJ3" s="995"/>
      <c r="VZK3" s="995"/>
      <c r="VZL3" s="995"/>
      <c r="VZM3" s="995"/>
      <c r="VZN3" s="995"/>
      <c r="VZO3" s="995"/>
      <c r="VZP3" s="995"/>
      <c r="VZQ3" s="995"/>
      <c r="VZR3" s="995"/>
      <c r="VZS3" s="995"/>
      <c r="VZT3" s="995"/>
      <c r="VZU3" s="995"/>
      <c r="VZV3" s="995"/>
      <c r="VZW3" s="995"/>
      <c r="VZX3" s="995"/>
      <c r="VZY3" s="995"/>
      <c r="VZZ3" s="995"/>
      <c r="WAA3" s="995"/>
      <c r="WAB3" s="995"/>
      <c r="WAC3" s="995"/>
      <c r="WAD3" s="995"/>
      <c r="WAE3" s="995"/>
      <c r="WAF3" s="995"/>
      <c r="WAG3" s="995"/>
      <c r="WAH3" s="995"/>
      <c r="WAI3" s="995"/>
      <c r="WAJ3" s="995"/>
      <c r="WAK3" s="995"/>
      <c r="WAL3" s="995"/>
      <c r="WAM3" s="995"/>
      <c r="WAN3" s="995"/>
      <c r="WAO3" s="995"/>
      <c r="WAP3" s="995"/>
      <c r="WAQ3" s="995"/>
      <c r="WAR3" s="995"/>
      <c r="WAS3" s="995"/>
      <c r="WAT3" s="995"/>
      <c r="WAU3" s="995"/>
      <c r="WAV3" s="995"/>
      <c r="WAW3" s="995"/>
      <c r="WAX3" s="995"/>
      <c r="WAY3" s="995"/>
      <c r="WAZ3" s="995"/>
      <c r="WBA3" s="995"/>
      <c r="WBB3" s="995"/>
      <c r="WBC3" s="995"/>
      <c r="WBD3" s="995"/>
      <c r="WBE3" s="995"/>
      <c r="WBF3" s="995"/>
      <c r="WBG3" s="995"/>
      <c r="WBH3" s="995"/>
      <c r="WBI3" s="995"/>
      <c r="WBJ3" s="995"/>
      <c r="WBK3" s="995"/>
      <c r="WBL3" s="995"/>
      <c r="WBM3" s="995"/>
      <c r="WBN3" s="995"/>
      <c r="WBO3" s="995"/>
      <c r="WBP3" s="995"/>
      <c r="WBQ3" s="995"/>
      <c r="WBR3" s="995"/>
      <c r="WBS3" s="995"/>
      <c r="WBT3" s="995"/>
      <c r="WBU3" s="995"/>
      <c r="WBV3" s="995"/>
      <c r="WBW3" s="995"/>
      <c r="WBX3" s="995"/>
      <c r="WBY3" s="995"/>
      <c r="WBZ3" s="995"/>
      <c r="WCA3" s="995"/>
      <c r="WCB3" s="995"/>
      <c r="WCC3" s="995"/>
      <c r="WCD3" s="995"/>
      <c r="WCE3" s="995"/>
      <c r="WCF3" s="995"/>
      <c r="WCG3" s="995"/>
      <c r="WCH3" s="995"/>
      <c r="WCI3" s="995"/>
      <c r="WCJ3" s="995"/>
      <c r="WCK3" s="995"/>
      <c r="WCL3" s="995"/>
      <c r="WCM3" s="995"/>
      <c r="WCN3" s="995"/>
      <c r="WCO3" s="995"/>
      <c r="WCP3" s="995"/>
      <c r="WCQ3" s="995"/>
      <c r="WCR3" s="995"/>
      <c r="WCS3" s="995"/>
      <c r="WCT3" s="995"/>
      <c r="WCU3" s="995"/>
      <c r="WCV3" s="995"/>
      <c r="WCW3" s="995"/>
      <c r="WCX3" s="995"/>
      <c r="WCY3" s="995"/>
      <c r="WCZ3" s="995"/>
      <c r="WDA3" s="995"/>
      <c r="WDB3" s="995"/>
      <c r="WDC3" s="995"/>
      <c r="WDD3" s="995"/>
      <c r="WDE3" s="995"/>
      <c r="WDF3" s="995"/>
      <c r="WDG3" s="995"/>
      <c r="WDH3" s="995"/>
      <c r="WDI3" s="995"/>
      <c r="WDJ3" s="995"/>
      <c r="WDK3" s="995"/>
      <c r="WDL3" s="995"/>
      <c r="WDM3" s="995"/>
      <c r="WDN3" s="995"/>
      <c r="WDO3" s="995"/>
      <c r="WDP3" s="995"/>
      <c r="WDQ3" s="995"/>
      <c r="WDR3" s="995"/>
      <c r="WDS3" s="995"/>
      <c r="WDT3" s="995"/>
      <c r="WDU3" s="995"/>
      <c r="WDV3" s="995"/>
      <c r="WDW3" s="995"/>
      <c r="WDX3" s="995"/>
      <c r="WDY3" s="995"/>
      <c r="WDZ3" s="995"/>
      <c r="WEA3" s="995"/>
      <c r="WEB3" s="995"/>
      <c r="WEC3" s="995"/>
      <c r="WED3" s="995"/>
      <c r="WEE3" s="995"/>
      <c r="WEF3" s="995"/>
      <c r="WEG3" s="995"/>
      <c r="WEH3" s="995"/>
      <c r="WEI3" s="995"/>
      <c r="WEJ3" s="995"/>
      <c r="WEK3" s="995"/>
      <c r="WEL3" s="995"/>
      <c r="WEM3" s="995"/>
      <c r="WEN3" s="995"/>
      <c r="WEO3" s="995"/>
      <c r="WEP3" s="995"/>
      <c r="WEQ3" s="995"/>
      <c r="WER3" s="995"/>
      <c r="WES3" s="995"/>
      <c r="WET3" s="995"/>
      <c r="WEU3" s="995"/>
      <c r="WEV3" s="995"/>
      <c r="WEW3" s="995"/>
      <c r="WEX3" s="995"/>
      <c r="WEY3" s="995"/>
      <c r="WEZ3" s="995"/>
      <c r="WFA3" s="995"/>
      <c r="WFB3" s="995"/>
      <c r="WFC3" s="995"/>
      <c r="WFD3" s="995"/>
      <c r="WFE3" s="995"/>
      <c r="WFF3" s="995"/>
      <c r="WFG3" s="995"/>
      <c r="WFH3" s="995"/>
      <c r="WFI3" s="995"/>
      <c r="WFJ3" s="995"/>
      <c r="WFK3" s="995"/>
      <c r="WFL3" s="995"/>
      <c r="WFM3" s="995"/>
      <c r="WFN3" s="995"/>
      <c r="WFO3" s="995"/>
      <c r="WFP3" s="995"/>
      <c r="WFQ3" s="995"/>
      <c r="WFR3" s="995"/>
      <c r="WFS3" s="995"/>
      <c r="WFT3" s="995"/>
      <c r="WFU3" s="995"/>
      <c r="WFV3" s="995"/>
      <c r="WFW3" s="995"/>
      <c r="WFX3" s="995"/>
      <c r="WFY3" s="995"/>
      <c r="WFZ3" s="995"/>
      <c r="WGA3" s="995"/>
      <c r="WGB3" s="995"/>
      <c r="WGC3" s="995"/>
      <c r="WGD3" s="995"/>
      <c r="WGE3" s="995"/>
      <c r="WGF3" s="995"/>
      <c r="WGG3" s="995"/>
      <c r="WGH3" s="995"/>
      <c r="WGI3" s="995"/>
      <c r="WGJ3" s="995"/>
      <c r="WGK3" s="995"/>
      <c r="WGL3" s="995"/>
      <c r="WGM3" s="995"/>
      <c r="WGN3" s="995"/>
      <c r="WGO3" s="995"/>
      <c r="WGP3" s="995"/>
      <c r="WGQ3" s="995"/>
      <c r="WGR3" s="995"/>
      <c r="WGS3" s="995"/>
      <c r="WGT3" s="995"/>
      <c r="WGU3" s="995"/>
      <c r="WGV3" s="995"/>
      <c r="WGW3" s="995"/>
      <c r="WGX3" s="995"/>
      <c r="WGY3" s="995"/>
      <c r="WGZ3" s="995"/>
      <c r="WHA3" s="995"/>
      <c r="WHB3" s="995"/>
      <c r="WHC3" s="995"/>
      <c r="WHD3" s="995"/>
      <c r="WHE3" s="995"/>
      <c r="WHF3" s="995"/>
      <c r="WHG3" s="995"/>
      <c r="WHH3" s="995"/>
      <c r="WHI3" s="995"/>
      <c r="WHJ3" s="995"/>
      <c r="WHK3" s="995"/>
      <c r="WHL3" s="995"/>
      <c r="WHM3" s="995"/>
      <c r="WHN3" s="995"/>
      <c r="WHO3" s="995"/>
      <c r="WHP3" s="995"/>
      <c r="WHQ3" s="995"/>
      <c r="WHR3" s="995"/>
      <c r="WHS3" s="995"/>
      <c r="WHT3" s="995"/>
      <c r="WHU3" s="995"/>
      <c r="WHV3" s="995"/>
      <c r="WHW3" s="995"/>
      <c r="WHX3" s="995"/>
      <c r="WHY3" s="995"/>
      <c r="WHZ3" s="995"/>
      <c r="WIA3" s="995"/>
      <c r="WIB3" s="995"/>
      <c r="WIC3" s="995"/>
      <c r="WID3" s="995"/>
      <c r="WIE3" s="995"/>
      <c r="WIF3" s="995"/>
      <c r="WIG3" s="995"/>
      <c r="WIH3" s="995"/>
      <c r="WII3" s="995"/>
      <c r="WIJ3" s="995"/>
      <c r="WIK3" s="995"/>
      <c r="WIL3" s="995"/>
      <c r="WIM3" s="995"/>
      <c r="WIN3" s="995"/>
      <c r="WIO3" s="995"/>
      <c r="WIP3" s="995"/>
      <c r="WIQ3" s="995"/>
      <c r="WIR3" s="995"/>
      <c r="WIS3" s="995"/>
      <c r="WIT3" s="995"/>
      <c r="WIU3" s="995"/>
      <c r="WIV3" s="995"/>
      <c r="WIW3" s="995"/>
      <c r="WIX3" s="995"/>
      <c r="WIY3" s="995"/>
      <c r="WIZ3" s="995"/>
      <c r="WJA3" s="995"/>
      <c r="WJB3" s="995"/>
      <c r="WJC3" s="995"/>
      <c r="WJD3" s="995"/>
      <c r="WJE3" s="995"/>
      <c r="WJF3" s="995"/>
      <c r="WJG3" s="995"/>
      <c r="WJH3" s="995"/>
      <c r="WJI3" s="995"/>
      <c r="WJJ3" s="995"/>
      <c r="WJK3" s="995"/>
      <c r="WJL3" s="995"/>
      <c r="WJM3" s="995"/>
      <c r="WJN3" s="995"/>
      <c r="WJO3" s="995"/>
      <c r="WJP3" s="995"/>
      <c r="WJQ3" s="995"/>
      <c r="WJR3" s="995"/>
      <c r="WJS3" s="995"/>
      <c r="WJT3" s="995"/>
      <c r="WJU3" s="995"/>
      <c r="WJV3" s="995"/>
      <c r="WJW3" s="995"/>
      <c r="WJX3" s="995"/>
      <c r="WJY3" s="995"/>
      <c r="WJZ3" s="995"/>
      <c r="WKA3" s="995"/>
      <c r="WKB3" s="995"/>
      <c r="WKC3" s="995"/>
      <c r="WKD3" s="995"/>
      <c r="WKE3" s="995"/>
      <c r="WKF3" s="995"/>
      <c r="WKG3" s="995"/>
      <c r="WKH3" s="995"/>
      <c r="WKI3" s="995"/>
      <c r="WKJ3" s="995"/>
      <c r="WKK3" s="995"/>
      <c r="WKL3" s="995"/>
      <c r="WKM3" s="995"/>
      <c r="WKN3" s="995"/>
      <c r="WKO3" s="995"/>
      <c r="WKP3" s="995"/>
      <c r="WKQ3" s="995"/>
      <c r="WKR3" s="995"/>
      <c r="WKS3" s="995"/>
      <c r="WKT3" s="995"/>
      <c r="WKU3" s="995"/>
      <c r="WKV3" s="995"/>
      <c r="WKW3" s="995"/>
      <c r="WKX3" s="995"/>
      <c r="WKY3" s="995"/>
      <c r="WKZ3" s="995"/>
      <c r="WLA3" s="995"/>
      <c r="WLB3" s="995"/>
      <c r="WLC3" s="995"/>
      <c r="WLD3" s="995"/>
      <c r="WLE3" s="995"/>
      <c r="WLF3" s="995"/>
      <c r="WLG3" s="995"/>
      <c r="WLH3" s="995"/>
      <c r="WLI3" s="995"/>
      <c r="WLJ3" s="995"/>
      <c r="WLK3" s="995"/>
      <c r="WLL3" s="995"/>
      <c r="WLM3" s="995"/>
      <c r="WLN3" s="995"/>
      <c r="WLO3" s="995"/>
      <c r="WLP3" s="995"/>
      <c r="WLQ3" s="995"/>
      <c r="WLR3" s="995"/>
      <c r="WLS3" s="995"/>
      <c r="WLT3" s="995"/>
      <c r="WLU3" s="995"/>
      <c r="WLV3" s="995"/>
      <c r="WLW3" s="995"/>
      <c r="WLX3" s="995"/>
      <c r="WLY3" s="995"/>
      <c r="WLZ3" s="995"/>
      <c r="WMA3" s="995"/>
      <c r="WMB3" s="995"/>
      <c r="WMC3" s="995"/>
      <c r="WMD3" s="995"/>
      <c r="WME3" s="995"/>
      <c r="WMF3" s="995"/>
      <c r="WMG3" s="995"/>
      <c r="WMH3" s="995"/>
      <c r="WMI3" s="995"/>
      <c r="WMJ3" s="995"/>
      <c r="WMK3" s="995"/>
      <c r="WML3" s="995"/>
      <c r="WMM3" s="995"/>
      <c r="WMN3" s="995"/>
      <c r="WMO3" s="995"/>
      <c r="WMP3" s="995"/>
      <c r="WMQ3" s="995"/>
      <c r="WMR3" s="995"/>
      <c r="WMS3" s="995"/>
      <c r="WMT3" s="995"/>
      <c r="WMU3" s="995"/>
      <c r="WMV3" s="995"/>
      <c r="WMW3" s="995"/>
      <c r="WMX3" s="995"/>
      <c r="WMY3" s="995"/>
      <c r="WMZ3" s="995"/>
      <c r="WNA3" s="995"/>
      <c r="WNB3" s="995"/>
      <c r="WNC3" s="995"/>
      <c r="WND3" s="995"/>
      <c r="WNE3" s="995"/>
      <c r="WNF3" s="995"/>
      <c r="WNG3" s="995"/>
      <c r="WNH3" s="995"/>
      <c r="WNI3" s="995"/>
      <c r="WNJ3" s="995"/>
      <c r="WNK3" s="995"/>
      <c r="WNL3" s="995"/>
      <c r="WNM3" s="995"/>
      <c r="WNN3" s="995"/>
      <c r="WNO3" s="995"/>
      <c r="WNP3" s="995"/>
      <c r="WNQ3" s="995"/>
      <c r="WNR3" s="995"/>
      <c r="WNS3" s="995"/>
      <c r="WNT3" s="995"/>
      <c r="WNU3" s="995"/>
      <c r="WNV3" s="995"/>
      <c r="WNW3" s="995"/>
      <c r="WNX3" s="995"/>
      <c r="WNY3" s="995"/>
      <c r="WNZ3" s="995"/>
      <c r="WOA3" s="995"/>
      <c r="WOB3" s="995"/>
      <c r="WOC3" s="995"/>
      <c r="WOD3" s="995"/>
      <c r="WOE3" s="995"/>
      <c r="WOF3" s="995"/>
      <c r="WOG3" s="995"/>
      <c r="WOH3" s="995"/>
      <c r="WOI3" s="995"/>
      <c r="WOJ3" s="995"/>
      <c r="WOK3" s="995"/>
      <c r="WOL3" s="995"/>
      <c r="WOM3" s="995"/>
      <c r="WON3" s="995"/>
      <c r="WOO3" s="995"/>
      <c r="WOP3" s="995"/>
      <c r="WOQ3" s="995"/>
      <c r="WOR3" s="995"/>
      <c r="WOS3" s="995"/>
      <c r="WOT3" s="995"/>
      <c r="WOU3" s="995"/>
      <c r="WOV3" s="995"/>
      <c r="WOW3" s="995"/>
      <c r="WOX3" s="995"/>
      <c r="WOY3" s="995"/>
      <c r="WOZ3" s="995"/>
      <c r="WPA3" s="995"/>
      <c r="WPB3" s="995"/>
      <c r="WPC3" s="995"/>
      <c r="WPD3" s="995"/>
      <c r="WPE3" s="995"/>
      <c r="WPF3" s="995"/>
      <c r="WPG3" s="995"/>
      <c r="WPH3" s="995"/>
      <c r="WPI3" s="995"/>
      <c r="WPJ3" s="995"/>
      <c r="WPK3" s="995"/>
      <c r="WPL3" s="995"/>
      <c r="WPM3" s="995"/>
      <c r="WPN3" s="995"/>
      <c r="WPO3" s="995"/>
      <c r="WPP3" s="995"/>
      <c r="WPQ3" s="995"/>
      <c r="WPR3" s="995"/>
      <c r="WPS3" s="995"/>
      <c r="WPT3" s="995"/>
      <c r="WPU3" s="995"/>
      <c r="WPV3" s="995"/>
      <c r="WPW3" s="995"/>
      <c r="WPX3" s="995"/>
      <c r="WPY3" s="995"/>
      <c r="WPZ3" s="995"/>
      <c r="WQA3" s="995"/>
      <c r="WQB3" s="995"/>
      <c r="WQC3" s="995"/>
      <c r="WQD3" s="995"/>
      <c r="WQE3" s="995"/>
      <c r="WQF3" s="995"/>
      <c r="WQG3" s="995"/>
      <c r="WQH3" s="995"/>
      <c r="WQI3" s="995"/>
      <c r="WQJ3" s="995"/>
      <c r="WQK3" s="995"/>
      <c r="WQL3" s="995"/>
      <c r="WQM3" s="995"/>
      <c r="WQN3" s="995"/>
      <c r="WQO3" s="995"/>
      <c r="WQP3" s="995"/>
      <c r="WQQ3" s="995"/>
      <c r="WQR3" s="995"/>
      <c r="WQS3" s="995"/>
      <c r="WQT3" s="995"/>
      <c r="WQU3" s="995"/>
      <c r="WQV3" s="995"/>
      <c r="WQW3" s="995"/>
      <c r="WQX3" s="995"/>
      <c r="WQY3" s="995"/>
      <c r="WQZ3" s="995"/>
      <c r="WRA3" s="995"/>
      <c r="WRB3" s="995"/>
      <c r="WRC3" s="995"/>
      <c r="WRD3" s="995"/>
      <c r="WRE3" s="995"/>
      <c r="WRF3" s="995"/>
      <c r="WRG3" s="995"/>
      <c r="WRH3" s="995"/>
      <c r="WRI3" s="995"/>
      <c r="WRJ3" s="995"/>
      <c r="WRK3" s="995"/>
      <c r="WRL3" s="995"/>
      <c r="WRM3" s="995"/>
      <c r="WRN3" s="995"/>
      <c r="WRO3" s="995"/>
      <c r="WRP3" s="995"/>
      <c r="WRQ3" s="995"/>
      <c r="WRR3" s="995"/>
      <c r="WRS3" s="995"/>
      <c r="WRT3" s="995"/>
      <c r="WRU3" s="995"/>
      <c r="WRV3" s="995"/>
      <c r="WRW3" s="995"/>
      <c r="WRX3" s="995"/>
      <c r="WRY3" s="995"/>
      <c r="WRZ3" s="995"/>
      <c r="WSA3" s="995"/>
      <c r="WSB3" s="995"/>
      <c r="WSC3" s="995"/>
      <c r="WSD3" s="995"/>
      <c r="WSE3" s="995"/>
      <c r="WSF3" s="995"/>
      <c r="WSG3" s="995"/>
      <c r="WSH3" s="995"/>
      <c r="WSI3" s="995"/>
      <c r="WSJ3" s="995"/>
      <c r="WSK3" s="995"/>
      <c r="WSL3" s="995"/>
      <c r="WSM3" s="995"/>
      <c r="WSN3" s="995"/>
      <c r="WSO3" s="995"/>
      <c r="WSP3" s="995"/>
      <c r="WSQ3" s="995"/>
      <c r="WSR3" s="995"/>
      <c r="WSS3" s="995"/>
      <c r="WST3" s="995"/>
      <c r="WSU3" s="995"/>
      <c r="WSV3" s="995"/>
      <c r="WSW3" s="995"/>
      <c r="WSX3" s="995"/>
      <c r="WSY3" s="995"/>
      <c r="WSZ3" s="995"/>
      <c r="WTA3" s="995"/>
      <c r="WTB3" s="995"/>
      <c r="WTC3" s="995"/>
      <c r="WTD3" s="995"/>
      <c r="WTE3" s="995"/>
      <c r="WTF3" s="995"/>
      <c r="WTG3" s="995"/>
      <c r="WTH3" s="995"/>
      <c r="WTI3" s="995"/>
      <c r="WTJ3" s="995"/>
      <c r="WTK3" s="995"/>
      <c r="WTL3" s="995"/>
      <c r="WTM3" s="995"/>
      <c r="WTN3" s="995"/>
      <c r="WTO3" s="995"/>
      <c r="WTP3" s="995"/>
      <c r="WTQ3" s="995"/>
      <c r="WTR3" s="995"/>
      <c r="WTS3" s="995"/>
      <c r="WTT3" s="995"/>
      <c r="WTU3" s="995"/>
      <c r="WTV3" s="995"/>
      <c r="WTW3" s="995"/>
      <c r="WTX3" s="995"/>
      <c r="WTY3" s="995"/>
      <c r="WTZ3" s="995"/>
      <c r="WUA3" s="995"/>
      <c r="WUB3" s="995"/>
      <c r="WUC3" s="995"/>
      <c r="WUD3" s="995"/>
      <c r="WUE3" s="995"/>
      <c r="WUF3" s="995"/>
      <c r="WUG3" s="995"/>
      <c r="WUH3" s="995"/>
      <c r="WUI3" s="995"/>
      <c r="WUJ3" s="995"/>
      <c r="WUK3" s="995"/>
      <c r="WUL3" s="995"/>
      <c r="WUM3" s="995"/>
      <c r="WUN3" s="995"/>
      <c r="WUO3" s="995"/>
      <c r="WUP3" s="995"/>
      <c r="WUQ3" s="995"/>
      <c r="WUR3" s="995"/>
      <c r="WUS3" s="995"/>
      <c r="WUT3" s="995"/>
      <c r="WUU3" s="995"/>
      <c r="WUV3" s="995"/>
      <c r="WUW3" s="995"/>
      <c r="WUX3" s="995"/>
      <c r="WUY3" s="995"/>
      <c r="WUZ3" s="995"/>
      <c r="WVA3" s="995"/>
      <c r="WVB3" s="995"/>
      <c r="WVC3" s="995"/>
      <c r="WVD3" s="995"/>
      <c r="WVE3" s="995"/>
      <c r="WVF3" s="995"/>
      <c r="WVG3" s="995"/>
      <c r="WVH3" s="995"/>
      <c r="WVI3" s="995"/>
      <c r="WVJ3" s="995"/>
      <c r="WVK3" s="995"/>
      <c r="WVL3" s="995"/>
      <c r="WVM3" s="995"/>
      <c r="WVN3" s="995"/>
      <c r="WVO3" s="995"/>
      <c r="WVP3" s="995"/>
      <c r="WVQ3" s="995"/>
      <c r="WVR3" s="995"/>
      <c r="WVS3" s="995"/>
      <c r="WVT3" s="995"/>
      <c r="WVU3" s="995"/>
      <c r="WVV3" s="995"/>
      <c r="WVW3" s="995"/>
      <c r="WVX3" s="995"/>
      <c r="WVY3" s="995"/>
      <c r="WVZ3" s="995"/>
      <c r="WWA3" s="995"/>
      <c r="WWB3" s="995"/>
      <c r="WWC3" s="995"/>
      <c r="WWD3" s="995"/>
      <c r="WWE3" s="995"/>
      <c r="WWF3" s="995"/>
      <c r="WWG3" s="995"/>
      <c r="WWH3" s="995"/>
      <c r="WWI3" s="995"/>
      <c r="WWJ3" s="995"/>
      <c r="WWK3" s="995"/>
      <c r="WWL3" s="995"/>
      <c r="WWM3" s="995"/>
      <c r="WWN3" s="995"/>
      <c r="WWO3" s="995"/>
      <c r="WWP3" s="995"/>
      <c r="WWQ3" s="995"/>
      <c r="WWR3" s="995"/>
      <c r="WWS3" s="995"/>
      <c r="WWT3" s="995"/>
      <c r="WWU3" s="995"/>
      <c r="WWV3" s="995"/>
      <c r="WWW3" s="995"/>
      <c r="WWX3" s="995"/>
      <c r="WWY3" s="995"/>
      <c r="WWZ3" s="995"/>
      <c r="WXA3" s="995"/>
      <c r="WXB3" s="995"/>
      <c r="WXC3" s="995"/>
      <c r="WXD3" s="995"/>
      <c r="WXE3" s="995"/>
      <c r="WXF3" s="995"/>
      <c r="WXG3" s="995"/>
      <c r="WXH3" s="995"/>
      <c r="WXI3" s="995"/>
      <c r="WXJ3" s="995"/>
      <c r="WXK3" s="995"/>
      <c r="WXL3" s="995"/>
      <c r="WXM3" s="995"/>
      <c r="WXN3" s="995"/>
      <c r="WXO3" s="995"/>
      <c r="WXP3" s="995"/>
      <c r="WXQ3" s="995"/>
      <c r="WXR3" s="995"/>
      <c r="WXS3" s="995"/>
      <c r="WXT3" s="995"/>
      <c r="WXU3" s="995"/>
      <c r="WXV3" s="995"/>
      <c r="WXW3" s="995"/>
      <c r="WXX3" s="995"/>
      <c r="WXY3" s="995"/>
      <c r="WXZ3" s="995"/>
      <c r="WYA3" s="995"/>
      <c r="WYB3" s="995"/>
      <c r="WYC3" s="995"/>
      <c r="WYD3" s="995"/>
      <c r="WYE3" s="995"/>
      <c r="WYF3" s="995"/>
      <c r="WYG3" s="995"/>
      <c r="WYH3" s="995"/>
      <c r="WYI3" s="995"/>
      <c r="WYJ3" s="995"/>
      <c r="WYK3" s="995"/>
      <c r="WYL3" s="995"/>
      <c r="WYM3" s="995"/>
      <c r="WYN3" s="995"/>
      <c r="WYO3" s="995"/>
      <c r="WYP3" s="995"/>
      <c r="WYQ3" s="995"/>
      <c r="WYR3" s="995"/>
      <c r="WYS3" s="995"/>
      <c r="WYT3" s="995"/>
      <c r="WYU3" s="995"/>
      <c r="WYV3" s="995"/>
      <c r="WYW3" s="995"/>
      <c r="WYX3" s="995"/>
      <c r="WYY3" s="995"/>
      <c r="WYZ3" s="995"/>
      <c r="WZA3" s="995"/>
      <c r="WZB3" s="995"/>
      <c r="WZC3" s="995"/>
      <c r="WZD3" s="995"/>
      <c r="WZE3" s="995"/>
      <c r="WZF3" s="995"/>
      <c r="WZG3" s="995"/>
      <c r="WZH3" s="995"/>
      <c r="WZI3" s="995"/>
      <c r="WZJ3" s="995"/>
      <c r="WZK3" s="995"/>
      <c r="WZL3" s="995"/>
      <c r="WZM3" s="995"/>
      <c r="WZN3" s="995"/>
      <c r="WZO3" s="995"/>
      <c r="WZP3" s="995"/>
      <c r="WZQ3" s="995"/>
      <c r="WZR3" s="995"/>
      <c r="WZS3" s="995"/>
      <c r="WZT3" s="995"/>
      <c r="WZU3" s="995"/>
      <c r="WZV3" s="995"/>
      <c r="WZW3" s="995"/>
      <c r="WZX3" s="995"/>
      <c r="WZY3" s="995"/>
      <c r="WZZ3" s="995"/>
      <c r="XAA3" s="995"/>
      <c r="XAB3" s="995"/>
      <c r="XAC3" s="995"/>
      <c r="XAD3" s="995"/>
      <c r="XAE3" s="995"/>
      <c r="XAF3" s="995"/>
      <c r="XAG3" s="995"/>
      <c r="XAH3" s="995"/>
      <c r="XAI3" s="995"/>
      <c r="XAJ3" s="995"/>
      <c r="XAK3" s="995"/>
      <c r="XAL3" s="995"/>
      <c r="XAM3" s="995"/>
      <c r="XAN3" s="995"/>
      <c r="XAO3" s="995"/>
      <c r="XAP3" s="995"/>
      <c r="XAQ3" s="995"/>
      <c r="XAR3" s="995"/>
      <c r="XAS3" s="995"/>
      <c r="XAT3" s="995"/>
      <c r="XAU3" s="995"/>
      <c r="XAV3" s="995"/>
      <c r="XAW3" s="995"/>
      <c r="XAX3" s="995"/>
      <c r="XAY3" s="995"/>
      <c r="XAZ3" s="995"/>
      <c r="XBA3" s="995"/>
      <c r="XBB3" s="995"/>
      <c r="XBC3" s="995"/>
      <c r="XBD3" s="995"/>
      <c r="XBE3" s="995"/>
      <c r="XBF3" s="995"/>
      <c r="XBG3" s="995"/>
      <c r="XBH3" s="995"/>
      <c r="XBI3" s="995"/>
      <c r="XBJ3" s="995"/>
      <c r="XBK3" s="995"/>
      <c r="XBL3" s="995"/>
      <c r="XBM3" s="995"/>
      <c r="XBN3" s="995"/>
      <c r="XBO3" s="995"/>
      <c r="XBP3" s="995"/>
      <c r="XBQ3" s="995"/>
      <c r="XBR3" s="995"/>
      <c r="XBS3" s="995"/>
      <c r="XBT3" s="995"/>
      <c r="XBU3" s="995"/>
      <c r="XBV3" s="995"/>
      <c r="XBW3" s="995"/>
      <c r="XBX3" s="995"/>
      <c r="XBY3" s="995"/>
      <c r="XBZ3" s="995"/>
      <c r="XCA3" s="995"/>
      <c r="XCB3" s="995"/>
      <c r="XCC3" s="995"/>
      <c r="XCD3" s="995"/>
      <c r="XCE3" s="995"/>
      <c r="XCF3" s="995"/>
      <c r="XCG3" s="995"/>
      <c r="XCH3" s="995"/>
      <c r="XCI3" s="995"/>
      <c r="XCJ3" s="995"/>
      <c r="XCK3" s="995"/>
      <c r="XCL3" s="995"/>
      <c r="XCM3" s="995"/>
      <c r="XCN3" s="995"/>
      <c r="XCO3" s="995"/>
      <c r="XCP3" s="995"/>
      <c r="XCQ3" s="995"/>
      <c r="XCR3" s="995"/>
      <c r="XCS3" s="995"/>
      <c r="XCT3" s="995"/>
      <c r="XCU3" s="995"/>
      <c r="XCV3" s="995"/>
      <c r="XCW3" s="995"/>
      <c r="XCX3" s="995"/>
      <c r="XCY3" s="995"/>
      <c r="XCZ3" s="995"/>
      <c r="XDA3" s="995"/>
      <c r="XDB3" s="995"/>
      <c r="XDC3" s="995"/>
      <c r="XDD3" s="995"/>
      <c r="XDE3" s="995"/>
      <c r="XDF3" s="995"/>
      <c r="XDG3" s="995"/>
      <c r="XDH3" s="995"/>
      <c r="XDI3" s="995"/>
      <c r="XDJ3" s="995"/>
      <c r="XDK3" s="995"/>
      <c r="XDL3" s="995"/>
      <c r="XDM3" s="995"/>
      <c r="XDN3" s="995"/>
      <c r="XDO3" s="995"/>
      <c r="XDP3" s="995"/>
      <c r="XDQ3" s="995"/>
      <c r="XDR3" s="995"/>
      <c r="XDS3" s="995"/>
      <c r="XDT3" s="995"/>
      <c r="XDU3" s="995"/>
      <c r="XDV3" s="995"/>
      <c r="XDW3" s="995"/>
      <c r="XDX3" s="995"/>
      <c r="XDY3" s="995"/>
      <c r="XDZ3" s="995"/>
      <c r="XEA3" s="995"/>
      <c r="XEB3" s="995"/>
      <c r="XEC3" s="995"/>
      <c r="XED3" s="995"/>
      <c r="XEE3" s="995"/>
      <c r="XEF3" s="995"/>
      <c r="XEG3" s="995"/>
      <c r="XEH3" s="995"/>
      <c r="XEI3" s="995"/>
      <c r="XEJ3" s="995"/>
      <c r="XEK3" s="995"/>
      <c r="XEL3" s="995"/>
      <c r="XEM3" s="995"/>
      <c r="XEN3" s="995"/>
      <c r="XEO3" s="995"/>
      <c r="XEP3" s="995"/>
      <c r="XEQ3" s="995"/>
      <c r="XER3" s="995"/>
      <c r="XES3" s="995"/>
      <c r="XET3" s="995"/>
      <c r="XEU3" s="995"/>
      <c r="XEV3" s="995"/>
      <c r="XEW3" s="995"/>
      <c r="XEX3" s="995"/>
      <c r="XEY3" s="995"/>
      <c r="XEZ3" s="995"/>
      <c r="XFA3" s="995"/>
      <c r="XFB3" s="995"/>
      <c r="XFC3" s="995"/>
      <c r="XFD3" s="995"/>
    </row>
    <row r="4" spans="1:16384" s="654" customFormat="1" ht="21" x14ac:dyDescent="0.65">
      <c r="A4" s="586" t="s">
        <v>870</v>
      </c>
      <c r="B4" s="585">
        <f>Variabelen!C5</f>
        <v>2026</v>
      </c>
      <c r="C4" s="995"/>
      <c r="D4" s="995"/>
      <c r="E4" s="995"/>
      <c r="F4" s="995"/>
      <c r="G4" s="995"/>
      <c r="H4" s="995"/>
      <c r="I4" s="995"/>
      <c r="J4" s="995"/>
      <c r="K4" s="995"/>
      <c r="L4" s="995"/>
      <c r="M4" s="995"/>
      <c r="N4" s="995"/>
      <c r="O4" s="995"/>
      <c r="P4" s="995"/>
      <c r="Q4" s="995"/>
      <c r="R4" s="995"/>
      <c r="S4" s="995"/>
      <c r="T4" s="995"/>
      <c r="U4" s="995"/>
      <c r="V4" s="995"/>
      <c r="W4" s="995"/>
      <c r="X4" s="995"/>
      <c r="Y4" s="995"/>
      <c r="Z4" s="995"/>
      <c r="AA4" s="995"/>
      <c r="AB4" s="995"/>
      <c r="AC4" s="995"/>
      <c r="AD4" s="995"/>
      <c r="AE4" s="995"/>
      <c r="AF4" s="995"/>
      <c r="AG4" s="995"/>
      <c r="AH4" s="995"/>
      <c r="AI4" s="995"/>
      <c r="AJ4" s="995"/>
      <c r="AK4" s="995"/>
      <c r="AL4" s="995"/>
      <c r="AM4" s="995"/>
      <c r="AN4" s="995"/>
      <c r="AO4" s="995"/>
      <c r="AP4" s="995"/>
      <c r="AQ4" s="995"/>
      <c r="AR4" s="995"/>
      <c r="AS4" s="995"/>
      <c r="AT4" s="995"/>
      <c r="AU4" s="995"/>
      <c r="AV4" s="995"/>
      <c r="AW4" s="995"/>
      <c r="AX4" s="995"/>
      <c r="AY4" s="995"/>
      <c r="AZ4" s="995"/>
      <c r="BA4" s="995"/>
      <c r="BB4" s="995"/>
      <c r="BC4" s="995"/>
      <c r="BD4" s="995"/>
      <c r="BE4" s="995"/>
      <c r="BF4" s="995"/>
      <c r="BG4" s="995"/>
      <c r="BH4" s="995"/>
      <c r="BI4" s="995"/>
      <c r="BJ4" s="995"/>
      <c r="BK4" s="995"/>
      <c r="BL4" s="995"/>
      <c r="BM4" s="995"/>
      <c r="BN4" s="995"/>
      <c r="BO4" s="995"/>
      <c r="BP4" s="995"/>
      <c r="BQ4" s="995"/>
      <c r="BR4" s="995"/>
      <c r="BS4" s="995"/>
      <c r="BT4" s="995"/>
      <c r="BU4" s="995"/>
      <c r="BV4" s="995"/>
      <c r="BW4" s="995"/>
      <c r="BX4" s="995"/>
      <c r="BY4" s="995"/>
      <c r="BZ4" s="995"/>
      <c r="CA4" s="995"/>
      <c r="CB4" s="995"/>
      <c r="CC4" s="995"/>
      <c r="CD4" s="995"/>
      <c r="CE4" s="995"/>
      <c r="CF4" s="995"/>
      <c r="CG4" s="995"/>
      <c r="CH4" s="995"/>
      <c r="CI4" s="995"/>
      <c r="CJ4" s="995"/>
      <c r="CK4" s="995"/>
      <c r="CL4" s="995"/>
      <c r="CM4" s="995"/>
      <c r="CN4" s="995"/>
      <c r="CO4" s="995"/>
      <c r="CP4" s="995"/>
      <c r="CQ4" s="995"/>
      <c r="CR4" s="995"/>
      <c r="CS4" s="995"/>
      <c r="CT4" s="995"/>
      <c r="CU4" s="995"/>
      <c r="CV4" s="995"/>
      <c r="CW4" s="995"/>
      <c r="CX4" s="995"/>
      <c r="CY4" s="995"/>
      <c r="CZ4" s="995"/>
      <c r="DA4" s="995"/>
      <c r="DB4" s="995"/>
      <c r="DC4" s="995"/>
      <c r="DD4" s="995"/>
      <c r="DE4" s="995"/>
      <c r="DF4" s="995"/>
      <c r="DG4" s="995"/>
      <c r="DH4" s="995"/>
      <c r="DI4" s="995"/>
      <c r="DJ4" s="995"/>
      <c r="DK4" s="995"/>
      <c r="DL4" s="995"/>
      <c r="DM4" s="995"/>
      <c r="DN4" s="995"/>
      <c r="DO4" s="995"/>
      <c r="DP4" s="995"/>
      <c r="DQ4" s="995"/>
      <c r="DR4" s="995"/>
      <c r="DS4" s="995"/>
      <c r="DT4" s="995"/>
      <c r="DU4" s="995"/>
      <c r="DV4" s="995"/>
      <c r="DW4" s="995"/>
      <c r="DX4" s="995"/>
      <c r="DY4" s="995"/>
      <c r="DZ4" s="995"/>
      <c r="EA4" s="995"/>
      <c r="EB4" s="995"/>
      <c r="EC4" s="995"/>
      <c r="ED4" s="995"/>
      <c r="EE4" s="995"/>
      <c r="EF4" s="995"/>
      <c r="EG4" s="995"/>
      <c r="EH4" s="995"/>
      <c r="EI4" s="995"/>
      <c r="EJ4" s="995"/>
      <c r="EK4" s="995"/>
      <c r="EL4" s="995"/>
      <c r="EM4" s="995"/>
      <c r="EN4" s="995"/>
      <c r="EO4" s="995"/>
      <c r="EP4" s="995"/>
      <c r="EQ4" s="995"/>
      <c r="ER4" s="995"/>
      <c r="ES4" s="995"/>
      <c r="ET4" s="995"/>
      <c r="EU4" s="995"/>
      <c r="EV4" s="995"/>
      <c r="EW4" s="995"/>
      <c r="EX4" s="995"/>
      <c r="EY4" s="995"/>
      <c r="EZ4" s="995"/>
      <c r="FA4" s="995"/>
      <c r="FB4" s="995"/>
      <c r="FC4" s="995"/>
      <c r="FD4" s="995"/>
      <c r="FE4" s="995"/>
      <c r="FF4" s="995"/>
      <c r="FG4" s="995"/>
      <c r="FH4" s="995"/>
      <c r="FI4" s="995"/>
      <c r="FJ4" s="995"/>
      <c r="FK4" s="995"/>
      <c r="FL4" s="995"/>
      <c r="FM4" s="995"/>
      <c r="FN4" s="995"/>
      <c r="FO4" s="995"/>
      <c r="FP4" s="995"/>
      <c r="FQ4" s="995"/>
      <c r="FR4" s="995"/>
      <c r="FS4" s="995"/>
      <c r="FT4" s="995"/>
      <c r="FU4" s="995"/>
      <c r="FV4" s="995"/>
      <c r="FW4" s="995"/>
      <c r="FX4" s="995"/>
      <c r="FY4" s="995"/>
      <c r="FZ4" s="995"/>
      <c r="GA4" s="995"/>
      <c r="GB4" s="995"/>
      <c r="GC4" s="995"/>
      <c r="GD4" s="995"/>
      <c r="GE4" s="995"/>
      <c r="GF4" s="995"/>
      <c r="GG4" s="995"/>
      <c r="GH4" s="995"/>
      <c r="GI4" s="995"/>
      <c r="GJ4" s="995"/>
      <c r="GK4" s="995"/>
      <c r="GL4" s="995"/>
      <c r="GM4" s="995"/>
      <c r="GN4" s="995"/>
      <c r="GO4" s="995"/>
      <c r="GP4" s="995"/>
      <c r="GQ4" s="995"/>
      <c r="GR4" s="995"/>
      <c r="GS4" s="995"/>
      <c r="GT4" s="995"/>
      <c r="GU4" s="995"/>
      <c r="GV4" s="995"/>
      <c r="GW4" s="995"/>
      <c r="GX4" s="995"/>
      <c r="GY4" s="995"/>
      <c r="GZ4" s="995"/>
      <c r="HA4" s="995"/>
      <c r="HB4" s="995"/>
      <c r="HC4" s="995"/>
      <c r="HD4" s="995"/>
      <c r="HE4" s="995"/>
      <c r="HF4" s="995"/>
      <c r="HG4" s="995"/>
      <c r="HH4" s="995"/>
      <c r="HI4" s="995"/>
      <c r="HJ4" s="995"/>
      <c r="HK4" s="995"/>
      <c r="HL4" s="995"/>
      <c r="HM4" s="995"/>
      <c r="HN4" s="995"/>
      <c r="HO4" s="995"/>
      <c r="HP4" s="995"/>
      <c r="HQ4" s="995"/>
      <c r="HR4" s="995"/>
      <c r="HS4" s="995"/>
      <c r="HT4" s="995"/>
      <c r="HU4" s="995"/>
      <c r="HV4" s="995"/>
      <c r="HW4" s="995"/>
      <c r="HX4" s="995"/>
      <c r="HY4" s="995"/>
      <c r="HZ4" s="995"/>
      <c r="IA4" s="995"/>
      <c r="IB4" s="995"/>
      <c r="IC4" s="995"/>
      <c r="ID4" s="995"/>
      <c r="IE4" s="995"/>
      <c r="IF4" s="995"/>
      <c r="IG4" s="995"/>
      <c r="IH4" s="995"/>
      <c r="II4" s="995"/>
      <c r="IJ4" s="995"/>
      <c r="IK4" s="995"/>
      <c r="IL4" s="995"/>
      <c r="IM4" s="995"/>
      <c r="IN4" s="995"/>
      <c r="IO4" s="995"/>
      <c r="IP4" s="995"/>
      <c r="IQ4" s="995"/>
      <c r="IR4" s="995"/>
      <c r="IS4" s="995"/>
      <c r="IT4" s="995"/>
      <c r="IU4" s="995"/>
      <c r="IV4" s="995"/>
      <c r="IW4" s="995"/>
      <c r="IX4" s="995"/>
      <c r="IY4" s="995"/>
      <c r="IZ4" s="995"/>
      <c r="JA4" s="995"/>
      <c r="JB4" s="995"/>
      <c r="JC4" s="995"/>
      <c r="JD4" s="995"/>
      <c r="JE4" s="995"/>
      <c r="JF4" s="995"/>
      <c r="JG4" s="995"/>
      <c r="JH4" s="995"/>
      <c r="JI4" s="995"/>
      <c r="JJ4" s="995"/>
      <c r="JK4" s="995"/>
      <c r="JL4" s="995"/>
      <c r="JM4" s="995"/>
      <c r="JN4" s="995"/>
      <c r="JO4" s="995"/>
      <c r="JP4" s="995"/>
      <c r="JQ4" s="995"/>
      <c r="JR4" s="995"/>
      <c r="JS4" s="995"/>
      <c r="JT4" s="995"/>
      <c r="JU4" s="995"/>
      <c r="JV4" s="995"/>
      <c r="JW4" s="995"/>
      <c r="JX4" s="995"/>
      <c r="JY4" s="995"/>
      <c r="JZ4" s="995"/>
      <c r="KA4" s="995"/>
      <c r="KB4" s="995"/>
      <c r="KC4" s="995"/>
      <c r="KD4" s="995"/>
      <c r="KE4" s="995"/>
      <c r="KF4" s="995"/>
      <c r="KG4" s="995"/>
      <c r="KH4" s="995"/>
      <c r="KI4" s="995"/>
      <c r="KJ4" s="995"/>
      <c r="KK4" s="995"/>
      <c r="KL4" s="995"/>
      <c r="KM4" s="995"/>
      <c r="KN4" s="995"/>
      <c r="KO4" s="995"/>
      <c r="KP4" s="995"/>
      <c r="KQ4" s="995"/>
      <c r="KR4" s="995"/>
      <c r="KS4" s="995"/>
      <c r="KT4" s="995"/>
      <c r="KU4" s="995"/>
      <c r="KV4" s="995"/>
      <c r="KW4" s="995"/>
      <c r="KX4" s="995"/>
      <c r="KY4" s="995"/>
      <c r="KZ4" s="995"/>
      <c r="LA4" s="995"/>
      <c r="LB4" s="995"/>
      <c r="LC4" s="995"/>
      <c r="LD4" s="995"/>
      <c r="LE4" s="995"/>
      <c r="LF4" s="995"/>
      <c r="LG4" s="995"/>
      <c r="LH4" s="995"/>
      <c r="LI4" s="995"/>
      <c r="LJ4" s="995"/>
      <c r="LK4" s="995"/>
      <c r="LL4" s="995"/>
      <c r="LM4" s="995"/>
      <c r="LN4" s="995"/>
      <c r="LO4" s="995"/>
      <c r="LP4" s="995"/>
      <c r="LQ4" s="995"/>
      <c r="LR4" s="995"/>
      <c r="LS4" s="995"/>
      <c r="LT4" s="995"/>
      <c r="LU4" s="995"/>
      <c r="LV4" s="995"/>
      <c r="LW4" s="995"/>
      <c r="LX4" s="995"/>
      <c r="LY4" s="995"/>
      <c r="LZ4" s="995"/>
      <c r="MA4" s="995"/>
      <c r="MB4" s="995"/>
      <c r="MC4" s="995"/>
      <c r="MD4" s="995"/>
      <c r="ME4" s="995"/>
      <c r="MF4" s="995"/>
      <c r="MG4" s="995"/>
      <c r="MH4" s="995"/>
      <c r="MI4" s="995"/>
      <c r="MJ4" s="995"/>
      <c r="MK4" s="995"/>
      <c r="ML4" s="995"/>
      <c r="MM4" s="995"/>
      <c r="MN4" s="995"/>
      <c r="MO4" s="995"/>
      <c r="MP4" s="995"/>
      <c r="MQ4" s="995"/>
      <c r="MR4" s="995"/>
      <c r="MS4" s="995"/>
      <c r="MT4" s="995"/>
      <c r="MU4" s="995"/>
      <c r="MV4" s="995"/>
      <c r="MW4" s="995"/>
      <c r="MX4" s="995"/>
      <c r="MY4" s="995"/>
      <c r="MZ4" s="995"/>
      <c r="NA4" s="995"/>
      <c r="NB4" s="995"/>
      <c r="NC4" s="995"/>
      <c r="ND4" s="995"/>
      <c r="NE4" s="995"/>
      <c r="NF4" s="995"/>
      <c r="NG4" s="995"/>
      <c r="NH4" s="995"/>
      <c r="NI4" s="995"/>
      <c r="NJ4" s="995"/>
      <c r="NK4" s="995"/>
      <c r="NL4" s="995"/>
      <c r="NM4" s="995"/>
      <c r="NN4" s="995"/>
      <c r="NO4" s="995"/>
      <c r="NP4" s="995"/>
      <c r="NQ4" s="995"/>
      <c r="NR4" s="995"/>
      <c r="NS4" s="995"/>
      <c r="NT4" s="995"/>
      <c r="NU4" s="995"/>
      <c r="NV4" s="995"/>
      <c r="NW4" s="995"/>
      <c r="NX4" s="995"/>
      <c r="NY4" s="995"/>
      <c r="NZ4" s="995"/>
      <c r="OA4" s="995"/>
      <c r="OB4" s="995"/>
      <c r="OC4" s="995"/>
      <c r="OD4" s="995"/>
      <c r="OE4" s="995"/>
      <c r="OF4" s="995"/>
      <c r="OG4" s="995"/>
      <c r="OH4" s="995"/>
      <c r="OI4" s="995"/>
      <c r="OJ4" s="995"/>
      <c r="OK4" s="995"/>
      <c r="OL4" s="995"/>
      <c r="OM4" s="995"/>
      <c r="ON4" s="995"/>
      <c r="OO4" s="995"/>
      <c r="OP4" s="995"/>
      <c r="OQ4" s="995"/>
      <c r="OR4" s="995"/>
      <c r="OS4" s="995"/>
      <c r="OT4" s="995"/>
      <c r="OU4" s="995"/>
      <c r="OV4" s="995"/>
      <c r="OW4" s="995"/>
      <c r="OX4" s="995"/>
      <c r="OY4" s="995"/>
      <c r="OZ4" s="995"/>
      <c r="PA4" s="995"/>
      <c r="PB4" s="995"/>
      <c r="PC4" s="995"/>
      <c r="PD4" s="995"/>
      <c r="PE4" s="995"/>
      <c r="PF4" s="995"/>
      <c r="PG4" s="995"/>
      <c r="PH4" s="995"/>
      <c r="PI4" s="995"/>
      <c r="PJ4" s="995"/>
      <c r="PK4" s="995"/>
      <c r="PL4" s="995"/>
      <c r="PM4" s="995"/>
      <c r="PN4" s="995"/>
      <c r="PO4" s="995"/>
      <c r="PP4" s="995"/>
      <c r="PQ4" s="995"/>
      <c r="PR4" s="995"/>
      <c r="PS4" s="995"/>
      <c r="PT4" s="995"/>
      <c r="PU4" s="995"/>
      <c r="PV4" s="995"/>
      <c r="PW4" s="995"/>
      <c r="PX4" s="995"/>
      <c r="PY4" s="995"/>
      <c r="PZ4" s="995"/>
      <c r="QA4" s="995"/>
      <c r="QB4" s="995"/>
      <c r="QC4" s="995"/>
      <c r="QD4" s="995"/>
      <c r="QE4" s="995"/>
      <c r="QF4" s="995"/>
      <c r="QG4" s="995"/>
      <c r="QH4" s="995"/>
      <c r="QI4" s="995"/>
      <c r="QJ4" s="995"/>
      <c r="QK4" s="995"/>
      <c r="QL4" s="995"/>
      <c r="QM4" s="995"/>
      <c r="QN4" s="995"/>
      <c r="QO4" s="995"/>
      <c r="QP4" s="995"/>
      <c r="QQ4" s="995"/>
      <c r="QR4" s="995"/>
      <c r="QS4" s="995"/>
      <c r="QT4" s="995"/>
      <c r="QU4" s="995"/>
      <c r="QV4" s="995"/>
      <c r="QW4" s="995"/>
      <c r="QX4" s="995"/>
      <c r="QY4" s="995"/>
      <c r="QZ4" s="995"/>
      <c r="RA4" s="995"/>
      <c r="RB4" s="995"/>
      <c r="RC4" s="995"/>
      <c r="RD4" s="995"/>
      <c r="RE4" s="995"/>
      <c r="RF4" s="995"/>
      <c r="RG4" s="995"/>
      <c r="RH4" s="995"/>
      <c r="RI4" s="995"/>
      <c r="RJ4" s="995"/>
      <c r="RK4" s="995"/>
      <c r="RL4" s="995"/>
      <c r="RM4" s="995"/>
      <c r="RN4" s="995"/>
      <c r="RO4" s="995"/>
      <c r="RP4" s="995"/>
      <c r="RQ4" s="995"/>
      <c r="RR4" s="995"/>
      <c r="RS4" s="995"/>
      <c r="RT4" s="995"/>
      <c r="RU4" s="995"/>
      <c r="RV4" s="995"/>
      <c r="RW4" s="995"/>
      <c r="RX4" s="995"/>
      <c r="RY4" s="995"/>
      <c r="RZ4" s="995"/>
      <c r="SA4" s="995"/>
      <c r="SB4" s="995"/>
      <c r="SC4" s="995"/>
      <c r="SD4" s="995"/>
      <c r="SE4" s="995"/>
      <c r="SF4" s="995"/>
      <c r="SG4" s="995"/>
      <c r="SH4" s="995"/>
      <c r="SI4" s="995"/>
      <c r="SJ4" s="995"/>
      <c r="SK4" s="995"/>
      <c r="SL4" s="995"/>
      <c r="SM4" s="995"/>
      <c r="SN4" s="995"/>
      <c r="SO4" s="995"/>
      <c r="SP4" s="995"/>
      <c r="SQ4" s="995"/>
      <c r="SR4" s="995"/>
      <c r="SS4" s="995"/>
      <c r="ST4" s="995"/>
      <c r="SU4" s="995"/>
      <c r="SV4" s="995"/>
      <c r="SW4" s="995"/>
      <c r="SX4" s="995"/>
      <c r="SY4" s="995"/>
      <c r="SZ4" s="995"/>
      <c r="TA4" s="995"/>
      <c r="TB4" s="995"/>
      <c r="TC4" s="995"/>
      <c r="TD4" s="995"/>
      <c r="TE4" s="995"/>
      <c r="TF4" s="995"/>
      <c r="TG4" s="995"/>
      <c r="TH4" s="995"/>
      <c r="TI4" s="995"/>
      <c r="TJ4" s="995"/>
      <c r="TK4" s="995"/>
      <c r="TL4" s="995"/>
      <c r="TM4" s="995"/>
      <c r="TN4" s="995"/>
      <c r="TO4" s="995"/>
      <c r="TP4" s="995"/>
      <c r="TQ4" s="995"/>
      <c r="TR4" s="995"/>
      <c r="TS4" s="995"/>
      <c r="TT4" s="995"/>
      <c r="TU4" s="995"/>
      <c r="TV4" s="995"/>
      <c r="TW4" s="995"/>
      <c r="TX4" s="995"/>
      <c r="TY4" s="995"/>
      <c r="TZ4" s="995"/>
      <c r="UA4" s="995"/>
      <c r="UB4" s="995"/>
      <c r="UC4" s="995"/>
      <c r="UD4" s="995"/>
      <c r="UE4" s="995"/>
      <c r="UF4" s="995"/>
      <c r="UG4" s="995"/>
      <c r="UH4" s="995"/>
      <c r="UI4" s="995"/>
      <c r="UJ4" s="995"/>
      <c r="UK4" s="995"/>
      <c r="UL4" s="995"/>
      <c r="UM4" s="995"/>
      <c r="UN4" s="995"/>
      <c r="UO4" s="995"/>
      <c r="UP4" s="995"/>
      <c r="UQ4" s="995"/>
      <c r="UR4" s="995"/>
      <c r="US4" s="995"/>
      <c r="UT4" s="995"/>
      <c r="UU4" s="995"/>
      <c r="UV4" s="995"/>
      <c r="UW4" s="995"/>
      <c r="UX4" s="995"/>
      <c r="UY4" s="995"/>
      <c r="UZ4" s="995"/>
      <c r="VA4" s="995"/>
      <c r="VB4" s="995"/>
      <c r="VC4" s="995"/>
      <c r="VD4" s="995"/>
      <c r="VE4" s="995"/>
      <c r="VF4" s="995"/>
      <c r="VG4" s="995"/>
      <c r="VH4" s="995"/>
      <c r="VI4" s="995"/>
      <c r="VJ4" s="995"/>
      <c r="VK4" s="995"/>
      <c r="VL4" s="995"/>
      <c r="VM4" s="995"/>
      <c r="VN4" s="995"/>
      <c r="VO4" s="995"/>
      <c r="VP4" s="995"/>
      <c r="VQ4" s="995"/>
      <c r="VR4" s="995"/>
      <c r="VS4" s="995"/>
      <c r="VT4" s="995"/>
      <c r="VU4" s="995"/>
      <c r="VV4" s="995"/>
      <c r="VW4" s="995"/>
      <c r="VX4" s="995"/>
      <c r="VY4" s="995"/>
      <c r="VZ4" s="995"/>
      <c r="WA4" s="995"/>
      <c r="WB4" s="995"/>
      <c r="WC4" s="995"/>
      <c r="WD4" s="995"/>
      <c r="WE4" s="995"/>
      <c r="WF4" s="995"/>
      <c r="WG4" s="995"/>
      <c r="WH4" s="995"/>
      <c r="WI4" s="995"/>
      <c r="WJ4" s="995"/>
      <c r="WK4" s="995"/>
      <c r="WL4" s="995"/>
      <c r="WM4" s="995"/>
      <c r="WN4" s="995"/>
      <c r="WO4" s="995"/>
      <c r="WP4" s="995"/>
      <c r="WQ4" s="995"/>
      <c r="WR4" s="995"/>
      <c r="WS4" s="995"/>
      <c r="WT4" s="995"/>
      <c r="WU4" s="995"/>
      <c r="WV4" s="995"/>
      <c r="WW4" s="995"/>
      <c r="WX4" s="995"/>
      <c r="WY4" s="995"/>
      <c r="WZ4" s="995"/>
      <c r="XA4" s="995"/>
      <c r="XB4" s="995"/>
      <c r="XC4" s="995"/>
      <c r="XD4" s="995"/>
      <c r="XE4" s="995"/>
      <c r="XF4" s="995"/>
      <c r="XG4" s="995"/>
      <c r="XH4" s="995"/>
      <c r="XI4" s="995"/>
      <c r="XJ4" s="995"/>
      <c r="XK4" s="995"/>
      <c r="XL4" s="995"/>
      <c r="XM4" s="995"/>
      <c r="XN4" s="995"/>
      <c r="XO4" s="995"/>
      <c r="XP4" s="995"/>
      <c r="XQ4" s="995"/>
      <c r="XR4" s="995"/>
      <c r="XS4" s="995"/>
      <c r="XT4" s="995"/>
      <c r="XU4" s="995"/>
      <c r="XV4" s="995"/>
      <c r="XW4" s="995"/>
      <c r="XX4" s="995"/>
      <c r="XY4" s="995"/>
      <c r="XZ4" s="995"/>
      <c r="YA4" s="995"/>
      <c r="YB4" s="995"/>
      <c r="YC4" s="995"/>
      <c r="YD4" s="995"/>
      <c r="YE4" s="995"/>
      <c r="YF4" s="995"/>
      <c r="YG4" s="995"/>
      <c r="YH4" s="995"/>
      <c r="YI4" s="995"/>
      <c r="YJ4" s="995"/>
      <c r="YK4" s="995"/>
      <c r="YL4" s="995"/>
      <c r="YM4" s="995"/>
      <c r="YN4" s="995"/>
      <c r="YO4" s="995"/>
      <c r="YP4" s="995"/>
      <c r="YQ4" s="995"/>
      <c r="YR4" s="995"/>
      <c r="YS4" s="995"/>
      <c r="YT4" s="995"/>
      <c r="YU4" s="995"/>
      <c r="YV4" s="995"/>
      <c r="YW4" s="995"/>
      <c r="YX4" s="995"/>
      <c r="YY4" s="995"/>
      <c r="YZ4" s="995"/>
      <c r="ZA4" s="995"/>
      <c r="ZB4" s="995"/>
      <c r="ZC4" s="995"/>
      <c r="ZD4" s="995"/>
      <c r="ZE4" s="995"/>
      <c r="ZF4" s="995"/>
      <c r="ZG4" s="995"/>
      <c r="ZH4" s="995"/>
      <c r="ZI4" s="995"/>
      <c r="ZJ4" s="995"/>
      <c r="ZK4" s="995"/>
      <c r="ZL4" s="995"/>
      <c r="ZM4" s="995"/>
      <c r="ZN4" s="995"/>
      <c r="ZO4" s="995"/>
      <c r="ZP4" s="995"/>
      <c r="ZQ4" s="995"/>
      <c r="ZR4" s="995"/>
      <c r="ZS4" s="995"/>
      <c r="ZT4" s="995"/>
      <c r="ZU4" s="995"/>
      <c r="ZV4" s="995"/>
      <c r="ZW4" s="995"/>
      <c r="ZX4" s="995"/>
      <c r="ZY4" s="995"/>
      <c r="ZZ4" s="995"/>
      <c r="AAA4" s="995"/>
      <c r="AAB4" s="995"/>
      <c r="AAC4" s="995"/>
      <c r="AAD4" s="995"/>
      <c r="AAE4" s="995"/>
      <c r="AAF4" s="995"/>
      <c r="AAG4" s="995"/>
      <c r="AAH4" s="995"/>
      <c r="AAI4" s="995"/>
      <c r="AAJ4" s="995"/>
      <c r="AAK4" s="995"/>
      <c r="AAL4" s="995"/>
      <c r="AAM4" s="995"/>
      <c r="AAN4" s="995"/>
      <c r="AAO4" s="995"/>
      <c r="AAP4" s="995"/>
      <c r="AAQ4" s="995"/>
      <c r="AAR4" s="995"/>
      <c r="AAS4" s="995"/>
      <c r="AAT4" s="995"/>
      <c r="AAU4" s="995"/>
      <c r="AAV4" s="995"/>
      <c r="AAW4" s="995"/>
      <c r="AAX4" s="995"/>
      <c r="AAY4" s="995"/>
      <c r="AAZ4" s="995"/>
      <c r="ABA4" s="995"/>
      <c r="ABB4" s="995"/>
      <c r="ABC4" s="995"/>
      <c r="ABD4" s="995"/>
      <c r="ABE4" s="995"/>
      <c r="ABF4" s="995"/>
      <c r="ABG4" s="995"/>
      <c r="ABH4" s="995"/>
      <c r="ABI4" s="995"/>
      <c r="ABJ4" s="995"/>
      <c r="ABK4" s="995"/>
      <c r="ABL4" s="995"/>
      <c r="ABM4" s="995"/>
      <c r="ABN4" s="995"/>
      <c r="ABO4" s="995"/>
      <c r="ABP4" s="995"/>
      <c r="ABQ4" s="995"/>
      <c r="ABR4" s="995"/>
      <c r="ABS4" s="995"/>
      <c r="ABT4" s="995"/>
      <c r="ABU4" s="995"/>
      <c r="ABV4" s="995"/>
      <c r="ABW4" s="995"/>
      <c r="ABX4" s="995"/>
      <c r="ABY4" s="995"/>
      <c r="ABZ4" s="995"/>
      <c r="ACA4" s="995"/>
      <c r="ACB4" s="995"/>
      <c r="ACC4" s="995"/>
      <c r="ACD4" s="995"/>
      <c r="ACE4" s="995"/>
      <c r="ACF4" s="995"/>
      <c r="ACG4" s="995"/>
      <c r="ACH4" s="995"/>
      <c r="ACI4" s="995"/>
      <c r="ACJ4" s="995"/>
      <c r="ACK4" s="995"/>
      <c r="ACL4" s="995"/>
      <c r="ACM4" s="995"/>
      <c r="ACN4" s="995"/>
      <c r="ACO4" s="995"/>
      <c r="ACP4" s="995"/>
      <c r="ACQ4" s="995"/>
      <c r="ACR4" s="995"/>
      <c r="ACS4" s="995"/>
      <c r="ACT4" s="995"/>
      <c r="ACU4" s="995"/>
      <c r="ACV4" s="995"/>
      <c r="ACW4" s="995"/>
      <c r="ACX4" s="995"/>
      <c r="ACY4" s="995"/>
      <c r="ACZ4" s="995"/>
      <c r="ADA4" s="995"/>
      <c r="ADB4" s="995"/>
      <c r="ADC4" s="995"/>
      <c r="ADD4" s="995"/>
      <c r="ADE4" s="995"/>
      <c r="ADF4" s="995"/>
      <c r="ADG4" s="995"/>
      <c r="ADH4" s="995"/>
      <c r="ADI4" s="995"/>
      <c r="ADJ4" s="995"/>
      <c r="ADK4" s="995"/>
      <c r="ADL4" s="995"/>
      <c r="ADM4" s="995"/>
      <c r="ADN4" s="995"/>
      <c r="ADO4" s="995"/>
      <c r="ADP4" s="995"/>
      <c r="ADQ4" s="995"/>
      <c r="ADR4" s="995"/>
      <c r="ADS4" s="995"/>
      <c r="ADT4" s="995"/>
      <c r="ADU4" s="995"/>
      <c r="ADV4" s="995"/>
      <c r="ADW4" s="995"/>
      <c r="ADX4" s="995"/>
      <c r="ADY4" s="995"/>
      <c r="ADZ4" s="995"/>
      <c r="AEA4" s="995"/>
      <c r="AEB4" s="995"/>
      <c r="AEC4" s="995"/>
      <c r="AED4" s="995"/>
      <c r="AEE4" s="995"/>
      <c r="AEF4" s="995"/>
      <c r="AEG4" s="995"/>
      <c r="AEH4" s="995"/>
      <c r="AEI4" s="995"/>
      <c r="AEJ4" s="995"/>
      <c r="AEK4" s="995"/>
      <c r="AEL4" s="995"/>
      <c r="AEM4" s="995"/>
      <c r="AEN4" s="995"/>
      <c r="AEO4" s="995"/>
      <c r="AEP4" s="995"/>
      <c r="AEQ4" s="995"/>
      <c r="AER4" s="995"/>
      <c r="AES4" s="995"/>
      <c r="AET4" s="995"/>
      <c r="AEU4" s="995"/>
      <c r="AEV4" s="995"/>
      <c r="AEW4" s="995"/>
      <c r="AEX4" s="995"/>
      <c r="AEY4" s="995"/>
      <c r="AEZ4" s="995"/>
      <c r="AFA4" s="995"/>
      <c r="AFB4" s="995"/>
      <c r="AFC4" s="995"/>
      <c r="AFD4" s="995"/>
      <c r="AFE4" s="995"/>
      <c r="AFF4" s="995"/>
      <c r="AFG4" s="995"/>
      <c r="AFH4" s="995"/>
      <c r="AFI4" s="995"/>
      <c r="AFJ4" s="995"/>
      <c r="AFK4" s="995"/>
      <c r="AFL4" s="995"/>
      <c r="AFM4" s="995"/>
      <c r="AFN4" s="995"/>
      <c r="AFO4" s="995"/>
      <c r="AFP4" s="995"/>
      <c r="AFQ4" s="995"/>
      <c r="AFR4" s="995"/>
      <c r="AFS4" s="995"/>
      <c r="AFT4" s="995"/>
      <c r="AFU4" s="995"/>
      <c r="AFV4" s="995"/>
      <c r="AFW4" s="995"/>
      <c r="AFX4" s="995"/>
      <c r="AFY4" s="995"/>
      <c r="AFZ4" s="995"/>
      <c r="AGA4" s="995"/>
      <c r="AGB4" s="995"/>
      <c r="AGC4" s="995"/>
      <c r="AGD4" s="995"/>
      <c r="AGE4" s="995"/>
      <c r="AGF4" s="995"/>
      <c r="AGG4" s="995"/>
      <c r="AGH4" s="995"/>
      <c r="AGI4" s="995"/>
      <c r="AGJ4" s="995"/>
      <c r="AGK4" s="995"/>
      <c r="AGL4" s="995"/>
      <c r="AGM4" s="995"/>
      <c r="AGN4" s="995"/>
      <c r="AGO4" s="995"/>
      <c r="AGP4" s="995"/>
      <c r="AGQ4" s="995"/>
      <c r="AGR4" s="995"/>
      <c r="AGS4" s="995"/>
      <c r="AGT4" s="995"/>
      <c r="AGU4" s="995"/>
      <c r="AGV4" s="995"/>
      <c r="AGW4" s="995"/>
      <c r="AGX4" s="995"/>
      <c r="AGY4" s="995"/>
      <c r="AGZ4" s="995"/>
      <c r="AHA4" s="995"/>
      <c r="AHB4" s="995"/>
      <c r="AHC4" s="995"/>
      <c r="AHD4" s="995"/>
      <c r="AHE4" s="995"/>
      <c r="AHF4" s="995"/>
      <c r="AHG4" s="995"/>
      <c r="AHH4" s="995"/>
      <c r="AHI4" s="995"/>
      <c r="AHJ4" s="995"/>
      <c r="AHK4" s="995"/>
      <c r="AHL4" s="995"/>
      <c r="AHM4" s="995"/>
      <c r="AHN4" s="995"/>
      <c r="AHO4" s="995"/>
      <c r="AHP4" s="995"/>
      <c r="AHQ4" s="995"/>
      <c r="AHR4" s="995"/>
      <c r="AHS4" s="995"/>
      <c r="AHT4" s="995"/>
      <c r="AHU4" s="995"/>
      <c r="AHV4" s="995"/>
      <c r="AHW4" s="995"/>
      <c r="AHX4" s="995"/>
      <c r="AHY4" s="995"/>
      <c r="AHZ4" s="995"/>
      <c r="AIA4" s="995"/>
      <c r="AIB4" s="995"/>
      <c r="AIC4" s="995"/>
      <c r="AID4" s="995"/>
      <c r="AIE4" s="995"/>
      <c r="AIF4" s="995"/>
      <c r="AIG4" s="995"/>
      <c r="AIH4" s="995"/>
      <c r="AII4" s="995"/>
      <c r="AIJ4" s="995"/>
      <c r="AIK4" s="995"/>
      <c r="AIL4" s="995"/>
      <c r="AIM4" s="995"/>
      <c r="AIN4" s="995"/>
      <c r="AIO4" s="995"/>
      <c r="AIP4" s="995"/>
      <c r="AIQ4" s="995"/>
      <c r="AIR4" s="995"/>
      <c r="AIS4" s="995"/>
      <c r="AIT4" s="995"/>
      <c r="AIU4" s="995"/>
      <c r="AIV4" s="995"/>
      <c r="AIW4" s="995"/>
      <c r="AIX4" s="995"/>
      <c r="AIY4" s="995"/>
      <c r="AIZ4" s="995"/>
      <c r="AJA4" s="995"/>
      <c r="AJB4" s="995"/>
      <c r="AJC4" s="995"/>
      <c r="AJD4" s="995"/>
      <c r="AJE4" s="995"/>
      <c r="AJF4" s="995"/>
      <c r="AJG4" s="995"/>
      <c r="AJH4" s="995"/>
      <c r="AJI4" s="995"/>
      <c r="AJJ4" s="995"/>
      <c r="AJK4" s="995"/>
      <c r="AJL4" s="995"/>
      <c r="AJM4" s="995"/>
      <c r="AJN4" s="995"/>
      <c r="AJO4" s="995"/>
      <c r="AJP4" s="995"/>
      <c r="AJQ4" s="995"/>
      <c r="AJR4" s="995"/>
      <c r="AJS4" s="995"/>
      <c r="AJT4" s="995"/>
      <c r="AJU4" s="995"/>
      <c r="AJV4" s="995"/>
      <c r="AJW4" s="995"/>
      <c r="AJX4" s="995"/>
      <c r="AJY4" s="995"/>
      <c r="AJZ4" s="995"/>
      <c r="AKA4" s="995"/>
      <c r="AKB4" s="995"/>
      <c r="AKC4" s="995"/>
      <c r="AKD4" s="995"/>
      <c r="AKE4" s="995"/>
      <c r="AKF4" s="995"/>
      <c r="AKG4" s="995"/>
      <c r="AKH4" s="995"/>
      <c r="AKI4" s="995"/>
      <c r="AKJ4" s="995"/>
      <c r="AKK4" s="995"/>
      <c r="AKL4" s="995"/>
      <c r="AKM4" s="995"/>
      <c r="AKN4" s="995"/>
      <c r="AKO4" s="995"/>
      <c r="AKP4" s="995"/>
      <c r="AKQ4" s="995"/>
      <c r="AKR4" s="995"/>
      <c r="AKS4" s="995"/>
      <c r="AKT4" s="995"/>
      <c r="AKU4" s="995"/>
      <c r="AKV4" s="995"/>
      <c r="AKW4" s="995"/>
      <c r="AKX4" s="995"/>
      <c r="AKY4" s="995"/>
      <c r="AKZ4" s="995"/>
      <c r="ALA4" s="995"/>
      <c r="ALB4" s="995"/>
      <c r="ALC4" s="995"/>
      <c r="ALD4" s="995"/>
      <c r="ALE4" s="995"/>
      <c r="ALF4" s="995"/>
      <c r="ALG4" s="995"/>
      <c r="ALH4" s="995"/>
      <c r="ALI4" s="995"/>
      <c r="ALJ4" s="995"/>
      <c r="ALK4" s="995"/>
      <c r="ALL4" s="995"/>
      <c r="ALM4" s="995"/>
      <c r="ALN4" s="995"/>
      <c r="ALO4" s="995"/>
      <c r="ALP4" s="995"/>
      <c r="ALQ4" s="995"/>
      <c r="ALR4" s="995"/>
      <c r="ALS4" s="995"/>
      <c r="ALT4" s="995"/>
      <c r="ALU4" s="995"/>
      <c r="ALV4" s="995"/>
      <c r="ALW4" s="995"/>
      <c r="ALX4" s="995"/>
      <c r="ALY4" s="995"/>
      <c r="ALZ4" s="995"/>
      <c r="AMA4" s="995"/>
      <c r="AMB4" s="995"/>
      <c r="AMC4" s="995"/>
      <c r="AMD4" s="995"/>
      <c r="AME4" s="995"/>
      <c r="AMF4" s="995"/>
      <c r="AMG4" s="995"/>
      <c r="AMH4" s="995"/>
      <c r="AMI4" s="995"/>
      <c r="AMJ4" s="995"/>
      <c r="AMK4" s="995"/>
      <c r="AML4" s="995"/>
      <c r="AMM4" s="995"/>
      <c r="AMN4" s="995"/>
      <c r="AMO4" s="995"/>
      <c r="AMP4" s="995"/>
      <c r="AMQ4" s="995"/>
      <c r="AMR4" s="995"/>
      <c r="AMS4" s="995"/>
      <c r="AMT4" s="995"/>
      <c r="AMU4" s="995"/>
      <c r="AMV4" s="995"/>
      <c r="AMW4" s="995"/>
      <c r="AMX4" s="995"/>
      <c r="AMY4" s="995"/>
      <c r="AMZ4" s="995"/>
      <c r="ANA4" s="995"/>
      <c r="ANB4" s="995"/>
      <c r="ANC4" s="995"/>
      <c r="AND4" s="995"/>
      <c r="ANE4" s="995"/>
      <c r="ANF4" s="995"/>
      <c r="ANG4" s="995"/>
      <c r="ANH4" s="995"/>
      <c r="ANI4" s="995"/>
      <c r="ANJ4" s="995"/>
      <c r="ANK4" s="995"/>
      <c r="ANL4" s="995"/>
      <c r="ANM4" s="995"/>
      <c r="ANN4" s="995"/>
      <c r="ANO4" s="995"/>
      <c r="ANP4" s="995"/>
      <c r="ANQ4" s="995"/>
      <c r="ANR4" s="995"/>
      <c r="ANS4" s="995"/>
      <c r="ANT4" s="995"/>
      <c r="ANU4" s="995"/>
      <c r="ANV4" s="995"/>
      <c r="ANW4" s="995"/>
      <c r="ANX4" s="995"/>
      <c r="ANY4" s="995"/>
      <c r="ANZ4" s="995"/>
      <c r="AOA4" s="995"/>
      <c r="AOB4" s="995"/>
      <c r="AOC4" s="995"/>
      <c r="AOD4" s="995"/>
      <c r="AOE4" s="995"/>
      <c r="AOF4" s="995"/>
      <c r="AOG4" s="995"/>
      <c r="AOH4" s="995"/>
      <c r="AOI4" s="995"/>
      <c r="AOJ4" s="995"/>
      <c r="AOK4" s="995"/>
      <c r="AOL4" s="995"/>
      <c r="AOM4" s="995"/>
      <c r="AON4" s="995"/>
      <c r="AOO4" s="995"/>
      <c r="AOP4" s="995"/>
      <c r="AOQ4" s="995"/>
      <c r="AOR4" s="995"/>
      <c r="AOS4" s="995"/>
      <c r="AOT4" s="995"/>
      <c r="AOU4" s="995"/>
      <c r="AOV4" s="995"/>
      <c r="AOW4" s="995"/>
      <c r="AOX4" s="995"/>
      <c r="AOY4" s="995"/>
      <c r="AOZ4" s="995"/>
      <c r="APA4" s="995"/>
      <c r="APB4" s="995"/>
      <c r="APC4" s="995"/>
      <c r="APD4" s="995"/>
      <c r="APE4" s="995"/>
      <c r="APF4" s="995"/>
      <c r="APG4" s="995"/>
      <c r="APH4" s="995"/>
      <c r="API4" s="995"/>
      <c r="APJ4" s="995"/>
      <c r="APK4" s="995"/>
      <c r="APL4" s="995"/>
      <c r="APM4" s="995"/>
      <c r="APN4" s="995"/>
      <c r="APO4" s="995"/>
      <c r="APP4" s="995"/>
      <c r="APQ4" s="995"/>
      <c r="APR4" s="995"/>
      <c r="APS4" s="995"/>
      <c r="APT4" s="995"/>
      <c r="APU4" s="995"/>
      <c r="APV4" s="995"/>
      <c r="APW4" s="995"/>
      <c r="APX4" s="995"/>
      <c r="APY4" s="995"/>
      <c r="APZ4" s="995"/>
      <c r="AQA4" s="995"/>
      <c r="AQB4" s="995"/>
      <c r="AQC4" s="995"/>
      <c r="AQD4" s="995"/>
      <c r="AQE4" s="995"/>
      <c r="AQF4" s="995"/>
      <c r="AQG4" s="995"/>
      <c r="AQH4" s="995"/>
      <c r="AQI4" s="995"/>
      <c r="AQJ4" s="995"/>
      <c r="AQK4" s="995"/>
      <c r="AQL4" s="995"/>
      <c r="AQM4" s="995"/>
      <c r="AQN4" s="995"/>
      <c r="AQO4" s="995"/>
      <c r="AQP4" s="995"/>
      <c r="AQQ4" s="995"/>
      <c r="AQR4" s="995"/>
      <c r="AQS4" s="995"/>
      <c r="AQT4" s="995"/>
      <c r="AQU4" s="995"/>
      <c r="AQV4" s="995"/>
      <c r="AQW4" s="995"/>
      <c r="AQX4" s="995"/>
      <c r="AQY4" s="995"/>
      <c r="AQZ4" s="995"/>
      <c r="ARA4" s="995"/>
      <c r="ARB4" s="995"/>
      <c r="ARC4" s="995"/>
      <c r="ARD4" s="995"/>
      <c r="ARE4" s="995"/>
      <c r="ARF4" s="995"/>
      <c r="ARG4" s="995"/>
      <c r="ARH4" s="995"/>
      <c r="ARI4" s="995"/>
      <c r="ARJ4" s="995"/>
      <c r="ARK4" s="995"/>
      <c r="ARL4" s="995"/>
      <c r="ARM4" s="995"/>
      <c r="ARN4" s="995"/>
      <c r="ARO4" s="995"/>
      <c r="ARP4" s="995"/>
      <c r="ARQ4" s="995"/>
      <c r="ARR4" s="995"/>
      <c r="ARS4" s="995"/>
      <c r="ART4" s="995"/>
      <c r="ARU4" s="995"/>
      <c r="ARV4" s="995"/>
      <c r="ARW4" s="995"/>
      <c r="ARX4" s="995"/>
      <c r="ARY4" s="995"/>
      <c r="ARZ4" s="995"/>
      <c r="ASA4" s="995"/>
      <c r="ASB4" s="995"/>
      <c r="ASC4" s="995"/>
      <c r="ASD4" s="995"/>
      <c r="ASE4" s="995"/>
      <c r="ASF4" s="995"/>
      <c r="ASG4" s="995"/>
      <c r="ASH4" s="995"/>
      <c r="ASI4" s="995"/>
      <c r="ASJ4" s="995"/>
      <c r="ASK4" s="995"/>
      <c r="ASL4" s="995"/>
      <c r="ASM4" s="995"/>
      <c r="ASN4" s="995"/>
      <c r="ASO4" s="995"/>
      <c r="ASP4" s="995"/>
      <c r="ASQ4" s="995"/>
      <c r="ASR4" s="995"/>
      <c r="ASS4" s="995"/>
      <c r="AST4" s="995"/>
      <c r="ASU4" s="995"/>
      <c r="ASV4" s="995"/>
      <c r="ASW4" s="995"/>
      <c r="ASX4" s="995"/>
      <c r="ASY4" s="995"/>
      <c r="ASZ4" s="995"/>
      <c r="ATA4" s="995"/>
      <c r="ATB4" s="995"/>
      <c r="ATC4" s="995"/>
      <c r="ATD4" s="995"/>
      <c r="ATE4" s="995"/>
      <c r="ATF4" s="995"/>
      <c r="ATG4" s="995"/>
      <c r="ATH4" s="995"/>
      <c r="ATI4" s="995"/>
      <c r="ATJ4" s="995"/>
      <c r="ATK4" s="995"/>
      <c r="ATL4" s="995"/>
      <c r="ATM4" s="995"/>
      <c r="ATN4" s="995"/>
      <c r="ATO4" s="995"/>
      <c r="ATP4" s="995"/>
      <c r="ATQ4" s="995"/>
      <c r="ATR4" s="995"/>
      <c r="ATS4" s="995"/>
      <c r="ATT4" s="995"/>
      <c r="ATU4" s="995"/>
      <c r="ATV4" s="995"/>
      <c r="ATW4" s="995"/>
      <c r="ATX4" s="995"/>
      <c r="ATY4" s="995"/>
      <c r="ATZ4" s="995"/>
      <c r="AUA4" s="995"/>
      <c r="AUB4" s="995"/>
      <c r="AUC4" s="995"/>
      <c r="AUD4" s="995"/>
      <c r="AUE4" s="995"/>
      <c r="AUF4" s="995"/>
      <c r="AUG4" s="995"/>
      <c r="AUH4" s="995"/>
      <c r="AUI4" s="995"/>
      <c r="AUJ4" s="995"/>
      <c r="AUK4" s="995"/>
      <c r="AUL4" s="995"/>
      <c r="AUM4" s="995"/>
      <c r="AUN4" s="995"/>
      <c r="AUO4" s="995"/>
      <c r="AUP4" s="995"/>
      <c r="AUQ4" s="995"/>
      <c r="AUR4" s="995"/>
      <c r="AUS4" s="995"/>
      <c r="AUT4" s="995"/>
      <c r="AUU4" s="995"/>
      <c r="AUV4" s="995"/>
      <c r="AUW4" s="995"/>
      <c r="AUX4" s="995"/>
      <c r="AUY4" s="995"/>
      <c r="AUZ4" s="995"/>
      <c r="AVA4" s="995"/>
      <c r="AVB4" s="995"/>
      <c r="AVC4" s="995"/>
      <c r="AVD4" s="995"/>
      <c r="AVE4" s="995"/>
      <c r="AVF4" s="995"/>
      <c r="AVG4" s="995"/>
      <c r="AVH4" s="995"/>
      <c r="AVI4" s="995"/>
      <c r="AVJ4" s="995"/>
      <c r="AVK4" s="995"/>
      <c r="AVL4" s="995"/>
      <c r="AVM4" s="995"/>
      <c r="AVN4" s="995"/>
      <c r="AVO4" s="995"/>
      <c r="AVP4" s="995"/>
      <c r="AVQ4" s="995"/>
      <c r="AVR4" s="995"/>
      <c r="AVS4" s="995"/>
      <c r="AVT4" s="995"/>
      <c r="AVU4" s="995"/>
      <c r="AVV4" s="995"/>
      <c r="AVW4" s="995"/>
      <c r="AVX4" s="995"/>
      <c r="AVY4" s="995"/>
      <c r="AVZ4" s="995"/>
      <c r="AWA4" s="995"/>
      <c r="AWB4" s="995"/>
      <c r="AWC4" s="995"/>
      <c r="AWD4" s="995"/>
      <c r="AWE4" s="995"/>
      <c r="AWF4" s="995"/>
      <c r="AWG4" s="995"/>
      <c r="AWH4" s="995"/>
      <c r="AWI4" s="995"/>
      <c r="AWJ4" s="995"/>
      <c r="AWK4" s="995"/>
      <c r="AWL4" s="995"/>
      <c r="AWM4" s="995"/>
      <c r="AWN4" s="995"/>
      <c r="AWO4" s="995"/>
      <c r="AWP4" s="995"/>
      <c r="AWQ4" s="995"/>
      <c r="AWR4" s="995"/>
      <c r="AWS4" s="995"/>
      <c r="AWT4" s="995"/>
      <c r="AWU4" s="995"/>
      <c r="AWV4" s="995"/>
      <c r="AWW4" s="995"/>
      <c r="AWX4" s="995"/>
      <c r="AWY4" s="995"/>
      <c r="AWZ4" s="995"/>
      <c r="AXA4" s="995"/>
      <c r="AXB4" s="995"/>
      <c r="AXC4" s="995"/>
      <c r="AXD4" s="995"/>
      <c r="AXE4" s="995"/>
      <c r="AXF4" s="995"/>
      <c r="AXG4" s="995"/>
      <c r="AXH4" s="995"/>
      <c r="AXI4" s="995"/>
      <c r="AXJ4" s="995"/>
      <c r="AXK4" s="995"/>
      <c r="AXL4" s="995"/>
      <c r="AXM4" s="995"/>
      <c r="AXN4" s="995"/>
      <c r="AXO4" s="995"/>
      <c r="AXP4" s="995"/>
      <c r="AXQ4" s="995"/>
      <c r="AXR4" s="995"/>
      <c r="AXS4" s="995"/>
      <c r="AXT4" s="995"/>
      <c r="AXU4" s="995"/>
      <c r="AXV4" s="995"/>
      <c r="AXW4" s="995"/>
      <c r="AXX4" s="995"/>
      <c r="AXY4" s="995"/>
      <c r="AXZ4" s="995"/>
      <c r="AYA4" s="995"/>
      <c r="AYB4" s="995"/>
      <c r="AYC4" s="995"/>
      <c r="AYD4" s="995"/>
      <c r="AYE4" s="995"/>
      <c r="AYF4" s="995"/>
      <c r="AYG4" s="995"/>
      <c r="AYH4" s="995"/>
      <c r="AYI4" s="995"/>
      <c r="AYJ4" s="995"/>
      <c r="AYK4" s="995"/>
      <c r="AYL4" s="995"/>
      <c r="AYM4" s="995"/>
      <c r="AYN4" s="995"/>
      <c r="AYO4" s="995"/>
      <c r="AYP4" s="995"/>
      <c r="AYQ4" s="995"/>
      <c r="AYR4" s="995"/>
      <c r="AYS4" s="995"/>
      <c r="AYT4" s="995"/>
      <c r="AYU4" s="995"/>
      <c r="AYV4" s="995"/>
      <c r="AYW4" s="995"/>
      <c r="AYX4" s="995"/>
      <c r="AYY4" s="995"/>
      <c r="AYZ4" s="995"/>
      <c r="AZA4" s="995"/>
      <c r="AZB4" s="995"/>
      <c r="AZC4" s="995"/>
      <c r="AZD4" s="995"/>
      <c r="AZE4" s="995"/>
      <c r="AZF4" s="995"/>
      <c r="AZG4" s="995"/>
      <c r="AZH4" s="995"/>
      <c r="AZI4" s="995"/>
      <c r="AZJ4" s="995"/>
      <c r="AZK4" s="995"/>
      <c r="AZL4" s="995"/>
      <c r="AZM4" s="995"/>
      <c r="AZN4" s="995"/>
      <c r="AZO4" s="995"/>
      <c r="AZP4" s="995"/>
      <c r="AZQ4" s="995"/>
      <c r="AZR4" s="995"/>
      <c r="AZS4" s="995"/>
      <c r="AZT4" s="995"/>
      <c r="AZU4" s="995"/>
      <c r="AZV4" s="995"/>
      <c r="AZW4" s="995"/>
      <c r="AZX4" s="995"/>
      <c r="AZY4" s="995"/>
      <c r="AZZ4" s="995"/>
      <c r="BAA4" s="995"/>
      <c r="BAB4" s="995"/>
      <c r="BAC4" s="995"/>
      <c r="BAD4" s="995"/>
      <c r="BAE4" s="995"/>
      <c r="BAF4" s="995"/>
      <c r="BAG4" s="995"/>
      <c r="BAH4" s="995"/>
      <c r="BAI4" s="995"/>
      <c r="BAJ4" s="995"/>
      <c r="BAK4" s="995"/>
      <c r="BAL4" s="995"/>
      <c r="BAM4" s="995"/>
      <c r="BAN4" s="995"/>
      <c r="BAO4" s="995"/>
      <c r="BAP4" s="995"/>
      <c r="BAQ4" s="995"/>
      <c r="BAR4" s="995"/>
      <c r="BAS4" s="995"/>
      <c r="BAT4" s="995"/>
      <c r="BAU4" s="995"/>
      <c r="BAV4" s="995"/>
      <c r="BAW4" s="995"/>
      <c r="BAX4" s="995"/>
      <c r="BAY4" s="995"/>
      <c r="BAZ4" s="995"/>
      <c r="BBA4" s="995"/>
      <c r="BBB4" s="995"/>
      <c r="BBC4" s="995"/>
      <c r="BBD4" s="995"/>
      <c r="BBE4" s="995"/>
      <c r="BBF4" s="995"/>
      <c r="BBG4" s="995"/>
      <c r="BBH4" s="995"/>
      <c r="BBI4" s="995"/>
      <c r="BBJ4" s="995"/>
      <c r="BBK4" s="995"/>
      <c r="BBL4" s="995"/>
      <c r="BBM4" s="995"/>
      <c r="BBN4" s="995"/>
      <c r="BBO4" s="995"/>
      <c r="BBP4" s="995"/>
      <c r="BBQ4" s="995"/>
      <c r="BBR4" s="995"/>
      <c r="BBS4" s="995"/>
      <c r="BBT4" s="995"/>
      <c r="BBU4" s="995"/>
      <c r="BBV4" s="995"/>
      <c r="BBW4" s="995"/>
      <c r="BBX4" s="995"/>
      <c r="BBY4" s="995"/>
      <c r="BBZ4" s="995"/>
      <c r="BCA4" s="995"/>
      <c r="BCB4" s="995"/>
      <c r="BCC4" s="995"/>
      <c r="BCD4" s="995"/>
      <c r="BCE4" s="995"/>
      <c r="BCF4" s="995"/>
      <c r="BCG4" s="995"/>
      <c r="BCH4" s="995"/>
      <c r="BCI4" s="995"/>
      <c r="BCJ4" s="995"/>
      <c r="BCK4" s="995"/>
      <c r="BCL4" s="995"/>
      <c r="BCM4" s="995"/>
      <c r="BCN4" s="995"/>
      <c r="BCO4" s="995"/>
      <c r="BCP4" s="995"/>
      <c r="BCQ4" s="995"/>
      <c r="BCR4" s="995"/>
      <c r="BCS4" s="995"/>
      <c r="BCT4" s="995"/>
      <c r="BCU4" s="995"/>
      <c r="BCV4" s="995"/>
      <c r="BCW4" s="995"/>
      <c r="BCX4" s="995"/>
      <c r="BCY4" s="995"/>
      <c r="BCZ4" s="995"/>
      <c r="BDA4" s="995"/>
      <c r="BDB4" s="995"/>
      <c r="BDC4" s="995"/>
      <c r="BDD4" s="995"/>
      <c r="BDE4" s="995"/>
      <c r="BDF4" s="995"/>
      <c r="BDG4" s="995"/>
      <c r="BDH4" s="995"/>
      <c r="BDI4" s="995"/>
      <c r="BDJ4" s="995"/>
      <c r="BDK4" s="995"/>
      <c r="BDL4" s="995"/>
      <c r="BDM4" s="995"/>
      <c r="BDN4" s="995"/>
      <c r="BDO4" s="995"/>
      <c r="BDP4" s="995"/>
      <c r="BDQ4" s="995"/>
      <c r="BDR4" s="995"/>
      <c r="BDS4" s="995"/>
      <c r="BDT4" s="995"/>
      <c r="BDU4" s="995"/>
      <c r="BDV4" s="995"/>
      <c r="BDW4" s="995"/>
      <c r="BDX4" s="995"/>
      <c r="BDY4" s="995"/>
      <c r="BDZ4" s="995"/>
      <c r="BEA4" s="995"/>
      <c r="BEB4" s="995"/>
      <c r="BEC4" s="995"/>
      <c r="BED4" s="995"/>
      <c r="BEE4" s="995"/>
      <c r="BEF4" s="995"/>
      <c r="BEG4" s="995"/>
      <c r="BEH4" s="995"/>
      <c r="BEI4" s="995"/>
      <c r="BEJ4" s="995"/>
      <c r="BEK4" s="995"/>
      <c r="BEL4" s="995"/>
      <c r="BEM4" s="995"/>
      <c r="BEN4" s="995"/>
      <c r="BEO4" s="995"/>
      <c r="BEP4" s="995"/>
      <c r="BEQ4" s="995"/>
      <c r="BER4" s="995"/>
      <c r="BES4" s="995"/>
      <c r="BET4" s="995"/>
      <c r="BEU4" s="995"/>
      <c r="BEV4" s="995"/>
      <c r="BEW4" s="995"/>
      <c r="BEX4" s="995"/>
      <c r="BEY4" s="995"/>
      <c r="BEZ4" s="995"/>
      <c r="BFA4" s="995"/>
      <c r="BFB4" s="995"/>
      <c r="BFC4" s="995"/>
      <c r="BFD4" s="995"/>
      <c r="BFE4" s="995"/>
      <c r="BFF4" s="995"/>
      <c r="BFG4" s="995"/>
      <c r="BFH4" s="995"/>
      <c r="BFI4" s="995"/>
      <c r="BFJ4" s="995"/>
      <c r="BFK4" s="995"/>
      <c r="BFL4" s="995"/>
      <c r="BFM4" s="995"/>
      <c r="BFN4" s="995"/>
      <c r="BFO4" s="995"/>
      <c r="BFP4" s="995"/>
      <c r="BFQ4" s="995"/>
      <c r="BFR4" s="995"/>
      <c r="BFS4" s="995"/>
      <c r="BFT4" s="995"/>
      <c r="BFU4" s="995"/>
      <c r="BFV4" s="995"/>
      <c r="BFW4" s="995"/>
      <c r="BFX4" s="995"/>
      <c r="BFY4" s="995"/>
      <c r="BFZ4" s="995"/>
      <c r="BGA4" s="995"/>
      <c r="BGB4" s="995"/>
      <c r="BGC4" s="995"/>
      <c r="BGD4" s="995"/>
      <c r="BGE4" s="995"/>
      <c r="BGF4" s="995"/>
      <c r="BGG4" s="995"/>
      <c r="BGH4" s="995"/>
      <c r="BGI4" s="995"/>
      <c r="BGJ4" s="995"/>
      <c r="BGK4" s="995"/>
      <c r="BGL4" s="995"/>
      <c r="BGM4" s="995"/>
      <c r="BGN4" s="995"/>
      <c r="BGO4" s="995"/>
      <c r="BGP4" s="995"/>
      <c r="BGQ4" s="995"/>
      <c r="BGR4" s="995"/>
      <c r="BGS4" s="995"/>
      <c r="BGT4" s="995"/>
      <c r="BGU4" s="995"/>
      <c r="BGV4" s="995"/>
      <c r="BGW4" s="995"/>
      <c r="BGX4" s="995"/>
      <c r="BGY4" s="995"/>
      <c r="BGZ4" s="995"/>
      <c r="BHA4" s="995"/>
      <c r="BHB4" s="995"/>
      <c r="BHC4" s="995"/>
      <c r="BHD4" s="995"/>
      <c r="BHE4" s="995"/>
      <c r="BHF4" s="995"/>
      <c r="BHG4" s="995"/>
      <c r="BHH4" s="995"/>
      <c r="BHI4" s="995"/>
      <c r="BHJ4" s="995"/>
      <c r="BHK4" s="995"/>
      <c r="BHL4" s="995"/>
      <c r="BHM4" s="995"/>
      <c r="BHN4" s="995"/>
      <c r="BHO4" s="995"/>
      <c r="BHP4" s="995"/>
      <c r="BHQ4" s="995"/>
      <c r="BHR4" s="995"/>
      <c r="BHS4" s="995"/>
      <c r="BHT4" s="995"/>
      <c r="BHU4" s="995"/>
      <c r="BHV4" s="995"/>
      <c r="BHW4" s="995"/>
      <c r="BHX4" s="995"/>
      <c r="BHY4" s="995"/>
      <c r="BHZ4" s="995"/>
      <c r="BIA4" s="995"/>
      <c r="BIB4" s="995"/>
      <c r="BIC4" s="995"/>
      <c r="BID4" s="995"/>
      <c r="BIE4" s="995"/>
      <c r="BIF4" s="995"/>
      <c r="BIG4" s="995"/>
      <c r="BIH4" s="995"/>
      <c r="BII4" s="995"/>
      <c r="BIJ4" s="995"/>
      <c r="BIK4" s="995"/>
      <c r="BIL4" s="995"/>
      <c r="BIM4" s="995"/>
      <c r="BIN4" s="995"/>
      <c r="BIO4" s="995"/>
      <c r="BIP4" s="995"/>
      <c r="BIQ4" s="995"/>
      <c r="BIR4" s="995"/>
      <c r="BIS4" s="995"/>
      <c r="BIT4" s="995"/>
      <c r="BIU4" s="995"/>
      <c r="BIV4" s="995"/>
      <c r="BIW4" s="995"/>
      <c r="BIX4" s="995"/>
      <c r="BIY4" s="995"/>
      <c r="BIZ4" s="995"/>
      <c r="BJA4" s="995"/>
      <c r="BJB4" s="995"/>
      <c r="BJC4" s="995"/>
      <c r="BJD4" s="995"/>
      <c r="BJE4" s="995"/>
      <c r="BJF4" s="995"/>
      <c r="BJG4" s="995"/>
      <c r="BJH4" s="995"/>
      <c r="BJI4" s="995"/>
      <c r="BJJ4" s="995"/>
      <c r="BJK4" s="995"/>
      <c r="BJL4" s="995"/>
      <c r="BJM4" s="995"/>
      <c r="BJN4" s="995"/>
      <c r="BJO4" s="995"/>
      <c r="BJP4" s="995"/>
      <c r="BJQ4" s="995"/>
      <c r="BJR4" s="995"/>
      <c r="BJS4" s="995"/>
      <c r="BJT4" s="995"/>
      <c r="BJU4" s="995"/>
      <c r="BJV4" s="995"/>
      <c r="BJW4" s="995"/>
      <c r="BJX4" s="995"/>
      <c r="BJY4" s="995"/>
      <c r="BJZ4" s="995"/>
      <c r="BKA4" s="995"/>
      <c r="BKB4" s="995"/>
      <c r="BKC4" s="995"/>
      <c r="BKD4" s="995"/>
      <c r="BKE4" s="995"/>
      <c r="BKF4" s="995"/>
      <c r="BKG4" s="995"/>
      <c r="BKH4" s="995"/>
      <c r="BKI4" s="995"/>
      <c r="BKJ4" s="995"/>
      <c r="BKK4" s="995"/>
      <c r="BKL4" s="995"/>
      <c r="BKM4" s="995"/>
      <c r="BKN4" s="995"/>
      <c r="BKO4" s="995"/>
      <c r="BKP4" s="995"/>
      <c r="BKQ4" s="995"/>
      <c r="BKR4" s="995"/>
      <c r="BKS4" s="995"/>
      <c r="BKT4" s="995"/>
      <c r="BKU4" s="995"/>
      <c r="BKV4" s="995"/>
      <c r="BKW4" s="995"/>
      <c r="BKX4" s="995"/>
      <c r="BKY4" s="995"/>
      <c r="BKZ4" s="995"/>
      <c r="BLA4" s="995"/>
      <c r="BLB4" s="995"/>
      <c r="BLC4" s="995"/>
      <c r="BLD4" s="995"/>
      <c r="BLE4" s="995"/>
      <c r="BLF4" s="995"/>
      <c r="BLG4" s="995"/>
      <c r="BLH4" s="995"/>
      <c r="BLI4" s="995"/>
      <c r="BLJ4" s="995"/>
      <c r="BLK4" s="995"/>
      <c r="BLL4" s="995"/>
      <c r="BLM4" s="995"/>
      <c r="BLN4" s="995"/>
      <c r="BLO4" s="995"/>
      <c r="BLP4" s="995"/>
      <c r="BLQ4" s="995"/>
      <c r="BLR4" s="995"/>
      <c r="BLS4" s="995"/>
      <c r="BLT4" s="995"/>
      <c r="BLU4" s="995"/>
      <c r="BLV4" s="995"/>
      <c r="BLW4" s="995"/>
      <c r="BLX4" s="995"/>
      <c r="BLY4" s="995"/>
      <c r="BLZ4" s="995"/>
      <c r="BMA4" s="995"/>
      <c r="BMB4" s="995"/>
      <c r="BMC4" s="995"/>
      <c r="BMD4" s="995"/>
      <c r="BME4" s="995"/>
      <c r="BMF4" s="995"/>
      <c r="BMG4" s="995"/>
      <c r="BMH4" s="995"/>
      <c r="BMI4" s="995"/>
      <c r="BMJ4" s="995"/>
      <c r="BMK4" s="995"/>
      <c r="BML4" s="995"/>
      <c r="BMM4" s="995"/>
      <c r="BMN4" s="995"/>
      <c r="BMO4" s="995"/>
      <c r="BMP4" s="995"/>
      <c r="BMQ4" s="995"/>
      <c r="BMR4" s="995"/>
      <c r="BMS4" s="995"/>
      <c r="BMT4" s="995"/>
      <c r="BMU4" s="995"/>
      <c r="BMV4" s="995"/>
      <c r="BMW4" s="995"/>
      <c r="BMX4" s="995"/>
      <c r="BMY4" s="995"/>
      <c r="BMZ4" s="995"/>
      <c r="BNA4" s="995"/>
      <c r="BNB4" s="995"/>
      <c r="BNC4" s="995"/>
      <c r="BND4" s="995"/>
      <c r="BNE4" s="995"/>
      <c r="BNF4" s="995"/>
      <c r="BNG4" s="995"/>
      <c r="BNH4" s="995"/>
      <c r="BNI4" s="995"/>
      <c r="BNJ4" s="995"/>
      <c r="BNK4" s="995"/>
      <c r="BNL4" s="995"/>
      <c r="BNM4" s="995"/>
      <c r="BNN4" s="995"/>
      <c r="BNO4" s="995"/>
      <c r="BNP4" s="995"/>
      <c r="BNQ4" s="995"/>
      <c r="BNR4" s="995"/>
      <c r="BNS4" s="995"/>
      <c r="BNT4" s="995"/>
      <c r="BNU4" s="995"/>
      <c r="BNV4" s="995"/>
      <c r="BNW4" s="995"/>
      <c r="BNX4" s="995"/>
      <c r="BNY4" s="995"/>
      <c r="BNZ4" s="995"/>
      <c r="BOA4" s="995"/>
      <c r="BOB4" s="995"/>
      <c r="BOC4" s="995"/>
      <c r="BOD4" s="995"/>
      <c r="BOE4" s="995"/>
      <c r="BOF4" s="995"/>
      <c r="BOG4" s="995"/>
      <c r="BOH4" s="995"/>
      <c r="BOI4" s="995"/>
      <c r="BOJ4" s="995"/>
      <c r="BOK4" s="995"/>
      <c r="BOL4" s="995"/>
      <c r="BOM4" s="995"/>
      <c r="BON4" s="995"/>
      <c r="BOO4" s="995"/>
      <c r="BOP4" s="995"/>
      <c r="BOQ4" s="995"/>
      <c r="BOR4" s="995"/>
      <c r="BOS4" s="995"/>
      <c r="BOT4" s="995"/>
      <c r="BOU4" s="995"/>
      <c r="BOV4" s="995"/>
      <c r="BOW4" s="995"/>
      <c r="BOX4" s="995"/>
      <c r="BOY4" s="995"/>
      <c r="BOZ4" s="995"/>
      <c r="BPA4" s="995"/>
      <c r="BPB4" s="995"/>
      <c r="BPC4" s="995"/>
      <c r="BPD4" s="995"/>
      <c r="BPE4" s="995"/>
      <c r="BPF4" s="995"/>
      <c r="BPG4" s="995"/>
      <c r="BPH4" s="995"/>
      <c r="BPI4" s="995"/>
      <c r="BPJ4" s="995"/>
      <c r="BPK4" s="995"/>
      <c r="BPL4" s="995"/>
      <c r="BPM4" s="995"/>
      <c r="BPN4" s="995"/>
      <c r="BPO4" s="995"/>
      <c r="BPP4" s="995"/>
      <c r="BPQ4" s="995"/>
      <c r="BPR4" s="995"/>
      <c r="BPS4" s="995"/>
      <c r="BPT4" s="995"/>
      <c r="BPU4" s="995"/>
      <c r="BPV4" s="995"/>
      <c r="BPW4" s="995"/>
      <c r="BPX4" s="995"/>
      <c r="BPY4" s="995"/>
      <c r="BPZ4" s="995"/>
      <c r="BQA4" s="995"/>
      <c r="BQB4" s="995"/>
      <c r="BQC4" s="995"/>
      <c r="BQD4" s="995"/>
      <c r="BQE4" s="995"/>
      <c r="BQF4" s="995"/>
      <c r="BQG4" s="995"/>
      <c r="BQH4" s="995"/>
      <c r="BQI4" s="995"/>
      <c r="BQJ4" s="995"/>
      <c r="BQK4" s="995"/>
      <c r="BQL4" s="995"/>
      <c r="BQM4" s="995"/>
      <c r="BQN4" s="995"/>
      <c r="BQO4" s="995"/>
      <c r="BQP4" s="995"/>
      <c r="BQQ4" s="995"/>
      <c r="BQR4" s="995"/>
      <c r="BQS4" s="995"/>
      <c r="BQT4" s="995"/>
      <c r="BQU4" s="995"/>
      <c r="BQV4" s="995"/>
      <c r="BQW4" s="995"/>
      <c r="BQX4" s="995"/>
      <c r="BQY4" s="995"/>
      <c r="BQZ4" s="995"/>
      <c r="BRA4" s="995"/>
      <c r="BRB4" s="995"/>
      <c r="BRC4" s="995"/>
      <c r="BRD4" s="995"/>
      <c r="BRE4" s="995"/>
      <c r="BRF4" s="995"/>
      <c r="BRG4" s="995"/>
      <c r="BRH4" s="995"/>
      <c r="BRI4" s="995"/>
      <c r="BRJ4" s="995"/>
      <c r="BRK4" s="995"/>
      <c r="BRL4" s="995"/>
      <c r="BRM4" s="995"/>
      <c r="BRN4" s="995"/>
      <c r="BRO4" s="995"/>
      <c r="BRP4" s="995"/>
      <c r="BRQ4" s="995"/>
      <c r="BRR4" s="995"/>
      <c r="BRS4" s="995"/>
      <c r="BRT4" s="995"/>
      <c r="BRU4" s="995"/>
      <c r="BRV4" s="995"/>
      <c r="BRW4" s="995"/>
      <c r="BRX4" s="995"/>
      <c r="BRY4" s="995"/>
      <c r="BRZ4" s="995"/>
      <c r="BSA4" s="995"/>
      <c r="BSB4" s="995"/>
      <c r="BSC4" s="995"/>
      <c r="BSD4" s="995"/>
      <c r="BSE4" s="995"/>
      <c r="BSF4" s="995"/>
      <c r="BSG4" s="995"/>
      <c r="BSH4" s="995"/>
      <c r="BSI4" s="995"/>
      <c r="BSJ4" s="995"/>
      <c r="BSK4" s="995"/>
      <c r="BSL4" s="995"/>
      <c r="BSM4" s="995"/>
      <c r="BSN4" s="995"/>
      <c r="BSO4" s="995"/>
      <c r="BSP4" s="995"/>
      <c r="BSQ4" s="995"/>
      <c r="BSR4" s="995"/>
      <c r="BSS4" s="995"/>
      <c r="BST4" s="995"/>
      <c r="BSU4" s="995"/>
      <c r="BSV4" s="995"/>
      <c r="BSW4" s="995"/>
      <c r="BSX4" s="995"/>
      <c r="BSY4" s="995"/>
      <c r="BSZ4" s="995"/>
      <c r="BTA4" s="995"/>
      <c r="BTB4" s="995"/>
      <c r="BTC4" s="995"/>
      <c r="BTD4" s="995"/>
      <c r="BTE4" s="995"/>
      <c r="BTF4" s="995"/>
      <c r="BTG4" s="995"/>
      <c r="BTH4" s="995"/>
      <c r="BTI4" s="995"/>
      <c r="BTJ4" s="995"/>
      <c r="BTK4" s="995"/>
      <c r="BTL4" s="995"/>
      <c r="BTM4" s="995"/>
      <c r="BTN4" s="995"/>
      <c r="BTO4" s="995"/>
      <c r="BTP4" s="995"/>
      <c r="BTQ4" s="995"/>
      <c r="BTR4" s="995"/>
      <c r="BTS4" s="995"/>
      <c r="BTT4" s="995"/>
      <c r="BTU4" s="995"/>
      <c r="BTV4" s="995"/>
      <c r="BTW4" s="995"/>
      <c r="BTX4" s="995"/>
      <c r="BTY4" s="995"/>
      <c r="BTZ4" s="995"/>
      <c r="BUA4" s="995"/>
      <c r="BUB4" s="995"/>
      <c r="BUC4" s="995"/>
      <c r="BUD4" s="995"/>
      <c r="BUE4" s="995"/>
      <c r="BUF4" s="995"/>
      <c r="BUG4" s="995"/>
      <c r="BUH4" s="995"/>
      <c r="BUI4" s="995"/>
      <c r="BUJ4" s="995"/>
      <c r="BUK4" s="995"/>
      <c r="BUL4" s="995"/>
      <c r="BUM4" s="995"/>
      <c r="BUN4" s="995"/>
      <c r="BUO4" s="995"/>
      <c r="BUP4" s="995"/>
      <c r="BUQ4" s="995"/>
      <c r="BUR4" s="995"/>
      <c r="BUS4" s="995"/>
      <c r="BUT4" s="995"/>
      <c r="BUU4" s="995"/>
      <c r="BUV4" s="995"/>
      <c r="BUW4" s="995"/>
      <c r="BUX4" s="995"/>
      <c r="BUY4" s="995"/>
      <c r="BUZ4" s="995"/>
      <c r="BVA4" s="995"/>
      <c r="BVB4" s="995"/>
      <c r="BVC4" s="995"/>
      <c r="BVD4" s="995"/>
      <c r="BVE4" s="995"/>
      <c r="BVF4" s="995"/>
      <c r="BVG4" s="995"/>
      <c r="BVH4" s="995"/>
      <c r="BVI4" s="995"/>
      <c r="BVJ4" s="995"/>
      <c r="BVK4" s="995"/>
      <c r="BVL4" s="995"/>
      <c r="BVM4" s="995"/>
      <c r="BVN4" s="995"/>
      <c r="BVO4" s="995"/>
      <c r="BVP4" s="995"/>
      <c r="BVQ4" s="995"/>
      <c r="BVR4" s="995"/>
      <c r="BVS4" s="995"/>
      <c r="BVT4" s="995"/>
      <c r="BVU4" s="995"/>
      <c r="BVV4" s="995"/>
      <c r="BVW4" s="995"/>
      <c r="BVX4" s="995"/>
      <c r="BVY4" s="995"/>
      <c r="BVZ4" s="995"/>
      <c r="BWA4" s="995"/>
      <c r="BWB4" s="995"/>
      <c r="BWC4" s="995"/>
      <c r="BWD4" s="995"/>
      <c r="BWE4" s="995"/>
      <c r="BWF4" s="995"/>
      <c r="BWG4" s="995"/>
      <c r="BWH4" s="995"/>
      <c r="BWI4" s="995"/>
      <c r="BWJ4" s="995"/>
      <c r="BWK4" s="995"/>
      <c r="BWL4" s="995"/>
      <c r="BWM4" s="995"/>
      <c r="BWN4" s="995"/>
      <c r="BWO4" s="995"/>
      <c r="BWP4" s="995"/>
      <c r="BWQ4" s="995"/>
      <c r="BWR4" s="995"/>
      <c r="BWS4" s="995"/>
      <c r="BWT4" s="995"/>
      <c r="BWU4" s="995"/>
      <c r="BWV4" s="995"/>
      <c r="BWW4" s="995"/>
      <c r="BWX4" s="995"/>
      <c r="BWY4" s="995"/>
      <c r="BWZ4" s="995"/>
      <c r="BXA4" s="995"/>
      <c r="BXB4" s="995"/>
      <c r="BXC4" s="995"/>
      <c r="BXD4" s="995"/>
      <c r="BXE4" s="995"/>
      <c r="BXF4" s="995"/>
      <c r="BXG4" s="995"/>
      <c r="BXH4" s="995"/>
      <c r="BXI4" s="995"/>
      <c r="BXJ4" s="995"/>
      <c r="BXK4" s="995"/>
      <c r="BXL4" s="995"/>
      <c r="BXM4" s="995"/>
      <c r="BXN4" s="995"/>
      <c r="BXO4" s="995"/>
      <c r="BXP4" s="995"/>
      <c r="BXQ4" s="995"/>
      <c r="BXR4" s="995"/>
      <c r="BXS4" s="995"/>
      <c r="BXT4" s="995"/>
      <c r="BXU4" s="995"/>
      <c r="BXV4" s="995"/>
      <c r="BXW4" s="995"/>
      <c r="BXX4" s="995"/>
      <c r="BXY4" s="995"/>
      <c r="BXZ4" s="995"/>
      <c r="BYA4" s="995"/>
      <c r="BYB4" s="995"/>
      <c r="BYC4" s="995"/>
      <c r="BYD4" s="995"/>
      <c r="BYE4" s="995"/>
      <c r="BYF4" s="995"/>
      <c r="BYG4" s="995"/>
      <c r="BYH4" s="995"/>
      <c r="BYI4" s="995"/>
      <c r="BYJ4" s="995"/>
      <c r="BYK4" s="995"/>
      <c r="BYL4" s="995"/>
      <c r="BYM4" s="995"/>
      <c r="BYN4" s="995"/>
      <c r="BYO4" s="995"/>
      <c r="BYP4" s="995"/>
      <c r="BYQ4" s="995"/>
      <c r="BYR4" s="995"/>
      <c r="BYS4" s="995"/>
      <c r="BYT4" s="995"/>
      <c r="BYU4" s="995"/>
      <c r="BYV4" s="995"/>
      <c r="BYW4" s="995"/>
      <c r="BYX4" s="995"/>
      <c r="BYY4" s="995"/>
      <c r="BYZ4" s="995"/>
      <c r="BZA4" s="995"/>
      <c r="BZB4" s="995"/>
      <c r="BZC4" s="995"/>
      <c r="BZD4" s="995"/>
      <c r="BZE4" s="995"/>
      <c r="BZF4" s="995"/>
      <c r="BZG4" s="995"/>
      <c r="BZH4" s="995"/>
      <c r="BZI4" s="995"/>
      <c r="BZJ4" s="995"/>
      <c r="BZK4" s="995"/>
      <c r="BZL4" s="995"/>
      <c r="BZM4" s="995"/>
      <c r="BZN4" s="995"/>
      <c r="BZO4" s="995"/>
      <c r="BZP4" s="995"/>
      <c r="BZQ4" s="995"/>
      <c r="BZR4" s="995"/>
      <c r="BZS4" s="995"/>
      <c r="BZT4" s="995"/>
      <c r="BZU4" s="995"/>
      <c r="BZV4" s="995"/>
      <c r="BZW4" s="995"/>
      <c r="BZX4" s="995"/>
      <c r="BZY4" s="995"/>
      <c r="BZZ4" s="995"/>
      <c r="CAA4" s="995"/>
      <c r="CAB4" s="995"/>
      <c r="CAC4" s="995"/>
      <c r="CAD4" s="995"/>
      <c r="CAE4" s="995"/>
      <c r="CAF4" s="995"/>
      <c r="CAG4" s="995"/>
      <c r="CAH4" s="995"/>
      <c r="CAI4" s="995"/>
      <c r="CAJ4" s="995"/>
      <c r="CAK4" s="995"/>
      <c r="CAL4" s="995"/>
      <c r="CAM4" s="995"/>
      <c r="CAN4" s="995"/>
      <c r="CAO4" s="995"/>
      <c r="CAP4" s="995"/>
      <c r="CAQ4" s="995"/>
      <c r="CAR4" s="995"/>
      <c r="CAS4" s="995"/>
      <c r="CAT4" s="995"/>
      <c r="CAU4" s="995"/>
      <c r="CAV4" s="995"/>
      <c r="CAW4" s="995"/>
      <c r="CAX4" s="995"/>
      <c r="CAY4" s="995"/>
      <c r="CAZ4" s="995"/>
      <c r="CBA4" s="995"/>
      <c r="CBB4" s="995"/>
      <c r="CBC4" s="995"/>
      <c r="CBD4" s="995"/>
      <c r="CBE4" s="995"/>
      <c r="CBF4" s="995"/>
      <c r="CBG4" s="995"/>
      <c r="CBH4" s="995"/>
      <c r="CBI4" s="995"/>
      <c r="CBJ4" s="995"/>
      <c r="CBK4" s="995"/>
      <c r="CBL4" s="995"/>
      <c r="CBM4" s="995"/>
      <c r="CBN4" s="995"/>
      <c r="CBO4" s="995"/>
      <c r="CBP4" s="995"/>
      <c r="CBQ4" s="995"/>
      <c r="CBR4" s="995"/>
      <c r="CBS4" s="995"/>
      <c r="CBT4" s="995"/>
      <c r="CBU4" s="995"/>
      <c r="CBV4" s="995"/>
      <c r="CBW4" s="995"/>
      <c r="CBX4" s="995"/>
      <c r="CBY4" s="995"/>
      <c r="CBZ4" s="995"/>
      <c r="CCA4" s="995"/>
      <c r="CCB4" s="995"/>
      <c r="CCC4" s="995"/>
      <c r="CCD4" s="995"/>
      <c r="CCE4" s="995"/>
      <c r="CCF4" s="995"/>
      <c r="CCG4" s="995"/>
      <c r="CCH4" s="995"/>
      <c r="CCI4" s="995"/>
      <c r="CCJ4" s="995"/>
      <c r="CCK4" s="995"/>
      <c r="CCL4" s="995"/>
      <c r="CCM4" s="995"/>
      <c r="CCN4" s="995"/>
      <c r="CCO4" s="995"/>
      <c r="CCP4" s="995"/>
      <c r="CCQ4" s="995"/>
      <c r="CCR4" s="995"/>
      <c r="CCS4" s="995"/>
      <c r="CCT4" s="995"/>
      <c r="CCU4" s="995"/>
      <c r="CCV4" s="995"/>
      <c r="CCW4" s="995"/>
      <c r="CCX4" s="995"/>
      <c r="CCY4" s="995"/>
      <c r="CCZ4" s="995"/>
      <c r="CDA4" s="995"/>
      <c r="CDB4" s="995"/>
      <c r="CDC4" s="995"/>
      <c r="CDD4" s="995"/>
      <c r="CDE4" s="995"/>
      <c r="CDF4" s="995"/>
      <c r="CDG4" s="995"/>
      <c r="CDH4" s="995"/>
      <c r="CDI4" s="995"/>
      <c r="CDJ4" s="995"/>
      <c r="CDK4" s="995"/>
      <c r="CDL4" s="995"/>
      <c r="CDM4" s="995"/>
      <c r="CDN4" s="995"/>
      <c r="CDO4" s="995"/>
      <c r="CDP4" s="995"/>
      <c r="CDQ4" s="995"/>
      <c r="CDR4" s="995"/>
      <c r="CDS4" s="995"/>
      <c r="CDT4" s="995"/>
      <c r="CDU4" s="995"/>
      <c r="CDV4" s="995"/>
      <c r="CDW4" s="995"/>
      <c r="CDX4" s="995"/>
      <c r="CDY4" s="995"/>
      <c r="CDZ4" s="995"/>
      <c r="CEA4" s="995"/>
      <c r="CEB4" s="995"/>
      <c r="CEC4" s="995"/>
      <c r="CED4" s="995"/>
      <c r="CEE4" s="995"/>
      <c r="CEF4" s="995"/>
      <c r="CEG4" s="995"/>
      <c r="CEH4" s="995"/>
      <c r="CEI4" s="995"/>
      <c r="CEJ4" s="995"/>
      <c r="CEK4" s="995"/>
      <c r="CEL4" s="995"/>
      <c r="CEM4" s="995"/>
      <c r="CEN4" s="995"/>
      <c r="CEO4" s="995"/>
      <c r="CEP4" s="995"/>
      <c r="CEQ4" s="995"/>
      <c r="CER4" s="995"/>
      <c r="CES4" s="995"/>
      <c r="CET4" s="995"/>
      <c r="CEU4" s="995"/>
      <c r="CEV4" s="995"/>
      <c r="CEW4" s="995"/>
      <c r="CEX4" s="995"/>
      <c r="CEY4" s="995"/>
      <c r="CEZ4" s="995"/>
      <c r="CFA4" s="995"/>
      <c r="CFB4" s="995"/>
      <c r="CFC4" s="995"/>
      <c r="CFD4" s="995"/>
      <c r="CFE4" s="995"/>
      <c r="CFF4" s="995"/>
      <c r="CFG4" s="995"/>
      <c r="CFH4" s="995"/>
      <c r="CFI4" s="995"/>
      <c r="CFJ4" s="995"/>
      <c r="CFK4" s="995"/>
      <c r="CFL4" s="995"/>
      <c r="CFM4" s="995"/>
      <c r="CFN4" s="995"/>
      <c r="CFO4" s="995"/>
      <c r="CFP4" s="995"/>
      <c r="CFQ4" s="995"/>
      <c r="CFR4" s="995"/>
      <c r="CFS4" s="995"/>
      <c r="CFT4" s="995"/>
      <c r="CFU4" s="995"/>
      <c r="CFV4" s="995"/>
      <c r="CFW4" s="995"/>
      <c r="CFX4" s="995"/>
      <c r="CFY4" s="995"/>
      <c r="CFZ4" s="995"/>
      <c r="CGA4" s="995"/>
      <c r="CGB4" s="995"/>
      <c r="CGC4" s="995"/>
      <c r="CGD4" s="995"/>
      <c r="CGE4" s="995"/>
      <c r="CGF4" s="995"/>
      <c r="CGG4" s="995"/>
      <c r="CGH4" s="995"/>
      <c r="CGI4" s="995"/>
      <c r="CGJ4" s="995"/>
      <c r="CGK4" s="995"/>
      <c r="CGL4" s="995"/>
      <c r="CGM4" s="995"/>
      <c r="CGN4" s="995"/>
      <c r="CGO4" s="995"/>
      <c r="CGP4" s="995"/>
      <c r="CGQ4" s="995"/>
      <c r="CGR4" s="995"/>
      <c r="CGS4" s="995"/>
      <c r="CGT4" s="995"/>
      <c r="CGU4" s="995"/>
      <c r="CGV4" s="995"/>
      <c r="CGW4" s="995"/>
      <c r="CGX4" s="995"/>
      <c r="CGY4" s="995"/>
      <c r="CGZ4" s="995"/>
      <c r="CHA4" s="995"/>
      <c r="CHB4" s="995"/>
      <c r="CHC4" s="995"/>
      <c r="CHD4" s="995"/>
      <c r="CHE4" s="995"/>
      <c r="CHF4" s="995"/>
      <c r="CHG4" s="995"/>
      <c r="CHH4" s="995"/>
      <c r="CHI4" s="995"/>
      <c r="CHJ4" s="995"/>
      <c r="CHK4" s="995"/>
      <c r="CHL4" s="995"/>
      <c r="CHM4" s="995"/>
      <c r="CHN4" s="995"/>
      <c r="CHO4" s="995"/>
      <c r="CHP4" s="995"/>
      <c r="CHQ4" s="995"/>
      <c r="CHR4" s="995"/>
      <c r="CHS4" s="995"/>
      <c r="CHT4" s="995"/>
      <c r="CHU4" s="995"/>
      <c r="CHV4" s="995"/>
      <c r="CHW4" s="995"/>
      <c r="CHX4" s="995"/>
      <c r="CHY4" s="995"/>
      <c r="CHZ4" s="995"/>
      <c r="CIA4" s="995"/>
      <c r="CIB4" s="995"/>
      <c r="CIC4" s="995"/>
      <c r="CID4" s="995"/>
      <c r="CIE4" s="995"/>
      <c r="CIF4" s="995"/>
      <c r="CIG4" s="995"/>
      <c r="CIH4" s="995"/>
      <c r="CII4" s="995"/>
      <c r="CIJ4" s="995"/>
      <c r="CIK4" s="995"/>
      <c r="CIL4" s="995"/>
      <c r="CIM4" s="995"/>
      <c r="CIN4" s="995"/>
      <c r="CIO4" s="995"/>
      <c r="CIP4" s="995"/>
      <c r="CIQ4" s="995"/>
      <c r="CIR4" s="995"/>
      <c r="CIS4" s="995"/>
      <c r="CIT4" s="995"/>
      <c r="CIU4" s="995"/>
      <c r="CIV4" s="995"/>
      <c r="CIW4" s="995"/>
      <c r="CIX4" s="995"/>
      <c r="CIY4" s="995"/>
      <c r="CIZ4" s="995"/>
      <c r="CJA4" s="995"/>
      <c r="CJB4" s="995"/>
      <c r="CJC4" s="995"/>
      <c r="CJD4" s="995"/>
      <c r="CJE4" s="995"/>
      <c r="CJF4" s="995"/>
      <c r="CJG4" s="995"/>
      <c r="CJH4" s="995"/>
      <c r="CJI4" s="995"/>
      <c r="CJJ4" s="995"/>
      <c r="CJK4" s="995"/>
      <c r="CJL4" s="995"/>
      <c r="CJM4" s="995"/>
      <c r="CJN4" s="995"/>
      <c r="CJO4" s="995"/>
      <c r="CJP4" s="995"/>
      <c r="CJQ4" s="995"/>
      <c r="CJR4" s="995"/>
      <c r="CJS4" s="995"/>
      <c r="CJT4" s="995"/>
      <c r="CJU4" s="995"/>
      <c r="CJV4" s="995"/>
      <c r="CJW4" s="995"/>
      <c r="CJX4" s="995"/>
      <c r="CJY4" s="995"/>
      <c r="CJZ4" s="995"/>
      <c r="CKA4" s="995"/>
      <c r="CKB4" s="995"/>
      <c r="CKC4" s="995"/>
      <c r="CKD4" s="995"/>
      <c r="CKE4" s="995"/>
      <c r="CKF4" s="995"/>
      <c r="CKG4" s="995"/>
      <c r="CKH4" s="995"/>
      <c r="CKI4" s="995"/>
      <c r="CKJ4" s="995"/>
      <c r="CKK4" s="995"/>
      <c r="CKL4" s="995"/>
      <c r="CKM4" s="995"/>
      <c r="CKN4" s="995"/>
      <c r="CKO4" s="995"/>
      <c r="CKP4" s="995"/>
      <c r="CKQ4" s="995"/>
      <c r="CKR4" s="995"/>
      <c r="CKS4" s="995"/>
      <c r="CKT4" s="995"/>
      <c r="CKU4" s="995"/>
      <c r="CKV4" s="995"/>
      <c r="CKW4" s="995"/>
      <c r="CKX4" s="995"/>
      <c r="CKY4" s="995"/>
      <c r="CKZ4" s="995"/>
      <c r="CLA4" s="995"/>
      <c r="CLB4" s="995"/>
      <c r="CLC4" s="995"/>
      <c r="CLD4" s="995"/>
      <c r="CLE4" s="995"/>
      <c r="CLF4" s="995"/>
      <c r="CLG4" s="995"/>
      <c r="CLH4" s="995"/>
      <c r="CLI4" s="995"/>
      <c r="CLJ4" s="995"/>
      <c r="CLK4" s="995"/>
      <c r="CLL4" s="995"/>
      <c r="CLM4" s="995"/>
      <c r="CLN4" s="995"/>
      <c r="CLO4" s="995"/>
      <c r="CLP4" s="995"/>
      <c r="CLQ4" s="995"/>
      <c r="CLR4" s="995"/>
      <c r="CLS4" s="995"/>
      <c r="CLT4" s="995"/>
      <c r="CLU4" s="995"/>
      <c r="CLV4" s="995"/>
      <c r="CLW4" s="995"/>
      <c r="CLX4" s="995"/>
      <c r="CLY4" s="995"/>
      <c r="CLZ4" s="995"/>
      <c r="CMA4" s="995"/>
      <c r="CMB4" s="995"/>
      <c r="CMC4" s="995"/>
      <c r="CMD4" s="995"/>
      <c r="CME4" s="995"/>
      <c r="CMF4" s="995"/>
      <c r="CMG4" s="995"/>
      <c r="CMH4" s="995"/>
      <c r="CMI4" s="995"/>
      <c r="CMJ4" s="995"/>
      <c r="CMK4" s="995"/>
      <c r="CML4" s="995"/>
      <c r="CMM4" s="995"/>
      <c r="CMN4" s="995"/>
      <c r="CMO4" s="995"/>
      <c r="CMP4" s="995"/>
      <c r="CMQ4" s="995"/>
      <c r="CMR4" s="995"/>
      <c r="CMS4" s="995"/>
      <c r="CMT4" s="995"/>
      <c r="CMU4" s="995"/>
      <c r="CMV4" s="995"/>
      <c r="CMW4" s="995"/>
      <c r="CMX4" s="995"/>
      <c r="CMY4" s="995"/>
      <c r="CMZ4" s="995"/>
      <c r="CNA4" s="995"/>
      <c r="CNB4" s="995"/>
      <c r="CNC4" s="995"/>
      <c r="CND4" s="995"/>
      <c r="CNE4" s="995"/>
      <c r="CNF4" s="995"/>
      <c r="CNG4" s="995"/>
      <c r="CNH4" s="995"/>
      <c r="CNI4" s="995"/>
      <c r="CNJ4" s="995"/>
      <c r="CNK4" s="995"/>
      <c r="CNL4" s="995"/>
      <c r="CNM4" s="995"/>
      <c r="CNN4" s="995"/>
      <c r="CNO4" s="995"/>
      <c r="CNP4" s="995"/>
      <c r="CNQ4" s="995"/>
      <c r="CNR4" s="995"/>
      <c r="CNS4" s="995"/>
      <c r="CNT4" s="995"/>
      <c r="CNU4" s="995"/>
      <c r="CNV4" s="995"/>
      <c r="CNW4" s="995"/>
      <c r="CNX4" s="995"/>
      <c r="CNY4" s="995"/>
      <c r="CNZ4" s="995"/>
      <c r="COA4" s="995"/>
      <c r="COB4" s="995"/>
      <c r="COC4" s="995"/>
      <c r="COD4" s="995"/>
      <c r="COE4" s="995"/>
      <c r="COF4" s="995"/>
      <c r="COG4" s="995"/>
      <c r="COH4" s="995"/>
      <c r="COI4" s="995"/>
      <c r="COJ4" s="995"/>
      <c r="COK4" s="995"/>
      <c r="COL4" s="995"/>
      <c r="COM4" s="995"/>
      <c r="CON4" s="995"/>
      <c r="COO4" s="995"/>
      <c r="COP4" s="995"/>
      <c r="COQ4" s="995"/>
      <c r="COR4" s="995"/>
      <c r="COS4" s="995"/>
      <c r="COT4" s="995"/>
      <c r="COU4" s="995"/>
      <c r="COV4" s="995"/>
      <c r="COW4" s="995"/>
      <c r="COX4" s="995"/>
      <c r="COY4" s="995"/>
      <c r="COZ4" s="995"/>
      <c r="CPA4" s="995"/>
      <c r="CPB4" s="995"/>
      <c r="CPC4" s="995"/>
      <c r="CPD4" s="995"/>
      <c r="CPE4" s="995"/>
      <c r="CPF4" s="995"/>
      <c r="CPG4" s="995"/>
      <c r="CPH4" s="995"/>
      <c r="CPI4" s="995"/>
      <c r="CPJ4" s="995"/>
      <c r="CPK4" s="995"/>
      <c r="CPL4" s="995"/>
      <c r="CPM4" s="995"/>
      <c r="CPN4" s="995"/>
      <c r="CPO4" s="995"/>
      <c r="CPP4" s="995"/>
      <c r="CPQ4" s="995"/>
      <c r="CPR4" s="995"/>
      <c r="CPS4" s="995"/>
      <c r="CPT4" s="995"/>
      <c r="CPU4" s="995"/>
      <c r="CPV4" s="995"/>
      <c r="CPW4" s="995"/>
      <c r="CPX4" s="995"/>
      <c r="CPY4" s="995"/>
      <c r="CPZ4" s="995"/>
      <c r="CQA4" s="995"/>
      <c r="CQB4" s="995"/>
      <c r="CQC4" s="995"/>
      <c r="CQD4" s="995"/>
      <c r="CQE4" s="995"/>
      <c r="CQF4" s="995"/>
      <c r="CQG4" s="995"/>
      <c r="CQH4" s="995"/>
      <c r="CQI4" s="995"/>
      <c r="CQJ4" s="995"/>
      <c r="CQK4" s="995"/>
      <c r="CQL4" s="995"/>
      <c r="CQM4" s="995"/>
      <c r="CQN4" s="995"/>
      <c r="CQO4" s="995"/>
      <c r="CQP4" s="995"/>
      <c r="CQQ4" s="995"/>
      <c r="CQR4" s="995"/>
      <c r="CQS4" s="995"/>
      <c r="CQT4" s="995"/>
      <c r="CQU4" s="995"/>
      <c r="CQV4" s="995"/>
      <c r="CQW4" s="995"/>
      <c r="CQX4" s="995"/>
      <c r="CQY4" s="995"/>
      <c r="CQZ4" s="995"/>
      <c r="CRA4" s="995"/>
      <c r="CRB4" s="995"/>
      <c r="CRC4" s="995"/>
      <c r="CRD4" s="995"/>
      <c r="CRE4" s="995"/>
      <c r="CRF4" s="995"/>
      <c r="CRG4" s="995"/>
      <c r="CRH4" s="995"/>
      <c r="CRI4" s="995"/>
      <c r="CRJ4" s="995"/>
      <c r="CRK4" s="995"/>
      <c r="CRL4" s="995"/>
      <c r="CRM4" s="995"/>
      <c r="CRN4" s="995"/>
      <c r="CRO4" s="995"/>
      <c r="CRP4" s="995"/>
      <c r="CRQ4" s="995"/>
      <c r="CRR4" s="995"/>
      <c r="CRS4" s="995"/>
      <c r="CRT4" s="995"/>
      <c r="CRU4" s="995"/>
      <c r="CRV4" s="995"/>
      <c r="CRW4" s="995"/>
      <c r="CRX4" s="995"/>
      <c r="CRY4" s="995"/>
      <c r="CRZ4" s="995"/>
      <c r="CSA4" s="995"/>
      <c r="CSB4" s="995"/>
      <c r="CSC4" s="995"/>
      <c r="CSD4" s="995"/>
      <c r="CSE4" s="995"/>
      <c r="CSF4" s="995"/>
      <c r="CSG4" s="995"/>
      <c r="CSH4" s="995"/>
      <c r="CSI4" s="995"/>
      <c r="CSJ4" s="995"/>
      <c r="CSK4" s="995"/>
      <c r="CSL4" s="995"/>
      <c r="CSM4" s="995"/>
      <c r="CSN4" s="995"/>
      <c r="CSO4" s="995"/>
      <c r="CSP4" s="995"/>
      <c r="CSQ4" s="995"/>
      <c r="CSR4" s="995"/>
      <c r="CSS4" s="995"/>
      <c r="CST4" s="995"/>
      <c r="CSU4" s="995"/>
      <c r="CSV4" s="995"/>
      <c r="CSW4" s="995"/>
      <c r="CSX4" s="995"/>
      <c r="CSY4" s="995"/>
      <c r="CSZ4" s="995"/>
      <c r="CTA4" s="995"/>
      <c r="CTB4" s="995"/>
      <c r="CTC4" s="995"/>
      <c r="CTD4" s="995"/>
      <c r="CTE4" s="995"/>
      <c r="CTF4" s="995"/>
      <c r="CTG4" s="995"/>
      <c r="CTH4" s="995"/>
      <c r="CTI4" s="995"/>
      <c r="CTJ4" s="995"/>
      <c r="CTK4" s="995"/>
      <c r="CTL4" s="995"/>
      <c r="CTM4" s="995"/>
      <c r="CTN4" s="995"/>
      <c r="CTO4" s="995"/>
      <c r="CTP4" s="995"/>
      <c r="CTQ4" s="995"/>
      <c r="CTR4" s="995"/>
      <c r="CTS4" s="995"/>
      <c r="CTT4" s="995"/>
      <c r="CTU4" s="995"/>
      <c r="CTV4" s="995"/>
      <c r="CTW4" s="995"/>
      <c r="CTX4" s="995"/>
      <c r="CTY4" s="995"/>
      <c r="CTZ4" s="995"/>
      <c r="CUA4" s="995"/>
      <c r="CUB4" s="995"/>
      <c r="CUC4" s="995"/>
      <c r="CUD4" s="995"/>
      <c r="CUE4" s="995"/>
      <c r="CUF4" s="995"/>
      <c r="CUG4" s="995"/>
      <c r="CUH4" s="995"/>
      <c r="CUI4" s="995"/>
      <c r="CUJ4" s="995"/>
      <c r="CUK4" s="995"/>
      <c r="CUL4" s="995"/>
      <c r="CUM4" s="995"/>
      <c r="CUN4" s="995"/>
      <c r="CUO4" s="995"/>
      <c r="CUP4" s="995"/>
      <c r="CUQ4" s="995"/>
      <c r="CUR4" s="995"/>
      <c r="CUS4" s="995"/>
      <c r="CUT4" s="995"/>
      <c r="CUU4" s="995"/>
      <c r="CUV4" s="995"/>
      <c r="CUW4" s="995"/>
      <c r="CUX4" s="995"/>
      <c r="CUY4" s="995"/>
      <c r="CUZ4" s="995"/>
      <c r="CVA4" s="995"/>
      <c r="CVB4" s="995"/>
      <c r="CVC4" s="995"/>
      <c r="CVD4" s="995"/>
      <c r="CVE4" s="995"/>
      <c r="CVF4" s="995"/>
      <c r="CVG4" s="995"/>
      <c r="CVH4" s="995"/>
      <c r="CVI4" s="995"/>
      <c r="CVJ4" s="995"/>
      <c r="CVK4" s="995"/>
      <c r="CVL4" s="995"/>
      <c r="CVM4" s="995"/>
      <c r="CVN4" s="995"/>
      <c r="CVO4" s="995"/>
      <c r="CVP4" s="995"/>
      <c r="CVQ4" s="995"/>
      <c r="CVR4" s="995"/>
      <c r="CVS4" s="995"/>
      <c r="CVT4" s="995"/>
      <c r="CVU4" s="995"/>
      <c r="CVV4" s="995"/>
      <c r="CVW4" s="995"/>
      <c r="CVX4" s="995"/>
      <c r="CVY4" s="995"/>
      <c r="CVZ4" s="995"/>
      <c r="CWA4" s="995"/>
      <c r="CWB4" s="995"/>
      <c r="CWC4" s="995"/>
      <c r="CWD4" s="995"/>
      <c r="CWE4" s="995"/>
      <c r="CWF4" s="995"/>
      <c r="CWG4" s="995"/>
      <c r="CWH4" s="995"/>
      <c r="CWI4" s="995"/>
      <c r="CWJ4" s="995"/>
      <c r="CWK4" s="995"/>
      <c r="CWL4" s="995"/>
      <c r="CWM4" s="995"/>
      <c r="CWN4" s="995"/>
      <c r="CWO4" s="995"/>
      <c r="CWP4" s="995"/>
      <c r="CWQ4" s="995"/>
      <c r="CWR4" s="995"/>
      <c r="CWS4" s="995"/>
      <c r="CWT4" s="995"/>
      <c r="CWU4" s="995"/>
      <c r="CWV4" s="995"/>
      <c r="CWW4" s="995"/>
      <c r="CWX4" s="995"/>
      <c r="CWY4" s="995"/>
      <c r="CWZ4" s="995"/>
      <c r="CXA4" s="995"/>
      <c r="CXB4" s="995"/>
      <c r="CXC4" s="995"/>
      <c r="CXD4" s="995"/>
      <c r="CXE4" s="995"/>
      <c r="CXF4" s="995"/>
      <c r="CXG4" s="995"/>
      <c r="CXH4" s="995"/>
      <c r="CXI4" s="995"/>
      <c r="CXJ4" s="995"/>
      <c r="CXK4" s="995"/>
      <c r="CXL4" s="995"/>
      <c r="CXM4" s="995"/>
      <c r="CXN4" s="995"/>
      <c r="CXO4" s="995"/>
      <c r="CXP4" s="995"/>
      <c r="CXQ4" s="995"/>
      <c r="CXR4" s="995"/>
      <c r="CXS4" s="995"/>
      <c r="CXT4" s="995"/>
      <c r="CXU4" s="995"/>
      <c r="CXV4" s="995"/>
      <c r="CXW4" s="995"/>
      <c r="CXX4" s="995"/>
      <c r="CXY4" s="995"/>
      <c r="CXZ4" s="995"/>
      <c r="CYA4" s="995"/>
      <c r="CYB4" s="995"/>
      <c r="CYC4" s="995"/>
      <c r="CYD4" s="995"/>
      <c r="CYE4" s="995"/>
      <c r="CYF4" s="995"/>
      <c r="CYG4" s="995"/>
      <c r="CYH4" s="995"/>
      <c r="CYI4" s="995"/>
      <c r="CYJ4" s="995"/>
      <c r="CYK4" s="995"/>
      <c r="CYL4" s="995"/>
      <c r="CYM4" s="995"/>
      <c r="CYN4" s="995"/>
      <c r="CYO4" s="995"/>
      <c r="CYP4" s="995"/>
      <c r="CYQ4" s="995"/>
      <c r="CYR4" s="995"/>
      <c r="CYS4" s="995"/>
      <c r="CYT4" s="995"/>
      <c r="CYU4" s="995"/>
      <c r="CYV4" s="995"/>
      <c r="CYW4" s="995"/>
      <c r="CYX4" s="995"/>
      <c r="CYY4" s="995"/>
      <c r="CYZ4" s="995"/>
      <c r="CZA4" s="995"/>
      <c r="CZB4" s="995"/>
      <c r="CZC4" s="995"/>
      <c r="CZD4" s="995"/>
      <c r="CZE4" s="995"/>
      <c r="CZF4" s="995"/>
      <c r="CZG4" s="995"/>
      <c r="CZH4" s="995"/>
      <c r="CZI4" s="995"/>
      <c r="CZJ4" s="995"/>
      <c r="CZK4" s="995"/>
      <c r="CZL4" s="995"/>
      <c r="CZM4" s="995"/>
      <c r="CZN4" s="995"/>
      <c r="CZO4" s="995"/>
      <c r="CZP4" s="995"/>
      <c r="CZQ4" s="995"/>
      <c r="CZR4" s="995"/>
      <c r="CZS4" s="995"/>
      <c r="CZT4" s="995"/>
      <c r="CZU4" s="995"/>
      <c r="CZV4" s="995"/>
      <c r="CZW4" s="995"/>
      <c r="CZX4" s="995"/>
      <c r="CZY4" s="995"/>
      <c r="CZZ4" s="995"/>
      <c r="DAA4" s="995"/>
      <c r="DAB4" s="995"/>
      <c r="DAC4" s="995"/>
      <c r="DAD4" s="995"/>
      <c r="DAE4" s="995"/>
      <c r="DAF4" s="995"/>
      <c r="DAG4" s="995"/>
      <c r="DAH4" s="995"/>
      <c r="DAI4" s="995"/>
      <c r="DAJ4" s="995"/>
      <c r="DAK4" s="995"/>
      <c r="DAL4" s="995"/>
      <c r="DAM4" s="995"/>
      <c r="DAN4" s="995"/>
      <c r="DAO4" s="995"/>
      <c r="DAP4" s="995"/>
      <c r="DAQ4" s="995"/>
      <c r="DAR4" s="995"/>
      <c r="DAS4" s="995"/>
      <c r="DAT4" s="995"/>
      <c r="DAU4" s="995"/>
      <c r="DAV4" s="995"/>
      <c r="DAW4" s="995"/>
      <c r="DAX4" s="995"/>
      <c r="DAY4" s="995"/>
      <c r="DAZ4" s="995"/>
      <c r="DBA4" s="995"/>
      <c r="DBB4" s="995"/>
      <c r="DBC4" s="995"/>
      <c r="DBD4" s="995"/>
      <c r="DBE4" s="995"/>
      <c r="DBF4" s="995"/>
      <c r="DBG4" s="995"/>
      <c r="DBH4" s="995"/>
      <c r="DBI4" s="995"/>
      <c r="DBJ4" s="995"/>
      <c r="DBK4" s="995"/>
      <c r="DBL4" s="995"/>
      <c r="DBM4" s="995"/>
      <c r="DBN4" s="995"/>
      <c r="DBO4" s="995"/>
      <c r="DBP4" s="995"/>
      <c r="DBQ4" s="995"/>
      <c r="DBR4" s="995"/>
      <c r="DBS4" s="995"/>
      <c r="DBT4" s="995"/>
      <c r="DBU4" s="995"/>
      <c r="DBV4" s="995"/>
      <c r="DBW4" s="995"/>
      <c r="DBX4" s="995"/>
      <c r="DBY4" s="995"/>
      <c r="DBZ4" s="995"/>
      <c r="DCA4" s="995"/>
      <c r="DCB4" s="995"/>
      <c r="DCC4" s="995"/>
      <c r="DCD4" s="995"/>
      <c r="DCE4" s="995"/>
      <c r="DCF4" s="995"/>
      <c r="DCG4" s="995"/>
      <c r="DCH4" s="995"/>
      <c r="DCI4" s="995"/>
      <c r="DCJ4" s="995"/>
      <c r="DCK4" s="995"/>
      <c r="DCL4" s="995"/>
      <c r="DCM4" s="995"/>
      <c r="DCN4" s="995"/>
      <c r="DCO4" s="995"/>
      <c r="DCP4" s="995"/>
      <c r="DCQ4" s="995"/>
      <c r="DCR4" s="995"/>
      <c r="DCS4" s="995"/>
      <c r="DCT4" s="995"/>
      <c r="DCU4" s="995"/>
      <c r="DCV4" s="995"/>
      <c r="DCW4" s="995"/>
      <c r="DCX4" s="995"/>
      <c r="DCY4" s="995"/>
      <c r="DCZ4" s="995"/>
      <c r="DDA4" s="995"/>
      <c r="DDB4" s="995"/>
      <c r="DDC4" s="995"/>
      <c r="DDD4" s="995"/>
      <c r="DDE4" s="995"/>
      <c r="DDF4" s="995"/>
      <c r="DDG4" s="995"/>
      <c r="DDH4" s="995"/>
      <c r="DDI4" s="995"/>
      <c r="DDJ4" s="995"/>
      <c r="DDK4" s="995"/>
      <c r="DDL4" s="995"/>
      <c r="DDM4" s="995"/>
      <c r="DDN4" s="995"/>
      <c r="DDO4" s="995"/>
      <c r="DDP4" s="995"/>
      <c r="DDQ4" s="995"/>
      <c r="DDR4" s="995"/>
      <c r="DDS4" s="995"/>
      <c r="DDT4" s="995"/>
      <c r="DDU4" s="995"/>
      <c r="DDV4" s="995"/>
      <c r="DDW4" s="995"/>
      <c r="DDX4" s="995"/>
      <c r="DDY4" s="995"/>
      <c r="DDZ4" s="995"/>
      <c r="DEA4" s="995"/>
      <c r="DEB4" s="995"/>
      <c r="DEC4" s="995"/>
      <c r="DED4" s="995"/>
      <c r="DEE4" s="995"/>
      <c r="DEF4" s="995"/>
      <c r="DEG4" s="995"/>
      <c r="DEH4" s="995"/>
      <c r="DEI4" s="995"/>
      <c r="DEJ4" s="995"/>
      <c r="DEK4" s="995"/>
      <c r="DEL4" s="995"/>
      <c r="DEM4" s="995"/>
      <c r="DEN4" s="995"/>
      <c r="DEO4" s="995"/>
      <c r="DEP4" s="995"/>
      <c r="DEQ4" s="995"/>
      <c r="DER4" s="995"/>
      <c r="DES4" s="995"/>
      <c r="DET4" s="995"/>
      <c r="DEU4" s="995"/>
      <c r="DEV4" s="995"/>
      <c r="DEW4" s="995"/>
      <c r="DEX4" s="995"/>
      <c r="DEY4" s="995"/>
      <c r="DEZ4" s="995"/>
      <c r="DFA4" s="995"/>
      <c r="DFB4" s="995"/>
      <c r="DFC4" s="995"/>
      <c r="DFD4" s="995"/>
      <c r="DFE4" s="995"/>
      <c r="DFF4" s="995"/>
      <c r="DFG4" s="995"/>
      <c r="DFH4" s="995"/>
      <c r="DFI4" s="995"/>
      <c r="DFJ4" s="995"/>
      <c r="DFK4" s="995"/>
      <c r="DFL4" s="995"/>
      <c r="DFM4" s="995"/>
      <c r="DFN4" s="995"/>
      <c r="DFO4" s="995"/>
      <c r="DFP4" s="995"/>
      <c r="DFQ4" s="995"/>
      <c r="DFR4" s="995"/>
      <c r="DFS4" s="995"/>
      <c r="DFT4" s="995"/>
      <c r="DFU4" s="995"/>
      <c r="DFV4" s="995"/>
      <c r="DFW4" s="995"/>
      <c r="DFX4" s="995"/>
      <c r="DFY4" s="995"/>
      <c r="DFZ4" s="995"/>
      <c r="DGA4" s="995"/>
      <c r="DGB4" s="995"/>
      <c r="DGC4" s="995"/>
      <c r="DGD4" s="995"/>
      <c r="DGE4" s="995"/>
      <c r="DGF4" s="995"/>
      <c r="DGG4" s="995"/>
      <c r="DGH4" s="995"/>
      <c r="DGI4" s="995"/>
      <c r="DGJ4" s="995"/>
      <c r="DGK4" s="995"/>
      <c r="DGL4" s="995"/>
      <c r="DGM4" s="995"/>
      <c r="DGN4" s="995"/>
      <c r="DGO4" s="995"/>
      <c r="DGP4" s="995"/>
      <c r="DGQ4" s="995"/>
      <c r="DGR4" s="995"/>
      <c r="DGS4" s="995"/>
      <c r="DGT4" s="995"/>
      <c r="DGU4" s="995"/>
      <c r="DGV4" s="995"/>
      <c r="DGW4" s="995"/>
      <c r="DGX4" s="995"/>
      <c r="DGY4" s="995"/>
      <c r="DGZ4" s="995"/>
      <c r="DHA4" s="995"/>
      <c r="DHB4" s="995"/>
      <c r="DHC4" s="995"/>
      <c r="DHD4" s="995"/>
      <c r="DHE4" s="995"/>
      <c r="DHF4" s="995"/>
      <c r="DHG4" s="995"/>
      <c r="DHH4" s="995"/>
      <c r="DHI4" s="995"/>
      <c r="DHJ4" s="995"/>
      <c r="DHK4" s="995"/>
      <c r="DHL4" s="995"/>
      <c r="DHM4" s="995"/>
      <c r="DHN4" s="995"/>
      <c r="DHO4" s="995"/>
      <c r="DHP4" s="995"/>
      <c r="DHQ4" s="995"/>
      <c r="DHR4" s="995"/>
      <c r="DHS4" s="995"/>
      <c r="DHT4" s="995"/>
      <c r="DHU4" s="995"/>
      <c r="DHV4" s="995"/>
      <c r="DHW4" s="995"/>
      <c r="DHX4" s="995"/>
      <c r="DHY4" s="995"/>
      <c r="DHZ4" s="995"/>
      <c r="DIA4" s="995"/>
      <c r="DIB4" s="995"/>
      <c r="DIC4" s="995"/>
      <c r="DID4" s="995"/>
      <c r="DIE4" s="995"/>
      <c r="DIF4" s="995"/>
      <c r="DIG4" s="995"/>
      <c r="DIH4" s="995"/>
      <c r="DII4" s="995"/>
      <c r="DIJ4" s="995"/>
      <c r="DIK4" s="995"/>
      <c r="DIL4" s="995"/>
      <c r="DIM4" s="995"/>
      <c r="DIN4" s="995"/>
      <c r="DIO4" s="995"/>
      <c r="DIP4" s="995"/>
      <c r="DIQ4" s="995"/>
      <c r="DIR4" s="995"/>
      <c r="DIS4" s="995"/>
      <c r="DIT4" s="995"/>
      <c r="DIU4" s="995"/>
      <c r="DIV4" s="995"/>
      <c r="DIW4" s="995"/>
      <c r="DIX4" s="995"/>
      <c r="DIY4" s="995"/>
      <c r="DIZ4" s="995"/>
      <c r="DJA4" s="995"/>
      <c r="DJB4" s="995"/>
      <c r="DJC4" s="995"/>
      <c r="DJD4" s="995"/>
      <c r="DJE4" s="995"/>
      <c r="DJF4" s="995"/>
      <c r="DJG4" s="995"/>
      <c r="DJH4" s="995"/>
      <c r="DJI4" s="995"/>
      <c r="DJJ4" s="995"/>
      <c r="DJK4" s="995"/>
      <c r="DJL4" s="995"/>
      <c r="DJM4" s="995"/>
      <c r="DJN4" s="995"/>
      <c r="DJO4" s="995"/>
      <c r="DJP4" s="995"/>
      <c r="DJQ4" s="995"/>
      <c r="DJR4" s="995"/>
      <c r="DJS4" s="995"/>
      <c r="DJT4" s="995"/>
      <c r="DJU4" s="995"/>
      <c r="DJV4" s="995"/>
      <c r="DJW4" s="995"/>
      <c r="DJX4" s="995"/>
      <c r="DJY4" s="995"/>
      <c r="DJZ4" s="995"/>
      <c r="DKA4" s="995"/>
      <c r="DKB4" s="995"/>
      <c r="DKC4" s="995"/>
      <c r="DKD4" s="995"/>
      <c r="DKE4" s="995"/>
      <c r="DKF4" s="995"/>
      <c r="DKG4" s="995"/>
      <c r="DKH4" s="995"/>
      <c r="DKI4" s="995"/>
      <c r="DKJ4" s="995"/>
      <c r="DKK4" s="995"/>
      <c r="DKL4" s="995"/>
      <c r="DKM4" s="995"/>
      <c r="DKN4" s="995"/>
      <c r="DKO4" s="995"/>
      <c r="DKP4" s="995"/>
      <c r="DKQ4" s="995"/>
      <c r="DKR4" s="995"/>
      <c r="DKS4" s="995"/>
      <c r="DKT4" s="995"/>
      <c r="DKU4" s="995"/>
      <c r="DKV4" s="995"/>
      <c r="DKW4" s="995"/>
      <c r="DKX4" s="995"/>
      <c r="DKY4" s="995"/>
      <c r="DKZ4" s="995"/>
      <c r="DLA4" s="995"/>
      <c r="DLB4" s="995"/>
      <c r="DLC4" s="995"/>
      <c r="DLD4" s="995"/>
      <c r="DLE4" s="995"/>
      <c r="DLF4" s="995"/>
      <c r="DLG4" s="995"/>
      <c r="DLH4" s="995"/>
      <c r="DLI4" s="995"/>
      <c r="DLJ4" s="995"/>
      <c r="DLK4" s="995"/>
      <c r="DLL4" s="995"/>
      <c r="DLM4" s="995"/>
      <c r="DLN4" s="995"/>
      <c r="DLO4" s="995"/>
      <c r="DLP4" s="995"/>
      <c r="DLQ4" s="995"/>
      <c r="DLR4" s="995"/>
      <c r="DLS4" s="995"/>
      <c r="DLT4" s="995"/>
      <c r="DLU4" s="995"/>
      <c r="DLV4" s="995"/>
      <c r="DLW4" s="995"/>
      <c r="DLX4" s="995"/>
      <c r="DLY4" s="995"/>
      <c r="DLZ4" s="995"/>
      <c r="DMA4" s="995"/>
      <c r="DMB4" s="995"/>
      <c r="DMC4" s="995"/>
      <c r="DMD4" s="995"/>
      <c r="DME4" s="995"/>
      <c r="DMF4" s="995"/>
      <c r="DMG4" s="995"/>
      <c r="DMH4" s="995"/>
      <c r="DMI4" s="995"/>
      <c r="DMJ4" s="995"/>
      <c r="DMK4" s="995"/>
      <c r="DML4" s="995"/>
      <c r="DMM4" s="995"/>
      <c r="DMN4" s="995"/>
      <c r="DMO4" s="995"/>
      <c r="DMP4" s="995"/>
      <c r="DMQ4" s="995"/>
      <c r="DMR4" s="995"/>
      <c r="DMS4" s="995"/>
      <c r="DMT4" s="995"/>
      <c r="DMU4" s="995"/>
      <c r="DMV4" s="995"/>
      <c r="DMW4" s="995"/>
      <c r="DMX4" s="995"/>
      <c r="DMY4" s="995"/>
      <c r="DMZ4" s="995"/>
      <c r="DNA4" s="995"/>
      <c r="DNB4" s="995"/>
      <c r="DNC4" s="995"/>
      <c r="DND4" s="995"/>
      <c r="DNE4" s="995"/>
      <c r="DNF4" s="995"/>
      <c r="DNG4" s="995"/>
      <c r="DNH4" s="995"/>
      <c r="DNI4" s="995"/>
      <c r="DNJ4" s="995"/>
      <c r="DNK4" s="995"/>
      <c r="DNL4" s="995"/>
      <c r="DNM4" s="995"/>
      <c r="DNN4" s="995"/>
      <c r="DNO4" s="995"/>
      <c r="DNP4" s="995"/>
      <c r="DNQ4" s="995"/>
      <c r="DNR4" s="995"/>
      <c r="DNS4" s="995"/>
      <c r="DNT4" s="995"/>
      <c r="DNU4" s="995"/>
      <c r="DNV4" s="995"/>
      <c r="DNW4" s="995"/>
      <c r="DNX4" s="995"/>
      <c r="DNY4" s="995"/>
      <c r="DNZ4" s="995"/>
      <c r="DOA4" s="995"/>
      <c r="DOB4" s="995"/>
      <c r="DOC4" s="995"/>
      <c r="DOD4" s="995"/>
      <c r="DOE4" s="995"/>
      <c r="DOF4" s="995"/>
      <c r="DOG4" s="995"/>
      <c r="DOH4" s="995"/>
      <c r="DOI4" s="995"/>
      <c r="DOJ4" s="995"/>
      <c r="DOK4" s="995"/>
      <c r="DOL4" s="995"/>
      <c r="DOM4" s="995"/>
      <c r="DON4" s="995"/>
      <c r="DOO4" s="995"/>
      <c r="DOP4" s="995"/>
      <c r="DOQ4" s="995"/>
      <c r="DOR4" s="995"/>
      <c r="DOS4" s="995"/>
      <c r="DOT4" s="995"/>
      <c r="DOU4" s="995"/>
      <c r="DOV4" s="995"/>
      <c r="DOW4" s="995"/>
      <c r="DOX4" s="995"/>
      <c r="DOY4" s="995"/>
      <c r="DOZ4" s="995"/>
      <c r="DPA4" s="995"/>
      <c r="DPB4" s="995"/>
      <c r="DPC4" s="995"/>
      <c r="DPD4" s="995"/>
      <c r="DPE4" s="995"/>
      <c r="DPF4" s="995"/>
      <c r="DPG4" s="995"/>
      <c r="DPH4" s="995"/>
      <c r="DPI4" s="995"/>
      <c r="DPJ4" s="995"/>
      <c r="DPK4" s="995"/>
      <c r="DPL4" s="995"/>
      <c r="DPM4" s="995"/>
      <c r="DPN4" s="995"/>
      <c r="DPO4" s="995"/>
      <c r="DPP4" s="995"/>
      <c r="DPQ4" s="995"/>
      <c r="DPR4" s="995"/>
      <c r="DPS4" s="995"/>
      <c r="DPT4" s="995"/>
      <c r="DPU4" s="995"/>
      <c r="DPV4" s="995"/>
      <c r="DPW4" s="995"/>
      <c r="DPX4" s="995"/>
      <c r="DPY4" s="995"/>
      <c r="DPZ4" s="995"/>
      <c r="DQA4" s="995"/>
      <c r="DQB4" s="995"/>
      <c r="DQC4" s="995"/>
      <c r="DQD4" s="995"/>
      <c r="DQE4" s="995"/>
      <c r="DQF4" s="995"/>
      <c r="DQG4" s="995"/>
      <c r="DQH4" s="995"/>
      <c r="DQI4" s="995"/>
      <c r="DQJ4" s="995"/>
      <c r="DQK4" s="995"/>
      <c r="DQL4" s="995"/>
      <c r="DQM4" s="995"/>
      <c r="DQN4" s="995"/>
      <c r="DQO4" s="995"/>
      <c r="DQP4" s="995"/>
      <c r="DQQ4" s="995"/>
      <c r="DQR4" s="995"/>
      <c r="DQS4" s="995"/>
      <c r="DQT4" s="995"/>
      <c r="DQU4" s="995"/>
      <c r="DQV4" s="995"/>
      <c r="DQW4" s="995"/>
      <c r="DQX4" s="995"/>
      <c r="DQY4" s="995"/>
      <c r="DQZ4" s="995"/>
      <c r="DRA4" s="995"/>
      <c r="DRB4" s="995"/>
      <c r="DRC4" s="995"/>
      <c r="DRD4" s="995"/>
      <c r="DRE4" s="995"/>
      <c r="DRF4" s="995"/>
      <c r="DRG4" s="995"/>
      <c r="DRH4" s="995"/>
      <c r="DRI4" s="995"/>
      <c r="DRJ4" s="995"/>
      <c r="DRK4" s="995"/>
      <c r="DRL4" s="995"/>
      <c r="DRM4" s="995"/>
      <c r="DRN4" s="995"/>
      <c r="DRO4" s="995"/>
      <c r="DRP4" s="995"/>
      <c r="DRQ4" s="995"/>
      <c r="DRR4" s="995"/>
      <c r="DRS4" s="995"/>
      <c r="DRT4" s="995"/>
      <c r="DRU4" s="995"/>
      <c r="DRV4" s="995"/>
      <c r="DRW4" s="995"/>
      <c r="DRX4" s="995"/>
      <c r="DRY4" s="995"/>
      <c r="DRZ4" s="995"/>
      <c r="DSA4" s="995"/>
      <c r="DSB4" s="995"/>
      <c r="DSC4" s="995"/>
      <c r="DSD4" s="995"/>
      <c r="DSE4" s="995"/>
      <c r="DSF4" s="995"/>
      <c r="DSG4" s="995"/>
      <c r="DSH4" s="995"/>
      <c r="DSI4" s="995"/>
      <c r="DSJ4" s="995"/>
      <c r="DSK4" s="995"/>
      <c r="DSL4" s="995"/>
      <c r="DSM4" s="995"/>
      <c r="DSN4" s="995"/>
      <c r="DSO4" s="995"/>
      <c r="DSP4" s="995"/>
      <c r="DSQ4" s="995"/>
      <c r="DSR4" s="995"/>
      <c r="DSS4" s="995"/>
      <c r="DST4" s="995"/>
      <c r="DSU4" s="995"/>
      <c r="DSV4" s="995"/>
      <c r="DSW4" s="995"/>
      <c r="DSX4" s="995"/>
      <c r="DSY4" s="995"/>
      <c r="DSZ4" s="995"/>
      <c r="DTA4" s="995"/>
      <c r="DTB4" s="995"/>
      <c r="DTC4" s="995"/>
      <c r="DTD4" s="995"/>
      <c r="DTE4" s="995"/>
      <c r="DTF4" s="995"/>
      <c r="DTG4" s="995"/>
      <c r="DTH4" s="995"/>
      <c r="DTI4" s="995"/>
      <c r="DTJ4" s="995"/>
      <c r="DTK4" s="995"/>
      <c r="DTL4" s="995"/>
      <c r="DTM4" s="995"/>
      <c r="DTN4" s="995"/>
      <c r="DTO4" s="995"/>
      <c r="DTP4" s="995"/>
      <c r="DTQ4" s="995"/>
      <c r="DTR4" s="995"/>
      <c r="DTS4" s="995"/>
      <c r="DTT4" s="995"/>
      <c r="DTU4" s="995"/>
      <c r="DTV4" s="995"/>
      <c r="DTW4" s="995"/>
      <c r="DTX4" s="995"/>
      <c r="DTY4" s="995"/>
      <c r="DTZ4" s="995"/>
      <c r="DUA4" s="995"/>
      <c r="DUB4" s="995"/>
      <c r="DUC4" s="995"/>
      <c r="DUD4" s="995"/>
      <c r="DUE4" s="995"/>
      <c r="DUF4" s="995"/>
      <c r="DUG4" s="995"/>
      <c r="DUH4" s="995"/>
      <c r="DUI4" s="995"/>
      <c r="DUJ4" s="995"/>
      <c r="DUK4" s="995"/>
      <c r="DUL4" s="995"/>
      <c r="DUM4" s="995"/>
      <c r="DUN4" s="995"/>
      <c r="DUO4" s="995"/>
      <c r="DUP4" s="995"/>
      <c r="DUQ4" s="995"/>
      <c r="DUR4" s="995"/>
      <c r="DUS4" s="995"/>
      <c r="DUT4" s="995"/>
      <c r="DUU4" s="995"/>
      <c r="DUV4" s="995"/>
      <c r="DUW4" s="995"/>
      <c r="DUX4" s="995"/>
      <c r="DUY4" s="995"/>
      <c r="DUZ4" s="995"/>
      <c r="DVA4" s="995"/>
      <c r="DVB4" s="995"/>
      <c r="DVC4" s="995"/>
      <c r="DVD4" s="995"/>
      <c r="DVE4" s="995"/>
      <c r="DVF4" s="995"/>
      <c r="DVG4" s="995"/>
      <c r="DVH4" s="995"/>
      <c r="DVI4" s="995"/>
      <c r="DVJ4" s="995"/>
      <c r="DVK4" s="995"/>
      <c r="DVL4" s="995"/>
      <c r="DVM4" s="995"/>
      <c r="DVN4" s="995"/>
      <c r="DVO4" s="995"/>
      <c r="DVP4" s="995"/>
      <c r="DVQ4" s="995"/>
      <c r="DVR4" s="995"/>
      <c r="DVS4" s="995"/>
      <c r="DVT4" s="995"/>
      <c r="DVU4" s="995"/>
      <c r="DVV4" s="995"/>
      <c r="DVW4" s="995"/>
      <c r="DVX4" s="995"/>
      <c r="DVY4" s="995"/>
      <c r="DVZ4" s="995"/>
      <c r="DWA4" s="995"/>
      <c r="DWB4" s="995"/>
      <c r="DWC4" s="995"/>
      <c r="DWD4" s="995"/>
      <c r="DWE4" s="995"/>
      <c r="DWF4" s="995"/>
      <c r="DWG4" s="995"/>
      <c r="DWH4" s="995"/>
      <c r="DWI4" s="995"/>
      <c r="DWJ4" s="995"/>
      <c r="DWK4" s="995"/>
      <c r="DWL4" s="995"/>
      <c r="DWM4" s="995"/>
      <c r="DWN4" s="995"/>
      <c r="DWO4" s="995"/>
      <c r="DWP4" s="995"/>
      <c r="DWQ4" s="995"/>
      <c r="DWR4" s="995"/>
      <c r="DWS4" s="995"/>
      <c r="DWT4" s="995"/>
      <c r="DWU4" s="995"/>
      <c r="DWV4" s="995"/>
      <c r="DWW4" s="995"/>
      <c r="DWX4" s="995"/>
      <c r="DWY4" s="995"/>
      <c r="DWZ4" s="995"/>
      <c r="DXA4" s="995"/>
      <c r="DXB4" s="995"/>
      <c r="DXC4" s="995"/>
      <c r="DXD4" s="995"/>
      <c r="DXE4" s="995"/>
      <c r="DXF4" s="995"/>
      <c r="DXG4" s="995"/>
      <c r="DXH4" s="995"/>
      <c r="DXI4" s="995"/>
      <c r="DXJ4" s="995"/>
      <c r="DXK4" s="995"/>
      <c r="DXL4" s="995"/>
      <c r="DXM4" s="995"/>
      <c r="DXN4" s="995"/>
      <c r="DXO4" s="995"/>
      <c r="DXP4" s="995"/>
      <c r="DXQ4" s="995"/>
      <c r="DXR4" s="995"/>
      <c r="DXS4" s="995"/>
      <c r="DXT4" s="995"/>
      <c r="DXU4" s="995"/>
      <c r="DXV4" s="995"/>
      <c r="DXW4" s="995"/>
      <c r="DXX4" s="995"/>
      <c r="DXY4" s="995"/>
      <c r="DXZ4" s="995"/>
      <c r="DYA4" s="995"/>
      <c r="DYB4" s="995"/>
      <c r="DYC4" s="995"/>
      <c r="DYD4" s="995"/>
      <c r="DYE4" s="995"/>
      <c r="DYF4" s="995"/>
      <c r="DYG4" s="995"/>
      <c r="DYH4" s="995"/>
      <c r="DYI4" s="995"/>
      <c r="DYJ4" s="995"/>
      <c r="DYK4" s="995"/>
      <c r="DYL4" s="995"/>
      <c r="DYM4" s="995"/>
      <c r="DYN4" s="995"/>
      <c r="DYO4" s="995"/>
      <c r="DYP4" s="995"/>
      <c r="DYQ4" s="995"/>
      <c r="DYR4" s="995"/>
      <c r="DYS4" s="995"/>
      <c r="DYT4" s="995"/>
      <c r="DYU4" s="995"/>
      <c r="DYV4" s="995"/>
      <c r="DYW4" s="995"/>
      <c r="DYX4" s="995"/>
      <c r="DYY4" s="995"/>
      <c r="DYZ4" s="995"/>
      <c r="DZA4" s="995"/>
      <c r="DZB4" s="995"/>
      <c r="DZC4" s="995"/>
      <c r="DZD4" s="995"/>
      <c r="DZE4" s="995"/>
      <c r="DZF4" s="995"/>
      <c r="DZG4" s="995"/>
      <c r="DZH4" s="995"/>
      <c r="DZI4" s="995"/>
      <c r="DZJ4" s="995"/>
      <c r="DZK4" s="995"/>
      <c r="DZL4" s="995"/>
      <c r="DZM4" s="995"/>
      <c r="DZN4" s="995"/>
      <c r="DZO4" s="995"/>
      <c r="DZP4" s="995"/>
      <c r="DZQ4" s="995"/>
      <c r="DZR4" s="995"/>
      <c r="DZS4" s="995"/>
      <c r="DZT4" s="995"/>
      <c r="DZU4" s="995"/>
      <c r="DZV4" s="995"/>
      <c r="DZW4" s="995"/>
      <c r="DZX4" s="995"/>
      <c r="DZY4" s="995"/>
      <c r="DZZ4" s="995"/>
      <c r="EAA4" s="995"/>
      <c r="EAB4" s="995"/>
      <c r="EAC4" s="995"/>
      <c r="EAD4" s="995"/>
      <c r="EAE4" s="995"/>
      <c r="EAF4" s="995"/>
      <c r="EAG4" s="995"/>
      <c r="EAH4" s="995"/>
      <c r="EAI4" s="995"/>
      <c r="EAJ4" s="995"/>
      <c r="EAK4" s="995"/>
      <c r="EAL4" s="995"/>
      <c r="EAM4" s="995"/>
      <c r="EAN4" s="995"/>
      <c r="EAO4" s="995"/>
      <c r="EAP4" s="995"/>
      <c r="EAQ4" s="995"/>
      <c r="EAR4" s="995"/>
      <c r="EAS4" s="995"/>
      <c r="EAT4" s="995"/>
      <c r="EAU4" s="995"/>
      <c r="EAV4" s="995"/>
      <c r="EAW4" s="995"/>
      <c r="EAX4" s="995"/>
      <c r="EAY4" s="995"/>
      <c r="EAZ4" s="995"/>
      <c r="EBA4" s="995"/>
      <c r="EBB4" s="995"/>
      <c r="EBC4" s="995"/>
      <c r="EBD4" s="995"/>
      <c r="EBE4" s="995"/>
      <c r="EBF4" s="995"/>
      <c r="EBG4" s="995"/>
      <c r="EBH4" s="995"/>
      <c r="EBI4" s="995"/>
      <c r="EBJ4" s="995"/>
      <c r="EBK4" s="995"/>
      <c r="EBL4" s="995"/>
      <c r="EBM4" s="995"/>
      <c r="EBN4" s="995"/>
      <c r="EBO4" s="995"/>
      <c r="EBP4" s="995"/>
      <c r="EBQ4" s="995"/>
      <c r="EBR4" s="995"/>
      <c r="EBS4" s="995"/>
      <c r="EBT4" s="995"/>
      <c r="EBU4" s="995"/>
      <c r="EBV4" s="995"/>
      <c r="EBW4" s="995"/>
      <c r="EBX4" s="995"/>
      <c r="EBY4" s="995"/>
      <c r="EBZ4" s="995"/>
      <c r="ECA4" s="995"/>
      <c r="ECB4" s="995"/>
      <c r="ECC4" s="995"/>
      <c r="ECD4" s="995"/>
      <c r="ECE4" s="995"/>
      <c r="ECF4" s="995"/>
      <c r="ECG4" s="995"/>
      <c r="ECH4" s="995"/>
      <c r="ECI4" s="995"/>
      <c r="ECJ4" s="995"/>
      <c r="ECK4" s="995"/>
      <c r="ECL4" s="995"/>
      <c r="ECM4" s="995"/>
      <c r="ECN4" s="995"/>
      <c r="ECO4" s="995"/>
      <c r="ECP4" s="995"/>
      <c r="ECQ4" s="995"/>
      <c r="ECR4" s="995"/>
      <c r="ECS4" s="995"/>
      <c r="ECT4" s="995"/>
      <c r="ECU4" s="995"/>
      <c r="ECV4" s="995"/>
      <c r="ECW4" s="995"/>
      <c r="ECX4" s="995"/>
      <c r="ECY4" s="995"/>
      <c r="ECZ4" s="995"/>
      <c r="EDA4" s="995"/>
      <c r="EDB4" s="995"/>
      <c r="EDC4" s="995"/>
      <c r="EDD4" s="995"/>
      <c r="EDE4" s="995"/>
      <c r="EDF4" s="995"/>
      <c r="EDG4" s="995"/>
      <c r="EDH4" s="995"/>
      <c r="EDI4" s="995"/>
      <c r="EDJ4" s="995"/>
      <c r="EDK4" s="995"/>
      <c r="EDL4" s="995"/>
      <c r="EDM4" s="995"/>
      <c r="EDN4" s="995"/>
      <c r="EDO4" s="995"/>
      <c r="EDP4" s="995"/>
      <c r="EDQ4" s="995"/>
      <c r="EDR4" s="995"/>
      <c r="EDS4" s="995"/>
      <c r="EDT4" s="995"/>
      <c r="EDU4" s="995"/>
      <c r="EDV4" s="995"/>
      <c r="EDW4" s="995"/>
      <c r="EDX4" s="995"/>
      <c r="EDY4" s="995"/>
      <c r="EDZ4" s="995"/>
      <c r="EEA4" s="995"/>
      <c r="EEB4" s="995"/>
      <c r="EEC4" s="995"/>
      <c r="EED4" s="995"/>
      <c r="EEE4" s="995"/>
      <c r="EEF4" s="995"/>
      <c r="EEG4" s="995"/>
      <c r="EEH4" s="995"/>
      <c r="EEI4" s="995"/>
      <c r="EEJ4" s="995"/>
      <c r="EEK4" s="995"/>
      <c r="EEL4" s="995"/>
      <c r="EEM4" s="995"/>
      <c r="EEN4" s="995"/>
      <c r="EEO4" s="995"/>
      <c r="EEP4" s="995"/>
      <c r="EEQ4" s="995"/>
      <c r="EER4" s="995"/>
      <c r="EES4" s="995"/>
      <c r="EET4" s="995"/>
      <c r="EEU4" s="995"/>
      <c r="EEV4" s="995"/>
      <c r="EEW4" s="995"/>
      <c r="EEX4" s="995"/>
      <c r="EEY4" s="995"/>
      <c r="EEZ4" s="995"/>
      <c r="EFA4" s="995"/>
      <c r="EFB4" s="995"/>
      <c r="EFC4" s="995"/>
      <c r="EFD4" s="995"/>
      <c r="EFE4" s="995"/>
      <c r="EFF4" s="995"/>
      <c r="EFG4" s="995"/>
      <c r="EFH4" s="995"/>
      <c r="EFI4" s="995"/>
      <c r="EFJ4" s="995"/>
      <c r="EFK4" s="995"/>
      <c r="EFL4" s="995"/>
      <c r="EFM4" s="995"/>
      <c r="EFN4" s="995"/>
      <c r="EFO4" s="995"/>
      <c r="EFP4" s="995"/>
      <c r="EFQ4" s="995"/>
      <c r="EFR4" s="995"/>
      <c r="EFS4" s="995"/>
      <c r="EFT4" s="995"/>
      <c r="EFU4" s="995"/>
      <c r="EFV4" s="995"/>
      <c r="EFW4" s="995"/>
      <c r="EFX4" s="995"/>
      <c r="EFY4" s="995"/>
      <c r="EFZ4" s="995"/>
      <c r="EGA4" s="995"/>
      <c r="EGB4" s="995"/>
      <c r="EGC4" s="995"/>
      <c r="EGD4" s="995"/>
      <c r="EGE4" s="995"/>
      <c r="EGF4" s="995"/>
      <c r="EGG4" s="995"/>
      <c r="EGH4" s="995"/>
      <c r="EGI4" s="995"/>
      <c r="EGJ4" s="995"/>
      <c r="EGK4" s="995"/>
      <c r="EGL4" s="995"/>
      <c r="EGM4" s="995"/>
      <c r="EGN4" s="995"/>
      <c r="EGO4" s="995"/>
      <c r="EGP4" s="995"/>
      <c r="EGQ4" s="995"/>
      <c r="EGR4" s="995"/>
      <c r="EGS4" s="995"/>
      <c r="EGT4" s="995"/>
      <c r="EGU4" s="995"/>
      <c r="EGV4" s="995"/>
      <c r="EGW4" s="995"/>
      <c r="EGX4" s="995"/>
      <c r="EGY4" s="995"/>
      <c r="EGZ4" s="995"/>
      <c r="EHA4" s="995"/>
      <c r="EHB4" s="995"/>
      <c r="EHC4" s="995"/>
      <c r="EHD4" s="995"/>
      <c r="EHE4" s="995"/>
      <c r="EHF4" s="995"/>
      <c r="EHG4" s="995"/>
      <c r="EHH4" s="995"/>
      <c r="EHI4" s="995"/>
      <c r="EHJ4" s="995"/>
      <c r="EHK4" s="995"/>
      <c r="EHL4" s="995"/>
      <c r="EHM4" s="995"/>
      <c r="EHN4" s="995"/>
      <c r="EHO4" s="995"/>
      <c r="EHP4" s="995"/>
      <c r="EHQ4" s="995"/>
      <c r="EHR4" s="995"/>
      <c r="EHS4" s="995"/>
      <c r="EHT4" s="995"/>
      <c r="EHU4" s="995"/>
      <c r="EHV4" s="995"/>
      <c r="EHW4" s="995"/>
      <c r="EHX4" s="995"/>
      <c r="EHY4" s="995"/>
      <c r="EHZ4" s="995"/>
      <c r="EIA4" s="995"/>
      <c r="EIB4" s="995"/>
      <c r="EIC4" s="995"/>
      <c r="EID4" s="995"/>
      <c r="EIE4" s="995"/>
      <c r="EIF4" s="995"/>
      <c r="EIG4" s="995"/>
      <c r="EIH4" s="995"/>
      <c r="EII4" s="995"/>
      <c r="EIJ4" s="995"/>
      <c r="EIK4" s="995"/>
      <c r="EIL4" s="995"/>
      <c r="EIM4" s="995"/>
      <c r="EIN4" s="995"/>
      <c r="EIO4" s="995"/>
      <c r="EIP4" s="995"/>
      <c r="EIQ4" s="995"/>
      <c r="EIR4" s="995"/>
      <c r="EIS4" s="995"/>
      <c r="EIT4" s="995"/>
      <c r="EIU4" s="995"/>
      <c r="EIV4" s="995"/>
      <c r="EIW4" s="995"/>
      <c r="EIX4" s="995"/>
      <c r="EIY4" s="995"/>
      <c r="EIZ4" s="995"/>
      <c r="EJA4" s="995"/>
      <c r="EJB4" s="995"/>
      <c r="EJC4" s="995"/>
      <c r="EJD4" s="995"/>
      <c r="EJE4" s="995"/>
      <c r="EJF4" s="995"/>
      <c r="EJG4" s="995"/>
      <c r="EJH4" s="995"/>
      <c r="EJI4" s="995"/>
      <c r="EJJ4" s="995"/>
      <c r="EJK4" s="995"/>
      <c r="EJL4" s="995"/>
      <c r="EJM4" s="995"/>
      <c r="EJN4" s="995"/>
      <c r="EJO4" s="995"/>
      <c r="EJP4" s="995"/>
      <c r="EJQ4" s="995"/>
      <c r="EJR4" s="995"/>
      <c r="EJS4" s="995"/>
      <c r="EJT4" s="995"/>
      <c r="EJU4" s="995"/>
      <c r="EJV4" s="995"/>
      <c r="EJW4" s="995"/>
      <c r="EJX4" s="995"/>
      <c r="EJY4" s="995"/>
      <c r="EJZ4" s="995"/>
      <c r="EKA4" s="995"/>
      <c r="EKB4" s="995"/>
      <c r="EKC4" s="995"/>
      <c r="EKD4" s="995"/>
      <c r="EKE4" s="995"/>
      <c r="EKF4" s="995"/>
      <c r="EKG4" s="995"/>
      <c r="EKH4" s="995"/>
      <c r="EKI4" s="995"/>
      <c r="EKJ4" s="995"/>
      <c r="EKK4" s="995"/>
      <c r="EKL4" s="995"/>
      <c r="EKM4" s="995"/>
      <c r="EKN4" s="995"/>
      <c r="EKO4" s="995"/>
      <c r="EKP4" s="995"/>
      <c r="EKQ4" s="995"/>
      <c r="EKR4" s="995"/>
      <c r="EKS4" s="995"/>
      <c r="EKT4" s="995"/>
      <c r="EKU4" s="995"/>
      <c r="EKV4" s="995"/>
      <c r="EKW4" s="995"/>
      <c r="EKX4" s="995"/>
      <c r="EKY4" s="995"/>
      <c r="EKZ4" s="995"/>
      <c r="ELA4" s="995"/>
      <c r="ELB4" s="995"/>
      <c r="ELC4" s="995"/>
      <c r="ELD4" s="995"/>
      <c r="ELE4" s="995"/>
      <c r="ELF4" s="995"/>
      <c r="ELG4" s="995"/>
      <c r="ELH4" s="995"/>
      <c r="ELI4" s="995"/>
      <c r="ELJ4" s="995"/>
      <c r="ELK4" s="995"/>
      <c r="ELL4" s="995"/>
      <c r="ELM4" s="995"/>
      <c r="ELN4" s="995"/>
      <c r="ELO4" s="995"/>
      <c r="ELP4" s="995"/>
      <c r="ELQ4" s="995"/>
      <c r="ELR4" s="995"/>
      <c r="ELS4" s="995"/>
      <c r="ELT4" s="995"/>
      <c r="ELU4" s="995"/>
      <c r="ELV4" s="995"/>
      <c r="ELW4" s="995"/>
      <c r="ELX4" s="995"/>
      <c r="ELY4" s="995"/>
      <c r="ELZ4" s="995"/>
      <c r="EMA4" s="995"/>
      <c r="EMB4" s="995"/>
      <c r="EMC4" s="995"/>
      <c r="EMD4" s="995"/>
      <c r="EME4" s="995"/>
      <c r="EMF4" s="995"/>
      <c r="EMG4" s="995"/>
      <c r="EMH4" s="995"/>
      <c r="EMI4" s="995"/>
      <c r="EMJ4" s="995"/>
      <c r="EMK4" s="995"/>
      <c r="EML4" s="995"/>
      <c r="EMM4" s="995"/>
      <c r="EMN4" s="995"/>
      <c r="EMO4" s="995"/>
      <c r="EMP4" s="995"/>
      <c r="EMQ4" s="995"/>
      <c r="EMR4" s="995"/>
      <c r="EMS4" s="995"/>
      <c r="EMT4" s="995"/>
      <c r="EMU4" s="995"/>
      <c r="EMV4" s="995"/>
      <c r="EMW4" s="995"/>
      <c r="EMX4" s="995"/>
      <c r="EMY4" s="995"/>
      <c r="EMZ4" s="995"/>
      <c r="ENA4" s="995"/>
      <c r="ENB4" s="995"/>
      <c r="ENC4" s="995"/>
      <c r="END4" s="995"/>
      <c r="ENE4" s="995"/>
      <c r="ENF4" s="995"/>
      <c r="ENG4" s="995"/>
      <c r="ENH4" s="995"/>
      <c r="ENI4" s="995"/>
      <c r="ENJ4" s="995"/>
      <c r="ENK4" s="995"/>
      <c r="ENL4" s="995"/>
      <c r="ENM4" s="995"/>
      <c r="ENN4" s="995"/>
      <c r="ENO4" s="995"/>
      <c r="ENP4" s="995"/>
      <c r="ENQ4" s="995"/>
      <c r="ENR4" s="995"/>
      <c r="ENS4" s="995"/>
      <c r="ENT4" s="995"/>
      <c r="ENU4" s="995"/>
      <c r="ENV4" s="995"/>
      <c r="ENW4" s="995"/>
      <c r="ENX4" s="995"/>
      <c r="ENY4" s="995"/>
      <c r="ENZ4" s="995"/>
      <c r="EOA4" s="995"/>
      <c r="EOB4" s="995"/>
      <c r="EOC4" s="995"/>
      <c r="EOD4" s="995"/>
      <c r="EOE4" s="995"/>
      <c r="EOF4" s="995"/>
      <c r="EOG4" s="995"/>
      <c r="EOH4" s="995"/>
      <c r="EOI4" s="995"/>
      <c r="EOJ4" s="995"/>
      <c r="EOK4" s="995"/>
      <c r="EOL4" s="995"/>
      <c r="EOM4" s="995"/>
      <c r="EON4" s="995"/>
      <c r="EOO4" s="995"/>
      <c r="EOP4" s="995"/>
      <c r="EOQ4" s="995"/>
      <c r="EOR4" s="995"/>
      <c r="EOS4" s="995"/>
      <c r="EOT4" s="995"/>
      <c r="EOU4" s="995"/>
      <c r="EOV4" s="995"/>
      <c r="EOW4" s="995"/>
      <c r="EOX4" s="995"/>
      <c r="EOY4" s="995"/>
      <c r="EOZ4" s="995"/>
      <c r="EPA4" s="995"/>
      <c r="EPB4" s="995"/>
      <c r="EPC4" s="995"/>
      <c r="EPD4" s="995"/>
      <c r="EPE4" s="995"/>
      <c r="EPF4" s="995"/>
      <c r="EPG4" s="995"/>
      <c r="EPH4" s="995"/>
      <c r="EPI4" s="995"/>
      <c r="EPJ4" s="995"/>
      <c r="EPK4" s="995"/>
      <c r="EPL4" s="995"/>
      <c r="EPM4" s="995"/>
      <c r="EPN4" s="995"/>
      <c r="EPO4" s="995"/>
      <c r="EPP4" s="995"/>
      <c r="EPQ4" s="995"/>
      <c r="EPR4" s="995"/>
      <c r="EPS4" s="995"/>
      <c r="EPT4" s="995"/>
      <c r="EPU4" s="995"/>
      <c r="EPV4" s="995"/>
      <c r="EPW4" s="995"/>
      <c r="EPX4" s="995"/>
      <c r="EPY4" s="995"/>
      <c r="EPZ4" s="995"/>
      <c r="EQA4" s="995"/>
      <c r="EQB4" s="995"/>
      <c r="EQC4" s="995"/>
      <c r="EQD4" s="995"/>
      <c r="EQE4" s="995"/>
      <c r="EQF4" s="995"/>
      <c r="EQG4" s="995"/>
      <c r="EQH4" s="995"/>
      <c r="EQI4" s="995"/>
      <c r="EQJ4" s="995"/>
      <c r="EQK4" s="995"/>
      <c r="EQL4" s="995"/>
      <c r="EQM4" s="995"/>
      <c r="EQN4" s="995"/>
      <c r="EQO4" s="995"/>
      <c r="EQP4" s="995"/>
      <c r="EQQ4" s="995"/>
      <c r="EQR4" s="995"/>
      <c r="EQS4" s="995"/>
      <c r="EQT4" s="995"/>
      <c r="EQU4" s="995"/>
      <c r="EQV4" s="995"/>
      <c r="EQW4" s="995"/>
      <c r="EQX4" s="995"/>
      <c r="EQY4" s="995"/>
      <c r="EQZ4" s="995"/>
      <c r="ERA4" s="995"/>
      <c r="ERB4" s="995"/>
      <c r="ERC4" s="995"/>
      <c r="ERD4" s="995"/>
      <c r="ERE4" s="995"/>
      <c r="ERF4" s="995"/>
      <c r="ERG4" s="995"/>
      <c r="ERH4" s="995"/>
      <c r="ERI4" s="995"/>
      <c r="ERJ4" s="995"/>
      <c r="ERK4" s="995"/>
      <c r="ERL4" s="995"/>
      <c r="ERM4" s="995"/>
      <c r="ERN4" s="995"/>
      <c r="ERO4" s="995"/>
      <c r="ERP4" s="995"/>
      <c r="ERQ4" s="995"/>
      <c r="ERR4" s="995"/>
      <c r="ERS4" s="995"/>
      <c r="ERT4" s="995"/>
      <c r="ERU4" s="995"/>
      <c r="ERV4" s="995"/>
      <c r="ERW4" s="995"/>
      <c r="ERX4" s="995"/>
      <c r="ERY4" s="995"/>
      <c r="ERZ4" s="995"/>
      <c r="ESA4" s="995"/>
      <c r="ESB4" s="995"/>
      <c r="ESC4" s="995"/>
      <c r="ESD4" s="995"/>
      <c r="ESE4" s="995"/>
      <c r="ESF4" s="995"/>
      <c r="ESG4" s="995"/>
      <c r="ESH4" s="995"/>
      <c r="ESI4" s="995"/>
      <c r="ESJ4" s="995"/>
      <c r="ESK4" s="995"/>
      <c r="ESL4" s="995"/>
      <c r="ESM4" s="995"/>
      <c r="ESN4" s="995"/>
      <c r="ESO4" s="995"/>
      <c r="ESP4" s="995"/>
      <c r="ESQ4" s="995"/>
      <c r="ESR4" s="995"/>
      <c r="ESS4" s="995"/>
      <c r="EST4" s="995"/>
      <c r="ESU4" s="995"/>
      <c r="ESV4" s="995"/>
      <c r="ESW4" s="995"/>
      <c r="ESX4" s="995"/>
      <c r="ESY4" s="995"/>
      <c r="ESZ4" s="995"/>
      <c r="ETA4" s="995"/>
      <c r="ETB4" s="995"/>
      <c r="ETC4" s="995"/>
      <c r="ETD4" s="995"/>
      <c r="ETE4" s="995"/>
      <c r="ETF4" s="995"/>
      <c r="ETG4" s="995"/>
      <c r="ETH4" s="995"/>
      <c r="ETI4" s="995"/>
      <c r="ETJ4" s="995"/>
      <c r="ETK4" s="995"/>
      <c r="ETL4" s="995"/>
      <c r="ETM4" s="995"/>
      <c r="ETN4" s="995"/>
      <c r="ETO4" s="995"/>
      <c r="ETP4" s="995"/>
      <c r="ETQ4" s="995"/>
      <c r="ETR4" s="995"/>
      <c r="ETS4" s="995"/>
      <c r="ETT4" s="995"/>
      <c r="ETU4" s="995"/>
      <c r="ETV4" s="995"/>
      <c r="ETW4" s="995"/>
      <c r="ETX4" s="995"/>
      <c r="ETY4" s="995"/>
      <c r="ETZ4" s="995"/>
      <c r="EUA4" s="995"/>
      <c r="EUB4" s="995"/>
      <c r="EUC4" s="995"/>
      <c r="EUD4" s="995"/>
      <c r="EUE4" s="995"/>
      <c r="EUF4" s="995"/>
      <c r="EUG4" s="995"/>
      <c r="EUH4" s="995"/>
      <c r="EUI4" s="995"/>
      <c r="EUJ4" s="995"/>
      <c r="EUK4" s="995"/>
      <c r="EUL4" s="995"/>
      <c r="EUM4" s="995"/>
      <c r="EUN4" s="995"/>
      <c r="EUO4" s="995"/>
      <c r="EUP4" s="995"/>
      <c r="EUQ4" s="995"/>
      <c r="EUR4" s="995"/>
      <c r="EUS4" s="995"/>
      <c r="EUT4" s="995"/>
      <c r="EUU4" s="995"/>
      <c r="EUV4" s="995"/>
      <c r="EUW4" s="995"/>
      <c r="EUX4" s="995"/>
      <c r="EUY4" s="995"/>
      <c r="EUZ4" s="995"/>
      <c r="EVA4" s="995"/>
      <c r="EVB4" s="995"/>
      <c r="EVC4" s="995"/>
      <c r="EVD4" s="995"/>
      <c r="EVE4" s="995"/>
      <c r="EVF4" s="995"/>
      <c r="EVG4" s="995"/>
      <c r="EVH4" s="995"/>
      <c r="EVI4" s="995"/>
      <c r="EVJ4" s="995"/>
      <c r="EVK4" s="995"/>
      <c r="EVL4" s="995"/>
      <c r="EVM4" s="995"/>
      <c r="EVN4" s="995"/>
      <c r="EVO4" s="995"/>
      <c r="EVP4" s="995"/>
      <c r="EVQ4" s="995"/>
      <c r="EVR4" s="995"/>
      <c r="EVS4" s="995"/>
      <c r="EVT4" s="995"/>
      <c r="EVU4" s="995"/>
      <c r="EVV4" s="995"/>
      <c r="EVW4" s="995"/>
      <c r="EVX4" s="995"/>
      <c r="EVY4" s="995"/>
      <c r="EVZ4" s="995"/>
      <c r="EWA4" s="995"/>
      <c r="EWB4" s="995"/>
      <c r="EWC4" s="995"/>
      <c r="EWD4" s="995"/>
      <c r="EWE4" s="995"/>
      <c r="EWF4" s="995"/>
      <c r="EWG4" s="995"/>
      <c r="EWH4" s="995"/>
      <c r="EWI4" s="995"/>
      <c r="EWJ4" s="995"/>
      <c r="EWK4" s="995"/>
      <c r="EWL4" s="995"/>
      <c r="EWM4" s="995"/>
      <c r="EWN4" s="995"/>
      <c r="EWO4" s="995"/>
      <c r="EWP4" s="995"/>
      <c r="EWQ4" s="995"/>
      <c r="EWR4" s="995"/>
      <c r="EWS4" s="995"/>
      <c r="EWT4" s="995"/>
      <c r="EWU4" s="995"/>
      <c r="EWV4" s="995"/>
      <c r="EWW4" s="995"/>
      <c r="EWX4" s="995"/>
      <c r="EWY4" s="995"/>
      <c r="EWZ4" s="995"/>
      <c r="EXA4" s="995"/>
      <c r="EXB4" s="995"/>
      <c r="EXC4" s="995"/>
      <c r="EXD4" s="995"/>
      <c r="EXE4" s="995"/>
      <c r="EXF4" s="995"/>
      <c r="EXG4" s="995"/>
      <c r="EXH4" s="995"/>
      <c r="EXI4" s="995"/>
      <c r="EXJ4" s="995"/>
      <c r="EXK4" s="995"/>
      <c r="EXL4" s="995"/>
      <c r="EXM4" s="995"/>
      <c r="EXN4" s="995"/>
      <c r="EXO4" s="995"/>
      <c r="EXP4" s="995"/>
      <c r="EXQ4" s="995"/>
      <c r="EXR4" s="995"/>
      <c r="EXS4" s="995"/>
      <c r="EXT4" s="995"/>
      <c r="EXU4" s="995"/>
      <c r="EXV4" s="995"/>
      <c r="EXW4" s="995"/>
      <c r="EXX4" s="995"/>
      <c r="EXY4" s="995"/>
      <c r="EXZ4" s="995"/>
      <c r="EYA4" s="995"/>
      <c r="EYB4" s="995"/>
      <c r="EYC4" s="995"/>
      <c r="EYD4" s="995"/>
      <c r="EYE4" s="995"/>
      <c r="EYF4" s="995"/>
      <c r="EYG4" s="995"/>
      <c r="EYH4" s="995"/>
      <c r="EYI4" s="995"/>
      <c r="EYJ4" s="995"/>
      <c r="EYK4" s="995"/>
      <c r="EYL4" s="995"/>
      <c r="EYM4" s="995"/>
      <c r="EYN4" s="995"/>
      <c r="EYO4" s="995"/>
      <c r="EYP4" s="995"/>
      <c r="EYQ4" s="995"/>
      <c r="EYR4" s="995"/>
      <c r="EYS4" s="995"/>
      <c r="EYT4" s="995"/>
      <c r="EYU4" s="995"/>
      <c r="EYV4" s="995"/>
      <c r="EYW4" s="995"/>
      <c r="EYX4" s="995"/>
      <c r="EYY4" s="995"/>
      <c r="EYZ4" s="995"/>
      <c r="EZA4" s="995"/>
      <c r="EZB4" s="995"/>
      <c r="EZC4" s="995"/>
      <c r="EZD4" s="995"/>
      <c r="EZE4" s="995"/>
      <c r="EZF4" s="995"/>
      <c r="EZG4" s="995"/>
      <c r="EZH4" s="995"/>
      <c r="EZI4" s="995"/>
      <c r="EZJ4" s="995"/>
      <c r="EZK4" s="995"/>
      <c r="EZL4" s="995"/>
      <c r="EZM4" s="995"/>
      <c r="EZN4" s="995"/>
      <c r="EZO4" s="995"/>
      <c r="EZP4" s="995"/>
      <c r="EZQ4" s="995"/>
      <c r="EZR4" s="995"/>
      <c r="EZS4" s="995"/>
      <c r="EZT4" s="995"/>
      <c r="EZU4" s="995"/>
      <c r="EZV4" s="995"/>
      <c r="EZW4" s="995"/>
      <c r="EZX4" s="995"/>
      <c r="EZY4" s="995"/>
      <c r="EZZ4" s="995"/>
      <c r="FAA4" s="995"/>
      <c r="FAB4" s="995"/>
      <c r="FAC4" s="995"/>
      <c r="FAD4" s="995"/>
      <c r="FAE4" s="995"/>
      <c r="FAF4" s="995"/>
      <c r="FAG4" s="995"/>
      <c r="FAH4" s="995"/>
      <c r="FAI4" s="995"/>
      <c r="FAJ4" s="995"/>
      <c r="FAK4" s="995"/>
      <c r="FAL4" s="995"/>
      <c r="FAM4" s="995"/>
      <c r="FAN4" s="995"/>
      <c r="FAO4" s="995"/>
      <c r="FAP4" s="995"/>
      <c r="FAQ4" s="995"/>
      <c r="FAR4" s="995"/>
      <c r="FAS4" s="995"/>
      <c r="FAT4" s="995"/>
      <c r="FAU4" s="995"/>
      <c r="FAV4" s="995"/>
      <c r="FAW4" s="995"/>
      <c r="FAX4" s="995"/>
      <c r="FAY4" s="995"/>
      <c r="FAZ4" s="995"/>
      <c r="FBA4" s="995"/>
      <c r="FBB4" s="995"/>
      <c r="FBC4" s="995"/>
      <c r="FBD4" s="995"/>
      <c r="FBE4" s="995"/>
      <c r="FBF4" s="995"/>
      <c r="FBG4" s="995"/>
      <c r="FBH4" s="995"/>
      <c r="FBI4" s="995"/>
      <c r="FBJ4" s="995"/>
      <c r="FBK4" s="995"/>
      <c r="FBL4" s="995"/>
      <c r="FBM4" s="995"/>
      <c r="FBN4" s="995"/>
      <c r="FBO4" s="995"/>
      <c r="FBP4" s="995"/>
      <c r="FBQ4" s="995"/>
      <c r="FBR4" s="995"/>
      <c r="FBS4" s="995"/>
      <c r="FBT4" s="995"/>
      <c r="FBU4" s="995"/>
      <c r="FBV4" s="995"/>
      <c r="FBW4" s="995"/>
      <c r="FBX4" s="995"/>
      <c r="FBY4" s="995"/>
      <c r="FBZ4" s="995"/>
      <c r="FCA4" s="995"/>
      <c r="FCB4" s="995"/>
      <c r="FCC4" s="995"/>
      <c r="FCD4" s="995"/>
      <c r="FCE4" s="995"/>
      <c r="FCF4" s="995"/>
      <c r="FCG4" s="995"/>
      <c r="FCH4" s="995"/>
      <c r="FCI4" s="995"/>
      <c r="FCJ4" s="995"/>
      <c r="FCK4" s="995"/>
      <c r="FCL4" s="995"/>
      <c r="FCM4" s="995"/>
      <c r="FCN4" s="995"/>
      <c r="FCO4" s="995"/>
      <c r="FCP4" s="995"/>
      <c r="FCQ4" s="995"/>
      <c r="FCR4" s="995"/>
      <c r="FCS4" s="995"/>
      <c r="FCT4" s="995"/>
      <c r="FCU4" s="995"/>
      <c r="FCV4" s="995"/>
      <c r="FCW4" s="995"/>
      <c r="FCX4" s="995"/>
      <c r="FCY4" s="995"/>
      <c r="FCZ4" s="995"/>
      <c r="FDA4" s="995"/>
      <c r="FDB4" s="995"/>
      <c r="FDC4" s="995"/>
      <c r="FDD4" s="995"/>
      <c r="FDE4" s="995"/>
      <c r="FDF4" s="995"/>
      <c r="FDG4" s="995"/>
      <c r="FDH4" s="995"/>
      <c r="FDI4" s="995"/>
      <c r="FDJ4" s="995"/>
      <c r="FDK4" s="995"/>
      <c r="FDL4" s="995"/>
      <c r="FDM4" s="995"/>
      <c r="FDN4" s="995"/>
      <c r="FDO4" s="995"/>
      <c r="FDP4" s="995"/>
      <c r="FDQ4" s="995"/>
      <c r="FDR4" s="995"/>
      <c r="FDS4" s="995"/>
      <c r="FDT4" s="995"/>
      <c r="FDU4" s="995"/>
      <c r="FDV4" s="995"/>
      <c r="FDW4" s="995"/>
      <c r="FDX4" s="995"/>
      <c r="FDY4" s="995"/>
      <c r="FDZ4" s="995"/>
      <c r="FEA4" s="995"/>
      <c r="FEB4" s="995"/>
      <c r="FEC4" s="995"/>
      <c r="FED4" s="995"/>
      <c r="FEE4" s="995"/>
      <c r="FEF4" s="995"/>
      <c r="FEG4" s="995"/>
      <c r="FEH4" s="995"/>
      <c r="FEI4" s="995"/>
      <c r="FEJ4" s="995"/>
      <c r="FEK4" s="995"/>
      <c r="FEL4" s="995"/>
      <c r="FEM4" s="995"/>
      <c r="FEN4" s="995"/>
      <c r="FEO4" s="995"/>
      <c r="FEP4" s="995"/>
      <c r="FEQ4" s="995"/>
      <c r="FER4" s="995"/>
      <c r="FES4" s="995"/>
      <c r="FET4" s="995"/>
      <c r="FEU4" s="995"/>
      <c r="FEV4" s="995"/>
      <c r="FEW4" s="995"/>
      <c r="FEX4" s="995"/>
      <c r="FEY4" s="995"/>
      <c r="FEZ4" s="995"/>
      <c r="FFA4" s="995"/>
      <c r="FFB4" s="995"/>
      <c r="FFC4" s="995"/>
      <c r="FFD4" s="995"/>
      <c r="FFE4" s="995"/>
      <c r="FFF4" s="995"/>
      <c r="FFG4" s="995"/>
      <c r="FFH4" s="995"/>
      <c r="FFI4" s="995"/>
      <c r="FFJ4" s="995"/>
      <c r="FFK4" s="995"/>
      <c r="FFL4" s="995"/>
      <c r="FFM4" s="995"/>
      <c r="FFN4" s="995"/>
      <c r="FFO4" s="995"/>
      <c r="FFP4" s="995"/>
      <c r="FFQ4" s="995"/>
      <c r="FFR4" s="995"/>
      <c r="FFS4" s="995"/>
      <c r="FFT4" s="995"/>
      <c r="FFU4" s="995"/>
      <c r="FFV4" s="995"/>
      <c r="FFW4" s="995"/>
      <c r="FFX4" s="995"/>
      <c r="FFY4" s="995"/>
      <c r="FFZ4" s="995"/>
      <c r="FGA4" s="995"/>
      <c r="FGB4" s="995"/>
      <c r="FGC4" s="995"/>
      <c r="FGD4" s="995"/>
      <c r="FGE4" s="995"/>
      <c r="FGF4" s="995"/>
      <c r="FGG4" s="995"/>
      <c r="FGH4" s="995"/>
      <c r="FGI4" s="995"/>
      <c r="FGJ4" s="995"/>
      <c r="FGK4" s="995"/>
      <c r="FGL4" s="995"/>
      <c r="FGM4" s="995"/>
      <c r="FGN4" s="995"/>
      <c r="FGO4" s="995"/>
      <c r="FGP4" s="995"/>
      <c r="FGQ4" s="995"/>
      <c r="FGR4" s="995"/>
      <c r="FGS4" s="995"/>
      <c r="FGT4" s="995"/>
      <c r="FGU4" s="995"/>
      <c r="FGV4" s="995"/>
      <c r="FGW4" s="995"/>
      <c r="FGX4" s="995"/>
      <c r="FGY4" s="995"/>
      <c r="FGZ4" s="995"/>
      <c r="FHA4" s="995"/>
      <c r="FHB4" s="995"/>
      <c r="FHC4" s="995"/>
      <c r="FHD4" s="995"/>
      <c r="FHE4" s="995"/>
      <c r="FHF4" s="995"/>
      <c r="FHG4" s="995"/>
      <c r="FHH4" s="995"/>
      <c r="FHI4" s="995"/>
      <c r="FHJ4" s="995"/>
      <c r="FHK4" s="995"/>
      <c r="FHL4" s="995"/>
      <c r="FHM4" s="995"/>
      <c r="FHN4" s="995"/>
      <c r="FHO4" s="995"/>
      <c r="FHP4" s="995"/>
      <c r="FHQ4" s="995"/>
      <c r="FHR4" s="995"/>
      <c r="FHS4" s="995"/>
      <c r="FHT4" s="995"/>
      <c r="FHU4" s="995"/>
      <c r="FHV4" s="995"/>
      <c r="FHW4" s="995"/>
      <c r="FHX4" s="995"/>
      <c r="FHY4" s="995"/>
      <c r="FHZ4" s="995"/>
      <c r="FIA4" s="995"/>
      <c r="FIB4" s="995"/>
      <c r="FIC4" s="995"/>
      <c r="FID4" s="995"/>
      <c r="FIE4" s="995"/>
      <c r="FIF4" s="995"/>
      <c r="FIG4" s="995"/>
      <c r="FIH4" s="995"/>
      <c r="FII4" s="995"/>
      <c r="FIJ4" s="995"/>
      <c r="FIK4" s="995"/>
      <c r="FIL4" s="995"/>
      <c r="FIM4" s="995"/>
      <c r="FIN4" s="995"/>
      <c r="FIO4" s="995"/>
      <c r="FIP4" s="995"/>
      <c r="FIQ4" s="995"/>
      <c r="FIR4" s="995"/>
      <c r="FIS4" s="995"/>
      <c r="FIT4" s="995"/>
      <c r="FIU4" s="995"/>
      <c r="FIV4" s="995"/>
      <c r="FIW4" s="995"/>
      <c r="FIX4" s="995"/>
      <c r="FIY4" s="995"/>
      <c r="FIZ4" s="995"/>
      <c r="FJA4" s="995"/>
      <c r="FJB4" s="995"/>
      <c r="FJC4" s="995"/>
      <c r="FJD4" s="995"/>
      <c r="FJE4" s="995"/>
      <c r="FJF4" s="995"/>
      <c r="FJG4" s="995"/>
      <c r="FJH4" s="995"/>
      <c r="FJI4" s="995"/>
      <c r="FJJ4" s="995"/>
      <c r="FJK4" s="995"/>
      <c r="FJL4" s="995"/>
      <c r="FJM4" s="995"/>
      <c r="FJN4" s="995"/>
      <c r="FJO4" s="995"/>
      <c r="FJP4" s="995"/>
      <c r="FJQ4" s="995"/>
      <c r="FJR4" s="995"/>
      <c r="FJS4" s="995"/>
      <c r="FJT4" s="995"/>
      <c r="FJU4" s="995"/>
      <c r="FJV4" s="995"/>
      <c r="FJW4" s="995"/>
      <c r="FJX4" s="995"/>
      <c r="FJY4" s="995"/>
      <c r="FJZ4" s="995"/>
      <c r="FKA4" s="995"/>
      <c r="FKB4" s="995"/>
      <c r="FKC4" s="995"/>
      <c r="FKD4" s="995"/>
      <c r="FKE4" s="995"/>
      <c r="FKF4" s="995"/>
      <c r="FKG4" s="995"/>
      <c r="FKH4" s="995"/>
      <c r="FKI4" s="995"/>
      <c r="FKJ4" s="995"/>
      <c r="FKK4" s="995"/>
      <c r="FKL4" s="995"/>
      <c r="FKM4" s="995"/>
      <c r="FKN4" s="995"/>
      <c r="FKO4" s="995"/>
      <c r="FKP4" s="995"/>
      <c r="FKQ4" s="995"/>
      <c r="FKR4" s="995"/>
      <c r="FKS4" s="995"/>
      <c r="FKT4" s="995"/>
      <c r="FKU4" s="995"/>
      <c r="FKV4" s="995"/>
      <c r="FKW4" s="995"/>
      <c r="FKX4" s="995"/>
      <c r="FKY4" s="995"/>
      <c r="FKZ4" s="995"/>
      <c r="FLA4" s="995"/>
      <c r="FLB4" s="995"/>
      <c r="FLC4" s="995"/>
      <c r="FLD4" s="995"/>
      <c r="FLE4" s="995"/>
      <c r="FLF4" s="995"/>
      <c r="FLG4" s="995"/>
      <c r="FLH4" s="995"/>
      <c r="FLI4" s="995"/>
      <c r="FLJ4" s="995"/>
      <c r="FLK4" s="995"/>
      <c r="FLL4" s="995"/>
      <c r="FLM4" s="995"/>
      <c r="FLN4" s="995"/>
      <c r="FLO4" s="995"/>
      <c r="FLP4" s="995"/>
      <c r="FLQ4" s="995"/>
      <c r="FLR4" s="995"/>
      <c r="FLS4" s="995"/>
      <c r="FLT4" s="995"/>
      <c r="FLU4" s="995"/>
      <c r="FLV4" s="995"/>
      <c r="FLW4" s="995"/>
      <c r="FLX4" s="995"/>
      <c r="FLY4" s="995"/>
      <c r="FLZ4" s="995"/>
      <c r="FMA4" s="995"/>
      <c r="FMB4" s="995"/>
      <c r="FMC4" s="995"/>
      <c r="FMD4" s="995"/>
      <c r="FME4" s="995"/>
      <c r="FMF4" s="995"/>
      <c r="FMG4" s="995"/>
      <c r="FMH4" s="995"/>
      <c r="FMI4" s="995"/>
      <c r="FMJ4" s="995"/>
      <c r="FMK4" s="995"/>
      <c r="FML4" s="995"/>
      <c r="FMM4" s="995"/>
      <c r="FMN4" s="995"/>
      <c r="FMO4" s="995"/>
      <c r="FMP4" s="995"/>
      <c r="FMQ4" s="995"/>
      <c r="FMR4" s="995"/>
      <c r="FMS4" s="995"/>
      <c r="FMT4" s="995"/>
      <c r="FMU4" s="995"/>
      <c r="FMV4" s="995"/>
      <c r="FMW4" s="995"/>
      <c r="FMX4" s="995"/>
      <c r="FMY4" s="995"/>
      <c r="FMZ4" s="995"/>
      <c r="FNA4" s="995"/>
      <c r="FNB4" s="995"/>
      <c r="FNC4" s="995"/>
      <c r="FND4" s="995"/>
      <c r="FNE4" s="995"/>
      <c r="FNF4" s="995"/>
      <c r="FNG4" s="995"/>
      <c r="FNH4" s="995"/>
      <c r="FNI4" s="995"/>
      <c r="FNJ4" s="995"/>
      <c r="FNK4" s="995"/>
      <c r="FNL4" s="995"/>
      <c r="FNM4" s="995"/>
      <c r="FNN4" s="995"/>
      <c r="FNO4" s="995"/>
      <c r="FNP4" s="995"/>
      <c r="FNQ4" s="995"/>
      <c r="FNR4" s="995"/>
      <c r="FNS4" s="995"/>
      <c r="FNT4" s="995"/>
      <c r="FNU4" s="995"/>
      <c r="FNV4" s="995"/>
      <c r="FNW4" s="995"/>
      <c r="FNX4" s="995"/>
      <c r="FNY4" s="995"/>
      <c r="FNZ4" s="995"/>
      <c r="FOA4" s="995"/>
      <c r="FOB4" s="995"/>
      <c r="FOC4" s="995"/>
      <c r="FOD4" s="995"/>
      <c r="FOE4" s="995"/>
      <c r="FOF4" s="995"/>
      <c r="FOG4" s="995"/>
      <c r="FOH4" s="995"/>
      <c r="FOI4" s="995"/>
      <c r="FOJ4" s="995"/>
      <c r="FOK4" s="995"/>
      <c r="FOL4" s="995"/>
      <c r="FOM4" s="995"/>
      <c r="FON4" s="995"/>
      <c r="FOO4" s="995"/>
      <c r="FOP4" s="995"/>
      <c r="FOQ4" s="995"/>
      <c r="FOR4" s="995"/>
      <c r="FOS4" s="995"/>
      <c r="FOT4" s="995"/>
      <c r="FOU4" s="995"/>
      <c r="FOV4" s="995"/>
      <c r="FOW4" s="995"/>
      <c r="FOX4" s="995"/>
      <c r="FOY4" s="995"/>
      <c r="FOZ4" s="995"/>
      <c r="FPA4" s="995"/>
      <c r="FPB4" s="995"/>
      <c r="FPC4" s="995"/>
      <c r="FPD4" s="995"/>
      <c r="FPE4" s="995"/>
      <c r="FPF4" s="995"/>
      <c r="FPG4" s="995"/>
      <c r="FPH4" s="995"/>
      <c r="FPI4" s="995"/>
      <c r="FPJ4" s="995"/>
      <c r="FPK4" s="995"/>
      <c r="FPL4" s="995"/>
      <c r="FPM4" s="995"/>
      <c r="FPN4" s="995"/>
      <c r="FPO4" s="995"/>
      <c r="FPP4" s="995"/>
      <c r="FPQ4" s="995"/>
      <c r="FPR4" s="995"/>
      <c r="FPS4" s="995"/>
      <c r="FPT4" s="995"/>
      <c r="FPU4" s="995"/>
      <c r="FPV4" s="995"/>
      <c r="FPW4" s="995"/>
      <c r="FPX4" s="995"/>
      <c r="FPY4" s="995"/>
      <c r="FPZ4" s="995"/>
      <c r="FQA4" s="995"/>
      <c r="FQB4" s="995"/>
      <c r="FQC4" s="995"/>
      <c r="FQD4" s="995"/>
      <c r="FQE4" s="995"/>
      <c r="FQF4" s="995"/>
      <c r="FQG4" s="995"/>
      <c r="FQH4" s="995"/>
      <c r="FQI4" s="995"/>
      <c r="FQJ4" s="995"/>
      <c r="FQK4" s="995"/>
      <c r="FQL4" s="995"/>
      <c r="FQM4" s="995"/>
      <c r="FQN4" s="995"/>
      <c r="FQO4" s="995"/>
      <c r="FQP4" s="995"/>
      <c r="FQQ4" s="995"/>
      <c r="FQR4" s="995"/>
      <c r="FQS4" s="995"/>
      <c r="FQT4" s="995"/>
      <c r="FQU4" s="995"/>
      <c r="FQV4" s="995"/>
      <c r="FQW4" s="995"/>
      <c r="FQX4" s="995"/>
      <c r="FQY4" s="995"/>
      <c r="FQZ4" s="995"/>
      <c r="FRA4" s="995"/>
      <c r="FRB4" s="995"/>
      <c r="FRC4" s="995"/>
      <c r="FRD4" s="995"/>
      <c r="FRE4" s="995"/>
      <c r="FRF4" s="995"/>
      <c r="FRG4" s="995"/>
      <c r="FRH4" s="995"/>
      <c r="FRI4" s="995"/>
      <c r="FRJ4" s="995"/>
      <c r="FRK4" s="995"/>
      <c r="FRL4" s="995"/>
      <c r="FRM4" s="995"/>
      <c r="FRN4" s="995"/>
      <c r="FRO4" s="995"/>
      <c r="FRP4" s="995"/>
      <c r="FRQ4" s="995"/>
      <c r="FRR4" s="995"/>
      <c r="FRS4" s="995"/>
      <c r="FRT4" s="995"/>
      <c r="FRU4" s="995"/>
      <c r="FRV4" s="995"/>
      <c r="FRW4" s="995"/>
      <c r="FRX4" s="995"/>
      <c r="FRY4" s="995"/>
      <c r="FRZ4" s="995"/>
      <c r="FSA4" s="995"/>
      <c r="FSB4" s="995"/>
      <c r="FSC4" s="995"/>
      <c r="FSD4" s="995"/>
      <c r="FSE4" s="995"/>
      <c r="FSF4" s="995"/>
      <c r="FSG4" s="995"/>
      <c r="FSH4" s="995"/>
      <c r="FSI4" s="995"/>
      <c r="FSJ4" s="995"/>
      <c r="FSK4" s="995"/>
      <c r="FSL4" s="995"/>
      <c r="FSM4" s="995"/>
      <c r="FSN4" s="995"/>
      <c r="FSO4" s="995"/>
      <c r="FSP4" s="995"/>
      <c r="FSQ4" s="995"/>
      <c r="FSR4" s="995"/>
      <c r="FSS4" s="995"/>
      <c r="FST4" s="995"/>
      <c r="FSU4" s="995"/>
      <c r="FSV4" s="995"/>
      <c r="FSW4" s="995"/>
      <c r="FSX4" s="995"/>
      <c r="FSY4" s="995"/>
      <c r="FSZ4" s="995"/>
      <c r="FTA4" s="995"/>
      <c r="FTB4" s="995"/>
      <c r="FTC4" s="995"/>
      <c r="FTD4" s="995"/>
      <c r="FTE4" s="995"/>
      <c r="FTF4" s="995"/>
      <c r="FTG4" s="995"/>
      <c r="FTH4" s="995"/>
      <c r="FTI4" s="995"/>
      <c r="FTJ4" s="995"/>
      <c r="FTK4" s="995"/>
      <c r="FTL4" s="995"/>
      <c r="FTM4" s="995"/>
      <c r="FTN4" s="995"/>
      <c r="FTO4" s="995"/>
      <c r="FTP4" s="995"/>
      <c r="FTQ4" s="995"/>
      <c r="FTR4" s="995"/>
      <c r="FTS4" s="995"/>
      <c r="FTT4" s="995"/>
      <c r="FTU4" s="995"/>
      <c r="FTV4" s="995"/>
      <c r="FTW4" s="995"/>
      <c r="FTX4" s="995"/>
      <c r="FTY4" s="995"/>
      <c r="FTZ4" s="995"/>
      <c r="FUA4" s="995"/>
      <c r="FUB4" s="995"/>
      <c r="FUC4" s="995"/>
      <c r="FUD4" s="995"/>
      <c r="FUE4" s="995"/>
      <c r="FUF4" s="995"/>
      <c r="FUG4" s="995"/>
      <c r="FUH4" s="995"/>
      <c r="FUI4" s="995"/>
      <c r="FUJ4" s="995"/>
      <c r="FUK4" s="995"/>
      <c r="FUL4" s="995"/>
      <c r="FUM4" s="995"/>
      <c r="FUN4" s="995"/>
      <c r="FUO4" s="995"/>
      <c r="FUP4" s="995"/>
      <c r="FUQ4" s="995"/>
      <c r="FUR4" s="995"/>
      <c r="FUS4" s="995"/>
      <c r="FUT4" s="995"/>
      <c r="FUU4" s="995"/>
      <c r="FUV4" s="995"/>
      <c r="FUW4" s="995"/>
      <c r="FUX4" s="995"/>
      <c r="FUY4" s="995"/>
      <c r="FUZ4" s="995"/>
      <c r="FVA4" s="995"/>
      <c r="FVB4" s="995"/>
      <c r="FVC4" s="995"/>
      <c r="FVD4" s="995"/>
      <c r="FVE4" s="995"/>
      <c r="FVF4" s="995"/>
      <c r="FVG4" s="995"/>
      <c r="FVH4" s="995"/>
      <c r="FVI4" s="995"/>
      <c r="FVJ4" s="995"/>
      <c r="FVK4" s="995"/>
      <c r="FVL4" s="995"/>
      <c r="FVM4" s="995"/>
      <c r="FVN4" s="995"/>
      <c r="FVO4" s="995"/>
      <c r="FVP4" s="995"/>
      <c r="FVQ4" s="995"/>
      <c r="FVR4" s="995"/>
      <c r="FVS4" s="995"/>
      <c r="FVT4" s="995"/>
      <c r="FVU4" s="995"/>
      <c r="FVV4" s="995"/>
      <c r="FVW4" s="995"/>
      <c r="FVX4" s="995"/>
      <c r="FVY4" s="995"/>
      <c r="FVZ4" s="995"/>
      <c r="FWA4" s="995"/>
      <c r="FWB4" s="995"/>
      <c r="FWC4" s="995"/>
      <c r="FWD4" s="995"/>
      <c r="FWE4" s="995"/>
      <c r="FWF4" s="995"/>
      <c r="FWG4" s="995"/>
      <c r="FWH4" s="995"/>
      <c r="FWI4" s="995"/>
      <c r="FWJ4" s="995"/>
      <c r="FWK4" s="995"/>
      <c r="FWL4" s="995"/>
      <c r="FWM4" s="995"/>
      <c r="FWN4" s="995"/>
      <c r="FWO4" s="995"/>
      <c r="FWP4" s="995"/>
      <c r="FWQ4" s="995"/>
      <c r="FWR4" s="995"/>
      <c r="FWS4" s="995"/>
      <c r="FWT4" s="995"/>
      <c r="FWU4" s="995"/>
      <c r="FWV4" s="995"/>
      <c r="FWW4" s="995"/>
      <c r="FWX4" s="995"/>
      <c r="FWY4" s="995"/>
      <c r="FWZ4" s="995"/>
      <c r="FXA4" s="995"/>
      <c r="FXB4" s="995"/>
      <c r="FXC4" s="995"/>
      <c r="FXD4" s="995"/>
      <c r="FXE4" s="995"/>
      <c r="FXF4" s="995"/>
      <c r="FXG4" s="995"/>
      <c r="FXH4" s="995"/>
      <c r="FXI4" s="995"/>
      <c r="FXJ4" s="995"/>
      <c r="FXK4" s="995"/>
      <c r="FXL4" s="995"/>
      <c r="FXM4" s="995"/>
      <c r="FXN4" s="995"/>
      <c r="FXO4" s="995"/>
      <c r="FXP4" s="995"/>
      <c r="FXQ4" s="995"/>
      <c r="FXR4" s="995"/>
      <c r="FXS4" s="995"/>
      <c r="FXT4" s="995"/>
      <c r="FXU4" s="995"/>
      <c r="FXV4" s="995"/>
      <c r="FXW4" s="995"/>
      <c r="FXX4" s="995"/>
      <c r="FXY4" s="995"/>
      <c r="FXZ4" s="995"/>
      <c r="FYA4" s="995"/>
      <c r="FYB4" s="995"/>
      <c r="FYC4" s="995"/>
      <c r="FYD4" s="995"/>
      <c r="FYE4" s="995"/>
      <c r="FYF4" s="995"/>
      <c r="FYG4" s="995"/>
      <c r="FYH4" s="995"/>
      <c r="FYI4" s="995"/>
      <c r="FYJ4" s="995"/>
      <c r="FYK4" s="995"/>
      <c r="FYL4" s="995"/>
      <c r="FYM4" s="995"/>
      <c r="FYN4" s="995"/>
      <c r="FYO4" s="995"/>
      <c r="FYP4" s="995"/>
      <c r="FYQ4" s="995"/>
      <c r="FYR4" s="995"/>
      <c r="FYS4" s="995"/>
      <c r="FYT4" s="995"/>
      <c r="FYU4" s="995"/>
      <c r="FYV4" s="995"/>
      <c r="FYW4" s="995"/>
      <c r="FYX4" s="995"/>
      <c r="FYY4" s="995"/>
      <c r="FYZ4" s="995"/>
      <c r="FZA4" s="995"/>
      <c r="FZB4" s="995"/>
      <c r="FZC4" s="995"/>
      <c r="FZD4" s="995"/>
      <c r="FZE4" s="995"/>
      <c r="FZF4" s="995"/>
      <c r="FZG4" s="995"/>
      <c r="FZH4" s="995"/>
      <c r="FZI4" s="995"/>
      <c r="FZJ4" s="995"/>
      <c r="FZK4" s="995"/>
      <c r="FZL4" s="995"/>
      <c r="FZM4" s="995"/>
      <c r="FZN4" s="995"/>
      <c r="FZO4" s="995"/>
      <c r="FZP4" s="995"/>
      <c r="FZQ4" s="995"/>
      <c r="FZR4" s="995"/>
      <c r="FZS4" s="995"/>
      <c r="FZT4" s="995"/>
      <c r="FZU4" s="995"/>
      <c r="FZV4" s="995"/>
      <c r="FZW4" s="995"/>
      <c r="FZX4" s="995"/>
      <c r="FZY4" s="995"/>
      <c r="FZZ4" s="995"/>
      <c r="GAA4" s="995"/>
      <c r="GAB4" s="995"/>
      <c r="GAC4" s="995"/>
      <c r="GAD4" s="995"/>
      <c r="GAE4" s="995"/>
      <c r="GAF4" s="995"/>
      <c r="GAG4" s="995"/>
      <c r="GAH4" s="995"/>
      <c r="GAI4" s="995"/>
      <c r="GAJ4" s="995"/>
      <c r="GAK4" s="995"/>
      <c r="GAL4" s="995"/>
      <c r="GAM4" s="995"/>
      <c r="GAN4" s="995"/>
      <c r="GAO4" s="995"/>
      <c r="GAP4" s="995"/>
      <c r="GAQ4" s="995"/>
      <c r="GAR4" s="995"/>
      <c r="GAS4" s="995"/>
      <c r="GAT4" s="995"/>
      <c r="GAU4" s="995"/>
      <c r="GAV4" s="995"/>
      <c r="GAW4" s="995"/>
      <c r="GAX4" s="995"/>
      <c r="GAY4" s="995"/>
      <c r="GAZ4" s="995"/>
      <c r="GBA4" s="995"/>
      <c r="GBB4" s="995"/>
      <c r="GBC4" s="995"/>
      <c r="GBD4" s="995"/>
      <c r="GBE4" s="995"/>
      <c r="GBF4" s="995"/>
      <c r="GBG4" s="995"/>
      <c r="GBH4" s="995"/>
      <c r="GBI4" s="995"/>
      <c r="GBJ4" s="995"/>
      <c r="GBK4" s="995"/>
      <c r="GBL4" s="995"/>
      <c r="GBM4" s="995"/>
      <c r="GBN4" s="995"/>
      <c r="GBO4" s="995"/>
      <c r="GBP4" s="995"/>
      <c r="GBQ4" s="995"/>
      <c r="GBR4" s="995"/>
      <c r="GBS4" s="995"/>
      <c r="GBT4" s="995"/>
      <c r="GBU4" s="995"/>
      <c r="GBV4" s="995"/>
      <c r="GBW4" s="995"/>
      <c r="GBX4" s="995"/>
      <c r="GBY4" s="995"/>
      <c r="GBZ4" s="995"/>
      <c r="GCA4" s="995"/>
      <c r="GCB4" s="995"/>
      <c r="GCC4" s="995"/>
      <c r="GCD4" s="995"/>
      <c r="GCE4" s="995"/>
      <c r="GCF4" s="995"/>
      <c r="GCG4" s="995"/>
      <c r="GCH4" s="995"/>
      <c r="GCI4" s="995"/>
      <c r="GCJ4" s="995"/>
      <c r="GCK4" s="995"/>
      <c r="GCL4" s="995"/>
      <c r="GCM4" s="995"/>
      <c r="GCN4" s="995"/>
      <c r="GCO4" s="995"/>
      <c r="GCP4" s="995"/>
      <c r="GCQ4" s="995"/>
      <c r="GCR4" s="995"/>
      <c r="GCS4" s="995"/>
      <c r="GCT4" s="995"/>
      <c r="GCU4" s="995"/>
      <c r="GCV4" s="995"/>
      <c r="GCW4" s="995"/>
      <c r="GCX4" s="995"/>
      <c r="GCY4" s="995"/>
      <c r="GCZ4" s="995"/>
      <c r="GDA4" s="995"/>
      <c r="GDB4" s="995"/>
      <c r="GDC4" s="995"/>
      <c r="GDD4" s="995"/>
      <c r="GDE4" s="995"/>
      <c r="GDF4" s="995"/>
      <c r="GDG4" s="995"/>
      <c r="GDH4" s="995"/>
      <c r="GDI4" s="995"/>
      <c r="GDJ4" s="995"/>
      <c r="GDK4" s="995"/>
      <c r="GDL4" s="995"/>
      <c r="GDM4" s="995"/>
      <c r="GDN4" s="995"/>
      <c r="GDO4" s="995"/>
      <c r="GDP4" s="995"/>
      <c r="GDQ4" s="995"/>
      <c r="GDR4" s="995"/>
      <c r="GDS4" s="995"/>
      <c r="GDT4" s="995"/>
      <c r="GDU4" s="995"/>
      <c r="GDV4" s="995"/>
      <c r="GDW4" s="995"/>
      <c r="GDX4" s="995"/>
      <c r="GDY4" s="995"/>
      <c r="GDZ4" s="995"/>
      <c r="GEA4" s="995"/>
      <c r="GEB4" s="995"/>
      <c r="GEC4" s="995"/>
      <c r="GED4" s="995"/>
      <c r="GEE4" s="995"/>
      <c r="GEF4" s="995"/>
      <c r="GEG4" s="995"/>
      <c r="GEH4" s="995"/>
      <c r="GEI4" s="995"/>
      <c r="GEJ4" s="995"/>
      <c r="GEK4" s="995"/>
      <c r="GEL4" s="995"/>
      <c r="GEM4" s="995"/>
      <c r="GEN4" s="995"/>
      <c r="GEO4" s="995"/>
      <c r="GEP4" s="995"/>
      <c r="GEQ4" s="995"/>
      <c r="GER4" s="995"/>
      <c r="GES4" s="995"/>
      <c r="GET4" s="995"/>
      <c r="GEU4" s="995"/>
      <c r="GEV4" s="995"/>
      <c r="GEW4" s="995"/>
      <c r="GEX4" s="995"/>
      <c r="GEY4" s="995"/>
      <c r="GEZ4" s="995"/>
      <c r="GFA4" s="995"/>
      <c r="GFB4" s="995"/>
      <c r="GFC4" s="995"/>
      <c r="GFD4" s="995"/>
      <c r="GFE4" s="995"/>
      <c r="GFF4" s="995"/>
      <c r="GFG4" s="995"/>
      <c r="GFH4" s="995"/>
      <c r="GFI4" s="995"/>
      <c r="GFJ4" s="995"/>
      <c r="GFK4" s="995"/>
      <c r="GFL4" s="995"/>
      <c r="GFM4" s="995"/>
      <c r="GFN4" s="995"/>
      <c r="GFO4" s="995"/>
      <c r="GFP4" s="995"/>
      <c r="GFQ4" s="995"/>
      <c r="GFR4" s="995"/>
      <c r="GFS4" s="995"/>
      <c r="GFT4" s="995"/>
      <c r="GFU4" s="995"/>
      <c r="GFV4" s="995"/>
      <c r="GFW4" s="995"/>
      <c r="GFX4" s="995"/>
      <c r="GFY4" s="995"/>
      <c r="GFZ4" s="995"/>
      <c r="GGA4" s="995"/>
      <c r="GGB4" s="995"/>
      <c r="GGC4" s="995"/>
      <c r="GGD4" s="995"/>
      <c r="GGE4" s="995"/>
      <c r="GGF4" s="995"/>
      <c r="GGG4" s="995"/>
      <c r="GGH4" s="995"/>
      <c r="GGI4" s="995"/>
      <c r="GGJ4" s="995"/>
      <c r="GGK4" s="995"/>
      <c r="GGL4" s="995"/>
      <c r="GGM4" s="995"/>
      <c r="GGN4" s="995"/>
      <c r="GGO4" s="995"/>
      <c r="GGP4" s="995"/>
      <c r="GGQ4" s="995"/>
      <c r="GGR4" s="995"/>
      <c r="GGS4" s="995"/>
      <c r="GGT4" s="995"/>
      <c r="GGU4" s="995"/>
      <c r="GGV4" s="995"/>
      <c r="GGW4" s="995"/>
      <c r="GGX4" s="995"/>
      <c r="GGY4" s="995"/>
      <c r="GGZ4" s="995"/>
      <c r="GHA4" s="995"/>
      <c r="GHB4" s="995"/>
      <c r="GHC4" s="995"/>
      <c r="GHD4" s="995"/>
      <c r="GHE4" s="995"/>
      <c r="GHF4" s="995"/>
      <c r="GHG4" s="995"/>
      <c r="GHH4" s="995"/>
      <c r="GHI4" s="995"/>
      <c r="GHJ4" s="995"/>
      <c r="GHK4" s="995"/>
      <c r="GHL4" s="995"/>
      <c r="GHM4" s="995"/>
      <c r="GHN4" s="995"/>
      <c r="GHO4" s="995"/>
      <c r="GHP4" s="995"/>
      <c r="GHQ4" s="995"/>
      <c r="GHR4" s="995"/>
      <c r="GHS4" s="995"/>
      <c r="GHT4" s="995"/>
      <c r="GHU4" s="995"/>
      <c r="GHV4" s="995"/>
      <c r="GHW4" s="995"/>
      <c r="GHX4" s="995"/>
      <c r="GHY4" s="995"/>
      <c r="GHZ4" s="995"/>
      <c r="GIA4" s="995"/>
      <c r="GIB4" s="995"/>
      <c r="GIC4" s="995"/>
      <c r="GID4" s="995"/>
      <c r="GIE4" s="995"/>
      <c r="GIF4" s="995"/>
      <c r="GIG4" s="995"/>
      <c r="GIH4" s="995"/>
      <c r="GII4" s="995"/>
      <c r="GIJ4" s="995"/>
      <c r="GIK4" s="995"/>
      <c r="GIL4" s="995"/>
      <c r="GIM4" s="995"/>
      <c r="GIN4" s="995"/>
      <c r="GIO4" s="995"/>
      <c r="GIP4" s="995"/>
      <c r="GIQ4" s="995"/>
      <c r="GIR4" s="995"/>
      <c r="GIS4" s="995"/>
      <c r="GIT4" s="995"/>
      <c r="GIU4" s="995"/>
      <c r="GIV4" s="995"/>
      <c r="GIW4" s="995"/>
      <c r="GIX4" s="995"/>
      <c r="GIY4" s="995"/>
      <c r="GIZ4" s="995"/>
      <c r="GJA4" s="995"/>
      <c r="GJB4" s="995"/>
      <c r="GJC4" s="995"/>
      <c r="GJD4" s="995"/>
      <c r="GJE4" s="995"/>
      <c r="GJF4" s="995"/>
      <c r="GJG4" s="995"/>
      <c r="GJH4" s="995"/>
      <c r="GJI4" s="995"/>
      <c r="GJJ4" s="995"/>
      <c r="GJK4" s="995"/>
      <c r="GJL4" s="995"/>
      <c r="GJM4" s="995"/>
      <c r="GJN4" s="995"/>
      <c r="GJO4" s="995"/>
      <c r="GJP4" s="995"/>
      <c r="GJQ4" s="995"/>
      <c r="GJR4" s="995"/>
      <c r="GJS4" s="995"/>
      <c r="GJT4" s="995"/>
      <c r="GJU4" s="995"/>
      <c r="GJV4" s="995"/>
      <c r="GJW4" s="995"/>
      <c r="GJX4" s="995"/>
      <c r="GJY4" s="995"/>
      <c r="GJZ4" s="995"/>
      <c r="GKA4" s="995"/>
      <c r="GKB4" s="995"/>
      <c r="GKC4" s="995"/>
      <c r="GKD4" s="995"/>
      <c r="GKE4" s="995"/>
      <c r="GKF4" s="995"/>
      <c r="GKG4" s="995"/>
      <c r="GKH4" s="995"/>
      <c r="GKI4" s="995"/>
      <c r="GKJ4" s="995"/>
      <c r="GKK4" s="995"/>
      <c r="GKL4" s="995"/>
      <c r="GKM4" s="995"/>
      <c r="GKN4" s="995"/>
      <c r="GKO4" s="995"/>
      <c r="GKP4" s="995"/>
      <c r="GKQ4" s="995"/>
      <c r="GKR4" s="995"/>
      <c r="GKS4" s="995"/>
      <c r="GKT4" s="995"/>
      <c r="GKU4" s="995"/>
      <c r="GKV4" s="995"/>
      <c r="GKW4" s="995"/>
      <c r="GKX4" s="995"/>
      <c r="GKY4" s="995"/>
      <c r="GKZ4" s="995"/>
      <c r="GLA4" s="995"/>
      <c r="GLB4" s="995"/>
      <c r="GLC4" s="995"/>
      <c r="GLD4" s="995"/>
      <c r="GLE4" s="995"/>
      <c r="GLF4" s="995"/>
      <c r="GLG4" s="995"/>
      <c r="GLH4" s="995"/>
      <c r="GLI4" s="995"/>
      <c r="GLJ4" s="995"/>
      <c r="GLK4" s="995"/>
      <c r="GLL4" s="995"/>
      <c r="GLM4" s="995"/>
      <c r="GLN4" s="995"/>
      <c r="GLO4" s="995"/>
      <c r="GLP4" s="995"/>
      <c r="GLQ4" s="995"/>
      <c r="GLR4" s="995"/>
      <c r="GLS4" s="995"/>
      <c r="GLT4" s="995"/>
      <c r="GLU4" s="995"/>
      <c r="GLV4" s="995"/>
      <c r="GLW4" s="995"/>
      <c r="GLX4" s="995"/>
      <c r="GLY4" s="995"/>
      <c r="GLZ4" s="995"/>
      <c r="GMA4" s="995"/>
      <c r="GMB4" s="995"/>
      <c r="GMC4" s="995"/>
      <c r="GMD4" s="995"/>
      <c r="GME4" s="995"/>
      <c r="GMF4" s="995"/>
      <c r="GMG4" s="995"/>
      <c r="GMH4" s="995"/>
      <c r="GMI4" s="995"/>
      <c r="GMJ4" s="995"/>
      <c r="GMK4" s="995"/>
      <c r="GML4" s="995"/>
      <c r="GMM4" s="995"/>
      <c r="GMN4" s="995"/>
      <c r="GMO4" s="995"/>
      <c r="GMP4" s="995"/>
      <c r="GMQ4" s="995"/>
      <c r="GMR4" s="995"/>
      <c r="GMS4" s="995"/>
      <c r="GMT4" s="995"/>
      <c r="GMU4" s="995"/>
      <c r="GMV4" s="995"/>
      <c r="GMW4" s="995"/>
      <c r="GMX4" s="995"/>
      <c r="GMY4" s="995"/>
      <c r="GMZ4" s="995"/>
      <c r="GNA4" s="995"/>
      <c r="GNB4" s="995"/>
      <c r="GNC4" s="995"/>
      <c r="GND4" s="995"/>
      <c r="GNE4" s="995"/>
      <c r="GNF4" s="995"/>
      <c r="GNG4" s="995"/>
      <c r="GNH4" s="995"/>
      <c r="GNI4" s="995"/>
      <c r="GNJ4" s="995"/>
      <c r="GNK4" s="995"/>
      <c r="GNL4" s="995"/>
      <c r="GNM4" s="995"/>
      <c r="GNN4" s="995"/>
      <c r="GNO4" s="995"/>
      <c r="GNP4" s="995"/>
      <c r="GNQ4" s="995"/>
      <c r="GNR4" s="995"/>
      <c r="GNS4" s="995"/>
      <c r="GNT4" s="995"/>
      <c r="GNU4" s="995"/>
      <c r="GNV4" s="995"/>
      <c r="GNW4" s="995"/>
      <c r="GNX4" s="995"/>
      <c r="GNY4" s="995"/>
      <c r="GNZ4" s="995"/>
      <c r="GOA4" s="995"/>
      <c r="GOB4" s="995"/>
      <c r="GOC4" s="995"/>
      <c r="GOD4" s="995"/>
      <c r="GOE4" s="995"/>
      <c r="GOF4" s="995"/>
      <c r="GOG4" s="995"/>
      <c r="GOH4" s="995"/>
      <c r="GOI4" s="995"/>
      <c r="GOJ4" s="995"/>
      <c r="GOK4" s="995"/>
      <c r="GOL4" s="995"/>
      <c r="GOM4" s="995"/>
      <c r="GON4" s="995"/>
      <c r="GOO4" s="995"/>
      <c r="GOP4" s="995"/>
      <c r="GOQ4" s="995"/>
      <c r="GOR4" s="995"/>
      <c r="GOS4" s="995"/>
      <c r="GOT4" s="995"/>
      <c r="GOU4" s="995"/>
      <c r="GOV4" s="995"/>
      <c r="GOW4" s="995"/>
      <c r="GOX4" s="995"/>
      <c r="GOY4" s="995"/>
      <c r="GOZ4" s="995"/>
      <c r="GPA4" s="995"/>
      <c r="GPB4" s="995"/>
      <c r="GPC4" s="995"/>
      <c r="GPD4" s="995"/>
      <c r="GPE4" s="995"/>
      <c r="GPF4" s="995"/>
      <c r="GPG4" s="995"/>
      <c r="GPH4" s="995"/>
      <c r="GPI4" s="995"/>
      <c r="GPJ4" s="995"/>
      <c r="GPK4" s="995"/>
      <c r="GPL4" s="995"/>
      <c r="GPM4" s="995"/>
      <c r="GPN4" s="995"/>
      <c r="GPO4" s="995"/>
      <c r="GPP4" s="995"/>
      <c r="GPQ4" s="995"/>
      <c r="GPR4" s="995"/>
      <c r="GPS4" s="995"/>
      <c r="GPT4" s="995"/>
      <c r="GPU4" s="995"/>
      <c r="GPV4" s="995"/>
      <c r="GPW4" s="995"/>
      <c r="GPX4" s="995"/>
      <c r="GPY4" s="995"/>
      <c r="GPZ4" s="995"/>
      <c r="GQA4" s="995"/>
      <c r="GQB4" s="995"/>
      <c r="GQC4" s="995"/>
      <c r="GQD4" s="995"/>
      <c r="GQE4" s="995"/>
      <c r="GQF4" s="995"/>
      <c r="GQG4" s="995"/>
      <c r="GQH4" s="995"/>
      <c r="GQI4" s="995"/>
      <c r="GQJ4" s="995"/>
      <c r="GQK4" s="995"/>
      <c r="GQL4" s="995"/>
      <c r="GQM4" s="995"/>
      <c r="GQN4" s="995"/>
      <c r="GQO4" s="995"/>
      <c r="GQP4" s="995"/>
      <c r="GQQ4" s="995"/>
      <c r="GQR4" s="995"/>
      <c r="GQS4" s="995"/>
      <c r="GQT4" s="995"/>
      <c r="GQU4" s="995"/>
      <c r="GQV4" s="995"/>
      <c r="GQW4" s="995"/>
      <c r="GQX4" s="995"/>
      <c r="GQY4" s="995"/>
      <c r="GQZ4" s="995"/>
      <c r="GRA4" s="995"/>
      <c r="GRB4" s="995"/>
      <c r="GRC4" s="995"/>
      <c r="GRD4" s="995"/>
      <c r="GRE4" s="995"/>
      <c r="GRF4" s="995"/>
      <c r="GRG4" s="995"/>
      <c r="GRH4" s="995"/>
      <c r="GRI4" s="995"/>
      <c r="GRJ4" s="995"/>
      <c r="GRK4" s="995"/>
      <c r="GRL4" s="995"/>
      <c r="GRM4" s="995"/>
      <c r="GRN4" s="995"/>
      <c r="GRO4" s="995"/>
      <c r="GRP4" s="995"/>
      <c r="GRQ4" s="995"/>
      <c r="GRR4" s="995"/>
      <c r="GRS4" s="995"/>
      <c r="GRT4" s="995"/>
      <c r="GRU4" s="995"/>
      <c r="GRV4" s="995"/>
      <c r="GRW4" s="995"/>
      <c r="GRX4" s="995"/>
      <c r="GRY4" s="995"/>
      <c r="GRZ4" s="995"/>
      <c r="GSA4" s="995"/>
      <c r="GSB4" s="995"/>
      <c r="GSC4" s="995"/>
      <c r="GSD4" s="995"/>
      <c r="GSE4" s="995"/>
      <c r="GSF4" s="995"/>
      <c r="GSG4" s="995"/>
      <c r="GSH4" s="995"/>
      <c r="GSI4" s="995"/>
      <c r="GSJ4" s="995"/>
      <c r="GSK4" s="995"/>
      <c r="GSL4" s="995"/>
      <c r="GSM4" s="995"/>
      <c r="GSN4" s="995"/>
      <c r="GSO4" s="995"/>
      <c r="GSP4" s="995"/>
      <c r="GSQ4" s="995"/>
      <c r="GSR4" s="995"/>
      <c r="GSS4" s="995"/>
      <c r="GST4" s="995"/>
      <c r="GSU4" s="995"/>
      <c r="GSV4" s="995"/>
      <c r="GSW4" s="995"/>
      <c r="GSX4" s="995"/>
      <c r="GSY4" s="995"/>
      <c r="GSZ4" s="995"/>
      <c r="GTA4" s="995"/>
      <c r="GTB4" s="995"/>
      <c r="GTC4" s="995"/>
      <c r="GTD4" s="995"/>
      <c r="GTE4" s="995"/>
      <c r="GTF4" s="995"/>
      <c r="GTG4" s="995"/>
      <c r="GTH4" s="995"/>
      <c r="GTI4" s="995"/>
      <c r="GTJ4" s="995"/>
      <c r="GTK4" s="995"/>
      <c r="GTL4" s="995"/>
      <c r="GTM4" s="995"/>
      <c r="GTN4" s="995"/>
      <c r="GTO4" s="995"/>
      <c r="GTP4" s="995"/>
      <c r="GTQ4" s="995"/>
      <c r="GTR4" s="995"/>
      <c r="GTS4" s="995"/>
      <c r="GTT4" s="995"/>
      <c r="GTU4" s="995"/>
      <c r="GTV4" s="995"/>
      <c r="GTW4" s="995"/>
      <c r="GTX4" s="995"/>
      <c r="GTY4" s="995"/>
      <c r="GTZ4" s="995"/>
      <c r="GUA4" s="995"/>
      <c r="GUB4" s="995"/>
      <c r="GUC4" s="995"/>
      <c r="GUD4" s="995"/>
      <c r="GUE4" s="995"/>
      <c r="GUF4" s="995"/>
      <c r="GUG4" s="995"/>
      <c r="GUH4" s="995"/>
      <c r="GUI4" s="995"/>
      <c r="GUJ4" s="995"/>
      <c r="GUK4" s="995"/>
      <c r="GUL4" s="995"/>
      <c r="GUM4" s="995"/>
      <c r="GUN4" s="995"/>
      <c r="GUO4" s="995"/>
      <c r="GUP4" s="995"/>
      <c r="GUQ4" s="995"/>
      <c r="GUR4" s="995"/>
      <c r="GUS4" s="995"/>
      <c r="GUT4" s="995"/>
      <c r="GUU4" s="995"/>
      <c r="GUV4" s="995"/>
      <c r="GUW4" s="995"/>
      <c r="GUX4" s="995"/>
      <c r="GUY4" s="995"/>
      <c r="GUZ4" s="995"/>
      <c r="GVA4" s="995"/>
      <c r="GVB4" s="995"/>
      <c r="GVC4" s="995"/>
      <c r="GVD4" s="995"/>
      <c r="GVE4" s="995"/>
      <c r="GVF4" s="995"/>
      <c r="GVG4" s="995"/>
      <c r="GVH4" s="995"/>
      <c r="GVI4" s="995"/>
      <c r="GVJ4" s="995"/>
      <c r="GVK4" s="995"/>
      <c r="GVL4" s="995"/>
      <c r="GVM4" s="995"/>
      <c r="GVN4" s="995"/>
      <c r="GVO4" s="995"/>
      <c r="GVP4" s="995"/>
      <c r="GVQ4" s="995"/>
      <c r="GVR4" s="995"/>
      <c r="GVS4" s="995"/>
      <c r="GVT4" s="995"/>
      <c r="GVU4" s="995"/>
      <c r="GVV4" s="995"/>
      <c r="GVW4" s="995"/>
      <c r="GVX4" s="995"/>
      <c r="GVY4" s="995"/>
      <c r="GVZ4" s="995"/>
      <c r="GWA4" s="995"/>
      <c r="GWB4" s="995"/>
      <c r="GWC4" s="995"/>
      <c r="GWD4" s="995"/>
      <c r="GWE4" s="995"/>
      <c r="GWF4" s="995"/>
      <c r="GWG4" s="995"/>
      <c r="GWH4" s="995"/>
      <c r="GWI4" s="995"/>
      <c r="GWJ4" s="995"/>
      <c r="GWK4" s="995"/>
      <c r="GWL4" s="995"/>
      <c r="GWM4" s="995"/>
      <c r="GWN4" s="995"/>
      <c r="GWO4" s="995"/>
      <c r="GWP4" s="995"/>
      <c r="GWQ4" s="995"/>
      <c r="GWR4" s="995"/>
      <c r="GWS4" s="995"/>
      <c r="GWT4" s="995"/>
      <c r="GWU4" s="995"/>
      <c r="GWV4" s="995"/>
      <c r="GWW4" s="995"/>
      <c r="GWX4" s="995"/>
      <c r="GWY4" s="995"/>
      <c r="GWZ4" s="995"/>
      <c r="GXA4" s="995"/>
      <c r="GXB4" s="995"/>
      <c r="GXC4" s="995"/>
      <c r="GXD4" s="995"/>
      <c r="GXE4" s="995"/>
      <c r="GXF4" s="995"/>
      <c r="GXG4" s="995"/>
      <c r="GXH4" s="995"/>
      <c r="GXI4" s="995"/>
      <c r="GXJ4" s="995"/>
      <c r="GXK4" s="995"/>
      <c r="GXL4" s="995"/>
      <c r="GXM4" s="995"/>
      <c r="GXN4" s="995"/>
      <c r="GXO4" s="995"/>
      <c r="GXP4" s="995"/>
      <c r="GXQ4" s="995"/>
      <c r="GXR4" s="995"/>
      <c r="GXS4" s="995"/>
      <c r="GXT4" s="995"/>
      <c r="GXU4" s="995"/>
      <c r="GXV4" s="995"/>
      <c r="GXW4" s="995"/>
      <c r="GXX4" s="995"/>
      <c r="GXY4" s="995"/>
      <c r="GXZ4" s="995"/>
      <c r="GYA4" s="995"/>
      <c r="GYB4" s="995"/>
      <c r="GYC4" s="995"/>
      <c r="GYD4" s="995"/>
      <c r="GYE4" s="995"/>
      <c r="GYF4" s="995"/>
      <c r="GYG4" s="995"/>
      <c r="GYH4" s="995"/>
      <c r="GYI4" s="995"/>
      <c r="GYJ4" s="995"/>
      <c r="GYK4" s="995"/>
      <c r="GYL4" s="995"/>
      <c r="GYM4" s="995"/>
      <c r="GYN4" s="995"/>
      <c r="GYO4" s="995"/>
      <c r="GYP4" s="995"/>
      <c r="GYQ4" s="995"/>
      <c r="GYR4" s="995"/>
      <c r="GYS4" s="995"/>
      <c r="GYT4" s="995"/>
      <c r="GYU4" s="995"/>
      <c r="GYV4" s="995"/>
      <c r="GYW4" s="995"/>
      <c r="GYX4" s="995"/>
      <c r="GYY4" s="995"/>
      <c r="GYZ4" s="995"/>
      <c r="GZA4" s="995"/>
      <c r="GZB4" s="995"/>
      <c r="GZC4" s="995"/>
      <c r="GZD4" s="995"/>
      <c r="GZE4" s="995"/>
      <c r="GZF4" s="995"/>
      <c r="GZG4" s="995"/>
      <c r="GZH4" s="995"/>
      <c r="GZI4" s="995"/>
      <c r="GZJ4" s="995"/>
      <c r="GZK4" s="995"/>
      <c r="GZL4" s="995"/>
      <c r="GZM4" s="995"/>
      <c r="GZN4" s="995"/>
      <c r="GZO4" s="995"/>
      <c r="GZP4" s="995"/>
      <c r="GZQ4" s="995"/>
      <c r="GZR4" s="995"/>
      <c r="GZS4" s="995"/>
      <c r="GZT4" s="995"/>
      <c r="GZU4" s="995"/>
      <c r="GZV4" s="995"/>
      <c r="GZW4" s="995"/>
      <c r="GZX4" s="995"/>
      <c r="GZY4" s="995"/>
      <c r="GZZ4" s="995"/>
      <c r="HAA4" s="995"/>
      <c r="HAB4" s="995"/>
      <c r="HAC4" s="995"/>
      <c r="HAD4" s="995"/>
      <c r="HAE4" s="995"/>
      <c r="HAF4" s="995"/>
      <c r="HAG4" s="995"/>
      <c r="HAH4" s="995"/>
      <c r="HAI4" s="995"/>
      <c r="HAJ4" s="995"/>
      <c r="HAK4" s="995"/>
      <c r="HAL4" s="995"/>
      <c r="HAM4" s="995"/>
      <c r="HAN4" s="995"/>
      <c r="HAO4" s="995"/>
      <c r="HAP4" s="995"/>
      <c r="HAQ4" s="995"/>
      <c r="HAR4" s="995"/>
      <c r="HAS4" s="995"/>
      <c r="HAT4" s="995"/>
      <c r="HAU4" s="995"/>
      <c r="HAV4" s="995"/>
      <c r="HAW4" s="995"/>
      <c r="HAX4" s="995"/>
      <c r="HAY4" s="995"/>
      <c r="HAZ4" s="995"/>
      <c r="HBA4" s="995"/>
      <c r="HBB4" s="995"/>
      <c r="HBC4" s="995"/>
      <c r="HBD4" s="995"/>
      <c r="HBE4" s="995"/>
      <c r="HBF4" s="995"/>
      <c r="HBG4" s="995"/>
      <c r="HBH4" s="995"/>
      <c r="HBI4" s="995"/>
      <c r="HBJ4" s="995"/>
      <c r="HBK4" s="995"/>
      <c r="HBL4" s="995"/>
      <c r="HBM4" s="995"/>
      <c r="HBN4" s="995"/>
      <c r="HBO4" s="995"/>
      <c r="HBP4" s="995"/>
      <c r="HBQ4" s="995"/>
      <c r="HBR4" s="995"/>
      <c r="HBS4" s="995"/>
      <c r="HBT4" s="995"/>
      <c r="HBU4" s="995"/>
      <c r="HBV4" s="995"/>
      <c r="HBW4" s="995"/>
      <c r="HBX4" s="995"/>
      <c r="HBY4" s="995"/>
      <c r="HBZ4" s="995"/>
      <c r="HCA4" s="995"/>
      <c r="HCB4" s="995"/>
      <c r="HCC4" s="995"/>
      <c r="HCD4" s="995"/>
      <c r="HCE4" s="995"/>
      <c r="HCF4" s="995"/>
      <c r="HCG4" s="995"/>
      <c r="HCH4" s="995"/>
      <c r="HCI4" s="995"/>
      <c r="HCJ4" s="995"/>
      <c r="HCK4" s="995"/>
      <c r="HCL4" s="995"/>
      <c r="HCM4" s="995"/>
      <c r="HCN4" s="995"/>
      <c r="HCO4" s="995"/>
      <c r="HCP4" s="995"/>
      <c r="HCQ4" s="995"/>
      <c r="HCR4" s="995"/>
      <c r="HCS4" s="995"/>
      <c r="HCT4" s="995"/>
      <c r="HCU4" s="995"/>
      <c r="HCV4" s="995"/>
      <c r="HCW4" s="995"/>
      <c r="HCX4" s="995"/>
      <c r="HCY4" s="995"/>
      <c r="HCZ4" s="995"/>
      <c r="HDA4" s="995"/>
      <c r="HDB4" s="995"/>
      <c r="HDC4" s="995"/>
      <c r="HDD4" s="995"/>
      <c r="HDE4" s="995"/>
      <c r="HDF4" s="995"/>
      <c r="HDG4" s="995"/>
      <c r="HDH4" s="995"/>
      <c r="HDI4" s="995"/>
      <c r="HDJ4" s="995"/>
      <c r="HDK4" s="995"/>
      <c r="HDL4" s="995"/>
      <c r="HDM4" s="995"/>
      <c r="HDN4" s="995"/>
      <c r="HDO4" s="995"/>
      <c r="HDP4" s="995"/>
      <c r="HDQ4" s="995"/>
      <c r="HDR4" s="995"/>
      <c r="HDS4" s="995"/>
      <c r="HDT4" s="995"/>
      <c r="HDU4" s="995"/>
      <c r="HDV4" s="995"/>
      <c r="HDW4" s="995"/>
      <c r="HDX4" s="995"/>
      <c r="HDY4" s="995"/>
      <c r="HDZ4" s="995"/>
      <c r="HEA4" s="995"/>
      <c r="HEB4" s="995"/>
      <c r="HEC4" s="995"/>
      <c r="HED4" s="995"/>
      <c r="HEE4" s="995"/>
      <c r="HEF4" s="995"/>
      <c r="HEG4" s="995"/>
      <c r="HEH4" s="995"/>
      <c r="HEI4" s="995"/>
      <c r="HEJ4" s="995"/>
      <c r="HEK4" s="995"/>
      <c r="HEL4" s="995"/>
      <c r="HEM4" s="995"/>
      <c r="HEN4" s="995"/>
      <c r="HEO4" s="995"/>
      <c r="HEP4" s="995"/>
      <c r="HEQ4" s="995"/>
      <c r="HER4" s="995"/>
      <c r="HES4" s="995"/>
      <c r="HET4" s="995"/>
      <c r="HEU4" s="995"/>
      <c r="HEV4" s="995"/>
      <c r="HEW4" s="995"/>
      <c r="HEX4" s="995"/>
      <c r="HEY4" s="995"/>
      <c r="HEZ4" s="995"/>
      <c r="HFA4" s="995"/>
      <c r="HFB4" s="995"/>
      <c r="HFC4" s="995"/>
      <c r="HFD4" s="995"/>
      <c r="HFE4" s="995"/>
      <c r="HFF4" s="995"/>
      <c r="HFG4" s="995"/>
      <c r="HFH4" s="995"/>
      <c r="HFI4" s="995"/>
      <c r="HFJ4" s="995"/>
      <c r="HFK4" s="995"/>
      <c r="HFL4" s="995"/>
      <c r="HFM4" s="995"/>
      <c r="HFN4" s="995"/>
      <c r="HFO4" s="995"/>
      <c r="HFP4" s="995"/>
      <c r="HFQ4" s="995"/>
      <c r="HFR4" s="995"/>
      <c r="HFS4" s="995"/>
      <c r="HFT4" s="995"/>
      <c r="HFU4" s="995"/>
      <c r="HFV4" s="995"/>
      <c r="HFW4" s="995"/>
      <c r="HFX4" s="995"/>
      <c r="HFY4" s="995"/>
      <c r="HFZ4" s="995"/>
      <c r="HGA4" s="995"/>
      <c r="HGB4" s="995"/>
      <c r="HGC4" s="995"/>
      <c r="HGD4" s="995"/>
      <c r="HGE4" s="995"/>
      <c r="HGF4" s="995"/>
      <c r="HGG4" s="995"/>
      <c r="HGH4" s="995"/>
      <c r="HGI4" s="995"/>
      <c r="HGJ4" s="995"/>
      <c r="HGK4" s="995"/>
      <c r="HGL4" s="995"/>
      <c r="HGM4" s="995"/>
      <c r="HGN4" s="995"/>
      <c r="HGO4" s="995"/>
      <c r="HGP4" s="995"/>
      <c r="HGQ4" s="995"/>
      <c r="HGR4" s="995"/>
      <c r="HGS4" s="995"/>
      <c r="HGT4" s="995"/>
      <c r="HGU4" s="995"/>
      <c r="HGV4" s="995"/>
      <c r="HGW4" s="995"/>
      <c r="HGX4" s="995"/>
      <c r="HGY4" s="995"/>
      <c r="HGZ4" s="995"/>
      <c r="HHA4" s="995"/>
      <c r="HHB4" s="995"/>
      <c r="HHC4" s="995"/>
      <c r="HHD4" s="995"/>
      <c r="HHE4" s="995"/>
      <c r="HHF4" s="995"/>
      <c r="HHG4" s="995"/>
      <c r="HHH4" s="995"/>
      <c r="HHI4" s="995"/>
      <c r="HHJ4" s="995"/>
      <c r="HHK4" s="995"/>
      <c r="HHL4" s="995"/>
      <c r="HHM4" s="995"/>
      <c r="HHN4" s="995"/>
      <c r="HHO4" s="995"/>
      <c r="HHP4" s="995"/>
      <c r="HHQ4" s="995"/>
      <c r="HHR4" s="995"/>
      <c r="HHS4" s="995"/>
      <c r="HHT4" s="995"/>
      <c r="HHU4" s="995"/>
      <c r="HHV4" s="995"/>
      <c r="HHW4" s="995"/>
      <c r="HHX4" s="995"/>
      <c r="HHY4" s="995"/>
      <c r="HHZ4" s="995"/>
      <c r="HIA4" s="995"/>
      <c r="HIB4" s="995"/>
      <c r="HIC4" s="995"/>
      <c r="HID4" s="995"/>
      <c r="HIE4" s="995"/>
      <c r="HIF4" s="995"/>
      <c r="HIG4" s="995"/>
      <c r="HIH4" s="995"/>
      <c r="HII4" s="995"/>
      <c r="HIJ4" s="995"/>
      <c r="HIK4" s="995"/>
      <c r="HIL4" s="995"/>
      <c r="HIM4" s="995"/>
      <c r="HIN4" s="995"/>
      <c r="HIO4" s="995"/>
      <c r="HIP4" s="995"/>
      <c r="HIQ4" s="995"/>
      <c r="HIR4" s="995"/>
      <c r="HIS4" s="995"/>
      <c r="HIT4" s="995"/>
      <c r="HIU4" s="995"/>
      <c r="HIV4" s="995"/>
      <c r="HIW4" s="995"/>
      <c r="HIX4" s="995"/>
      <c r="HIY4" s="995"/>
      <c r="HIZ4" s="995"/>
      <c r="HJA4" s="995"/>
      <c r="HJB4" s="995"/>
      <c r="HJC4" s="995"/>
      <c r="HJD4" s="995"/>
      <c r="HJE4" s="995"/>
      <c r="HJF4" s="995"/>
      <c r="HJG4" s="995"/>
      <c r="HJH4" s="995"/>
      <c r="HJI4" s="995"/>
      <c r="HJJ4" s="995"/>
      <c r="HJK4" s="995"/>
      <c r="HJL4" s="995"/>
      <c r="HJM4" s="995"/>
      <c r="HJN4" s="995"/>
      <c r="HJO4" s="995"/>
      <c r="HJP4" s="995"/>
      <c r="HJQ4" s="995"/>
      <c r="HJR4" s="995"/>
      <c r="HJS4" s="995"/>
      <c r="HJT4" s="995"/>
      <c r="HJU4" s="995"/>
      <c r="HJV4" s="995"/>
      <c r="HJW4" s="995"/>
      <c r="HJX4" s="995"/>
      <c r="HJY4" s="995"/>
      <c r="HJZ4" s="995"/>
      <c r="HKA4" s="995"/>
      <c r="HKB4" s="995"/>
      <c r="HKC4" s="995"/>
      <c r="HKD4" s="995"/>
      <c r="HKE4" s="995"/>
      <c r="HKF4" s="995"/>
      <c r="HKG4" s="995"/>
      <c r="HKH4" s="995"/>
      <c r="HKI4" s="995"/>
      <c r="HKJ4" s="995"/>
      <c r="HKK4" s="995"/>
      <c r="HKL4" s="995"/>
      <c r="HKM4" s="995"/>
      <c r="HKN4" s="995"/>
      <c r="HKO4" s="995"/>
      <c r="HKP4" s="995"/>
      <c r="HKQ4" s="995"/>
      <c r="HKR4" s="995"/>
      <c r="HKS4" s="995"/>
      <c r="HKT4" s="995"/>
      <c r="HKU4" s="995"/>
      <c r="HKV4" s="995"/>
      <c r="HKW4" s="995"/>
      <c r="HKX4" s="995"/>
      <c r="HKY4" s="995"/>
      <c r="HKZ4" s="995"/>
      <c r="HLA4" s="995"/>
      <c r="HLB4" s="995"/>
      <c r="HLC4" s="995"/>
      <c r="HLD4" s="995"/>
      <c r="HLE4" s="995"/>
      <c r="HLF4" s="995"/>
      <c r="HLG4" s="995"/>
      <c r="HLH4" s="995"/>
      <c r="HLI4" s="995"/>
      <c r="HLJ4" s="995"/>
      <c r="HLK4" s="995"/>
      <c r="HLL4" s="995"/>
      <c r="HLM4" s="995"/>
      <c r="HLN4" s="995"/>
      <c r="HLO4" s="995"/>
      <c r="HLP4" s="995"/>
      <c r="HLQ4" s="995"/>
      <c r="HLR4" s="995"/>
      <c r="HLS4" s="995"/>
      <c r="HLT4" s="995"/>
      <c r="HLU4" s="995"/>
      <c r="HLV4" s="995"/>
      <c r="HLW4" s="995"/>
      <c r="HLX4" s="995"/>
      <c r="HLY4" s="995"/>
      <c r="HLZ4" s="995"/>
      <c r="HMA4" s="995"/>
      <c r="HMB4" s="995"/>
      <c r="HMC4" s="995"/>
      <c r="HMD4" s="995"/>
      <c r="HME4" s="995"/>
      <c r="HMF4" s="995"/>
      <c r="HMG4" s="995"/>
      <c r="HMH4" s="995"/>
      <c r="HMI4" s="995"/>
      <c r="HMJ4" s="995"/>
      <c r="HMK4" s="995"/>
      <c r="HML4" s="995"/>
      <c r="HMM4" s="995"/>
      <c r="HMN4" s="995"/>
      <c r="HMO4" s="995"/>
      <c r="HMP4" s="995"/>
      <c r="HMQ4" s="995"/>
      <c r="HMR4" s="995"/>
      <c r="HMS4" s="995"/>
      <c r="HMT4" s="995"/>
      <c r="HMU4" s="995"/>
      <c r="HMV4" s="995"/>
      <c r="HMW4" s="995"/>
      <c r="HMX4" s="995"/>
      <c r="HMY4" s="995"/>
      <c r="HMZ4" s="995"/>
      <c r="HNA4" s="995"/>
      <c r="HNB4" s="995"/>
      <c r="HNC4" s="995"/>
      <c r="HND4" s="995"/>
      <c r="HNE4" s="995"/>
      <c r="HNF4" s="995"/>
      <c r="HNG4" s="995"/>
      <c r="HNH4" s="995"/>
      <c r="HNI4" s="995"/>
      <c r="HNJ4" s="995"/>
      <c r="HNK4" s="995"/>
      <c r="HNL4" s="995"/>
      <c r="HNM4" s="995"/>
      <c r="HNN4" s="995"/>
      <c r="HNO4" s="995"/>
      <c r="HNP4" s="995"/>
      <c r="HNQ4" s="995"/>
      <c r="HNR4" s="995"/>
      <c r="HNS4" s="995"/>
      <c r="HNT4" s="995"/>
      <c r="HNU4" s="995"/>
      <c r="HNV4" s="995"/>
      <c r="HNW4" s="995"/>
      <c r="HNX4" s="995"/>
      <c r="HNY4" s="995"/>
      <c r="HNZ4" s="995"/>
      <c r="HOA4" s="995"/>
      <c r="HOB4" s="995"/>
      <c r="HOC4" s="995"/>
      <c r="HOD4" s="995"/>
      <c r="HOE4" s="995"/>
      <c r="HOF4" s="995"/>
      <c r="HOG4" s="995"/>
      <c r="HOH4" s="995"/>
      <c r="HOI4" s="995"/>
      <c r="HOJ4" s="995"/>
      <c r="HOK4" s="995"/>
      <c r="HOL4" s="995"/>
      <c r="HOM4" s="995"/>
      <c r="HON4" s="995"/>
      <c r="HOO4" s="995"/>
      <c r="HOP4" s="995"/>
      <c r="HOQ4" s="995"/>
      <c r="HOR4" s="995"/>
      <c r="HOS4" s="995"/>
      <c r="HOT4" s="995"/>
      <c r="HOU4" s="995"/>
      <c r="HOV4" s="995"/>
      <c r="HOW4" s="995"/>
      <c r="HOX4" s="995"/>
      <c r="HOY4" s="995"/>
      <c r="HOZ4" s="995"/>
      <c r="HPA4" s="995"/>
      <c r="HPB4" s="995"/>
      <c r="HPC4" s="995"/>
      <c r="HPD4" s="995"/>
      <c r="HPE4" s="995"/>
      <c r="HPF4" s="995"/>
      <c r="HPG4" s="995"/>
      <c r="HPH4" s="995"/>
      <c r="HPI4" s="995"/>
      <c r="HPJ4" s="995"/>
      <c r="HPK4" s="995"/>
      <c r="HPL4" s="995"/>
      <c r="HPM4" s="995"/>
      <c r="HPN4" s="995"/>
      <c r="HPO4" s="995"/>
      <c r="HPP4" s="995"/>
      <c r="HPQ4" s="995"/>
      <c r="HPR4" s="995"/>
      <c r="HPS4" s="995"/>
      <c r="HPT4" s="995"/>
      <c r="HPU4" s="995"/>
      <c r="HPV4" s="995"/>
      <c r="HPW4" s="995"/>
      <c r="HPX4" s="995"/>
      <c r="HPY4" s="995"/>
      <c r="HPZ4" s="995"/>
      <c r="HQA4" s="995"/>
      <c r="HQB4" s="995"/>
      <c r="HQC4" s="995"/>
      <c r="HQD4" s="995"/>
      <c r="HQE4" s="995"/>
      <c r="HQF4" s="995"/>
      <c r="HQG4" s="995"/>
      <c r="HQH4" s="995"/>
      <c r="HQI4" s="995"/>
      <c r="HQJ4" s="995"/>
      <c r="HQK4" s="995"/>
      <c r="HQL4" s="995"/>
      <c r="HQM4" s="995"/>
      <c r="HQN4" s="995"/>
      <c r="HQO4" s="995"/>
      <c r="HQP4" s="995"/>
      <c r="HQQ4" s="995"/>
      <c r="HQR4" s="995"/>
      <c r="HQS4" s="995"/>
      <c r="HQT4" s="995"/>
      <c r="HQU4" s="995"/>
      <c r="HQV4" s="995"/>
      <c r="HQW4" s="995"/>
      <c r="HQX4" s="995"/>
      <c r="HQY4" s="995"/>
      <c r="HQZ4" s="995"/>
      <c r="HRA4" s="995"/>
      <c r="HRB4" s="995"/>
      <c r="HRC4" s="995"/>
      <c r="HRD4" s="995"/>
      <c r="HRE4" s="995"/>
      <c r="HRF4" s="995"/>
      <c r="HRG4" s="995"/>
      <c r="HRH4" s="995"/>
      <c r="HRI4" s="995"/>
      <c r="HRJ4" s="995"/>
      <c r="HRK4" s="995"/>
      <c r="HRL4" s="995"/>
      <c r="HRM4" s="995"/>
      <c r="HRN4" s="995"/>
      <c r="HRO4" s="995"/>
      <c r="HRP4" s="995"/>
      <c r="HRQ4" s="995"/>
      <c r="HRR4" s="995"/>
      <c r="HRS4" s="995"/>
      <c r="HRT4" s="995"/>
      <c r="HRU4" s="995"/>
      <c r="HRV4" s="995"/>
      <c r="HRW4" s="995"/>
      <c r="HRX4" s="995"/>
      <c r="HRY4" s="995"/>
      <c r="HRZ4" s="995"/>
      <c r="HSA4" s="995"/>
      <c r="HSB4" s="995"/>
      <c r="HSC4" s="995"/>
      <c r="HSD4" s="995"/>
      <c r="HSE4" s="995"/>
      <c r="HSF4" s="995"/>
      <c r="HSG4" s="995"/>
      <c r="HSH4" s="995"/>
      <c r="HSI4" s="995"/>
      <c r="HSJ4" s="995"/>
      <c r="HSK4" s="995"/>
      <c r="HSL4" s="995"/>
      <c r="HSM4" s="995"/>
      <c r="HSN4" s="995"/>
      <c r="HSO4" s="995"/>
      <c r="HSP4" s="995"/>
      <c r="HSQ4" s="995"/>
      <c r="HSR4" s="995"/>
      <c r="HSS4" s="995"/>
      <c r="HST4" s="995"/>
      <c r="HSU4" s="995"/>
      <c r="HSV4" s="995"/>
      <c r="HSW4" s="995"/>
      <c r="HSX4" s="995"/>
      <c r="HSY4" s="995"/>
      <c r="HSZ4" s="995"/>
      <c r="HTA4" s="995"/>
      <c r="HTB4" s="995"/>
      <c r="HTC4" s="995"/>
      <c r="HTD4" s="995"/>
      <c r="HTE4" s="995"/>
      <c r="HTF4" s="995"/>
      <c r="HTG4" s="995"/>
      <c r="HTH4" s="995"/>
      <c r="HTI4" s="995"/>
      <c r="HTJ4" s="995"/>
      <c r="HTK4" s="995"/>
      <c r="HTL4" s="995"/>
      <c r="HTM4" s="995"/>
      <c r="HTN4" s="995"/>
      <c r="HTO4" s="995"/>
      <c r="HTP4" s="995"/>
      <c r="HTQ4" s="995"/>
      <c r="HTR4" s="995"/>
      <c r="HTS4" s="995"/>
      <c r="HTT4" s="995"/>
      <c r="HTU4" s="995"/>
      <c r="HTV4" s="995"/>
      <c r="HTW4" s="995"/>
      <c r="HTX4" s="995"/>
      <c r="HTY4" s="995"/>
      <c r="HTZ4" s="995"/>
      <c r="HUA4" s="995"/>
      <c r="HUB4" s="995"/>
      <c r="HUC4" s="995"/>
      <c r="HUD4" s="995"/>
      <c r="HUE4" s="995"/>
      <c r="HUF4" s="995"/>
      <c r="HUG4" s="995"/>
      <c r="HUH4" s="995"/>
      <c r="HUI4" s="995"/>
      <c r="HUJ4" s="995"/>
      <c r="HUK4" s="995"/>
      <c r="HUL4" s="995"/>
      <c r="HUM4" s="995"/>
      <c r="HUN4" s="995"/>
      <c r="HUO4" s="995"/>
      <c r="HUP4" s="995"/>
      <c r="HUQ4" s="995"/>
      <c r="HUR4" s="995"/>
      <c r="HUS4" s="995"/>
      <c r="HUT4" s="995"/>
      <c r="HUU4" s="995"/>
      <c r="HUV4" s="995"/>
      <c r="HUW4" s="995"/>
      <c r="HUX4" s="995"/>
      <c r="HUY4" s="995"/>
      <c r="HUZ4" s="995"/>
      <c r="HVA4" s="995"/>
      <c r="HVB4" s="995"/>
      <c r="HVC4" s="995"/>
      <c r="HVD4" s="995"/>
      <c r="HVE4" s="995"/>
      <c r="HVF4" s="995"/>
      <c r="HVG4" s="995"/>
      <c r="HVH4" s="995"/>
      <c r="HVI4" s="995"/>
      <c r="HVJ4" s="995"/>
      <c r="HVK4" s="995"/>
      <c r="HVL4" s="995"/>
      <c r="HVM4" s="995"/>
      <c r="HVN4" s="995"/>
      <c r="HVO4" s="995"/>
      <c r="HVP4" s="995"/>
      <c r="HVQ4" s="995"/>
      <c r="HVR4" s="995"/>
      <c r="HVS4" s="995"/>
      <c r="HVT4" s="995"/>
      <c r="HVU4" s="995"/>
      <c r="HVV4" s="995"/>
      <c r="HVW4" s="995"/>
      <c r="HVX4" s="995"/>
      <c r="HVY4" s="995"/>
      <c r="HVZ4" s="995"/>
      <c r="HWA4" s="995"/>
      <c r="HWB4" s="995"/>
      <c r="HWC4" s="995"/>
      <c r="HWD4" s="995"/>
      <c r="HWE4" s="995"/>
      <c r="HWF4" s="995"/>
      <c r="HWG4" s="995"/>
      <c r="HWH4" s="995"/>
      <c r="HWI4" s="995"/>
      <c r="HWJ4" s="995"/>
      <c r="HWK4" s="995"/>
      <c r="HWL4" s="995"/>
      <c r="HWM4" s="995"/>
      <c r="HWN4" s="995"/>
      <c r="HWO4" s="995"/>
      <c r="HWP4" s="995"/>
      <c r="HWQ4" s="995"/>
      <c r="HWR4" s="995"/>
      <c r="HWS4" s="995"/>
      <c r="HWT4" s="995"/>
      <c r="HWU4" s="995"/>
      <c r="HWV4" s="995"/>
      <c r="HWW4" s="995"/>
      <c r="HWX4" s="995"/>
      <c r="HWY4" s="995"/>
      <c r="HWZ4" s="995"/>
      <c r="HXA4" s="995"/>
      <c r="HXB4" s="995"/>
      <c r="HXC4" s="995"/>
      <c r="HXD4" s="995"/>
      <c r="HXE4" s="995"/>
      <c r="HXF4" s="995"/>
      <c r="HXG4" s="995"/>
      <c r="HXH4" s="995"/>
      <c r="HXI4" s="995"/>
      <c r="HXJ4" s="995"/>
      <c r="HXK4" s="995"/>
      <c r="HXL4" s="995"/>
      <c r="HXM4" s="995"/>
      <c r="HXN4" s="995"/>
      <c r="HXO4" s="995"/>
      <c r="HXP4" s="995"/>
      <c r="HXQ4" s="995"/>
      <c r="HXR4" s="995"/>
      <c r="HXS4" s="995"/>
      <c r="HXT4" s="995"/>
      <c r="HXU4" s="995"/>
      <c r="HXV4" s="995"/>
      <c r="HXW4" s="995"/>
      <c r="HXX4" s="995"/>
      <c r="HXY4" s="995"/>
      <c r="HXZ4" s="995"/>
      <c r="HYA4" s="995"/>
      <c r="HYB4" s="995"/>
      <c r="HYC4" s="995"/>
      <c r="HYD4" s="995"/>
      <c r="HYE4" s="995"/>
      <c r="HYF4" s="995"/>
      <c r="HYG4" s="995"/>
      <c r="HYH4" s="995"/>
      <c r="HYI4" s="995"/>
      <c r="HYJ4" s="995"/>
      <c r="HYK4" s="995"/>
      <c r="HYL4" s="995"/>
      <c r="HYM4" s="995"/>
      <c r="HYN4" s="995"/>
      <c r="HYO4" s="995"/>
      <c r="HYP4" s="995"/>
      <c r="HYQ4" s="995"/>
      <c r="HYR4" s="995"/>
      <c r="HYS4" s="995"/>
      <c r="HYT4" s="995"/>
      <c r="HYU4" s="995"/>
      <c r="HYV4" s="995"/>
      <c r="HYW4" s="995"/>
      <c r="HYX4" s="995"/>
      <c r="HYY4" s="995"/>
      <c r="HYZ4" s="995"/>
      <c r="HZA4" s="995"/>
      <c r="HZB4" s="995"/>
      <c r="HZC4" s="995"/>
      <c r="HZD4" s="995"/>
      <c r="HZE4" s="995"/>
      <c r="HZF4" s="995"/>
      <c r="HZG4" s="995"/>
      <c r="HZH4" s="995"/>
      <c r="HZI4" s="995"/>
      <c r="HZJ4" s="995"/>
      <c r="HZK4" s="995"/>
      <c r="HZL4" s="995"/>
      <c r="HZM4" s="995"/>
      <c r="HZN4" s="995"/>
      <c r="HZO4" s="995"/>
      <c r="HZP4" s="995"/>
      <c r="HZQ4" s="995"/>
      <c r="HZR4" s="995"/>
      <c r="HZS4" s="995"/>
      <c r="HZT4" s="995"/>
      <c r="HZU4" s="995"/>
      <c r="HZV4" s="995"/>
      <c r="HZW4" s="995"/>
      <c r="HZX4" s="995"/>
      <c r="HZY4" s="995"/>
      <c r="HZZ4" s="995"/>
      <c r="IAA4" s="995"/>
      <c r="IAB4" s="995"/>
      <c r="IAC4" s="995"/>
      <c r="IAD4" s="995"/>
      <c r="IAE4" s="995"/>
      <c r="IAF4" s="995"/>
      <c r="IAG4" s="995"/>
      <c r="IAH4" s="995"/>
      <c r="IAI4" s="995"/>
      <c r="IAJ4" s="995"/>
      <c r="IAK4" s="995"/>
      <c r="IAL4" s="995"/>
      <c r="IAM4" s="995"/>
      <c r="IAN4" s="995"/>
      <c r="IAO4" s="995"/>
      <c r="IAP4" s="995"/>
      <c r="IAQ4" s="995"/>
      <c r="IAR4" s="995"/>
      <c r="IAS4" s="995"/>
      <c r="IAT4" s="995"/>
      <c r="IAU4" s="995"/>
      <c r="IAV4" s="995"/>
      <c r="IAW4" s="995"/>
      <c r="IAX4" s="995"/>
      <c r="IAY4" s="995"/>
      <c r="IAZ4" s="995"/>
      <c r="IBA4" s="995"/>
      <c r="IBB4" s="995"/>
      <c r="IBC4" s="995"/>
      <c r="IBD4" s="995"/>
      <c r="IBE4" s="995"/>
      <c r="IBF4" s="995"/>
      <c r="IBG4" s="995"/>
      <c r="IBH4" s="995"/>
      <c r="IBI4" s="995"/>
      <c r="IBJ4" s="995"/>
      <c r="IBK4" s="995"/>
      <c r="IBL4" s="995"/>
      <c r="IBM4" s="995"/>
      <c r="IBN4" s="995"/>
      <c r="IBO4" s="995"/>
      <c r="IBP4" s="995"/>
      <c r="IBQ4" s="995"/>
      <c r="IBR4" s="995"/>
      <c r="IBS4" s="995"/>
      <c r="IBT4" s="995"/>
      <c r="IBU4" s="995"/>
      <c r="IBV4" s="995"/>
      <c r="IBW4" s="995"/>
      <c r="IBX4" s="995"/>
      <c r="IBY4" s="995"/>
      <c r="IBZ4" s="995"/>
      <c r="ICA4" s="995"/>
      <c r="ICB4" s="995"/>
      <c r="ICC4" s="995"/>
      <c r="ICD4" s="995"/>
      <c r="ICE4" s="995"/>
      <c r="ICF4" s="995"/>
      <c r="ICG4" s="995"/>
      <c r="ICH4" s="995"/>
      <c r="ICI4" s="995"/>
      <c r="ICJ4" s="995"/>
      <c r="ICK4" s="995"/>
      <c r="ICL4" s="995"/>
      <c r="ICM4" s="995"/>
      <c r="ICN4" s="995"/>
      <c r="ICO4" s="995"/>
      <c r="ICP4" s="995"/>
      <c r="ICQ4" s="995"/>
      <c r="ICR4" s="995"/>
      <c r="ICS4" s="995"/>
      <c r="ICT4" s="995"/>
      <c r="ICU4" s="995"/>
      <c r="ICV4" s="995"/>
      <c r="ICW4" s="995"/>
      <c r="ICX4" s="995"/>
      <c r="ICY4" s="995"/>
      <c r="ICZ4" s="995"/>
      <c r="IDA4" s="995"/>
      <c r="IDB4" s="995"/>
      <c r="IDC4" s="995"/>
      <c r="IDD4" s="995"/>
      <c r="IDE4" s="995"/>
      <c r="IDF4" s="995"/>
      <c r="IDG4" s="995"/>
      <c r="IDH4" s="995"/>
      <c r="IDI4" s="995"/>
      <c r="IDJ4" s="995"/>
      <c r="IDK4" s="995"/>
      <c r="IDL4" s="995"/>
      <c r="IDM4" s="995"/>
      <c r="IDN4" s="995"/>
      <c r="IDO4" s="995"/>
      <c r="IDP4" s="995"/>
      <c r="IDQ4" s="995"/>
      <c r="IDR4" s="995"/>
      <c r="IDS4" s="995"/>
      <c r="IDT4" s="995"/>
      <c r="IDU4" s="995"/>
      <c r="IDV4" s="995"/>
      <c r="IDW4" s="995"/>
      <c r="IDX4" s="995"/>
      <c r="IDY4" s="995"/>
      <c r="IDZ4" s="995"/>
      <c r="IEA4" s="995"/>
      <c r="IEB4" s="995"/>
      <c r="IEC4" s="995"/>
      <c r="IED4" s="995"/>
      <c r="IEE4" s="995"/>
      <c r="IEF4" s="995"/>
      <c r="IEG4" s="995"/>
      <c r="IEH4" s="995"/>
      <c r="IEI4" s="995"/>
      <c r="IEJ4" s="995"/>
      <c r="IEK4" s="995"/>
      <c r="IEL4" s="995"/>
      <c r="IEM4" s="995"/>
      <c r="IEN4" s="995"/>
      <c r="IEO4" s="995"/>
      <c r="IEP4" s="995"/>
      <c r="IEQ4" s="995"/>
      <c r="IER4" s="995"/>
      <c r="IES4" s="995"/>
      <c r="IET4" s="995"/>
      <c r="IEU4" s="995"/>
      <c r="IEV4" s="995"/>
      <c r="IEW4" s="995"/>
      <c r="IEX4" s="995"/>
      <c r="IEY4" s="995"/>
      <c r="IEZ4" s="995"/>
      <c r="IFA4" s="995"/>
      <c r="IFB4" s="995"/>
      <c r="IFC4" s="995"/>
      <c r="IFD4" s="995"/>
      <c r="IFE4" s="995"/>
      <c r="IFF4" s="995"/>
      <c r="IFG4" s="995"/>
      <c r="IFH4" s="995"/>
      <c r="IFI4" s="995"/>
      <c r="IFJ4" s="995"/>
      <c r="IFK4" s="995"/>
      <c r="IFL4" s="995"/>
      <c r="IFM4" s="995"/>
      <c r="IFN4" s="995"/>
      <c r="IFO4" s="995"/>
      <c r="IFP4" s="995"/>
      <c r="IFQ4" s="995"/>
      <c r="IFR4" s="995"/>
      <c r="IFS4" s="995"/>
      <c r="IFT4" s="995"/>
      <c r="IFU4" s="995"/>
      <c r="IFV4" s="995"/>
      <c r="IFW4" s="995"/>
      <c r="IFX4" s="995"/>
      <c r="IFY4" s="995"/>
      <c r="IFZ4" s="995"/>
      <c r="IGA4" s="995"/>
      <c r="IGB4" s="995"/>
      <c r="IGC4" s="995"/>
      <c r="IGD4" s="995"/>
      <c r="IGE4" s="995"/>
      <c r="IGF4" s="995"/>
      <c r="IGG4" s="995"/>
      <c r="IGH4" s="995"/>
      <c r="IGI4" s="995"/>
      <c r="IGJ4" s="995"/>
      <c r="IGK4" s="995"/>
      <c r="IGL4" s="995"/>
      <c r="IGM4" s="995"/>
      <c r="IGN4" s="995"/>
      <c r="IGO4" s="995"/>
      <c r="IGP4" s="995"/>
      <c r="IGQ4" s="995"/>
      <c r="IGR4" s="995"/>
      <c r="IGS4" s="995"/>
      <c r="IGT4" s="995"/>
      <c r="IGU4" s="995"/>
      <c r="IGV4" s="995"/>
      <c r="IGW4" s="995"/>
      <c r="IGX4" s="995"/>
      <c r="IGY4" s="995"/>
      <c r="IGZ4" s="995"/>
      <c r="IHA4" s="995"/>
      <c r="IHB4" s="995"/>
      <c r="IHC4" s="995"/>
      <c r="IHD4" s="995"/>
      <c r="IHE4" s="995"/>
      <c r="IHF4" s="995"/>
      <c r="IHG4" s="995"/>
      <c r="IHH4" s="995"/>
      <c r="IHI4" s="995"/>
      <c r="IHJ4" s="995"/>
      <c r="IHK4" s="995"/>
      <c r="IHL4" s="995"/>
      <c r="IHM4" s="995"/>
      <c r="IHN4" s="995"/>
      <c r="IHO4" s="995"/>
      <c r="IHP4" s="995"/>
      <c r="IHQ4" s="995"/>
      <c r="IHR4" s="995"/>
      <c r="IHS4" s="995"/>
      <c r="IHT4" s="995"/>
      <c r="IHU4" s="995"/>
      <c r="IHV4" s="995"/>
      <c r="IHW4" s="995"/>
      <c r="IHX4" s="995"/>
      <c r="IHY4" s="995"/>
      <c r="IHZ4" s="995"/>
      <c r="IIA4" s="995"/>
      <c r="IIB4" s="995"/>
      <c r="IIC4" s="995"/>
      <c r="IID4" s="995"/>
      <c r="IIE4" s="995"/>
      <c r="IIF4" s="995"/>
      <c r="IIG4" s="995"/>
      <c r="IIH4" s="995"/>
      <c r="III4" s="995"/>
      <c r="IIJ4" s="995"/>
      <c r="IIK4" s="995"/>
      <c r="IIL4" s="995"/>
      <c r="IIM4" s="995"/>
      <c r="IIN4" s="995"/>
      <c r="IIO4" s="995"/>
      <c r="IIP4" s="995"/>
      <c r="IIQ4" s="995"/>
      <c r="IIR4" s="995"/>
      <c r="IIS4" s="995"/>
      <c r="IIT4" s="995"/>
      <c r="IIU4" s="995"/>
      <c r="IIV4" s="995"/>
      <c r="IIW4" s="995"/>
      <c r="IIX4" s="995"/>
      <c r="IIY4" s="995"/>
      <c r="IIZ4" s="995"/>
      <c r="IJA4" s="995"/>
      <c r="IJB4" s="995"/>
      <c r="IJC4" s="995"/>
      <c r="IJD4" s="995"/>
      <c r="IJE4" s="995"/>
      <c r="IJF4" s="995"/>
      <c r="IJG4" s="995"/>
      <c r="IJH4" s="995"/>
      <c r="IJI4" s="995"/>
      <c r="IJJ4" s="995"/>
      <c r="IJK4" s="995"/>
      <c r="IJL4" s="995"/>
      <c r="IJM4" s="995"/>
      <c r="IJN4" s="995"/>
      <c r="IJO4" s="995"/>
      <c r="IJP4" s="995"/>
      <c r="IJQ4" s="995"/>
      <c r="IJR4" s="995"/>
      <c r="IJS4" s="995"/>
      <c r="IJT4" s="995"/>
      <c r="IJU4" s="995"/>
      <c r="IJV4" s="995"/>
      <c r="IJW4" s="995"/>
      <c r="IJX4" s="995"/>
      <c r="IJY4" s="995"/>
      <c r="IJZ4" s="995"/>
      <c r="IKA4" s="995"/>
      <c r="IKB4" s="995"/>
      <c r="IKC4" s="995"/>
      <c r="IKD4" s="995"/>
      <c r="IKE4" s="995"/>
      <c r="IKF4" s="995"/>
      <c r="IKG4" s="995"/>
      <c r="IKH4" s="995"/>
      <c r="IKI4" s="995"/>
      <c r="IKJ4" s="995"/>
      <c r="IKK4" s="995"/>
      <c r="IKL4" s="995"/>
      <c r="IKM4" s="995"/>
      <c r="IKN4" s="995"/>
      <c r="IKO4" s="995"/>
      <c r="IKP4" s="995"/>
      <c r="IKQ4" s="995"/>
      <c r="IKR4" s="995"/>
      <c r="IKS4" s="995"/>
      <c r="IKT4" s="995"/>
      <c r="IKU4" s="995"/>
      <c r="IKV4" s="995"/>
      <c r="IKW4" s="995"/>
      <c r="IKX4" s="995"/>
      <c r="IKY4" s="995"/>
      <c r="IKZ4" s="995"/>
      <c r="ILA4" s="995"/>
      <c r="ILB4" s="995"/>
      <c r="ILC4" s="995"/>
      <c r="ILD4" s="995"/>
      <c r="ILE4" s="995"/>
      <c r="ILF4" s="995"/>
      <c r="ILG4" s="995"/>
      <c r="ILH4" s="995"/>
      <c r="ILI4" s="995"/>
      <c r="ILJ4" s="995"/>
      <c r="ILK4" s="995"/>
      <c r="ILL4" s="995"/>
      <c r="ILM4" s="995"/>
      <c r="ILN4" s="995"/>
      <c r="ILO4" s="995"/>
      <c r="ILP4" s="995"/>
      <c r="ILQ4" s="995"/>
      <c r="ILR4" s="995"/>
      <c r="ILS4" s="995"/>
      <c r="ILT4" s="995"/>
      <c r="ILU4" s="995"/>
      <c r="ILV4" s="995"/>
      <c r="ILW4" s="995"/>
      <c r="ILX4" s="995"/>
      <c r="ILY4" s="995"/>
      <c r="ILZ4" s="995"/>
      <c r="IMA4" s="995"/>
      <c r="IMB4" s="995"/>
      <c r="IMC4" s="995"/>
      <c r="IMD4" s="995"/>
      <c r="IME4" s="995"/>
      <c r="IMF4" s="995"/>
      <c r="IMG4" s="995"/>
      <c r="IMH4" s="995"/>
      <c r="IMI4" s="995"/>
      <c r="IMJ4" s="995"/>
      <c r="IMK4" s="995"/>
      <c r="IML4" s="995"/>
      <c r="IMM4" s="995"/>
      <c r="IMN4" s="995"/>
      <c r="IMO4" s="995"/>
      <c r="IMP4" s="995"/>
      <c r="IMQ4" s="995"/>
      <c r="IMR4" s="995"/>
      <c r="IMS4" s="995"/>
      <c r="IMT4" s="995"/>
      <c r="IMU4" s="995"/>
      <c r="IMV4" s="995"/>
      <c r="IMW4" s="995"/>
      <c r="IMX4" s="995"/>
      <c r="IMY4" s="995"/>
      <c r="IMZ4" s="995"/>
      <c r="INA4" s="995"/>
      <c r="INB4" s="995"/>
      <c r="INC4" s="995"/>
      <c r="IND4" s="995"/>
      <c r="INE4" s="995"/>
      <c r="INF4" s="995"/>
      <c r="ING4" s="995"/>
      <c r="INH4" s="995"/>
      <c r="INI4" s="995"/>
      <c r="INJ4" s="995"/>
      <c r="INK4" s="995"/>
      <c r="INL4" s="995"/>
      <c r="INM4" s="995"/>
      <c r="INN4" s="995"/>
      <c r="INO4" s="995"/>
      <c r="INP4" s="995"/>
      <c r="INQ4" s="995"/>
      <c r="INR4" s="995"/>
      <c r="INS4" s="995"/>
      <c r="INT4" s="995"/>
      <c r="INU4" s="995"/>
      <c r="INV4" s="995"/>
      <c r="INW4" s="995"/>
      <c r="INX4" s="995"/>
      <c r="INY4" s="995"/>
      <c r="INZ4" s="995"/>
      <c r="IOA4" s="995"/>
      <c r="IOB4" s="995"/>
      <c r="IOC4" s="995"/>
      <c r="IOD4" s="995"/>
      <c r="IOE4" s="995"/>
      <c r="IOF4" s="995"/>
      <c r="IOG4" s="995"/>
      <c r="IOH4" s="995"/>
      <c r="IOI4" s="995"/>
      <c r="IOJ4" s="995"/>
      <c r="IOK4" s="995"/>
      <c r="IOL4" s="995"/>
      <c r="IOM4" s="995"/>
      <c r="ION4" s="995"/>
      <c r="IOO4" s="995"/>
      <c r="IOP4" s="995"/>
      <c r="IOQ4" s="995"/>
      <c r="IOR4" s="995"/>
      <c r="IOS4" s="995"/>
      <c r="IOT4" s="995"/>
      <c r="IOU4" s="995"/>
      <c r="IOV4" s="995"/>
      <c r="IOW4" s="995"/>
      <c r="IOX4" s="995"/>
      <c r="IOY4" s="995"/>
      <c r="IOZ4" s="995"/>
      <c r="IPA4" s="995"/>
      <c r="IPB4" s="995"/>
      <c r="IPC4" s="995"/>
      <c r="IPD4" s="995"/>
      <c r="IPE4" s="995"/>
      <c r="IPF4" s="995"/>
      <c r="IPG4" s="995"/>
      <c r="IPH4" s="995"/>
      <c r="IPI4" s="995"/>
      <c r="IPJ4" s="995"/>
      <c r="IPK4" s="995"/>
      <c r="IPL4" s="995"/>
      <c r="IPM4" s="995"/>
      <c r="IPN4" s="995"/>
      <c r="IPO4" s="995"/>
      <c r="IPP4" s="995"/>
      <c r="IPQ4" s="995"/>
      <c r="IPR4" s="995"/>
      <c r="IPS4" s="995"/>
      <c r="IPT4" s="995"/>
      <c r="IPU4" s="995"/>
      <c r="IPV4" s="995"/>
      <c r="IPW4" s="995"/>
      <c r="IPX4" s="995"/>
      <c r="IPY4" s="995"/>
      <c r="IPZ4" s="995"/>
      <c r="IQA4" s="995"/>
      <c r="IQB4" s="995"/>
      <c r="IQC4" s="995"/>
      <c r="IQD4" s="995"/>
      <c r="IQE4" s="995"/>
      <c r="IQF4" s="995"/>
      <c r="IQG4" s="995"/>
      <c r="IQH4" s="995"/>
      <c r="IQI4" s="995"/>
      <c r="IQJ4" s="995"/>
      <c r="IQK4" s="995"/>
      <c r="IQL4" s="995"/>
      <c r="IQM4" s="995"/>
      <c r="IQN4" s="995"/>
      <c r="IQO4" s="995"/>
      <c r="IQP4" s="995"/>
      <c r="IQQ4" s="995"/>
      <c r="IQR4" s="995"/>
      <c r="IQS4" s="995"/>
      <c r="IQT4" s="995"/>
      <c r="IQU4" s="995"/>
      <c r="IQV4" s="995"/>
      <c r="IQW4" s="995"/>
      <c r="IQX4" s="995"/>
      <c r="IQY4" s="995"/>
      <c r="IQZ4" s="995"/>
      <c r="IRA4" s="995"/>
      <c r="IRB4" s="995"/>
      <c r="IRC4" s="995"/>
      <c r="IRD4" s="995"/>
      <c r="IRE4" s="995"/>
      <c r="IRF4" s="995"/>
      <c r="IRG4" s="995"/>
      <c r="IRH4" s="995"/>
      <c r="IRI4" s="995"/>
      <c r="IRJ4" s="995"/>
      <c r="IRK4" s="995"/>
      <c r="IRL4" s="995"/>
      <c r="IRM4" s="995"/>
      <c r="IRN4" s="995"/>
      <c r="IRO4" s="995"/>
      <c r="IRP4" s="995"/>
      <c r="IRQ4" s="995"/>
      <c r="IRR4" s="995"/>
      <c r="IRS4" s="995"/>
      <c r="IRT4" s="995"/>
      <c r="IRU4" s="995"/>
      <c r="IRV4" s="995"/>
      <c r="IRW4" s="995"/>
      <c r="IRX4" s="995"/>
      <c r="IRY4" s="995"/>
      <c r="IRZ4" s="995"/>
      <c r="ISA4" s="995"/>
      <c r="ISB4" s="995"/>
      <c r="ISC4" s="995"/>
      <c r="ISD4" s="995"/>
      <c r="ISE4" s="995"/>
      <c r="ISF4" s="995"/>
      <c r="ISG4" s="995"/>
      <c r="ISH4" s="995"/>
      <c r="ISI4" s="995"/>
      <c r="ISJ4" s="995"/>
      <c r="ISK4" s="995"/>
      <c r="ISL4" s="995"/>
      <c r="ISM4" s="995"/>
      <c r="ISN4" s="995"/>
      <c r="ISO4" s="995"/>
      <c r="ISP4" s="995"/>
      <c r="ISQ4" s="995"/>
      <c r="ISR4" s="995"/>
      <c r="ISS4" s="995"/>
      <c r="IST4" s="995"/>
      <c r="ISU4" s="995"/>
      <c r="ISV4" s="995"/>
      <c r="ISW4" s="995"/>
      <c r="ISX4" s="995"/>
      <c r="ISY4" s="995"/>
      <c r="ISZ4" s="995"/>
      <c r="ITA4" s="995"/>
      <c r="ITB4" s="995"/>
      <c r="ITC4" s="995"/>
      <c r="ITD4" s="995"/>
      <c r="ITE4" s="995"/>
      <c r="ITF4" s="995"/>
      <c r="ITG4" s="995"/>
      <c r="ITH4" s="995"/>
      <c r="ITI4" s="995"/>
      <c r="ITJ4" s="995"/>
      <c r="ITK4" s="995"/>
      <c r="ITL4" s="995"/>
      <c r="ITM4" s="995"/>
      <c r="ITN4" s="995"/>
      <c r="ITO4" s="995"/>
      <c r="ITP4" s="995"/>
      <c r="ITQ4" s="995"/>
      <c r="ITR4" s="995"/>
      <c r="ITS4" s="995"/>
      <c r="ITT4" s="995"/>
      <c r="ITU4" s="995"/>
      <c r="ITV4" s="995"/>
      <c r="ITW4" s="995"/>
      <c r="ITX4" s="995"/>
      <c r="ITY4" s="995"/>
      <c r="ITZ4" s="995"/>
      <c r="IUA4" s="995"/>
      <c r="IUB4" s="995"/>
      <c r="IUC4" s="995"/>
      <c r="IUD4" s="995"/>
      <c r="IUE4" s="995"/>
      <c r="IUF4" s="995"/>
      <c r="IUG4" s="995"/>
      <c r="IUH4" s="995"/>
      <c r="IUI4" s="995"/>
      <c r="IUJ4" s="995"/>
      <c r="IUK4" s="995"/>
      <c r="IUL4" s="995"/>
      <c r="IUM4" s="995"/>
      <c r="IUN4" s="995"/>
      <c r="IUO4" s="995"/>
      <c r="IUP4" s="995"/>
      <c r="IUQ4" s="995"/>
      <c r="IUR4" s="995"/>
      <c r="IUS4" s="995"/>
      <c r="IUT4" s="995"/>
      <c r="IUU4" s="995"/>
      <c r="IUV4" s="995"/>
      <c r="IUW4" s="995"/>
      <c r="IUX4" s="995"/>
      <c r="IUY4" s="995"/>
      <c r="IUZ4" s="995"/>
      <c r="IVA4" s="995"/>
      <c r="IVB4" s="995"/>
      <c r="IVC4" s="995"/>
      <c r="IVD4" s="995"/>
      <c r="IVE4" s="995"/>
      <c r="IVF4" s="995"/>
      <c r="IVG4" s="995"/>
      <c r="IVH4" s="995"/>
      <c r="IVI4" s="995"/>
      <c r="IVJ4" s="995"/>
      <c r="IVK4" s="995"/>
      <c r="IVL4" s="995"/>
      <c r="IVM4" s="995"/>
      <c r="IVN4" s="995"/>
      <c r="IVO4" s="995"/>
      <c r="IVP4" s="995"/>
      <c r="IVQ4" s="995"/>
      <c r="IVR4" s="995"/>
      <c r="IVS4" s="995"/>
      <c r="IVT4" s="995"/>
      <c r="IVU4" s="995"/>
      <c r="IVV4" s="995"/>
      <c r="IVW4" s="995"/>
      <c r="IVX4" s="995"/>
      <c r="IVY4" s="995"/>
      <c r="IVZ4" s="995"/>
      <c r="IWA4" s="995"/>
      <c r="IWB4" s="995"/>
      <c r="IWC4" s="995"/>
      <c r="IWD4" s="995"/>
      <c r="IWE4" s="995"/>
      <c r="IWF4" s="995"/>
      <c r="IWG4" s="995"/>
      <c r="IWH4" s="995"/>
      <c r="IWI4" s="995"/>
      <c r="IWJ4" s="995"/>
      <c r="IWK4" s="995"/>
      <c r="IWL4" s="995"/>
      <c r="IWM4" s="995"/>
      <c r="IWN4" s="995"/>
      <c r="IWO4" s="995"/>
      <c r="IWP4" s="995"/>
      <c r="IWQ4" s="995"/>
      <c r="IWR4" s="995"/>
      <c r="IWS4" s="995"/>
      <c r="IWT4" s="995"/>
      <c r="IWU4" s="995"/>
      <c r="IWV4" s="995"/>
      <c r="IWW4" s="995"/>
      <c r="IWX4" s="995"/>
      <c r="IWY4" s="995"/>
      <c r="IWZ4" s="995"/>
      <c r="IXA4" s="995"/>
      <c r="IXB4" s="995"/>
      <c r="IXC4" s="995"/>
      <c r="IXD4" s="995"/>
      <c r="IXE4" s="995"/>
      <c r="IXF4" s="995"/>
      <c r="IXG4" s="995"/>
      <c r="IXH4" s="995"/>
      <c r="IXI4" s="995"/>
      <c r="IXJ4" s="995"/>
      <c r="IXK4" s="995"/>
      <c r="IXL4" s="995"/>
      <c r="IXM4" s="995"/>
      <c r="IXN4" s="995"/>
      <c r="IXO4" s="995"/>
      <c r="IXP4" s="995"/>
      <c r="IXQ4" s="995"/>
      <c r="IXR4" s="995"/>
      <c r="IXS4" s="995"/>
      <c r="IXT4" s="995"/>
      <c r="IXU4" s="995"/>
      <c r="IXV4" s="995"/>
      <c r="IXW4" s="995"/>
      <c r="IXX4" s="995"/>
      <c r="IXY4" s="995"/>
      <c r="IXZ4" s="995"/>
      <c r="IYA4" s="995"/>
      <c r="IYB4" s="995"/>
      <c r="IYC4" s="995"/>
      <c r="IYD4" s="995"/>
      <c r="IYE4" s="995"/>
      <c r="IYF4" s="995"/>
      <c r="IYG4" s="995"/>
      <c r="IYH4" s="995"/>
      <c r="IYI4" s="995"/>
      <c r="IYJ4" s="995"/>
      <c r="IYK4" s="995"/>
      <c r="IYL4" s="995"/>
      <c r="IYM4" s="995"/>
      <c r="IYN4" s="995"/>
      <c r="IYO4" s="995"/>
      <c r="IYP4" s="995"/>
      <c r="IYQ4" s="995"/>
      <c r="IYR4" s="995"/>
      <c r="IYS4" s="995"/>
      <c r="IYT4" s="995"/>
      <c r="IYU4" s="995"/>
      <c r="IYV4" s="995"/>
      <c r="IYW4" s="995"/>
      <c r="IYX4" s="995"/>
      <c r="IYY4" s="995"/>
      <c r="IYZ4" s="995"/>
      <c r="IZA4" s="995"/>
      <c r="IZB4" s="995"/>
      <c r="IZC4" s="995"/>
      <c r="IZD4" s="995"/>
      <c r="IZE4" s="995"/>
      <c r="IZF4" s="995"/>
      <c r="IZG4" s="995"/>
      <c r="IZH4" s="995"/>
      <c r="IZI4" s="995"/>
      <c r="IZJ4" s="995"/>
      <c r="IZK4" s="995"/>
      <c r="IZL4" s="995"/>
      <c r="IZM4" s="995"/>
      <c r="IZN4" s="995"/>
      <c r="IZO4" s="995"/>
      <c r="IZP4" s="995"/>
      <c r="IZQ4" s="995"/>
      <c r="IZR4" s="995"/>
      <c r="IZS4" s="995"/>
      <c r="IZT4" s="995"/>
      <c r="IZU4" s="995"/>
      <c r="IZV4" s="995"/>
      <c r="IZW4" s="995"/>
      <c r="IZX4" s="995"/>
      <c r="IZY4" s="995"/>
      <c r="IZZ4" s="995"/>
      <c r="JAA4" s="995"/>
      <c r="JAB4" s="995"/>
      <c r="JAC4" s="995"/>
      <c r="JAD4" s="995"/>
      <c r="JAE4" s="995"/>
      <c r="JAF4" s="995"/>
      <c r="JAG4" s="995"/>
      <c r="JAH4" s="995"/>
      <c r="JAI4" s="995"/>
      <c r="JAJ4" s="995"/>
      <c r="JAK4" s="995"/>
      <c r="JAL4" s="995"/>
      <c r="JAM4" s="995"/>
      <c r="JAN4" s="995"/>
      <c r="JAO4" s="995"/>
      <c r="JAP4" s="995"/>
      <c r="JAQ4" s="995"/>
      <c r="JAR4" s="995"/>
      <c r="JAS4" s="995"/>
      <c r="JAT4" s="995"/>
      <c r="JAU4" s="995"/>
      <c r="JAV4" s="995"/>
      <c r="JAW4" s="995"/>
      <c r="JAX4" s="995"/>
      <c r="JAY4" s="995"/>
      <c r="JAZ4" s="995"/>
      <c r="JBA4" s="995"/>
      <c r="JBB4" s="995"/>
      <c r="JBC4" s="995"/>
      <c r="JBD4" s="995"/>
      <c r="JBE4" s="995"/>
      <c r="JBF4" s="995"/>
      <c r="JBG4" s="995"/>
      <c r="JBH4" s="995"/>
      <c r="JBI4" s="995"/>
      <c r="JBJ4" s="995"/>
      <c r="JBK4" s="995"/>
      <c r="JBL4" s="995"/>
      <c r="JBM4" s="995"/>
      <c r="JBN4" s="995"/>
      <c r="JBO4" s="995"/>
      <c r="JBP4" s="995"/>
      <c r="JBQ4" s="995"/>
      <c r="JBR4" s="995"/>
      <c r="JBS4" s="995"/>
      <c r="JBT4" s="995"/>
      <c r="JBU4" s="995"/>
      <c r="JBV4" s="995"/>
      <c r="JBW4" s="995"/>
      <c r="JBX4" s="995"/>
      <c r="JBY4" s="995"/>
      <c r="JBZ4" s="995"/>
      <c r="JCA4" s="995"/>
      <c r="JCB4" s="995"/>
      <c r="JCC4" s="995"/>
      <c r="JCD4" s="995"/>
      <c r="JCE4" s="995"/>
      <c r="JCF4" s="995"/>
      <c r="JCG4" s="995"/>
      <c r="JCH4" s="995"/>
      <c r="JCI4" s="995"/>
      <c r="JCJ4" s="995"/>
      <c r="JCK4" s="995"/>
      <c r="JCL4" s="995"/>
      <c r="JCM4" s="995"/>
      <c r="JCN4" s="995"/>
      <c r="JCO4" s="995"/>
      <c r="JCP4" s="995"/>
      <c r="JCQ4" s="995"/>
      <c r="JCR4" s="995"/>
      <c r="JCS4" s="995"/>
      <c r="JCT4" s="995"/>
      <c r="JCU4" s="995"/>
      <c r="JCV4" s="995"/>
      <c r="JCW4" s="995"/>
      <c r="JCX4" s="995"/>
      <c r="JCY4" s="995"/>
      <c r="JCZ4" s="995"/>
      <c r="JDA4" s="995"/>
      <c r="JDB4" s="995"/>
      <c r="JDC4" s="995"/>
      <c r="JDD4" s="995"/>
      <c r="JDE4" s="995"/>
      <c r="JDF4" s="995"/>
      <c r="JDG4" s="995"/>
      <c r="JDH4" s="995"/>
      <c r="JDI4" s="995"/>
      <c r="JDJ4" s="995"/>
      <c r="JDK4" s="995"/>
      <c r="JDL4" s="995"/>
      <c r="JDM4" s="995"/>
      <c r="JDN4" s="995"/>
      <c r="JDO4" s="995"/>
      <c r="JDP4" s="995"/>
      <c r="JDQ4" s="995"/>
      <c r="JDR4" s="995"/>
      <c r="JDS4" s="995"/>
      <c r="JDT4" s="995"/>
      <c r="JDU4" s="995"/>
      <c r="JDV4" s="995"/>
      <c r="JDW4" s="995"/>
      <c r="JDX4" s="995"/>
      <c r="JDY4" s="995"/>
      <c r="JDZ4" s="995"/>
      <c r="JEA4" s="995"/>
      <c r="JEB4" s="995"/>
      <c r="JEC4" s="995"/>
      <c r="JED4" s="995"/>
      <c r="JEE4" s="995"/>
      <c r="JEF4" s="995"/>
      <c r="JEG4" s="995"/>
      <c r="JEH4" s="995"/>
      <c r="JEI4" s="995"/>
      <c r="JEJ4" s="995"/>
      <c r="JEK4" s="995"/>
      <c r="JEL4" s="995"/>
      <c r="JEM4" s="995"/>
      <c r="JEN4" s="995"/>
      <c r="JEO4" s="995"/>
      <c r="JEP4" s="995"/>
      <c r="JEQ4" s="995"/>
      <c r="JER4" s="995"/>
      <c r="JES4" s="995"/>
      <c r="JET4" s="995"/>
      <c r="JEU4" s="995"/>
      <c r="JEV4" s="995"/>
      <c r="JEW4" s="995"/>
      <c r="JEX4" s="995"/>
      <c r="JEY4" s="995"/>
      <c r="JEZ4" s="995"/>
      <c r="JFA4" s="995"/>
      <c r="JFB4" s="995"/>
      <c r="JFC4" s="995"/>
      <c r="JFD4" s="995"/>
      <c r="JFE4" s="995"/>
      <c r="JFF4" s="995"/>
      <c r="JFG4" s="995"/>
      <c r="JFH4" s="995"/>
      <c r="JFI4" s="995"/>
      <c r="JFJ4" s="995"/>
      <c r="JFK4" s="995"/>
      <c r="JFL4" s="995"/>
      <c r="JFM4" s="995"/>
      <c r="JFN4" s="995"/>
      <c r="JFO4" s="995"/>
      <c r="JFP4" s="995"/>
      <c r="JFQ4" s="995"/>
      <c r="JFR4" s="995"/>
      <c r="JFS4" s="995"/>
      <c r="JFT4" s="995"/>
      <c r="JFU4" s="995"/>
      <c r="JFV4" s="995"/>
      <c r="JFW4" s="995"/>
      <c r="JFX4" s="995"/>
      <c r="JFY4" s="995"/>
      <c r="JFZ4" s="995"/>
      <c r="JGA4" s="995"/>
      <c r="JGB4" s="995"/>
      <c r="JGC4" s="995"/>
      <c r="JGD4" s="995"/>
      <c r="JGE4" s="995"/>
      <c r="JGF4" s="995"/>
      <c r="JGG4" s="995"/>
      <c r="JGH4" s="995"/>
      <c r="JGI4" s="995"/>
      <c r="JGJ4" s="995"/>
      <c r="JGK4" s="995"/>
      <c r="JGL4" s="995"/>
      <c r="JGM4" s="995"/>
      <c r="JGN4" s="995"/>
      <c r="JGO4" s="995"/>
      <c r="JGP4" s="995"/>
      <c r="JGQ4" s="995"/>
      <c r="JGR4" s="995"/>
      <c r="JGS4" s="995"/>
      <c r="JGT4" s="995"/>
      <c r="JGU4" s="995"/>
      <c r="JGV4" s="995"/>
      <c r="JGW4" s="995"/>
      <c r="JGX4" s="995"/>
      <c r="JGY4" s="995"/>
      <c r="JGZ4" s="995"/>
      <c r="JHA4" s="995"/>
      <c r="JHB4" s="995"/>
      <c r="JHC4" s="995"/>
      <c r="JHD4" s="995"/>
      <c r="JHE4" s="995"/>
      <c r="JHF4" s="995"/>
      <c r="JHG4" s="995"/>
      <c r="JHH4" s="995"/>
      <c r="JHI4" s="995"/>
      <c r="JHJ4" s="995"/>
      <c r="JHK4" s="995"/>
      <c r="JHL4" s="995"/>
      <c r="JHM4" s="995"/>
      <c r="JHN4" s="995"/>
      <c r="JHO4" s="995"/>
      <c r="JHP4" s="995"/>
      <c r="JHQ4" s="995"/>
      <c r="JHR4" s="995"/>
      <c r="JHS4" s="995"/>
      <c r="JHT4" s="995"/>
      <c r="JHU4" s="995"/>
      <c r="JHV4" s="995"/>
      <c r="JHW4" s="995"/>
      <c r="JHX4" s="995"/>
      <c r="JHY4" s="995"/>
      <c r="JHZ4" s="995"/>
      <c r="JIA4" s="995"/>
      <c r="JIB4" s="995"/>
      <c r="JIC4" s="995"/>
      <c r="JID4" s="995"/>
      <c r="JIE4" s="995"/>
      <c r="JIF4" s="995"/>
      <c r="JIG4" s="995"/>
      <c r="JIH4" s="995"/>
      <c r="JII4" s="995"/>
      <c r="JIJ4" s="995"/>
      <c r="JIK4" s="995"/>
      <c r="JIL4" s="995"/>
      <c r="JIM4" s="995"/>
      <c r="JIN4" s="995"/>
      <c r="JIO4" s="995"/>
      <c r="JIP4" s="995"/>
      <c r="JIQ4" s="995"/>
      <c r="JIR4" s="995"/>
      <c r="JIS4" s="995"/>
      <c r="JIT4" s="995"/>
      <c r="JIU4" s="995"/>
      <c r="JIV4" s="995"/>
      <c r="JIW4" s="995"/>
      <c r="JIX4" s="995"/>
      <c r="JIY4" s="995"/>
      <c r="JIZ4" s="995"/>
      <c r="JJA4" s="995"/>
      <c r="JJB4" s="995"/>
      <c r="JJC4" s="995"/>
      <c r="JJD4" s="995"/>
      <c r="JJE4" s="995"/>
      <c r="JJF4" s="995"/>
      <c r="JJG4" s="995"/>
      <c r="JJH4" s="995"/>
      <c r="JJI4" s="995"/>
      <c r="JJJ4" s="995"/>
      <c r="JJK4" s="995"/>
      <c r="JJL4" s="995"/>
      <c r="JJM4" s="995"/>
      <c r="JJN4" s="995"/>
      <c r="JJO4" s="995"/>
      <c r="JJP4" s="995"/>
      <c r="JJQ4" s="995"/>
      <c r="JJR4" s="995"/>
      <c r="JJS4" s="995"/>
      <c r="JJT4" s="995"/>
      <c r="JJU4" s="995"/>
      <c r="JJV4" s="995"/>
      <c r="JJW4" s="995"/>
      <c r="JJX4" s="995"/>
      <c r="JJY4" s="995"/>
      <c r="JJZ4" s="995"/>
      <c r="JKA4" s="995"/>
      <c r="JKB4" s="995"/>
      <c r="JKC4" s="995"/>
      <c r="JKD4" s="995"/>
      <c r="JKE4" s="995"/>
      <c r="JKF4" s="995"/>
      <c r="JKG4" s="995"/>
      <c r="JKH4" s="995"/>
      <c r="JKI4" s="995"/>
      <c r="JKJ4" s="995"/>
      <c r="JKK4" s="995"/>
      <c r="JKL4" s="995"/>
      <c r="JKM4" s="995"/>
      <c r="JKN4" s="995"/>
      <c r="JKO4" s="995"/>
      <c r="JKP4" s="995"/>
      <c r="JKQ4" s="995"/>
      <c r="JKR4" s="995"/>
      <c r="JKS4" s="995"/>
      <c r="JKT4" s="995"/>
      <c r="JKU4" s="995"/>
      <c r="JKV4" s="995"/>
      <c r="JKW4" s="995"/>
      <c r="JKX4" s="995"/>
      <c r="JKY4" s="995"/>
      <c r="JKZ4" s="995"/>
      <c r="JLA4" s="995"/>
      <c r="JLB4" s="995"/>
      <c r="JLC4" s="995"/>
      <c r="JLD4" s="995"/>
      <c r="JLE4" s="995"/>
      <c r="JLF4" s="995"/>
      <c r="JLG4" s="995"/>
      <c r="JLH4" s="995"/>
      <c r="JLI4" s="995"/>
      <c r="JLJ4" s="995"/>
      <c r="JLK4" s="995"/>
      <c r="JLL4" s="995"/>
      <c r="JLM4" s="995"/>
      <c r="JLN4" s="995"/>
      <c r="JLO4" s="995"/>
      <c r="JLP4" s="995"/>
      <c r="JLQ4" s="995"/>
      <c r="JLR4" s="995"/>
      <c r="JLS4" s="995"/>
      <c r="JLT4" s="995"/>
      <c r="JLU4" s="995"/>
      <c r="JLV4" s="995"/>
      <c r="JLW4" s="995"/>
      <c r="JLX4" s="995"/>
      <c r="JLY4" s="995"/>
      <c r="JLZ4" s="995"/>
      <c r="JMA4" s="995"/>
      <c r="JMB4" s="995"/>
      <c r="JMC4" s="995"/>
      <c r="JMD4" s="995"/>
      <c r="JME4" s="995"/>
      <c r="JMF4" s="995"/>
      <c r="JMG4" s="995"/>
      <c r="JMH4" s="995"/>
      <c r="JMI4" s="995"/>
      <c r="JMJ4" s="995"/>
      <c r="JMK4" s="995"/>
      <c r="JML4" s="995"/>
      <c r="JMM4" s="995"/>
      <c r="JMN4" s="995"/>
      <c r="JMO4" s="995"/>
      <c r="JMP4" s="995"/>
      <c r="JMQ4" s="995"/>
      <c r="JMR4" s="995"/>
      <c r="JMS4" s="995"/>
      <c r="JMT4" s="995"/>
      <c r="JMU4" s="995"/>
      <c r="JMV4" s="995"/>
      <c r="JMW4" s="995"/>
      <c r="JMX4" s="995"/>
      <c r="JMY4" s="995"/>
      <c r="JMZ4" s="995"/>
      <c r="JNA4" s="995"/>
      <c r="JNB4" s="995"/>
      <c r="JNC4" s="995"/>
      <c r="JND4" s="995"/>
      <c r="JNE4" s="995"/>
      <c r="JNF4" s="995"/>
      <c r="JNG4" s="995"/>
      <c r="JNH4" s="995"/>
      <c r="JNI4" s="995"/>
      <c r="JNJ4" s="995"/>
      <c r="JNK4" s="995"/>
      <c r="JNL4" s="995"/>
      <c r="JNM4" s="995"/>
      <c r="JNN4" s="995"/>
      <c r="JNO4" s="995"/>
      <c r="JNP4" s="995"/>
      <c r="JNQ4" s="995"/>
      <c r="JNR4" s="995"/>
      <c r="JNS4" s="995"/>
      <c r="JNT4" s="995"/>
      <c r="JNU4" s="995"/>
      <c r="JNV4" s="995"/>
      <c r="JNW4" s="995"/>
      <c r="JNX4" s="995"/>
      <c r="JNY4" s="995"/>
      <c r="JNZ4" s="995"/>
      <c r="JOA4" s="995"/>
      <c r="JOB4" s="995"/>
      <c r="JOC4" s="995"/>
      <c r="JOD4" s="995"/>
      <c r="JOE4" s="995"/>
      <c r="JOF4" s="995"/>
      <c r="JOG4" s="995"/>
      <c r="JOH4" s="995"/>
      <c r="JOI4" s="995"/>
      <c r="JOJ4" s="995"/>
      <c r="JOK4" s="995"/>
      <c r="JOL4" s="995"/>
      <c r="JOM4" s="995"/>
      <c r="JON4" s="995"/>
      <c r="JOO4" s="995"/>
      <c r="JOP4" s="995"/>
      <c r="JOQ4" s="995"/>
      <c r="JOR4" s="995"/>
      <c r="JOS4" s="995"/>
      <c r="JOT4" s="995"/>
      <c r="JOU4" s="995"/>
      <c r="JOV4" s="995"/>
      <c r="JOW4" s="995"/>
      <c r="JOX4" s="995"/>
      <c r="JOY4" s="995"/>
      <c r="JOZ4" s="995"/>
      <c r="JPA4" s="995"/>
      <c r="JPB4" s="995"/>
      <c r="JPC4" s="995"/>
      <c r="JPD4" s="995"/>
      <c r="JPE4" s="995"/>
      <c r="JPF4" s="995"/>
      <c r="JPG4" s="995"/>
      <c r="JPH4" s="995"/>
      <c r="JPI4" s="995"/>
      <c r="JPJ4" s="995"/>
      <c r="JPK4" s="995"/>
      <c r="JPL4" s="995"/>
      <c r="JPM4" s="995"/>
      <c r="JPN4" s="995"/>
      <c r="JPO4" s="995"/>
      <c r="JPP4" s="995"/>
      <c r="JPQ4" s="995"/>
      <c r="JPR4" s="995"/>
      <c r="JPS4" s="995"/>
      <c r="JPT4" s="995"/>
      <c r="JPU4" s="995"/>
      <c r="JPV4" s="995"/>
      <c r="JPW4" s="995"/>
      <c r="JPX4" s="995"/>
      <c r="JPY4" s="995"/>
      <c r="JPZ4" s="995"/>
      <c r="JQA4" s="995"/>
      <c r="JQB4" s="995"/>
      <c r="JQC4" s="995"/>
      <c r="JQD4" s="995"/>
      <c r="JQE4" s="995"/>
      <c r="JQF4" s="995"/>
      <c r="JQG4" s="995"/>
      <c r="JQH4" s="995"/>
      <c r="JQI4" s="995"/>
      <c r="JQJ4" s="995"/>
      <c r="JQK4" s="995"/>
      <c r="JQL4" s="995"/>
      <c r="JQM4" s="995"/>
      <c r="JQN4" s="995"/>
      <c r="JQO4" s="995"/>
      <c r="JQP4" s="995"/>
      <c r="JQQ4" s="995"/>
      <c r="JQR4" s="995"/>
      <c r="JQS4" s="995"/>
      <c r="JQT4" s="995"/>
      <c r="JQU4" s="995"/>
      <c r="JQV4" s="995"/>
      <c r="JQW4" s="995"/>
      <c r="JQX4" s="995"/>
      <c r="JQY4" s="995"/>
      <c r="JQZ4" s="995"/>
      <c r="JRA4" s="995"/>
      <c r="JRB4" s="995"/>
      <c r="JRC4" s="995"/>
      <c r="JRD4" s="995"/>
      <c r="JRE4" s="995"/>
      <c r="JRF4" s="995"/>
      <c r="JRG4" s="995"/>
      <c r="JRH4" s="995"/>
      <c r="JRI4" s="995"/>
      <c r="JRJ4" s="995"/>
      <c r="JRK4" s="995"/>
      <c r="JRL4" s="995"/>
      <c r="JRM4" s="995"/>
      <c r="JRN4" s="995"/>
      <c r="JRO4" s="995"/>
      <c r="JRP4" s="995"/>
      <c r="JRQ4" s="995"/>
      <c r="JRR4" s="995"/>
      <c r="JRS4" s="995"/>
      <c r="JRT4" s="995"/>
      <c r="JRU4" s="995"/>
      <c r="JRV4" s="995"/>
      <c r="JRW4" s="995"/>
      <c r="JRX4" s="995"/>
      <c r="JRY4" s="995"/>
      <c r="JRZ4" s="995"/>
      <c r="JSA4" s="995"/>
      <c r="JSB4" s="995"/>
      <c r="JSC4" s="995"/>
      <c r="JSD4" s="995"/>
      <c r="JSE4" s="995"/>
      <c r="JSF4" s="995"/>
      <c r="JSG4" s="995"/>
      <c r="JSH4" s="995"/>
      <c r="JSI4" s="995"/>
      <c r="JSJ4" s="995"/>
      <c r="JSK4" s="995"/>
      <c r="JSL4" s="995"/>
      <c r="JSM4" s="995"/>
      <c r="JSN4" s="995"/>
      <c r="JSO4" s="995"/>
      <c r="JSP4" s="995"/>
      <c r="JSQ4" s="995"/>
      <c r="JSR4" s="995"/>
      <c r="JSS4" s="995"/>
      <c r="JST4" s="995"/>
      <c r="JSU4" s="995"/>
      <c r="JSV4" s="995"/>
      <c r="JSW4" s="995"/>
      <c r="JSX4" s="995"/>
      <c r="JSY4" s="995"/>
      <c r="JSZ4" s="995"/>
      <c r="JTA4" s="995"/>
      <c r="JTB4" s="995"/>
      <c r="JTC4" s="995"/>
      <c r="JTD4" s="995"/>
      <c r="JTE4" s="995"/>
      <c r="JTF4" s="995"/>
      <c r="JTG4" s="995"/>
      <c r="JTH4" s="995"/>
      <c r="JTI4" s="995"/>
      <c r="JTJ4" s="995"/>
      <c r="JTK4" s="995"/>
      <c r="JTL4" s="995"/>
      <c r="JTM4" s="995"/>
      <c r="JTN4" s="995"/>
      <c r="JTO4" s="995"/>
      <c r="JTP4" s="995"/>
      <c r="JTQ4" s="995"/>
      <c r="JTR4" s="995"/>
      <c r="JTS4" s="995"/>
      <c r="JTT4" s="995"/>
      <c r="JTU4" s="995"/>
      <c r="JTV4" s="995"/>
      <c r="JTW4" s="995"/>
      <c r="JTX4" s="995"/>
      <c r="JTY4" s="995"/>
      <c r="JTZ4" s="995"/>
      <c r="JUA4" s="995"/>
      <c r="JUB4" s="995"/>
      <c r="JUC4" s="995"/>
      <c r="JUD4" s="995"/>
      <c r="JUE4" s="995"/>
      <c r="JUF4" s="995"/>
      <c r="JUG4" s="995"/>
      <c r="JUH4" s="995"/>
      <c r="JUI4" s="995"/>
      <c r="JUJ4" s="995"/>
      <c r="JUK4" s="995"/>
      <c r="JUL4" s="995"/>
      <c r="JUM4" s="995"/>
      <c r="JUN4" s="995"/>
      <c r="JUO4" s="995"/>
      <c r="JUP4" s="995"/>
      <c r="JUQ4" s="995"/>
      <c r="JUR4" s="995"/>
      <c r="JUS4" s="995"/>
      <c r="JUT4" s="995"/>
      <c r="JUU4" s="995"/>
      <c r="JUV4" s="995"/>
      <c r="JUW4" s="995"/>
      <c r="JUX4" s="995"/>
      <c r="JUY4" s="995"/>
      <c r="JUZ4" s="995"/>
      <c r="JVA4" s="995"/>
      <c r="JVB4" s="995"/>
      <c r="JVC4" s="995"/>
      <c r="JVD4" s="995"/>
      <c r="JVE4" s="995"/>
      <c r="JVF4" s="995"/>
      <c r="JVG4" s="995"/>
      <c r="JVH4" s="995"/>
      <c r="JVI4" s="995"/>
      <c r="JVJ4" s="995"/>
      <c r="JVK4" s="995"/>
      <c r="JVL4" s="995"/>
      <c r="JVM4" s="995"/>
      <c r="JVN4" s="995"/>
      <c r="JVO4" s="995"/>
      <c r="JVP4" s="995"/>
      <c r="JVQ4" s="995"/>
      <c r="JVR4" s="995"/>
      <c r="JVS4" s="995"/>
      <c r="JVT4" s="995"/>
      <c r="JVU4" s="995"/>
      <c r="JVV4" s="995"/>
      <c r="JVW4" s="995"/>
      <c r="JVX4" s="995"/>
      <c r="JVY4" s="995"/>
      <c r="JVZ4" s="995"/>
      <c r="JWA4" s="995"/>
      <c r="JWB4" s="995"/>
      <c r="JWC4" s="995"/>
      <c r="JWD4" s="995"/>
      <c r="JWE4" s="995"/>
      <c r="JWF4" s="995"/>
      <c r="JWG4" s="995"/>
      <c r="JWH4" s="995"/>
      <c r="JWI4" s="995"/>
      <c r="JWJ4" s="995"/>
      <c r="JWK4" s="995"/>
      <c r="JWL4" s="995"/>
      <c r="JWM4" s="995"/>
      <c r="JWN4" s="995"/>
      <c r="JWO4" s="995"/>
      <c r="JWP4" s="995"/>
      <c r="JWQ4" s="995"/>
      <c r="JWR4" s="995"/>
      <c r="JWS4" s="995"/>
      <c r="JWT4" s="995"/>
      <c r="JWU4" s="995"/>
      <c r="JWV4" s="995"/>
      <c r="JWW4" s="995"/>
      <c r="JWX4" s="995"/>
      <c r="JWY4" s="995"/>
      <c r="JWZ4" s="995"/>
      <c r="JXA4" s="995"/>
      <c r="JXB4" s="995"/>
      <c r="JXC4" s="995"/>
      <c r="JXD4" s="995"/>
      <c r="JXE4" s="995"/>
      <c r="JXF4" s="995"/>
      <c r="JXG4" s="995"/>
      <c r="JXH4" s="995"/>
      <c r="JXI4" s="995"/>
      <c r="JXJ4" s="995"/>
      <c r="JXK4" s="995"/>
      <c r="JXL4" s="995"/>
      <c r="JXM4" s="995"/>
      <c r="JXN4" s="995"/>
      <c r="JXO4" s="995"/>
      <c r="JXP4" s="995"/>
      <c r="JXQ4" s="995"/>
      <c r="JXR4" s="995"/>
      <c r="JXS4" s="995"/>
      <c r="JXT4" s="995"/>
      <c r="JXU4" s="995"/>
      <c r="JXV4" s="995"/>
      <c r="JXW4" s="995"/>
      <c r="JXX4" s="995"/>
      <c r="JXY4" s="995"/>
      <c r="JXZ4" s="995"/>
      <c r="JYA4" s="995"/>
      <c r="JYB4" s="995"/>
      <c r="JYC4" s="995"/>
      <c r="JYD4" s="995"/>
      <c r="JYE4" s="995"/>
      <c r="JYF4" s="995"/>
      <c r="JYG4" s="995"/>
      <c r="JYH4" s="995"/>
      <c r="JYI4" s="995"/>
      <c r="JYJ4" s="995"/>
      <c r="JYK4" s="995"/>
      <c r="JYL4" s="995"/>
      <c r="JYM4" s="995"/>
      <c r="JYN4" s="995"/>
      <c r="JYO4" s="995"/>
      <c r="JYP4" s="995"/>
      <c r="JYQ4" s="995"/>
      <c r="JYR4" s="995"/>
      <c r="JYS4" s="995"/>
      <c r="JYT4" s="995"/>
      <c r="JYU4" s="995"/>
      <c r="JYV4" s="995"/>
      <c r="JYW4" s="995"/>
      <c r="JYX4" s="995"/>
      <c r="JYY4" s="995"/>
      <c r="JYZ4" s="995"/>
      <c r="JZA4" s="995"/>
      <c r="JZB4" s="995"/>
      <c r="JZC4" s="995"/>
      <c r="JZD4" s="995"/>
      <c r="JZE4" s="995"/>
      <c r="JZF4" s="995"/>
      <c r="JZG4" s="995"/>
      <c r="JZH4" s="995"/>
      <c r="JZI4" s="995"/>
      <c r="JZJ4" s="995"/>
      <c r="JZK4" s="995"/>
      <c r="JZL4" s="995"/>
      <c r="JZM4" s="995"/>
      <c r="JZN4" s="995"/>
      <c r="JZO4" s="995"/>
      <c r="JZP4" s="995"/>
      <c r="JZQ4" s="995"/>
      <c r="JZR4" s="995"/>
      <c r="JZS4" s="995"/>
      <c r="JZT4" s="995"/>
      <c r="JZU4" s="995"/>
      <c r="JZV4" s="995"/>
      <c r="JZW4" s="995"/>
      <c r="JZX4" s="995"/>
      <c r="JZY4" s="995"/>
      <c r="JZZ4" s="995"/>
      <c r="KAA4" s="995"/>
      <c r="KAB4" s="995"/>
      <c r="KAC4" s="995"/>
      <c r="KAD4" s="995"/>
      <c r="KAE4" s="995"/>
      <c r="KAF4" s="995"/>
      <c r="KAG4" s="995"/>
      <c r="KAH4" s="995"/>
      <c r="KAI4" s="995"/>
      <c r="KAJ4" s="995"/>
      <c r="KAK4" s="995"/>
      <c r="KAL4" s="995"/>
      <c r="KAM4" s="995"/>
      <c r="KAN4" s="995"/>
      <c r="KAO4" s="995"/>
      <c r="KAP4" s="995"/>
      <c r="KAQ4" s="995"/>
      <c r="KAR4" s="995"/>
      <c r="KAS4" s="995"/>
      <c r="KAT4" s="995"/>
      <c r="KAU4" s="995"/>
      <c r="KAV4" s="995"/>
      <c r="KAW4" s="995"/>
      <c r="KAX4" s="995"/>
      <c r="KAY4" s="995"/>
      <c r="KAZ4" s="995"/>
      <c r="KBA4" s="995"/>
      <c r="KBB4" s="995"/>
      <c r="KBC4" s="995"/>
      <c r="KBD4" s="995"/>
      <c r="KBE4" s="995"/>
      <c r="KBF4" s="995"/>
      <c r="KBG4" s="995"/>
      <c r="KBH4" s="995"/>
      <c r="KBI4" s="995"/>
      <c r="KBJ4" s="995"/>
      <c r="KBK4" s="995"/>
      <c r="KBL4" s="995"/>
      <c r="KBM4" s="995"/>
      <c r="KBN4" s="995"/>
      <c r="KBO4" s="995"/>
      <c r="KBP4" s="995"/>
      <c r="KBQ4" s="995"/>
      <c r="KBR4" s="995"/>
      <c r="KBS4" s="995"/>
      <c r="KBT4" s="995"/>
      <c r="KBU4" s="995"/>
      <c r="KBV4" s="995"/>
      <c r="KBW4" s="995"/>
      <c r="KBX4" s="995"/>
      <c r="KBY4" s="995"/>
      <c r="KBZ4" s="995"/>
      <c r="KCA4" s="995"/>
      <c r="KCB4" s="995"/>
      <c r="KCC4" s="995"/>
      <c r="KCD4" s="995"/>
      <c r="KCE4" s="995"/>
      <c r="KCF4" s="995"/>
      <c r="KCG4" s="995"/>
      <c r="KCH4" s="995"/>
      <c r="KCI4" s="995"/>
      <c r="KCJ4" s="995"/>
      <c r="KCK4" s="995"/>
      <c r="KCL4" s="995"/>
      <c r="KCM4" s="995"/>
      <c r="KCN4" s="995"/>
      <c r="KCO4" s="995"/>
      <c r="KCP4" s="995"/>
      <c r="KCQ4" s="995"/>
      <c r="KCR4" s="995"/>
      <c r="KCS4" s="995"/>
      <c r="KCT4" s="995"/>
      <c r="KCU4" s="995"/>
      <c r="KCV4" s="995"/>
      <c r="KCW4" s="995"/>
      <c r="KCX4" s="995"/>
      <c r="KCY4" s="995"/>
      <c r="KCZ4" s="995"/>
      <c r="KDA4" s="995"/>
      <c r="KDB4" s="995"/>
      <c r="KDC4" s="995"/>
      <c r="KDD4" s="995"/>
      <c r="KDE4" s="995"/>
      <c r="KDF4" s="995"/>
      <c r="KDG4" s="995"/>
      <c r="KDH4" s="995"/>
      <c r="KDI4" s="995"/>
      <c r="KDJ4" s="995"/>
      <c r="KDK4" s="995"/>
      <c r="KDL4" s="995"/>
      <c r="KDM4" s="995"/>
      <c r="KDN4" s="995"/>
      <c r="KDO4" s="995"/>
      <c r="KDP4" s="995"/>
      <c r="KDQ4" s="995"/>
      <c r="KDR4" s="995"/>
      <c r="KDS4" s="995"/>
      <c r="KDT4" s="995"/>
      <c r="KDU4" s="995"/>
      <c r="KDV4" s="995"/>
      <c r="KDW4" s="995"/>
      <c r="KDX4" s="995"/>
      <c r="KDY4" s="995"/>
      <c r="KDZ4" s="995"/>
      <c r="KEA4" s="995"/>
      <c r="KEB4" s="995"/>
      <c r="KEC4" s="995"/>
      <c r="KED4" s="995"/>
      <c r="KEE4" s="995"/>
      <c r="KEF4" s="995"/>
      <c r="KEG4" s="995"/>
      <c r="KEH4" s="995"/>
      <c r="KEI4" s="995"/>
      <c r="KEJ4" s="995"/>
      <c r="KEK4" s="995"/>
      <c r="KEL4" s="995"/>
      <c r="KEM4" s="995"/>
      <c r="KEN4" s="995"/>
      <c r="KEO4" s="995"/>
      <c r="KEP4" s="995"/>
      <c r="KEQ4" s="995"/>
      <c r="KER4" s="995"/>
      <c r="KES4" s="995"/>
      <c r="KET4" s="995"/>
      <c r="KEU4" s="995"/>
      <c r="KEV4" s="995"/>
      <c r="KEW4" s="995"/>
      <c r="KEX4" s="995"/>
      <c r="KEY4" s="995"/>
      <c r="KEZ4" s="995"/>
      <c r="KFA4" s="995"/>
      <c r="KFB4" s="995"/>
      <c r="KFC4" s="995"/>
      <c r="KFD4" s="995"/>
      <c r="KFE4" s="995"/>
      <c r="KFF4" s="995"/>
      <c r="KFG4" s="995"/>
      <c r="KFH4" s="995"/>
      <c r="KFI4" s="995"/>
      <c r="KFJ4" s="995"/>
      <c r="KFK4" s="995"/>
      <c r="KFL4" s="995"/>
      <c r="KFM4" s="995"/>
      <c r="KFN4" s="995"/>
      <c r="KFO4" s="995"/>
      <c r="KFP4" s="995"/>
      <c r="KFQ4" s="995"/>
      <c r="KFR4" s="995"/>
      <c r="KFS4" s="995"/>
      <c r="KFT4" s="995"/>
      <c r="KFU4" s="995"/>
      <c r="KFV4" s="995"/>
      <c r="KFW4" s="995"/>
      <c r="KFX4" s="995"/>
      <c r="KFY4" s="995"/>
      <c r="KFZ4" s="995"/>
      <c r="KGA4" s="995"/>
      <c r="KGB4" s="995"/>
      <c r="KGC4" s="995"/>
      <c r="KGD4" s="995"/>
      <c r="KGE4" s="995"/>
      <c r="KGF4" s="995"/>
      <c r="KGG4" s="995"/>
      <c r="KGH4" s="995"/>
      <c r="KGI4" s="995"/>
      <c r="KGJ4" s="995"/>
      <c r="KGK4" s="995"/>
      <c r="KGL4" s="995"/>
      <c r="KGM4" s="995"/>
      <c r="KGN4" s="995"/>
      <c r="KGO4" s="995"/>
      <c r="KGP4" s="995"/>
      <c r="KGQ4" s="995"/>
      <c r="KGR4" s="995"/>
      <c r="KGS4" s="995"/>
      <c r="KGT4" s="995"/>
      <c r="KGU4" s="995"/>
      <c r="KGV4" s="995"/>
      <c r="KGW4" s="995"/>
      <c r="KGX4" s="995"/>
      <c r="KGY4" s="995"/>
      <c r="KGZ4" s="995"/>
      <c r="KHA4" s="995"/>
      <c r="KHB4" s="995"/>
      <c r="KHC4" s="995"/>
      <c r="KHD4" s="995"/>
      <c r="KHE4" s="995"/>
      <c r="KHF4" s="995"/>
      <c r="KHG4" s="995"/>
      <c r="KHH4" s="995"/>
      <c r="KHI4" s="995"/>
      <c r="KHJ4" s="995"/>
      <c r="KHK4" s="995"/>
      <c r="KHL4" s="995"/>
      <c r="KHM4" s="995"/>
      <c r="KHN4" s="995"/>
      <c r="KHO4" s="995"/>
      <c r="KHP4" s="995"/>
      <c r="KHQ4" s="995"/>
      <c r="KHR4" s="995"/>
      <c r="KHS4" s="995"/>
      <c r="KHT4" s="995"/>
      <c r="KHU4" s="995"/>
      <c r="KHV4" s="995"/>
      <c r="KHW4" s="995"/>
      <c r="KHX4" s="995"/>
      <c r="KHY4" s="995"/>
      <c r="KHZ4" s="995"/>
      <c r="KIA4" s="995"/>
      <c r="KIB4" s="995"/>
      <c r="KIC4" s="995"/>
      <c r="KID4" s="995"/>
      <c r="KIE4" s="995"/>
      <c r="KIF4" s="995"/>
      <c r="KIG4" s="995"/>
      <c r="KIH4" s="995"/>
      <c r="KII4" s="995"/>
      <c r="KIJ4" s="995"/>
      <c r="KIK4" s="995"/>
      <c r="KIL4" s="995"/>
      <c r="KIM4" s="995"/>
      <c r="KIN4" s="995"/>
      <c r="KIO4" s="995"/>
      <c r="KIP4" s="995"/>
      <c r="KIQ4" s="995"/>
      <c r="KIR4" s="995"/>
      <c r="KIS4" s="995"/>
      <c r="KIT4" s="995"/>
      <c r="KIU4" s="995"/>
      <c r="KIV4" s="995"/>
      <c r="KIW4" s="995"/>
      <c r="KIX4" s="995"/>
      <c r="KIY4" s="995"/>
      <c r="KIZ4" s="995"/>
      <c r="KJA4" s="995"/>
      <c r="KJB4" s="995"/>
      <c r="KJC4" s="995"/>
      <c r="KJD4" s="995"/>
      <c r="KJE4" s="995"/>
      <c r="KJF4" s="995"/>
      <c r="KJG4" s="995"/>
      <c r="KJH4" s="995"/>
      <c r="KJI4" s="995"/>
      <c r="KJJ4" s="995"/>
      <c r="KJK4" s="995"/>
      <c r="KJL4" s="995"/>
      <c r="KJM4" s="995"/>
      <c r="KJN4" s="995"/>
      <c r="KJO4" s="995"/>
      <c r="KJP4" s="995"/>
      <c r="KJQ4" s="995"/>
      <c r="KJR4" s="995"/>
      <c r="KJS4" s="995"/>
      <c r="KJT4" s="995"/>
      <c r="KJU4" s="995"/>
      <c r="KJV4" s="995"/>
      <c r="KJW4" s="995"/>
      <c r="KJX4" s="995"/>
      <c r="KJY4" s="995"/>
      <c r="KJZ4" s="995"/>
      <c r="KKA4" s="995"/>
      <c r="KKB4" s="995"/>
      <c r="KKC4" s="995"/>
      <c r="KKD4" s="995"/>
      <c r="KKE4" s="995"/>
      <c r="KKF4" s="995"/>
      <c r="KKG4" s="995"/>
      <c r="KKH4" s="995"/>
      <c r="KKI4" s="995"/>
      <c r="KKJ4" s="995"/>
      <c r="KKK4" s="995"/>
      <c r="KKL4" s="995"/>
      <c r="KKM4" s="995"/>
      <c r="KKN4" s="995"/>
      <c r="KKO4" s="995"/>
      <c r="KKP4" s="995"/>
      <c r="KKQ4" s="995"/>
      <c r="KKR4" s="995"/>
      <c r="KKS4" s="995"/>
      <c r="KKT4" s="995"/>
      <c r="KKU4" s="995"/>
      <c r="KKV4" s="995"/>
      <c r="KKW4" s="995"/>
      <c r="KKX4" s="995"/>
      <c r="KKY4" s="995"/>
      <c r="KKZ4" s="995"/>
      <c r="KLA4" s="995"/>
      <c r="KLB4" s="995"/>
      <c r="KLC4" s="995"/>
      <c r="KLD4" s="995"/>
      <c r="KLE4" s="995"/>
      <c r="KLF4" s="995"/>
      <c r="KLG4" s="995"/>
      <c r="KLH4" s="995"/>
      <c r="KLI4" s="995"/>
      <c r="KLJ4" s="995"/>
      <c r="KLK4" s="995"/>
      <c r="KLL4" s="995"/>
      <c r="KLM4" s="995"/>
      <c r="KLN4" s="995"/>
      <c r="KLO4" s="995"/>
      <c r="KLP4" s="995"/>
      <c r="KLQ4" s="995"/>
      <c r="KLR4" s="995"/>
      <c r="KLS4" s="995"/>
      <c r="KLT4" s="995"/>
      <c r="KLU4" s="995"/>
      <c r="KLV4" s="995"/>
      <c r="KLW4" s="995"/>
      <c r="KLX4" s="995"/>
      <c r="KLY4" s="995"/>
      <c r="KLZ4" s="995"/>
      <c r="KMA4" s="995"/>
      <c r="KMB4" s="995"/>
      <c r="KMC4" s="995"/>
      <c r="KMD4" s="995"/>
      <c r="KME4" s="995"/>
      <c r="KMF4" s="995"/>
      <c r="KMG4" s="995"/>
      <c r="KMH4" s="995"/>
      <c r="KMI4" s="995"/>
      <c r="KMJ4" s="995"/>
      <c r="KMK4" s="995"/>
      <c r="KML4" s="995"/>
      <c r="KMM4" s="995"/>
      <c r="KMN4" s="995"/>
      <c r="KMO4" s="995"/>
      <c r="KMP4" s="995"/>
      <c r="KMQ4" s="995"/>
      <c r="KMR4" s="995"/>
      <c r="KMS4" s="995"/>
      <c r="KMT4" s="995"/>
      <c r="KMU4" s="995"/>
      <c r="KMV4" s="995"/>
      <c r="KMW4" s="995"/>
      <c r="KMX4" s="995"/>
      <c r="KMY4" s="995"/>
      <c r="KMZ4" s="995"/>
      <c r="KNA4" s="995"/>
      <c r="KNB4" s="995"/>
      <c r="KNC4" s="995"/>
      <c r="KND4" s="995"/>
      <c r="KNE4" s="995"/>
      <c r="KNF4" s="995"/>
      <c r="KNG4" s="995"/>
      <c r="KNH4" s="995"/>
      <c r="KNI4" s="995"/>
      <c r="KNJ4" s="995"/>
      <c r="KNK4" s="995"/>
      <c r="KNL4" s="995"/>
      <c r="KNM4" s="995"/>
      <c r="KNN4" s="995"/>
      <c r="KNO4" s="995"/>
      <c r="KNP4" s="995"/>
      <c r="KNQ4" s="995"/>
      <c r="KNR4" s="995"/>
      <c r="KNS4" s="995"/>
      <c r="KNT4" s="995"/>
      <c r="KNU4" s="995"/>
      <c r="KNV4" s="995"/>
      <c r="KNW4" s="995"/>
      <c r="KNX4" s="995"/>
      <c r="KNY4" s="995"/>
      <c r="KNZ4" s="995"/>
      <c r="KOA4" s="995"/>
      <c r="KOB4" s="995"/>
      <c r="KOC4" s="995"/>
      <c r="KOD4" s="995"/>
      <c r="KOE4" s="995"/>
      <c r="KOF4" s="995"/>
      <c r="KOG4" s="995"/>
      <c r="KOH4" s="995"/>
      <c r="KOI4" s="995"/>
      <c r="KOJ4" s="995"/>
      <c r="KOK4" s="995"/>
      <c r="KOL4" s="995"/>
      <c r="KOM4" s="995"/>
      <c r="KON4" s="995"/>
      <c r="KOO4" s="995"/>
      <c r="KOP4" s="995"/>
      <c r="KOQ4" s="995"/>
      <c r="KOR4" s="995"/>
      <c r="KOS4" s="995"/>
      <c r="KOT4" s="995"/>
      <c r="KOU4" s="995"/>
      <c r="KOV4" s="995"/>
      <c r="KOW4" s="995"/>
      <c r="KOX4" s="995"/>
      <c r="KOY4" s="995"/>
      <c r="KOZ4" s="995"/>
      <c r="KPA4" s="995"/>
      <c r="KPB4" s="995"/>
      <c r="KPC4" s="995"/>
      <c r="KPD4" s="995"/>
      <c r="KPE4" s="995"/>
      <c r="KPF4" s="995"/>
      <c r="KPG4" s="995"/>
      <c r="KPH4" s="995"/>
      <c r="KPI4" s="995"/>
      <c r="KPJ4" s="995"/>
      <c r="KPK4" s="995"/>
      <c r="KPL4" s="995"/>
      <c r="KPM4" s="995"/>
      <c r="KPN4" s="995"/>
      <c r="KPO4" s="995"/>
      <c r="KPP4" s="995"/>
      <c r="KPQ4" s="995"/>
      <c r="KPR4" s="995"/>
      <c r="KPS4" s="995"/>
      <c r="KPT4" s="995"/>
      <c r="KPU4" s="995"/>
      <c r="KPV4" s="995"/>
      <c r="KPW4" s="995"/>
      <c r="KPX4" s="995"/>
      <c r="KPY4" s="995"/>
      <c r="KPZ4" s="995"/>
      <c r="KQA4" s="995"/>
      <c r="KQB4" s="995"/>
      <c r="KQC4" s="995"/>
      <c r="KQD4" s="995"/>
      <c r="KQE4" s="995"/>
      <c r="KQF4" s="995"/>
      <c r="KQG4" s="995"/>
      <c r="KQH4" s="995"/>
      <c r="KQI4" s="995"/>
      <c r="KQJ4" s="995"/>
      <c r="KQK4" s="995"/>
      <c r="KQL4" s="995"/>
      <c r="KQM4" s="995"/>
      <c r="KQN4" s="995"/>
      <c r="KQO4" s="995"/>
      <c r="KQP4" s="995"/>
      <c r="KQQ4" s="995"/>
      <c r="KQR4" s="995"/>
      <c r="KQS4" s="995"/>
      <c r="KQT4" s="995"/>
      <c r="KQU4" s="995"/>
      <c r="KQV4" s="995"/>
      <c r="KQW4" s="995"/>
      <c r="KQX4" s="995"/>
      <c r="KQY4" s="995"/>
      <c r="KQZ4" s="995"/>
      <c r="KRA4" s="995"/>
      <c r="KRB4" s="995"/>
      <c r="KRC4" s="995"/>
      <c r="KRD4" s="995"/>
      <c r="KRE4" s="995"/>
      <c r="KRF4" s="995"/>
      <c r="KRG4" s="995"/>
      <c r="KRH4" s="995"/>
      <c r="KRI4" s="995"/>
      <c r="KRJ4" s="995"/>
      <c r="KRK4" s="995"/>
      <c r="KRL4" s="995"/>
      <c r="KRM4" s="995"/>
      <c r="KRN4" s="995"/>
      <c r="KRO4" s="995"/>
      <c r="KRP4" s="995"/>
      <c r="KRQ4" s="995"/>
      <c r="KRR4" s="995"/>
      <c r="KRS4" s="995"/>
      <c r="KRT4" s="995"/>
      <c r="KRU4" s="995"/>
      <c r="KRV4" s="995"/>
      <c r="KRW4" s="995"/>
      <c r="KRX4" s="995"/>
      <c r="KRY4" s="995"/>
      <c r="KRZ4" s="995"/>
      <c r="KSA4" s="995"/>
      <c r="KSB4" s="995"/>
      <c r="KSC4" s="995"/>
      <c r="KSD4" s="995"/>
      <c r="KSE4" s="995"/>
      <c r="KSF4" s="995"/>
      <c r="KSG4" s="995"/>
      <c r="KSH4" s="995"/>
      <c r="KSI4" s="995"/>
      <c r="KSJ4" s="995"/>
      <c r="KSK4" s="995"/>
      <c r="KSL4" s="995"/>
      <c r="KSM4" s="995"/>
      <c r="KSN4" s="995"/>
      <c r="KSO4" s="995"/>
      <c r="KSP4" s="995"/>
      <c r="KSQ4" s="995"/>
      <c r="KSR4" s="995"/>
      <c r="KSS4" s="995"/>
      <c r="KST4" s="995"/>
      <c r="KSU4" s="995"/>
      <c r="KSV4" s="995"/>
      <c r="KSW4" s="995"/>
      <c r="KSX4" s="995"/>
      <c r="KSY4" s="995"/>
      <c r="KSZ4" s="995"/>
      <c r="KTA4" s="995"/>
      <c r="KTB4" s="995"/>
      <c r="KTC4" s="995"/>
      <c r="KTD4" s="995"/>
      <c r="KTE4" s="995"/>
      <c r="KTF4" s="995"/>
      <c r="KTG4" s="995"/>
      <c r="KTH4" s="995"/>
      <c r="KTI4" s="995"/>
      <c r="KTJ4" s="995"/>
      <c r="KTK4" s="995"/>
      <c r="KTL4" s="995"/>
      <c r="KTM4" s="995"/>
      <c r="KTN4" s="995"/>
      <c r="KTO4" s="995"/>
      <c r="KTP4" s="995"/>
      <c r="KTQ4" s="995"/>
      <c r="KTR4" s="995"/>
      <c r="KTS4" s="995"/>
      <c r="KTT4" s="995"/>
      <c r="KTU4" s="995"/>
      <c r="KTV4" s="995"/>
      <c r="KTW4" s="995"/>
      <c r="KTX4" s="995"/>
      <c r="KTY4" s="995"/>
      <c r="KTZ4" s="995"/>
      <c r="KUA4" s="995"/>
      <c r="KUB4" s="995"/>
      <c r="KUC4" s="995"/>
      <c r="KUD4" s="995"/>
      <c r="KUE4" s="995"/>
      <c r="KUF4" s="995"/>
      <c r="KUG4" s="995"/>
      <c r="KUH4" s="995"/>
      <c r="KUI4" s="995"/>
      <c r="KUJ4" s="995"/>
      <c r="KUK4" s="995"/>
      <c r="KUL4" s="995"/>
      <c r="KUM4" s="995"/>
      <c r="KUN4" s="995"/>
      <c r="KUO4" s="995"/>
      <c r="KUP4" s="995"/>
      <c r="KUQ4" s="995"/>
      <c r="KUR4" s="995"/>
      <c r="KUS4" s="995"/>
      <c r="KUT4" s="995"/>
      <c r="KUU4" s="995"/>
      <c r="KUV4" s="995"/>
      <c r="KUW4" s="995"/>
      <c r="KUX4" s="995"/>
      <c r="KUY4" s="995"/>
      <c r="KUZ4" s="995"/>
      <c r="KVA4" s="995"/>
      <c r="KVB4" s="995"/>
      <c r="KVC4" s="995"/>
      <c r="KVD4" s="995"/>
      <c r="KVE4" s="995"/>
      <c r="KVF4" s="995"/>
      <c r="KVG4" s="995"/>
      <c r="KVH4" s="995"/>
      <c r="KVI4" s="995"/>
      <c r="KVJ4" s="995"/>
      <c r="KVK4" s="995"/>
      <c r="KVL4" s="995"/>
      <c r="KVM4" s="995"/>
      <c r="KVN4" s="995"/>
      <c r="KVO4" s="995"/>
      <c r="KVP4" s="995"/>
      <c r="KVQ4" s="995"/>
      <c r="KVR4" s="995"/>
      <c r="KVS4" s="995"/>
      <c r="KVT4" s="995"/>
      <c r="KVU4" s="995"/>
      <c r="KVV4" s="995"/>
      <c r="KVW4" s="995"/>
      <c r="KVX4" s="995"/>
      <c r="KVY4" s="995"/>
      <c r="KVZ4" s="995"/>
      <c r="KWA4" s="995"/>
      <c r="KWB4" s="995"/>
      <c r="KWC4" s="995"/>
      <c r="KWD4" s="995"/>
      <c r="KWE4" s="995"/>
      <c r="KWF4" s="995"/>
      <c r="KWG4" s="995"/>
      <c r="KWH4" s="995"/>
      <c r="KWI4" s="995"/>
      <c r="KWJ4" s="995"/>
      <c r="KWK4" s="995"/>
      <c r="KWL4" s="995"/>
      <c r="KWM4" s="995"/>
      <c r="KWN4" s="995"/>
      <c r="KWO4" s="995"/>
      <c r="KWP4" s="995"/>
      <c r="KWQ4" s="995"/>
      <c r="KWR4" s="995"/>
      <c r="KWS4" s="995"/>
      <c r="KWT4" s="995"/>
      <c r="KWU4" s="995"/>
      <c r="KWV4" s="995"/>
      <c r="KWW4" s="995"/>
      <c r="KWX4" s="995"/>
      <c r="KWY4" s="995"/>
      <c r="KWZ4" s="995"/>
      <c r="KXA4" s="995"/>
      <c r="KXB4" s="995"/>
      <c r="KXC4" s="995"/>
      <c r="KXD4" s="995"/>
      <c r="KXE4" s="995"/>
      <c r="KXF4" s="995"/>
      <c r="KXG4" s="995"/>
      <c r="KXH4" s="995"/>
      <c r="KXI4" s="995"/>
      <c r="KXJ4" s="995"/>
      <c r="KXK4" s="995"/>
      <c r="KXL4" s="995"/>
      <c r="KXM4" s="995"/>
      <c r="KXN4" s="995"/>
      <c r="KXO4" s="995"/>
      <c r="KXP4" s="995"/>
      <c r="KXQ4" s="995"/>
      <c r="KXR4" s="995"/>
      <c r="KXS4" s="995"/>
      <c r="KXT4" s="995"/>
      <c r="KXU4" s="995"/>
      <c r="KXV4" s="995"/>
      <c r="KXW4" s="995"/>
      <c r="KXX4" s="995"/>
      <c r="KXY4" s="995"/>
      <c r="KXZ4" s="995"/>
      <c r="KYA4" s="995"/>
      <c r="KYB4" s="995"/>
      <c r="KYC4" s="995"/>
      <c r="KYD4" s="995"/>
      <c r="KYE4" s="995"/>
      <c r="KYF4" s="995"/>
      <c r="KYG4" s="995"/>
      <c r="KYH4" s="995"/>
      <c r="KYI4" s="995"/>
      <c r="KYJ4" s="995"/>
      <c r="KYK4" s="995"/>
      <c r="KYL4" s="995"/>
      <c r="KYM4" s="995"/>
      <c r="KYN4" s="995"/>
      <c r="KYO4" s="995"/>
      <c r="KYP4" s="995"/>
      <c r="KYQ4" s="995"/>
      <c r="KYR4" s="995"/>
      <c r="KYS4" s="995"/>
      <c r="KYT4" s="995"/>
      <c r="KYU4" s="995"/>
      <c r="KYV4" s="995"/>
      <c r="KYW4" s="995"/>
      <c r="KYX4" s="995"/>
      <c r="KYY4" s="995"/>
      <c r="KYZ4" s="995"/>
      <c r="KZA4" s="995"/>
      <c r="KZB4" s="995"/>
      <c r="KZC4" s="995"/>
      <c r="KZD4" s="995"/>
      <c r="KZE4" s="995"/>
      <c r="KZF4" s="995"/>
      <c r="KZG4" s="995"/>
      <c r="KZH4" s="995"/>
      <c r="KZI4" s="995"/>
      <c r="KZJ4" s="995"/>
      <c r="KZK4" s="995"/>
      <c r="KZL4" s="995"/>
      <c r="KZM4" s="995"/>
      <c r="KZN4" s="995"/>
      <c r="KZO4" s="995"/>
      <c r="KZP4" s="995"/>
      <c r="KZQ4" s="995"/>
      <c r="KZR4" s="995"/>
      <c r="KZS4" s="995"/>
      <c r="KZT4" s="995"/>
      <c r="KZU4" s="995"/>
      <c r="KZV4" s="995"/>
      <c r="KZW4" s="995"/>
      <c r="KZX4" s="995"/>
      <c r="KZY4" s="995"/>
      <c r="KZZ4" s="995"/>
      <c r="LAA4" s="995"/>
      <c r="LAB4" s="995"/>
      <c r="LAC4" s="995"/>
      <c r="LAD4" s="995"/>
      <c r="LAE4" s="995"/>
      <c r="LAF4" s="995"/>
      <c r="LAG4" s="995"/>
      <c r="LAH4" s="995"/>
      <c r="LAI4" s="995"/>
      <c r="LAJ4" s="995"/>
      <c r="LAK4" s="995"/>
      <c r="LAL4" s="995"/>
      <c r="LAM4" s="995"/>
      <c r="LAN4" s="995"/>
      <c r="LAO4" s="995"/>
      <c r="LAP4" s="995"/>
      <c r="LAQ4" s="995"/>
      <c r="LAR4" s="995"/>
      <c r="LAS4" s="995"/>
      <c r="LAT4" s="995"/>
      <c r="LAU4" s="995"/>
      <c r="LAV4" s="995"/>
      <c r="LAW4" s="995"/>
      <c r="LAX4" s="995"/>
      <c r="LAY4" s="995"/>
      <c r="LAZ4" s="995"/>
      <c r="LBA4" s="995"/>
      <c r="LBB4" s="995"/>
      <c r="LBC4" s="995"/>
      <c r="LBD4" s="995"/>
      <c r="LBE4" s="995"/>
      <c r="LBF4" s="995"/>
      <c r="LBG4" s="995"/>
      <c r="LBH4" s="995"/>
      <c r="LBI4" s="995"/>
      <c r="LBJ4" s="995"/>
      <c r="LBK4" s="995"/>
      <c r="LBL4" s="995"/>
      <c r="LBM4" s="995"/>
      <c r="LBN4" s="995"/>
      <c r="LBO4" s="995"/>
      <c r="LBP4" s="995"/>
      <c r="LBQ4" s="995"/>
      <c r="LBR4" s="995"/>
      <c r="LBS4" s="995"/>
      <c r="LBT4" s="995"/>
      <c r="LBU4" s="995"/>
      <c r="LBV4" s="995"/>
      <c r="LBW4" s="995"/>
      <c r="LBX4" s="995"/>
      <c r="LBY4" s="995"/>
      <c r="LBZ4" s="995"/>
      <c r="LCA4" s="995"/>
      <c r="LCB4" s="995"/>
      <c r="LCC4" s="995"/>
      <c r="LCD4" s="995"/>
      <c r="LCE4" s="995"/>
      <c r="LCF4" s="995"/>
      <c r="LCG4" s="995"/>
      <c r="LCH4" s="995"/>
      <c r="LCI4" s="995"/>
      <c r="LCJ4" s="995"/>
      <c r="LCK4" s="995"/>
      <c r="LCL4" s="995"/>
      <c r="LCM4" s="995"/>
      <c r="LCN4" s="995"/>
      <c r="LCO4" s="995"/>
      <c r="LCP4" s="995"/>
      <c r="LCQ4" s="995"/>
      <c r="LCR4" s="995"/>
      <c r="LCS4" s="995"/>
      <c r="LCT4" s="995"/>
      <c r="LCU4" s="995"/>
      <c r="LCV4" s="995"/>
      <c r="LCW4" s="995"/>
      <c r="LCX4" s="995"/>
      <c r="LCY4" s="995"/>
      <c r="LCZ4" s="995"/>
      <c r="LDA4" s="995"/>
      <c r="LDB4" s="995"/>
      <c r="LDC4" s="995"/>
      <c r="LDD4" s="995"/>
      <c r="LDE4" s="995"/>
      <c r="LDF4" s="995"/>
      <c r="LDG4" s="995"/>
      <c r="LDH4" s="995"/>
      <c r="LDI4" s="995"/>
      <c r="LDJ4" s="995"/>
      <c r="LDK4" s="995"/>
      <c r="LDL4" s="995"/>
      <c r="LDM4" s="995"/>
      <c r="LDN4" s="995"/>
      <c r="LDO4" s="995"/>
      <c r="LDP4" s="995"/>
      <c r="LDQ4" s="995"/>
      <c r="LDR4" s="995"/>
      <c r="LDS4" s="995"/>
      <c r="LDT4" s="995"/>
      <c r="LDU4" s="995"/>
      <c r="LDV4" s="995"/>
      <c r="LDW4" s="995"/>
      <c r="LDX4" s="995"/>
      <c r="LDY4" s="995"/>
      <c r="LDZ4" s="995"/>
      <c r="LEA4" s="995"/>
      <c r="LEB4" s="995"/>
      <c r="LEC4" s="995"/>
      <c r="LED4" s="995"/>
      <c r="LEE4" s="995"/>
      <c r="LEF4" s="995"/>
      <c r="LEG4" s="995"/>
      <c r="LEH4" s="995"/>
      <c r="LEI4" s="995"/>
      <c r="LEJ4" s="995"/>
      <c r="LEK4" s="995"/>
      <c r="LEL4" s="995"/>
      <c r="LEM4" s="995"/>
      <c r="LEN4" s="995"/>
      <c r="LEO4" s="995"/>
      <c r="LEP4" s="995"/>
      <c r="LEQ4" s="995"/>
      <c r="LER4" s="995"/>
      <c r="LES4" s="995"/>
      <c r="LET4" s="995"/>
      <c r="LEU4" s="995"/>
      <c r="LEV4" s="995"/>
      <c r="LEW4" s="995"/>
      <c r="LEX4" s="995"/>
      <c r="LEY4" s="995"/>
      <c r="LEZ4" s="995"/>
      <c r="LFA4" s="995"/>
      <c r="LFB4" s="995"/>
      <c r="LFC4" s="995"/>
      <c r="LFD4" s="995"/>
      <c r="LFE4" s="995"/>
      <c r="LFF4" s="995"/>
      <c r="LFG4" s="995"/>
      <c r="LFH4" s="995"/>
      <c r="LFI4" s="995"/>
      <c r="LFJ4" s="995"/>
      <c r="LFK4" s="995"/>
      <c r="LFL4" s="995"/>
      <c r="LFM4" s="995"/>
      <c r="LFN4" s="995"/>
      <c r="LFO4" s="995"/>
      <c r="LFP4" s="995"/>
      <c r="LFQ4" s="995"/>
      <c r="LFR4" s="995"/>
      <c r="LFS4" s="995"/>
      <c r="LFT4" s="995"/>
      <c r="LFU4" s="995"/>
      <c r="LFV4" s="995"/>
      <c r="LFW4" s="995"/>
      <c r="LFX4" s="995"/>
      <c r="LFY4" s="995"/>
      <c r="LFZ4" s="995"/>
      <c r="LGA4" s="995"/>
      <c r="LGB4" s="995"/>
      <c r="LGC4" s="995"/>
      <c r="LGD4" s="995"/>
      <c r="LGE4" s="995"/>
      <c r="LGF4" s="995"/>
      <c r="LGG4" s="995"/>
      <c r="LGH4" s="995"/>
      <c r="LGI4" s="995"/>
      <c r="LGJ4" s="995"/>
      <c r="LGK4" s="995"/>
      <c r="LGL4" s="995"/>
      <c r="LGM4" s="995"/>
      <c r="LGN4" s="995"/>
      <c r="LGO4" s="995"/>
      <c r="LGP4" s="995"/>
      <c r="LGQ4" s="995"/>
      <c r="LGR4" s="995"/>
      <c r="LGS4" s="995"/>
      <c r="LGT4" s="995"/>
      <c r="LGU4" s="995"/>
      <c r="LGV4" s="995"/>
      <c r="LGW4" s="995"/>
      <c r="LGX4" s="995"/>
      <c r="LGY4" s="995"/>
      <c r="LGZ4" s="995"/>
      <c r="LHA4" s="995"/>
      <c r="LHB4" s="995"/>
      <c r="LHC4" s="995"/>
      <c r="LHD4" s="995"/>
      <c r="LHE4" s="995"/>
      <c r="LHF4" s="995"/>
      <c r="LHG4" s="995"/>
      <c r="LHH4" s="995"/>
      <c r="LHI4" s="995"/>
      <c r="LHJ4" s="995"/>
      <c r="LHK4" s="995"/>
      <c r="LHL4" s="995"/>
      <c r="LHM4" s="995"/>
      <c r="LHN4" s="995"/>
      <c r="LHO4" s="995"/>
      <c r="LHP4" s="995"/>
      <c r="LHQ4" s="995"/>
      <c r="LHR4" s="995"/>
      <c r="LHS4" s="995"/>
      <c r="LHT4" s="995"/>
      <c r="LHU4" s="995"/>
      <c r="LHV4" s="995"/>
      <c r="LHW4" s="995"/>
      <c r="LHX4" s="995"/>
      <c r="LHY4" s="995"/>
      <c r="LHZ4" s="995"/>
      <c r="LIA4" s="995"/>
      <c r="LIB4" s="995"/>
      <c r="LIC4" s="995"/>
      <c r="LID4" s="995"/>
      <c r="LIE4" s="995"/>
      <c r="LIF4" s="995"/>
      <c r="LIG4" s="995"/>
      <c r="LIH4" s="995"/>
      <c r="LII4" s="995"/>
      <c r="LIJ4" s="995"/>
      <c r="LIK4" s="995"/>
      <c r="LIL4" s="995"/>
      <c r="LIM4" s="995"/>
      <c r="LIN4" s="995"/>
      <c r="LIO4" s="995"/>
      <c r="LIP4" s="995"/>
      <c r="LIQ4" s="995"/>
      <c r="LIR4" s="995"/>
      <c r="LIS4" s="995"/>
      <c r="LIT4" s="995"/>
      <c r="LIU4" s="995"/>
      <c r="LIV4" s="995"/>
      <c r="LIW4" s="995"/>
      <c r="LIX4" s="995"/>
      <c r="LIY4" s="995"/>
      <c r="LIZ4" s="995"/>
      <c r="LJA4" s="995"/>
      <c r="LJB4" s="995"/>
      <c r="LJC4" s="995"/>
      <c r="LJD4" s="995"/>
      <c r="LJE4" s="995"/>
      <c r="LJF4" s="995"/>
      <c r="LJG4" s="995"/>
      <c r="LJH4" s="995"/>
      <c r="LJI4" s="995"/>
      <c r="LJJ4" s="995"/>
      <c r="LJK4" s="995"/>
      <c r="LJL4" s="995"/>
      <c r="LJM4" s="995"/>
      <c r="LJN4" s="995"/>
      <c r="LJO4" s="995"/>
      <c r="LJP4" s="995"/>
      <c r="LJQ4" s="995"/>
      <c r="LJR4" s="995"/>
      <c r="LJS4" s="995"/>
      <c r="LJT4" s="995"/>
      <c r="LJU4" s="995"/>
      <c r="LJV4" s="995"/>
      <c r="LJW4" s="995"/>
      <c r="LJX4" s="995"/>
      <c r="LJY4" s="995"/>
      <c r="LJZ4" s="995"/>
      <c r="LKA4" s="995"/>
      <c r="LKB4" s="995"/>
      <c r="LKC4" s="995"/>
      <c r="LKD4" s="995"/>
      <c r="LKE4" s="995"/>
      <c r="LKF4" s="995"/>
      <c r="LKG4" s="995"/>
      <c r="LKH4" s="995"/>
      <c r="LKI4" s="995"/>
      <c r="LKJ4" s="995"/>
      <c r="LKK4" s="995"/>
      <c r="LKL4" s="995"/>
      <c r="LKM4" s="995"/>
      <c r="LKN4" s="995"/>
      <c r="LKO4" s="995"/>
      <c r="LKP4" s="995"/>
      <c r="LKQ4" s="995"/>
      <c r="LKR4" s="995"/>
      <c r="LKS4" s="995"/>
      <c r="LKT4" s="995"/>
      <c r="LKU4" s="995"/>
      <c r="LKV4" s="995"/>
      <c r="LKW4" s="995"/>
      <c r="LKX4" s="995"/>
      <c r="LKY4" s="995"/>
      <c r="LKZ4" s="995"/>
      <c r="LLA4" s="995"/>
      <c r="LLB4" s="995"/>
      <c r="LLC4" s="995"/>
      <c r="LLD4" s="995"/>
      <c r="LLE4" s="995"/>
      <c r="LLF4" s="995"/>
      <c r="LLG4" s="995"/>
      <c r="LLH4" s="995"/>
      <c r="LLI4" s="995"/>
      <c r="LLJ4" s="995"/>
      <c r="LLK4" s="995"/>
      <c r="LLL4" s="995"/>
      <c r="LLM4" s="995"/>
      <c r="LLN4" s="995"/>
      <c r="LLO4" s="995"/>
      <c r="LLP4" s="995"/>
      <c r="LLQ4" s="995"/>
      <c r="LLR4" s="995"/>
      <c r="LLS4" s="995"/>
      <c r="LLT4" s="995"/>
      <c r="LLU4" s="995"/>
      <c r="LLV4" s="995"/>
      <c r="LLW4" s="995"/>
      <c r="LLX4" s="995"/>
      <c r="LLY4" s="995"/>
      <c r="LLZ4" s="995"/>
      <c r="LMA4" s="995"/>
      <c r="LMB4" s="995"/>
      <c r="LMC4" s="995"/>
      <c r="LMD4" s="995"/>
      <c r="LME4" s="995"/>
      <c r="LMF4" s="995"/>
      <c r="LMG4" s="995"/>
      <c r="LMH4" s="995"/>
      <c r="LMI4" s="995"/>
      <c r="LMJ4" s="995"/>
      <c r="LMK4" s="995"/>
      <c r="LML4" s="995"/>
      <c r="LMM4" s="995"/>
      <c r="LMN4" s="995"/>
      <c r="LMO4" s="995"/>
      <c r="LMP4" s="995"/>
      <c r="LMQ4" s="995"/>
      <c r="LMR4" s="995"/>
      <c r="LMS4" s="995"/>
      <c r="LMT4" s="995"/>
      <c r="LMU4" s="995"/>
      <c r="LMV4" s="995"/>
      <c r="LMW4" s="995"/>
      <c r="LMX4" s="995"/>
      <c r="LMY4" s="995"/>
      <c r="LMZ4" s="995"/>
      <c r="LNA4" s="995"/>
      <c r="LNB4" s="995"/>
      <c r="LNC4" s="995"/>
      <c r="LND4" s="995"/>
      <c r="LNE4" s="995"/>
      <c r="LNF4" s="995"/>
      <c r="LNG4" s="995"/>
      <c r="LNH4" s="995"/>
      <c r="LNI4" s="995"/>
      <c r="LNJ4" s="995"/>
      <c r="LNK4" s="995"/>
      <c r="LNL4" s="995"/>
      <c r="LNM4" s="995"/>
      <c r="LNN4" s="995"/>
      <c r="LNO4" s="995"/>
      <c r="LNP4" s="995"/>
      <c r="LNQ4" s="995"/>
      <c r="LNR4" s="995"/>
      <c r="LNS4" s="995"/>
      <c r="LNT4" s="995"/>
      <c r="LNU4" s="995"/>
      <c r="LNV4" s="995"/>
      <c r="LNW4" s="995"/>
      <c r="LNX4" s="995"/>
      <c r="LNY4" s="995"/>
      <c r="LNZ4" s="995"/>
      <c r="LOA4" s="995"/>
      <c r="LOB4" s="995"/>
      <c r="LOC4" s="995"/>
      <c r="LOD4" s="995"/>
      <c r="LOE4" s="995"/>
      <c r="LOF4" s="995"/>
      <c r="LOG4" s="995"/>
      <c r="LOH4" s="995"/>
      <c r="LOI4" s="995"/>
      <c r="LOJ4" s="995"/>
      <c r="LOK4" s="995"/>
      <c r="LOL4" s="995"/>
      <c r="LOM4" s="995"/>
      <c r="LON4" s="995"/>
      <c r="LOO4" s="995"/>
      <c r="LOP4" s="995"/>
      <c r="LOQ4" s="995"/>
      <c r="LOR4" s="995"/>
      <c r="LOS4" s="995"/>
      <c r="LOT4" s="995"/>
      <c r="LOU4" s="995"/>
      <c r="LOV4" s="995"/>
      <c r="LOW4" s="995"/>
      <c r="LOX4" s="995"/>
      <c r="LOY4" s="995"/>
      <c r="LOZ4" s="995"/>
      <c r="LPA4" s="995"/>
      <c r="LPB4" s="995"/>
      <c r="LPC4" s="995"/>
      <c r="LPD4" s="995"/>
      <c r="LPE4" s="995"/>
      <c r="LPF4" s="995"/>
      <c r="LPG4" s="995"/>
      <c r="LPH4" s="995"/>
      <c r="LPI4" s="995"/>
      <c r="LPJ4" s="995"/>
      <c r="LPK4" s="995"/>
      <c r="LPL4" s="995"/>
      <c r="LPM4" s="995"/>
      <c r="LPN4" s="995"/>
      <c r="LPO4" s="995"/>
      <c r="LPP4" s="995"/>
      <c r="LPQ4" s="995"/>
      <c r="LPR4" s="995"/>
      <c r="LPS4" s="995"/>
      <c r="LPT4" s="995"/>
      <c r="LPU4" s="995"/>
      <c r="LPV4" s="995"/>
      <c r="LPW4" s="995"/>
      <c r="LPX4" s="995"/>
      <c r="LPY4" s="995"/>
      <c r="LPZ4" s="995"/>
      <c r="LQA4" s="995"/>
      <c r="LQB4" s="995"/>
      <c r="LQC4" s="995"/>
      <c r="LQD4" s="995"/>
      <c r="LQE4" s="995"/>
      <c r="LQF4" s="995"/>
      <c r="LQG4" s="995"/>
      <c r="LQH4" s="995"/>
      <c r="LQI4" s="995"/>
      <c r="LQJ4" s="995"/>
      <c r="LQK4" s="995"/>
      <c r="LQL4" s="995"/>
      <c r="LQM4" s="995"/>
      <c r="LQN4" s="995"/>
      <c r="LQO4" s="995"/>
      <c r="LQP4" s="995"/>
      <c r="LQQ4" s="995"/>
      <c r="LQR4" s="995"/>
      <c r="LQS4" s="995"/>
      <c r="LQT4" s="995"/>
      <c r="LQU4" s="995"/>
      <c r="LQV4" s="995"/>
      <c r="LQW4" s="995"/>
      <c r="LQX4" s="995"/>
      <c r="LQY4" s="995"/>
      <c r="LQZ4" s="995"/>
      <c r="LRA4" s="995"/>
      <c r="LRB4" s="995"/>
      <c r="LRC4" s="995"/>
      <c r="LRD4" s="995"/>
      <c r="LRE4" s="995"/>
      <c r="LRF4" s="995"/>
      <c r="LRG4" s="995"/>
      <c r="LRH4" s="995"/>
      <c r="LRI4" s="995"/>
      <c r="LRJ4" s="995"/>
      <c r="LRK4" s="995"/>
      <c r="LRL4" s="995"/>
      <c r="LRM4" s="995"/>
      <c r="LRN4" s="995"/>
      <c r="LRO4" s="995"/>
      <c r="LRP4" s="995"/>
      <c r="LRQ4" s="995"/>
      <c r="LRR4" s="995"/>
      <c r="LRS4" s="995"/>
      <c r="LRT4" s="995"/>
      <c r="LRU4" s="995"/>
      <c r="LRV4" s="995"/>
      <c r="LRW4" s="995"/>
      <c r="LRX4" s="995"/>
      <c r="LRY4" s="995"/>
      <c r="LRZ4" s="995"/>
      <c r="LSA4" s="995"/>
      <c r="LSB4" s="995"/>
      <c r="LSC4" s="995"/>
      <c r="LSD4" s="995"/>
      <c r="LSE4" s="995"/>
      <c r="LSF4" s="995"/>
      <c r="LSG4" s="995"/>
      <c r="LSH4" s="995"/>
      <c r="LSI4" s="995"/>
      <c r="LSJ4" s="995"/>
      <c r="LSK4" s="995"/>
      <c r="LSL4" s="995"/>
      <c r="LSM4" s="995"/>
      <c r="LSN4" s="995"/>
      <c r="LSO4" s="995"/>
      <c r="LSP4" s="995"/>
      <c r="LSQ4" s="995"/>
      <c r="LSR4" s="995"/>
      <c r="LSS4" s="995"/>
      <c r="LST4" s="995"/>
      <c r="LSU4" s="995"/>
      <c r="LSV4" s="995"/>
      <c r="LSW4" s="995"/>
      <c r="LSX4" s="995"/>
      <c r="LSY4" s="995"/>
      <c r="LSZ4" s="995"/>
      <c r="LTA4" s="995"/>
      <c r="LTB4" s="995"/>
      <c r="LTC4" s="995"/>
      <c r="LTD4" s="995"/>
      <c r="LTE4" s="995"/>
      <c r="LTF4" s="995"/>
      <c r="LTG4" s="995"/>
      <c r="LTH4" s="995"/>
      <c r="LTI4" s="995"/>
      <c r="LTJ4" s="995"/>
      <c r="LTK4" s="995"/>
      <c r="LTL4" s="995"/>
      <c r="LTM4" s="995"/>
      <c r="LTN4" s="995"/>
      <c r="LTO4" s="995"/>
      <c r="LTP4" s="995"/>
      <c r="LTQ4" s="995"/>
      <c r="LTR4" s="995"/>
      <c r="LTS4" s="995"/>
      <c r="LTT4" s="995"/>
      <c r="LTU4" s="995"/>
      <c r="LTV4" s="995"/>
      <c r="LTW4" s="995"/>
      <c r="LTX4" s="995"/>
      <c r="LTY4" s="995"/>
      <c r="LTZ4" s="995"/>
      <c r="LUA4" s="995"/>
      <c r="LUB4" s="995"/>
      <c r="LUC4" s="995"/>
      <c r="LUD4" s="995"/>
      <c r="LUE4" s="995"/>
      <c r="LUF4" s="995"/>
      <c r="LUG4" s="995"/>
      <c r="LUH4" s="995"/>
      <c r="LUI4" s="995"/>
      <c r="LUJ4" s="995"/>
      <c r="LUK4" s="995"/>
      <c r="LUL4" s="995"/>
      <c r="LUM4" s="995"/>
      <c r="LUN4" s="995"/>
      <c r="LUO4" s="995"/>
      <c r="LUP4" s="995"/>
      <c r="LUQ4" s="995"/>
      <c r="LUR4" s="995"/>
      <c r="LUS4" s="995"/>
      <c r="LUT4" s="995"/>
      <c r="LUU4" s="995"/>
      <c r="LUV4" s="995"/>
      <c r="LUW4" s="995"/>
      <c r="LUX4" s="995"/>
      <c r="LUY4" s="995"/>
      <c r="LUZ4" s="995"/>
      <c r="LVA4" s="995"/>
      <c r="LVB4" s="995"/>
      <c r="LVC4" s="995"/>
      <c r="LVD4" s="995"/>
      <c r="LVE4" s="995"/>
      <c r="LVF4" s="995"/>
      <c r="LVG4" s="995"/>
      <c r="LVH4" s="995"/>
      <c r="LVI4" s="995"/>
      <c r="LVJ4" s="995"/>
      <c r="LVK4" s="995"/>
      <c r="LVL4" s="995"/>
      <c r="LVM4" s="995"/>
      <c r="LVN4" s="995"/>
      <c r="LVO4" s="995"/>
      <c r="LVP4" s="995"/>
      <c r="LVQ4" s="995"/>
      <c r="LVR4" s="995"/>
      <c r="LVS4" s="995"/>
      <c r="LVT4" s="995"/>
      <c r="LVU4" s="995"/>
      <c r="LVV4" s="995"/>
      <c r="LVW4" s="995"/>
      <c r="LVX4" s="995"/>
      <c r="LVY4" s="995"/>
      <c r="LVZ4" s="995"/>
      <c r="LWA4" s="995"/>
      <c r="LWB4" s="995"/>
      <c r="LWC4" s="995"/>
      <c r="LWD4" s="995"/>
      <c r="LWE4" s="995"/>
      <c r="LWF4" s="995"/>
      <c r="LWG4" s="995"/>
      <c r="LWH4" s="995"/>
      <c r="LWI4" s="995"/>
      <c r="LWJ4" s="995"/>
      <c r="LWK4" s="995"/>
      <c r="LWL4" s="995"/>
      <c r="LWM4" s="995"/>
      <c r="LWN4" s="995"/>
      <c r="LWO4" s="995"/>
      <c r="LWP4" s="995"/>
      <c r="LWQ4" s="995"/>
      <c r="LWR4" s="995"/>
      <c r="LWS4" s="995"/>
      <c r="LWT4" s="995"/>
      <c r="LWU4" s="995"/>
      <c r="LWV4" s="995"/>
      <c r="LWW4" s="995"/>
      <c r="LWX4" s="995"/>
      <c r="LWY4" s="995"/>
      <c r="LWZ4" s="995"/>
      <c r="LXA4" s="995"/>
      <c r="LXB4" s="995"/>
      <c r="LXC4" s="995"/>
      <c r="LXD4" s="995"/>
      <c r="LXE4" s="995"/>
      <c r="LXF4" s="995"/>
      <c r="LXG4" s="995"/>
      <c r="LXH4" s="995"/>
      <c r="LXI4" s="995"/>
      <c r="LXJ4" s="995"/>
      <c r="LXK4" s="995"/>
      <c r="LXL4" s="995"/>
      <c r="LXM4" s="995"/>
      <c r="LXN4" s="995"/>
      <c r="LXO4" s="995"/>
      <c r="LXP4" s="995"/>
      <c r="LXQ4" s="995"/>
      <c r="LXR4" s="995"/>
      <c r="LXS4" s="995"/>
      <c r="LXT4" s="995"/>
      <c r="LXU4" s="995"/>
      <c r="LXV4" s="995"/>
      <c r="LXW4" s="995"/>
      <c r="LXX4" s="995"/>
      <c r="LXY4" s="995"/>
      <c r="LXZ4" s="995"/>
      <c r="LYA4" s="995"/>
      <c r="LYB4" s="995"/>
      <c r="LYC4" s="995"/>
      <c r="LYD4" s="995"/>
      <c r="LYE4" s="995"/>
      <c r="LYF4" s="995"/>
      <c r="LYG4" s="995"/>
      <c r="LYH4" s="995"/>
      <c r="LYI4" s="995"/>
      <c r="LYJ4" s="995"/>
      <c r="LYK4" s="995"/>
      <c r="LYL4" s="995"/>
      <c r="LYM4" s="995"/>
      <c r="LYN4" s="995"/>
      <c r="LYO4" s="995"/>
      <c r="LYP4" s="995"/>
      <c r="LYQ4" s="995"/>
      <c r="LYR4" s="995"/>
      <c r="LYS4" s="995"/>
      <c r="LYT4" s="995"/>
      <c r="LYU4" s="995"/>
      <c r="LYV4" s="995"/>
      <c r="LYW4" s="995"/>
      <c r="LYX4" s="995"/>
      <c r="LYY4" s="995"/>
      <c r="LYZ4" s="995"/>
      <c r="LZA4" s="995"/>
      <c r="LZB4" s="995"/>
      <c r="LZC4" s="995"/>
      <c r="LZD4" s="995"/>
      <c r="LZE4" s="995"/>
      <c r="LZF4" s="995"/>
      <c r="LZG4" s="995"/>
      <c r="LZH4" s="995"/>
      <c r="LZI4" s="995"/>
      <c r="LZJ4" s="995"/>
      <c r="LZK4" s="995"/>
      <c r="LZL4" s="995"/>
      <c r="LZM4" s="995"/>
      <c r="LZN4" s="995"/>
      <c r="LZO4" s="995"/>
      <c r="LZP4" s="995"/>
      <c r="LZQ4" s="995"/>
      <c r="LZR4" s="995"/>
      <c r="LZS4" s="995"/>
      <c r="LZT4" s="995"/>
      <c r="LZU4" s="995"/>
      <c r="LZV4" s="995"/>
      <c r="LZW4" s="995"/>
      <c r="LZX4" s="995"/>
      <c r="LZY4" s="995"/>
      <c r="LZZ4" s="995"/>
      <c r="MAA4" s="995"/>
      <c r="MAB4" s="995"/>
      <c r="MAC4" s="995"/>
      <c r="MAD4" s="995"/>
      <c r="MAE4" s="995"/>
      <c r="MAF4" s="995"/>
      <c r="MAG4" s="995"/>
      <c r="MAH4" s="995"/>
      <c r="MAI4" s="995"/>
      <c r="MAJ4" s="995"/>
      <c r="MAK4" s="995"/>
      <c r="MAL4" s="995"/>
      <c r="MAM4" s="995"/>
      <c r="MAN4" s="995"/>
      <c r="MAO4" s="995"/>
      <c r="MAP4" s="995"/>
      <c r="MAQ4" s="995"/>
      <c r="MAR4" s="995"/>
      <c r="MAS4" s="995"/>
      <c r="MAT4" s="995"/>
      <c r="MAU4" s="995"/>
      <c r="MAV4" s="995"/>
      <c r="MAW4" s="995"/>
      <c r="MAX4" s="995"/>
      <c r="MAY4" s="995"/>
      <c r="MAZ4" s="995"/>
      <c r="MBA4" s="995"/>
      <c r="MBB4" s="995"/>
      <c r="MBC4" s="995"/>
      <c r="MBD4" s="995"/>
      <c r="MBE4" s="995"/>
      <c r="MBF4" s="995"/>
      <c r="MBG4" s="995"/>
      <c r="MBH4" s="995"/>
      <c r="MBI4" s="995"/>
      <c r="MBJ4" s="995"/>
      <c r="MBK4" s="995"/>
      <c r="MBL4" s="995"/>
      <c r="MBM4" s="995"/>
      <c r="MBN4" s="995"/>
      <c r="MBO4" s="995"/>
      <c r="MBP4" s="995"/>
      <c r="MBQ4" s="995"/>
      <c r="MBR4" s="995"/>
      <c r="MBS4" s="995"/>
      <c r="MBT4" s="995"/>
      <c r="MBU4" s="995"/>
      <c r="MBV4" s="995"/>
      <c r="MBW4" s="995"/>
      <c r="MBX4" s="995"/>
      <c r="MBY4" s="995"/>
      <c r="MBZ4" s="995"/>
      <c r="MCA4" s="995"/>
      <c r="MCB4" s="995"/>
      <c r="MCC4" s="995"/>
      <c r="MCD4" s="995"/>
      <c r="MCE4" s="995"/>
      <c r="MCF4" s="995"/>
      <c r="MCG4" s="995"/>
      <c r="MCH4" s="995"/>
      <c r="MCI4" s="995"/>
      <c r="MCJ4" s="995"/>
      <c r="MCK4" s="995"/>
      <c r="MCL4" s="995"/>
      <c r="MCM4" s="995"/>
      <c r="MCN4" s="995"/>
      <c r="MCO4" s="995"/>
      <c r="MCP4" s="995"/>
      <c r="MCQ4" s="995"/>
      <c r="MCR4" s="995"/>
      <c r="MCS4" s="995"/>
      <c r="MCT4" s="995"/>
      <c r="MCU4" s="995"/>
      <c r="MCV4" s="995"/>
      <c r="MCW4" s="995"/>
      <c r="MCX4" s="995"/>
      <c r="MCY4" s="995"/>
      <c r="MCZ4" s="995"/>
      <c r="MDA4" s="995"/>
      <c r="MDB4" s="995"/>
      <c r="MDC4" s="995"/>
      <c r="MDD4" s="995"/>
      <c r="MDE4" s="995"/>
      <c r="MDF4" s="995"/>
      <c r="MDG4" s="995"/>
      <c r="MDH4" s="995"/>
      <c r="MDI4" s="995"/>
      <c r="MDJ4" s="995"/>
      <c r="MDK4" s="995"/>
      <c r="MDL4" s="995"/>
      <c r="MDM4" s="995"/>
      <c r="MDN4" s="995"/>
      <c r="MDO4" s="995"/>
      <c r="MDP4" s="995"/>
      <c r="MDQ4" s="995"/>
      <c r="MDR4" s="995"/>
      <c r="MDS4" s="995"/>
      <c r="MDT4" s="995"/>
      <c r="MDU4" s="995"/>
      <c r="MDV4" s="995"/>
      <c r="MDW4" s="995"/>
      <c r="MDX4" s="995"/>
      <c r="MDY4" s="995"/>
      <c r="MDZ4" s="995"/>
      <c r="MEA4" s="995"/>
      <c r="MEB4" s="995"/>
      <c r="MEC4" s="995"/>
      <c r="MED4" s="995"/>
      <c r="MEE4" s="995"/>
      <c r="MEF4" s="995"/>
      <c r="MEG4" s="995"/>
      <c r="MEH4" s="995"/>
      <c r="MEI4" s="995"/>
      <c r="MEJ4" s="995"/>
      <c r="MEK4" s="995"/>
      <c r="MEL4" s="995"/>
      <c r="MEM4" s="995"/>
      <c r="MEN4" s="995"/>
      <c r="MEO4" s="995"/>
      <c r="MEP4" s="995"/>
      <c r="MEQ4" s="995"/>
      <c r="MER4" s="995"/>
      <c r="MES4" s="995"/>
      <c r="MET4" s="995"/>
      <c r="MEU4" s="995"/>
      <c r="MEV4" s="995"/>
      <c r="MEW4" s="995"/>
      <c r="MEX4" s="995"/>
      <c r="MEY4" s="995"/>
      <c r="MEZ4" s="995"/>
      <c r="MFA4" s="995"/>
      <c r="MFB4" s="995"/>
      <c r="MFC4" s="995"/>
      <c r="MFD4" s="995"/>
      <c r="MFE4" s="995"/>
      <c r="MFF4" s="995"/>
      <c r="MFG4" s="995"/>
      <c r="MFH4" s="995"/>
      <c r="MFI4" s="995"/>
      <c r="MFJ4" s="995"/>
      <c r="MFK4" s="995"/>
      <c r="MFL4" s="995"/>
      <c r="MFM4" s="995"/>
      <c r="MFN4" s="995"/>
      <c r="MFO4" s="995"/>
      <c r="MFP4" s="995"/>
      <c r="MFQ4" s="995"/>
      <c r="MFR4" s="995"/>
      <c r="MFS4" s="995"/>
      <c r="MFT4" s="995"/>
      <c r="MFU4" s="995"/>
      <c r="MFV4" s="995"/>
      <c r="MFW4" s="995"/>
      <c r="MFX4" s="995"/>
      <c r="MFY4" s="995"/>
      <c r="MFZ4" s="995"/>
      <c r="MGA4" s="995"/>
      <c r="MGB4" s="995"/>
      <c r="MGC4" s="995"/>
      <c r="MGD4" s="995"/>
      <c r="MGE4" s="995"/>
      <c r="MGF4" s="995"/>
      <c r="MGG4" s="995"/>
      <c r="MGH4" s="995"/>
      <c r="MGI4" s="995"/>
      <c r="MGJ4" s="995"/>
      <c r="MGK4" s="995"/>
      <c r="MGL4" s="995"/>
      <c r="MGM4" s="995"/>
      <c r="MGN4" s="995"/>
      <c r="MGO4" s="995"/>
      <c r="MGP4" s="995"/>
      <c r="MGQ4" s="995"/>
      <c r="MGR4" s="995"/>
      <c r="MGS4" s="995"/>
      <c r="MGT4" s="995"/>
      <c r="MGU4" s="995"/>
      <c r="MGV4" s="995"/>
      <c r="MGW4" s="995"/>
      <c r="MGX4" s="995"/>
      <c r="MGY4" s="995"/>
      <c r="MGZ4" s="995"/>
      <c r="MHA4" s="995"/>
      <c r="MHB4" s="995"/>
      <c r="MHC4" s="995"/>
      <c r="MHD4" s="995"/>
      <c r="MHE4" s="995"/>
      <c r="MHF4" s="995"/>
      <c r="MHG4" s="995"/>
      <c r="MHH4" s="995"/>
      <c r="MHI4" s="995"/>
      <c r="MHJ4" s="995"/>
      <c r="MHK4" s="995"/>
      <c r="MHL4" s="995"/>
      <c r="MHM4" s="995"/>
      <c r="MHN4" s="995"/>
      <c r="MHO4" s="995"/>
      <c r="MHP4" s="995"/>
      <c r="MHQ4" s="995"/>
      <c r="MHR4" s="995"/>
      <c r="MHS4" s="995"/>
      <c r="MHT4" s="995"/>
      <c r="MHU4" s="995"/>
      <c r="MHV4" s="995"/>
      <c r="MHW4" s="995"/>
      <c r="MHX4" s="995"/>
      <c r="MHY4" s="995"/>
      <c r="MHZ4" s="995"/>
      <c r="MIA4" s="995"/>
      <c r="MIB4" s="995"/>
      <c r="MIC4" s="995"/>
      <c r="MID4" s="995"/>
      <c r="MIE4" s="995"/>
      <c r="MIF4" s="995"/>
      <c r="MIG4" s="995"/>
      <c r="MIH4" s="995"/>
      <c r="MII4" s="995"/>
      <c r="MIJ4" s="995"/>
      <c r="MIK4" s="995"/>
      <c r="MIL4" s="995"/>
      <c r="MIM4" s="995"/>
      <c r="MIN4" s="995"/>
      <c r="MIO4" s="995"/>
      <c r="MIP4" s="995"/>
      <c r="MIQ4" s="995"/>
      <c r="MIR4" s="995"/>
      <c r="MIS4" s="995"/>
      <c r="MIT4" s="995"/>
      <c r="MIU4" s="995"/>
      <c r="MIV4" s="995"/>
      <c r="MIW4" s="995"/>
      <c r="MIX4" s="995"/>
      <c r="MIY4" s="995"/>
      <c r="MIZ4" s="995"/>
      <c r="MJA4" s="995"/>
      <c r="MJB4" s="995"/>
      <c r="MJC4" s="995"/>
      <c r="MJD4" s="995"/>
      <c r="MJE4" s="995"/>
      <c r="MJF4" s="995"/>
      <c r="MJG4" s="995"/>
      <c r="MJH4" s="995"/>
      <c r="MJI4" s="995"/>
      <c r="MJJ4" s="995"/>
      <c r="MJK4" s="995"/>
      <c r="MJL4" s="995"/>
      <c r="MJM4" s="995"/>
      <c r="MJN4" s="995"/>
      <c r="MJO4" s="995"/>
      <c r="MJP4" s="995"/>
      <c r="MJQ4" s="995"/>
      <c r="MJR4" s="995"/>
      <c r="MJS4" s="995"/>
      <c r="MJT4" s="995"/>
      <c r="MJU4" s="995"/>
      <c r="MJV4" s="995"/>
      <c r="MJW4" s="995"/>
      <c r="MJX4" s="995"/>
      <c r="MJY4" s="995"/>
      <c r="MJZ4" s="995"/>
      <c r="MKA4" s="995"/>
      <c r="MKB4" s="995"/>
      <c r="MKC4" s="995"/>
      <c r="MKD4" s="995"/>
      <c r="MKE4" s="995"/>
      <c r="MKF4" s="995"/>
      <c r="MKG4" s="995"/>
      <c r="MKH4" s="995"/>
      <c r="MKI4" s="995"/>
      <c r="MKJ4" s="995"/>
      <c r="MKK4" s="995"/>
      <c r="MKL4" s="995"/>
      <c r="MKM4" s="995"/>
      <c r="MKN4" s="995"/>
      <c r="MKO4" s="995"/>
      <c r="MKP4" s="995"/>
      <c r="MKQ4" s="995"/>
      <c r="MKR4" s="995"/>
      <c r="MKS4" s="995"/>
      <c r="MKT4" s="995"/>
      <c r="MKU4" s="995"/>
      <c r="MKV4" s="995"/>
      <c r="MKW4" s="995"/>
      <c r="MKX4" s="995"/>
      <c r="MKY4" s="995"/>
      <c r="MKZ4" s="995"/>
      <c r="MLA4" s="995"/>
      <c r="MLB4" s="995"/>
      <c r="MLC4" s="995"/>
      <c r="MLD4" s="995"/>
      <c r="MLE4" s="995"/>
      <c r="MLF4" s="995"/>
      <c r="MLG4" s="995"/>
      <c r="MLH4" s="995"/>
      <c r="MLI4" s="995"/>
      <c r="MLJ4" s="995"/>
      <c r="MLK4" s="995"/>
      <c r="MLL4" s="995"/>
      <c r="MLM4" s="995"/>
      <c r="MLN4" s="995"/>
      <c r="MLO4" s="995"/>
      <c r="MLP4" s="995"/>
      <c r="MLQ4" s="995"/>
      <c r="MLR4" s="995"/>
      <c r="MLS4" s="995"/>
      <c r="MLT4" s="995"/>
      <c r="MLU4" s="995"/>
      <c r="MLV4" s="995"/>
      <c r="MLW4" s="995"/>
      <c r="MLX4" s="995"/>
      <c r="MLY4" s="995"/>
      <c r="MLZ4" s="995"/>
      <c r="MMA4" s="995"/>
      <c r="MMB4" s="995"/>
      <c r="MMC4" s="995"/>
      <c r="MMD4" s="995"/>
      <c r="MME4" s="995"/>
      <c r="MMF4" s="995"/>
      <c r="MMG4" s="995"/>
      <c r="MMH4" s="995"/>
      <c r="MMI4" s="995"/>
      <c r="MMJ4" s="995"/>
      <c r="MMK4" s="995"/>
      <c r="MML4" s="995"/>
      <c r="MMM4" s="995"/>
      <c r="MMN4" s="995"/>
      <c r="MMO4" s="995"/>
      <c r="MMP4" s="995"/>
      <c r="MMQ4" s="995"/>
      <c r="MMR4" s="995"/>
      <c r="MMS4" s="995"/>
      <c r="MMT4" s="995"/>
      <c r="MMU4" s="995"/>
      <c r="MMV4" s="995"/>
      <c r="MMW4" s="995"/>
      <c r="MMX4" s="995"/>
      <c r="MMY4" s="995"/>
      <c r="MMZ4" s="995"/>
      <c r="MNA4" s="995"/>
      <c r="MNB4" s="995"/>
      <c r="MNC4" s="995"/>
      <c r="MND4" s="995"/>
      <c r="MNE4" s="995"/>
      <c r="MNF4" s="995"/>
      <c r="MNG4" s="995"/>
      <c r="MNH4" s="995"/>
      <c r="MNI4" s="995"/>
      <c r="MNJ4" s="995"/>
      <c r="MNK4" s="995"/>
      <c r="MNL4" s="995"/>
      <c r="MNM4" s="995"/>
      <c r="MNN4" s="995"/>
      <c r="MNO4" s="995"/>
      <c r="MNP4" s="995"/>
      <c r="MNQ4" s="995"/>
      <c r="MNR4" s="995"/>
      <c r="MNS4" s="995"/>
      <c r="MNT4" s="995"/>
      <c r="MNU4" s="995"/>
      <c r="MNV4" s="995"/>
      <c r="MNW4" s="995"/>
      <c r="MNX4" s="995"/>
      <c r="MNY4" s="995"/>
      <c r="MNZ4" s="995"/>
      <c r="MOA4" s="995"/>
      <c r="MOB4" s="995"/>
      <c r="MOC4" s="995"/>
      <c r="MOD4" s="995"/>
      <c r="MOE4" s="995"/>
      <c r="MOF4" s="995"/>
      <c r="MOG4" s="995"/>
      <c r="MOH4" s="995"/>
      <c r="MOI4" s="995"/>
      <c r="MOJ4" s="995"/>
      <c r="MOK4" s="995"/>
      <c r="MOL4" s="995"/>
      <c r="MOM4" s="995"/>
      <c r="MON4" s="995"/>
      <c r="MOO4" s="995"/>
      <c r="MOP4" s="995"/>
      <c r="MOQ4" s="995"/>
      <c r="MOR4" s="995"/>
      <c r="MOS4" s="995"/>
      <c r="MOT4" s="995"/>
      <c r="MOU4" s="995"/>
      <c r="MOV4" s="995"/>
      <c r="MOW4" s="995"/>
      <c r="MOX4" s="995"/>
      <c r="MOY4" s="995"/>
      <c r="MOZ4" s="995"/>
      <c r="MPA4" s="995"/>
      <c r="MPB4" s="995"/>
      <c r="MPC4" s="995"/>
      <c r="MPD4" s="995"/>
      <c r="MPE4" s="995"/>
      <c r="MPF4" s="995"/>
      <c r="MPG4" s="995"/>
      <c r="MPH4" s="995"/>
      <c r="MPI4" s="995"/>
      <c r="MPJ4" s="995"/>
      <c r="MPK4" s="995"/>
      <c r="MPL4" s="995"/>
      <c r="MPM4" s="995"/>
      <c r="MPN4" s="995"/>
      <c r="MPO4" s="995"/>
      <c r="MPP4" s="995"/>
      <c r="MPQ4" s="995"/>
      <c r="MPR4" s="995"/>
      <c r="MPS4" s="995"/>
      <c r="MPT4" s="995"/>
      <c r="MPU4" s="995"/>
      <c r="MPV4" s="995"/>
      <c r="MPW4" s="995"/>
      <c r="MPX4" s="995"/>
      <c r="MPY4" s="995"/>
      <c r="MPZ4" s="995"/>
      <c r="MQA4" s="995"/>
      <c r="MQB4" s="995"/>
      <c r="MQC4" s="995"/>
      <c r="MQD4" s="995"/>
      <c r="MQE4" s="995"/>
      <c r="MQF4" s="995"/>
      <c r="MQG4" s="995"/>
      <c r="MQH4" s="995"/>
      <c r="MQI4" s="995"/>
      <c r="MQJ4" s="995"/>
      <c r="MQK4" s="995"/>
      <c r="MQL4" s="995"/>
      <c r="MQM4" s="995"/>
      <c r="MQN4" s="995"/>
      <c r="MQO4" s="995"/>
      <c r="MQP4" s="995"/>
      <c r="MQQ4" s="995"/>
      <c r="MQR4" s="995"/>
      <c r="MQS4" s="995"/>
      <c r="MQT4" s="995"/>
      <c r="MQU4" s="995"/>
      <c r="MQV4" s="995"/>
      <c r="MQW4" s="995"/>
      <c r="MQX4" s="995"/>
      <c r="MQY4" s="995"/>
      <c r="MQZ4" s="995"/>
      <c r="MRA4" s="995"/>
      <c r="MRB4" s="995"/>
      <c r="MRC4" s="995"/>
      <c r="MRD4" s="995"/>
      <c r="MRE4" s="995"/>
      <c r="MRF4" s="995"/>
      <c r="MRG4" s="995"/>
      <c r="MRH4" s="995"/>
      <c r="MRI4" s="995"/>
      <c r="MRJ4" s="995"/>
      <c r="MRK4" s="995"/>
      <c r="MRL4" s="995"/>
      <c r="MRM4" s="995"/>
      <c r="MRN4" s="995"/>
      <c r="MRO4" s="995"/>
      <c r="MRP4" s="995"/>
      <c r="MRQ4" s="995"/>
      <c r="MRR4" s="995"/>
      <c r="MRS4" s="995"/>
      <c r="MRT4" s="995"/>
      <c r="MRU4" s="995"/>
      <c r="MRV4" s="995"/>
      <c r="MRW4" s="995"/>
      <c r="MRX4" s="995"/>
      <c r="MRY4" s="995"/>
      <c r="MRZ4" s="995"/>
      <c r="MSA4" s="995"/>
      <c r="MSB4" s="995"/>
      <c r="MSC4" s="995"/>
      <c r="MSD4" s="995"/>
      <c r="MSE4" s="995"/>
      <c r="MSF4" s="995"/>
      <c r="MSG4" s="995"/>
      <c r="MSH4" s="995"/>
      <c r="MSI4" s="995"/>
      <c r="MSJ4" s="995"/>
      <c r="MSK4" s="995"/>
      <c r="MSL4" s="995"/>
      <c r="MSM4" s="995"/>
      <c r="MSN4" s="995"/>
      <c r="MSO4" s="995"/>
      <c r="MSP4" s="995"/>
      <c r="MSQ4" s="995"/>
      <c r="MSR4" s="995"/>
      <c r="MSS4" s="995"/>
      <c r="MST4" s="995"/>
      <c r="MSU4" s="995"/>
      <c r="MSV4" s="995"/>
      <c r="MSW4" s="995"/>
      <c r="MSX4" s="995"/>
      <c r="MSY4" s="995"/>
      <c r="MSZ4" s="995"/>
      <c r="MTA4" s="995"/>
      <c r="MTB4" s="995"/>
      <c r="MTC4" s="995"/>
      <c r="MTD4" s="995"/>
      <c r="MTE4" s="995"/>
      <c r="MTF4" s="995"/>
      <c r="MTG4" s="995"/>
      <c r="MTH4" s="995"/>
      <c r="MTI4" s="995"/>
      <c r="MTJ4" s="995"/>
      <c r="MTK4" s="995"/>
      <c r="MTL4" s="995"/>
      <c r="MTM4" s="995"/>
      <c r="MTN4" s="995"/>
      <c r="MTO4" s="995"/>
      <c r="MTP4" s="995"/>
      <c r="MTQ4" s="995"/>
      <c r="MTR4" s="995"/>
      <c r="MTS4" s="995"/>
      <c r="MTT4" s="995"/>
      <c r="MTU4" s="995"/>
      <c r="MTV4" s="995"/>
      <c r="MTW4" s="995"/>
      <c r="MTX4" s="995"/>
      <c r="MTY4" s="995"/>
      <c r="MTZ4" s="995"/>
      <c r="MUA4" s="995"/>
      <c r="MUB4" s="995"/>
      <c r="MUC4" s="995"/>
      <c r="MUD4" s="995"/>
      <c r="MUE4" s="995"/>
      <c r="MUF4" s="995"/>
      <c r="MUG4" s="995"/>
      <c r="MUH4" s="995"/>
      <c r="MUI4" s="995"/>
      <c r="MUJ4" s="995"/>
      <c r="MUK4" s="995"/>
      <c r="MUL4" s="995"/>
      <c r="MUM4" s="995"/>
      <c r="MUN4" s="995"/>
      <c r="MUO4" s="995"/>
      <c r="MUP4" s="995"/>
      <c r="MUQ4" s="995"/>
      <c r="MUR4" s="995"/>
      <c r="MUS4" s="995"/>
      <c r="MUT4" s="995"/>
      <c r="MUU4" s="995"/>
      <c r="MUV4" s="995"/>
      <c r="MUW4" s="995"/>
      <c r="MUX4" s="995"/>
      <c r="MUY4" s="995"/>
      <c r="MUZ4" s="995"/>
      <c r="MVA4" s="995"/>
      <c r="MVB4" s="995"/>
      <c r="MVC4" s="995"/>
      <c r="MVD4" s="995"/>
      <c r="MVE4" s="995"/>
      <c r="MVF4" s="995"/>
      <c r="MVG4" s="995"/>
      <c r="MVH4" s="995"/>
      <c r="MVI4" s="995"/>
      <c r="MVJ4" s="995"/>
      <c r="MVK4" s="995"/>
      <c r="MVL4" s="995"/>
      <c r="MVM4" s="995"/>
      <c r="MVN4" s="995"/>
      <c r="MVO4" s="995"/>
      <c r="MVP4" s="995"/>
      <c r="MVQ4" s="995"/>
      <c r="MVR4" s="995"/>
      <c r="MVS4" s="995"/>
      <c r="MVT4" s="995"/>
      <c r="MVU4" s="995"/>
      <c r="MVV4" s="995"/>
      <c r="MVW4" s="995"/>
      <c r="MVX4" s="995"/>
      <c r="MVY4" s="995"/>
      <c r="MVZ4" s="995"/>
      <c r="MWA4" s="995"/>
      <c r="MWB4" s="995"/>
      <c r="MWC4" s="995"/>
      <c r="MWD4" s="995"/>
      <c r="MWE4" s="995"/>
      <c r="MWF4" s="995"/>
      <c r="MWG4" s="995"/>
      <c r="MWH4" s="995"/>
      <c r="MWI4" s="995"/>
      <c r="MWJ4" s="995"/>
      <c r="MWK4" s="995"/>
      <c r="MWL4" s="995"/>
      <c r="MWM4" s="995"/>
      <c r="MWN4" s="995"/>
      <c r="MWO4" s="995"/>
      <c r="MWP4" s="995"/>
      <c r="MWQ4" s="995"/>
      <c r="MWR4" s="995"/>
      <c r="MWS4" s="995"/>
      <c r="MWT4" s="995"/>
      <c r="MWU4" s="995"/>
      <c r="MWV4" s="995"/>
      <c r="MWW4" s="995"/>
      <c r="MWX4" s="995"/>
      <c r="MWY4" s="995"/>
      <c r="MWZ4" s="995"/>
      <c r="MXA4" s="995"/>
      <c r="MXB4" s="995"/>
      <c r="MXC4" s="995"/>
      <c r="MXD4" s="995"/>
      <c r="MXE4" s="995"/>
      <c r="MXF4" s="995"/>
      <c r="MXG4" s="995"/>
      <c r="MXH4" s="995"/>
      <c r="MXI4" s="995"/>
      <c r="MXJ4" s="995"/>
      <c r="MXK4" s="995"/>
      <c r="MXL4" s="995"/>
      <c r="MXM4" s="995"/>
      <c r="MXN4" s="995"/>
      <c r="MXO4" s="995"/>
      <c r="MXP4" s="995"/>
      <c r="MXQ4" s="995"/>
      <c r="MXR4" s="995"/>
      <c r="MXS4" s="995"/>
      <c r="MXT4" s="995"/>
      <c r="MXU4" s="995"/>
      <c r="MXV4" s="995"/>
      <c r="MXW4" s="995"/>
      <c r="MXX4" s="995"/>
      <c r="MXY4" s="995"/>
      <c r="MXZ4" s="995"/>
      <c r="MYA4" s="995"/>
      <c r="MYB4" s="995"/>
      <c r="MYC4" s="995"/>
      <c r="MYD4" s="995"/>
      <c r="MYE4" s="995"/>
      <c r="MYF4" s="995"/>
      <c r="MYG4" s="995"/>
      <c r="MYH4" s="995"/>
      <c r="MYI4" s="995"/>
      <c r="MYJ4" s="995"/>
      <c r="MYK4" s="995"/>
      <c r="MYL4" s="995"/>
      <c r="MYM4" s="995"/>
      <c r="MYN4" s="995"/>
      <c r="MYO4" s="995"/>
      <c r="MYP4" s="995"/>
      <c r="MYQ4" s="995"/>
      <c r="MYR4" s="995"/>
      <c r="MYS4" s="995"/>
      <c r="MYT4" s="995"/>
      <c r="MYU4" s="995"/>
      <c r="MYV4" s="995"/>
      <c r="MYW4" s="995"/>
      <c r="MYX4" s="995"/>
      <c r="MYY4" s="995"/>
      <c r="MYZ4" s="995"/>
      <c r="MZA4" s="995"/>
      <c r="MZB4" s="995"/>
      <c r="MZC4" s="995"/>
      <c r="MZD4" s="995"/>
      <c r="MZE4" s="995"/>
      <c r="MZF4" s="995"/>
      <c r="MZG4" s="995"/>
      <c r="MZH4" s="995"/>
      <c r="MZI4" s="995"/>
      <c r="MZJ4" s="995"/>
      <c r="MZK4" s="995"/>
      <c r="MZL4" s="995"/>
      <c r="MZM4" s="995"/>
      <c r="MZN4" s="995"/>
      <c r="MZO4" s="995"/>
      <c r="MZP4" s="995"/>
      <c r="MZQ4" s="995"/>
      <c r="MZR4" s="995"/>
      <c r="MZS4" s="995"/>
      <c r="MZT4" s="995"/>
      <c r="MZU4" s="995"/>
      <c r="MZV4" s="995"/>
      <c r="MZW4" s="995"/>
      <c r="MZX4" s="995"/>
      <c r="MZY4" s="995"/>
      <c r="MZZ4" s="995"/>
      <c r="NAA4" s="995"/>
      <c r="NAB4" s="995"/>
      <c r="NAC4" s="995"/>
      <c r="NAD4" s="995"/>
      <c r="NAE4" s="995"/>
      <c r="NAF4" s="995"/>
      <c r="NAG4" s="995"/>
      <c r="NAH4" s="995"/>
      <c r="NAI4" s="995"/>
      <c r="NAJ4" s="995"/>
      <c r="NAK4" s="995"/>
      <c r="NAL4" s="995"/>
      <c r="NAM4" s="995"/>
      <c r="NAN4" s="995"/>
      <c r="NAO4" s="995"/>
      <c r="NAP4" s="995"/>
      <c r="NAQ4" s="995"/>
      <c r="NAR4" s="995"/>
      <c r="NAS4" s="995"/>
      <c r="NAT4" s="995"/>
      <c r="NAU4" s="995"/>
      <c r="NAV4" s="995"/>
      <c r="NAW4" s="995"/>
      <c r="NAX4" s="995"/>
      <c r="NAY4" s="995"/>
      <c r="NAZ4" s="995"/>
      <c r="NBA4" s="995"/>
      <c r="NBB4" s="995"/>
      <c r="NBC4" s="995"/>
      <c r="NBD4" s="995"/>
      <c r="NBE4" s="995"/>
      <c r="NBF4" s="995"/>
      <c r="NBG4" s="995"/>
      <c r="NBH4" s="995"/>
      <c r="NBI4" s="995"/>
      <c r="NBJ4" s="995"/>
      <c r="NBK4" s="995"/>
      <c r="NBL4" s="995"/>
      <c r="NBM4" s="995"/>
      <c r="NBN4" s="995"/>
      <c r="NBO4" s="995"/>
      <c r="NBP4" s="995"/>
      <c r="NBQ4" s="995"/>
      <c r="NBR4" s="995"/>
      <c r="NBS4" s="995"/>
      <c r="NBT4" s="995"/>
      <c r="NBU4" s="995"/>
      <c r="NBV4" s="995"/>
      <c r="NBW4" s="995"/>
      <c r="NBX4" s="995"/>
      <c r="NBY4" s="995"/>
      <c r="NBZ4" s="995"/>
      <c r="NCA4" s="995"/>
      <c r="NCB4" s="995"/>
      <c r="NCC4" s="995"/>
      <c r="NCD4" s="995"/>
      <c r="NCE4" s="995"/>
      <c r="NCF4" s="995"/>
      <c r="NCG4" s="995"/>
      <c r="NCH4" s="995"/>
      <c r="NCI4" s="995"/>
      <c r="NCJ4" s="995"/>
      <c r="NCK4" s="995"/>
      <c r="NCL4" s="995"/>
      <c r="NCM4" s="995"/>
      <c r="NCN4" s="995"/>
      <c r="NCO4" s="995"/>
      <c r="NCP4" s="995"/>
      <c r="NCQ4" s="995"/>
      <c r="NCR4" s="995"/>
      <c r="NCS4" s="995"/>
      <c r="NCT4" s="995"/>
      <c r="NCU4" s="995"/>
      <c r="NCV4" s="995"/>
      <c r="NCW4" s="995"/>
      <c r="NCX4" s="995"/>
      <c r="NCY4" s="995"/>
      <c r="NCZ4" s="995"/>
      <c r="NDA4" s="995"/>
      <c r="NDB4" s="995"/>
      <c r="NDC4" s="995"/>
      <c r="NDD4" s="995"/>
      <c r="NDE4" s="995"/>
      <c r="NDF4" s="995"/>
      <c r="NDG4" s="995"/>
      <c r="NDH4" s="995"/>
      <c r="NDI4" s="995"/>
      <c r="NDJ4" s="995"/>
      <c r="NDK4" s="995"/>
      <c r="NDL4" s="995"/>
      <c r="NDM4" s="995"/>
      <c r="NDN4" s="995"/>
      <c r="NDO4" s="995"/>
      <c r="NDP4" s="995"/>
      <c r="NDQ4" s="995"/>
      <c r="NDR4" s="995"/>
      <c r="NDS4" s="995"/>
      <c r="NDT4" s="995"/>
      <c r="NDU4" s="995"/>
      <c r="NDV4" s="995"/>
      <c r="NDW4" s="995"/>
      <c r="NDX4" s="995"/>
      <c r="NDY4" s="995"/>
      <c r="NDZ4" s="995"/>
      <c r="NEA4" s="995"/>
      <c r="NEB4" s="995"/>
      <c r="NEC4" s="995"/>
      <c r="NED4" s="995"/>
      <c r="NEE4" s="995"/>
      <c r="NEF4" s="995"/>
      <c r="NEG4" s="995"/>
      <c r="NEH4" s="995"/>
      <c r="NEI4" s="995"/>
      <c r="NEJ4" s="995"/>
      <c r="NEK4" s="995"/>
      <c r="NEL4" s="995"/>
      <c r="NEM4" s="995"/>
      <c r="NEN4" s="995"/>
      <c r="NEO4" s="995"/>
      <c r="NEP4" s="995"/>
      <c r="NEQ4" s="995"/>
      <c r="NER4" s="995"/>
      <c r="NES4" s="995"/>
      <c r="NET4" s="995"/>
      <c r="NEU4" s="995"/>
      <c r="NEV4" s="995"/>
      <c r="NEW4" s="995"/>
      <c r="NEX4" s="995"/>
      <c r="NEY4" s="995"/>
      <c r="NEZ4" s="995"/>
      <c r="NFA4" s="995"/>
      <c r="NFB4" s="995"/>
      <c r="NFC4" s="995"/>
      <c r="NFD4" s="995"/>
      <c r="NFE4" s="995"/>
      <c r="NFF4" s="995"/>
      <c r="NFG4" s="995"/>
      <c r="NFH4" s="995"/>
      <c r="NFI4" s="995"/>
      <c r="NFJ4" s="995"/>
      <c r="NFK4" s="995"/>
      <c r="NFL4" s="995"/>
      <c r="NFM4" s="995"/>
      <c r="NFN4" s="995"/>
      <c r="NFO4" s="995"/>
      <c r="NFP4" s="995"/>
      <c r="NFQ4" s="995"/>
      <c r="NFR4" s="995"/>
      <c r="NFS4" s="995"/>
      <c r="NFT4" s="995"/>
      <c r="NFU4" s="995"/>
      <c r="NFV4" s="995"/>
      <c r="NFW4" s="995"/>
      <c r="NFX4" s="995"/>
      <c r="NFY4" s="995"/>
      <c r="NFZ4" s="995"/>
      <c r="NGA4" s="995"/>
      <c r="NGB4" s="995"/>
      <c r="NGC4" s="995"/>
      <c r="NGD4" s="995"/>
      <c r="NGE4" s="995"/>
      <c r="NGF4" s="995"/>
      <c r="NGG4" s="995"/>
      <c r="NGH4" s="995"/>
      <c r="NGI4" s="995"/>
      <c r="NGJ4" s="995"/>
      <c r="NGK4" s="995"/>
      <c r="NGL4" s="995"/>
      <c r="NGM4" s="995"/>
      <c r="NGN4" s="995"/>
      <c r="NGO4" s="995"/>
      <c r="NGP4" s="995"/>
      <c r="NGQ4" s="995"/>
      <c r="NGR4" s="995"/>
      <c r="NGS4" s="995"/>
      <c r="NGT4" s="995"/>
      <c r="NGU4" s="995"/>
      <c r="NGV4" s="995"/>
      <c r="NGW4" s="995"/>
      <c r="NGX4" s="995"/>
      <c r="NGY4" s="995"/>
      <c r="NGZ4" s="995"/>
      <c r="NHA4" s="995"/>
      <c r="NHB4" s="995"/>
      <c r="NHC4" s="995"/>
      <c r="NHD4" s="995"/>
      <c r="NHE4" s="995"/>
      <c r="NHF4" s="995"/>
      <c r="NHG4" s="995"/>
      <c r="NHH4" s="995"/>
      <c r="NHI4" s="995"/>
      <c r="NHJ4" s="995"/>
      <c r="NHK4" s="995"/>
      <c r="NHL4" s="995"/>
      <c r="NHM4" s="995"/>
      <c r="NHN4" s="995"/>
      <c r="NHO4" s="995"/>
      <c r="NHP4" s="995"/>
      <c r="NHQ4" s="995"/>
      <c r="NHR4" s="995"/>
      <c r="NHS4" s="995"/>
      <c r="NHT4" s="995"/>
      <c r="NHU4" s="995"/>
      <c r="NHV4" s="995"/>
      <c r="NHW4" s="995"/>
      <c r="NHX4" s="995"/>
      <c r="NHY4" s="995"/>
      <c r="NHZ4" s="995"/>
      <c r="NIA4" s="995"/>
      <c r="NIB4" s="995"/>
      <c r="NIC4" s="995"/>
      <c r="NID4" s="995"/>
      <c r="NIE4" s="995"/>
      <c r="NIF4" s="995"/>
      <c r="NIG4" s="995"/>
      <c r="NIH4" s="995"/>
      <c r="NII4" s="995"/>
      <c r="NIJ4" s="995"/>
      <c r="NIK4" s="995"/>
      <c r="NIL4" s="995"/>
      <c r="NIM4" s="995"/>
      <c r="NIN4" s="995"/>
      <c r="NIO4" s="995"/>
      <c r="NIP4" s="995"/>
      <c r="NIQ4" s="995"/>
      <c r="NIR4" s="995"/>
      <c r="NIS4" s="995"/>
      <c r="NIT4" s="995"/>
      <c r="NIU4" s="995"/>
      <c r="NIV4" s="995"/>
      <c r="NIW4" s="995"/>
      <c r="NIX4" s="995"/>
      <c r="NIY4" s="995"/>
      <c r="NIZ4" s="995"/>
      <c r="NJA4" s="995"/>
      <c r="NJB4" s="995"/>
      <c r="NJC4" s="995"/>
      <c r="NJD4" s="995"/>
      <c r="NJE4" s="995"/>
      <c r="NJF4" s="995"/>
      <c r="NJG4" s="995"/>
      <c r="NJH4" s="995"/>
      <c r="NJI4" s="995"/>
      <c r="NJJ4" s="995"/>
      <c r="NJK4" s="995"/>
      <c r="NJL4" s="995"/>
      <c r="NJM4" s="995"/>
      <c r="NJN4" s="995"/>
      <c r="NJO4" s="995"/>
      <c r="NJP4" s="995"/>
      <c r="NJQ4" s="995"/>
      <c r="NJR4" s="995"/>
      <c r="NJS4" s="995"/>
      <c r="NJT4" s="995"/>
      <c r="NJU4" s="995"/>
      <c r="NJV4" s="995"/>
      <c r="NJW4" s="995"/>
      <c r="NJX4" s="995"/>
      <c r="NJY4" s="995"/>
      <c r="NJZ4" s="995"/>
      <c r="NKA4" s="995"/>
      <c r="NKB4" s="995"/>
      <c r="NKC4" s="995"/>
      <c r="NKD4" s="995"/>
      <c r="NKE4" s="995"/>
      <c r="NKF4" s="995"/>
      <c r="NKG4" s="995"/>
      <c r="NKH4" s="995"/>
      <c r="NKI4" s="995"/>
      <c r="NKJ4" s="995"/>
      <c r="NKK4" s="995"/>
      <c r="NKL4" s="995"/>
      <c r="NKM4" s="995"/>
      <c r="NKN4" s="995"/>
      <c r="NKO4" s="995"/>
      <c r="NKP4" s="995"/>
      <c r="NKQ4" s="995"/>
      <c r="NKR4" s="995"/>
      <c r="NKS4" s="995"/>
      <c r="NKT4" s="995"/>
      <c r="NKU4" s="995"/>
      <c r="NKV4" s="995"/>
      <c r="NKW4" s="995"/>
      <c r="NKX4" s="995"/>
      <c r="NKY4" s="995"/>
      <c r="NKZ4" s="995"/>
      <c r="NLA4" s="995"/>
      <c r="NLB4" s="995"/>
      <c r="NLC4" s="995"/>
      <c r="NLD4" s="995"/>
      <c r="NLE4" s="995"/>
      <c r="NLF4" s="995"/>
      <c r="NLG4" s="995"/>
      <c r="NLH4" s="995"/>
      <c r="NLI4" s="995"/>
      <c r="NLJ4" s="995"/>
      <c r="NLK4" s="995"/>
      <c r="NLL4" s="995"/>
      <c r="NLM4" s="995"/>
      <c r="NLN4" s="995"/>
      <c r="NLO4" s="995"/>
      <c r="NLP4" s="995"/>
      <c r="NLQ4" s="995"/>
      <c r="NLR4" s="995"/>
      <c r="NLS4" s="995"/>
      <c r="NLT4" s="995"/>
      <c r="NLU4" s="995"/>
      <c r="NLV4" s="995"/>
      <c r="NLW4" s="995"/>
      <c r="NLX4" s="995"/>
      <c r="NLY4" s="995"/>
      <c r="NLZ4" s="995"/>
      <c r="NMA4" s="995"/>
      <c r="NMB4" s="995"/>
      <c r="NMC4" s="995"/>
      <c r="NMD4" s="995"/>
      <c r="NME4" s="995"/>
      <c r="NMF4" s="995"/>
      <c r="NMG4" s="995"/>
      <c r="NMH4" s="995"/>
      <c r="NMI4" s="995"/>
      <c r="NMJ4" s="995"/>
      <c r="NMK4" s="995"/>
      <c r="NML4" s="995"/>
      <c r="NMM4" s="995"/>
      <c r="NMN4" s="995"/>
      <c r="NMO4" s="995"/>
      <c r="NMP4" s="995"/>
      <c r="NMQ4" s="995"/>
      <c r="NMR4" s="995"/>
      <c r="NMS4" s="995"/>
      <c r="NMT4" s="995"/>
      <c r="NMU4" s="995"/>
      <c r="NMV4" s="995"/>
      <c r="NMW4" s="995"/>
      <c r="NMX4" s="995"/>
      <c r="NMY4" s="995"/>
      <c r="NMZ4" s="995"/>
      <c r="NNA4" s="995"/>
      <c r="NNB4" s="995"/>
      <c r="NNC4" s="995"/>
      <c r="NND4" s="995"/>
      <c r="NNE4" s="995"/>
      <c r="NNF4" s="995"/>
      <c r="NNG4" s="995"/>
      <c r="NNH4" s="995"/>
      <c r="NNI4" s="995"/>
      <c r="NNJ4" s="995"/>
      <c r="NNK4" s="995"/>
      <c r="NNL4" s="995"/>
      <c r="NNM4" s="995"/>
      <c r="NNN4" s="995"/>
      <c r="NNO4" s="995"/>
      <c r="NNP4" s="995"/>
      <c r="NNQ4" s="995"/>
      <c r="NNR4" s="995"/>
      <c r="NNS4" s="995"/>
      <c r="NNT4" s="995"/>
      <c r="NNU4" s="995"/>
      <c r="NNV4" s="995"/>
      <c r="NNW4" s="995"/>
      <c r="NNX4" s="995"/>
      <c r="NNY4" s="995"/>
      <c r="NNZ4" s="995"/>
      <c r="NOA4" s="995"/>
      <c r="NOB4" s="995"/>
      <c r="NOC4" s="995"/>
      <c r="NOD4" s="995"/>
      <c r="NOE4" s="995"/>
      <c r="NOF4" s="995"/>
      <c r="NOG4" s="995"/>
      <c r="NOH4" s="995"/>
      <c r="NOI4" s="995"/>
      <c r="NOJ4" s="995"/>
      <c r="NOK4" s="995"/>
      <c r="NOL4" s="995"/>
      <c r="NOM4" s="995"/>
      <c r="NON4" s="995"/>
      <c r="NOO4" s="995"/>
      <c r="NOP4" s="995"/>
      <c r="NOQ4" s="995"/>
      <c r="NOR4" s="995"/>
      <c r="NOS4" s="995"/>
      <c r="NOT4" s="995"/>
      <c r="NOU4" s="995"/>
      <c r="NOV4" s="995"/>
      <c r="NOW4" s="995"/>
      <c r="NOX4" s="995"/>
      <c r="NOY4" s="995"/>
      <c r="NOZ4" s="995"/>
      <c r="NPA4" s="995"/>
      <c r="NPB4" s="995"/>
      <c r="NPC4" s="995"/>
      <c r="NPD4" s="995"/>
      <c r="NPE4" s="995"/>
      <c r="NPF4" s="995"/>
      <c r="NPG4" s="995"/>
      <c r="NPH4" s="995"/>
      <c r="NPI4" s="995"/>
      <c r="NPJ4" s="995"/>
      <c r="NPK4" s="995"/>
      <c r="NPL4" s="995"/>
      <c r="NPM4" s="995"/>
      <c r="NPN4" s="995"/>
      <c r="NPO4" s="995"/>
      <c r="NPP4" s="995"/>
      <c r="NPQ4" s="995"/>
      <c r="NPR4" s="995"/>
      <c r="NPS4" s="995"/>
      <c r="NPT4" s="995"/>
      <c r="NPU4" s="995"/>
      <c r="NPV4" s="995"/>
      <c r="NPW4" s="995"/>
      <c r="NPX4" s="995"/>
      <c r="NPY4" s="995"/>
      <c r="NPZ4" s="995"/>
      <c r="NQA4" s="995"/>
      <c r="NQB4" s="995"/>
      <c r="NQC4" s="995"/>
      <c r="NQD4" s="995"/>
      <c r="NQE4" s="995"/>
      <c r="NQF4" s="995"/>
      <c r="NQG4" s="995"/>
      <c r="NQH4" s="995"/>
      <c r="NQI4" s="995"/>
      <c r="NQJ4" s="995"/>
      <c r="NQK4" s="995"/>
      <c r="NQL4" s="995"/>
      <c r="NQM4" s="995"/>
      <c r="NQN4" s="995"/>
      <c r="NQO4" s="995"/>
      <c r="NQP4" s="995"/>
      <c r="NQQ4" s="995"/>
      <c r="NQR4" s="995"/>
      <c r="NQS4" s="995"/>
      <c r="NQT4" s="995"/>
      <c r="NQU4" s="995"/>
      <c r="NQV4" s="995"/>
      <c r="NQW4" s="995"/>
      <c r="NQX4" s="995"/>
      <c r="NQY4" s="995"/>
      <c r="NQZ4" s="995"/>
      <c r="NRA4" s="995"/>
      <c r="NRB4" s="995"/>
      <c r="NRC4" s="995"/>
      <c r="NRD4" s="995"/>
      <c r="NRE4" s="995"/>
      <c r="NRF4" s="995"/>
      <c r="NRG4" s="995"/>
      <c r="NRH4" s="995"/>
      <c r="NRI4" s="995"/>
      <c r="NRJ4" s="995"/>
      <c r="NRK4" s="995"/>
      <c r="NRL4" s="995"/>
      <c r="NRM4" s="995"/>
      <c r="NRN4" s="995"/>
      <c r="NRO4" s="995"/>
      <c r="NRP4" s="995"/>
      <c r="NRQ4" s="995"/>
      <c r="NRR4" s="995"/>
      <c r="NRS4" s="995"/>
      <c r="NRT4" s="995"/>
      <c r="NRU4" s="995"/>
      <c r="NRV4" s="995"/>
      <c r="NRW4" s="995"/>
      <c r="NRX4" s="995"/>
      <c r="NRY4" s="995"/>
      <c r="NRZ4" s="995"/>
      <c r="NSA4" s="995"/>
      <c r="NSB4" s="995"/>
      <c r="NSC4" s="995"/>
      <c r="NSD4" s="995"/>
      <c r="NSE4" s="995"/>
      <c r="NSF4" s="995"/>
      <c r="NSG4" s="995"/>
      <c r="NSH4" s="995"/>
      <c r="NSI4" s="995"/>
      <c r="NSJ4" s="995"/>
      <c r="NSK4" s="995"/>
      <c r="NSL4" s="995"/>
      <c r="NSM4" s="995"/>
      <c r="NSN4" s="995"/>
      <c r="NSO4" s="995"/>
      <c r="NSP4" s="995"/>
      <c r="NSQ4" s="995"/>
      <c r="NSR4" s="995"/>
      <c r="NSS4" s="995"/>
      <c r="NST4" s="995"/>
      <c r="NSU4" s="995"/>
      <c r="NSV4" s="995"/>
      <c r="NSW4" s="995"/>
      <c r="NSX4" s="995"/>
      <c r="NSY4" s="995"/>
      <c r="NSZ4" s="995"/>
      <c r="NTA4" s="995"/>
      <c r="NTB4" s="995"/>
      <c r="NTC4" s="995"/>
      <c r="NTD4" s="995"/>
      <c r="NTE4" s="995"/>
      <c r="NTF4" s="995"/>
      <c r="NTG4" s="995"/>
      <c r="NTH4" s="995"/>
      <c r="NTI4" s="995"/>
      <c r="NTJ4" s="995"/>
      <c r="NTK4" s="995"/>
      <c r="NTL4" s="995"/>
      <c r="NTM4" s="995"/>
      <c r="NTN4" s="995"/>
      <c r="NTO4" s="995"/>
      <c r="NTP4" s="995"/>
      <c r="NTQ4" s="995"/>
      <c r="NTR4" s="995"/>
      <c r="NTS4" s="995"/>
      <c r="NTT4" s="995"/>
      <c r="NTU4" s="995"/>
      <c r="NTV4" s="995"/>
      <c r="NTW4" s="995"/>
      <c r="NTX4" s="995"/>
      <c r="NTY4" s="995"/>
      <c r="NTZ4" s="995"/>
      <c r="NUA4" s="995"/>
      <c r="NUB4" s="995"/>
      <c r="NUC4" s="995"/>
      <c r="NUD4" s="995"/>
      <c r="NUE4" s="995"/>
      <c r="NUF4" s="995"/>
      <c r="NUG4" s="995"/>
      <c r="NUH4" s="995"/>
      <c r="NUI4" s="995"/>
      <c r="NUJ4" s="995"/>
      <c r="NUK4" s="995"/>
      <c r="NUL4" s="995"/>
      <c r="NUM4" s="995"/>
      <c r="NUN4" s="995"/>
      <c r="NUO4" s="995"/>
      <c r="NUP4" s="995"/>
      <c r="NUQ4" s="995"/>
      <c r="NUR4" s="995"/>
      <c r="NUS4" s="995"/>
      <c r="NUT4" s="995"/>
      <c r="NUU4" s="995"/>
      <c r="NUV4" s="995"/>
      <c r="NUW4" s="995"/>
      <c r="NUX4" s="995"/>
      <c r="NUY4" s="995"/>
      <c r="NUZ4" s="995"/>
      <c r="NVA4" s="995"/>
      <c r="NVB4" s="995"/>
      <c r="NVC4" s="995"/>
      <c r="NVD4" s="995"/>
      <c r="NVE4" s="995"/>
      <c r="NVF4" s="995"/>
      <c r="NVG4" s="995"/>
      <c r="NVH4" s="995"/>
      <c r="NVI4" s="995"/>
      <c r="NVJ4" s="995"/>
      <c r="NVK4" s="995"/>
      <c r="NVL4" s="995"/>
      <c r="NVM4" s="995"/>
      <c r="NVN4" s="995"/>
      <c r="NVO4" s="995"/>
      <c r="NVP4" s="995"/>
      <c r="NVQ4" s="995"/>
      <c r="NVR4" s="995"/>
      <c r="NVS4" s="995"/>
      <c r="NVT4" s="995"/>
      <c r="NVU4" s="995"/>
      <c r="NVV4" s="995"/>
      <c r="NVW4" s="995"/>
      <c r="NVX4" s="995"/>
      <c r="NVY4" s="995"/>
      <c r="NVZ4" s="995"/>
      <c r="NWA4" s="995"/>
      <c r="NWB4" s="995"/>
      <c r="NWC4" s="995"/>
      <c r="NWD4" s="995"/>
      <c r="NWE4" s="995"/>
      <c r="NWF4" s="995"/>
      <c r="NWG4" s="995"/>
      <c r="NWH4" s="995"/>
      <c r="NWI4" s="995"/>
      <c r="NWJ4" s="995"/>
      <c r="NWK4" s="995"/>
      <c r="NWL4" s="995"/>
      <c r="NWM4" s="995"/>
      <c r="NWN4" s="995"/>
      <c r="NWO4" s="995"/>
      <c r="NWP4" s="995"/>
      <c r="NWQ4" s="995"/>
      <c r="NWR4" s="995"/>
      <c r="NWS4" s="995"/>
      <c r="NWT4" s="995"/>
      <c r="NWU4" s="995"/>
      <c r="NWV4" s="995"/>
      <c r="NWW4" s="995"/>
      <c r="NWX4" s="995"/>
      <c r="NWY4" s="995"/>
      <c r="NWZ4" s="995"/>
      <c r="NXA4" s="995"/>
      <c r="NXB4" s="995"/>
      <c r="NXC4" s="995"/>
      <c r="NXD4" s="995"/>
      <c r="NXE4" s="995"/>
      <c r="NXF4" s="995"/>
      <c r="NXG4" s="995"/>
      <c r="NXH4" s="995"/>
      <c r="NXI4" s="995"/>
      <c r="NXJ4" s="995"/>
      <c r="NXK4" s="995"/>
      <c r="NXL4" s="995"/>
      <c r="NXM4" s="995"/>
      <c r="NXN4" s="995"/>
      <c r="NXO4" s="995"/>
      <c r="NXP4" s="995"/>
      <c r="NXQ4" s="995"/>
      <c r="NXR4" s="995"/>
      <c r="NXS4" s="995"/>
      <c r="NXT4" s="995"/>
      <c r="NXU4" s="995"/>
      <c r="NXV4" s="995"/>
      <c r="NXW4" s="995"/>
      <c r="NXX4" s="995"/>
      <c r="NXY4" s="995"/>
      <c r="NXZ4" s="995"/>
      <c r="NYA4" s="995"/>
      <c r="NYB4" s="995"/>
      <c r="NYC4" s="995"/>
      <c r="NYD4" s="995"/>
      <c r="NYE4" s="995"/>
      <c r="NYF4" s="995"/>
      <c r="NYG4" s="995"/>
      <c r="NYH4" s="995"/>
      <c r="NYI4" s="995"/>
      <c r="NYJ4" s="995"/>
      <c r="NYK4" s="995"/>
      <c r="NYL4" s="995"/>
      <c r="NYM4" s="995"/>
      <c r="NYN4" s="995"/>
      <c r="NYO4" s="995"/>
      <c r="NYP4" s="995"/>
      <c r="NYQ4" s="995"/>
      <c r="NYR4" s="995"/>
      <c r="NYS4" s="995"/>
      <c r="NYT4" s="995"/>
      <c r="NYU4" s="995"/>
      <c r="NYV4" s="995"/>
      <c r="NYW4" s="995"/>
      <c r="NYX4" s="995"/>
      <c r="NYY4" s="995"/>
      <c r="NYZ4" s="995"/>
      <c r="NZA4" s="995"/>
      <c r="NZB4" s="995"/>
      <c r="NZC4" s="995"/>
      <c r="NZD4" s="995"/>
      <c r="NZE4" s="995"/>
      <c r="NZF4" s="995"/>
      <c r="NZG4" s="995"/>
      <c r="NZH4" s="995"/>
      <c r="NZI4" s="995"/>
      <c r="NZJ4" s="995"/>
      <c r="NZK4" s="995"/>
      <c r="NZL4" s="995"/>
      <c r="NZM4" s="995"/>
      <c r="NZN4" s="995"/>
      <c r="NZO4" s="995"/>
      <c r="NZP4" s="995"/>
      <c r="NZQ4" s="995"/>
      <c r="NZR4" s="995"/>
      <c r="NZS4" s="995"/>
      <c r="NZT4" s="995"/>
      <c r="NZU4" s="995"/>
      <c r="NZV4" s="995"/>
      <c r="NZW4" s="995"/>
      <c r="NZX4" s="995"/>
      <c r="NZY4" s="995"/>
      <c r="NZZ4" s="995"/>
      <c r="OAA4" s="995"/>
      <c r="OAB4" s="995"/>
      <c r="OAC4" s="995"/>
      <c r="OAD4" s="995"/>
      <c r="OAE4" s="995"/>
      <c r="OAF4" s="995"/>
      <c r="OAG4" s="995"/>
      <c r="OAH4" s="995"/>
      <c r="OAI4" s="995"/>
      <c r="OAJ4" s="995"/>
      <c r="OAK4" s="995"/>
      <c r="OAL4" s="995"/>
      <c r="OAM4" s="995"/>
      <c r="OAN4" s="995"/>
      <c r="OAO4" s="995"/>
      <c r="OAP4" s="995"/>
      <c r="OAQ4" s="995"/>
      <c r="OAR4" s="995"/>
      <c r="OAS4" s="995"/>
      <c r="OAT4" s="995"/>
      <c r="OAU4" s="995"/>
      <c r="OAV4" s="995"/>
      <c r="OAW4" s="995"/>
      <c r="OAX4" s="995"/>
      <c r="OAY4" s="995"/>
      <c r="OAZ4" s="995"/>
      <c r="OBA4" s="995"/>
      <c r="OBB4" s="995"/>
      <c r="OBC4" s="995"/>
      <c r="OBD4" s="995"/>
      <c r="OBE4" s="995"/>
      <c r="OBF4" s="995"/>
      <c r="OBG4" s="995"/>
      <c r="OBH4" s="995"/>
      <c r="OBI4" s="995"/>
      <c r="OBJ4" s="995"/>
      <c r="OBK4" s="995"/>
      <c r="OBL4" s="995"/>
      <c r="OBM4" s="995"/>
      <c r="OBN4" s="995"/>
      <c r="OBO4" s="995"/>
      <c r="OBP4" s="995"/>
      <c r="OBQ4" s="995"/>
      <c r="OBR4" s="995"/>
      <c r="OBS4" s="995"/>
      <c r="OBT4" s="995"/>
      <c r="OBU4" s="995"/>
      <c r="OBV4" s="995"/>
      <c r="OBW4" s="995"/>
      <c r="OBX4" s="995"/>
      <c r="OBY4" s="995"/>
      <c r="OBZ4" s="995"/>
      <c r="OCA4" s="995"/>
      <c r="OCB4" s="995"/>
      <c r="OCC4" s="995"/>
      <c r="OCD4" s="995"/>
      <c r="OCE4" s="995"/>
      <c r="OCF4" s="995"/>
      <c r="OCG4" s="995"/>
      <c r="OCH4" s="995"/>
      <c r="OCI4" s="995"/>
      <c r="OCJ4" s="995"/>
      <c r="OCK4" s="995"/>
      <c r="OCL4" s="995"/>
      <c r="OCM4" s="995"/>
      <c r="OCN4" s="995"/>
      <c r="OCO4" s="995"/>
      <c r="OCP4" s="995"/>
      <c r="OCQ4" s="995"/>
      <c r="OCR4" s="995"/>
      <c r="OCS4" s="995"/>
      <c r="OCT4" s="995"/>
      <c r="OCU4" s="995"/>
      <c r="OCV4" s="995"/>
      <c r="OCW4" s="995"/>
      <c r="OCX4" s="995"/>
      <c r="OCY4" s="995"/>
      <c r="OCZ4" s="995"/>
      <c r="ODA4" s="995"/>
      <c r="ODB4" s="995"/>
      <c r="ODC4" s="995"/>
      <c r="ODD4" s="995"/>
      <c r="ODE4" s="995"/>
      <c r="ODF4" s="995"/>
      <c r="ODG4" s="995"/>
      <c r="ODH4" s="995"/>
      <c r="ODI4" s="995"/>
      <c r="ODJ4" s="995"/>
      <c r="ODK4" s="995"/>
      <c r="ODL4" s="995"/>
      <c r="ODM4" s="995"/>
      <c r="ODN4" s="995"/>
      <c r="ODO4" s="995"/>
      <c r="ODP4" s="995"/>
      <c r="ODQ4" s="995"/>
      <c r="ODR4" s="995"/>
      <c r="ODS4" s="995"/>
      <c r="ODT4" s="995"/>
      <c r="ODU4" s="995"/>
      <c r="ODV4" s="995"/>
      <c r="ODW4" s="995"/>
      <c r="ODX4" s="995"/>
      <c r="ODY4" s="995"/>
      <c r="ODZ4" s="995"/>
      <c r="OEA4" s="995"/>
      <c r="OEB4" s="995"/>
      <c r="OEC4" s="995"/>
      <c r="OED4" s="995"/>
      <c r="OEE4" s="995"/>
      <c r="OEF4" s="995"/>
      <c r="OEG4" s="995"/>
      <c r="OEH4" s="995"/>
      <c r="OEI4" s="995"/>
      <c r="OEJ4" s="995"/>
      <c r="OEK4" s="995"/>
      <c r="OEL4" s="995"/>
      <c r="OEM4" s="995"/>
      <c r="OEN4" s="995"/>
      <c r="OEO4" s="995"/>
      <c r="OEP4" s="995"/>
      <c r="OEQ4" s="995"/>
      <c r="OER4" s="995"/>
      <c r="OES4" s="995"/>
      <c r="OET4" s="995"/>
      <c r="OEU4" s="995"/>
      <c r="OEV4" s="995"/>
      <c r="OEW4" s="995"/>
      <c r="OEX4" s="995"/>
      <c r="OEY4" s="995"/>
      <c r="OEZ4" s="995"/>
      <c r="OFA4" s="995"/>
      <c r="OFB4" s="995"/>
      <c r="OFC4" s="995"/>
      <c r="OFD4" s="995"/>
      <c r="OFE4" s="995"/>
      <c r="OFF4" s="995"/>
      <c r="OFG4" s="995"/>
      <c r="OFH4" s="995"/>
      <c r="OFI4" s="995"/>
      <c r="OFJ4" s="995"/>
      <c r="OFK4" s="995"/>
      <c r="OFL4" s="995"/>
      <c r="OFM4" s="995"/>
      <c r="OFN4" s="995"/>
      <c r="OFO4" s="995"/>
      <c r="OFP4" s="995"/>
      <c r="OFQ4" s="995"/>
      <c r="OFR4" s="995"/>
      <c r="OFS4" s="995"/>
      <c r="OFT4" s="995"/>
      <c r="OFU4" s="995"/>
      <c r="OFV4" s="995"/>
      <c r="OFW4" s="995"/>
      <c r="OFX4" s="995"/>
      <c r="OFY4" s="995"/>
      <c r="OFZ4" s="995"/>
      <c r="OGA4" s="995"/>
      <c r="OGB4" s="995"/>
      <c r="OGC4" s="995"/>
      <c r="OGD4" s="995"/>
      <c r="OGE4" s="995"/>
      <c r="OGF4" s="995"/>
      <c r="OGG4" s="995"/>
      <c r="OGH4" s="995"/>
      <c r="OGI4" s="995"/>
      <c r="OGJ4" s="995"/>
      <c r="OGK4" s="995"/>
      <c r="OGL4" s="995"/>
      <c r="OGM4" s="995"/>
      <c r="OGN4" s="995"/>
      <c r="OGO4" s="995"/>
      <c r="OGP4" s="995"/>
      <c r="OGQ4" s="995"/>
      <c r="OGR4" s="995"/>
      <c r="OGS4" s="995"/>
      <c r="OGT4" s="995"/>
      <c r="OGU4" s="995"/>
      <c r="OGV4" s="995"/>
      <c r="OGW4" s="995"/>
      <c r="OGX4" s="995"/>
      <c r="OGY4" s="995"/>
      <c r="OGZ4" s="995"/>
      <c r="OHA4" s="995"/>
      <c r="OHB4" s="995"/>
      <c r="OHC4" s="995"/>
      <c r="OHD4" s="995"/>
      <c r="OHE4" s="995"/>
      <c r="OHF4" s="995"/>
      <c r="OHG4" s="995"/>
      <c r="OHH4" s="995"/>
      <c r="OHI4" s="995"/>
      <c r="OHJ4" s="995"/>
      <c r="OHK4" s="995"/>
      <c r="OHL4" s="995"/>
      <c r="OHM4" s="995"/>
      <c r="OHN4" s="995"/>
      <c r="OHO4" s="995"/>
      <c r="OHP4" s="995"/>
      <c r="OHQ4" s="995"/>
      <c r="OHR4" s="995"/>
      <c r="OHS4" s="995"/>
      <c r="OHT4" s="995"/>
      <c r="OHU4" s="995"/>
      <c r="OHV4" s="995"/>
      <c r="OHW4" s="995"/>
      <c r="OHX4" s="995"/>
      <c r="OHY4" s="995"/>
      <c r="OHZ4" s="995"/>
      <c r="OIA4" s="995"/>
      <c r="OIB4" s="995"/>
      <c r="OIC4" s="995"/>
      <c r="OID4" s="995"/>
      <c r="OIE4" s="995"/>
      <c r="OIF4" s="995"/>
      <c r="OIG4" s="995"/>
      <c r="OIH4" s="995"/>
      <c r="OII4" s="995"/>
      <c r="OIJ4" s="995"/>
      <c r="OIK4" s="995"/>
      <c r="OIL4" s="995"/>
      <c r="OIM4" s="995"/>
      <c r="OIN4" s="995"/>
      <c r="OIO4" s="995"/>
      <c r="OIP4" s="995"/>
      <c r="OIQ4" s="995"/>
      <c r="OIR4" s="995"/>
      <c r="OIS4" s="995"/>
      <c r="OIT4" s="995"/>
      <c r="OIU4" s="995"/>
      <c r="OIV4" s="995"/>
      <c r="OIW4" s="995"/>
      <c r="OIX4" s="995"/>
      <c r="OIY4" s="995"/>
      <c r="OIZ4" s="995"/>
      <c r="OJA4" s="995"/>
      <c r="OJB4" s="995"/>
      <c r="OJC4" s="995"/>
      <c r="OJD4" s="995"/>
      <c r="OJE4" s="995"/>
      <c r="OJF4" s="995"/>
      <c r="OJG4" s="995"/>
      <c r="OJH4" s="995"/>
      <c r="OJI4" s="995"/>
      <c r="OJJ4" s="995"/>
      <c r="OJK4" s="995"/>
      <c r="OJL4" s="995"/>
      <c r="OJM4" s="995"/>
      <c r="OJN4" s="995"/>
      <c r="OJO4" s="995"/>
      <c r="OJP4" s="995"/>
      <c r="OJQ4" s="995"/>
      <c r="OJR4" s="995"/>
      <c r="OJS4" s="995"/>
      <c r="OJT4" s="995"/>
      <c r="OJU4" s="995"/>
      <c r="OJV4" s="995"/>
      <c r="OJW4" s="995"/>
      <c r="OJX4" s="995"/>
      <c r="OJY4" s="995"/>
      <c r="OJZ4" s="995"/>
      <c r="OKA4" s="995"/>
      <c r="OKB4" s="995"/>
      <c r="OKC4" s="995"/>
      <c r="OKD4" s="995"/>
      <c r="OKE4" s="995"/>
      <c r="OKF4" s="995"/>
      <c r="OKG4" s="995"/>
      <c r="OKH4" s="995"/>
      <c r="OKI4" s="995"/>
      <c r="OKJ4" s="995"/>
      <c r="OKK4" s="995"/>
      <c r="OKL4" s="995"/>
      <c r="OKM4" s="995"/>
      <c r="OKN4" s="995"/>
      <c r="OKO4" s="995"/>
      <c r="OKP4" s="995"/>
      <c r="OKQ4" s="995"/>
      <c r="OKR4" s="995"/>
      <c r="OKS4" s="995"/>
      <c r="OKT4" s="995"/>
      <c r="OKU4" s="995"/>
      <c r="OKV4" s="995"/>
      <c r="OKW4" s="995"/>
      <c r="OKX4" s="995"/>
      <c r="OKY4" s="995"/>
      <c r="OKZ4" s="995"/>
      <c r="OLA4" s="995"/>
      <c r="OLB4" s="995"/>
      <c r="OLC4" s="995"/>
      <c r="OLD4" s="995"/>
      <c r="OLE4" s="995"/>
      <c r="OLF4" s="995"/>
      <c r="OLG4" s="995"/>
      <c r="OLH4" s="995"/>
      <c r="OLI4" s="995"/>
      <c r="OLJ4" s="995"/>
      <c r="OLK4" s="995"/>
      <c r="OLL4" s="995"/>
      <c r="OLM4" s="995"/>
      <c r="OLN4" s="995"/>
      <c r="OLO4" s="995"/>
      <c r="OLP4" s="995"/>
      <c r="OLQ4" s="995"/>
      <c r="OLR4" s="995"/>
      <c r="OLS4" s="995"/>
      <c r="OLT4" s="995"/>
      <c r="OLU4" s="995"/>
      <c r="OLV4" s="995"/>
      <c r="OLW4" s="995"/>
      <c r="OLX4" s="995"/>
      <c r="OLY4" s="995"/>
      <c r="OLZ4" s="995"/>
      <c r="OMA4" s="995"/>
      <c r="OMB4" s="995"/>
      <c r="OMC4" s="995"/>
      <c r="OMD4" s="995"/>
      <c r="OME4" s="995"/>
      <c r="OMF4" s="995"/>
      <c r="OMG4" s="995"/>
      <c r="OMH4" s="995"/>
      <c r="OMI4" s="995"/>
      <c r="OMJ4" s="995"/>
      <c r="OMK4" s="995"/>
      <c r="OML4" s="995"/>
      <c r="OMM4" s="995"/>
      <c r="OMN4" s="995"/>
      <c r="OMO4" s="995"/>
      <c r="OMP4" s="995"/>
      <c r="OMQ4" s="995"/>
      <c r="OMR4" s="995"/>
      <c r="OMS4" s="995"/>
      <c r="OMT4" s="995"/>
      <c r="OMU4" s="995"/>
      <c r="OMV4" s="995"/>
      <c r="OMW4" s="995"/>
      <c r="OMX4" s="995"/>
      <c r="OMY4" s="995"/>
      <c r="OMZ4" s="995"/>
      <c r="ONA4" s="995"/>
      <c r="ONB4" s="995"/>
      <c r="ONC4" s="995"/>
      <c r="OND4" s="995"/>
      <c r="ONE4" s="995"/>
      <c r="ONF4" s="995"/>
      <c r="ONG4" s="995"/>
      <c r="ONH4" s="995"/>
      <c r="ONI4" s="995"/>
      <c r="ONJ4" s="995"/>
      <c r="ONK4" s="995"/>
      <c r="ONL4" s="995"/>
      <c r="ONM4" s="995"/>
      <c r="ONN4" s="995"/>
      <c r="ONO4" s="995"/>
      <c r="ONP4" s="995"/>
      <c r="ONQ4" s="995"/>
      <c r="ONR4" s="995"/>
      <c r="ONS4" s="995"/>
      <c r="ONT4" s="995"/>
      <c r="ONU4" s="995"/>
      <c r="ONV4" s="995"/>
      <c r="ONW4" s="995"/>
      <c r="ONX4" s="995"/>
      <c r="ONY4" s="995"/>
      <c r="ONZ4" s="995"/>
      <c r="OOA4" s="995"/>
      <c r="OOB4" s="995"/>
      <c r="OOC4" s="995"/>
      <c r="OOD4" s="995"/>
      <c r="OOE4" s="995"/>
      <c r="OOF4" s="995"/>
      <c r="OOG4" s="995"/>
      <c r="OOH4" s="995"/>
      <c r="OOI4" s="995"/>
      <c r="OOJ4" s="995"/>
      <c r="OOK4" s="995"/>
      <c r="OOL4" s="995"/>
      <c r="OOM4" s="995"/>
      <c r="OON4" s="995"/>
      <c r="OOO4" s="995"/>
      <c r="OOP4" s="995"/>
      <c r="OOQ4" s="995"/>
      <c r="OOR4" s="995"/>
      <c r="OOS4" s="995"/>
      <c r="OOT4" s="995"/>
      <c r="OOU4" s="995"/>
      <c r="OOV4" s="995"/>
      <c r="OOW4" s="995"/>
      <c r="OOX4" s="995"/>
      <c r="OOY4" s="995"/>
      <c r="OOZ4" s="995"/>
      <c r="OPA4" s="995"/>
      <c r="OPB4" s="995"/>
      <c r="OPC4" s="995"/>
      <c r="OPD4" s="995"/>
      <c r="OPE4" s="995"/>
      <c r="OPF4" s="995"/>
      <c r="OPG4" s="995"/>
      <c r="OPH4" s="995"/>
      <c r="OPI4" s="995"/>
      <c r="OPJ4" s="995"/>
      <c r="OPK4" s="995"/>
      <c r="OPL4" s="995"/>
      <c r="OPM4" s="995"/>
      <c r="OPN4" s="995"/>
      <c r="OPO4" s="995"/>
      <c r="OPP4" s="995"/>
      <c r="OPQ4" s="995"/>
      <c r="OPR4" s="995"/>
      <c r="OPS4" s="995"/>
      <c r="OPT4" s="995"/>
      <c r="OPU4" s="995"/>
      <c r="OPV4" s="995"/>
      <c r="OPW4" s="995"/>
      <c r="OPX4" s="995"/>
      <c r="OPY4" s="995"/>
      <c r="OPZ4" s="995"/>
      <c r="OQA4" s="995"/>
      <c r="OQB4" s="995"/>
      <c r="OQC4" s="995"/>
      <c r="OQD4" s="995"/>
      <c r="OQE4" s="995"/>
      <c r="OQF4" s="995"/>
      <c r="OQG4" s="995"/>
      <c r="OQH4" s="995"/>
      <c r="OQI4" s="995"/>
      <c r="OQJ4" s="995"/>
      <c r="OQK4" s="995"/>
      <c r="OQL4" s="995"/>
      <c r="OQM4" s="995"/>
      <c r="OQN4" s="995"/>
      <c r="OQO4" s="995"/>
      <c r="OQP4" s="995"/>
      <c r="OQQ4" s="995"/>
      <c r="OQR4" s="995"/>
      <c r="OQS4" s="995"/>
      <c r="OQT4" s="995"/>
      <c r="OQU4" s="995"/>
      <c r="OQV4" s="995"/>
      <c r="OQW4" s="995"/>
      <c r="OQX4" s="995"/>
      <c r="OQY4" s="995"/>
      <c r="OQZ4" s="995"/>
      <c r="ORA4" s="995"/>
      <c r="ORB4" s="995"/>
      <c r="ORC4" s="995"/>
      <c r="ORD4" s="995"/>
      <c r="ORE4" s="995"/>
      <c r="ORF4" s="995"/>
      <c r="ORG4" s="995"/>
      <c r="ORH4" s="995"/>
      <c r="ORI4" s="995"/>
      <c r="ORJ4" s="995"/>
      <c r="ORK4" s="995"/>
      <c r="ORL4" s="995"/>
      <c r="ORM4" s="995"/>
      <c r="ORN4" s="995"/>
      <c r="ORO4" s="995"/>
      <c r="ORP4" s="995"/>
      <c r="ORQ4" s="995"/>
      <c r="ORR4" s="995"/>
      <c r="ORS4" s="995"/>
      <c r="ORT4" s="995"/>
      <c r="ORU4" s="995"/>
      <c r="ORV4" s="995"/>
      <c r="ORW4" s="995"/>
      <c r="ORX4" s="995"/>
      <c r="ORY4" s="995"/>
      <c r="ORZ4" s="995"/>
      <c r="OSA4" s="995"/>
      <c r="OSB4" s="995"/>
      <c r="OSC4" s="995"/>
      <c r="OSD4" s="995"/>
      <c r="OSE4" s="995"/>
      <c r="OSF4" s="995"/>
      <c r="OSG4" s="995"/>
      <c r="OSH4" s="995"/>
      <c r="OSI4" s="995"/>
      <c r="OSJ4" s="995"/>
      <c r="OSK4" s="995"/>
      <c r="OSL4" s="995"/>
      <c r="OSM4" s="995"/>
      <c r="OSN4" s="995"/>
      <c r="OSO4" s="995"/>
      <c r="OSP4" s="995"/>
      <c r="OSQ4" s="995"/>
      <c r="OSR4" s="995"/>
      <c r="OSS4" s="995"/>
      <c r="OST4" s="995"/>
      <c r="OSU4" s="995"/>
      <c r="OSV4" s="995"/>
      <c r="OSW4" s="995"/>
      <c r="OSX4" s="995"/>
      <c r="OSY4" s="995"/>
      <c r="OSZ4" s="995"/>
      <c r="OTA4" s="995"/>
      <c r="OTB4" s="995"/>
      <c r="OTC4" s="995"/>
      <c r="OTD4" s="995"/>
      <c r="OTE4" s="995"/>
      <c r="OTF4" s="995"/>
      <c r="OTG4" s="995"/>
      <c r="OTH4" s="995"/>
      <c r="OTI4" s="995"/>
      <c r="OTJ4" s="995"/>
      <c r="OTK4" s="995"/>
      <c r="OTL4" s="995"/>
      <c r="OTM4" s="995"/>
      <c r="OTN4" s="995"/>
      <c r="OTO4" s="995"/>
      <c r="OTP4" s="995"/>
      <c r="OTQ4" s="995"/>
      <c r="OTR4" s="995"/>
      <c r="OTS4" s="995"/>
      <c r="OTT4" s="995"/>
      <c r="OTU4" s="995"/>
      <c r="OTV4" s="995"/>
      <c r="OTW4" s="995"/>
      <c r="OTX4" s="995"/>
      <c r="OTY4" s="995"/>
      <c r="OTZ4" s="995"/>
      <c r="OUA4" s="995"/>
      <c r="OUB4" s="995"/>
      <c r="OUC4" s="995"/>
      <c r="OUD4" s="995"/>
      <c r="OUE4" s="995"/>
      <c r="OUF4" s="995"/>
      <c r="OUG4" s="995"/>
      <c r="OUH4" s="995"/>
      <c r="OUI4" s="995"/>
      <c r="OUJ4" s="995"/>
      <c r="OUK4" s="995"/>
      <c r="OUL4" s="995"/>
      <c r="OUM4" s="995"/>
      <c r="OUN4" s="995"/>
      <c r="OUO4" s="995"/>
      <c r="OUP4" s="995"/>
      <c r="OUQ4" s="995"/>
      <c r="OUR4" s="995"/>
      <c r="OUS4" s="995"/>
      <c r="OUT4" s="995"/>
      <c r="OUU4" s="995"/>
      <c r="OUV4" s="995"/>
      <c r="OUW4" s="995"/>
      <c r="OUX4" s="995"/>
      <c r="OUY4" s="995"/>
      <c r="OUZ4" s="995"/>
      <c r="OVA4" s="995"/>
      <c r="OVB4" s="995"/>
      <c r="OVC4" s="995"/>
      <c r="OVD4" s="995"/>
      <c r="OVE4" s="995"/>
      <c r="OVF4" s="995"/>
      <c r="OVG4" s="995"/>
      <c r="OVH4" s="995"/>
      <c r="OVI4" s="995"/>
      <c r="OVJ4" s="995"/>
      <c r="OVK4" s="995"/>
      <c r="OVL4" s="995"/>
      <c r="OVM4" s="995"/>
      <c r="OVN4" s="995"/>
      <c r="OVO4" s="995"/>
      <c r="OVP4" s="995"/>
      <c r="OVQ4" s="995"/>
      <c r="OVR4" s="995"/>
      <c r="OVS4" s="995"/>
      <c r="OVT4" s="995"/>
      <c r="OVU4" s="995"/>
      <c r="OVV4" s="995"/>
      <c r="OVW4" s="995"/>
      <c r="OVX4" s="995"/>
      <c r="OVY4" s="995"/>
      <c r="OVZ4" s="995"/>
      <c r="OWA4" s="995"/>
      <c r="OWB4" s="995"/>
      <c r="OWC4" s="995"/>
      <c r="OWD4" s="995"/>
      <c r="OWE4" s="995"/>
      <c r="OWF4" s="995"/>
      <c r="OWG4" s="995"/>
      <c r="OWH4" s="995"/>
      <c r="OWI4" s="995"/>
      <c r="OWJ4" s="995"/>
      <c r="OWK4" s="995"/>
      <c r="OWL4" s="995"/>
      <c r="OWM4" s="995"/>
      <c r="OWN4" s="995"/>
      <c r="OWO4" s="995"/>
      <c r="OWP4" s="995"/>
      <c r="OWQ4" s="995"/>
      <c r="OWR4" s="995"/>
      <c r="OWS4" s="995"/>
      <c r="OWT4" s="995"/>
      <c r="OWU4" s="995"/>
      <c r="OWV4" s="995"/>
      <c r="OWW4" s="995"/>
      <c r="OWX4" s="995"/>
      <c r="OWY4" s="995"/>
      <c r="OWZ4" s="995"/>
      <c r="OXA4" s="995"/>
      <c r="OXB4" s="995"/>
      <c r="OXC4" s="995"/>
      <c r="OXD4" s="995"/>
      <c r="OXE4" s="995"/>
      <c r="OXF4" s="995"/>
      <c r="OXG4" s="995"/>
      <c r="OXH4" s="995"/>
      <c r="OXI4" s="995"/>
      <c r="OXJ4" s="995"/>
      <c r="OXK4" s="995"/>
      <c r="OXL4" s="995"/>
      <c r="OXM4" s="995"/>
      <c r="OXN4" s="995"/>
      <c r="OXO4" s="995"/>
      <c r="OXP4" s="995"/>
      <c r="OXQ4" s="995"/>
      <c r="OXR4" s="995"/>
      <c r="OXS4" s="995"/>
      <c r="OXT4" s="995"/>
      <c r="OXU4" s="995"/>
      <c r="OXV4" s="995"/>
      <c r="OXW4" s="995"/>
      <c r="OXX4" s="995"/>
      <c r="OXY4" s="995"/>
      <c r="OXZ4" s="995"/>
      <c r="OYA4" s="995"/>
      <c r="OYB4" s="995"/>
      <c r="OYC4" s="995"/>
      <c r="OYD4" s="995"/>
      <c r="OYE4" s="995"/>
      <c r="OYF4" s="995"/>
      <c r="OYG4" s="995"/>
      <c r="OYH4" s="995"/>
      <c r="OYI4" s="995"/>
      <c r="OYJ4" s="995"/>
      <c r="OYK4" s="995"/>
      <c r="OYL4" s="995"/>
      <c r="OYM4" s="995"/>
      <c r="OYN4" s="995"/>
      <c r="OYO4" s="995"/>
      <c r="OYP4" s="995"/>
      <c r="OYQ4" s="995"/>
      <c r="OYR4" s="995"/>
      <c r="OYS4" s="995"/>
      <c r="OYT4" s="995"/>
      <c r="OYU4" s="995"/>
      <c r="OYV4" s="995"/>
      <c r="OYW4" s="995"/>
      <c r="OYX4" s="995"/>
      <c r="OYY4" s="995"/>
      <c r="OYZ4" s="995"/>
      <c r="OZA4" s="995"/>
      <c r="OZB4" s="995"/>
      <c r="OZC4" s="995"/>
      <c r="OZD4" s="995"/>
      <c r="OZE4" s="995"/>
      <c r="OZF4" s="995"/>
      <c r="OZG4" s="995"/>
      <c r="OZH4" s="995"/>
      <c r="OZI4" s="995"/>
      <c r="OZJ4" s="995"/>
      <c r="OZK4" s="995"/>
      <c r="OZL4" s="995"/>
      <c r="OZM4" s="995"/>
      <c r="OZN4" s="995"/>
      <c r="OZO4" s="995"/>
      <c r="OZP4" s="995"/>
      <c r="OZQ4" s="995"/>
      <c r="OZR4" s="995"/>
      <c r="OZS4" s="995"/>
      <c r="OZT4" s="995"/>
      <c r="OZU4" s="995"/>
      <c r="OZV4" s="995"/>
      <c r="OZW4" s="995"/>
      <c r="OZX4" s="995"/>
      <c r="OZY4" s="995"/>
      <c r="OZZ4" s="995"/>
      <c r="PAA4" s="995"/>
      <c r="PAB4" s="995"/>
      <c r="PAC4" s="995"/>
      <c r="PAD4" s="995"/>
      <c r="PAE4" s="995"/>
      <c r="PAF4" s="995"/>
      <c r="PAG4" s="995"/>
      <c r="PAH4" s="995"/>
      <c r="PAI4" s="995"/>
      <c r="PAJ4" s="995"/>
      <c r="PAK4" s="995"/>
      <c r="PAL4" s="995"/>
      <c r="PAM4" s="995"/>
      <c r="PAN4" s="995"/>
      <c r="PAO4" s="995"/>
      <c r="PAP4" s="995"/>
      <c r="PAQ4" s="995"/>
      <c r="PAR4" s="995"/>
      <c r="PAS4" s="995"/>
      <c r="PAT4" s="995"/>
      <c r="PAU4" s="995"/>
      <c r="PAV4" s="995"/>
      <c r="PAW4" s="995"/>
      <c r="PAX4" s="995"/>
      <c r="PAY4" s="995"/>
      <c r="PAZ4" s="995"/>
      <c r="PBA4" s="995"/>
      <c r="PBB4" s="995"/>
      <c r="PBC4" s="995"/>
      <c r="PBD4" s="995"/>
      <c r="PBE4" s="995"/>
      <c r="PBF4" s="995"/>
      <c r="PBG4" s="995"/>
      <c r="PBH4" s="995"/>
      <c r="PBI4" s="995"/>
      <c r="PBJ4" s="995"/>
      <c r="PBK4" s="995"/>
      <c r="PBL4" s="995"/>
      <c r="PBM4" s="995"/>
      <c r="PBN4" s="995"/>
      <c r="PBO4" s="995"/>
      <c r="PBP4" s="995"/>
      <c r="PBQ4" s="995"/>
      <c r="PBR4" s="995"/>
      <c r="PBS4" s="995"/>
      <c r="PBT4" s="995"/>
      <c r="PBU4" s="995"/>
      <c r="PBV4" s="995"/>
      <c r="PBW4" s="995"/>
      <c r="PBX4" s="995"/>
      <c r="PBY4" s="995"/>
      <c r="PBZ4" s="995"/>
      <c r="PCA4" s="995"/>
      <c r="PCB4" s="995"/>
      <c r="PCC4" s="995"/>
      <c r="PCD4" s="995"/>
      <c r="PCE4" s="995"/>
      <c r="PCF4" s="995"/>
      <c r="PCG4" s="995"/>
      <c r="PCH4" s="995"/>
      <c r="PCI4" s="995"/>
      <c r="PCJ4" s="995"/>
      <c r="PCK4" s="995"/>
      <c r="PCL4" s="995"/>
      <c r="PCM4" s="995"/>
      <c r="PCN4" s="995"/>
      <c r="PCO4" s="995"/>
      <c r="PCP4" s="995"/>
      <c r="PCQ4" s="995"/>
      <c r="PCR4" s="995"/>
      <c r="PCS4" s="995"/>
      <c r="PCT4" s="995"/>
      <c r="PCU4" s="995"/>
      <c r="PCV4" s="995"/>
      <c r="PCW4" s="995"/>
      <c r="PCX4" s="995"/>
      <c r="PCY4" s="995"/>
      <c r="PCZ4" s="995"/>
      <c r="PDA4" s="995"/>
      <c r="PDB4" s="995"/>
      <c r="PDC4" s="995"/>
      <c r="PDD4" s="995"/>
      <c r="PDE4" s="995"/>
      <c r="PDF4" s="995"/>
      <c r="PDG4" s="995"/>
      <c r="PDH4" s="995"/>
      <c r="PDI4" s="995"/>
      <c r="PDJ4" s="995"/>
      <c r="PDK4" s="995"/>
      <c r="PDL4" s="995"/>
      <c r="PDM4" s="995"/>
      <c r="PDN4" s="995"/>
      <c r="PDO4" s="995"/>
      <c r="PDP4" s="995"/>
      <c r="PDQ4" s="995"/>
      <c r="PDR4" s="995"/>
      <c r="PDS4" s="995"/>
      <c r="PDT4" s="995"/>
      <c r="PDU4" s="995"/>
      <c r="PDV4" s="995"/>
      <c r="PDW4" s="995"/>
      <c r="PDX4" s="995"/>
      <c r="PDY4" s="995"/>
      <c r="PDZ4" s="995"/>
      <c r="PEA4" s="995"/>
      <c r="PEB4" s="995"/>
      <c r="PEC4" s="995"/>
      <c r="PED4" s="995"/>
      <c r="PEE4" s="995"/>
      <c r="PEF4" s="995"/>
      <c r="PEG4" s="995"/>
      <c r="PEH4" s="995"/>
      <c r="PEI4" s="995"/>
      <c r="PEJ4" s="995"/>
      <c r="PEK4" s="995"/>
      <c r="PEL4" s="995"/>
      <c r="PEM4" s="995"/>
      <c r="PEN4" s="995"/>
      <c r="PEO4" s="995"/>
      <c r="PEP4" s="995"/>
      <c r="PEQ4" s="995"/>
      <c r="PER4" s="995"/>
      <c r="PES4" s="995"/>
      <c r="PET4" s="995"/>
      <c r="PEU4" s="995"/>
      <c r="PEV4" s="995"/>
      <c r="PEW4" s="995"/>
      <c r="PEX4" s="995"/>
      <c r="PEY4" s="995"/>
      <c r="PEZ4" s="995"/>
      <c r="PFA4" s="995"/>
      <c r="PFB4" s="995"/>
      <c r="PFC4" s="995"/>
      <c r="PFD4" s="995"/>
      <c r="PFE4" s="995"/>
      <c r="PFF4" s="995"/>
      <c r="PFG4" s="995"/>
      <c r="PFH4" s="995"/>
      <c r="PFI4" s="995"/>
      <c r="PFJ4" s="995"/>
      <c r="PFK4" s="995"/>
      <c r="PFL4" s="995"/>
      <c r="PFM4" s="995"/>
      <c r="PFN4" s="995"/>
      <c r="PFO4" s="995"/>
      <c r="PFP4" s="995"/>
      <c r="PFQ4" s="995"/>
      <c r="PFR4" s="995"/>
      <c r="PFS4" s="995"/>
      <c r="PFT4" s="995"/>
      <c r="PFU4" s="995"/>
      <c r="PFV4" s="995"/>
      <c r="PFW4" s="995"/>
      <c r="PFX4" s="995"/>
      <c r="PFY4" s="995"/>
      <c r="PFZ4" s="995"/>
      <c r="PGA4" s="995"/>
      <c r="PGB4" s="995"/>
      <c r="PGC4" s="995"/>
      <c r="PGD4" s="995"/>
      <c r="PGE4" s="995"/>
      <c r="PGF4" s="995"/>
      <c r="PGG4" s="995"/>
      <c r="PGH4" s="995"/>
      <c r="PGI4" s="995"/>
      <c r="PGJ4" s="995"/>
      <c r="PGK4" s="995"/>
      <c r="PGL4" s="995"/>
      <c r="PGM4" s="995"/>
      <c r="PGN4" s="995"/>
      <c r="PGO4" s="995"/>
      <c r="PGP4" s="995"/>
      <c r="PGQ4" s="995"/>
      <c r="PGR4" s="995"/>
      <c r="PGS4" s="995"/>
      <c r="PGT4" s="995"/>
      <c r="PGU4" s="995"/>
      <c r="PGV4" s="995"/>
      <c r="PGW4" s="995"/>
      <c r="PGX4" s="995"/>
      <c r="PGY4" s="995"/>
      <c r="PGZ4" s="995"/>
      <c r="PHA4" s="995"/>
      <c r="PHB4" s="995"/>
      <c r="PHC4" s="995"/>
      <c r="PHD4" s="995"/>
      <c r="PHE4" s="995"/>
      <c r="PHF4" s="995"/>
      <c r="PHG4" s="995"/>
      <c r="PHH4" s="995"/>
      <c r="PHI4" s="995"/>
      <c r="PHJ4" s="995"/>
      <c r="PHK4" s="995"/>
      <c r="PHL4" s="995"/>
      <c r="PHM4" s="995"/>
      <c r="PHN4" s="995"/>
      <c r="PHO4" s="995"/>
      <c r="PHP4" s="995"/>
      <c r="PHQ4" s="995"/>
      <c r="PHR4" s="995"/>
      <c r="PHS4" s="995"/>
      <c r="PHT4" s="995"/>
      <c r="PHU4" s="995"/>
      <c r="PHV4" s="995"/>
      <c r="PHW4" s="995"/>
      <c r="PHX4" s="995"/>
      <c r="PHY4" s="995"/>
      <c r="PHZ4" s="995"/>
      <c r="PIA4" s="995"/>
      <c r="PIB4" s="995"/>
      <c r="PIC4" s="995"/>
      <c r="PID4" s="995"/>
      <c r="PIE4" s="995"/>
      <c r="PIF4" s="995"/>
      <c r="PIG4" s="995"/>
      <c r="PIH4" s="995"/>
      <c r="PII4" s="995"/>
      <c r="PIJ4" s="995"/>
      <c r="PIK4" s="995"/>
      <c r="PIL4" s="995"/>
      <c r="PIM4" s="995"/>
      <c r="PIN4" s="995"/>
      <c r="PIO4" s="995"/>
      <c r="PIP4" s="995"/>
      <c r="PIQ4" s="995"/>
      <c r="PIR4" s="995"/>
      <c r="PIS4" s="995"/>
      <c r="PIT4" s="995"/>
      <c r="PIU4" s="995"/>
      <c r="PIV4" s="995"/>
      <c r="PIW4" s="995"/>
      <c r="PIX4" s="995"/>
      <c r="PIY4" s="995"/>
      <c r="PIZ4" s="995"/>
      <c r="PJA4" s="995"/>
      <c r="PJB4" s="995"/>
      <c r="PJC4" s="995"/>
      <c r="PJD4" s="995"/>
      <c r="PJE4" s="995"/>
      <c r="PJF4" s="995"/>
      <c r="PJG4" s="995"/>
      <c r="PJH4" s="995"/>
      <c r="PJI4" s="995"/>
      <c r="PJJ4" s="995"/>
      <c r="PJK4" s="995"/>
      <c r="PJL4" s="995"/>
      <c r="PJM4" s="995"/>
      <c r="PJN4" s="995"/>
      <c r="PJO4" s="995"/>
      <c r="PJP4" s="995"/>
      <c r="PJQ4" s="995"/>
      <c r="PJR4" s="995"/>
      <c r="PJS4" s="995"/>
      <c r="PJT4" s="995"/>
      <c r="PJU4" s="995"/>
      <c r="PJV4" s="995"/>
      <c r="PJW4" s="995"/>
      <c r="PJX4" s="995"/>
      <c r="PJY4" s="995"/>
      <c r="PJZ4" s="995"/>
      <c r="PKA4" s="995"/>
      <c r="PKB4" s="995"/>
      <c r="PKC4" s="995"/>
      <c r="PKD4" s="995"/>
      <c r="PKE4" s="995"/>
      <c r="PKF4" s="995"/>
      <c r="PKG4" s="995"/>
      <c r="PKH4" s="995"/>
      <c r="PKI4" s="995"/>
      <c r="PKJ4" s="995"/>
      <c r="PKK4" s="995"/>
      <c r="PKL4" s="995"/>
      <c r="PKM4" s="995"/>
      <c r="PKN4" s="995"/>
      <c r="PKO4" s="995"/>
      <c r="PKP4" s="995"/>
      <c r="PKQ4" s="995"/>
      <c r="PKR4" s="995"/>
      <c r="PKS4" s="995"/>
      <c r="PKT4" s="995"/>
      <c r="PKU4" s="995"/>
      <c r="PKV4" s="995"/>
      <c r="PKW4" s="995"/>
      <c r="PKX4" s="995"/>
      <c r="PKY4" s="995"/>
      <c r="PKZ4" s="995"/>
      <c r="PLA4" s="995"/>
      <c r="PLB4" s="995"/>
      <c r="PLC4" s="995"/>
      <c r="PLD4" s="995"/>
      <c r="PLE4" s="995"/>
      <c r="PLF4" s="995"/>
      <c r="PLG4" s="995"/>
      <c r="PLH4" s="995"/>
      <c r="PLI4" s="995"/>
      <c r="PLJ4" s="995"/>
      <c r="PLK4" s="995"/>
      <c r="PLL4" s="995"/>
      <c r="PLM4" s="995"/>
      <c r="PLN4" s="995"/>
      <c r="PLO4" s="995"/>
      <c r="PLP4" s="995"/>
      <c r="PLQ4" s="995"/>
      <c r="PLR4" s="995"/>
      <c r="PLS4" s="995"/>
      <c r="PLT4" s="995"/>
      <c r="PLU4" s="995"/>
      <c r="PLV4" s="995"/>
      <c r="PLW4" s="995"/>
      <c r="PLX4" s="995"/>
      <c r="PLY4" s="995"/>
      <c r="PLZ4" s="995"/>
      <c r="PMA4" s="995"/>
      <c r="PMB4" s="995"/>
      <c r="PMC4" s="995"/>
      <c r="PMD4" s="995"/>
      <c r="PME4" s="995"/>
      <c r="PMF4" s="995"/>
      <c r="PMG4" s="995"/>
      <c r="PMH4" s="995"/>
      <c r="PMI4" s="995"/>
      <c r="PMJ4" s="995"/>
      <c r="PMK4" s="995"/>
      <c r="PML4" s="995"/>
      <c r="PMM4" s="995"/>
      <c r="PMN4" s="995"/>
      <c r="PMO4" s="995"/>
      <c r="PMP4" s="995"/>
      <c r="PMQ4" s="995"/>
      <c r="PMR4" s="995"/>
      <c r="PMS4" s="995"/>
      <c r="PMT4" s="995"/>
      <c r="PMU4" s="995"/>
      <c r="PMV4" s="995"/>
      <c r="PMW4" s="995"/>
      <c r="PMX4" s="995"/>
      <c r="PMY4" s="995"/>
      <c r="PMZ4" s="995"/>
      <c r="PNA4" s="995"/>
      <c r="PNB4" s="995"/>
      <c r="PNC4" s="995"/>
      <c r="PND4" s="995"/>
      <c r="PNE4" s="995"/>
      <c r="PNF4" s="995"/>
      <c r="PNG4" s="995"/>
      <c r="PNH4" s="995"/>
      <c r="PNI4" s="995"/>
      <c r="PNJ4" s="995"/>
      <c r="PNK4" s="995"/>
      <c r="PNL4" s="995"/>
      <c r="PNM4" s="995"/>
      <c r="PNN4" s="995"/>
      <c r="PNO4" s="995"/>
      <c r="PNP4" s="995"/>
      <c r="PNQ4" s="995"/>
      <c r="PNR4" s="995"/>
      <c r="PNS4" s="995"/>
      <c r="PNT4" s="995"/>
      <c r="PNU4" s="995"/>
      <c r="PNV4" s="995"/>
      <c r="PNW4" s="995"/>
      <c r="PNX4" s="995"/>
      <c r="PNY4" s="995"/>
      <c r="PNZ4" s="995"/>
      <c r="POA4" s="995"/>
      <c r="POB4" s="995"/>
      <c r="POC4" s="995"/>
      <c r="POD4" s="995"/>
      <c r="POE4" s="995"/>
      <c r="POF4" s="995"/>
      <c r="POG4" s="995"/>
      <c r="POH4" s="995"/>
      <c r="POI4" s="995"/>
      <c r="POJ4" s="995"/>
      <c r="POK4" s="995"/>
      <c r="POL4" s="995"/>
      <c r="POM4" s="995"/>
      <c r="PON4" s="995"/>
      <c r="POO4" s="995"/>
      <c r="POP4" s="995"/>
      <c r="POQ4" s="995"/>
      <c r="POR4" s="995"/>
      <c r="POS4" s="995"/>
      <c r="POT4" s="995"/>
      <c r="POU4" s="995"/>
      <c r="POV4" s="995"/>
      <c r="POW4" s="995"/>
      <c r="POX4" s="995"/>
      <c r="POY4" s="995"/>
      <c r="POZ4" s="995"/>
      <c r="PPA4" s="995"/>
      <c r="PPB4" s="995"/>
      <c r="PPC4" s="995"/>
      <c r="PPD4" s="995"/>
      <c r="PPE4" s="995"/>
      <c r="PPF4" s="995"/>
      <c r="PPG4" s="995"/>
      <c r="PPH4" s="995"/>
      <c r="PPI4" s="995"/>
      <c r="PPJ4" s="995"/>
      <c r="PPK4" s="995"/>
      <c r="PPL4" s="995"/>
      <c r="PPM4" s="995"/>
      <c r="PPN4" s="995"/>
      <c r="PPO4" s="995"/>
      <c r="PPP4" s="995"/>
      <c r="PPQ4" s="995"/>
      <c r="PPR4" s="995"/>
      <c r="PPS4" s="995"/>
      <c r="PPT4" s="995"/>
      <c r="PPU4" s="995"/>
      <c r="PPV4" s="995"/>
      <c r="PPW4" s="995"/>
      <c r="PPX4" s="995"/>
      <c r="PPY4" s="995"/>
      <c r="PPZ4" s="995"/>
      <c r="PQA4" s="995"/>
      <c r="PQB4" s="995"/>
      <c r="PQC4" s="995"/>
      <c r="PQD4" s="995"/>
      <c r="PQE4" s="995"/>
      <c r="PQF4" s="995"/>
      <c r="PQG4" s="995"/>
      <c r="PQH4" s="995"/>
      <c r="PQI4" s="995"/>
      <c r="PQJ4" s="995"/>
      <c r="PQK4" s="995"/>
      <c r="PQL4" s="995"/>
      <c r="PQM4" s="995"/>
      <c r="PQN4" s="995"/>
      <c r="PQO4" s="995"/>
      <c r="PQP4" s="995"/>
      <c r="PQQ4" s="995"/>
      <c r="PQR4" s="995"/>
      <c r="PQS4" s="995"/>
      <c r="PQT4" s="995"/>
      <c r="PQU4" s="995"/>
      <c r="PQV4" s="995"/>
      <c r="PQW4" s="995"/>
      <c r="PQX4" s="995"/>
      <c r="PQY4" s="995"/>
      <c r="PQZ4" s="995"/>
      <c r="PRA4" s="995"/>
      <c r="PRB4" s="995"/>
      <c r="PRC4" s="995"/>
      <c r="PRD4" s="995"/>
      <c r="PRE4" s="995"/>
      <c r="PRF4" s="995"/>
      <c r="PRG4" s="995"/>
      <c r="PRH4" s="995"/>
      <c r="PRI4" s="995"/>
      <c r="PRJ4" s="995"/>
      <c r="PRK4" s="995"/>
      <c r="PRL4" s="995"/>
      <c r="PRM4" s="995"/>
      <c r="PRN4" s="995"/>
      <c r="PRO4" s="995"/>
      <c r="PRP4" s="995"/>
      <c r="PRQ4" s="995"/>
      <c r="PRR4" s="995"/>
      <c r="PRS4" s="995"/>
      <c r="PRT4" s="995"/>
      <c r="PRU4" s="995"/>
      <c r="PRV4" s="995"/>
      <c r="PRW4" s="995"/>
      <c r="PRX4" s="995"/>
      <c r="PRY4" s="995"/>
      <c r="PRZ4" s="995"/>
      <c r="PSA4" s="995"/>
      <c r="PSB4" s="995"/>
      <c r="PSC4" s="995"/>
      <c r="PSD4" s="995"/>
      <c r="PSE4" s="995"/>
      <c r="PSF4" s="995"/>
      <c r="PSG4" s="995"/>
      <c r="PSH4" s="995"/>
      <c r="PSI4" s="995"/>
      <c r="PSJ4" s="995"/>
      <c r="PSK4" s="995"/>
      <c r="PSL4" s="995"/>
      <c r="PSM4" s="995"/>
      <c r="PSN4" s="995"/>
      <c r="PSO4" s="995"/>
      <c r="PSP4" s="995"/>
      <c r="PSQ4" s="995"/>
      <c r="PSR4" s="995"/>
      <c r="PSS4" s="995"/>
      <c r="PST4" s="995"/>
      <c r="PSU4" s="995"/>
      <c r="PSV4" s="995"/>
      <c r="PSW4" s="995"/>
      <c r="PSX4" s="995"/>
      <c r="PSY4" s="995"/>
      <c r="PSZ4" s="995"/>
      <c r="PTA4" s="995"/>
      <c r="PTB4" s="995"/>
      <c r="PTC4" s="995"/>
      <c r="PTD4" s="995"/>
      <c r="PTE4" s="995"/>
      <c r="PTF4" s="995"/>
      <c r="PTG4" s="995"/>
      <c r="PTH4" s="995"/>
      <c r="PTI4" s="995"/>
      <c r="PTJ4" s="995"/>
      <c r="PTK4" s="995"/>
      <c r="PTL4" s="995"/>
      <c r="PTM4" s="995"/>
      <c r="PTN4" s="995"/>
      <c r="PTO4" s="995"/>
      <c r="PTP4" s="995"/>
      <c r="PTQ4" s="995"/>
      <c r="PTR4" s="995"/>
      <c r="PTS4" s="995"/>
      <c r="PTT4" s="995"/>
      <c r="PTU4" s="995"/>
      <c r="PTV4" s="995"/>
      <c r="PTW4" s="995"/>
      <c r="PTX4" s="995"/>
      <c r="PTY4" s="995"/>
      <c r="PTZ4" s="995"/>
      <c r="PUA4" s="995"/>
      <c r="PUB4" s="995"/>
      <c r="PUC4" s="995"/>
      <c r="PUD4" s="995"/>
      <c r="PUE4" s="995"/>
      <c r="PUF4" s="995"/>
      <c r="PUG4" s="995"/>
      <c r="PUH4" s="995"/>
      <c r="PUI4" s="995"/>
      <c r="PUJ4" s="995"/>
      <c r="PUK4" s="995"/>
      <c r="PUL4" s="995"/>
      <c r="PUM4" s="995"/>
      <c r="PUN4" s="995"/>
      <c r="PUO4" s="995"/>
      <c r="PUP4" s="995"/>
      <c r="PUQ4" s="995"/>
      <c r="PUR4" s="995"/>
      <c r="PUS4" s="995"/>
      <c r="PUT4" s="995"/>
      <c r="PUU4" s="995"/>
      <c r="PUV4" s="995"/>
      <c r="PUW4" s="995"/>
      <c r="PUX4" s="995"/>
      <c r="PUY4" s="995"/>
      <c r="PUZ4" s="995"/>
      <c r="PVA4" s="995"/>
      <c r="PVB4" s="995"/>
      <c r="PVC4" s="995"/>
      <c r="PVD4" s="995"/>
      <c r="PVE4" s="995"/>
      <c r="PVF4" s="995"/>
      <c r="PVG4" s="995"/>
      <c r="PVH4" s="995"/>
      <c r="PVI4" s="995"/>
      <c r="PVJ4" s="995"/>
      <c r="PVK4" s="995"/>
      <c r="PVL4" s="995"/>
      <c r="PVM4" s="995"/>
      <c r="PVN4" s="995"/>
      <c r="PVO4" s="995"/>
      <c r="PVP4" s="995"/>
      <c r="PVQ4" s="995"/>
      <c r="PVR4" s="995"/>
      <c r="PVS4" s="995"/>
      <c r="PVT4" s="995"/>
      <c r="PVU4" s="995"/>
      <c r="PVV4" s="995"/>
      <c r="PVW4" s="995"/>
      <c r="PVX4" s="995"/>
      <c r="PVY4" s="995"/>
      <c r="PVZ4" s="995"/>
      <c r="PWA4" s="995"/>
      <c r="PWB4" s="995"/>
      <c r="PWC4" s="995"/>
      <c r="PWD4" s="995"/>
      <c r="PWE4" s="995"/>
      <c r="PWF4" s="995"/>
      <c r="PWG4" s="995"/>
      <c r="PWH4" s="995"/>
      <c r="PWI4" s="995"/>
      <c r="PWJ4" s="995"/>
      <c r="PWK4" s="995"/>
      <c r="PWL4" s="995"/>
      <c r="PWM4" s="995"/>
      <c r="PWN4" s="995"/>
      <c r="PWO4" s="995"/>
      <c r="PWP4" s="995"/>
      <c r="PWQ4" s="995"/>
      <c r="PWR4" s="995"/>
      <c r="PWS4" s="995"/>
      <c r="PWT4" s="995"/>
      <c r="PWU4" s="995"/>
      <c r="PWV4" s="995"/>
      <c r="PWW4" s="995"/>
      <c r="PWX4" s="995"/>
      <c r="PWY4" s="995"/>
      <c r="PWZ4" s="995"/>
      <c r="PXA4" s="995"/>
      <c r="PXB4" s="995"/>
      <c r="PXC4" s="995"/>
      <c r="PXD4" s="995"/>
      <c r="PXE4" s="995"/>
      <c r="PXF4" s="995"/>
      <c r="PXG4" s="995"/>
      <c r="PXH4" s="995"/>
      <c r="PXI4" s="995"/>
      <c r="PXJ4" s="995"/>
      <c r="PXK4" s="995"/>
      <c r="PXL4" s="995"/>
      <c r="PXM4" s="995"/>
      <c r="PXN4" s="995"/>
      <c r="PXO4" s="995"/>
      <c r="PXP4" s="995"/>
      <c r="PXQ4" s="995"/>
      <c r="PXR4" s="995"/>
      <c r="PXS4" s="995"/>
      <c r="PXT4" s="995"/>
      <c r="PXU4" s="995"/>
      <c r="PXV4" s="995"/>
      <c r="PXW4" s="995"/>
      <c r="PXX4" s="995"/>
      <c r="PXY4" s="995"/>
      <c r="PXZ4" s="995"/>
      <c r="PYA4" s="995"/>
      <c r="PYB4" s="995"/>
      <c r="PYC4" s="995"/>
      <c r="PYD4" s="995"/>
      <c r="PYE4" s="995"/>
      <c r="PYF4" s="995"/>
      <c r="PYG4" s="995"/>
      <c r="PYH4" s="995"/>
      <c r="PYI4" s="995"/>
      <c r="PYJ4" s="995"/>
      <c r="PYK4" s="995"/>
      <c r="PYL4" s="995"/>
      <c r="PYM4" s="995"/>
      <c r="PYN4" s="995"/>
      <c r="PYO4" s="995"/>
      <c r="PYP4" s="995"/>
      <c r="PYQ4" s="995"/>
      <c r="PYR4" s="995"/>
      <c r="PYS4" s="995"/>
      <c r="PYT4" s="995"/>
      <c r="PYU4" s="995"/>
      <c r="PYV4" s="995"/>
      <c r="PYW4" s="995"/>
      <c r="PYX4" s="995"/>
      <c r="PYY4" s="995"/>
      <c r="PYZ4" s="995"/>
      <c r="PZA4" s="995"/>
      <c r="PZB4" s="995"/>
      <c r="PZC4" s="995"/>
      <c r="PZD4" s="995"/>
      <c r="PZE4" s="995"/>
      <c r="PZF4" s="995"/>
      <c r="PZG4" s="995"/>
      <c r="PZH4" s="995"/>
      <c r="PZI4" s="995"/>
      <c r="PZJ4" s="995"/>
      <c r="PZK4" s="995"/>
      <c r="PZL4" s="995"/>
      <c r="PZM4" s="995"/>
      <c r="PZN4" s="995"/>
      <c r="PZO4" s="995"/>
      <c r="PZP4" s="995"/>
      <c r="PZQ4" s="995"/>
      <c r="PZR4" s="995"/>
      <c r="PZS4" s="995"/>
      <c r="PZT4" s="995"/>
      <c r="PZU4" s="995"/>
      <c r="PZV4" s="995"/>
      <c r="PZW4" s="995"/>
      <c r="PZX4" s="995"/>
      <c r="PZY4" s="995"/>
      <c r="PZZ4" s="995"/>
      <c r="QAA4" s="995"/>
      <c r="QAB4" s="995"/>
      <c r="QAC4" s="995"/>
      <c r="QAD4" s="995"/>
      <c r="QAE4" s="995"/>
      <c r="QAF4" s="995"/>
      <c r="QAG4" s="995"/>
      <c r="QAH4" s="995"/>
      <c r="QAI4" s="995"/>
      <c r="QAJ4" s="995"/>
      <c r="QAK4" s="995"/>
      <c r="QAL4" s="995"/>
      <c r="QAM4" s="995"/>
      <c r="QAN4" s="995"/>
      <c r="QAO4" s="995"/>
      <c r="QAP4" s="995"/>
      <c r="QAQ4" s="995"/>
      <c r="QAR4" s="995"/>
      <c r="QAS4" s="995"/>
      <c r="QAT4" s="995"/>
      <c r="QAU4" s="995"/>
      <c r="QAV4" s="995"/>
      <c r="QAW4" s="995"/>
      <c r="QAX4" s="995"/>
      <c r="QAY4" s="995"/>
      <c r="QAZ4" s="995"/>
      <c r="QBA4" s="995"/>
      <c r="QBB4" s="995"/>
      <c r="QBC4" s="995"/>
      <c r="QBD4" s="995"/>
      <c r="QBE4" s="995"/>
      <c r="QBF4" s="995"/>
      <c r="QBG4" s="995"/>
      <c r="QBH4" s="995"/>
      <c r="QBI4" s="995"/>
      <c r="QBJ4" s="995"/>
      <c r="QBK4" s="995"/>
      <c r="QBL4" s="995"/>
      <c r="QBM4" s="995"/>
      <c r="QBN4" s="995"/>
      <c r="QBO4" s="995"/>
      <c r="QBP4" s="995"/>
      <c r="QBQ4" s="995"/>
      <c r="QBR4" s="995"/>
      <c r="QBS4" s="995"/>
      <c r="QBT4" s="995"/>
      <c r="QBU4" s="995"/>
      <c r="QBV4" s="995"/>
      <c r="QBW4" s="995"/>
      <c r="QBX4" s="995"/>
      <c r="QBY4" s="995"/>
      <c r="QBZ4" s="995"/>
      <c r="QCA4" s="995"/>
      <c r="QCB4" s="995"/>
      <c r="QCC4" s="995"/>
      <c r="QCD4" s="995"/>
      <c r="QCE4" s="995"/>
      <c r="QCF4" s="995"/>
      <c r="QCG4" s="995"/>
      <c r="QCH4" s="995"/>
      <c r="QCI4" s="995"/>
      <c r="QCJ4" s="995"/>
      <c r="QCK4" s="995"/>
      <c r="QCL4" s="995"/>
      <c r="QCM4" s="995"/>
      <c r="QCN4" s="995"/>
      <c r="QCO4" s="995"/>
      <c r="QCP4" s="995"/>
      <c r="QCQ4" s="995"/>
      <c r="QCR4" s="995"/>
      <c r="QCS4" s="995"/>
      <c r="QCT4" s="995"/>
      <c r="QCU4" s="995"/>
      <c r="QCV4" s="995"/>
      <c r="QCW4" s="995"/>
      <c r="QCX4" s="995"/>
      <c r="QCY4" s="995"/>
      <c r="QCZ4" s="995"/>
      <c r="QDA4" s="995"/>
      <c r="QDB4" s="995"/>
      <c r="QDC4" s="995"/>
      <c r="QDD4" s="995"/>
      <c r="QDE4" s="995"/>
      <c r="QDF4" s="995"/>
      <c r="QDG4" s="995"/>
      <c r="QDH4" s="995"/>
      <c r="QDI4" s="995"/>
      <c r="QDJ4" s="995"/>
      <c r="QDK4" s="995"/>
      <c r="QDL4" s="995"/>
      <c r="QDM4" s="995"/>
      <c r="QDN4" s="995"/>
      <c r="QDO4" s="995"/>
      <c r="QDP4" s="995"/>
      <c r="QDQ4" s="995"/>
      <c r="QDR4" s="995"/>
      <c r="QDS4" s="995"/>
      <c r="QDT4" s="995"/>
      <c r="QDU4" s="995"/>
      <c r="QDV4" s="995"/>
      <c r="QDW4" s="995"/>
      <c r="QDX4" s="995"/>
      <c r="QDY4" s="995"/>
      <c r="QDZ4" s="995"/>
      <c r="QEA4" s="995"/>
      <c r="QEB4" s="995"/>
      <c r="QEC4" s="995"/>
      <c r="QED4" s="995"/>
      <c r="QEE4" s="995"/>
      <c r="QEF4" s="995"/>
      <c r="QEG4" s="995"/>
      <c r="QEH4" s="995"/>
      <c r="QEI4" s="995"/>
      <c r="QEJ4" s="995"/>
      <c r="QEK4" s="995"/>
      <c r="QEL4" s="995"/>
      <c r="QEM4" s="995"/>
      <c r="QEN4" s="995"/>
      <c r="QEO4" s="995"/>
      <c r="QEP4" s="995"/>
      <c r="QEQ4" s="995"/>
      <c r="QER4" s="995"/>
      <c r="QES4" s="995"/>
      <c r="QET4" s="995"/>
      <c r="QEU4" s="995"/>
      <c r="QEV4" s="995"/>
      <c r="QEW4" s="995"/>
      <c r="QEX4" s="995"/>
      <c r="QEY4" s="995"/>
      <c r="QEZ4" s="995"/>
      <c r="QFA4" s="995"/>
      <c r="QFB4" s="995"/>
      <c r="QFC4" s="995"/>
      <c r="QFD4" s="995"/>
      <c r="QFE4" s="995"/>
      <c r="QFF4" s="995"/>
      <c r="QFG4" s="995"/>
      <c r="QFH4" s="995"/>
      <c r="QFI4" s="995"/>
      <c r="QFJ4" s="995"/>
      <c r="QFK4" s="995"/>
      <c r="QFL4" s="995"/>
      <c r="QFM4" s="995"/>
      <c r="QFN4" s="995"/>
      <c r="QFO4" s="995"/>
      <c r="QFP4" s="995"/>
      <c r="QFQ4" s="995"/>
      <c r="QFR4" s="995"/>
      <c r="QFS4" s="995"/>
      <c r="QFT4" s="995"/>
      <c r="QFU4" s="995"/>
      <c r="QFV4" s="995"/>
      <c r="QFW4" s="995"/>
      <c r="QFX4" s="995"/>
      <c r="QFY4" s="995"/>
      <c r="QFZ4" s="995"/>
      <c r="QGA4" s="995"/>
      <c r="QGB4" s="995"/>
      <c r="QGC4" s="995"/>
      <c r="QGD4" s="995"/>
      <c r="QGE4" s="995"/>
      <c r="QGF4" s="995"/>
      <c r="QGG4" s="995"/>
      <c r="QGH4" s="995"/>
      <c r="QGI4" s="995"/>
      <c r="QGJ4" s="995"/>
      <c r="QGK4" s="995"/>
      <c r="QGL4" s="995"/>
      <c r="QGM4" s="995"/>
      <c r="QGN4" s="995"/>
      <c r="QGO4" s="995"/>
      <c r="QGP4" s="995"/>
      <c r="QGQ4" s="995"/>
      <c r="QGR4" s="995"/>
      <c r="QGS4" s="995"/>
      <c r="QGT4" s="995"/>
      <c r="QGU4" s="995"/>
      <c r="QGV4" s="995"/>
      <c r="QGW4" s="995"/>
      <c r="QGX4" s="995"/>
      <c r="QGY4" s="995"/>
      <c r="QGZ4" s="995"/>
      <c r="QHA4" s="995"/>
      <c r="QHB4" s="995"/>
      <c r="QHC4" s="995"/>
      <c r="QHD4" s="995"/>
      <c r="QHE4" s="995"/>
      <c r="QHF4" s="995"/>
      <c r="QHG4" s="995"/>
      <c r="QHH4" s="995"/>
      <c r="QHI4" s="995"/>
      <c r="QHJ4" s="995"/>
      <c r="QHK4" s="995"/>
      <c r="QHL4" s="995"/>
      <c r="QHM4" s="995"/>
      <c r="QHN4" s="995"/>
      <c r="QHO4" s="995"/>
      <c r="QHP4" s="995"/>
      <c r="QHQ4" s="995"/>
      <c r="QHR4" s="995"/>
      <c r="QHS4" s="995"/>
      <c r="QHT4" s="995"/>
      <c r="QHU4" s="995"/>
      <c r="QHV4" s="995"/>
      <c r="QHW4" s="995"/>
      <c r="QHX4" s="995"/>
      <c r="QHY4" s="995"/>
      <c r="QHZ4" s="995"/>
      <c r="QIA4" s="995"/>
      <c r="QIB4" s="995"/>
      <c r="QIC4" s="995"/>
      <c r="QID4" s="995"/>
      <c r="QIE4" s="995"/>
      <c r="QIF4" s="995"/>
      <c r="QIG4" s="995"/>
      <c r="QIH4" s="995"/>
      <c r="QII4" s="995"/>
      <c r="QIJ4" s="995"/>
      <c r="QIK4" s="995"/>
      <c r="QIL4" s="995"/>
      <c r="QIM4" s="995"/>
      <c r="QIN4" s="995"/>
      <c r="QIO4" s="995"/>
      <c r="QIP4" s="995"/>
      <c r="QIQ4" s="995"/>
      <c r="QIR4" s="995"/>
      <c r="QIS4" s="995"/>
      <c r="QIT4" s="995"/>
      <c r="QIU4" s="995"/>
      <c r="QIV4" s="995"/>
      <c r="QIW4" s="995"/>
      <c r="QIX4" s="995"/>
      <c r="QIY4" s="995"/>
      <c r="QIZ4" s="995"/>
      <c r="QJA4" s="995"/>
      <c r="QJB4" s="995"/>
      <c r="QJC4" s="995"/>
      <c r="QJD4" s="995"/>
      <c r="QJE4" s="995"/>
      <c r="QJF4" s="995"/>
      <c r="QJG4" s="995"/>
      <c r="QJH4" s="995"/>
      <c r="QJI4" s="995"/>
      <c r="QJJ4" s="995"/>
      <c r="QJK4" s="995"/>
      <c r="QJL4" s="995"/>
      <c r="QJM4" s="995"/>
      <c r="QJN4" s="995"/>
      <c r="QJO4" s="995"/>
      <c r="QJP4" s="995"/>
      <c r="QJQ4" s="995"/>
      <c r="QJR4" s="995"/>
      <c r="QJS4" s="995"/>
      <c r="QJT4" s="995"/>
      <c r="QJU4" s="995"/>
      <c r="QJV4" s="995"/>
      <c r="QJW4" s="995"/>
      <c r="QJX4" s="995"/>
      <c r="QJY4" s="995"/>
      <c r="QJZ4" s="995"/>
      <c r="QKA4" s="995"/>
      <c r="QKB4" s="995"/>
      <c r="QKC4" s="995"/>
      <c r="QKD4" s="995"/>
      <c r="QKE4" s="995"/>
      <c r="QKF4" s="995"/>
      <c r="QKG4" s="995"/>
      <c r="QKH4" s="995"/>
      <c r="QKI4" s="995"/>
      <c r="QKJ4" s="995"/>
      <c r="QKK4" s="995"/>
      <c r="QKL4" s="995"/>
      <c r="QKM4" s="995"/>
      <c r="QKN4" s="995"/>
      <c r="QKO4" s="995"/>
      <c r="QKP4" s="995"/>
      <c r="QKQ4" s="995"/>
      <c r="QKR4" s="995"/>
      <c r="QKS4" s="995"/>
      <c r="QKT4" s="995"/>
      <c r="QKU4" s="995"/>
      <c r="QKV4" s="995"/>
      <c r="QKW4" s="995"/>
      <c r="QKX4" s="995"/>
      <c r="QKY4" s="995"/>
      <c r="QKZ4" s="995"/>
      <c r="QLA4" s="995"/>
      <c r="QLB4" s="995"/>
      <c r="QLC4" s="995"/>
      <c r="QLD4" s="995"/>
      <c r="QLE4" s="995"/>
      <c r="QLF4" s="995"/>
      <c r="QLG4" s="995"/>
      <c r="QLH4" s="995"/>
      <c r="QLI4" s="995"/>
      <c r="QLJ4" s="995"/>
      <c r="QLK4" s="995"/>
      <c r="QLL4" s="995"/>
      <c r="QLM4" s="995"/>
      <c r="QLN4" s="995"/>
      <c r="QLO4" s="995"/>
      <c r="QLP4" s="995"/>
      <c r="QLQ4" s="995"/>
      <c r="QLR4" s="995"/>
      <c r="QLS4" s="995"/>
      <c r="QLT4" s="995"/>
      <c r="QLU4" s="995"/>
      <c r="QLV4" s="995"/>
      <c r="QLW4" s="995"/>
      <c r="QLX4" s="995"/>
      <c r="QLY4" s="995"/>
      <c r="QLZ4" s="995"/>
      <c r="QMA4" s="995"/>
      <c r="QMB4" s="995"/>
      <c r="QMC4" s="995"/>
      <c r="QMD4" s="995"/>
      <c r="QME4" s="995"/>
      <c r="QMF4" s="995"/>
      <c r="QMG4" s="995"/>
      <c r="QMH4" s="995"/>
      <c r="QMI4" s="995"/>
      <c r="QMJ4" s="995"/>
      <c r="QMK4" s="995"/>
      <c r="QML4" s="995"/>
      <c r="QMM4" s="995"/>
      <c r="QMN4" s="995"/>
      <c r="QMO4" s="995"/>
      <c r="QMP4" s="995"/>
      <c r="QMQ4" s="995"/>
      <c r="QMR4" s="995"/>
      <c r="QMS4" s="995"/>
      <c r="QMT4" s="995"/>
      <c r="QMU4" s="995"/>
      <c r="QMV4" s="995"/>
      <c r="QMW4" s="995"/>
      <c r="QMX4" s="995"/>
      <c r="QMY4" s="995"/>
      <c r="QMZ4" s="995"/>
      <c r="QNA4" s="995"/>
      <c r="QNB4" s="995"/>
      <c r="QNC4" s="995"/>
      <c r="QND4" s="995"/>
      <c r="QNE4" s="995"/>
      <c r="QNF4" s="995"/>
      <c r="QNG4" s="995"/>
      <c r="QNH4" s="995"/>
      <c r="QNI4" s="995"/>
      <c r="QNJ4" s="995"/>
      <c r="QNK4" s="995"/>
      <c r="QNL4" s="995"/>
      <c r="QNM4" s="995"/>
      <c r="QNN4" s="995"/>
      <c r="QNO4" s="995"/>
      <c r="QNP4" s="995"/>
      <c r="QNQ4" s="995"/>
      <c r="QNR4" s="995"/>
      <c r="QNS4" s="995"/>
      <c r="QNT4" s="995"/>
      <c r="QNU4" s="995"/>
      <c r="QNV4" s="995"/>
      <c r="QNW4" s="995"/>
      <c r="QNX4" s="995"/>
      <c r="QNY4" s="995"/>
      <c r="QNZ4" s="995"/>
      <c r="QOA4" s="995"/>
      <c r="QOB4" s="995"/>
      <c r="QOC4" s="995"/>
      <c r="QOD4" s="995"/>
      <c r="QOE4" s="995"/>
      <c r="QOF4" s="995"/>
      <c r="QOG4" s="995"/>
      <c r="QOH4" s="995"/>
      <c r="QOI4" s="995"/>
      <c r="QOJ4" s="995"/>
      <c r="QOK4" s="995"/>
      <c r="QOL4" s="995"/>
      <c r="QOM4" s="995"/>
      <c r="QON4" s="995"/>
      <c r="QOO4" s="995"/>
      <c r="QOP4" s="995"/>
      <c r="QOQ4" s="995"/>
      <c r="QOR4" s="995"/>
      <c r="QOS4" s="995"/>
      <c r="QOT4" s="995"/>
      <c r="QOU4" s="995"/>
      <c r="QOV4" s="995"/>
      <c r="QOW4" s="995"/>
      <c r="QOX4" s="995"/>
      <c r="QOY4" s="995"/>
      <c r="QOZ4" s="995"/>
      <c r="QPA4" s="995"/>
      <c r="QPB4" s="995"/>
      <c r="QPC4" s="995"/>
      <c r="QPD4" s="995"/>
      <c r="QPE4" s="995"/>
      <c r="QPF4" s="995"/>
      <c r="QPG4" s="995"/>
      <c r="QPH4" s="995"/>
      <c r="QPI4" s="995"/>
      <c r="QPJ4" s="995"/>
      <c r="QPK4" s="995"/>
      <c r="QPL4" s="995"/>
      <c r="QPM4" s="995"/>
      <c r="QPN4" s="995"/>
      <c r="QPO4" s="995"/>
      <c r="QPP4" s="995"/>
      <c r="QPQ4" s="995"/>
      <c r="QPR4" s="995"/>
      <c r="QPS4" s="995"/>
      <c r="QPT4" s="995"/>
      <c r="QPU4" s="995"/>
      <c r="QPV4" s="995"/>
      <c r="QPW4" s="995"/>
      <c r="QPX4" s="995"/>
      <c r="QPY4" s="995"/>
      <c r="QPZ4" s="995"/>
      <c r="QQA4" s="995"/>
      <c r="QQB4" s="995"/>
      <c r="QQC4" s="995"/>
      <c r="QQD4" s="995"/>
      <c r="QQE4" s="995"/>
      <c r="QQF4" s="995"/>
      <c r="QQG4" s="995"/>
      <c r="QQH4" s="995"/>
      <c r="QQI4" s="995"/>
      <c r="QQJ4" s="995"/>
      <c r="QQK4" s="995"/>
      <c r="QQL4" s="995"/>
      <c r="QQM4" s="995"/>
      <c r="QQN4" s="995"/>
      <c r="QQO4" s="995"/>
      <c r="QQP4" s="995"/>
      <c r="QQQ4" s="995"/>
      <c r="QQR4" s="995"/>
      <c r="QQS4" s="995"/>
      <c r="QQT4" s="995"/>
      <c r="QQU4" s="995"/>
      <c r="QQV4" s="995"/>
      <c r="QQW4" s="995"/>
      <c r="QQX4" s="995"/>
      <c r="QQY4" s="995"/>
      <c r="QQZ4" s="995"/>
      <c r="QRA4" s="995"/>
      <c r="QRB4" s="995"/>
      <c r="QRC4" s="995"/>
      <c r="QRD4" s="995"/>
      <c r="QRE4" s="995"/>
      <c r="QRF4" s="995"/>
      <c r="QRG4" s="995"/>
      <c r="QRH4" s="995"/>
      <c r="QRI4" s="995"/>
      <c r="QRJ4" s="995"/>
      <c r="QRK4" s="995"/>
      <c r="QRL4" s="995"/>
      <c r="QRM4" s="995"/>
      <c r="QRN4" s="995"/>
      <c r="QRO4" s="995"/>
      <c r="QRP4" s="995"/>
      <c r="QRQ4" s="995"/>
      <c r="QRR4" s="995"/>
      <c r="QRS4" s="995"/>
      <c r="QRT4" s="995"/>
      <c r="QRU4" s="995"/>
      <c r="QRV4" s="995"/>
      <c r="QRW4" s="995"/>
      <c r="QRX4" s="995"/>
      <c r="QRY4" s="995"/>
      <c r="QRZ4" s="995"/>
      <c r="QSA4" s="995"/>
      <c r="QSB4" s="995"/>
      <c r="QSC4" s="995"/>
      <c r="QSD4" s="995"/>
      <c r="QSE4" s="995"/>
      <c r="QSF4" s="995"/>
      <c r="QSG4" s="995"/>
      <c r="QSH4" s="995"/>
      <c r="QSI4" s="995"/>
      <c r="QSJ4" s="995"/>
      <c r="QSK4" s="995"/>
      <c r="QSL4" s="995"/>
      <c r="QSM4" s="995"/>
      <c r="QSN4" s="995"/>
      <c r="QSO4" s="995"/>
      <c r="QSP4" s="995"/>
      <c r="QSQ4" s="995"/>
      <c r="QSR4" s="995"/>
      <c r="QSS4" s="995"/>
      <c r="QST4" s="995"/>
      <c r="QSU4" s="995"/>
      <c r="QSV4" s="995"/>
      <c r="QSW4" s="995"/>
      <c r="QSX4" s="995"/>
      <c r="QSY4" s="995"/>
      <c r="QSZ4" s="995"/>
      <c r="QTA4" s="995"/>
      <c r="QTB4" s="995"/>
      <c r="QTC4" s="995"/>
      <c r="QTD4" s="995"/>
      <c r="QTE4" s="995"/>
      <c r="QTF4" s="995"/>
      <c r="QTG4" s="995"/>
      <c r="QTH4" s="995"/>
      <c r="QTI4" s="995"/>
      <c r="QTJ4" s="995"/>
      <c r="QTK4" s="995"/>
      <c r="QTL4" s="995"/>
      <c r="QTM4" s="995"/>
      <c r="QTN4" s="995"/>
      <c r="QTO4" s="995"/>
      <c r="QTP4" s="995"/>
      <c r="QTQ4" s="995"/>
      <c r="QTR4" s="995"/>
      <c r="QTS4" s="995"/>
      <c r="QTT4" s="995"/>
      <c r="QTU4" s="995"/>
      <c r="QTV4" s="995"/>
      <c r="QTW4" s="995"/>
      <c r="QTX4" s="995"/>
      <c r="QTY4" s="995"/>
      <c r="QTZ4" s="995"/>
      <c r="QUA4" s="995"/>
      <c r="QUB4" s="995"/>
      <c r="QUC4" s="995"/>
      <c r="QUD4" s="995"/>
      <c r="QUE4" s="995"/>
      <c r="QUF4" s="995"/>
      <c r="QUG4" s="995"/>
      <c r="QUH4" s="995"/>
      <c r="QUI4" s="995"/>
      <c r="QUJ4" s="995"/>
      <c r="QUK4" s="995"/>
      <c r="QUL4" s="995"/>
      <c r="QUM4" s="995"/>
      <c r="QUN4" s="995"/>
      <c r="QUO4" s="995"/>
      <c r="QUP4" s="995"/>
      <c r="QUQ4" s="995"/>
      <c r="QUR4" s="995"/>
      <c r="QUS4" s="995"/>
      <c r="QUT4" s="995"/>
      <c r="QUU4" s="995"/>
      <c r="QUV4" s="995"/>
      <c r="QUW4" s="995"/>
      <c r="QUX4" s="995"/>
      <c r="QUY4" s="995"/>
      <c r="QUZ4" s="995"/>
      <c r="QVA4" s="995"/>
      <c r="QVB4" s="995"/>
      <c r="QVC4" s="995"/>
      <c r="QVD4" s="995"/>
      <c r="QVE4" s="995"/>
      <c r="QVF4" s="995"/>
      <c r="QVG4" s="995"/>
      <c r="QVH4" s="995"/>
      <c r="QVI4" s="995"/>
      <c r="QVJ4" s="995"/>
      <c r="QVK4" s="995"/>
      <c r="QVL4" s="995"/>
      <c r="QVM4" s="995"/>
      <c r="QVN4" s="995"/>
      <c r="QVO4" s="995"/>
      <c r="QVP4" s="995"/>
      <c r="QVQ4" s="995"/>
      <c r="QVR4" s="995"/>
      <c r="QVS4" s="995"/>
      <c r="QVT4" s="995"/>
      <c r="QVU4" s="995"/>
      <c r="QVV4" s="995"/>
      <c r="QVW4" s="995"/>
      <c r="QVX4" s="995"/>
      <c r="QVY4" s="995"/>
      <c r="QVZ4" s="995"/>
      <c r="QWA4" s="995"/>
      <c r="QWB4" s="995"/>
      <c r="QWC4" s="995"/>
      <c r="QWD4" s="995"/>
      <c r="QWE4" s="995"/>
      <c r="QWF4" s="995"/>
      <c r="QWG4" s="995"/>
      <c r="QWH4" s="995"/>
      <c r="QWI4" s="995"/>
      <c r="QWJ4" s="995"/>
      <c r="QWK4" s="995"/>
      <c r="QWL4" s="995"/>
      <c r="QWM4" s="995"/>
      <c r="QWN4" s="995"/>
      <c r="QWO4" s="995"/>
      <c r="QWP4" s="995"/>
      <c r="QWQ4" s="995"/>
      <c r="QWR4" s="995"/>
      <c r="QWS4" s="995"/>
      <c r="QWT4" s="995"/>
      <c r="QWU4" s="995"/>
      <c r="QWV4" s="995"/>
      <c r="QWW4" s="995"/>
      <c r="QWX4" s="995"/>
      <c r="QWY4" s="995"/>
      <c r="QWZ4" s="995"/>
      <c r="QXA4" s="995"/>
      <c r="QXB4" s="995"/>
      <c r="QXC4" s="995"/>
      <c r="QXD4" s="995"/>
      <c r="QXE4" s="995"/>
      <c r="QXF4" s="995"/>
      <c r="QXG4" s="995"/>
      <c r="QXH4" s="995"/>
      <c r="QXI4" s="995"/>
      <c r="QXJ4" s="995"/>
      <c r="QXK4" s="995"/>
      <c r="QXL4" s="995"/>
      <c r="QXM4" s="995"/>
      <c r="QXN4" s="995"/>
      <c r="QXO4" s="995"/>
      <c r="QXP4" s="995"/>
      <c r="QXQ4" s="995"/>
      <c r="QXR4" s="995"/>
      <c r="QXS4" s="995"/>
      <c r="QXT4" s="995"/>
      <c r="QXU4" s="995"/>
      <c r="QXV4" s="995"/>
      <c r="QXW4" s="995"/>
      <c r="QXX4" s="995"/>
      <c r="QXY4" s="995"/>
      <c r="QXZ4" s="995"/>
      <c r="QYA4" s="995"/>
      <c r="QYB4" s="995"/>
      <c r="QYC4" s="995"/>
      <c r="QYD4" s="995"/>
      <c r="QYE4" s="995"/>
      <c r="QYF4" s="995"/>
      <c r="QYG4" s="995"/>
      <c r="QYH4" s="995"/>
      <c r="QYI4" s="995"/>
      <c r="QYJ4" s="995"/>
      <c r="QYK4" s="995"/>
      <c r="QYL4" s="995"/>
      <c r="QYM4" s="995"/>
      <c r="QYN4" s="995"/>
      <c r="QYO4" s="995"/>
      <c r="QYP4" s="995"/>
      <c r="QYQ4" s="995"/>
      <c r="QYR4" s="995"/>
      <c r="QYS4" s="995"/>
      <c r="QYT4" s="995"/>
      <c r="QYU4" s="995"/>
      <c r="QYV4" s="995"/>
      <c r="QYW4" s="995"/>
      <c r="QYX4" s="995"/>
      <c r="QYY4" s="995"/>
      <c r="QYZ4" s="995"/>
      <c r="QZA4" s="995"/>
      <c r="QZB4" s="995"/>
      <c r="QZC4" s="995"/>
      <c r="QZD4" s="995"/>
      <c r="QZE4" s="995"/>
      <c r="QZF4" s="995"/>
      <c r="QZG4" s="995"/>
      <c r="QZH4" s="995"/>
      <c r="QZI4" s="995"/>
      <c r="QZJ4" s="995"/>
      <c r="QZK4" s="995"/>
      <c r="QZL4" s="995"/>
      <c r="QZM4" s="995"/>
      <c r="QZN4" s="995"/>
      <c r="QZO4" s="995"/>
      <c r="QZP4" s="995"/>
      <c r="QZQ4" s="995"/>
      <c r="QZR4" s="995"/>
      <c r="QZS4" s="995"/>
      <c r="QZT4" s="995"/>
      <c r="QZU4" s="995"/>
      <c r="QZV4" s="995"/>
      <c r="QZW4" s="995"/>
      <c r="QZX4" s="995"/>
      <c r="QZY4" s="995"/>
      <c r="QZZ4" s="995"/>
      <c r="RAA4" s="995"/>
      <c r="RAB4" s="995"/>
      <c r="RAC4" s="995"/>
      <c r="RAD4" s="995"/>
      <c r="RAE4" s="995"/>
      <c r="RAF4" s="995"/>
      <c r="RAG4" s="995"/>
      <c r="RAH4" s="995"/>
      <c r="RAI4" s="995"/>
      <c r="RAJ4" s="995"/>
      <c r="RAK4" s="995"/>
      <c r="RAL4" s="995"/>
      <c r="RAM4" s="995"/>
      <c r="RAN4" s="995"/>
      <c r="RAO4" s="995"/>
      <c r="RAP4" s="995"/>
      <c r="RAQ4" s="995"/>
      <c r="RAR4" s="995"/>
      <c r="RAS4" s="995"/>
      <c r="RAT4" s="995"/>
      <c r="RAU4" s="995"/>
      <c r="RAV4" s="995"/>
      <c r="RAW4" s="995"/>
      <c r="RAX4" s="995"/>
      <c r="RAY4" s="995"/>
      <c r="RAZ4" s="995"/>
      <c r="RBA4" s="995"/>
      <c r="RBB4" s="995"/>
      <c r="RBC4" s="995"/>
      <c r="RBD4" s="995"/>
      <c r="RBE4" s="995"/>
      <c r="RBF4" s="995"/>
      <c r="RBG4" s="995"/>
      <c r="RBH4" s="995"/>
      <c r="RBI4" s="995"/>
      <c r="RBJ4" s="995"/>
      <c r="RBK4" s="995"/>
      <c r="RBL4" s="995"/>
      <c r="RBM4" s="995"/>
      <c r="RBN4" s="995"/>
      <c r="RBO4" s="995"/>
      <c r="RBP4" s="995"/>
      <c r="RBQ4" s="995"/>
      <c r="RBR4" s="995"/>
      <c r="RBS4" s="995"/>
      <c r="RBT4" s="995"/>
      <c r="RBU4" s="995"/>
      <c r="RBV4" s="995"/>
      <c r="RBW4" s="995"/>
      <c r="RBX4" s="995"/>
      <c r="RBY4" s="995"/>
      <c r="RBZ4" s="995"/>
      <c r="RCA4" s="995"/>
      <c r="RCB4" s="995"/>
      <c r="RCC4" s="995"/>
      <c r="RCD4" s="995"/>
      <c r="RCE4" s="995"/>
      <c r="RCF4" s="995"/>
      <c r="RCG4" s="995"/>
      <c r="RCH4" s="995"/>
      <c r="RCI4" s="995"/>
      <c r="RCJ4" s="995"/>
      <c r="RCK4" s="995"/>
      <c r="RCL4" s="995"/>
      <c r="RCM4" s="995"/>
      <c r="RCN4" s="995"/>
      <c r="RCO4" s="995"/>
      <c r="RCP4" s="995"/>
      <c r="RCQ4" s="995"/>
      <c r="RCR4" s="995"/>
      <c r="RCS4" s="995"/>
      <c r="RCT4" s="995"/>
      <c r="RCU4" s="995"/>
      <c r="RCV4" s="995"/>
      <c r="RCW4" s="995"/>
      <c r="RCX4" s="995"/>
      <c r="RCY4" s="995"/>
      <c r="RCZ4" s="995"/>
      <c r="RDA4" s="995"/>
      <c r="RDB4" s="995"/>
      <c r="RDC4" s="995"/>
      <c r="RDD4" s="995"/>
      <c r="RDE4" s="995"/>
      <c r="RDF4" s="995"/>
      <c r="RDG4" s="995"/>
      <c r="RDH4" s="995"/>
      <c r="RDI4" s="995"/>
      <c r="RDJ4" s="995"/>
      <c r="RDK4" s="995"/>
      <c r="RDL4" s="995"/>
      <c r="RDM4" s="995"/>
      <c r="RDN4" s="995"/>
      <c r="RDO4" s="995"/>
      <c r="RDP4" s="995"/>
      <c r="RDQ4" s="995"/>
      <c r="RDR4" s="995"/>
      <c r="RDS4" s="995"/>
      <c r="RDT4" s="995"/>
      <c r="RDU4" s="995"/>
      <c r="RDV4" s="995"/>
      <c r="RDW4" s="995"/>
      <c r="RDX4" s="995"/>
      <c r="RDY4" s="995"/>
      <c r="RDZ4" s="995"/>
      <c r="REA4" s="995"/>
      <c r="REB4" s="995"/>
      <c r="REC4" s="995"/>
      <c r="RED4" s="995"/>
      <c r="REE4" s="995"/>
      <c r="REF4" s="995"/>
      <c r="REG4" s="995"/>
      <c r="REH4" s="995"/>
      <c r="REI4" s="995"/>
      <c r="REJ4" s="995"/>
      <c r="REK4" s="995"/>
      <c r="REL4" s="995"/>
      <c r="REM4" s="995"/>
      <c r="REN4" s="995"/>
      <c r="REO4" s="995"/>
      <c r="REP4" s="995"/>
      <c r="REQ4" s="995"/>
      <c r="RER4" s="995"/>
      <c r="RES4" s="995"/>
      <c r="RET4" s="995"/>
      <c r="REU4" s="995"/>
      <c r="REV4" s="995"/>
      <c r="REW4" s="995"/>
      <c r="REX4" s="995"/>
      <c r="REY4" s="995"/>
      <c r="REZ4" s="995"/>
      <c r="RFA4" s="995"/>
      <c r="RFB4" s="995"/>
      <c r="RFC4" s="995"/>
      <c r="RFD4" s="995"/>
      <c r="RFE4" s="995"/>
      <c r="RFF4" s="995"/>
      <c r="RFG4" s="995"/>
      <c r="RFH4" s="995"/>
      <c r="RFI4" s="995"/>
      <c r="RFJ4" s="995"/>
      <c r="RFK4" s="995"/>
      <c r="RFL4" s="995"/>
      <c r="RFM4" s="995"/>
      <c r="RFN4" s="995"/>
      <c r="RFO4" s="995"/>
      <c r="RFP4" s="995"/>
      <c r="RFQ4" s="995"/>
      <c r="RFR4" s="995"/>
      <c r="RFS4" s="995"/>
      <c r="RFT4" s="995"/>
      <c r="RFU4" s="995"/>
      <c r="RFV4" s="995"/>
      <c r="RFW4" s="995"/>
      <c r="RFX4" s="995"/>
      <c r="RFY4" s="995"/>
      <c r="RFZ4" s="995"/>
      <c r="RGA4" s="995"/>
      <c r="RGB4" s="995"/>
      <c r="RGC4" s="995"/>
      <c r="RGD4" s="995"/>
      <c r="RGE4" s="995"/>
      <c r="RGF4" s="995"/>
      <c r="RGG4" s="995"/>
      <c r="RGH4" s="995"/>
      <c r="RGI4" s="995"/>
      <c r="RGJ4" s="995"/>
      <c r="RGK4" s="995"/>
      <c r="RGL4" s="995"/>
      <c r="RGM4" s="995"/>
      <c r="RGN4" s="995"/>
      <c r="RGO4" s="995"/>
      <c r="RGP4" s="995"/>
      <c r="RGQ4" s="995"/>
      <c r="RGR4" s="995"/>
      <c r="RGS4" s="995"/>
      <c r="RGT4" s="995"/>
      <c r="RGU4" s="995"/>
      <c r="RGV4" s="995"/>
      <c r="RGW4" s="995"/>
      <c r="RGX4" s="995"/>
      <c r="RGY4" s="995"/>
      <c r="RGZ4" s="995"/>
      <c r="RHA4" s="995"/>
      <c r="RHB4" s="995"/>
      <c r="RHC4" s="995"/>
      <c r="RHD4" s="995"/>
      <c r="RHE4" s="995"/>
      <c r="RHF4" s="995"/>
      <c r="RHG4" s="995"/>
      <c r="RHH4" s="995"/>
      <c r="RHI4" s="995"/>
      <c r="RHJ4" s="995"/>
      <c r="RHK4" s="995"/>
      <c r="RHL4" s="995"/>
      <c r="RHM4" s="995"/>
      <c r="RHN4" s="995"/>
      <c r="RHO4" s="995"/>
      <c r="RHP4" s="995"/>
      <c r="RHQ4" s="995"/>
      <c r="RHR4" s="995"/>
      <c r="RHS4" s="995"/>
      <c r="RHT4" s="995"/>
      <c r="RHU4" s="995"/>
      <c r="RHV4" s="995"/>
      <c r="RHW4" s="995"/>
      <c r="RHX4" s="995"/>
      <c r="RHY4" s="995"/>
      <c r="RHZ4" s="995"/>
      <c r="RIA4" s="995"/>
      <c r="RIB4" s="995"/>
      <c r="RIC4" s="995"/>
      <c r="RID4" s="995"/>
      <c r="RIE4" s="995"/>
      <c r="RIF4" s="995"/>
      <c r="RIG4" s="995"/>
      <c r="RIH4" s="995"/>
      <c r="RII4" s="995"/>
      <c r="RIJ4" s="995"/>
      <c r="RIK4" s="995"/>
      <c r="RIL4" s="995"/>
      <c r="RIM4" s="995"/>
      <c r="RIN4" s="995"/>
      <c r="RIO4" s="995"/>
      <c r="RIP4" s="995"/>
      <c r="RIQ4" s="995"/>
      <c r="RIR4" s="995"/>
      <c r="RIS4" s="995"/>
      <c r="RIT4" s="995"/>
      <c r="RIU4" s="995"/>
      <c r="RIV4" s="995"/>
      <c r="RIW4" s="995"/>
      <c r="RIX4" s="995"/>
      <c r="RIY4" s="995"/>
      <c r="RIZ4" s="995"/>
      <c r="RJA4" s="995"/>
      <c r="RJB4" s="995"/>
      <c r="RJC4" s="995"/>
      <c r="RJD4" s="995"/>
      <c r="RJE4" s="995"/>
      <c r="RJF4" s="995"/>
      <c r="RJG4" s="995"/>
      <c r="RJH4" s="995"/>
      <c r="RJI4" s="995"/>
      <c r="RJJ4" s="995"/>
      <c r="RJK4" s="995"/>
      <c r="RJL4" s="995"/>
      <c r="RJM4" s="995"/>
      <c r="RJN4" s="995"/>
      <c r="RJO4" s="995"/>
      <c r="RJP4" s="995"/>
      <c r="RJQ4" s="995"/>
      <c r="RJR4" s="995"/>
      <c r="RJS4" s="995"/>
      <c r="RJT4" s="995"/>
      <c r="RJU4" s="995"/>
      <c r="RJV4" s="995"/>
      <c r="RJW4" s="995"/>
      <c r="RJX4" s="995"/>
      <c r="RJY4" s="995"/>
      <c r="RJZ4" s="995"/>
      <c r="RKA4" s="995"/>
      <c r="RKB4" s="995"/>
      <c r="RKC4" s="995"/>
      <c r="RKD4" s="995"/>
      <c r="RKE4" s="995"/>
      <c r="RKF4" s="995"/>
      <c r="RKG4" s="995"/>
      <c r="RKH4" s="995"/>
      <c r="RKI4" s="995"/>
      <c r="RKJ4" s="995"/>
      <c r="RKK4" s="995"/>
      <c r="RKL4" s="995"/>
      <c r="RKM4" s="995"/>
      <c r="RKN4" s="995"/>
      <c r="RKO4" s="995"/>
      <c r="RKP4" s="995"/>
      <c r="RKQ4" s="995"/>
      <c r="RKR4" s="995"/>
      <c r="RKS4" s="995"/>
      <c r="RKT4" s="995"/>
      <c r="RKU4" s="995"/>
      <c r="RKV4" s="995"/>
      <c r="RKW4" s="995"/>
      <c r="RKX4" s="995"/>
      <c r="RKY4" s="995"/>
      <c r="RKZ4" s="995"/>
      <c r="RLA4" s="995"/>
      <c r="RLB4" s="995"/>
      <c r="RLC4" s="995"/>
      <c r="RLD4" s="995"/>
      <c r="RLE4" s="995"/>
      <c r="RLF4" s="995"/>
      <c r="RLG4" s="995"/>
      <c r="RLH4" s="995"/>
      <c r="RLI4" s="995"/>
      <c r="RLJ4" s="995"/>
      <c r="RLK4" s="995"/>
      <c r="RLL4" s="995"/>
      <c r="RLM4" s="995"/>
      <c r="RLN4" s="995"/>
      <c r="RLO4" s="995"/>
      <c r="RLP4" s="995"/>
      <c r="RLQ4" s="995"/>
      <c r="RLR4" s="995"/>
      <c r="RLS4" s="995"/>
      <c r="RLT4" s="995"/>
      <c r="RLU4" s="995"/>
      <c r="RLV4" s="995"/>
      <c r="RLW4" s="995"/>
      <c r="RLX4" s="995"/>
      <c r="RLY4" s="995"/>
      <c r="RLZ4" s="995"/>
      <c r="RMA4" s="995"/>
      <c r="RMB4" s="995"/>
      <c r="RMC4" s="995"/>
      <c r="RMD4" s="995"/>
      <c r="RME4" s="995"/>
      <c r="RMF4" s="995"/>
      <c r="RMG4" s="995"/>
      <c r="RMH4" s="995"/>
      <c r="RMI4" s="995"/>
      <c r="RMJ4" s="995"/>
      <c r="RMK4" s="995"/>
      <c r="RML4" s="995"/>
      <c r="RMM4" s="995"/>
      <c r="RMN4" s="995"/>
      <c r="RMO4" s="995"/>
      <c r="RMP4" s="995"/>
      <c r="RMQ4" s="995"/>
      <c r="RMR4" s="995"/>
      <c r="RMS4" s="995"/>
      <c r="RMT4" s="995"/>
      <c r="RMU4" s="995"/>
      <c r="RMV4" s="995"/>
      <c r="RMW4" s="995"/>
      <c r="RMX4" s="995"/>
      <c r="RMY4" s="995"/>
      <c r="RMZ4" s="995"/>
      <c r="RNA4" s="995"/>
      <c r="RNB4" s="995"/>
      <c r="RNC4" s="995"/>
      <c r="RND4" s="995"/>
      <c r="RNE4" s="995"/>
      <c r="RNF4" s="995"/>
      <c r="RNG4" s="995"/>
      <c r="RNH4" s="995"/>
      <c r="RNI4" s="995"/>
      <c r="RNJ4" s="995"/>
      <c r="RNK4" s="995"/>
      <c r="RNL4" s="995"/>
      <c r="RNM4" s="995"/>
      <c r="RNN4" s="995"/>
      <c r="RNO4" s="995"/>
      <c r="RNP4" s="995"/>
      <c r="RNQ4" s="995"/>
      <c r="RNR4" s="995"/>
      <c r="RNS4" s="995"/>
      <c r="RNT4" s="995"/>
      <c r="RNU4" s="995"/>
      <c r="RNV4" s="995"/>
      <c r="RNW4" s="995"/>
      <c r="RNX4" s="995"/>
      <c r="RNY4" s="995"/>
      <c r="RNZ4" s="995"/>
      <c r="ROA4" s="995"/>
      <c r="ROB4" s="995"/>
      <c r="ROC4" s="995"/>
      <c r="ROD4" s="995"/>
      <c r="ROE4" s="995"/>
      <c r="ROF4" s="995"/>
      <c r="ROG4" s="995"/>
      <c r="ROH4" s="995"/>
      <c r="ROI4" s="995"/>
      <c r="ROJ4" s="995"/>
      <c r="ROK4" s="995"/>
      <c r="ROL4" s="995"/>
      <c r="ROM4" s="995"/>
      <c r="RON4" s="995"/>
      <c r="ROO4" s="995"/>
      <c r="ROP4" s="995"/>
      <c r="ROQ4" s="995"/>
      <c r="ROR4" s="995"/>
      <c r="ROS4" s="995"/>
      <c r="ROT4" s="995"/>
      <c r="ROU4" s="995"/>
      <c r="ROV4" s="995"/>
      <c r="ROW4" s="995"/>
      <c r="ROX4" s="995"/>
      <c r="ROY4" s="995"/>
      <c r="ROZ4" s="995"/>
      <c r="RPA4" s="995"/>
      <c r="RPB4" s="995"/>
      <c r="RPC4" s="995"/>
      <c r="RPD4" s="995"/>
      <c r="RPE4" s="995"/>
      <c r="RPF4" s="995"/>
      <c r="RPG4" s="995"/>
      <c r="RPH4" s="995"/>
      <c r="RPI4" s="995"/>
      <c r="RPJ4" s="995"/>
      <c r="RPK4" s="995"/>
      <c r="RPL4" s="995"/>
      <c r="RPM4" s="995"/>
      <c r="RPN4" s="995"/>
      <c r="RPO4" s="995"/>
      <c r="RPP4" s="995"/>
      <c r="RPQ4" s="995"/>
      <c r="RPR4" s="995"/>
      <c r="RPS4" s="995"/>
      <c r="RPT4" s="995"/>
      <c r="RPU4" s="995"/>
      <c r="RPV4" s="995"/>
      <c r="RPW4" s="995"/>
      <c r="RPX4" s="995"/>
      <c r="RPY4" s="995"/>
      <c r="RPZ4" s="995"/>
      <c r="RQA4" s="995"/>
      <c r="RQB4" s="995"/>
      <c r="RQC4" s="995"/>
      <c r="RQD4" s="995"/>
      <c r="RQE4" s="995"/>
      <c r="RQF4" s="995"/>
      <c r="RQG4" s="995"/>
      <c r="RQH4" s="995"/>
      <c r="RQI4" s="995"/>
      <c r="RQJ4" s="995"/>
      <c r="RQK4" s="995"/>
      <c r="RQL4" s="995"/>
      <c r="RQM4" s="995"/>
      <c r="RQN4" s="995"/>
      <c r="RQO4" s="995"/>
      <c r="RQP4" s="995"/>
      <c r="RQQ4" s="995"/>
      <c r="RQR4" s="995"/>
      <c r="RQS4" s="995"/>
      <c r="RQT4" s="995"/>
      <c r="RQU4" s="995"/>
      <c r="RQV4" s="995"/>
      <c r="RQW4" s="995"/>
      <c r="RQX4" s="995"/>
      <c r="RQY4" s="995"/>
      <c r="RQZ4" s="995"/>
      <c r="RRA4" s="995"/>
      <c r="RRB4" s="995"/>
      <c r="RRC4" s="995"/>
      <c r="RRD4" s="995"/>
      <c r="RRE4" s="995"/>
      <c r="RRF4" s="995"/>
      <c r="RRG4" s="995"/>
      <c r="RRH4" s="995"/>
      <c r="RRI4" s="995"/>
      <c r="RRJ4" s="995"/>
      <c r="RRK4" s="995"/>
      <c r="RRL4" s="995"/>
      <c r="RRM4" s="995"/>
      <c r="RRN4" s="995"/>
      <c r="RRO4" s="995"/>
      <c r="RRP4" s="995"/>
      <c r="RRQ4" s="995"/>
      <c r="RRR4" s="995"/>
      <c r="RRS4" s="995"/>
      <c r="RRT4" s="995"/>
      <c r="RRU4" s="995"/>
      <c r="RRV4" s="995"/>
      <c r="RRW4" s="995"/>
      <c r="RRX4" s="995"/>
      <c r="RRY4" s="995"/>
      <c r="RRZ4" s="995"/>
      <c r="RSA4" s="995"/>
      <c r="RSB4" s="995"/>
      <c r="RSC4" s="995"/>
      <c r="RSD4" s="995"/>
      <c r="RSE4" s="995"/>
      <c r="RSF4" s="995"/>
      <c r="RSG4" s="995"/>
      <c r="RSH4" s="995"/>
      <c r="RSI4" s="995"/>
      <c r="RSJ4" s="995"/>
      <c r="RSK4" s="995"/>
      <c r="RSL4" s="995"/>
      <c r="RSM4" s="995"/>
      <c r="RSN4" s="995"/>
      <c r="RSO4" s="995"/>
      <c r="RSP4" s="995"/>
      <c r="RSQ4" s="995"/>
      <c r="RSR4" s="995"/>
      <c r="RSS4" s="995"/>
      <c r="RST4" s="995"/>
      <c r="RSU4" s="995"/>
      <c r="RSV4" s="995"/>
      <c r="RSW4" s="995"/>
      <c r="RSX4" s="995"/>
      <c r="RSY4" s="995"/>
      <c r="RSZ4" s="995"/>
      <c r="RTA4" s="995"/>
      <c r="RTB4" s="995"/>
      <c r="RTC4" s="995"/>
      <c r="RTD4" s="995"/>
      <c r="RTE4" s="995"/>
      <c r="RTF4" s="995"/>
      <c r="RTG4" s="995"/>
      <c r="RTH4" s="995"/>
      <c r="RTI4" s="995"/>
      <c r="RTJ4" s="995"/>
      <c r="RTK4" s="995"/>
      <c r="RTL4" s="995"/>
      <c r="RTM4" s="995"/>
      <c r="RTN4" s="995"/>
      <c r="RTO4" s="995"/>
      <c r="RTP4" s="995"/>
      <c r="RTQ4" s="995"/>
      <c r="RTR4" s="995"/>
      <c r="RTS4" s="995"/>
      <c r="RTT4" s="995"/>
      <c r="RTU4" s="995"/>
      <c r="RTV4" s="995"/>
      <c r="RTW4" s="995"/>
      <c r="RTX4" s="995"/>
      <c r="RTY4" s="995"/>
      <c r="RTZ4" s="995"/>
      <c r="RUA4" s="995"/>
      <c r="RUB4" s="995"/>
      <c r="RUC4" s="995"/>
      <c r="RUD4" s="995"/>
      <c r="RUE4" s="995"/>
      <c r="RUF4" s="995"/>
      <c r="RUG4" s="995"/>
      <c r="RUH4" s="995"/>
      <c r="RUI4" s="995"/>
      <c r="RUJ4" s="995"/>
      <c r="RUK4" s="995"/>
      <c r="RUL4" s="995"/>
      <c r="RUM4" s="995"/>
      <c r="RUN4" s="995"/>
      <c r="RUO4" s="995"/>
      <c r="RUP4" s="995"/>
      <c r="RUQ4" s="995"/>
      <c r="RUR4" s="995"/>
      <c r="RUS4" s="995"/>
      <c r="RUT4" s="995"/>
      <c r="RUU4" s="995"/>
      <c r="RUV4" s="995"/>
      <c r="RUW4" s="995"/>
      <c r="RUX4" s="995"/>
      <c r="RUY4" s="995"/>
      <c r="RUZ4" s="995"/>
      <c r="RVA4" s="995"/>
      <c r="RVB4" s="995"/>
      <c r="RVC4" s="995"/>
      <c r="RVD4" s="995"/>
      <c r="RVE4" s="995"/>
      <c r="RVF4" s="995"/>
      <c r="RVG4" s="995"/>
      <c r="RVH4" s="995"/>
      <c r="RVI4" s="995"/>
      <c r="RVJ4" s="995"/>
      <c r="RVK4" s="995"/>
      <c r="RVL4" s="995"/>
      <c r="RVM4" s="995"/>
      <c r="RVN4" s="995"/>
      <c r="RVO4" s="995"/>
      <c r="RVP4" s="995"/>
      <c r="RVQ4" s="995"/>
      <c r="RVR4" s="995"/>
      <c r="RVS4" s="995"/>
      <c r="RVT4" s="995"/>
      <c r="RVU4" s="995"/>
      <c r="RVV4" s="995"/>
      <c r="RVW4" s="995"/>
      <c r="RVX4" s="995"/>
      <c r="RVY4" s="995"/>
      <c r="RVZ4" s="995"/>
      <c r="RWA4" s="995"/>
      <c r="RWB4" s="995"/>
      <c r="RWC4" s="995"/>
      <c r="RWD4" s="995"/>
      <c r="RWE4" s="995"/>
      <c r="RWF4" s="995"/>
      <c r="RWG4" s="995"/>
      <c r="RWH4" s="995"/>
      <c r="RWI4" s="995"/>
      <c r="RWJ4" s="995"/>
      <c r="RWK4" s="995"/>
      <c r="RWL4" s="995"/>
      <c r="RWM4" s="995"/>
      <c r="RWN4" s="995"/>
      <c r="RWO4" s="995"/>
      <c r="RWP4" s="995"/>
      <c r="RWQ4" s="995"/>
      <c r="RWR4" s="995"/>
      <c r="RWS4" s="995"/>
      <c r="RWT4" s="995"/>
      <c r="RWU4" s="995"/>
      <c r="RWV4" s="995"/>
      <c r="RWW4" s="995"/>
      <c r="RWX4" s="995"/>
      <c r="RWY4" s="995"/>
      <c r="RWZ4" s="995"/>
      <c r="RXA4" s="995"/>
      <c r="RXB4" s="995"/>
      <c r="RXC4" s="995"/>
      <c r="RXD4" s="995"/>
      <c r="RXE4" s="995"/>
      <c r="RXF4" s="995"/>
      <c r="RXG4" s="995"/>
      <c r="RXH4" s="995"/>
      <c r="RXI4" s="995"/>
      <c r="RXJ4" s="995"/>
      <c r="RXK4" s="995"/>
      <c r="RXL4" s="995"/>
      <c r="RXM4" s="995"/>
      <c r="RXN4" s="995"/>
      <c r="RXO4" s="995"/>
      <c r="RXP4" s="995"/>
      <c r="RXQ4" s="995"/>
      <c r="RXR4" s="995"/>
      <c r="RXS4" s="995"/>
      <c r="RXT4" s="995"/>
      <c r="RXU4" s="995"/>
      <c r="RXV4" s="995"/>
      <c r="RXW4" s="995"/>
      <c r="RXX4" s="995"/>
      <c r="RXY4" s="995"/>
      <c r="RXZ4" s="995"/>
      <c r="RYA4" s="995"/>
      <c r="RYB4" s="995"/>
      <c r="RYC4" s="995"/>
      <c r="RYD4" s="995"/>
      <c r="RYE4" s="995"/>
      <c r="RYF4" s="995"/>
      <c r="RYG4" s="995"/>
      <c r="RYH4" s="995"/>
      <c r="RYI4" s="995"/>
      <c r="RYJ4" s="995"/>
      <c r="RYK4" s="995"/>
      <c r="RYL4" s="995"/>
      <c r="RYM4" s="995"/>
      <c r="RYN4" s="995"/>
      <c r="RYO4" s="995"/>
      <c r="RYP4" s="995"/>
      <c r="RYQ4" s="995"/>
      <c r="RYR4" s="995"/>
      <c r="RYS4" s="995"/>
      <c r="RYT4" s="995"/>
      <c r="RYU4" s="995"/>
      <c r="RYV4" s="995"/>
      <c r="RYW4" s="995"/>
      <c r="RYX4" s="995"/>
      <c r="RYY4" s="995"/>
      <c r="RYZ4" s="995"/>
      <c r="RZA4" s="995"/>
      <c r="RZB4" s="995"/>
      <c r="RZC4" s="995"/>
      <c r="RZD4" s="995"/>
      <c r="RZE4" s="995"/>
      <c r="RZF4" s="995"/>
      <c r="RZG4" s="995"/>
      <c r="RZH4" s="995"/>
      <c r="RZI4" s="995"/>
      <c r="RZJ4" s="995"/>
      <c r="RZK4" s="995"/>
      <c r="RZL4" s="995"/>
      <c r="RZM4" s="995"/>
      <c r="RZN4" s="995"/>
      <c r="RZO4" s="995"/>
      <c r="RZP4" s="995"/>
      <c r="RZQ4" s="995"/>
      <c r="RZR4" s="995"/>
      <c r="RZS4" s="995"/>
      <c r="RZT4" s="995"/>
      <c r="RZU4" s="995"/>
      <c r="RZV4" s="995"/>
      <c r="RZW4" s="995"/>
      <c r="RZX4" s="995"/>
      <c r="RZY4" s="995"/>
      <c r="RZZ4" s="995"/>
      <c r="SAA4" s="995"/>
      <c r="SAB4" s="995"/>
      <c r="SAC4" s="995"/>
      <c r="SAD4" s="995"/>
      <c r="SAE4" s="995"/>
      <c r="SAF4" s="995"/>
      <c r="SAG4" s="995"/>
      <c r="SAH4" s="995"/>
      <c r="SAI4" s="995"/>
      <c r="SAJ4" s="995"/>
      <c r="SAK4" s="995"/>
      <c r="SAL4" s="995"/>
      <c r="SAM4" s="995"/>
      <c r="SAN4" s="995"/>
      <c r="SAO4" s="995"/>
      <c r="SAP4" s="995"/>
      <c r="SAQ4" s="995"/>
      <c r="SAR4" s="995"/>
      <c r="SAS4" s="995"/>
      <c r="SAT4" s="995"/>
      <c r="SAU4" s="995"/>
      <c r="SAV4" s="995"/>
      <c r="SAW4" s="995"/>
      <c r="SAX4" s="995"/>
      <c r="SAY4" s="995"/>
      <c r="SAZ4" s="995"/>
      <c r="SBA4" s="995"/>
      <c r="SBB4" s="995"/>
      <c r="SBC4" s="995"/>
      <c r="SBD4" s="995"/>
      <c r="SBE4" s="995"/>
      <c r="SBF4" s="995"/>
      <c r="SBG4" s="995"/>
      <c r="SBH4" s="995"/>
      <c r="SBI4" s="995"/>
      <c r="SBJ4" s="995"/>
      <c r="SBK4" s="995"/>
      <c r="SBL4" s="995"/>
      <c r="SBM4" s="995"/>
      <c r="SBN4" s="995"/>
      <c r="SBO4" s="995"/>
      <c r="SBP4" s="995"/>
      <c r="SBQ4" s="995"/>
      <c r="SBR4" s="995"/>
      <c r="SBS4" s="995"/>
      <c r="SBT4" s="995"/>
      <c r="SBU4" s="995"/>
      <c r="SBV4" s="995"/>
      <c r="SBW4" s="995"/>
      <c r="SBX4" s="995"/>
      <c r="SBY4" s="995"/>
      <c r="SBZ4" s="995"/>
      <c r="SCA4" s="995"/>
      <c r="SCB4" s="995"/>
      <c r="SCC4" s="995"/>
      <c r="SCD4" s="995"/>
      <c r="SCE4" s="995"/>
      <c r="SCF4" s="995"/>
      <c r="SCG4" s="995"/>
      <c r="SCH4" s="995"/>
      <c r="SCI4" s="995"/>
      <c r="SCJ4" s="995"/>
      <c r="SCK4" s="995"/>
      <c r="SCL4" s="995"/>
      <c r="SCM4" s="995"/>
      <c r="SCN4" s="995"/>
      <c r="SCO4" s="995"/>
      <c r="SCP4" s="995"/>
      <c r="SCQ4" s="995"/>
      <c r="SCR4" s="995"/>
      <c r="SCS4" s="995"/>
      <c r="SCT4" s="995"/>
      <c r="SCU4" s="995"/>
      <c r="SCV4" s="995"/>
      <c r="SCW4" s="995"/>
      <c r="SCX4" s="995"/>
      <c r="SCY4" s="995"/>
      <c r="SCZ4" s="995"/>
      <c r="SDA4" s="995"/>
      <c r="SDB4" s="995"/>
      <c r="SDC4" s="995"/>
      <c r="SDD4" s="995"/>
      <c r="SDE4" s="995"/>
      <c r="SDF4" s="995"/>
      <c r="SDG4" s="995"/>
      <c r="SDH4" s="995"/>
      <c r="SDI4" s="995"/>
      <c r="SDJ4" s="995"/>
      <c r="SDK4" s="995"/>
      <c r="SDL4" s="995"/>
      <c r="SDM4" s="995"/>
      <c r="SDN4" s="995"/>
      <c r="SDO4" s="995"/>
      <c r="SDP4" s="995"/>
      <c r="SDQ4" s="995"/>
      <c r="SDR4" s="995"/>
      <c r="SDS4" s="995"/>
      <c r="SDT4" s="995"/>
      <c r="SDU4" s="995"/>
      <c r="SDV4" s="995"/>
      <c r="SDW4" s="995"/>
      <c r="SDX4" s="995"/>
      <c r="SDY4" s="995"/>
      <c r="SDZ4" s="995"/>
      <c r="SEA4" s="995"/>
      <c r="SEB4" s="995"/>
      <c r="SEC4" s="995"/>
      <c r="SED4" s="995"/>
      <c r="SEE4" s="995"/>
      <c r="SEF4" s="995"/>
      <c r="SEG4" s="995"/>
      <c r="SEH4" s="995"/>
      <c r="SEI4" s="995"/>
      <c r="SEJ4" s="995"/>
      <c r="SEK4" s="995"/>
      <c r="SEL4" s="995"/>
      <c r="SEM4" s="995"/>
      <c r="SEN4" s="995"/>
      <c r="SEO4" s="995"/>
      <c r="SEP4" s="995"/>
      <c r="SEQ4" s="995"/>
      <c r="SER4" s="995"/>
      <c r="SES4" s="995"/>
      <c r="SET4" s="995"/>
      <c r="SEU4" s="995"/>
      <c r="SEV4" s="995"/>
      <c r="SEW4" s="995"/>
      <c r="SEX4" s="995"/>
      <c r="SEY4" s="995"/>
      <c r="SEZ4" s="995"/>
      <c r="SFA4" s="995"/>
      <c r="SFB4" s="995"/>
      <c r="SFC4" s="995"/>
      <c r="SFD4" s="995"/>
      <c r="SFE4" s="995"/>
      <c r="SFF4" s="995"/>
      <c r="SFG4" s="995"/>
      <c r="SFH4" s="995"/>
      <c r="SFI4" s="995"/>
      <c r="SFJ4" s="995"/>
      <c r="SFK4" s="995"/>
      <c r="SFL4" s="995"/>
      <c r="SFM4" s="995"/>
      <c r="SFN4" s="995"/>
      <c r="SFO4" s="995"/>
      <c r="SFP4" s="995"/>
      <c r="SFQ4" s="995"/>
      <c r="SFR4" s="995"/>
      <c r="SFS4" s="995"/>
      <c r="SFT4" s="995"/>
      <c r="SFU4" s="995"/>
      <c r="SFV4" s="995"/>
      <c r="SFW4" s="995"/>
      <c r="SFX4" s="995"/>
      <c r="SFY4" s="995"/>
      <c r="SFZ4" s="995"/>
      <c r="SGA4" s="995"/>
      <c r="SGB4" s="995"/>
      <c r="SGC4" s="995"/>
      <c r="SGD4" s="995"/>
      <c r="SGE4" s="995"/>
      <c r="SGF4" s="995"/>
      <c r="SGG4" s="995"/>
      <c r="SGH4" s="995"/>
      <c r="SGI4" s="995"/>
      <c r="SGJ4" s="995"/>
      <c r="SGK4" s="995"/>
      <c r="SGL4" s="995"/>
      <c r="SGM4" s="995"/>
      <c r="SGN4" s="995"/>
      <c r="SGO4" s="995"/>
      <c r="SGP4" s="995"/>
      <c r="SGQ4" s="995"/>
      <c r="SGR4" s="995"/>
      <c r="SGS4" s="995"/>
      <c r="SGT4" s="995"/>
      <c r="SGU4" s="995"/>
      <c r="SGV4" s="995"/>
      <c r="SGW4" s="995"/>
      <c r="SGX4" s="995"/>
      <c r="SGY4" s="995"/>
      <c r="SGZ4" s="995"/>
      <c r="SHA4" s="995"/>
      <c r="SHB4" s="995"/>
      <c r="SHC4" s="995"/>
      <c r="SHD4" s="995"/>
      <c r="SHE4" s="995"/>
      <c r="SHF4" s="995"/>
      <c r="SHG4" s="995"/>
      <c r="SHH4" s="995"/>
      <c r="SHI4" s="995"/>
      <c r="SHJ4" s="995"/>
      <c r="SHK4" s="995"/>
      <c r="SHL4" s="995"/>
      <c r="SHM4" s="995"/>
      <c r="SHN4" s="995"/>
      <c r="SHO4" s="995"/>
      <c r="SHP4" s="995"/>
      <c r="SHQ4" s="995"/>
      <c r="SHR4" s="995"/>
      <c r="SHS4" s="995"/>
      <c r="SHT4" s="995"/>
      <c r="SHU4" s="995"/>
      <c r="SHV4" s="995"/>
      <c r="SHW4" s="995"/>
      <c r="SHX4" s="995"/>
      <c r="SHY4" s="995"/>
      <c r="SHZ4" s="995"/>
      <c r="SIA4" s="995"/>
      <c r="SIB4" s="995"/>
      <c r="SIC4" s="995"/>
      <c r="SID4" s="995"/>
      <c r="SIE4" s="995"/>
      <c r="SIF4" s="995"/>
      <c r="SIG4" s="995"/>
      <c r="SIH4" s="995"/>
      <c r="SII4" s="995"/>
      <c r="SIJ4" s="995"/>
      <c r="SIK4" s="995"/>
      <c r="SIL4" s="995"/>
      <c r="SIM4" s="995"/>
      <c r="SIN4" s="995"/>
      <c r="SIO4" s="995"/>
      <c r="SIP4" s="995"/>
      <c r="SIQ4" s="995"/>
      <c r="SIR4" s="995"/>
      <c r="SIS4" s="995"/>
      <c r="SIT4" s="995"/>
      <c r="SIU4" s="995"/>
      <c r="SIV4" s="995"/>
      <c r="SIW4" s="995"/>
      <c r="SIX4" s="995"/>
      <c r="SIY4" s="995"/>
      <c r="SIZ4" s="995"/>
      <c r="SJA4" s="995"/>
      <c r="SJB4" s="995"/>
      <c r="SJC4" s="995"/>
      <c r="SJD4" s="995"/>
      <c r="SJE4" s="995"/>
      <c r="SJF4" s="995"/>
      <c r="SJG4" s="995"/>
      <c r="SJH4" s="995"/>
      <c r="SJI4" s="995"/>
      <c r="SJJ4" s="995"/>
      <c r="SJK4" s="995"/>
      <c r="SJL4" s="995"/>
      <c r="SJM4" s="995"/>
      <c r="SJN4" s="995"/>
      <c r="SJO4" s="995"/>
      <c r="SJP4" s="995"/>
      <c r="SJQ4" s="995"/>
      <c r="SJR4" s="995"/>
      <c r="SJS4" s="995"/>
      <c r="SJT4" s="995"/>
      <c r="SJU4" s="995"/>
      <c r="SJV4" s="995"/>
      <c r="SJW4" s="995"/>
      <c r="SJX4" s="995"/>
      <c r="SJY4" s="995"/>
      <c r="SJZ4" s="995"/>
      <c r="SKA4" s="995"/>
      <c r="SKB4" s="995"/>
      <c r="SKC4" s="995"/>
      <c r="SKD4" s="995"/>
      <c r="SKE4" s="995"/>
      <c r="SKF4" s="995"/>
      <c r="SKG4" s="995"/>
      <c r="SKH4" s="995"/>
      <c r="SKI4" s="995"/>
      <c r="SKJ4" s="995"/>
      <c r="SKK4" s="995"/>
      <c r="SKL4" s="995"/>
      <c r="SKM4" s="995"/>
      <c r="SKN4" s="995"/>
      <c r="SKO4" s="995"/>
      <c r="SKP4" s="995"/>
      <c r="SKQ4" s="995"/>
      <c r="SKR4" s="995"/>
      <c r="SKS4" s="995"/>
      <c r="SKT4" s="995"/>
      <c r="SKU4" s="995"/>
      <c r="SKV4" s="995"/>
      <c r="SKW4" s="995"/>
      <c r="SKX4" s="995"/>
      <c r="SKY4" s="995"/>
      <c r="SKZ4" s="995"/>
      <c r="SLA4" s="995"/>
      <c r="SLB4" s="995"/>
      <c r="SLC4" s="995"/>
      <c r="SLD4" s="995"/>
      <c r="SLE4" s="995"/>
      <c r="SLF4" s="995"/>
      <c r="SLG4" s="995"/>
      <c r="SLH4" s="995"/>
      <c r="SLI4" s="995"/>
      <c r="SLJ4" s="995"/>
      <c r="SLK4" s="995"/>
      <c r="SLL4" s="995"/>
      <c r="SLM4" s="995"/>
      <c r="SLN4" s="995"/>
      <c r="SLO4" s="995"/>
      <c r="SLP4" s="995"/>
      <c r="SLQ4" s="995"/>
      <c r="SLR4" s="995"/>
      <c r="SLS4" s="995"/>
      <c r="SLT4" s="995"/>
      <c r="SLU4" s="995"/>
      <c r="SLV4" s="995"/>
      <c r="SLW4" s="995"/>
      <c r="SLX4" s="995"/>
      <c r="SLY4" s="995"/>
      <c r="SLZ4" s="995"/>
      <c r="SMA4" s="995"/>
      <c r="SMB4" s="995"/>
      <c r="SMC4" s="995"/>
      <c r="SMD4" s="995"/>
      <c r="SME4" s="995"/>
      <c r="SMF4" s="995"/>
      <c r="SMG4" s="995"/>
      <c r="SMH4" s="995"/>
      <c r="SMI4" s="995"/>
      <c r="SMJ4" s="995"/>
      <c r="SMK4" s="995"/>
      <c r="SML4" s="995"/>
      <c r="SMM4" s="995"/>
      <c r="SMN4" s="995"/>
      <c r="SMO4" s="995"/>
      <c r="SMP4" s="995"/>
      <c r="SMQ4" s="995"/>
      <c r="SMR4" s="995"/>
      <c r="SMS4" s="995"/>
      <c r="SMT4" s="995"/>
      <c r="SMU4" s="995"/>
      <c r="SMV4" s="995"/>
      <c r="SMW4" s="995"/>
      <c r="SMX4" s="995"/>
      <c r="SMY4" s="995"/>
      <c r="SMZ4" s="995"/>
      <c r="SNA4" s="995"/>
      <c r="SNB4" s="995"/>
      <c r="SNC4" s="995"/>
      <c r="SND4" s="995"/>
      <c r="SNE4" s="995"/>
      <c r="SNF4" s="995"/>
      <c r="SNG4" s="995"/>
      <c r="SNH4" s="995"/>
      <c r="SNI4" s="995"/>
      <c r="SNJ4" s="995"/>
      <c r="SNK4" s="995"/>
      <c r="SNL4" s="995"/>
      <c r="SNM4" s="995"/>
      <c r="SNN4" s="995"/>
      <c r="SNO4" s="995"/>
      <c r="SNP4" s="995"/>
      <c r="SNQ4" s="995"/>
      <c r="SNR4" s="995"/>
      <c r="SNS4" s="995"/>
      <c r="SNT4" s="995"/>
      <c r="SNU4" s="995"/>
      <c r="SNV4" s="995"/>
      <c r="SNW4" s="995"/>
      <c r="SNX4" s="995"/>
      <c r="SNY4" s="995"/>
      <c r="SNZ4" s="995"/>
      <c r="SOA4" s="995"/>
      <c r="SOB4" s="995"/>
      <c r="SOC4" s="995"/>
      <c r="SOD4" s="995"/>
      <c r="SOE4" s="995"/>
      <c r="SOF4" s="995"/>
      <c r="SOG4" s="995"/>
      <c r="SOH4" s="995"/>
      <c r="SOI4" s="995"/>
      <c r="SOJ4" s="995"/>
      <c r="SOK4" s="995"/>
      <c r="SOL4" s="995"/>
      <c r="SOM4" s="995"/>
      <c r="SON4" s="995"/>
      <c r="SOO4" s="995"/>
      <c r="SOP4" s="995"/>
      <c r="SOQ4" s="995"/>
      <c r="SOR4" s="995"/>
      <c r="SOS4" s="995"/>
      <c r="SOT4" s="995"/>
      <c r="SOU4" s="995"/>
      <c r="SOV4" s="995"/>
      <c r="SOW4" s="995"/>
      <c r="SOX4" s="995"/>
      <c r="SOY4" s="995"/>
      <c r="SOZ4" s="995"/>
      <c r="SPA4" s="995"/>
      <c r="SPB4" s="995"/>
      <c r="SPC4" s="995"/>
      <c r="SPD4" s="995"/>
      <c r="SPE4" s="995"/>
      <c r="SPF4" s="995"/>
      <c r="SPG4" s="995"/>
      <c r="SPH4" s="995"/>
      <c r="SPI4" s="995"/>
      <c r="SPJ4" s="995"/>
      <c r="SPK4" s="995"/>
      <c r="SPL4" s="995"/>
      <c r="SPM4" s="995"/>
      <c r="SPN4" s="995"/>
      <c r="SPO4" s="995"/>
      <c r="SPP4" s="995"/>
      <c r="SPQ4" s="995"/>
      <c r="SPR4" s="995"/>
      <c r="SPS4" s="995"/>
      <c r="SPT4" s="995"/>
      <c r="SPU4" s="995"/>
      <c r="SPV4" s="995"/>
      <c r="SPW4" s="995"/>
      <c r="SPX4" s="995"/>
      <c r="SPY4" s="995"/>
      <c r="SPZ4" s="995"/>
      <c r="SQA4" s="995"/>
      <c r="SQB4" s="995"/>
      <c r="SQC4" s="995"/>
      <c r="SQD4" s="995"/>
      <c r="SQE4" s="995"/>
      <c r="SQF4" s="995"/>
      <c r="SQG4" s="995"/>
      <c r="SQH4" s="995"/>
      <c r="SQI4" s="995"/>
      <c r="SQJ4" s="995"/>
      <c r="SQK4" s="995"/>
      <c r="SQL4" s="995"/>
      <c r="SQM4" s="995"/>
      <c r="SQN4" s="995"/>
      <c r="SQO4" s="995"/>
      <c r="SQP4" s="995"/>
      <c r="SQQ4" s="995"/>
      <c r="SQR4" s="995"/>
      <c r="SQS4" s="995"/>
      <c r="SQT4" s="995"/>
      <c r="SQU4" s="995"/>
      <c r="SQV4" s="995"/>
      <c r="SQW4" s="995"/>
      <c r="SQX4" s="995"/>
      <c r="SQY4" s="995"/>
      <c r="SQZ4" s="995"/>
      <c r="SRA4" s="995"/>
      <c r="SRB4" s="995"/>
      <c r="SRC4" s="995"/>
      <c r="SRD4" s="995"/>
      <c r="SRE4" s="995"/>
      <c r="SRF4" s="995"/>
      <c r="SRG4" s="995"/>
      <c r="SRH4" s="995"/>
      <c r="SRI4" s="995"/>
      <c r="SRJ4" s="995"/>
      <c r="SRK4" s="995"/>
      <c r="SRL4" s="995"/>
      <c r="SRM4" s="995"/>
      <c r="SRN4" s="995"/>
      <c r="SRO4" s="995"/>
      <c r="SRP4" s="995"/>
      <c r="SRQ4" s="995"/>
      <c r="SRR4" s="995"/>
      <c r="SRS4" s="995"/>
      <c r="SRT4" s="995"/>
      <c r="SRU4" s="995"/>
      <c r="SRV4" s="995"/>
      <c r="SRW4" s="995"/>
      <c r="SRX4" s="995"/>
      <c r="SRY4" s="995"/>
      <c r="SRZ4" s="995"/>
      <c r="SSA4" s="995"/>
      <c r="SSB4" s="995"/>
      <c r="SSC4" s="995"/>
      <c r="SSD4" s="995"/>
      <c r="SSE4" s="995"/>
      <c r="SSF4" s="995"/>
      <c r="SSG4" s="995"/>
      <c r="SSH4" s="995"/>
      <c r="SSI4" s="995"/>
      <c r="SSJ4" s="995"/>
      <c r="SSK4" s="995"/>
      <c r="SSL4" s="995"/>
      <c r="SSM4" s="995"/>
      <c r="SSN4" s="995"/>
      <c r="SSO4" s="995"/>
      <c r="SSP4" s="995"/>
      <c r="SSQ4" s="995"/>
      <c r="SSR4" s="995"/>
      <c r="SSS4" s="995"/>
      <c r="SST4" s="995"/>
      <c r="SSU4" s="995"/>
      <c r="SSV4" s="995"/>
      <c r="SSW4" s="995"/>
      <c r="SSX4" s="995"/>
      <c r="SSY4" s="995"/>
      <c r="SSZ4" s="995"/>
      <c r="STA4" s="995"/>
      <c r="STB4" s="995"/>
      <c r="STC4" s="995"/>
      <c r="STD4" s="995"/>
      <c r="STE4" s="995"/>
      <c r="STF4" s="995"/>
      <c r="STG4" s="995"/>
      <c r="STH4" s="995"/>
      <c r="STI4" s="995"/>
      <c r="STJ4" s="995"/>
      <c r="STK4" s="995"/>
      <c r="STL4" s="995"/>
      <c r="STM4" s="995"/>
      <c r="STN4" s="995"/>
      <c r="STO4" s="995"/>
      <c r="STP4" s="995"/>
      <c r="STQ4" s="995"/>
      <c r="STR4" s="995"/>
      <c r="STS4" s="995"/>
      <c r="STT4" s="995"/>
      <c r="STU4" s="995"/>
      <c r="STV4" s="995"/>
      <c r="STW4" s="995"/>
      <c r="STX4" s="995"/>
      <c r="STY4" s="995"/>
      <c r="STZ4" s="995"/>
      <c r="SUA4" s="995"/>
      <c r="SUB4" s="995"/>
      <c r="SUC4" s="995"/>
      <c r="SUD4" s="995"/>
      <c r="SUE4" s="995"/>
      <c r="SUF4" s="995"/>
      <c r="SUG4" s="995"/>
      <c r="SUH4" s="995"/>
      <c r="SUI4" s="995"/>
      <c r="SUJ4" s="995"/>
      <c r="SUK4" s="995"/>
      <c r="SUL4" s="995"/>
      <c r="SUM4" s="995"/>
      <c r="SUN4" s="995"/>
      <c r="SUO4" s="995"/>
      <c r="SUP4" s="995"/>
      <c r="SUQ4" s="995"/>
      <c r="SUR4" s="995"/>
      <c r="SUS4" s="995"/>
      <c r="SUT4" s="995"/>
      <c r="SUU4" s="995"/>
      <c r="SUV4" s="995"/>
      <c r="SUW4" s="995"/>
      <c r="SUX4" s="995"/>
      <c r="SUY4" s="995"/>
      <c r="SUZ4" s="995"/>
      <c r="SVA4" s="995"/>
      <c r="SVB4" s="995"/>
      <c r="SVC4" s="995"/>
      <c r="SVD4" s="995"/>
      <c r="SVE4" s="995"/>
      <c r="SVF4" s="995"/>
      <c r="SVG4" s="995"/>
      <c r="SVH4" s="995"/>
      <c r="SVI4" s="995"/>
      <c r="SVJ4" s="995"/>
      <c r="SVK4" s="995"/>
      <c r="SVL4" s="995"/>
      <c r="SVM4" s="995"/>
      <c r="SVN4" s="995"/>
      <c r="SVO4" s="995"/>
      <c r="SVP4" s="995"/>
      <c r="SVQ4" s="995"/>
      <c r="SVR4" s="995"/>
      <c r="SVS4" s="995"/>
      <c r="SVT4" s="995"/>
      <c r="SVU4" s="995"/>
      <c r="SVV4" s="995"/>
      <c r="SVW4" s="995"/>
      <c r="SVX4" s="995"/>
      <c r="SVY4" s="995"/>
      <c r="SVZ4" s="995"/>
      <c r="SWA4" s="995"/>
      <c r="SWB4" s="995"/>
      <c r="SWC4" s="995"/>
      <c r="SWD4" s="995"/>
      <c r="SWE4" s="995"/>
      <c r="SWF4" s="995"/>
      <c r="SWG4" s="995"/>
      <c r="SWH4" s="995"/>
      <c r="SWI4" s="995"/>
      <c r="SWJ4" s="995"/>
      <c r="SWK4" s="995"/>
      <c r="SWL4" s="995"/>
      <c r="SWM4" s="995"/>
      <c r="SWN4" s="995"/>
      <c r="SWO4" s="995"/>
      <c r="SWP4" s="995"/>
      <c r="SWQ4" s="995"/>
      <c r="SWR4" s="995"/>
      <c r="SWS4" s="995"/>
      <c r="SWT4" s="995"/>
      <c r="SWU4" s="995"/>
      <c r="SWV4" s="995"/>
      <c r="SWW4" s="995"/>
      <c r="SWX4" s="995"/>
      <c r="SWY4" s="995"/>
      <c r="SWZ4" s="995"/>
      <c r="SXA4" s="995"/>
      <c r="SXB4" s="995"/>
      <c r="SXC4" s="995"/>
      <c r="SXD4" s="995"/>
      <c r="SXE4" s="995"/>
      <c r="SXF4" s="995"/>
      <c r="SXG4" s="995"/>
      <c r="SXH4" s="995"/>
      <c r="SXI4" s="995"/>
      <c r="SXJ4" s="995"/>
      <c r="SXK4" s="995"/>
      <c r="SXL4" s="995"/>
      <c r="SXM4" s="995"/>
      <c r="SXN4" s="995"/>
      <c r="SXO4" s="995"/>
      <c r="SXP4" s="995"/>
      <c r="SXQ4" s="995"/>
      <c r="SXR4" s="995"/>
      <c r="SXS4" s="995"/>
      <c r="SXT4" s="995"/>
      <c r="SXU4" s="995"/>
      <c r="SXV4" s="995"/>
      <c r="SXW4" s="995"/>
      <c r="SXX4" s="995"/>
      <c r="SXY4" s="995"/>
      <c r="SXZ4" s="995"/>
      <c r="SYA4" s="995"/>
      <c r="SYB4" s="995"/>
      <c r="SYC4" s="995"/>
      <c r="SYD4" s="995"/>
      <c r="SYE4" s="995"/>
      <c r="SYF4" s="995"/>
      <c r="SYG4" s="995"/>
      <c r="SYH4" s="995"/>
      <c r="SYI4" s="995"/>
      <c r="SYJ4" s="995"/>
      <c r="SYK4" s="995"/>
      <c r="SYL4" s="995"/>
      <c r="SYM4" s="995"/>
      <c r="SYN4" s="995"/>
      <c r="SYO4" s="995"/>
      <c r="SYP4" s="995"/>
      <c r="SYQ4" s="995"/>
      <c r="SYR4" s="995"/>
      <c r="SYS4" s="995"/>
      <c r="SYT4" s="995"/>
      <c r="SYU4" s="995"/>
      <c r="SYV4" s="995"/>
      <c r="SYW4" s="995"/>
      <c r="SYX4" s="995"/>
      <c r="SYY4" s="995"/>
      <c r="SYZ4" s="995"/>
      <c r="SZA4" s="995"/>
      <c r="SZB4" s="995"/>
      <c r="SZC4" s="995"/>
      <c r="SZD4" s="995"/>
      <c r="SZE4" s="995"/>
      <c r="SZF4" s="995"/>
      <c r="SZG4" s="995"/>
      <c r="SZH4" s="995"/>
      <c r="SZI4" s="995"/>
      <c r="SZJ4" s="995"/>
      <c r="SZK4" s="995"/>
      <c r="SZL4" s="995"/>
      <c r="SZM4" s="995"/>
      <c r="SZN4" s="995"/>
      <c r="SZO4" s="995"/>
      <c r="SZP4" s="995"/>
      <c r="SZQ4" s="995"/>
      <c r="SZR4" s="995"/>
      <c r="SZS4" s="995"/>
      <c r="SZT4" s="995"/>
      <c r="SZU4" s="995"/>
      <c r="SZV4" s="995"/>
      <c r="SZW4" s="995"/>
      <c r="SZX4" s="995"/>
      <c r="SZY4" s="995"/>
      <c r="SZZ4" s="995"/>
      <c r="TAA4" s="995"/>
      <c r="TAB4" s="995"/>
      <c r="TAC4" s="995"/>
      <c r="TAD4" s="995"/>
      <c r="TAE4" s="995"/>
      <c r="TAF4" s="995"/>
      <c r="TAG4" s="995"/>
      <c r="TAH4" s="995"/>
      <c r="TAI4" s="995"/>
      <c r="TAJ4" s="995"/>
      <c r="TAK4" s="995"/>
      <c r="TAL4" s="995"/>
      <c r="TAM4" s="995"/>
      <c r="TAN4" s="995"/>
      <c r="TAO4" s="995"/>
      <c r="TAP4" s="995"/>
      <c r="TAQ4" s="995"/>
      <c r="TAR4" s="995"/>
      <c r="TAS4" s="995"/>
      <c r="TAT4" s="995"/>
      <c r="TAU4" s="995"/>
      <c r="TAV4" s="995"/>
      <c r="TAW4" s="995"/>
      <c r="TAX4" s="995"/>
      <c r="TAY4" s="995"/>
      <c r="TAZ4" s="995"/>
      <c r="TBA4" s="995"/>
      <c r="TBB4" s="995"/>
      <c r="TBC4" s="995"/>
      <c r="TBD4" s="995"/>
      <c r="TBE4" s="995"/>
      <c r="TBF4" s="995"/>
      <c r="TBG4" s="995"/>
      <c r="TBH4" s="995"/>
      <c r="TBI4" s="995"/>
      <c r="TBJ4" s="995"/>
      <c r="TBK4" s="995"/>
      <c r="TBL4" s="995"/>
      <c r="TBM4" s="995"/>
      <c r="TBN4" s="995"/>
      <c r="TBO4" s="995"/>
      <c r="TBP4" s="995"/>
      <c r="TBQ4" s="995"/>
      <c r="TBR4" s="995"/>
      <c r="TBS4" s="995"/>
      <c r="TBT4" s="995"/>
      <c r="TBU4" s="995"/>
      <c r="TBV4" s="995"/>
      <c r="TBW4" s="995"/>
      <c r="TBX4" s="995"/>
      <c r="TBY4" s="995"/>
      <c r="TBZ4" s="995"/>
      <c r="TCA4" s="995"/>
      <c r="TCB4" s="995"/>
      <c r="TCC4" s="995"/>
      <c r="TCD4" s="995"/>
      <c r="TCE4" s="995"/>
      <c r="TCF4" s="995"/>
      <c r="TCG4" s="995"/>
      <c r="TCH4" s="995"/>
      <c r="TCI4" s="995"/>
      <c r="TCJ4" s="995"/>
      <c r="TCK4" s="995"/>
      <c r="TCL4" s="995"/>
      <c r="TCM4" s="995"/>
      <c r="TCN4" s="995"/>
      <c r="TCO4" s="995"/>
      <c r="TCP4" s="995"/>
      <c r="TCQ4" s="995"/>
      <c r="TCR4" s="995"/>
      <c r="TCS4" s="995"/>
      <c r="TCT4" s="995"/>
      <c r="TCU4" s="995"/>
      <c r="TCV4" s="995"/>
      <c r="TCW4" s="995"/>
      <c r="TCX4" s="995"/>
      <c r="TCY4" s="995"/>
      <c r="TCZ4" s="995"/>
      <c r="TDA4" s="995"/>
      <c r="TDB4" s="995"/>
      <c r="TDC4" s="995"/>
      <c r="TDD4" s="995"/>
      <c r="TDE4" s="995"/>
      <c r="TDF4" s="995"/>
      <c r="TDG4" s="995"/>
      <c r="TDH4" s="995"/>
      <c r="TDI4" s="995"/>
      <c r="TDJ4" s="995"/>
      <c r="TDK4" s="995"/>
      <c r="TDL4" s="995"/>
      <c r="TDM4" s="995"/>
      <c r="TDN4" s="995"/>
      <c r="TDO4" s="995"/>
      <c r="TDP4" s="995"/>
      <c r="TDQ4" s="995"/>
      <c r="TDR4" s="995"/>
      <c r="TDS4" s="995"/>
      <c r="TDT4" s="995"/>
      <c r="TDU4" s="995"/>
      <c r="TDV4" s="995"/>
      <c r="TDW4" s="995"/>
      <c r="TDX4" s="995"/>
      <c r="TDY4" s="995"/>
      <c r="TDZ4" s="995"/>
      <c r="TEA4" s="995"/>
      <c r="TEB4" s="995"/>
      <c r="TEC4" s="995"/>
      <c r="TED4" s="995"/>
      <c r="TEE4" s="995"/>
      <c r="TEF4" s="995"/>
      <c r="TEG4" s="995"/>
      <c r="TEH4" s="995"/>
      <c r="TEI4" s="995"/>
      <c r="TEJ4" s="995"/>
      <c r="TEK4" s="995"/>
      <c r="TEL4" s="995"/>
      <c r="TEM4" s="995"/>
      <c r="TEN4" s="995"/>
      <c r="TEO4" s="995"/>
      <c r="TEP4" s="995"/>
      <c r="TEQ4" s="995"/>
      <c r="TER4" s="995"/>
      <c r="TES4" s="995"/>
      <c r="TET4" s="995"/>
      <c r="TEU4" s="995"/>
      <c r="TEV4" s="995"/>
      <c r="TEW4" s="995"/>
      <c r="TEX4" s="995"/>
      <c r="TEY4" s="995"/>
      <c r="TEZ4" s="995"/>
      <c r="TFA4" s="995"/>
      <c r="TFB4" s="995"/>
      <c r="TFC4" s="995"/>
      <c r="TFD4" s="995"/>
      <c r="TFE4" s="995"/>
      <c r="TFF4" s="995"/>
      <c r="TFG4" s="995"/>
      <c r="TFH4" s="995"/>
      <c r="TFI4" s="995"/>
      <c r="TFJ4" s="995"/>
      <c r="TFK4" s="995"/>
      <c r="TFL4" s="995"/>
      <c r="TFM4" s="995"/>
      <c r="TFN4" s="995"/>
      <c r="TFO4" s="995"/>
      <c r="TFP4" s="995"/>
      <c r="TFQ4" s="995"/>
      <c r="TFR4" s="995"/>
      <c r="TFS4" s="995"/>
      <c r="TFT4" s="995"/>
      <c r="TFU4" s="995"/>
      <c r="TFV4" s="995"/>
      <c r="TFW4" s="995"/>
      <c r="TFX4" s="995"/>
      <c r="TFY4" s="995"/>
      <c r="TFZ4" s="995"/>
      <c r="TGA4" s="995"/>
      <c r="TGB4" s="995"/>
      <c r="TGC4" s="995"/>
      <c r="TGD4" s="995"/>
      <c r="TGE4" s="995"/>
      <c r="TGF4" s="995"/>
      <c r="TGG4" s="995"/>
      <c r="TGH4" s="995"/>
      <c r="TGI4" s="995"/>
      <c r="TGJ4" s="995"/>
      <c r="TGK4" s="995"/>
      <c r="TGL4" s="995"/>
      <c r="TGM4" s="995"/>
      <c r="TGN4" s="995"/>
      <c r="TGO4" s="995"/>
      <c r="TGP4" s="995"/>
      <c r="TGQ4" s="995"/>
      <c r="TGR4" s="995"/>
      <c r="TGS4" s="995"/>
      <c r="TGT4" s="995"/>
      <c r="TGU4" s="995"/>
      <c r="TGV4" s="995"/>
      <c r="TGW4" s="995"/>
      <c r="TGX4" s="995"/>
      <c r="TGY4" s="995"/>
      <c r="TGZ4" s="995"/>
      <c r="THA4" s="995"/>
      <c r="THB4" s="995"/>
      <c r="THC4" s="995"/>
      <c r="THD4" s="995"/>
      <c r="THE4" s="995"/>
      <c r="THF4" s="995"/>
      <c r="THG4" s="995"/>
      <c r="THH4" s="995"/>
      <c r="THI4" s="995"/>
      <c r="THJ4" s="995"/>
      <c r="THK4" s="995"/>
      <c r="THL4" s="995"/>
      <c r="THM4" s="995"/>
      <c r="THN4" s="995"/>
      <c r="THO4" s="995"/>
      <c r="THP4" s="995"/>
      <c r="THQ4" s="995"/>
      <c r="THR4" s="995"/>
      <c r="THS4" s="995"/>
      <c r="THT4" s="995"/>
      <c r="THU4" s="995"/>
      <c r="THV4" s="995"/>
      <c r="THW4" s="995"/>
      <c r="THX4" s="995"/>
      <c r="THY4" s="995"/>
      <c r="THZ4" s="995"/>
      <c r="TIA4" s="995"/>
      <c r="TIB4" s="995"/>
      <c r="TIC4" s="995"/>
      <c r="TID4" s="995"/>
      <c r="TIE4" s="995"/>
      <c r="TIF4" s="995"/>
      <c r="TIG4" s="995"/>
      <c r="TIH4" s="995"/>
      <c r="TII4" s="995"/>
      <c r="TIJ4" s="995"/>
      <c r="TIK4" s="995"/>
      <c r="TIL4" s="995"/>
      <c r="TIM4" s="995"/>
      <c r="TIN4" s="995"/>
      <c r="TIO4" s="995"/>
      <c r="TIP4" s="995"/>
      <c r="TIQ4" s="995"/>
      <c r="TIR4" s="995"/>
      <c r="TIS4" s="995"/>
      <c r="TIT4" s="995"/>
      <c r="TIU4" s="995"/>
      <c r="TIV4" s="995"/>
      <c r="TIW4" s="995"/>
      <c r="TIX4" s="995"/>
      <c r="TIY4" s="995"/>
      <c r="TIZ4" s="995"/>
      <c r="TJA4" s="995"/>
      <c r="TJB4" s="995"/>
      <c r="TJC4" s="995"/>
      <c r="TJD4" s="995"/>
      <c r="TJE4" s="995"/>
      <c r="TJF4" s="995"/>
      <c r="TJG4" s="995"/>
      <c r="TJH4" s="995"/>
      <c r="TJI4" s="995"/>
      <c r="TJJ4" s="995"/>
      <c r="TJK4" s="995"/>
      <c r="TJL4" s="995"/>
      <c r="TJM4" s="995"/>
      <c r="TJN4" s="995"/>
      <c r="TJO4" s="995"/>
      <c r="TJP4" s="995"/>
      <c r="TJQ4" s="995"/>
      <c r="TJR4" s="995"/>
      <c r="TJS4" s="995"/>
      <c r="TJT4" s="995"/>
      <c r="TJU4" s="995"/>
      <c r="TJV4" s="995"/>
      <c r="TJW4" s="995"/>
      <c r="TJX4" s="995"/>
      <c r="TJY4" s="995"/>
      <c r="TJZ4" s="995"/>
      <c r="TKA4" s="995"/>
      <c r="TKB4" s="995"/>
      <c r="TKC4" s="995"/>
      <c r="TKD4" s="995"/>
      <c r="TKE4" s="995"/>
      <c r="TKF4" s="995"/>
      <c r="TKG4" s="995"/>
      <c r="TKH4" s="995"/>
      <c r="TKI4" s="995"/>
      <c r="TKJ4" s="995"/>
      <c r="TKK4" s="995"/>
      <c r="TKL4" s="995"/>
      <c r="TKM4" s="995"/>
      <c r="TKN4" s="995"/>
      <c r="TKO4" s="995"/>
      <c r="TKP4" s="995"/>
      <c r="TKQ4" s="995"/>
      <c r="TKR4" s="995"/>
      <c r="TKS4" s="995"/>
      <c r="TKT4" s="995"/>
      <c r="TKU4" s="995"/>
      <c r="TKV4" s="995"/>
      <c r="TKW4" s="995"/>
      <c r="TKX4" s="995"/>
      <c r="TKY4" s="995"/>
      <c r="TKZ4" s="995"/>
      <c r="TLA4" s="995"/>
      <c r="TLB4" s="995"/>
      <c r="TLC4" s="995"/>
      <c r="TLD4" s="995"/>
      <c r="TLE4" s="995"/>
      <c r="TLF4" s="995"/>
      <c r="TLG4" s="995"/>
      <c r="TLH4" s="995"/>
      <c r="TLI4" s="995"/>
      <c r="TLJ4" s="995"/>
      <c r="TLK4" s="995"/>
      <c r="TLL4" s="995"/>
      <c r="TLM4" s="995"/>
      <c r="TLN4" s="995"/>
      <c r="TLO4" s="995"/>
      <c r="TLP4" s="995"/>
      <c r="TLQ4" s="995"/>
      <c r="TLR4" s="995"/>
      <c r="TLS4" s="995"/>
      <c r="TLT4" s="995"/>
      <c r="TLU4" s="995"/>
      <c r="TLV4" s="995"/>
      <c r="TLW4" s="995"/>
      <c r="TLX4" s="995"/>
      <c r="TLY4" s="995"/>
      <c r="TLZ4" s="995"/>
      <c r="TMA4" s="995"/>
      <c r="TMB4" s="995"/>
      <c r="TMC4" s="995"/>
      <c r="TMD4" s="995"/>
      <c r="TME4" s="995"/>
      <c r="TMF4" s="995"/>
      <c r="TMG4" s="995"/>
      <c r="TMH4" s="995"/>
      <c r="TMI4" s="995"/>
      <c r="TMJ4" s="995"/>
      <c r="TMK4" s="995"/>
      <c r="TML4" s="995"/>
      <c r="TMM4" s="995"/>
      <c r="TMN4" s="995"/>
      <c r="TMO4" s="995"/>
      <c r="TMP4" s="995"/>
      <c r="TMQ4" s="995"/>
      <c r="TMR4" s="995"/>
      <c r="TMS4" s="995"/>
      <c r="TMT4" s="995"/>
      <c r="TMU4" s="995"/>
      <c r="TMV4" s="995"/>
      <c r="TMW4" s="995"/>
      <c r="TMX4" s="995"/>
      <c r="TMY4" s="995"/>
      <c r="TMZ4" s="995"/>
      <c r="TNA4" s="995"/>
      <c r="TNB4" s="995"/>
      <c r="TNC4" s="995"/>
      <c r="TND4" s="995"/>
      <c r="TNE4" s="995"/>
      <c r="TNF4" s="995"/>
      <c r="TNG4" s="995"/>
      <c r="TNH4" s="995"/>
      <c r="TNI4" s="995"/>
      <c r="TNJ4" s="995"/>
      <c r="TNK4" s="995"/>
      <c r="TNL4" s="995"/>
      <c r="TNM4" s="995"/>
      <c r="TNN4" s="995"/>
      <c r="TNO4" s="995"/>
      <c r="TNP4" s="995"/>
      <c r="TNQ4" s="995"/>
      <c r="TNR4" s="995"/>
      <c r="TNS4" s="995"/>
      <c r="TNT4" s="995"/>
      <c r="TNU4" s="995"/>
      <c r="TNV4" s="995"/>
      <c r="TNW4" s="995"/>
      <c r="TNX4" s="995"/>
      <c r="TNY4" s="995"/>
      <c r="TNZ4" s="995"/>
      <c r="TOA4" s="995"/>
      <c r="TOB4" s="995"/>
      <c r="TOC4" s="995"/>
      <c r="TOD4" s="995"/>
      <c r="TOE4" s="995"/>
      <c r="TOF4" s="995"/>
      <c r="TOG4" s="995"/>
      <c r="TOH4" s="995"/>
      <c r="TOI4" s="995"/>
      <c r="TOJ4" s="995"/>
      <c r="TOK4" s="995"/>
      <c r="TOL4" s="995"/>
      <c r="TOM4" s="995"/>
      <c r="TON4" s="995"/>
      <c r="TOO4" s="995"/>
      <c r="TOP4" s="995"/>
      <c r="TOQ4" s="995"/>
      <c r="TOR4" s="995"/>
      <c r="TOS4" s="995"/>
      <c r="TOT4" s="995"/>
      <c r="TOU4" s="995"/>
      <c r="TOV4" s="995"/>
      <c r="TOW4" s="995"/>
      <c r="TOX4" s="995"/>
      <c r="TOY4" s="995"/>
      <c r="TOZ4" s="995"/>
      <c r="TPA4" s="995"/>
      <c r="TPB4" s="995"/>
      <c r="TPC4" s="995"/>
      <c r="TPD4" s="995"/>
      <c r="TPE4" s="995"/>
      <c r="TPF4" s="995"/>
      <c r="TPG4" s="995"/>
      <c r="TPH4" s="995"/>
      <c r="TPI4" s="995"/>
      <c r="TPJ4" s="995"/>
      <c r="TPK4" s="995"/>
      <c r="TPL4" s="995"/>
      <c r="TPM4" s="995"/>
      <c r="TPN4" s="995"/>
      <c r="TPO4" s="995"/>
      <c r="TPP4" s="995"/>
      <c r="TPQ4" s="995"/>
      <c r="TPR4" s="995"/>
      <c r="TPS4" s="995"/>
      <c r="TPT4" s="995"/>
      <c r="TPU4" s="995"/>
      <c r="TPV4" s="995"/>
      <c r="TPW4" s="995"/>
      <c r="TPX4" s="995"/>
      <c r="TPY4" s="995"/>
      <c r="TPZ4" s="995"/>
      <c r="TQA4" s="995"/>
      <c r="TQB4" s="995"/>
      <c r="TQC4" s="995"/>
      <c r="TQD4" s="995"/>
      <c r="TQE4" s="995"/>
      <c r="TQF4" s="995"/>
      <c r="TQG4" s="995"/>
      <c r="TQH4" s="995"/>
      <c r="TQI4" s="995"/>
      <c r="TQJ4" s="995"/>
      <c r="TQK4" s="995"/>
      <c r="TQL4" s="995"/>
      <c r="TQM4" s="995"/>
      <c r="TQN4" s="995"/>
      <c r="TQO4" s="995"/>
      <c r="TQP4" s="995"/>
      <c r="TQQ4" s="995"/>
      <c r="TQR4" s="995"/>
      <c r="TQS4" s="995"/>
      <c r="TQT4" s="995"/>
      <c r="TQU4" s="995"/>
      <c r="TQV4" s="995"/>
      <c r="TQW4" s="995"/>
      <c r="TQX4" s="995"/>
      <c r="TQY4" s="995"/>
      <c r="TQZ4" s="995"/>
      <c r="TRA4" s="995"/>
      <c r="TRB4" s="995"/>
      <c r="TRC4" s="995"/>
      <c r="TRD4" s="995"/>
      <c r="TRE4" s="995"/>
      <c r="TRF4" s="995"/>
      <c r="TRG4" s="995"/>
      <c r="TRH4" s="995"/>
      <c r="TRI4" s="995"/>
      <c r="TRJ4" s="995"/>
      <c r="TRK4" s="995"/>
      <c r="TRL4" s="995"/>
      <c r="TRM4" s="995"/>
      <c r="TRN4" s="995"/>
      <c r="TRO4" s="995"/>
      <c r="TRP4" s="995"/>
      <c r="TRQ4" s="995"/>
      <c r="TRR4" s="995"/>
      <c r="TRS4" s="995"/>
      <c r="TRT4" s="995"/>
      <c r="TRU4" s="995"/>
      <c r="TRV4" s="995"/>
      <c r="TRW4" s="995"/>
      <c r="TRX4" s="995"/>
      <c r="TRY4" s="995"/>
      <c r="TRZ4" s="995"/>
      <c r="TSA4" s="995"/>
      <c r="TSB4" s="995"/>
      <c r="TSC4" s="995"/>
      <c r="TSD4" s="995"/>
      <c r="TSE4" s="995"/>
      <c r="TSF4" s="995"/>
      <c r="TSG4" s="995"/>
      <c r="TSH4" s="995"/>
      <c r="TSI4" s="995"/>
      <c r="TSJ4" s="995"/>
      <c r="TSK4" s="995"/>
      <c r="TSL4" s="995"/>
      <c r="TSM4" s="995"/>
      <c r="TSN4" s="995"/>
      <c r="TSO4" s="995"/>
      <c r="TSP4" s="995"/>
      <c r="TSQ4" s="995"/>
      <c r="TSR4" s="995"/>
      <c r="TSS4" s="995"/>
      <c r="TST4" s="995"/>
      <c r="TSU4" s="995"/>
      <c r="TSV4" s="995"/>
      <c r="TSW4" s="995"/>
      <c r="TSX4" s="995"/>
      <c r="TSY4" s="995"/>
      <c r="TSZ4" s="995"/>
      <c r="TTA4" s="995"/>
      <c r="TTB4" s="995"/>
      <c r="TTC4" s="995"/>
      <c r="TTD4" s="995"/>
      <c r="TTE4" s="995"/>
      <c r="TTF4" s="995"/>
      <c r="TTG4" s="995"/>
      <c r="TTH4" s="995"/>
      <c r="TTI4" s="995"/>
      <c r="TTJ4" s="995"/>
      <c r="TTK4" s="995"/>
      <c r="TTL4" s="995"/>
      <c r="TTM4" s="995"/>
      <c r="TTN4" s="995"/>
      <c r="TTO4" s="995"/>
      <c r="TTP4" s="995"/>
      <c r="TTQ4" s="995"/>
      <c r="TTR4" s="995"/>
      <c r="TTS4" s="995"/>
      <c r="TTT4" s="995"/>
      <c r="TTU4" s="995"/>
      <c r="TTV4" s="995"/>
      <c r="TTW4" s="995"/>
      <c r="TTX4" s="995"/>
      <c r="TTY4" s="995"/>
      <c r="TTZ4" s="995"/>
      <c r="TUA4" s="995"/>
      <c r="TUB4" s="995"/>
      <c r="TUC4" s="995"/>
      <c r="TUD4" s="995"/>
      <c r="TUE4" s="995"/>
      <c r="TUF4" s="995"/>
      <c r="TUG4" s="995"/>
      <c r="TUH4" s="995"/>
      <c r="TUI4" s="995"/>
      <c r="TUJ4" s="995"/>
      <c r="TUK4" s="995"/>
      <c r="TUL4" s="995"/>
      <c r="TUM4" s="995"/>
      <c r="TUN4" s="995"/>
      <c r="TUO4" s="995"/>
      <c r="TUP4" s="995"/>
      <c r="TUQ4" s="995"/>
      <c r="TUR4" s="995"/>
      <c r="TUS4" s="995"/>
      <c r="TUT4" s="995"/>
      <c r="TUU4" s="995"/>
      <c r="TUV4" s="995"/>
      <c r="TUW4" s="995"/>
      <c r="TUX4" s="995"/>
      <c r="TUY4" s="995"/>
      <c r="TUZ4" s="995"/>
      <c r="TVA4" s="995"/>
      <c r="TVB4" s="995"/>
      <c r="TVC4" s="995"/>
      <c r="TVD4" s="995"/>
      <c r="TVE4" s="995"/>
      <c r="TVF4" s="995"/>
      <c r="TVG4" s="995"/>
      <c r="TVH4" s="995"/>
      <c r="TVI4" s="995"/>
      <c r="TVJ4" s="995"/>
      <c r="TVK4" s="995"/>
      <c r="TVL4" s="995"/>
      <c r="TVM4" s="995"/>
      <c r="TVN4" s="995"/>
      <c r="TVO4" s="995"/>
      <c r="TVP4" s="995"/>
      <c r="TVQ4" s="995"/>
      <c r="TVR4" s="995"/>
      <c r="TVS4" s="995"/>
      <c r="TVT4" s="995"/>
      <c r="TVU4" s="995"/>
      <c r="TVV4" s="995"/>
      <c r="TVW4" s="995"/>
      <c r="TVX4" s="995"/>
      <c r="TVY4" s="995"/>
      <c r="TVZ4" s="995"/>
      <c r="TWA4" s="995"/>
      <c r="TWB4" s="995"/>
      <c r="TWC4" s="995"/>
      <c r="TWD4" s="995"/>
      <c r="TWE4" s="995"/>
      <c r="TWF4" s="995"/>
      <c r="TWG4" s="995"/>
      <c r="TWH4" s="995"/>
      <c r="TWI4" s="995"/>
      <c r="TWJ4" s="995"/>
      <c r="TWK4" s="995"/>
      <c r="TWL4" s="995"/>
      <c r="TWM4" s="995"/>
      <c r="TWN4" s="995"/>
      <c r="TWO4" s="995"/>
      <c r="TWP4" s="995"/>
      <c r="TWQ4" s="995"/>
      <c r="TWR4" s="995"/>
      <c r="TWS4" s="995"/>
      <c r="TWT4" s="995"/>
      <c r="TWU4" s="995"/>
      <c r="TWV4" s="995"/>
      <c r="TWW4" s="995"/>
      <c r="TWX4" s="995"/>
      <c r="TWY4" s="995"/>
      <c r="TWZ4" s="995"/>
      <c r="TXA4" s="995"/>
      <c r="TXB4" s="995"/>
      <c r="TXC4" s="995"/>
      <c r="TXD4" s="995"/>
      <c r="TXE4" s="995"/>
      <c r="TXF4" s="995"/>
      <c r="TXG4" s="995"/>
      <c r="TXH4" s="995"/>
      <c r="TXI4" s="995"/>
      <c r="TXJ4" s="995"/>
      <c r="TXK4" s="995"/>
      <c r="TXL4" s="995"/>
      <c r="TXM4" s="995"/>
      <c r="TXN4" s="995"/>
      <c r="TXO4" s="995"/>
      <c r="TXP4" s="995"/>
      <c r="TXQ4" s="995"/>
      <c r="TXR4" s="995"/>
      <c r="TXS4" s="995"/>
      <c r="TXT4" s="995"/>
      <c r="TXU4" s="995"/>
      <c r="TXV4" s="995"/>
      <c r="TXW4" s="995"/>
      <c r="TXX4" s="995"/>
      <c r="TXY4" s="995"/>
      <c r="TXZ4" s="995"/>
      <c r="TYA4" s="995"/>
      <c r="TYB4" s="995"/>
      <c r="TYC4" s="995"/>
      <c r="TYD4" s="995"/>
      <c r="TYE4" s="995"/>
      <c r="TYF4" s="995"/>
      <c r="TYG4" s="995"/>
      <c r="TYH4" s="995"/>
      <c r="TYI4" s="995"/>
      <c r="TYJ4" s="995"/>
      <c r="TYK4" s="995"/>
      <c r="TYL4" s="995"/>
      <c r="TYM4" s="995"/>
      <c r="TYN4" s="995"/>
      <c r="TYO4" s="995"/>
      <c r="TYP4" s="995"/>
      <c r="TYQ4" s="995"/>
      <c r="TYR4" s="995"/>
      <c r="TYS4" s="995"/>
      <c r="TYT4" s="995"/>
      <c r="TYU4" s="995"/>
      <c r="TYV4" s="995"/>
      <c r="TYW4" s="995"/>
      <c r="TYX4" s="995"/>
      <c r="TYY4" s="995"/>
      <c r="TYZ4" s="995"/>
      <c r="TZA4" s="995"/>
      <c r="TZB4" s="995"/>
      <c r="TZC4" s="995"/>
      <c r="TZD4" s="995"/>
      <c r="TZE4" s="995"/>
      <c r="TZF4" s="995"/>
      <c r="TZG4" s="995"/>
      <c r="TZH4" s="995"/>
      <c r="TZI4" s="995"/>
      <c r="TZJ4" s="995"/>
      <c r="TZK4" s="995"/>
      <c r="TZL4" s="995"/>
      <c r="TZM4" s="995"/>
      <c r="TZN4" s="995"/>
      <c r="TZO4" s="995"/>
      <c r="TZP4" s="995"/>
      <c r="TZQ4" s="995"/>
      <c r="TZR4" s="995"/>
      <c r="TZS4" s="995"/>
      <c r="TZT4" s="995"/>
      <c r="TZU4" s="995"/>
      <c r="TZV4" s="995"/>
      <c r="TZW4" s="995"/>
      <c r="TZX4" s="995"/>
      <c r="TZY4" s="995"/>
      <c r="TZZ4" s="995"/>
      <c r="UAA4" s="995"/>
      <c r="UAB4" s="995"/>
      <c r="UAC4" s="995"/>
      <c r="UAD4" s="995"/>
      <c r="UAE4" s="995"/>
      <c r="UAF4" s="995"/>
      <c r="UAG4" s="995"/>
      <c r="UAH4" s="995"/>
      <c r="UAI4" s="995"/>
      <c r="UAJ4" s="995"/>
      <c r="UAK4" s="995"/>
      <c r="UAL4" s="995"/>
      <c r="UAM4" s="995"/>
      <c r="UAN4" s="995"/>
      <c r="UAO4" s="995"/>
      <c r="UAP4" s="995"/>
      <c r="UAQ4" s="995"/>
      <c r="UAR4" s="995"/>
      <c r="UAS4" s="995"/>
      <c r="UAT4" s="995"/>
      <c r="UAU4" s="995"/>
      <c r="UAV4" s="995"/>
      <c r="UAW4" s="995"/>
      <c r="UAX4" s="995"/>
      <c r="UAY4" s="995"/>
      <c r="UAZ4" s="995"/>
      <c r="UBA4" s="995"/>
      <c r="UBB4" s="995"/>
      <c r="UBC4" s="995"/>
      <c r="UBD4" s="995"/>
      <c r="UBE4" s="995"/>
      <c r="UBF4" s="995"/>
      <c r="UBG4" s="995"/>
      <c r="UBH4" s="995"/>
      <c r="UBI4" s="995"/>
      <c r="UBJ4" s="995"/>
      <c r="UBK4" s="995"/>
      <c r="UBL4" s="995"/>
      <c r="UBM4" s="995"/>
      <c r="UBN4" s="995"/>
      <c r="UBO4" s="995"/>
      <c r="UBP4" s="995"/>
      <c r="UBQ4" s="995"/>
      <c r="UBR4" s="995"/>
      <c r="UBS4" s="995"/>
      <c r="UBT4" s="995"/>
      <c r="UBU4" s="995"/>
      <c r="UBV4" s="995"/>
      <c r="UBW4" s="995"/>
      <c r="UBX4" s="995"/>
      <c r="UBY4" s="995"/>
      <c r="UBZ4" s="995"/>
      <c r="UCA4" s="995"/>
      <c r="UCB4" s="995"/>
      <c r="UCC4" s="995"/>
      <c r="UCD4" s="995"/>
      <c r="UCE4" s="995"/>
      <c r="UCF4" s="995"/>
      <c r="UCG4" s="995"/>
      <c r="UCH4" s="995"/>
      <c r="UCI4" s="995"/>
      <c r="UCJ4" s="995"/>
      <c r="UCK4" s="995"/>
      <c r="UCL4" s="995"/>
      <c r="UCM4" s="995"/>
      <c r="UCN4" s="995"/>
      <c r="UCO4" s="995"/>
      <c r="UCP4" s="995"/>
      <c r="UCQ4" s="995"/>
      <c r="UCR4" s="995"/>
      <c r="UCS4" s="995"/>
      <c r="UCT4" s="995"/>
      <c r="UCU4" s="995"/>
      <c r="UCV4" s="995"/>
      <c r="UCW4" s="995"/>
      <c r="UCX4" s="995"/>
      <c r="UCY4" s="995"/>
      <c r="UCZ4" s="995"/>
      <c r="UDA4" s="995"/>
      <c r="UDB4" s="995"/>
      <c r="UDC4" s="995"/>
      <c r="UDD4" s="995"/>
      <c r="UDE4" s="995"/>
      <c r="UDF4" s="995"/>
      <c r="UDG4" s="995"/>
      <c r="UDH4" s="995"/>
      <c r="UDI4" s="995"/>
      <c r="UDJ4" s="995"/>
      <c r="UDK4" s="995"/>
      <c r="UDL4" s="995"/>
      <c r="UDM4" s="995"/>
      <c r="UDN4" s="995"/>
      <c r="UDO4" s="995"/>
      <c r="UDP4" s="995"/>
      <c r="UDQ4" s="995"/>
      <c r="UDR4" s="995"/>
      <c r="UDS4" s="995"/>
      <c r="UDT4" s="995"/>
      <c r="UDU4" s="995"/>
      <c r="UDV4" s="995"/>
      <c r="UDW4" s="995"/>
      <c r="UDX4" s="995"/>
      <c r="UDY4" s="995"/>
      <c r="UDZ4" s="995"/>
      <c r="UEA4" s="995"/>
      <c r="UEB4" s="995"/>
      <c r="UEC4" s="995"/>
      <c r="UED4" s="995"/>
      <c r="UEE4" s="995"/>
      <c r="UEF4" s="995"/>
      <c r="UEG4" s="995"/>
      <c r="UEH4" s="995"/>
      <c r="UEI4" s="995"/>
      <c r="UEJ4" s="995"/>
      <c r="UEK4" s="995"/>
      <c r="UEL4" s="995"/>
      <c r="UEM4" s="995"/>
      <c r="UEN4" s="995"/>
      <c r="UEO4" s="995"/>
      <c r="UEP4" s="995"/>
      <c r="UEQ4" s="995"/>
      <c r="UER4" s="995"/>
      <c r="UES4" s="995"/>
      <c r="UET4" s="995"/>
      <c r="UEU4" s="995"/>
      <c r="UEV4" s="995"/>
      <c r="UEW4" s="995"/>
      <c r="UEX4" s="995"/>
      <c r="UEY4" s="995"/>
      <c r="UEZ4" s="995"/>
      <c r="UFA4" s="995"/>
      <c r="UFB4" s="995"/>
      <c r="UFC4" s="995"/>
      <c r="UFD4" s="995"/>
      <c r="UFE4" s="995"/>
      <c r="UFF4" s="995"/>
      <c r="UFG4" s="995"/>
      <c r="UFH4" s="995"/>
      <c r="UFI4" s="995"/>
      <c r="UFJ4" s="995"/>
      <c r="UFK4" s="995"/>
      <c r="UFL4" s="995"/>
      <c r="UFM4" s="995"/>
      <c r="UFN4" s="995"/>
      <c r="UFO4" s="995"/>
      <c r="UFP4" s="995"/>
      <c r="UFQ4" s="995"/>
      <c r="UFR4" s="995"/>
      <c r="UFS4" s="995"/>
      <c r="UFT4" s="995"/>
      <c r="UFU4" s="995"/>
      <c r="UFV4" s="995"/>
      <c r="UFW4" s="995"/>
      <c r="UFX4" s="995"/>
      <c r="UFY4" s="995"/>
      <c r="UFZ4" s="995"/>
      <c r="UGA4" s="995"/>
      <c r="UGB4" s="995"/>
      <c r="UGC4" s="995"/>
      <c r="UGD4" s="995"/>
      <c r="UGE4" s="995"/>
      <c r="UGF4" s="995"/>
      <c r="UGG4" s="995"/>
      <c r="UGH4" s="995"/>
      <c r="UGI4" s="995"/>
      <c r="UGJ4" s="995"/>
      <c r="UGK4" s="995"/>
      <c r="UGL4" s="995"/>
      <c r="UGM4" s="995"/>
      <c r="UGN4" s="995"/>
      <c r="UGO4" s="995"/>
      <c r="UGP4" s="995"/>
      <c r="UGQ4" s="995"/>
      <c r="UGR4" s="995"/>
      <c r="UGS4" s="995"/>
      <c r="UGT4" s="995"/>
      <c r="UGU4" s="995"/>
      <c r="UGV4" s="995"/>
      <c r="UGW4" s="995"/>
      <c r="UGX4" s="995"/>
      <c r="UGY4" s="995"/>
      <c r="UGZ4" s="995"/>
      <c r="UHA4" s="995"/>
      <c r="UHB4" s="995"/>
      <c r="UHC4" s="995"/>
      <c r="UHD4" s="995"/>
      <c r="UHE4" s="995"/>
      <c r="UHF4" s="995"/>
      <c r="UHG4" s="995"/>
      <c r="UHH4" s="995"/>
      <c r="UHI4" s="995"/>
      <c r="UHJ4" s="995"/>
      <c r="UHK4" s="995"/>
      <c r="UHL4" s="995"/>
      <c r="UHM4" s="995"/>
      <c r="UHN4" s="995"/>
      <c r="UHO4" s="995"/>
      <c r="UHP4" s="995"/>
      <c r="UHQ4" s="995"/>
      <c r="UHR4" s="995"/>
      <c r="UHS4" s="995"/>
      <c r="UHT4" s="995"/>
      <c r="UHU4" s="995"/>
      <c r="UHV4" s="995"/>
      <c r="UHW4" s="995"/>
      <c r="UHX4" s="995"/>
      <c r="UHY4" s="995"/>
      <c r="UHZ4" s="995"/>
      <c r="UIA4" s="995"/>
      <c r="UIB4" s="995"/>
      <c r="UIC4" s="995"/>
      <c r="UID4" s="995"/>
      <c r="UIE4" s="995"/>
      <c r="UIF4" s="995"/>
      <c r="UIG4" s="995"/>
      <c r="UIH4" s="995"/>
      <c r="UII4" s="995"/>
      <c r="UIJ4" s="995"/>
      <c r="UIK4" s="995"/>
      <c r="UIL4" s="995"/>
      <c r="UIM4" s="995"/>
      <c r="UIN4" s="995"/>
      <c r="UIO4" s="995"/>
      <c r="UIP4" s="995"/>
      <c r="UIQ4" s="995"/>
      <c r="UIR4" s="995"/>
      <c r="UIS4" s="995"/>
      <c r="UIT4" s="995"/>
      <c r="UIU4" s="995"/>
      <c r="UIV4" s="995"/>
      <c r="UIW4" s="995"/>
      <c r="UIX4" s="995"/>
      <c r="UIY4" s="995"/>
      <c r="UIZ4" s="995"/>
      <c r="UJA4" s="995"/>
      <c r="UJB4" s="995"/>
      <c r="UJC4" s="995"/>
      <c r="UJD4" s="995"/>
      <c r="UJE4" s="995"/>
      <c r="UJF4" s="995"/>
      <c r="UJG4" s="995"/>
      <c r="UJH4" s="995"/>
      <c r="UJI4" s="995"/>
      <c r="UJJ4" s="995"/>
      <c r="UJK4" s="995"/>
      <c r="UJL4" s="995"/>
      <c r="UJM4" s="995"/>
      <c r="UJN4" s="995"/>
      <c r="UJO4" s="995"/>
      <c r="UJP4" s="995"/>
      <c r="UJQ4" s="995"/>
      <c r="UJR4" s="995"/>
      <c r="UJS4" s="995"/>
      <c r="UJT4" s="995"/>
      <c r="UJU4" s="995"/>
      <c r="UJV4" s="995"/>
      <c r="UJW4" s="995"/>
      <c r="UJX4" s="995"/>
      <c r="UJY4" s="995"/>
      <c r="UJZ4" s="995"/>
      <c r="UKA4" s="995"/>
      <c r="UKB4" s="995"/>
      <c r="UKC4" s="995"/>
      <c r="UKD4" s="995"/>
      <c r="UKE4" s="995"/>
      <c r="UKF4" s="995"/>
      <c r="UKG4" s="995"/>
      <c r="UKH4" s="995"/>
      <c r="UKI4" s="995"/>
      <c r="UKJ4" s="995"/>
      <c r="UKK4" s="995"/>
      <c r="UKL4" s="995"/>
      <c r="UKM4" s="995"/>
      <c r="UKN4" s="995"/>
      <c r="UKO4" s="995"/>
      <c r="UKP4" s="995"/>
      <c r="UKQ4" s="995"/>
      <c r="UKR4" s="995"/>
      <c r="UKS4" s="995"/>
      <c r="UKT4" s="995"/>
      <c r="UKU4" s="995"/>
      <c r="UKV4" s="995"/>
      <c r="UKW4" s="995"/>
      <c r="UKX4" s="995"/>
      <c r="UKY4" s="995"/>
      <c r="UKZ4" s="995"/>
      <c r="ULA4" s="995"/>
      <c r="ULB4" s="995"/>
      <c r="ULC4" s="995"/>
      <c r="ULD4" s="995"/>
      <c r="ULE4" s="995"/>
      <c r="ULF4" s="995"/>
      <c r="ULG4" s="995"/>
      <c r="ULH4" s="995"/>
      <c r="ULI4" s="995"/>
      <c r="ULJ4" s="995"/>
      <c r="ULK4" s="995"/>
      <c r="ULL4" s="995"/>
      <c r="ULM4" s="995"/>
      <c r="ULN4" s="995"/>
      <c r="ULO4" s="995"/>
      <c r="ULP4" s="995"/>
      <c r="ULQ4" s="995"/>
      <c r="ULR4" s="995"/>
      <c r="ULS4" s="995"/>
      <c r="ULT4" s="995"/>
      <c r="ULU4" s="995"/>
      <c r="ULV4" s="995"/>
      <c r="ULW4" s="995"/>
      <c r="ULX4" s="995"/>
      <c r="ULY4" s="995"/>
      <c r="ULZ4" s="995"/>
      <c r="UMA4" s="995"/>
      <c r="UMB4" s="995"/>
      <c r="UMC4" s="995"/>
      <c r="UMD4" s="995"/>
      <c r="UME4" s="995"/>
      <c r="UMF4" s="995"/>
      <c r="UMG4" s="995"/>
      <c r="UMH4" s="995"/>
      <c r="UMI4" s="995"/>
      <c r="UMJ4" s="995"/>
      <c r="UMK4" s="995"/>
      <c r="UML4" s="995"/>
      <c r="UMM4" s="995"/>
      <c r="UMN4" s="995"/>
      <c r="UMO4" s="995"/>
      <c r="UMP4" s="995"/>
      <c r="UMQ4" s="995"/>
      <c r="UMR4" s="995"/>
      <c r="UMS4" s="995"/>
      <c r="UMT4" s="995"/>
      <c r="UMU4" s="995"/>
      <c r="UMV4" s="995"/>
      <c r="UMW4" s="995"/>
      <c r="UMX4" s="995"/>
      <c r="UMY4" s="995"/>
      <c r="UMZ4" s="995"/>
      <c r="UNA4" s="995"/>
      <c r="UNB4" s="995"/>
      <c r="UNC4" s="995"/>
      <c r="UND4" s="995"/>
      <c r="UNE4" s="995"/>
      <c r="UNF4" s="995"/>
      <c r="UNG4" s="995"/>
      <c r="UNH4" s="995"/>
      <c r="UNI4" s="995"/>
      <c r="UNJ4" s="995"/>
      <c r="UNK4" s="995"/>
      <c r="UNL4" s="995"/>
      <c r="UNM4" s="995"/>
      <c r="UNN4" s="995"/>
      <c r="UNO4" s="995"/>
      <c r="UNP4" s="995"/>
      <c r="UNQ4" s="995"/>
      <c r="UNR4" s="995"/>
      <c r="UNS4" s="995"/>
      <c r="UNT4" s="995"/>
      <c r="UNU4" s="995"/>
      <c r="UNV4" s="995"/>
      <c r="UNW4" s="995"/>
      <c r="UNX4" s="995"/>
      <c r="UNY4" s="995"/>
      <c r="UNZ4" s="995"/>
      <c r="UOA4" s="995"/>
      <c r="UOB4" s="995"/>
      <c r="UOC4" s="995"/>
      <c r="UOD4" s="995"/>
      <c r="UOE4" s="995"/>
      <c r="UOF4" s="995"/>
      <c r="UOG4" s="995"/>
      <c r="UOH4" s="995"/>
      <c r="UOI4" s="995"/>
      <c r="UOJ4" s="995"/>
      <c r="UOK4" s="995"/>
      <c r="UOL4" s="995"/>
      <c r="UOM4" s="995"/>
      <c r="UON4" s="995"/>
      <c r="UOO4" s="995"/>
      <c r="UOP4" s="995"/>
      <c r="UOQ4" s="995"/>
      <c r="UOR4" s="995"/>
      <c r="UOS4" s="995"/>
      <c r="UOT4" s="995"/>
      <c r="UOU4" s="995"/>
      <c r="UOV4" s="995"/>
      <c r="UOW4" s="995"/>
      <c r="UOX4" s="995"/>
      <c r="UOY4" s="995"/>
      <c r="UOZ4" s="995"/>
      <c r="UPA4" s="995"/>
      <c r="UPB4" s="995"/>
      <c r="UPC4" s="995"/>
      <c r="UPD4" s="995"/>
      <c r="UPE4" s="995"/>
      <c r="UPF4" s="995"/>
      <c r="UPG4" s="995"/>
      <c r="UPH4" s="995"/>
      <c r="UPI4" s="995"/>
      <c r="UPJ4" s="995"/>
      <c r="UPK4" s="995"/>
      <c r="UPL4" s="995"/>
      <c r="UPM4" s="995"/>
      <c r="UPN4" s="995"/>
      <c r="UPO4" s="995"/>
      <c r="UPP4" s="995"/>
      <c r="UPQ4" s="995"/>
      <c r="UPR4" s="995"/>
      <c r="UPS4" s="995"/>
      <c r="UPT4" s="995"/>
      <c r="UPU4" s="995"/>
      <c r="UPV4" s="995"/>
      <c r="UPW4" s="995"/>
      <c r="UPX4" s="995"/>
      <c r="UPY4" s="995"/>
      <c r="UPZ4" s="995"/>
      <c r="UQA4" s="995"/>
      <c r="UQB4" s="995"/>
      <c r="UQC4" s="995"/>
      <c r="UQD4" s="995"/>
      <c r="UQE4" s="995"/>
      <c r="UQF4" s="995"/>
      <c r="UQG4" s="995"/>
      <c r="UQH4" s="995"/>
      <c r="UQI4" s="995"/>
      <c r="UQJ4" s="995"/>
      <c r="UQK4" s="995"/>
      <c r="UQL4" s="995"/>
      <c r="UQM4" s="995"/>
      <c r="UQN4" s="995"/>
      <c r="UQO4" s="995"/>
      <c r="UQP4" s="995"/>
      <c r="UQQ4" s="995"/>
      <c r="UQR4" s="995"/>
      <c r="UQS4" s="995"/>
      <c r="UQT4" s="995"/>
      <c r="UQU4" s="995"/>
      <c r="UQV4" s="995"/>
      <c r="UQW4" s="995"/>
      <c r="UQX4" s="995"/>
      <c r="UQY4" s="995"/>
      <c r="UQZ4" s="995"/>
      <c r="URA4" s="995"/>
      <c r="URB4" s="995"/>
      <c r="URC4" s="995"/>
      <c r="URD4" s="995"/>
      <c r="URE4" s="995"/>
      <c r="URF4" s="995"/>
      <c r="URG4" s="995"/>
      <c r="URH4" s="995"/>
      <c r="URI4" s="995"/>
      <c r="URJ4" s="995"/>
      <c r="URK4" s="995"/>
      <c r="URL4" s="995"/>
      <c r="URM4" s="995"/>
      <c r="URN4" s="995"/>
      <c r="URO4" s="995"/>
      <c r="URP4" s="995"/>
      <c r="URQ4" s="995"/>
      <c r="URR4" s="995"/>
      <c r="URS4" s="995"/>
      <c r="URT4" s="995"/>
      <c r="URU4" s="995"/>
      <c r="URV4" s="995"/>
      <c r="URW4" s="995"/>
      <c r="URX4" s="995"/>
      <c r="URY4" s="995"/>
      <c r="URZ4" s="995"/>
      <c r="USA4" s="995"/>
      <c r="USB4" s="995"/>
      <c r="USC4" s="995"/>
      <c r="USD4" s="995"/>
      <c r="USE4" s="995"/>
      <c r="USF4" s="995"/>
      <c r="USG4" s="995"/>
      <c r="USH4" s="995"/>
      <c r="USI4" s="995"/>
      <c r="USJ4" s="995"/>
      <c r="USK4" s="995"/>
      <c r="USL4" s="995"/>
      <c r="USM4" s="995"/>
      <c r="USN4" s="995"/>
      <c r="USO4" s="995"/>
      <c r="USP4" s="995"/>
      <c r="USQ4" s="995"/>
      <c r="USR4" s="995"/>
      <c r="USS4" s="995"/>
      <c r="UST4" s="995"/>
      <c r="USU4" s="995"/>
      <c r="USV4" s="995"/>
      <c r="USW4" s="995"/>
      <c r="USX4" s="995"/>
      <c r="USY4" s="995"/>
      <c r="USZ4" s="995"/>
      <c r="UTA4" s="995"/>
      <c r="UTB4" s="995"/>
      <c r="UTC4" s="995"/>
      <c r="UTD4" s="995"/>
      <c r="UTE4" s="995"/>
      <c r="UTF4" s="995"/>
      <c r="UTG4" s="995"/>
      <c r="UTH4" s="995"/>
      <c r="UTI4" s="995"/>
      <c r="UTJ4" s="995"/>
      <c r="UTK4" s="995"/>
      <c r="UTL4" s="995"/>
      <c r="UTM4" s="995"/>
      <c r="UTN4" s="995"/>
      <c r="UTO4" s="995"/>
      <c r="UTP4" s="995"/>
      <c r="UTQ4" s="995"/>
      <c r="UTR4" s="995"/>
      <c r="UTS4" s="995"/>
      <c r="UTT4" s="995"/>
      <c r="UTU4" s="995"/>
      <c r="UTV4" s="995"/>
      <c r="UTW4" s="995"/>
      <c r="UTX4" s="995"/>
      <c r="UTY4" s="995"/>
      <c r="UTZ4" s="995"/>
      <c r="UUA4" s="995"/>
      <c r="UUB4" s="995"/>
      <c r="UUC4" s="995"/>
      <c r="UUD4" s="995"/>
      <c r="UUE4" s="995"/>
      <c r="UUF4" s="995"/>
      <c r="UUG4" s="995"/>
      <c r="UUH4" s="995"/>
      <c r="UUI4" s="995"/>
      <c r="UUJ4" s="995"/>
      <c r="UUK4" s="995"/>
      <c r="UUL4" s="995"/>
      <c r="UUM4" s="995"/>
      <c r="UUN4" s="995"/>
      <c r="UUO4" s="995"/>
      <c r="UUP4" s="995"/>
      <c r="UUQ4" s="995"/>
      <c r="UUR4" s="995"/>
      <c r="UUS4" s="995"/>
      <c r="UUT4" s="995"/>
      <c r="UUU4" s="995"/>
      <c r="UUV4" s="995"/>
      <c r="UUW4" s="995"/>
      <c r="UUX4" s="995"/>
      <c r="UUY4" s="995"/>
      <c r="UUZ4" s="995"/>
      <c r="UVA4" s="995"/>
      <c r="UVB4" s="995"/>
      <c r="UVC4" s="995"/>
      <c r="UVD4" s="995"/>
      <c r="UVE4" s="995"/>
      <c r="UVF4" s="995"/>
      <c r="UVG4" s="995"/>
      <c r="UVH4" s="995"/>
      <c r="UVI4" s="995"/>
      <c r="UVJ4" s="995"/>
      <c r="UVK4" s="995"/>
      <c r="UVL4" s="995"/>
      <c r="UVM4" s="995"/>
      <c r="UVN4" s="995"/>
      <c r="UVO4" s="995"/>
      <c r="UVP4" s="995"/>
      <c r="UVQ4" s="995"/>
      <c r="UVR4" s="995"/>
      <c r="UVS4" s="995"/>
      <c r="UVT4" s="995"/>
      <c r="UVU4" s="995"/>
      <c r="UVV4" s="995"/>
      <c r="UVW4" s="995"/>
      <c r="UVX4" s="995"/>
      <c r="UVY4" s="995"/>
      <c r="UVZ4" s="995"/>
      <c r="UWA4" s="995"/>
      <c r="UWB4" s="995"/>
      <c r="UWC4" s="995"/>
      <c r="UWD4" s="995"/>
      <c r="UWE4" s="995"/>
      <c r="UWF4" s="995"/>
      <c r="UWG4" s="995"/>
      <c r="UWH4" s="995"/>
      <c r="UWI4" s="995"/>
      <c r="UWJ4" s="995"/>
      <c r="UWK4" s="995"/>
      <c r="UWL4" s="995"/>
      <c r="UWM4" s="995"/>
      <c r="UWN4" s="995"/>
      <c r="UWO4" s="995"/>
      <c r="UWP4" s="995"/>
      <c r="UWQ4" s="995"/>
      <c r="UWR4" s="995"/>
      <c r="UWS4" s="995"/>
      <c r="UWT4" s="995"/>
      <c r="UWU4" s="995"/>
      <c r="UWV4" s="995"/>
      <c r="UWW4" s="995"/>
      <c r="UWX4" s="995"/>
      <c r="UWY4" s="995"/>
      <c r="UWZ4" s="995"/>
      <c r="UXA4" s="995"/>
      <c r="UXB4" s="995"/>
      <c r="UXC4" s="995"/>
      <c r="UXD4" s="995"/>
      <c r="UXE4" s="995"/>
      <c r="UXF4" s="995"/>
      <c r="UXG4" s="995"/>
      <c r="UXH4" s="995"/>
      <c r="UXI4" s="995"/>
      <c r="UXJ4" s="995"/>
      <c r="UXK4" s="995"/>
      <c r="UXL4" s="995"/>
      <c r="UXM4" s="995"/>
      <c r="UXN4" s="995"/>
      <c r="UXO4" s="995"/>
      <c r="UXP4" s="995"/>
      <c r="UXQ4" s="995"/>
      <c r="UXR4" s="995"/>
      <c r="UXS4" s="995"/>
      <c r="UXT4" s="995"/>
      <c r="UXU4" s="995"/>
      <c r="UXV4" s="995"/>
      <c r="UXW4" s="995"/>
      <c r="UXX4" s="995"/>
      <c r="UXY4" s="995"/>
      <c r="UXZ4" s="995"/>
      <c r="UYA4" s="995"/>
      <c r="UYB4" s="995"/>
      <c r="UYC4" s="995"/>
      <c r="UYD4" s="995"/>
      <c r="UYE4" s="995"/>
      <c r="UYF4" s="995"/>
      <c r="UYG4" s="995"/>
      <c r="UYH4" s="995"/>
      <c r="UYI4" s="995"/>
      <c r="UYJ4" s="995"/>
      <c r="UYK4" s="995"/>
      <c r="UYL4" s="995"/>
      <c r="UYM4" s="995"/>
      <c r="UYN4" s="995"/>
      <c r="UYO4" s="995"/>
      <c r="UYP4" s="995"/>
      <c r="UYQ4" s="995"/>
      <c r="UYR4" s="995"/>
      <c r="UYS4" s="995"/>
      <c r="UYT4" s="995"/>
      <c r="UYU4" s="995"/>
      <c r="UYV4" s="995"/>
      <c r="UYW4" s="995"/>
      <c r="UYX4" s="995"/>
      <c r="UYY4" s="995"/>
      <c r="UYZ4" s="995"/>
      <c r="UZA4" s="995"/>
      <c r="UZB4" s="995"/>
      <c r="UZC4" s="995"/>
      <c r="UZD4" s="995"/>
      <c r="UZE4" s="995"/>
      <c r="UZF4" s="995"/>
      <c r="UZG4" s="995"/>
      <c r="UZH4" s="995"/>
      <c r="UZI4" s="995"/>
      <c r="UZJ4" s="995"/>
      <c r="UZK4" s="995"/>
      <c r="UZL4" s="995"/>
      <c r="UZM4" s="995"/>
      <c r="UZN4" s="995"/>
      <c r="UZO4" s="995"/>
      <c r="UZP4" s="995"/>
      <c r="UZQ4" s="995"/>
      <c r="UZR4" s="995"/>
      <c r="UZS4" s="995"/>
      <c r="UZT4" s="995"/>
      <c r="UZU4" s="995"/>
      <c r="UZV4" s="995"/>
      <c r="UZW4" s="995"/>
      <c r="UZX4" s="995"/>
      <c r="UZY4" s="995"/>
      <c r="UZZ4" s="995"/>
      <c r="VAA4" s="995"/>
      <c r="VAB4" s="995"/>
      <c r="VAC4" s="995"/>
      <c r="VAD4" s="995"/>
      <c r="VAE4" s="995"/>
      <c r="VAF4" s="995"/>
      <c r="VAG4" s="995"/>
      <c r="VAH4" s="995"/>
      <c r="VAI4" s="995"/>
      <c r="VAJ4" s="995"/>
      <c r="VAK4" s="995"/>
      <c r="VAL4" s="995"/>
      <c r="VAM4" s="995"/>
      <c r="VAN4" s="995"/>
      <c r="VAO4" s="995"/>
      <c r="VAP4" s="995"/>
      <c r="VAQ4" s="995"/>
      <c r="VAR4" s="995"/>
      <c r="VAS4" s="995"/>
      <c r="VAT4" s="995"/>
      <c r="VAU4" s="995"/>
      <c r="VAV4" s="995"/>
      <c r="VAW4" s="995"/>
      <c r="VAX4" s="995"/>
      <c r="VAY4" s="995"/>
      <c r="VAZ4" s="995"/>
      <c r="VBA4" s="995"/>
      <c r="VBB4" s="995"/>
      <c r="VBC4" s="995"/>
      <c r="VBD4" s="995"/>
      <c r="VBE4" s="995"/>
      <c r="VBF4" s="995"/>
      <c r="VBG4" s="995"/>
      <c r="VBH4" s="995"/>
      <c r="VBI4" s="995"/>
      <c r="VBJ4" s="995"/>
      <c r="VBK4" s="995"/>
      <c r="VBL4" s="995"/>
      <c r="VBM4" s="995"/>
      <c r="VBN4" s="995"/>
      <c r="VBO4" s="995"/>
      <c r="VBP4" s="995"/>
      <c r="VBQ4" s="995"/>
      <c r="VBR4" s="995"/>
      <c r="VBS4" s="995"/>
      <c r="VBT4" s="995"/>
      <c r="VBU4" s="995"/>
      <c r="VBV4" s="995"/>
      <c r="VBW4" s="995"/>
      <c r="VBX4" s="995"/>
      <c r="VBY4" s="995"/>
      <c r="VBZ4" s="995"/>
      <c r="VCA4" s="995"/>
      <c r="VCB4" s="995"/>
      <c r="VCC4" s="995"/>
      <c r="VCD4" s="995"/>
      <c r="VCE4" s="995"/>
      <c r="VCF4" s="995"/>
      <c r="VCG4" s="995"/>
      <c r="VCH4" s="995"/>
      <c r="VCI4" s="995"/>
      <c r="VCJ4" s="995"/>
      <c r="VCK4" s="995"/>
      <c r="VCL4" s="995"/>
      <c r="VCM4" s="995"/>
      <c r="VCN4" s="995"/>
      <c r="VCO4" s="995"/>
      <c r="VCP4" s="995"/>
      <c r="VCQ4" s="995"/>
      <c r="VCR4" s="995"/>
      <c r="VCS4" s="995"/>
      <c r="VCT4" s="995"/>
      <c r="VCU4" s="995"/>
      <c r="VCV4" s="995"/>
      <c r="VCW4" s="995"/>
      <c r="VCX4" s="995"/>
      <c r="VCY4" s="995"/>
      <c r="VCZ4" s="995"/>
      <c r="VDA4" s="995"/>
      <c r="VDB4" s="995"/>
      <c r="VDC4" s="995"/>
      <c r="VDD4" s="995"/>
      <c r="VDE4" s="995"/>
      <c r="VDF4" s="995"/>
      <c r="VDG4" s="995"/>
      <c r="VDH4" s="995"/>
      <c r="VDI4" s="995"/>
      <c r="VDJ4" s="995"/>
      <c r="VDK4" s="995"/>
      <c r="VDL4" s="995"/>
      <c r="VDM4" s="995"/>
      <c r="VDN4" s="995"/>
      <c r="VDO4" s="995"/>
      <c r="VDP4" s="995"/>
      <c r="VDQ4" s="995"/>
      <c r="VDR4" s="995"/>
      <c r="VDS4" s="995"/>
      <c r="VDT4" s="995"/>
      <c r="VDU4" s="995"/>
      <c r="VDV4" s="995"/>
      <c r="VDW4" s="995"/>
      <c r="VDX4" s="995"/>
      <c r="VDY4" s="995"/>
      <c r="VDZ4" s="995"/>
      <c r="VEA4" s="995"/>
      <c r="VEB4" s="995"/>
      <c r="VEC4" s="995"/>
      <c r="VED4" s="995"/>
      <c r="VEE4" s="995"/>
      <c r="VEF4" s="995"/>
      <c r="VEG4" s="995"/>
      <c r="VEH4" s="995"/>
      <c r="VEI4" s="995"/>
      <c r="VEJ4" s="995"/>
      <c r="VEK4" s="995"/>
      <c r="VEL4" s="995"/>
      <c r="VEM4" s="995"/>
      <c r="VEN4" s="995"/>
      <c r="VEO4" s="995"/>
      <c r="VEP4" s="995"/>
      <c r="VEQ4" s="995"/>
      <c r="VER4" s="995"/>
      <c r="VES4" s="995"/>
      <c r="VET4" s="995"/>
      <c r="VEU4" s="995"/>
      <c r="VEV4" s="995"/>
      <c r="VEW4" s="995"/>
      <c r="VEX4" s="995"/>
      <c r="VEY4" s="995"/>
      <c r="VEZ4" s="995"/>
      <c r="VFA4" s="995"/>
      <c r="VFB4" s="995"/>
      <c r="VFC4" s="995"/>
      <c r="VFD4" s="995"/>
      <c r="VFE4" s="995"/>
      <c r="VFF4" s="995"/>
      <c r="VFG4" s="995"/>
      <c r="VFH4" s="995"/>
      <c r="VFI4" s="995"/>
      <c r="VFJ4" s="995"/>
      <c r="VFK4" s="995"/>
      <c r="VFL4" s="995"/>
      <c r="VFM4" s="995"/>
      <c r="VFN4" s="995"/>
      <c r="VFO4" s="995"/>
      <c r="VFP4" s="995"/>
      <c r="VFQ4" s="995"/>
      <c r="VFR4" s="995"/>
      <c r="VFS4" s="995"/>
      <c r="VFT4" s="995"/>
      <c r="VFU4" s="995"/>
      <c r="VFV4" s="995"/>
      <c r="VFW4" s="995"/>
      <c r="VFX4" s="995"/>
      <c r="VFY4" s="995"/>
      <c r="VFZ4" s="995"/>
      <c r="VGA4" s="995"/>
      <c r="VGB4" s="995"/>
      <c r="VGC4" s="995"/>
      <c r="VGD4" s="995"/>
      <c r="VGE4" s="995"/>
      <c r="VGF4" s="995"/>
      <c r="VGG4" s="995"/>
      <c r="VGH4" s="995"/>
      <c r="VGI4" s="995"/>
      <c r="VGJ4" s="995"/>
      <c r="VGK4" s="995"/>
      <c r="VGL4" s="995"/>
      <c r="VGM4" s="995"/>
      <c r="VGN4" s="995"/>
      <c r="VGO4" s="995"/>
      <c r="VGP4" s="995"/>
      <c r="VGQ4" s="995"/>
      <c r="VGR4" s="995"/>
      <c r="VGS4" s="995"/>
      <c r="VGT4" s="995"/>
      <c r="VGU4" s="995"/>
      <c r="VGV4" s="995"/>
      <c r="VGW4" s="995"/>
      <c r="VGX4" s="995"/>
      <c r="VGY4" s="995"/>
      <c r="VGZ4" s="995"/>
      <c r="VHA4" s="995"/>
      <c r="VHB4" s="995"/>
      <c r="VHC4" s="995"/>
      <c r="VHD4" s="995"/>
      <c r="VHE4" s="995"/>
      <c r="VHF4" s="995"/>
      <c r="VHG4" s="995"/>
      <c r="VHH4" s="995"/>
      <c r="VHI4" s="995"/>
      <c r="VHJ4" s="995"/>
      <c r="VHK4" s="995"/>
      <c r="VHL4" s="995"/>
      <c r="VHM4" s="995"/>
      <c r="VHN4" s="995"/>
      <c r="VHO4" s="995"/>
      <c r="VHP4" s="995"/>
      <c r="VHQ4" s="995"/>
      <c r="VHR4" s="995"/>
      <c r="VHS4" s="995"/>
      <c r="VHT4" s="995"/>
      <c r="VHU4" s="995"/>
      <c r="VHV4" s="995"/>
      <c r="VHW4" s="995"/>
      <c r="VHX4" s="995"/>
      <c r="VHY4" s="995"/>
      <c r="VHZ4" s="995"/>
      <c r="VIA4" s="995"/>
      <c r="VIB4" s="995"/>
      <c r="VIC4" s="995"/>
      <c r="VID4" s="995"/>
      <c r="VIE4" s="995"/>
      <c r="VIF4" s="995"/>
      <c r="VIG4" s="995"/>
      <c r="VIH4" s="995"/>
      <c r="VII4" s="995"/>
      <c r="VIJ4" s="995"/>
      <c r="VIK4" s="995"/>
      <c r="VIL4" s="995"/>
      <c r="VIM4" s="995"/>
      <c r="VIN4" s="995"/>
      <c r="VIO4" s="995"/>
      <c r="VIP4" s="995"/>
      <c r="VIQ4" s="995"/>
      <c r="VIR4" s="995"/>
      <c r="VIS4" s="995"/>
      <c r="VIT4" s="995"/>
      <c r="VIU4" s="995"/>
      <c r="VIV4" s="995"/>
      <c r="VIW4" s="995"/>
      <c r="VIX4" s="995"/>
      <c r="VIY4" s="995"/>
      <c r="VIZ4" s="995"/>
      <c r="VJA4" s="995"/>
      <c r="VJB4" s="995"/>
      <c r="VJC4" s="995"/>
      <c r="VJD4" s="995"/>
      <c r="VJE4" s="995"/>
      <c r="VJF4" s="995"/>
      <c r="VJG4" s="995"/>
      <c r="VJH4" s="995"/>
      <c r="VJI4" s="995"/>
      <c r="VJJ4" s="995"/>
      <c r="VJK4" s="995"/>
      <c r="VJL4" s="995"/>
      <c r="VJM4" s="995"/>
      <c r="VJN4" s="995"/>
      <c r="VJO4" s="995"/>
      <c r="VJP4" s="995"/>
      <c r="VJQ4" s="995"/>
      <c r="VJR4" s="995"/>
      <c r="VJS4" s="995"/>
      <c r="VJT4" s="995"/>
      <c r="VJU4" s="995"/>
      <c r="VJV4" s="995"/>
      <c r="VJW4" s="995"/>
      <c r="VJX4" s="995"/>
      <c r="VJY4" s="995"/>
      <c r="VJZ4" s="995"/>
      <c r="VKA4" s="995"/>
      <c r="VKB4" s="995"/>
      <c r="VKC4" s="995"/>
      <c r="VKD4" s="995"/>
      <c r="VKE4" s="995"/>
      <c r="VKF4" s="995"/>
      <c r="VKG4" s="995"/>
      <c r="VKH4" s="995"/>
      <c r="VKI4" s="995"/>
      <c r="VKJ4" s="995"/>
      <c r="VKK4" s="995"/>
      <c r="VKL4" s="995"/>
      <c r="VKM4" s="995"/>
      <c r="VKN4" s="995"/>
      <c r="VKO4" s="995"/>
      <c r="VKP4" s="995"/>
      <c r="VKQ4" s="995"/>
      <c r="VKR4" s="995"/>
      <c r="VKS4" s="995"/>
      <c r="VKT4" s="995"/>
      <c r="VKU4" s="995"/>
      <c r="VKV4" s="995"/>
      <c r="VKW4" s="995"/>
      <c r="VKX4" s="995"/>
      <c r="VKY4" s="995"/>
      <c r="VKZ4" s="995"/>
      <c r="VLA4" s="995"/>
      <c r="VLB4" s="995"/>
      <c r="VLC4" s="995"/>
      <c r="VLD4" s="995"/>
      <c r="VLE4" s="995"/>
      <c r="VLF4" s="995"/>
      <c r="VLG4" s="995"/>
      <c r="VLH4" s="995"/>
      <c r="VLI4" s="995"/>
      <c r="VLJ4" s="995"/>
      <c r="VLK4" s="995"/>
      <c r="VLL4" s="995"/>
      <c r="VLM4" s="995"/>
      <c r="VLN4" s="995"/>
      <c r="VLO4" s="995"/>
      <c r="VLP4" s="995"/>
      <c r="VLQ4" s="995"/>
      <c r="VLR4" s="995"/>
      <c r="VLS4" s="995"/>
      <c r="VLT4" s="995"/>
      <c r="VLU4" s="995"/>
      <c r="VLV4" s="995"/>
      <c r="VLW4" s="995"/>
      <c r="VLX4" s="995"/>
      <c r="VLY4" s="995"/>
      <c r="VLZ4" s="995"/>
      <c r="VMA4" s="995"/>
      <c r="VMB4" s="995"/>
      <c r="VMC4" s="995"/>
      <c r="VMD4" s="995"/>
      <c r="VME4" s="995"/>
      <c r="VMF4" s="995"/>
      <c r="VMG4" s="995"/>
      <c r="VMH4" s="995"/>
      <c r="VMI4" s="995"/>
      <c r="VMJ4" s="995"/>
      <c r="VMK4" s="995"/>
      <c r="VML4" s="995"/>
      <c r="VMM4" s="995"/>
      <c r="VMN4" s="995"/>
      <c r="VMO4" s="995"/>
      <c r="VMP4" s="995"/>
      <c r="VMQ4" s="995"/>
      <c r="VMR4" s="995"/>
      <c r="VMS4" s="995"/>
      <c r="VMT4" s="995"/>
      <c r="VMU4" s="995"/>
      <c r="VMV4" s="995"/>
      <c r="VMW4" s="995"/>
      <c r="VMX4" s="995"/>
      <c r="VMY4" s="995"/>
      <c r="VMZ4" s="995"/>
      <c r="VNA4" s="995"/>
      <c r="VNB4" s="995"/>
      <c r="VNC4" s="995"/>
      <c r="VND4" s="995"/>
      <c r="VNE4" s="995"/>
      <c r="VNF4" s="995"/>
      <c r="VNG4" s="995"/>
      <c r="VNH4" s="995"/>
      <c r="VNI4" s="995"/>
      <c r="VNJ4" s="995"/>
      <c r="VNK4" s="995"/>
      <c r="VNL4" s="995"/>
      <c r="VNM4" s="995"/>
      <c r="VNN4" s="995"/>
      <c r="VNO4" s="995"/>
      <c r="VNP4" s="995"/>
      <c r="VNQ4" s="995"/>
      <c r="VNR4" s="995"/>
      <c r="VNS4" s="995"/>
      <c r="VNT4" s="995"/>
      <c r="VNU4" s="995"/>
      <c r="VNV4" s="995"/>
      <c r="VNW4" s="995"/>
      <c r="VNX4" s="995"/>
      <c r="VNY4" s="995"/>
      <c r="VNZ4" s="995"/>
      <c r="VOA4" s="995"/>
      <c r="VOB4" s="995"/>
      <c r="VOC4" s="995"/>
      <c r="VOD4" s="995"/>
      <c r="VOE4" s="995"/>
      <c r="VOF4" s="995"/>
      <c r="VOG4" s="995"/>
      <c r="VOH4" s="995"/>
      <c r="VOI4" s="995"/>
      <c r="VOJ4" s="995"/>
      <c r="VOK4" s="995"/>
      <c r="VOL4" s="995"/>
      <c r="VOM4" s="995"/>
      <c r="VON4" s="995"/>
      <c r="VOO4" s="995"/>
      <c r="VOP4" s="995"/>
      <c r="VOQ4" s="995"/>
      <c r="VOR4" s="995"/>
      <c r="VOS4" s="995"/>
      <c r="VOT4" s="995"/>
      <c r="VOU4" s="995"/>
      <c r="VOV4" s="995"/>
      <c r="VOW4" s="995"/>
      <c r="VOX4" s="995"/>
      <c r="VOY4" s="995"/>
      <c r="VOZ4" s="995"/>
      <c r="VPA4" s="995"/>
      <c r="VPB4" s="995"/>
      <c r="VPC4" s="995"/>
      <c r="VPD4" s="995"/>
      <c r="VPE4" s="995"/>
      <c r="VPF4" s="995"/>
      <c r="VPG4" s="995"/>
      <c r="VPH4" s="995"/>
      <c r="VPI4" s="995"/>
      <c r="VPJ4" s="995"/>
      <c r="VPK4" s="995"/>
      <c r="VPL4" s="995"/>
      <c r="VPM4" s="995"/>
      <c r="VPN4" s="995"/>
      <c r="VPO4" s="995"/>
      <c r="VPP4" s="995"/>
      <c r="VPQ4" s="995"/>
      <c r="VPR4" s="995"/>
      <c r="VPS4" s="995"/>
      <c r="VPT4" s="995"/>
      <c r="VPU4" s="995"/>
      <c r="VPV4" s="995"/>
      <c r="VPW4" s="995"/>
      <c r="VPX4" s="995"/>
      <c r="VPY4" s="995"/>
      <c r="VPZ4" s="995"/>
      <c r="VQA4" s="995"/>
      <c r="VQB4" s="995"/>
      <c r="VQC4" s="995"/>
      <c r="VQD4" s="995"/>
      <c r="VQE4" s="995"/>
      <c r="VQF4" s="995"/>
      <c r="VQG4" s="995"/>
      <c r="VQH4" s="995"/>
      <c r="VQI4" s="995"/>
      <c r="VQJ4" s="995"/>
      <c r="VQK4" s="995"/>
      <c r="VQL4" s="995"/>
      <c r="VQM4" s="995"/>
      <c r="VQN4" s="995"/>
      <c r="VQO4" s="995"/>
      <c r="VQP4" s="995"/>
      <c r="VQQ4" s="995"/>
      <c r="VQR4" s="995"/>
      <c r="VQS4" s="995"/>
      <c r="VQT4" s="995"/>
      <c r="VQU4" s="995"/>
      <c r="VQV4" s="995"/>
      <c r="VQW4" s="995"/>
      <c r="VQX4" s="995"/>
      <c r="VQY4" s="995"/>
      <c r="VQZ4" s="995"/>
      <c r="VRA4" s="995"/>
      <c r="VRB4" s="995"/>
      <c r="VRC4" s="995"/>
      <c r="VRD4" s="995"/>
      <c r="VRE4" s="995"/>
      <c r="VRF4" s="995"/>
      <c r="VRG4" s="995"/>
      <c r="VRH4" s="995"/>
      <c r="VRI4" s="995"/>
      <c r="VRJ4" s="995"/>
      <c r="VRK4" s="995"/>
      <c r="VRL4" s="995"/>
      <c r="VRM4" s="995"/>
      <c r="VRN4" s="995"/>
      <c r="VRO4" s="995"/>
      <c r="VRP4" s="995"/>
      <c r="VRQ4" s="995"/>
      <c r="VRR4" s="995"/>
      <c r="VRS4" s="995"/>
      <c r="VRT4" s="995"/>
      <c r="VRU4" s="995"/>
      <c r="VRV4" s="995"/>
      <c r="VRW4" s="995"/>
      <c r="VRX4" s="995"/>
      <c r="VRY4" s="995"/>
      <c r="VRZ4" s="995"/>
      <c r="VSA4" s="995"/>
      <c r="VSB4" s="995"/>
      <c r="VSC4" s="995"/>
      <c r="VSD4" s="995"/>
      <c r="VSE4" s="995"/>
      <c r="VSF4" s="995"/>
      <c r="VSG4" s="995"/>
      <c r="VSH4" s="995"/>
      <c r="VSI4" s="995"/>
      <c r="VSJ4" s="995"/>
      <c r="VSK4" s="995"/>
      <c r="VSL4" s="995"/>
      <c r="VSM4" s="995"/>
      <c r="VSN4" s="995"/>
      <c r="VSO4" s="995"/>
      <c r="VSP4" s="995"/>
      <c r="VSQ4" s="995"/>
      <c r="VSR4" s="995"/>
      <c r="VSS4" s="995"/>
      <c r="VST4" s="995"/>
      <c r="VSU4" s="995"/>
      <c r="VSV4" s="995"/>
      <c r="VSW4" s="995"/>
      <c r="VSX4" s="995"/>
      <c r="VSY4" s="995"/>
      <c r="VSZ4" s="995"/>
      <c r="VTA4" s="995"/>
      <c r="VTB4" s="995"/>
      <c r="VTC4" s="995"/>
      <c r="VTD4" s="995"/>
      <c r="VTE4" s="995"/>
      <c r="VTF4" s="995"/>
      <c r="VTG4" s="995"/>
      <c r="VTH4" s="995"/>
      <c r="VTI4" s="995"/>
      <c r="VTJ4" s="995"/>
      <c r="VTK4" s="995"/>
      <c r="VTL4" s="995"/>
      <c r="VTM4" s="995"/>
      <c r="VTN4" s="995"/>
      <c r="VTO4" s="995"/>
      <c r="VTP4" s="995"/>
      <c r="VTQ4" s="995"/>
      <c r="VTR4" s="995"/>
      <c r="VTS4" s="995"/>
      <c r="VTT4" s="995"/>
      <c r="VTU4" s="995"/>
      <c r="VTV4" s="995"/>
      <c r="VTW4" s="995"/>
      <c r="VTX4" s="995"/>
      <c r="VTY4" s="995"/>
      <c r="VTZ4" s="995"/>
      <c r="VUA4" s="995"/>
      <c r="VUB4" s="995"/>
      <c r="VUC4" s="995"/>
      <c r="VUD4" s="995"/>
      <c r="VUE4" s="995"/>
      <c r="VUF4" s="995"/>
      <c r="VUG4" s="995"/>
      <c r="VUH4" s="995"/>
      <c r="VUI4" s="995"/>
      <c r="VUJ4" s="995"/>
      <c r="VUK4" s="995"/>
      <c r="VUL4" s="995"/>
      <c r="VUM4" s="995"/>
      <c r="VUN4" s="995"/>
      <c r="VUO4" s="995"/>
      <c r="VUP4" s="995"/>
      <c r="VUQ4" s="995"/>
      <c r="VUR4" s="995"/>
      <c r="VUS4" s="995"/>
      <c r="VUT4" s="995"/>
      <c r="VUU4" s="995"/>
      <c r="VUV4" s="995"/>
      <c r="VUW4" s="995"/>
      <c r="VUX4" s="995"/>
      <c r="VUY4" s="995"/>
      <c r="VUZ4" s="995"/>
      <c r="VVA4" s="995"/>
      <c r="VVB4" s="995"/>
      <c r="VVC4" s="995"/>
      <c r="VVD4" s="995"/>
      <c r="VVE4" s="995"/>
      <c r="VVF4" s="995"/>
      <c r="VVG4" s="995"/>
      <c r="VVH4" s="995"/>
      <c r="VVI4" s="995"/>
      <c r="VVJ4" s="995"/>
      <c r="VVK4" s="995"/>
      <c r="VVL4" s="995"/>
      <c r="VVM4" s="995"/>
      <c r="VVN4" s="995"/>
      <c r="VVO4" s="995"/>
      <c r="VVP4" s="995"/>
      <c r="VVQ4" s="995"/>
      <c r="VVR4" s="995"/>
      <c r="VVS4" s="995"/>
      <c r="VVT4" s="995"/>
      <c r="VVU4" s="995"/>
      <c r="VVV4" s="995"/>
      <c r="VVW4" s="995"/>
      <c r="VVX4" s="995"/>
      <c r="VVY4" s="995"/>
      <c r="VVZ4" s="995"/>
      <c r="VWA4" s="995"/>
      <c r="VWB4" s="995"/>
      <c r="VWC4" s="995"/>
      <c r="VWD4" s="995"/>
      <c r="VWE4" s="995"/>
      <c r="VWF4" s="995"/>
      <c r="VWG4" s="995"/>
      <c r="VWH4" s="995"/>
      <c r="VWI4" s="995"/>
      <c r="VWJ4" s="995"/>
      <c r="VWK4" s="995"/>
      <c r="VWL4" s="995"/>
      <c r="VWM4" s="995"/>
      <c r="VWN4" s="995"/>
      <c r="VWO4" s="995"/>
      <c r="VWP4" s="995"/>
      <c r="VWQ4" s="995"/>
      <c r="VWR4" s="995"/>
      <c r="VWS4" s="995"/>
      <c r="VWT4" s="995"/>
      <c r="VWU4" s="995"/>
      <c r="VWV4" s="995"/>
      <c r="VWW4" s="995"/>
      <c r="VWX4" s="995"/>
      <c r="VWY4" s="995"/>
      <c r="VWZ4" s="995"/>
      <c r="VXA4" s="995"/>
      <c r="VXB4" s="995"/>
      <c r="VXC4" s="995"/>
      <c r="VXD4" s="995"/>
      <c r="VXE4" s="995"/>
      <c r="VXF4" s="995"/>
      <c r="VXG4" s="995"/>
      <c r="VXH4" s="995"/>
      <c r="VXI4" s="995"/>
      <c r="VXJ4" s="995"/>
      <c r="VXK4" s="995"/>
      <c r="VXL4" s="995"/>
      <c r="VXM4" s="995"/>
      <c r="VXN4" s="995"/>
      <c r="VXO4" s="995"/>
      <c r="VXP4" s="995"/>
      <c r="VXQ4" s="995"/>
      <c r="VXR4" s="995"/>
      <c r="VXS4" s="995"/>
      <c r="VXT4" s="995"/>
      <c r="VXU4" s="995"/>
      <c r="VXV4" s="995"/>
      <c r="VXW4" s="995"/>
      <c r="VXX4" s="995"/>
      <c r="VXY4" s="995"/>
      <c r="VXZ4" s="995"/>
      <c r="VYA4" s="995"/>
      <c r="VYB4" s="995"/>
      <c r="VYC4" s="995"/>
      <c r="VYD4" s="995"/>
      <c r="VYE4" s="995"/>
      <c r="VYF4" s="995"/>
      <c r="VYG4" s="995"/>
      <c r="VYH4" s="995"/>
      <c r="VYI4" s="995"/>
      <c r="VYJ4" s="995"/>
      <c r="VYK4" s="995"/>
      <c r="VYL4" s="995"/>
      <c r="VYM4" s="995"/>
      <c r="VYN4" s="995"/>
      <c r="VYO4" s="995"/>
      <c r="VYP4" s="995"/>
      <c r="VYQ4" s="995"/>
      <c r="VYR4" s="995"/>
      <c r="VYS4" s="995"/>
      <c r="VYT4" s="995"/>
      <c r="VYU4" s="995"/>
      <c r="VYV4" s="995"/>
      <c r="VYW4" s="995"/>
      <c r="VYX4" s="995"/>
      <c r="VYY4" s="995"/>
      <c r="VYZ4" s="995"/>
      <c r="VZA4" s="995"/>
      <c r="VZB4" s="995"/>
      <c r="VZC4" s="995"/>
      <c r="VZD4" s="995"/>
      <c r="VZE4" s="995"/>
      <c r="VZF4" s="995"/>
      <c r="VZG4" s="995"/>
      <c r="VZH4" s="995"/>
      <c r="VZI4" s="995"/>
      <c r="VZJ4" s="995"/>
      <c r="VZK4" s="995"/>
      <c r="VZL4" s="995"/>
      <c r="VZM4" s="995"/>
      <c r="VZN4" s="995"/>
      <c r="VZO4" s="995"/>
      <c r="VZP4" s="995"/>
      <c r="VZQ4" s="995"/>
      <c r="VZR4" s="995"/>
      <c r="VZS4" s="995"/>
      <c r="VZT4" s="995"/>
      <c r="VZU4" s="995"/>
      <c r="VZV4" s="995"/>
      <c r="VZW4" s="995"/>
      <c r="VZX4" s="995"/>
      <c r="VZY4" s="995"/>
      <c r="VZZ4" s="995"/>
      <c r="WAA4" s="995"/>
      <c r="WAB4" s="995"/>
      <c r="WAC4" s="995"/>
      <c r="WAD4" s="995"/>
      <c r="WAE4" s="995"/>
      <c r="WAF4" s="995"/>
      <c r="WAG4" s="995"/>
      <c r="WAH4" s="995"/>
      <c r="WAI4" s="995"/>
      <c r="WAJ4" s="995"/>
      <c r="WAK4" s="995"/>
      <c r="WAL4" s="995"/>
      <c r="WAM4" s="995"/>
      <c r="WAN4" s="995"/>
      <c r="WAO4" s="995"/>
      <c r="WAP4" s="995"/>
      <c r="WAQ4" s="995"/>
      <c r="WAR4" s="995"/>
      <c r="WAS4" s="995"/>
      <c r="WAT4" s="995"/>
      <c r="WAU4" s="995"/>
      <c r="WAV4" s="995"/>
      <c r="WAW4" s="995"/>
      <c r="WAX4" s="995"/>
      <c r="WAY4" s="995"/>
      <c r="WAZ4" s="995"/>
      <c r="WBA4" s="995"/>
      <c r="WBB4" s="995"/>
      <c r="WBC4" s="995"/>
      <c r="WBD4" s="995"/>
      <c r="WBE4" s="995"/>
      <c r="WBF4" s="995"/>
      <c r="WBG4" s="995"/>
      <c r="WBH4" s="995"/>
      <c r="WBI4" s="995"/>
      <c r="WBJ4" s="995"/>
      <c r="WBK4" s="995"/>
      <c r="WBL4" s="995"/>
      <c r="WBM4" s="995"/>
      <c r="WBN4" s="995"/>
      <c r="WBO4" s="995"/>
      <c r="WBP4" s="995"/>
      <c r="WBQ4" s="995"/>
      <c r="WBR4" s="995"/>
      <c r="WBS4" s="995"/>
      <c r="WBT4" s="995"/>
      <c r="WBU4" s="995"/>
      <c r="WBV4" s="995"/>
      <c r="WBW4" s="995"/>
      <c r="WBX4" s="995"/>
      <c r="WBY4" s="995"/>
      <c r="WBZ4" s="995"/>
      <c r="WCA4" s="995"/>
      <c r="WCB4" s="995"/>
      <c r="WCC4" s="995"/>
      <c r="WCD4" s="995"/>
      <c r="WCE4" s="995"/>
      <c r="WCF4" s="995"/>
      <c r="WCG4" s="995"/>
      <c r="WCH4" s="995"/>
      <c r="WCI4" s="995"/>
      <c r="WCJ4" s="995"/>
      <c r="WCK4" s="995"/>
      <c r="WCL4" s="995"/>
      <c r="WCM4" s="995"/>
      <c r="WCN4" s="995"/>
      <c r="WCO4" s="995"/>
      <c r="WCP4" s="995"/>
      <c r="WCQ4" s="995"/>
      <c r="WCR4" s="995"/>
      <c r="WCS4" s="995"/>
      <c r="WCT4" s="995"/>
      <c r="WCU4" s="995"/>
      <c r="WCV4" s="995"/>
      <c r="WCW4" s="995"/>
      <c r="WCX4" s="995"/>
      <c r="WCY4" s="995"/>
      <c r="WCZ4" s="995"/>
      <c r="WDA4" s="995"/>
      <c r="WDB4" s="995"/>
      <c r="WDC4" s="995"/>
      <c r="WDD4" s="995"/>
      <c r="WDE4" s="995"/>
      <c r="WDF4" s="995"/>
      <c r="WDG4" s="995"/>
      <c r="WDH4" s="995"/>
      <c r="WDI4" s="995"/>
      <c r="WDJ4" s="995"/>
      <c r="WDK4" s="995"/>
      <c r="WDL4" s="995"/>
      <c r="WDM4" s="995"/>
      <c r="WDN4" s="995"/>
      <c r="WDO4" s="995"/>
      <c r="WDP4" s="995"/>
      <c r="WDQ4" s="995"/>
      <c r="WDR4" s="995"/>
      <c r="WDS4" s="995"/>
      <c r="WDT4" s="995"/>
      <c r="WDU4" s="995"/>
      <c r="WDV4" s="995"/>
      <c r="WDW4" s="995"/>
      <c r="WDX4" s="995"/>
      <c r="WDY4" s="995"/>
      <c r="WDZ4" s="995"/>
      <c r="WEA4" s="995"/>
      <c r="WEB4" s="995"/>
      <c r="WEC4" s="995"/>
      <c r="WED4" s="995"/>
      <c r="WEE4" s="995"/>
      <c r="WEF4" s="995"/>
      <c r="WEG4" s="995"/>
      <c r="WEH4" s="995"/>
      <c r="WEI4" s="995"/>
      <c r="WEJ4" s="995"/>
      <c r="WEK4" s="995"/>
      <c r="WEL4" s="995"/>
      <c r="WEM4" s="995"/>
      <c r="WEN4" s="995"/>
      <c r="WEO4" s="995"/>
      <c r="WEP4" s="995"/>
      <c r="WEQ4" s="995"/>
      <c r="WER4" s="995"/>
      <c r="WES4" s="995"/>
      <c r="WET4" s="995"/>
      <c r="WEU4" s="995"/>
      <c r="WEV4" s="995"/>
      <c r="WEW4" s="995"/>
      <c r="WEX4" s="995"/>
      <c r="WEY4" s="995"/>
      <c r="WEZ4" s="995"/>
      <c r="WFA4" s="995"/>
      <c r="WFB4" s="995"/>
      <c r="WFC4" s="995"/>
      <c r="WFD4" s="995"/>
      <c r="WFE4" s="995"/>
      <c r="WFF4" s="995"/>
      <c r="WFG4" s="995"/>
      <c r="WFH4" s="995"/>
      <c r="WFI4" s="995"/>
      <c r="WFJ4" s="995"/>
      <c r="WFK4" s="995"/>
      <c r="WFL4" s="995"/>
      <c r="WFM4" s="995"/>
      <c r="WFN4" s="995"/>
      <c r="WFO4" s="995"/>
      <c r="WFP4" s="995"/>
      <c r="WFQ4" s="995"/>
      <c r="WFR4" s="995"/>
      <c r="WFS4" s="995"/>
      <c r="WFT4" s="995"/>
      <c r="WFU4" s="995"/>
      <c r="WFV4" s="995"/>
      <c r="WFW4" s="995"/>
      <c r="WFX4" s="995"/>
      <c r="WFY4" s="995"/>
      <c r="WFZ4" s="995"/>
      <c r="WGA4" s="995"/>
      <c r="WGB4" s="995"/>
      <c r="WGC4" s="995"/>
      <c r="WGD4" s="995"/>
      <c r="WGE4" s="995"/>
      <c r="WGF4" s="995"/>
      <c r="WGG4" s="995"/>
      <c r="WGH4" s="995"/>
      <c r="WGI4" s="995"/>
      <c r="WGJ4" s="995"/>
      <c r="WGK4" s="995"/>
      <c r="WGL4" s="995"/>
      <c r="WGM4" s="995"/>
      <c r="WGN4" s="995"/>
      <c r="WGO4" s="995"/>
      <c r="WGP4" s="995"/>
      <c r="WGQ4" s="995"/>
      <c r="WGR4" s="995"/>
      <c r="WGS4" s="995"/>
      <c r="WGT4" s="995"/>
      <c r="WGU4" s="995"/>
      <c r="WGV4" s="995"/>
      <c r="WGW4" s="995"/>
      <c r="WGX4" s="995"/>
      <c r="WGY4" s="995"/>
      <c r="WGZ4" s="995"/>
      <c r="WHA4" s="995"/>
      <c r="WHB4" s="995"/>
      <c r="WHC4" s="995"/>
      <c r="WHD4" s="995"/>
      <c r="WHE4" s="995"/>
      <c r="WHF4" s="995"/>
      <c r="WHG4" s="995"/>
      <c r="WHH4" s="995"/>
      <c r="WHI4" s="995"/>
      <c r="WHJ4" s="995"/>
      <c r="WHK4" s="995"/>
      <c r="WHL4" s="995"/>
      <c r="WHM4" s="995"/>
      <c r="WHN4" s="995"/>
      <c r="WHO4" s="995"/>
      <c r="WHP4" s="995"/>
      <c r="WHQ4" s="995"/>
      <c r="WHR4" s="995"/>
      <c r="WHS4" s="995"/>
      <c r="WHT4" s="995"/>
      <c r="WHU4" s="995"/>
      <c r="WHV4" s="995"/>
      <c r="WHW4" s="995"/>
      <c r="WHX4" s="995"/>
      <c r="WHY4" s="995"/>
      <c r="WHZ4" s="995"/>
      <c r="WIA4" s="995"/>
      <c r="WIB4" s="995"/>
      <c r="WIC4" s="995"/>
      <c r="WID4" s="995"/>
      <c r="WIE4" s="995"/>
      <c r="WIF4" s="995"/>
      <c r="WIG4" s="995"/>
      <c r="WIH4" s="995"/>
      <c r="WII4" s="995"/>
      <c r="WIJ4" s="995"/>
      <c r="WIK4" s="995"/>
      <c r="WIL4" s="995"/>
      <c r="WIM4" s="995"/>
      <c r="WIN4" s="995"/>
      <c r="WIO4" s="995"/>
      <c r="WIP4" s="995"/>
      <c r="WIQ4" s="995"/>
      <c r="WIR4" s="995"/>
      <c r="WIS4" s="995"/>
      <c r="WIT4" s="995"/>
      <c r="WIU4" s="995"/>
      <c r="WIV4" s="995"/>
      <c r="WIW4" s="995"/>
      <c r="WIX4" s="995"/>
      <c r="WIY4" s="995"/>
      <c r="WIZ4" s="995"/>
      <c r="WJA4" s="995"/>
      <c r="WJB4" s="995"/>
      <c r="WJC4" s="995"/>
      <c r="WJD4" s="995"/>
      <c r="WJE4" s="995"/>
      <c r="WJF4" s="995"/>
      <c r="WJG4" s="995"/>
      <c r="WJH4" s="995"/>
      <c r="WJI4" s="995"/>
      <c r="WJJ4" s="995"/>
      <c r="WJK4" s="995"/>
      <c r="WJL4" s="995"/>
      <c r="WJM4" s="995"/>
      <c r="WJN4" s="995"/>
      <c r="WJO4" s="995"/>
      <c r="WJP4" s="995"/>
      <c r="WJQ4" s="995"/>
      <c r="WJR4" s="995"/>
      <c r="WJS4" s="995"/>
      <c r="WJT4" s="995"/>
      <c r="WJU4" s="995"/>
      <c r="WJV4" s="995"/>
      <c r="WJW4" s="995"/>
      <c r="WJX4" s="995"/>
      <c r="WJY4" s="995"/>
      <c r="WJZ4" s="995"/>
      <c r="WKA4" s="995"/>
      <c r="WKB4" s="995"/>
      <c r="WKC4" s="995"/>
      <c r="WKD4" s="995"/>
      <c r="WKE4" s="995"/>
      <c r="WKF4" s="995"/>
      <c r="WKG4" s="995"/>
      <c r="WKH4" s="995"/>
      <c r="WKI4" s="995"/>
      <c r="WKJ4" s="995"/>
      <c r="WKK4" s="995"/>
      <c r="WKL4" s="995"/>
      <c r="WKM4" s="995"/>
      <c r="WKN4" s="995"/>
      <c r="WKO4" s="995"/>
      <c r="WKP4" s="995"/>
      <c r="WKQ4" s="995"/>
      <c r="WKR4" s="995"/>
      <c r="WKS4" s="995"/>
      <c r="WKT4" s="995"/>
      <c r="WKU4" s="995"/>
      <c r="WKV4" s="995"/>
      <c r="WKW4" s="995"/>
      <c r="WKX4" s="995"/>
      <c r="WKY4" s="995"/>
      <c r="WKZ4" s="995"/>
      <c r="WLA4" s="995"/>
      <c r="WLB4" s="995"/>
      <c r="WLC4" s="995"/>
      <c r="WLD4" s="995"/>
      <c r="WLE4" s="995"/>
      <c r="WLF4" s="995"/>
      <c r="WLG4" s="995"/>
      <c r="WLH4" s="995"/>
      <c r="WLI4" s="995"/>
      <c r="WLJ4" s="995"/>
      <c r="WLK4" s="995"/>
      <c r="WLL4" s="995"/>
      <c r="WLM4" s="995"/>
      <c r="WLN4" s="995"/>
      <c r="WLO4" s="995"/>
      <c r="WLP4" s="995"/>
      <c r="WLQ4" s="995"/>
      <c r="WLR4" s="995"/>
      <c r="WLS4" s="995"/>
      <c r="WLT4" s="995"/>
      <c r="WLU4" s="995"/>
      <c r="WLV4" s="995"/>
      <c r="WLW4" s="995"/>
      <c r="WLX4" s="995"/>
      <c r="WLY4" s="995"/>
      <c r="WLZ4" s="995"/>
      <c r="WMA4" s="995"/>
      <c r="WMB4" s="995"/>
      <c r="WMC4" s="995"/>
      <c r="WMD4" s="995"/>
      <c r="WME4" s="995"/>
      <c r="WMF4" s="995"/>
      <c r="WMG4" s="995"/>
      <c r="WMH4" s="995"/>
      <c r="WMI4" s="995"/>
      <c r="WMJ4" s="995"/>
      <c r="WMK4" s="995"/>
      <c r="WML4" s="995"/>
      <c r="WMM4" s="995"/>
      <c r="WMN4" s="995"/>
      <c r="WMO4" s="995"/>
      <c r="WMP4" s="995"/>
      <c r="WMQ4" s="995"/>
      <c r="WMR4" s="995"/>
      <c r="WMS4" s="995"/>
      <c r="WMT4" s="995"/>
      <c r="WMU4" s="995"/>
      <c r="WMV4" s="995"/>
      <c r="WMW4" s="995"/>
      <c r="WMX4" s="995"/>
      <c r="WMY4" s="995"/>
      <c r="WMZ4" s="995"/>
      <c r="WNA4" s="995"/>
      <c r="WNB4" s="995"/>
      <c r="WNC4" s="995"/>
      <c r="WND4" s="995"/>
      <c r="WNE4" s="995"/>
      <c r="WNF4" s="995"/>
      <c r="WNG4" s="995"/>
      <c r="WNH4" s="995"/>
      <c r="WNI4" s="995"/>
      <c r="WNJ4" s="995"/>
      <c r="WNK4" s="995"/>
      <c r="WNL4" s="995"/>
      <c r="WNM4" s="995"/>
      <c r="WNN4" s="995"/>
      <c r="WNO4" s="995"/>
      <c r="WNP4" s="995"/>
      <c r="WNQ4" s="995"/>
      <c r="WNR4" s="995"/>
      <c r="WNS4" s="995"/>
      <c r="WNT4" s="995"/>
      <c r="WNU4" s="995"/>
      <c r="WNV4" s="995"/>
      <c r="WNW4" s="995"/>
      <c r="WNX4" s="995"/>
      <c r="WNY4" s="995"/>
      <c r="WNZ4" s="995"/>
      <c r="WOA4" s="995"/>
      <c r="WOB4" s="995"/>
      <c r="WOC4" s="995"/>
      <c r="WOD4" s="995"/>
      <c r="WOE4" s="995"/>
      <c r="WOF4" s="995"/>
      <c r="WOG4" s="995"/>
      <c r="WOH4" s="995"/>
      <c r="WOI4" s="995"/>
      <c r="WOJ4" s="995"/>
      <c r="WOK4" s="995"/>
      <c r="WOL4" s="995"/>
      <c r="WOM4" s="995"/>
      <c r="WON4" s="995"/>
      <c r="WOO4" s="995"/>
      <c r="WOP4" s="995"/>
      <c r="WOQ4" s="995"/>
      <c r="WOR4" s="995"/>
      <c r="WOS4" s="995"/>
      <c r="WOT4" s="995"/>
      <c r="WOU4" s="995"/>
      <c r="WOV4" s="995"/>
      <c r="WOW4" s="995"/>
      <c r="WOX4" s="995"/>
      <c r="WOY4" s="995"/>
      <c r="WOZ4" s="995"/>
      <c r="WPA4" s="995"/>
      <c r="WPB4" s="995"/>
      <c r="WPC4" s="995"/>
      <c r="WPD4" s="995"/>
      <c r="WPE4" s="995"/>
      <c r="WPF4" s="995"/>
      <c r="WPG4" s="995"/>
      <c r="WPH4" s="995"/>
      <c r="WPI4" s="995"/>
      <c r="WPJ4" s="995"/>
      <c r="WPK4" s="995"/>
      <c r="WPL4" s="995"/>
      <c r="WPM4" s="995"/>
      <c r="WPN4" s="995"/>
      <c r="WPO4" s="995"/>
      <c r="WPP4" s="995"/>
      <c r="WPQ4" s="995"/>
      <c r="WPR4" s="995"/>
      <c r="WPS4" s="995"/>
      <c r="WPT4" s="995"/>
      <c r="WPU4" s="995"/>
      <c r="WPV4" s="995"/>
      <c r="WPW4" s="995"/>
      <c r="WPX4" s="995"/>
      <c r="WPY4" s="995"/>
      <c r="WPZ4" s="995"/>
      <c r="WQA4" s="995"/>
      <c r="WQB4" s="995"/>
      <c r="WQC4" s="995"/>
      <c r="WQD4" s="995"/>
      <c r="WQE4" s="995"/>
      <c r="WQF4" s="995"/>
      <c r="WQG4" s="995"/>
      <c r="WQH4" s="995"/>
      <c r="WQI4" s="995"/>
      <c r="WQJ4" s="995"/>
      <c r="WQK4" s="995"/>
      <c r="WQL4" s="995"/>
      <c r="WQM4" s="995"/>
      <c r="WQN4" s="995"/>
      <c r="WQO4" s="995"/>
      <c r="WQP4" s="995"/>
      <c r="WQQ4" s="995"/>
      <c r="WQR4" s="995"/>
      <c r="WQS4" s="995"/>
      <c r="WQT4" s="995"/>
      <c r="WQU4" s="995"/>
      <c r="WQV4" s="995"/>
      <c r="WQW4" s="995"/>
      <c r="WQX4" s="995"/>
      <c r="WQY4" s="995"/>
      <c r="WQZ4" s="995"/>
      <c r="WRA4" s="995"/>
      <c r="WRB4" s="995"/>
      <c r="WRC4" s="995"/>
      <c r="WRD4" s="995"/>
      <c r="WRE4" s="995"/>
      <c r="WRF4" s="995"/>
      <c r="WRG4" s="995"/>
      <c r="WRH4" s="995"/>
      <c r="WRI4" s="995"/>
      <c r="WRJ4" s="995"/>
      <c r="WRK4" s="995"/>
      <c r="WRL4" s="995"/>
      <c r="WRM4" s="995"/>
      <c r="WRN4" s="995"/>
      <c r="WRO4" s="995"/>
      <c r="WRP4" s="995"/>
      <c r="WRQ4" s="995"/>
      <c r="WRR4" s="995"/>
      <c r="WRS4" s="995"/>
      <c r="WRT4" s="995"/>
      <c r="WRU4" s="995"/>
      <c r="WRV4" s="995"/>
      <c r="WRW4" s="995"/>
      <c r="WRX4" s="995"/>
      <c r="WRY4" s="995"/>
      <c r="WRZ4" s="995"/>
      <c r="WSA4" s="995"/>
      <c r="WSB4" s="995"/>
      <c r="WSC4" s="995"/>
      <c r="WSD4" s="995"/>
      <c r="WSE4" s="995"/>
      <c r="WSF4" s="995"/>
      <c r="WSG4" s="995"/>
      <c r="WSH4" s="995"/>
      <c r="WSI4" s="995"/>
      <c r="WSJ4" s="995"/>
      <c r="WSK4" s="995"/>
      <c r="WSL4" s="995"/>
      <c r="WSM4" s="995"/>
      <c r="WSN4" s="995"/>
      <c r="WSO4" s="995"/>
      <c r="WSP4" s="995"/>
      <c r="WSQ4" s="995"/>
      <c r="WSR4" s="995"/>
      <c r="WSS4" s="995"/>
      <c r="WST4" s="995"/>
      <c r="WSU4" s="995"/>
      <c r="WSV4" s="995"/>
      <c r="WSW4" s="995"/>
      <c r="WSX4" s="995"/>
      <c r="WSY4" s="995"/>
      <c r="WSZ4" s="995"/>
      <c r="WTA4" s="995"/>
      <c r="WTB4" s="995"/>
      <c r="WTC4" s="995"/>
      <c r="WTD4" s="995"/>
      <c r="WTE4" s="995"/>
      <c r="WTF4" s="995"/>
      <c r="WTG4" s="995"/>
      <c r="WTH4" s="995"/>
      <c r="WTI4" s="995"/>
      <c r="WTJ4" s="995"/>
      <c r="WTK4" s="995"/>
      <c r="WTL4" s="995"/>
      <c r="WTM4" s="995"/>
      <c r="WTN4" s="995"/>
      <c r="WTO4" s="995"/>
      <c r="WTP4" s="995"/>
      <c r="WTQ4" s="995"/>
      <c r="WTR4" s="995"/>
      <c r="WTS4" s="995"/>
      <c r="WTT4" s="995"/>
      <c r="WTU4" s="995"/>
      <c r="WTV4" s="995"/>
      <c r="WTW4" s="995"/>
      <c r="WTX4" s="995"/>
      <c r="WTY4" s="995"/>
      <c r="WTZ4" s="995"/>
      <c r="WUA4" s="995"/>
      <c r="WUB4" s="995"/>
      <c r="WUC4" s="995"/>
      <c r="WUD4" s="995"/>
      <c r="WUE4" s="995"/>
      <c r="WUF4" s="995"/>
      <c r="WUG4" s="995"/>
      <c r="WUH4" s="995"/>
      <c r="WUI4" s="995"/>
      <c r="WUJ4" s="995"/>
      <c r="WUK4" s="995"/>
      <c r="WUL4" s="995"/>
      <c r="WUM4" s="995"/>
      <c r="WUN4" s="995"/>
      <c r="WUO4" s="995"/>
      <c r="WUP4" s="995"/>
      <c r="WUQ4" s="995"/>
      <c r="WUR4" s="995"/>
      <c r="WUS4" s="995"/>
      <c r="WUT4" s="995"/>
      <c r="WUU4" s="995"/>
      <c r="WUV4" s="995"/>
      <c r="WUW4" s="995"/>
      <c r="WUX4" s="995"/>
      <c r="WUY4" s="995"/>
      <c r="WUZ4" s="995"/>
      <c r="WVA4" s="995"/>
      <c r="WVB4" s="995"/>
      <c r="WVC4" s="995"/>
      <c r="WVD4" s="995"/>
      <c r="WVE4" s="995"/>
      <c r="WVF4" s="995"/>
      <c r="WVG4" s="995"/>
      <c r="WVH4" s="995"/>
      <c r="WVI4" s="995"/>
      <c r="WVJ4" s="995"/>
      <c r="WVK4" s="995"/>
      <c r="WVL4" s="995"/>
      <c r="WVM4" s="995"/>
      <c r="WVN4" s="995"/>
      <c r="WVO4" s="995"/>
      <c r="WVP4" s="995"/>
      <c r="WVQ4" s="995"/>
      <c r="WVR4" s="995"/>
      <c r="WVS4" s="995"/>
      <c r="WVT4" s="995"/>
      <c r="WVU4" s="995"/>
      <c r="WVV4" s="995"/>
      <c r="WVW4" s="995"/>
      <c r="WVX4" s="995"/>
      <c r="WVY4" s="995"/>
      <c r="WVZ4" s="995"/>
      <c r="WWA4" s="995"/>
      <c r="WWB4" s="995"/>
      <c r="WWC4" s="995"/>
      <c r="WWD4" s="995"/>
      <c r="WWE4" s="995"/>
      <c r="WWF4" s="995"/>
      <c r="WWG4" s="995"/>
      <c r="WWH4" s="995"/>
      <c r="WWI4" s="995"/>
      <c r="WWJ4" s="995"/>
      <c r="WWK4" s="995"/>
      <c r="WWL4" s="995"/>
      <c r="WWM4" s="995"/>
      <c r="WWN4" s="995"/>
      <c r="WWO4" s="995"/>
      <c r="WWP4" s="995"/>
      <c r="WWQ4" s="995"/>
      <c r="WWR4" s="995"/>
      <c r="WWS4" s="995"/>
      <c r="WWT4" s="995"/>
      <c r="WWU4" s="995"/>
      <c r="WWV4" s="995"/>
      <c r="WWW4" s="995"/>
      <c r="WWX4" s="995"/>
      <c r="WWY4" s="995"/>
      <c r="WWZ4" s="995"/>
      <c r="WXA4" s="995"/>
      <c r="WXB4" s="995"/>
      <c r="WXC4" s="995"/>
      <c r="WXD4" s="995"/>
      <c r="WXE4" s="995"/>
      <c r="WXF4" s="995"/>
      <c r="WXG4" s="995"/>
      <c r="WXH4" s="995"/>
      <c r="WXI4" s="995"/>
      <c r="WXJ4" s="995"/>
      <c r="WXK4" s="995"/>
      <c r="WXL4" s="995"/>
      <c r="WXM4" s="995"/>
      <c r="WXN4" s="995"/>
      <c r="WXO4" s="995"/>
      <c r="WXP4" s="995"/>
      <c r="WXQ4" s="995"/>
      <c r="WXR4" s="995"/>
      <c r="WXS4" s="995"/>
      <c r="WXT4" s="995"/>
      <c r="WXU4" s="995"/>
      <c r="WXV4" s="995"/>
      <c r="WXW4" s="995"/>
      <c r="WXX4" s="995"/>
      <c r="WXY4" s="995"/>
      <c r="WXZ4" s="995"/>
      <c r="WYA4" s="995"/>
      <c r="WYB4" s="995"/>
      <c r="WYC4" s="995"/>
      <c r="WYD4" s="995"/>
      <c r="WYE4" s="995"/>
      <c r="WYF4" s="995"/>
      <c r="WYG4" s="995"/>
      <c r="WYH4" s="995"/>
      <c r="WYI4" s="995"/>
      <c r="WYJ4" s="995"/>
      <c r="WYK4" s="995"/>
      <c r="WYL4" s="995"/>
      <c r="WYM4" s="995"/>
      <c r="WYN4" s="995"/>
      <c r="WYO4" s="995"/>
      <c r="WYP4" s="995"/>
      <c r="WYQ4" s="995"/>
      <c r="WYR4" s="995"/>
      <c r="WYS4" s="995"/>
      <c r="WYT4" s="995"/>
      <c r="WYU4" s="995"/>
      <c r="WYV4" s="995"/>
      <c r="WYW4" s="995"/>
      <c r="WYX4" s="995"/>
      <c r="WYY4" s="995"/>
      <c r="WYZ4" s="995"/>
      <c r="WZA4" s="995"/>
      <c r="WZB4" s="995"/>
      <c r="WZC4" s="995"/>
      <c r="WZD4" s="995"/>
      <c r="WZE4" s="995"/>
      <c r="WZF4" s="995"/>
      <c r="WZG4" s="995"/>
      <c r="WZH4" s="995"/>
      <c r="WZI4" s="995"/>
      <c r="WZJ4" s="995"/>
      <c r="WZK4" s="995"/>
      <c r="WZL4" s="995"/>
      <c r="WZM4" s="995"/>
      <c r="WZN4" s="995"/>
      <c r="WZO4" s="995"/>
      <c r="WZP4" s="995"/>
      <c r="WZQ4" s="995"/>
      <c r="WZR4" s="995"/>
      <c r="WZS4" s="995"/>
      <c r="WZT4" s="995"/>
      <c r="WZU4" s="995"/>
      <c r="WZV4" s="995"/>
      <c r="WZW4" s="995"/>
      <c r="WZX4" s="995"/>
      <c r="WZY4" s="995"/>
      <c r="WZZ4" s="995"/>
      <c r="XAA4" s="995"/>
      <c r="XAB4" s="995"/>
      <c r="XAC4" s="995"/>
      <c r="XAD4" s="995"/>
      <c r="XAE4" s="995"/>
      <c r="XAF4" s="995"/>
      <c r="XAG4" s="995"/>
      <c r="XAH4" s="995"/>
      <c r="XAI4" s="995"/>
      <c r="XAJ4" s="995"/>
      <c r="XAK4" s="995"/>
      <c r="XAL4" s="995"/>
      <c r="XAM4" s="995"/>
      <c r="XAN4" s="995"/>
      <c r="XAO4" s="995"/>
      <c r="XAP4" s="995"/>
      <c r="XAQ4" s="995"/>
      <c r="XAR4" s="995"/>
      <c r="XAS4" s="995"/>
      <c r="XAT4" s="995"/>
      <c r="XAU4" s="995"/>
      <c r="XAV4" s="995"/>
      <c r="XAW4" s="995"/>
      <c r="XAX4" s="995"/>
      <c r="XAY4" s="995"/>
      <c r="XAZ4" s="995"/>
      <c r="XBA4" s="995"/>
      <c r="XBB4" s="995"/>
      <c r="XBC4" s="995"/>
      <c r="XBD4" s="995"/>
      <c r="XBE4" s="995"/>
      <c r="XBF4" s="995"/>
      <c r="XBG4" s="995"/>
      <c r="XBH4" s="995"/>
      <c r="XBI4" s="995"/>
      <c r="XBJ4" s="995"/>
      <c r="XBK4" s="995"/>
      <c r="XBL4" s="995"/>
      <c r="XBM4" s="995"/>
      <c r="XBN4" s="995"/>
      <c r="XBO4" s="995"/>
      <c r="XBP4" s="995"/>
      <c r="XBQ4" s="995"/>
      <c r="XBR4" s="995"/>
      <c r="XBS4" s="995"/>
      <c r="XBT4" s="995"/>
      <c r="XBU4" s="995"/>
      <c r="XBV4" s="995"/>
      <c r="XBW4" s="995"/>
      <c r="XBX4" s="995"/>
      <c r="XBY4" s="995"/>
      <c r="XBZ4" s="995"/>
      <c r="XCA4" s="995"/>
      <c r="XCB4" s="995"/>
      <c r="XCC4" s="995"/>
      <c r="XCD4" s="995"/>
      <c r="XCE4" s="995"/>
      <c r="XCF4" s="995"/>
      <c r="XCG4" s="995"/>
      <c r="XCH4" s="995"/>
      <c r="XCI4" s="995"/>
      <c r="XCJ4" s="995"/>
      <c r="XCK4" s="995"/>
      <c r="XCL4" s="995"/>
      <c r="XCM4" s="995"/>
      <c r="XCN4" s="995"/>
      <c r="XCO4" s="995"/>
      <c r="XCP4" s="995"/>
      <c r="XCQ4" s="995"/>
      <c r="XCR4" s="995"/>
      <c r="XCS4" s="995"/>
      <c r="XCT4" s="995"/>
      <c r="XCU4" s="995"/>
      <c r="XCV4" s="995"/>
      <c r="XCW4" s="995"/>
      <c r="XCX4" s="995"/>
      <c r="XCY4" s="995"/>
      <c r="XCZ4" s="995"/>
      <c r="XDA4" s="995"/>
      <c r="XDB4" s="995"/>
      <c r="XDC4" s="995"/>
      <c r="XDD4" s="995"/>
      <c r="XDE4" s="995"/>
      <c r="XDF4" s="995"/>
      <c r="XDG4" s="995"/>
      <c r="XDH4" s="995"/>
      <c r="XDI4" s="995"/>
      <c r="XDJ4" s="995"/>
      <c r="XDK4" s="995"/>
      <c r="XDL4" s="995"/>
      <c r="XDM4" s="995"/>
      <c r="XDN4" s="995"/>
      <c r="XDO4" s="995"/>
      <c r="XDP4" s="995"/>
      <c r="XDQ4" s="995"/>
      <c r="XDR4" s="995"/>
      <c r="XDS4" s="995"/>
      <c r="XDT4" s="995"/>
      <c r="XDU4" s="995"/>
      <c r="XDV4" s="995"/>
      <c r="XDW4" s="995"/>
      <c r="XDX4" s="995"/>
      <c r="XDY4" s="995"/>
      <c r="XDZ4" s="995"/>
      <c r="XEA4" s="995"/>
      <c r="XEB4" s="995"/>
      <c r="XEC4" s="995"/>
      <c r="XED4" s="995"/>
      <c r="XEE4" s="995"/>
      <c r="XEF4" s="995"/>
      <c r="XEG4" s="995"/>
      <c r="XEH4" s="995"/>
      <c r="XEI4" s="995"/>
      <c r="XEJ4" s="995"/>
      <c r="XEK4" s="995"/>
      <c r="XEL4" s="995"/>
      <c r="XEM4" s="995"/>
      <c r="XEN4" s="995"/>
      <c r="XEO4" s="995"/>
      <c r="XEP4" s="995"/>
      <c r="XEQ4" s="995"/>
      <c r="XER4" s="995"/>
      <c r="XES4" s="995"/>
      <c r="XET4" s="995"/>
      <c r="XEU4" s="995"/>
      <c r="XEV4" s="995"/>
      <c r="XEW4" s="995"/>
      <c r="XEX4" s="995"/>
      <c r="XEY4" s="995"/>
      <c r="XEZ4" s="995"/>
      <c r="XFA4" s="995"/>
      <c r="XFB4" s="995"/>
      <c r="XFC4" s="995"/>
      <c r="XFD4" s="995"/>
    </row>
    <row r="5" spans="1:16384" ht="18" x14ac:dyDescent="0.4">
      <c r="G5" s="722">
        <v>2025</v>
      </c>
    </row>
    <row r="7" spans="1:16384" s="725" customFormat="1" ht="36" x14ac:dyDescent="0.55000000000000004">
      <c r="A7" s="723" t="s">
        <v>798</v>
      </c>
      <c r="B7" s="724" t="s">
        <v>799</v>
      </c>
      <c r="C7" s="724" t="s">
        <v>800</v>
      </c>
      <c r="D7" s="724" t="s">
        <v>801</v>
      </c>
      <c r="F7" s="724" t="s">
        <v>799</v>
      </c>
      <c r="G7" s="724" t="s">
        <v>801</v>
      </c>
    </row>
    <row r="8" spans="1:16384" x14ac:dyDescent="0.4">
      <c r="A8" s="726" t="s">
        <v>802</v>
      </c>
      <c r="B8" s="727"/>
      <c r="C8" s="727"/>
      <c r="D8" s="727"/>
      <c r="F8" s="727"/>
      <c r="G8" s="727"/>
    </row>
    <row r="9" spans="1:16384" x14ac:dyDescent="0.4">
      <c r="A9" s="650" t="s">
        <v>803</v>
      </c>
      <c r="B9" s="507">
        <f>'Alle factoren'!C8</f>
        <v>1.8107007157690203</v>
      </c>
      <c r="C9" s="719">
        <v>0.3</v>
      </c>
      <c r="D9" s="507">
        <f>B9/(1-C9)</f>
        <v>2.5867153082414576</v>
      </c>
      <c r="F9" s="728"/>
      <c r="G9" s="728"/>
    </row>
    <row r="10" spans="1:16384" x14ac:dyDescent="0.4">
      <c r="A10" s="650" t="s">
        <v>804</v>
      </c>
      <c r="B10" s="507">
        <f>'Alle factoren'!D8</f>
        <v>1.6202362841256828</v>
      </c>
      <c r="C10" s="729" t="s">
        <v>868</v>
      </c>
      <c r="D10" s="507">
        <f>B10</f>
        <v>1.6202362841256828</v>
      </c>
      <c r="F10" s="728"/>
      <c r="G10" s="728"/>
    </row>
    <row r="11" spans="1:16384" x14ac:dyDescent="0.4">
      <c r="A11" s="650" t="s">
        <v>817</v>
      </c>
      <c r="B11" s="507">
        <f>'Alle factoren'!E8</f>
        <v>1.3967612883336633</v>
      </c>
      <c r="C11" s="729" t="s">
        <v>868</v>
      </c>
      <c r="D11" s="507">
        <f t="shared" ref="D11:D12" si="0">B11</f>
        <v>1.3967612883336633</v>
      </c>
      <c r="F11" s="728"/>
      <c r="G11" s="728"/>
    </row>
    <row r="12" spans="1:16384" x14ac:dyDescent="0.4">
      <c r="A12" s="650" t="s">
        <v>816</v>
      </c>
      <c r="B12" s="507">
        <f>'Alle factoren'!F8</f>
        <v>1.4313949517</v>
      </c>
      <c r="C12" s="729" t="s">
        <v>868</v>
      </c>
      <c r="D12" s="507">
        <f t="shared" si="0"/>
        <v>1.4313949517</v>
      </c>
      <c r="F12" s="507">
        <f>F11</f>
        <v>0</v>
      </c>
      <c r="G12" s="507">
        <f>G11</f>
        <v>0</v>
      </c>
    </row>
    <row r="13" spans="1:16384" x14ac:dyDescent="0.4">
      <c r="A13" s="538"/>
      <c r="B13" s="507"/>
      <c r="C13" s="730"/>
      <c r="D13" s="730"/>
      <c r="F13" s="731"/>
      <c r="G13" s="732"/>
    </row>
    <row r="14" spans="1:16384" x14ac:dyDescent="0.4">
      <c r="A14" s="733" t="s">
        <v>806</v>
      </c>
      <c r="B14" s="507"/>
      <c r="C14" s="730"/>
      <c r="D14" s="730"/>
      <c r="F14" s="731"/>
      <c r="G14" s="732"/>
    </row>
    <row r="15" spans="1:16384" x14ac:dyDescent="0.4">
      <c r="A15" s="538" t="s">
        <v>803</v>
      </c>
      <c r="B15" s="507">
        <f>'Alle factoren'!C10</f>
        <v>1.4154281967213114</v>
      </c>
      <c r="C15" s="719">
        <v>0.2</v>
      </c>
      <c r="D15" s="507">
        <f>B15/(1-C15)</f>
        <v>1.769285245901639</v>
      </c>
      <c r="F15" s="731">
        <v>0</v>
      </c>
      <c r="G15" s="731" t="e">
        <f>F15/(1-#REF!)</f>
        <v>#REF!</v>
      </c>
    </row>
    <row r="16" spans="1:16384" x14ac:dyDescent="0.4">
      <c r="A16" s="538" t="s">
        <v>804</v>
      </c>
      <c r="B16" s="507">
        <f>'Alle factoren'!D17</f>
        <v>1.2170491803278687</v>
      </c>
      <c r="C16" s="729" t="s">
        <v>868</v>
      </c>
      <c r="D16" s="507">
        <f>B16</f>
        <v>1.2170491803278687</v>
      </c>
      <c r="F16" s="731">
        <v>0</v>
      </c>
      <c r="G16" s="731" t="e">
        <f>F16/(1-#REF!)</f>
        <v>#REF!</v>
      </c>
    </row>
    <row r="17" spans="1:7" x14ac:dyDescent="0.4">
      <c r="A17" s="650" t="s">
        <v>817</v>
      </c>
      <c r="B17" s="507">
        <f>'Alle factoren'!E10</f>
        <v>1.0751999999999999</v>
      </c>
      <c r="C17" s="729" t="s">
        <v>868</v>
      </c>
      <c r="D17" s="507">
        <f t="shared" ref="D17:D18" si="1">B17</f>
        <v>1.0751999999999999</v>
      </c>
      <c r="F17" s="731">
        <v>0</v>
      </c>
      <c r="G17" s="731" t="e">
        <f>F17/(1-#REF!)</f>
        <v>#REF!</v>
      </c>
    </row>
    <row r="18" spans="1:7" x14ac:dyDescent="0.4">
      <c r="A18" s="650" t="s">
        <v>816</v>
      </c>
      <c r="B18" s="507">
        <f>'Alle factoren'!F10</f>
        <v>1.0751999999999999</v>
      </c>
      <c r="C18" s="729" t="s">
        <v>868</v>
      </c>
      <c r="D18" s="507">
        <f t="shared" si="1"/>
        <v>1.0751999999999999</v>
      </c>
      <c r="F18" s="731"/>
      <c r="G18" s="732"/>
    </row>
    <row r="19" spans="1:7" x14ac:dyDescent="0.4">
      <c r="A19" s="538"/>
      <c r="B19" s="507"/>
      <c r="C19" s="729"/>
      <c r="D19" s="507"/>
      <c r="F19" s="732"/>
      <c r="G19" s="732"/>
    </row>
    <row r="20" spans="1:7" x14ac:dyDescent="0.4">
      <c r="A20" s="733" t="s">
        <v>685</v>
      </c>
      <c r="B20" s="507"/>
      <c r="C20" s="729"/>
      <c r="D20" s="507"/>
      <c r="F20" s="732"/>
      <c r="G20" s="732"/>
    </row>
    <row r="21" spans="1:7" x14ac:dyDescent="0.4">
      <c r="A21" s="538" t="s">
        <v>803</v>
      </c>
      <c r="B21" s="507">
        <f>'Alle factoren'!C9</f>
        <v>1.6243460304449646</v>
      </c>
      <c r="C21" s="719">
        <v>0.2</v>
      </c>
      <c r="D21" s="507">
        <f>B21/(1-C21)</f>
        <v>2.0304325380562056</v>
      </c>
      <c r="F21" s="731">
        <v>0</v>
      </c>
      <c r="G21" s="731" t="e">
        <f>F21/(1-#REF!)</f>
        <v>#REF!</v>
      </c>
    </row>
    <row r="22" spans="1:7" x14ac:dyDescent="0.4">
      <c r="A22" s="538" t="s">
        <v>804</v>
      </c>
      <c r="B22" s="507">
        <f>'Alle factoren'!D9</f>
        <v>1.3966861826697892</v>
      </c>
      <c r="C22" s="729" t="s">
        <v>868</v>
      </c>
      <c r="D22" s="507">
        <f>B22</f>
        <v>1.3966861826697892</v>
      </c>
      <c r="F22" s="731">
        <v>0</v>
      </c>
      <c r="G22" s="731" t="e">
        <f>F22/(1-#REF!)</f>
        <v>#REF!</v>
      </c>
    </row>
    <row r="23" spans="1:7" x14ac:dyDescent="0.4">
      <c r="A23" s="650" t="s">
        <v>817</v>
      </c>
      <c r="B23" s="507">
        <f>'Alle factoren'!E9</f>
        <v>1.2339</v>
      </c>
      <c r="C23" s="729" t="s">
        <v>868</v>
      </c>
      <c r="D23" s="507">
        <f t="shared" ref="D23:D24" si="2">B23</f>
        <v>1.2339</v>
      </c>
      <c r="F23" s="731">
        <v>0</v>
      </c>
      <c r="G23" s="731" t="e">
        <f>F23/(1-#REF!)</f>
        <v>#REF!</v>
      </c>
    </row>
    <row r="24" spans="1:7" x14ac:dyDescent="0.4">
      <c r="A24" s="650" t="s">
        <v>816</v>
      </c>
      <c r="B24" s="507">
        <f>'Alle factoren'!F9</f>
        <v>1.2339</v>
      </c>
      <c r="C24" s="729" t="s">
        <v>868</v>
      </c>
      <c r="D24" s="507">
        <f t="shared" si="2"/>
        <v>1.2339</v>
      </c>
      <c r="F24" s="509"/>
      <c r="G24" s="509"/>
    </row>
    <row r="25" spans="1:7" x14ac:dyDescent="0.4">
      <c r="C25" s="509"/>
      <c r="D25" s="509"/>
      <c r="F25" s="509"/>
      <c r="G25" s="509"/>
    </row>
    <row r="26" spans="1:7" x14ac:dyDescent="0.4">
      <c r="C26" s="509"/>
      <c r="D26" s="509"/>
      <c r="F26" s="509"/>
      <c r="G26" s="509"/>
    </row>
    <row r="27" spans="1:7" s="725" customFormat="1" ht="36" x14ac:dyDescent="0.55000000000000004">
      <c r="A27" s="723" t="s">
        <v>798</v>
      </c>
      <c r="B27" s="724" t="s">
        <v>808</v>
      </c>
      <c r="C27" s="724" t="s">
        <v>800</v>
      </c>
      <c r="D27" s="724" t="s">
        <v>801</v>
      </c>
      <c r="F27" s="724" t="s">
        <v>808</v>
      </c>
      <c r="G27" s="724" t="s">
        <v>801</v>
      </c>
    </row>
    <row r="28" spans="1:7" x14ac:dyDescent="0.4">
      <c r="A28" s="726" t="s">
        <v>802</v>
      </c>
      <c r="B28" s="727"/>
      <c r="C28" s="727"/>
      <c r="D28" s="727"/>
      <c r="F28" s="727"/>
      <c r="G28" s="727"/>
    </row>
    <row r="29" spans="1:7" ht="12.4" customHeight="1" x14ac:dyDescent="0.4">
      <c r="A29" s="650" t="s">
        <v>803</v>
      </c>
      <c r="B29" s="507">
        <f>'Alle factoren'!C15</f>
        <v>1.8107007157690203</v>
      </c>
      <c r="C29" s="719">
        <v>0.2</v>
      </c>
      <c r="D29" s="507">
        <f>B29/(1-C29)</f>
        <v>2.2633758947112752</v>
      </c>
      <c r="F29" s="728"/>
      <c r="G29" s="728"/>
    </row>
    <row r="30" spans="1:7" x14ac:dyDescent="0.4">
      <c r="A30" s="650" t="s">
        <v>804</v>
      </c>
      <c r="B30" s="507">
        <f>'Alle factoren'!D15</f>
        <v>1.6202362841256828</v>
      </c>
      <c r="C30" s="729" t="s">
        <v>868</v>
      </c>
      <c r="D30" s="507">
        <f>B30</f>
        <v>1.6202362841256828</v>
      </c>
      <c r="F30" s="728"/>
      <c r="G30" s="728"/>
    </row>
    <row r="31" spans="1:7" x14ac:dyDescent="0.4">
      <c r="A31" s="650" t="s">
        <v>817</v>
      </c>
      <c r="B31" s="507">
        <f>'Alle factoren'!E15</f>
        <v>1.4313949517</v>
      </c>
      <c r="C31" s="729" t="s">
        <v>868</v>
      </c>
      <c r="D31" s="507">
        <f t="shared" ref="D31:D32" si="3">B31</f>
        <v>1.4313949517</v>
      </c>
      <c r="F31" s="728"/>
      <c r="G31" s="728"/>
    </row>
    <row r="32" spans="1:7" x14ac:dyDescent="0.4">
      <c r="A32" s="650" t="s">
        <v>816</v>
      </c>
      <c r="B32" s="507">
        <f>'Alle factoren'!F15</f>
        <v>1.4313949517</v>
      </c>
      <c r="C32" s="729" t="s">
        <v>868</v>
      </c>
      <c r="D32" s="507">
        <f t="shared" si="3"/>
        <v>1.4313949517</v>
      </c>
      <c r="F32" s="507">
        <f>F31</f>
        <v>0</v>
      </c>
      <c r="G32" s="507">
        <f>G31</f>
        <v>0</v>
      </c>
    </row>
    <row r="33" spans="1:7" x14ac:dyDescent="0.4">
      <c r="A33" s="538"/>
      <c r="B33" s="507"/>
      <c r="C33" s="730"/>
      <c r="D33" s="730"/>
      <c r="F33" s="731"/>
      <c r="G33" s="732"/>
    </row>
    <row r="34" spans="1:7" x14ac:dyDescent="0.4">
      <c r="A34" s="733" t="s">
        <v>806</v>
      </c>
      <c r="B34" s="507"/>
      <c r="C34" s="730"/>
      <c r="D34" s="730"/>
      <c r="F34" s="731"/>
      <c r="G34" s="732"/>
    </row>
    <row r="35" spans="1:7" x14ac:dyDescent="0.4">
      <c r="A35" s="538" t="s">
        <v>803</v>
      </c>
      <c r="B35" s="507">
        <f>'Alle factoren'!C17</f>
        <v>1.4154281967213114</v>
      </c>
      <c r="C35" s="719">
        <f>$C$9</f>
        <v>0.3</v>
      </c>
      <c r="D35" s="507">
        <f>B35/(1-C35)</f>
        <v>2.0220402810304448</v>
      </c>
      <c r="F35" s="731">
        <v>0</v>
      </c>
      <c r="G35" s="731" t="e">
        <f>F35/(1-#REF!)</f>
        <v>#REF!</v>
      </c>
    </row>
    <row r="36" spans="1:7" x14ac:dyDescent="0.4">
      <c r="A36" s="538" t="s">
        <v>804</v>
      </c>
      <c r="B36" s="507">
        <f>'Alle factoren'!D17</f>
        <v>1.2170491803278687</v>
      </c>
      <c r="C36" s="729" t="s">
        <v>868</v>
      </c>
      <c r="D36" s="507">
        <f>B36</f>
        <v>1.2170491803278687</v>
      </c>
      <c r="F36" s="731">
        <v>0</v>
      </c>
      <c r="G36" s="731" t="e">
        <f>F36/(1-#REF!)</f>
        <v>#REF!</v>
      </c>
    </row>
    <row r="37" spans="1:7" x14ac:dyDescent="0.4">
      <c r="A37" s="650" t="s">
        <v>817</v>
      </c>
      <c r="B37" s="507">
        <f>'Alle factoren'!E17</f>
        <v>1.0751999999999999</v>
      </c>
      <c r="C37" s="729" t="s">
        <v>868</v>
      </c>
      <c r="D37" s="507">
        <f t="shared" ref="D37:D38" si="4">B37</f>
        <v>1.0751999999999999</v>
      </c>
      <c r="F37" s="731">
        <v>0</v>
      </c>
      <c r="G37" s="731" t="e">
        <f>F37/(1-#REF!)</f>
        <v>#REF!</v>
      </c>
    </row>
    <row r="38" spans="1:7" x14ac:dyDescent="0.4">
      <c r="A38" s="650" t="s">
        <v>816</v>
      </c>
      <c r="B38" s="507">
        <f>'Alle factoren'!F17</f>
        <v>1.0751999999999999</v>
      </c>
      <c r="C38" s="729" t="s">
        <v>868</v>
      </c>
      <c r="D38" s="507">
        <f t="shared" si="4"/>
        <v>1.0751999999999999</v>
      </c>
      <c r="F38" s="731"/>
      <c r="G38" s="732"/>
    </row>
    <row r="39" spans="1:7" x14ac:dyDescent="0.4">
      <c r="A39" s="538"/>
      <c r="B39" s="507"/>
      <c r="C39" s="729"/>
      <c r="D39" s="507"/>
      <c r="F39" s="732"/>
      <c r="G39" s="732"/>
    </row>
    <row r="40" spans="1:7" x14ac:dyDescent="0.4">
      <c r="A40" s="733" t="s">
        <v>807</v>
      </c>
      <c r="B40" s="507"/>
      <c r="C40" s="729"/>
      <c r="D40" s="507"/>
      <c r="F40" s="732"/>
      <c r="G40" s="732"/>
    </row>
    <row r="41" spans="1:7" x14ac:dyDescent="0.4">
      <c r="A41" s="538" t="s">
        <v>803</v>
      </c>
      <c r="B41" s="507">
        <f>'Alle factoren'!C16</f>
        <v>1.6243460304449646</v>
      </c>
      <c r="C41" s="719">
        <f>$C$9</f>
        <v>0.3</v>
      </c>
      <c r="D41" s="507">
        <f>B41/(1-C41)</f>
        <v>2.3204943292070923</v>
      </c>
      <c r="F41" s="731">
        <v>0</v>
      </c>
      <c r="G41" s="731" t="e">
        <f>F41/(1-#REF!)</f>
        <v>#REF!</v>
      </c>
    </row>
    <row r="42" spans="1:7" x14ac:dyDescent="0.4">
      <c r="A42" s="538" t="s">
        <v>804</v>
      </c>
      <c r="B42" s="507">
        <f>'Alle factoren'!D16</f>
        <v>1.3966861826697892</v>
      </c>
      <c r="C42" s="729" t="s">
        <v>868</v>
      </c>
      <c r="D42" s="507">
        <f>B42</f>
        <v>1.3966861826697892</v>
      </c>
      <c r="F42" s="731">
        <v>0</v>
      </c>
      <c r="G42" s="731" t="e">
        <f>F42/(1-#REF!)</f>
        <v>#REF!</v>
      </c>
    </row>
    <row r="43" spans="1:7" x14ac:dyDescent="0.4">
      <c r="A43" s="650" t="s">
        <v>817</v>
      </c>
      <c r="B43" s="507">
        <f>'Alle factoren'!E16</f>
        <v>1.2339</v>
      </c>
      <c r="C43" s="729" t="s">
        <v>868</v>
      </c>
      <c r="D43" s="507">
        <f t="shared" ref="D43:D44" si="5">B43</f>
        <v>1.2339</v>
      </c>
      <c r="F43" s="731">
        <v>0</v>
      </c>
      <c r="G43" s="731" t="e">
        <f>F43/(1-#REF!)</f>
        <v>#REF!</v>
      </c>
    </row>
    <row r="44" spans="1:7" x14ac:dyDescent="0.4">
      <c r="A44" s="650" t="s">
        <v>816</v>
      </c>
      <c r="B44" s="507">
        <f>'Alle factoren'!F16</f>
        <v>1.2339</v>
      </c>
      <c r="C44" s="729" t="s">
        <v>868</v>
      </c>
      <c r="D44" s="507">
        <f t="shared" si="5"/>
        <v>1.2339</v>
      </c>
      <c r="F44" s="734"/>
      <c r="G44" s="735"/>
    </row>
    <row r="45" spans="1:7" x14ac:dyDescent="0.4">
      <c r="C45" s="509"/>
      <c r="D45" s="509"/>
      <c r="F45" s="509"/>
      <c r="G45" s="509"/>
    </row>
    <row r="46" spans="1:7" x14ac:dyDescent="0.4">
      <c r="C46" s="509"/>
      <c r="D46" s="509"/>
      <c r="F46" s="509"/>
      <c r="G46" s="509"/>
    </row>
    <row r="47" spans="1:7" s="725" customFormat="1" ht="36" hidden="1" x14ac:dyDescent="0.55000000000000004">
      <c r="A47" s="736" t="s">
        <v>798</v>
      </c>
      <c r="B47" s="737" t="s">
        <v>809</v>
      </c>
      <c r="C47" s="737" t="s">
        <v>800</v>
      </c>
      <c r="D47" s="737" t="s">
        <v>801</v>
      </c>
      <c r="F47" s="737" t="s">
        <v>809</v>
      </c>
      <c r="G47" s="737" t="s">
        <v>801</v>
      </c>
    </row>
    <row r="48" spans="1:7" hidden="1" x14ac:dyDescent="0.4">
      <c r="A48" s="738" t="s">
        <v>802</v>
      </c>
      <c r="B48" s="732"/>
      <c r="C48" s="732"/>
      <c r="D48" s="732"/>
      <c r="F48" s="732"/>
      <c r="G48" s="732"/>
    </row>
    <row r="49" spans="1:7" hidden="1" x14ac:dyDescent="0.4">
      <c r="A49" s="739" t="s">
        <v>803</v>
      </c>
      <c r="B49" s="731">
        <v>1.5572853644459999</v>
      </c>
      <c r="C49" s="740">
        <f>$C$9</f>
        <v>0.3</v>
      </c>
      <c r="D49" s="731">
        <f>B49/(1-C49)</f>
        <v>2.22469337778</v>
      </c>
      <c r="F49" s="731">
        <v>0</v>
      </c>
      <c r="G49" s="731" t="e">
        <f>F49/(1-#REF!)</f>
        <v>#REF!</v>
      </c>
    </row>
    <row r="50" spans="1:7" hidden="1" x14ac:dyDescent="0.4">
      <c r="A50" s="739" t="s">
        <v>804</v>
      </c>
      <c r="B50" s="731">
        <v>1.4496134799999998</v>
      </c>
      <c r="C50" s="740" t="str">
        <f>$C$10</f>
        <v>geen marge toegestaan</v>
      </c>
      <c r="D50" s="731" t="e">
        <f t="shared" ref="D50:D51" si="6">B50/(1-C50)</f>
        <v>#VALUE!</v>
      </c>
      <c r="F50" s="731">
        <v>0</v>
      </c>
      <c r="G50" s="731" t="e">
        <f>F50/(1-#REF!)</f>
        <v>#REF!</v>
      </c>
    </row>
    <row r="51" spans="1:7" hidden="1" x14ac:dyDescent="0.4">
      <c r="A51" s="739" t="s">
        <v>805</v>
      </c>
      <c r="B51" s="731">
        <v>1.3069</v>
      </c>
      <c r="C51" s="740" t="str">
        <f>$C$11</f>
        <v>geen marge toegestaan</v>
      </c>
      <c r="D51" s="731" t="e">
        <f t="shared" si="6"/>
        <v>#VALUE!</v>
      </c>
      <c r="F51" s="731">
        <v>0</v>
      </c>
      <c r="G51" s="731" t="e">
        <f>F51/(1-#REF!)</f>
        <v>#REF!</v>
      </c>
    </row>
    <row r="52" spans="1:7" hidden="1" x14ac:dyDescent="0.4">
      <c r="A52" s="739"/>
      <c r="B52" s="731"/>
      <c r="C52" s="732"/>
      <c r="D52" s="732"/>
      <c r="F52" s="731"/>
      <c r="G52" s="732"/>
    </row>
    <row r="53" spans="1:7" hidden="1" x14ac:dyDescent="0.4">
      <c r="A53" s="739"/>
      <c r="B53" s="731"/>
      <c r="C53" s="732"/>
      <c r="D53" s="732"/>
      <c r="F53" s="731"/>
      <c r="G53" s="732"/>
    </row>
    <row r="54" spans="1:7" hidden="1" x14ac:dyDescent="0.4">
      <c r="A54" s="738" t="s">
        <v>806</v>
      </c>
      <c r="B54" s="731"/>
      <c r="C54" s="732"/>
      <c r="D54" s="732"/>
      <c r="F54" s="731"/>
      <c r="G54" s="732"/>
    </row>
    <row r="55" spans="1:7" hidden="1" x14ac:dyDescent="0.4">
      <c r="A55" s="739" t="s">
        <v>803</v>
      </c>
      <c r="B55" s="731">
        <v>1.3341993523139999</v>
      </c>
      <c r="C55" s="740">
        <f>$C$9</f>
        <v>0.3</v>
      </c>
      <c r="D55" s="731">
        <f>B55/(1-C55)</f>
        <v>1.9059990747342856</v>
      </c>
      <c r="F55" s="731">
        <v>0</v>
      </c>
      <c r="G55" s="731" t="e">
        <f>F55/(1-#REF!)</f>
        <v>#REF!</v>
      </c>
    </row>
    <row r="56" spans="1:7" hidden="1" x14ac:dyDescent="0.4">
      <c r="A56" s="739" t="s">
        <v>804</v>
      </c>
      <c r="B56" s="731">
        <v>1.18362732</v>
      </c>
      <c r="C56" s="740" t="str">
        <f>$C$10</f>
        <v>geen marge toegestaan</v>
      </c>
      <c r="D56" s="731" t="e">
        <f t="shared" ref="D56:D57" si="7">B56/(1-C56)</f>
        <v>#VALUE!</v>
      </c>
      <c r="F56" s="731">
        <v>0</v>
      </c>
      <c r="G56" s="731" t="e">
        <f>F56/(1-#REF!)</f>
        <v>#REF!</v>
      </c>
    </row>
    <row r="57" spans="1:7" hidden="1" x14ac:dyDescent="0.4">
      <c r="A57" s="739" t="s">
        <v>805</v>
      </c>
      <c r="B57" s="731">
        <v>1.0671000000000002</v>
      </c>
      <c r="C57" s="740" t="str">
        <f>$C$11</f>
        <v>geen marge toegestaan</v>
      </c>
      <c r="D57" s="731" t="e">
        <f t="shared" si="7"/>
        <v>#VALUE!</v>
      </c>
      <c r="F57" s="731">
        <v>0</v>
      </c>
      <c r="G57" s="731" t="e">
        <f>F57/(1-#REF!)</f>
        <v>#REF!</v>
      </c>
    </row>
    <row r="58" spans="1:7" hidden="1" x14ac:dyDescent="0.4">
      <c r="A58" s="739"/>
      <c r="B58" s="731"/>
      <c r="C58" s="732"/>
      <c r="D58" s="732"/>
      <c r="F58" s="731"/>
      <c r="G58" s="732"/>
    </row>
    <row r="59" spans="1:7" hidden="1" x14ac:dyDescent="0.4">
      <c r="A59" s="739"/>
      <c r="B59" s="732"/>
      <c r="C59" s="732"/>
      <c r="D59" s="732"/>
      <c r="F59" s="732"/>
      <c r="G59" s="732"/>
    </row>
    <row r="60" spans="1:7" hidden="1" x14ac:dyDescent="0.4">
      <c r="A60" s="738" t="s">
        <v>807</v>
      </c>
      <c r="B60" s="732"/>
      <c r="C60" s="732"/>
      <c r="D60" s="732"/>
      <c r="F60" s="732"/>
      <c r="G60" s="732"/>
    </row>
    <row r="61" spans="1:7" hidden="1" x14ac:dyDescent="0.4">
      <c r="A61" s="739" t="s">
        <v>803</v>
      </c>
      <c r="B61" s="731">
        <v>1.4496161339099998</v>
      </c>
      <c r="C61" s="740">
        <f>$C$9</f>
        <v>0.3</v>
      </c>
      <c r="D61" s="731">
        <f>B61/(1-C61)</f>
        <v>2.0708801912999997</v>
      </c>
      <c r="F61" s="731">
        <v>0</v>
      </c>
      <c r="G61" s="731" t="e">
        <f>F61/(1-#REF!)</f>
        <v>#REF!</v>
      </c>
    </row>
    <row r="62" spans="1:7" hidden="1" x14ac:dyDescent="0.4">
      <c r="A62" s="739" t="s">
        <v>804</v>
      </c>
      <c r="B62" s="731">
        <v>1.4153727</v>
      </c>
      <c r="C62" s="740" t="str">
        <f>$C$10</f>
        <v>geen marge toegestaan</v>
      </c>
      <c r="D62" s="731" t="e">
        <f t="shared" ref="D62:D63" si="8">B62/(1-C62)</f>
        <v>#VALUE!</v>
      </c>
      <c r="F62" s="731">
        <v>0</v>
      </c>
      <c r="G62" s="731" t="e">
        <f>F62/(1-#REF!)</f>
        <v>#REF!</v>
      </c>
    </row>
    <row r="63" spans="1:7" hidden="1" x14ac:dyDescent="0.4">
      <c r="A63" s="739" t="s">
        <v>805</v>
      </c>
      <c r="B63" s="731">
        <v>1.3069</v>
      </c>
      <c r="C63" s="740" t="str">
        <f>$C$11</f>
        <v>geen marge toegestaan</v>
      </c>
      <c r="D63" s="731" t="e">
        <f t="shared" si="8"/>
        <v>#VALUE!</v>
      </c>
      <c r="F63" s="731">
        <v>0</v>
      </c>
      <c r="G63" s="731" t="e">
        <f>F63/(1-#REF!)</f>
        <v>#REF!</v>
      </c>
    </row>
    <row r="64" spans="1:7" hidden="1" x14ac:dyDescent="0.4">
      <c r="C64" s="509"/>
      <c r="D64" s="509"/>
      <c r="F64" s="509"/>
      <c r="G64" s="509"/>
    </row>
    <row r="65" spans="1:7" hidden="1" x14ac:dyDescent="0.4">
      <c r="C65" s="509"/>
      <c r="D65" s="509"/>
      <c r="F65" s="509"/>
      <c r="G65" s="509"/>
    </row>
    <row r="66" spans="1:7" x14ac:dyDescent="0.4">
      <c r="C66" s="509"/>
      <c r="D66" s="509"/>
      <c r="F66" s="509"/>
      <c r="G66" s="509"/>
    </row>
    <row r="67" spans="1:7" s="725" customFormat="1" ht="36" x14ac:dyDescent="0.55000000000000004">
      <c r="A67" s="723" t="s">
        <v>798</v>
      </c>
      <c r="B67" s="724" t="s">
        <v>814</v>
      </c>
      <c r="C67" s="724" t="s">
        <v>800</v>
      </c>
      <c r="D67" s="724" t="s">
        <v>801</v>
      </c>
      <c r="F67" s="724" t="s">
        <v>810</v>
      </c>
      <c r="G67" s="724" t="s">
        <v>801</v>
      </c>
    </row>
    <row r="68" spans="1:7" x14ac:dyDescent="0.4">
      <c r="A68" s="726" t="s">
        <v>802</v>
      </c>
      <c r="B68" s="727"/>
      <c r="C68" s="727"/>
      <c r="D68" s="727"/>
      <c r="F68" s="727"/>
      <c r="G68" s="727"/>
    </row>
    <row r="69" spans="1:7" ht="12.4" customHeight="1" x14ac:dyDescent="0.4">
      <c r="A69" s="650" t="s">
        <v>803</v>
      </c>
      <c r="B69" s="507">
        <f>'Alle factoren'!C22</f>
        <v>1.8080678508197616</v>
      </c>
      <c r="C69" s="719">
        <v>0.2</v>
      </c>
      <c r="D69" s="507">
        <f>B69/(1-C69)</f>
        <v>2.2600848135247018</v>
      </c>
      <c r="F69" s="728"/>
      <c r="G69" s="728"/>
    </row>
    <row r="70" spans="1:7" x14ac:dyDescent="0.4">
      <c r="A70" s="650" t="s">
        <v>804</v>
      </c>
      <c r="B70" s="507">
        <f>'Alle factoren'!D22</f>
        <v>1.6179724277634659</v>
      </c>
      <c r="C70" s="729" t="s">
        <v>868</v>
      </c>
      <c r="D70" s="507">
        <f t="shared" ref="D70:D72" si="9">B70</f>
        <v>1.6179724277634659</v>
      </c>
      <c r="F70" s="728"/>
      <c r="G70" s="728"/>
    </row>
    <row r="71" spans="1:7" x14ac:dyDescent="0.4">
      <c r="A71" s="650" t="s">
        <v>817</v>
      </c>
      <c r="B71" s="507">
        <f>'Alle factoren'!E22</f>
        <v>1.4293949517</v>
      </c>
      <c r="C71" s="729" t="s">
        <v>868</v>
      </c>
      <c r="D71" s="507">
        <f t="shared" si="9"/>
        <v>1.4293949517</v>
      </c>
      <c r="F71" s="728"/>
      <c r="G71" s="728"/>
    </row>
    <row r="72" spans="1:7" x14ac:dyDescent="0.4">
      <c r="A72" s="650" t="s">
        <v>816</v>
      </c>
      <c r="B72" s="507">
        <f>'Alle factoren'!F22</f>
        <v>1.4293949517</v>
      </c>
      <c r="C72" s="729" t="s">
        <v>868</v>
      </c>
      <c r="D72" s="507">
        <f t="shared" si="9"/>
        <v>1.4293949517</v>
      </c>
      <c r="F72" s="507">
        <f>F71</f>
        <v>0</v>
      </c>
      <c r="G72" s="507">
        <f>G71</f>
        <v>0</v>
      </c>
    </row>
    <row r="73" spans="1:7" x14ac:dyDescent="0.4">
      <c r="A73" s="538"/>
      <c r="B73" s="507"/>
      <c r="C73" s="730"/>
      <c r="D73" s="730"/>
      <c r="F73" s="731"/>
      <c r="G73" s="732"/>
    </row>
    <row r="74" spans="1:7" x14ac:dyDescent="0.4">
      <c r="A74" s="733" t="s">
        <v>806</v>
      </c>
      <c r="B74" s="507"/>
      <c r="C74" s="730"/>
      <c r="D74" s="730"/>
      <c r="F74" s="731"/>
      <c r="G74" s="732"/>
    </row>
    <row r="75" spans="1:7" x14ac:dyDescent="0.4">
      <c r="A75" s="538" t="s">
        <v>803</v>
      </c>
      <c r="B75" s="507">
        <f>'Alle factoren'!C23</f>
        <v>1.4127953317720532</v>
      </c>
      <c r="C75" s="719">
        <v>0.2</v>
      </c>
      <c r="D75" s="507">
        <f>B75/(1-C75)</f>
        <v>1.7659941647150663</v>
      </c>
      <c r="F75" s="731">
        <v>0</v>
      </c>
      <c r="G75" s="731" t="e">
        <f>F75/(1-#REF!)</f>
        <v>#REF!</v>
      </c>
    </row>
    <row r="76" spans="1:7" x14ac:dyDescent="0.4">
      <c r="A76" s="538" t="s">
        <v>804</v>
      </c>
      <c r="B76" s="507">
        <f>'Alle factoren'!D23</f>
        <v>1.2147853239656516</v>
      </c>
      <c r="C76" s="729" t="s">
        <v>868</v>
      </c>
      <c r="D76" s="507">
        <f t="shared" ref="D76:D78" si="10">B76</f>
        <v>1.2147853239656516</v>
      </c>
      <c r="F76" s="731">
        <v>0</v>
      </c>
      <c r="G76" s="731" t="e">
        <f>F76/(1-#REF!)</f>
        <v>#REF!</v>
      </c>
    </row>
    <row r="77" spans="1:7" x14ac:dyDescent="0.4">
      <c r="A77" s="650" t="s">
        <v>817</v>
      </c>
      <c r="B77" s="507">
        <f>'Alle factoren'!E23</f>
        <v>1.0731999999999999</v>
      </c>
      <c r="C77" s="729" t="s">
        <v>868</v>
      </c>
      <c r="D77" s="507">
        <f t="shared" si="10"/>
        <v>1.0731999999999999</v>
      </c>
      <c r="F77" s="731">
        <v>0</v>
      </c>
      <c r="G77" s="731" t="e">
        <f>F77/(1-#REF!)</f>
        <v>#REF!</v>
      </c>
    </row>
    <row r="78" spans="1:7" x14ac:dyDescent="0.4">
      <c r="A78" s="650" t="s">
        <v>816</v>
      </c>
      <c r="B78" s="507">
        <f>'Alle factoren'!F23</f>
        <v>1.0731999999999999</v>
      </c>
      <c r="C78" s="729" t="s">
        <v>868</v>
      </c>
      <c r="D78" s="507">
        <f t="shared" si="10"/>
        <v>1.0731999999999999</v>
      </c>
      <c r="F78" s="731">
        <f>F77</f>
        <v>0</v>
      </c>
      <c r="G78" s="732" t="e">
        <f>G77</f>
        <v>#REF!</v>
      </c>
    </row>
    <row r="79" spans="1:7" x14ac:dyDescent="0.4">
      <c r="B79" s="320"/>
      <c r="C79" s="509"/>
      <c r="D79" s="509"/>
      <c r="F79" s="320"/>
      <c r="G79" s="509"/>
    </row>
    <row r="80" spans="1:7" x14ac:dyDescent="0.4">
      <c r="C80" s="509"/>
      <c r="D80" s="509"/>
      <c r="F80" s="509"/>
      <c r="G80" s="509"/>
    </row>
    <row r="81" spans="1:7" s="725" customFormat="1" ht="36" hidden="1" x14ac:dyDescent="0.55000000000000004">
      <c r="A81" s="736" t="s">
        <v>798</v>
      </c>
      <c r="B81" s="737" t="s">
        <v>811</v>
      </c>
      <c r="C81" s="737" t="s">
        <v>800</v>
      </c>
      <c r="D81" s="737" t="s">
        <v>801</v>
      </c>
      <c r="F81" s="737" t="s">
        <v>811</v>
      </c>
      <c r="G81" s="737" t="s">
        <v>801</v>
      </c>
    </row>
    <row r="82" spans="1:7" hidden="1" x14ac:dyDescent="0.4">
      <c r="A82" s="738" t="s">
        <v>802</v>
      </c>
      <c r="B82" s="732"/>
      <c r="C82" s="732"/>
      <c r="D82" s="732"/>
      <c r="F82" s="732"/>
      <c r="G82" s="732"/>
    </row>
    <row r="83" spans="1:7" hidden="1" x14ac:dyDescent="0.4">
      <c r="A83" s="739" t="s">
        <v>803</v>
      </c>
      <c r="B83" s="731"/>
      <c r="C83" s="741" t="e">
        <f>(D83-B83)/D83</f>
        <v>#DIV/0!</v>
      </c>
      <c r="D83" s="742"/>
      <c r="F83" s="742"/>
      <c r="G83" s="742"/>
    </row>
    <row r="84" spans="1:7" hidden="1" x14ac:dyDescent="0.4">
      <c r="A84" s="739" t="s">
        <v>804</v>
      </c>
      <c r="B84" s="731"/>
      <c r="C84" s="741" t="e">
        <f t="shared" ref="C84:C85" si="11">(D84-B84)/D84</f>
        <v>#DIV/0!</v>
      </c>
      <c r="D84" s="742"/>
      <c r="F84" s="742"/>
      <c r="G84" s="742"/>
    </row>
    <row r="85" spans="1:7" hidden="1" x14ac:dyDescent="0.4">
      <c r="A85" s="739" t="s">
        <v>805</v>
      </c>
      <c r="B85" s="731"/>
      <c r="C85" s="741" t="e">
        <f t="shared" si="11"/>
        <v>#DIV/0!</v>
      </c>
      <c r="D85" s="742"/>
      <c r="F85" s="742"/>
      <c r="G85" s="742"/>
    </row>
    <row r="86" spans="1:7" hidden="1" x14ac:dyDescent="0.4">
      <c r="A86" s="739"/>
      <c r="B86" s="731"/>
      <c r="C86" s="732"/>
      <c r="D86" s="732"/>
      <c r="F86" s="731"/>
      <c r="G86" s="732"/>
    </row>
    <row r="87" spans="1:7" hidden="1" x14ac:dyDescent="0.4">
      <c r="A87" s="739"/>
      <c r="B87" s="731"/>
      <c r="C87" s="732"/>
      <c r="D87" s="732"/>
      <c r="F87" s="731"/>
      <c r="G87" s="732"/>
    </row>
    <row r="88" spans="1:7" hidden="1" x14ac:dyDescent="0.4">
      <c r="A88" s="738" t="s">
        <v>806</v>
      </c>
      <c r="B88" s="731"/>
      <c r="C88" s="732"/>
      <c r="D88" s="732"/>
      <c r="F88" s="731"/>
      <c r="G88" s="732"/>
    </row>
    <row r="89" spans="1:7" hidden="1" x14ac:dyDescent="0.4">
      <c r="A89" s="739" t="s">
        <v>803</v>
      </c>
      <c r="B89" s="731">
        <v>1.321517861634</v>
      </c>
      <c r="C89" s="740">
        <f>$C$9</f>
        <v>0.3</v>
      </c>
      <c r="D89" s="731">
        <f>B89/(1-C89)</f>
        <v>1.887882659477143</v>
      </c>
      <c r="F89" s="731">
        <v>0</v>
      </c>
      <c r="G89" s="731" t="e">
        <f>F89/(1-#REF!)</f>
        <v>#REF!</v>
      </c>
    </row>
    <row r="90" spans="1:7" hidden="1" x14ac:dyDescent="0.4">
      <c r="A90" s="739" t="s">
        <v>804</v>
      </c>
      <c r="B90" s="731">
        <v>1.18140892</v>
      </c>
      <c r="C90" s="740" t="str">
        <f>$C$10</f>
        <v>geen marge toegestaan</v>
      </c>
      <c r="D90" s="731" t="e">
        <f t="shared" ref="D90:D91" si="12">B90/(1-C90)</f>
        <v>#VALUE!</v>
      </c>
      <c r="F90" s="731">
        <v>0</v>
      </c>
      <c r="G90" s="731" t="e">
        <f>F90/(1-#REF!)</f>
        <v>#REF!</v>
      </c>
    </row>
    <row r="91" spans="1:7" hidden="1" x14ac:dyDescent="0.4">
      <c r="A91" s="739" t="s">
        <v>805</v>
      </c>
      <c r="B91" s="731">
        <v>1.0651000000000002</v>
      </c>
      <c r="C91" s="740" t="str">
        <f>$C$11</f>
        <v>geen marge toegestaan</v>
      </c>
      <c r="D91" s="731" t="e">
        <f t="shared" si="12"/>
        <v>#VALUE!</v>
      </c>
      <c r="F91" s="731">
        <v>0</v>
      </c>
      <c r="G91" s="731" t="e">
        <f>F91/(1-#REF!)</f>
        <v>#REF!</v>
      </c>
    </row>
    <row r="92" spans="1:7" hidden="1" x14ac:dyDescent="0.4">
      <c r="F92" s="509"/>
    </row>
    <row r="93" spans="1:7" hidden="1" x14ac:dyDescent="0.4">
      <c r="F93" s="509"/>
    </row>
    <row r="94" spans="1:7" x14ac:dyDescent="0.4">
      <c r="F94" s="509"/>
    </row>
    <row r="95" spans="1:7" s="725" customFormat="1" ht="36" x14ac:dyDescent="0.55000000000000004">
      <c r="A95" s="723" t="s">
        <v>798</v>
      </c>
      <c r="B95" s="724" t="s">
        <v>815</v>
      </c>
      <c r="C95" s="724" t="s">
        <v>800</v>
      </c>
      <c r="D95" s="724" t="s">
        <v>801</v>
      </c>
      <c r="F95" s="724" t="s">
        <v>812</v>
      </c>
      <c r="G95" s="724" t="s">
        <v>801</v>
      </c>
    </row>
    <row r="96" spans="1:7" x14ac:dyDescent="0.4">
      <c r="A96" s="726" t="s">
        <v>802</v>
      </c>
      <c r="B96" s="727"/>
      <c r="C96" s="727"/>
      <c r="D96" s="727"/>
      <c r="F96" s="727"/>
      <c r="G96" s="727"/>
    </row>
    <row r="97" spans="1:7" ht="12.4" customHeight="1" x14ac:dyDescent="0.4">
      <c r="A97" s="650" t="s">
        <v>803</v>
      </c>
      <c r="B97" s="507">
        <f>'Alle factoren'!C28</f>
        <v>1.7422462270883019</v>
      </c>
      <c r="C97" s="719">
        <v>0.2</v>
      </c>
      <c r="D97" s="507">
        <f>B97/(1-C97)</f>
        <v>2.1778077838603771</v>
      </c>
      <c r="F97" s="728"/>
      <c r="G97" s="728"/>
    </row>
    <row r="98" spans="1:7" x14ac:dyDescent="0.4">
      <c r="A98" s="650" t="s">
        <v>804</v>
      </c>
      <c r="B98" s="507">
        <f>'Alle factoren'!D28</f>
        <v>1.5613760187080408</v>
      </c>
      <c r="C98" s="729" t="s">
        <v>868</v>
      </c>
      <c r="D98" s="507">
        <f t="shared" ref="D98:D100" si="13">B98</f>
        <v>1.5613760187080408</v>
      </c>
      <c r="F98" s="728"/>
      <c r="G98" s="728"/>
    </row>
    <row r="99" spans="1:7" x14ac:dyDescent="0.4">
      <c r="A99" s="650" t="s">
        <v>817</v>
      </c>
      <c r="B99" s="507">
        <f>'Alle factoren'!E28</f>
        <v>1.3793949517000001</v>
      </c>
      <c r="C99" s="729" t="s">
        <v>868</v>
      </c>
      <c r="D99" s="507">
        <f t="shared" si="13"/>
        <v>1.3793949517000001</v>
      </c>
      <c r="F99" s="728"/>
      <c r="G99" s="728"/>
    </row>
    <row r="100" spans="1:7" x14ac:dyDescent="0.4">
      <c r="A100" s="650" t="s">
        <v>816</v>
      </c>
      <c r="B100" s="507">
        <f>'Alle factoren'!F28</f>
        <v>1.3793949517000001</v>
      </c>
      <c r="C100" s="729" t="s">
        <v>868</v>
      </c>
      <c r="D100" s="507">
        <f t="shared" si="13"/>
        <v>1.3793949517000001</v>
      </c>
      <c r="F100" s="507">
        <f>F99</f>
        <v>0</v>
      </c>
      <c r="G100" s="507">
        <f>G99</f>
        <v>0</v>
      </c>
    </row>
    <row r="101" spans="1:7" x14ac:dyDescent="0.4">
      <c r="A101" s="538"/>
      <c r="B101" s="507"/>
      <c r="C101" s="730"/>
      <c r="D101" s="730"/>
      <c r="F101" s="731"/>
      <c r="G101" s="732"/>
    </row>
    <row r="102" spans="1:7" x14ac:dyDescent="0.4">
      <c r="A102" s="733" t="s">
        <v>806</v>
      </c>
      <c r="B102" s="507"/>
      <c r="C102" s="730"/>
      <c r="D102" s="730"/>
      <c r="F102" s="731"/>
      <c r="G102" s="732"/>
    </row>
    <row r="103" spans="1:7" x14ac:dyDescent="0.4">
      <c r="A103" s="538" t="s">
        <v>803</v>
      </c>
      <c r="B103" s="507">
        <f>'Alle factoren'!C29</f>
        <v>1.4127953317720532</v>
      </c>
      <c r="C103" s="719">
        <f>$C$9</f>
        <v>0.3</v>
      </c>
      <c r="D103" s="507">
        <f>B103/(1-C103)</f>
        <v>2.0182790453886477</v>
      </c>
      <c r="F103" s="731">
        <v>0</v>
      </c>
      <c r="G103" s="731" t="e">
        <f>F103/(1-#REF!)</f>
        <v>#REF!</v>
      </c>
    </row>
    <row r="104" spans="1:7" x14ac:dyDescent="0.4">
      <c r="A104" s="538" t="s">
        <v>804</v>
      </c>
      <c r="B104" s="507">
        <f>'Alle factoren'!D29</f>
        <v>1.2147853239656516</v>
      </c>
      <c r="C104" s="729" t="s">
        <v>868</v>
      </c>
      <c r="D104" s="507">
        <f t="shared" ref="D104:D106" si="14">B104</f>
        <v>1.2147853239656516</v>
      </c>
      <c r="F104" s="731">
        <v>0</v>
      </c>
      <c r="G104" s="731" t="e">
        <f>F104/(1-#REF!)</f>
        <v>#REF!</v>
      </c>
    </row>
    <row r="105" spans="1:7" x14ac:dyDescent="0.4">
      <c r="A105" s="650" t="s">
        <v>817</v>
      </c>
      <c r="B105" s="507">
        <f>'Alle factoren'!E29</f>
        <v>1.0731999999999999</v>
      </c>
      <c r="C105" s="729" t="s">
        <v>868</v>
      </c>
      <c r="D105" s="507">
        <f t="shared" si="14"/>
        <v>1.0731999999999999</v>
      </c>
      <c r="F105" s="731">
        <v>0</v>
      </c>
      <c r="G105" s="731" t="e">
        <f>F105/(1-#REF!)</f>
        <v>#REF!</v>
      </c>
    </row>
    <row r="106" spans="1:7" x14ac:dyDescent="0.4">
      <c r="A106" s="650" t="s">
        <v>816</v>
      </c>
      <c r="B106" s="507">
        <f>'Alle factoren'!F29</f>
        <v>1.0731999999999999</v>
      </c>
      <c r="C106" s="729" t="s">
        <v>868</v>
      </c>
      <c r="D106" s="507">
        <f t="shared" si="14"/>
        <v>1.0731999999999999</v>
      </c>
      <c r="F106" s="731">
        <f>F105</f>
        <v>0</v>
      </c>
      <c r="G106" s="732" t="e">
        <f>G105</f>
        <v>#REF!</v>
      </c>
    </row>
    <row r="107" spans="1:7" x14ac:dyDescent="0.4">
      <c r="B107" s="320"/>
      <c r="C107" s="509"/>
      <c r="D107" s="509"/>
      <c r="F107" s="320"/>
      <c r="G107" s="509"/>
    </row>
    <row r="108" spans="1:7" hidden="1" x14ac:dyDescent="0.4">
      <c r="C108" s="509"/>
      <c r="D108" s="509"/>
      <c r="F108" s="509"/>
      <c r="G108" s="509"/>
    </row>
    <row r="109" spans="1:7" s="725" customFormat="1" ht="36" hidden="1" x14ac:dyDescent="0.55000000000000004">
      <c r="A109" s="736" t="s">
        <v>798</v>
      </c>
      <c r="B109" s="737" t="s">
        <v>813</v>
      </c>
      <c r="C109" s="737" t="s">
        <v>800</v>
      </c>
      <c r="D109" s="737" t="s">
        <v>801</v>
      </c>
      <c r="F109" s="737" t="s">
        <v>813</v>
      </c>
      <c r="G109" s="737" t="s">
        <v>801</v>
      </c>
    </row>
    <row r="110" spans="1:7" hidden="1" x14ac:dyDescent="0.4">
      <c r="A110" s="738" t="s">
        <v>802</v>
      </c>
      <c r="B110" s="732"/>
      <c r="C110" s="732"/>
      <c r="D110" s="732"/>
      <c r="F110" s="732"/>
      <c r="G110" s="732"/>
    </row>
    <row r="111" spans="1:7" hidden="1" x14ac:dyDescent="0.4">
      <c r="A111" s="739" t="s">
        <v>803</v>
      </c>
      <c r="B111" s="731"/>
      <c r="C111" s="741" t="e">
        <f>(D111-B111)/D111</f>
        <v>#DIV/0!</v>
      </c>
      <c r="D111" s="742"/>
      <c r="F111" s="742"/>
      <c r="G111" s="742"/>
    </row>
    <row r="112" spans="1:7" hidden="1" x14ac:dyDescent="0.4">
      <c r="A112" s="739" t="s">
        <v>804</v>
      </c>
      <c r="B112" s="731"/>
      <c r="C112" s="741" t="e">
        <f t="shared" ref="C112:C113" si="15">(D112-B112)/D112</f>
        <v>#DIV/0!</v>
      </c>
      <c r="D112" s="742"/>
      <c r="F112" s="742"/>
      <c r="G112" s="742"/>
    </row>
    <row r="113" spans="1:7" hidden="1" x14ac:dyDescent="0.4">
      <c r="A113" s="739" t="s">
        <v>805</v>
      </c>
      <c r="B113" s="731"/>
      <c r="C113" s="741" t="e">
        <f t="shared" si="15"/>
        <v>#DIV/0!</v>
      </c>
      <c r="D113" s="742"/>
      <c r="F113" s="742"/>
      <c r="G113" s="742"/>
    </row>
    <row r="114" spans="1:7" hidden="1" x14ac:dyDescent="0.4">
      <c r="A114" s="739"/>
      <c r="B114" s="731"/>
      <c r="C114" s="732"/>
      <c r="D114" s="732"/>
      <c r="F114" s="731"/>
      <c r="G114" s="732"/>
    </row>
  </sheetData>
  <sheetProtection algorithmName="SHA-512" hashValue="VRT09fr1ER67PRmpngD94AQtLg3v66pgu8wWXeI6u+f9DWjIsyk/CWfIrLgXaRnhYUF64WjahKuAb97Q25kAFA==" saltValue="Tn4uqut0v7eD1JhCLvbJPQ==" spinCount="100000" sheet="1" selectLockedCells="1"/>
  <mergeCells count="24573">
    <mergeCell ref="XFA4:XFB4"/>
    <mergeCell ref="XFC4:XFD4"/>
    <mergeCell ref="XEO4:XEP4"/>
    <mergeCell ref="XEQ4:XER4"/>
    <mergeCell ref="XES4:XET4"/>
    <mergeCell ref="XEU4:XEV4"/>
    <mergeCell ref="XEW4:XEX4"/>
    <mergeCell ref="XEY4:XEZ4"/>
    <mergeCell ref="XEC4:XED4"/>
    <mergeCell ref="XEE4:XEF4"/>
    <mergeCell ref="XEG4:XEH4"/>
    <mergeCell ref="XEI4:XEJ4"/>
    <mergeCell ref="XEK4:XEL4"/>
    <mergeCell ref="XEM4:XEN4"/>
    <mergeCell ref="XDQ4:XDR4"/>
    <mergeCell ref="XDS4:XDT4"/>
    <mergeCell ref="XDU4:XDV4"/>
    <mergeCell ref="XDW4:XDX4"/>
    <mergeCell ref="XDY4:XDZ4"/>
    <mergeCell ref="XEA4:XEB4"/>
    <mergeCell ref="XDE4:XDF4"/>
    <mergeCell ref="XDG4:XDH4"/>
    <mergeCell ref="XDI4:XDJ4"/>
    <mergeCell ref="XDK4:XDL4"/>
    <mergeCell ref="XDM4:XDN4"/>
    <mergeCell ref="XDO4:XDP4"/>
    <mergeCell ref="XCS4:XCT4"/>
    <mergeCell ref="XCU4:XCV4"/>
    <mergeCell ref="XCW4:XCX4"/>
    <mergeCell ref="XCY4:XCZ4"/>
    <mergeCell ref="XDA4:XDB4"/>
    <mergeCell ref="XDC4:XDD4"/>
    <mergeCell ref="XCG4:XCH4"/>
    <mergeCell ref="XCI4:XCJ4"/>
    <mergeCell ref="XCK4:XCL4"/>
    <mergeCell ref="XCM4:XCN4"/>
    <mergeCell ref="XCO4:XCP4"/>
    <mergeCell ref="XCQ4:XCR4"/>
    <mergeCell ref="XBU4:XBV4"/>
    <mergeCell ref="XBW4:XBX4"/>
    <mergeCell ref="XBY4:XBZ4"/>
    <mergeCell ref="XCA4:XCB4"/>
    <mergeCell ref="XCC4:XCD4"/>
    <mergeCell ref="XCE4:XCF4"/>
    <mergeCell ref="XBI4:XBJ4"/>
    <mergeCell ref="XBK4:XBL4"/>
    <mergeCell ref="XBM4:XBN4"/>
    <mergeCell ref="XBO4:XBP4"/>
    <mergeCell ref="XBQ4:XBR4"/>
    <mergeCell ref="XBS4:XBT4"/>
    <mergeCell ref="XAW4:XAX4"/>
    <mergeCell ref="XAY4:XAZ4"/>
    <mergeCell ref="XBA4:XBB4"/>
    <mergeCell ref="XBC4:XBD4"/>
    <mergeCell ref="XBE4:XBF4"/>
    <mergeCell ref="XBG4:XBH4"/>
    <mergeCell ref="XAK4:XAL4"/>
    <mergeCell ref="XAM4:XAN4"/>
    <mergeCell ref="XAO4:XAP4"/>
    <mergeCell ref="XAQ4:XAR4"/>
    <mergeCell ref="XAS4:XAT4"/>
    <mergeCell ref="XAU4:XAV4"/>
    <mergeCell ref="WZY4:WZZ4"/>
    <mergeCell ref="XAA4:XAB4"/>
    <mergeCell ref="XAC4:XAD4"/>
    <mergeCell ref="XAE4:XAF4"/>
    <mergeCell ref="XAG4:XAH4"/>
    <mergeCell ref="XAI4:XAJ4"/>
    <mergeCell ref="WZM4:WZN4"/>
    <mergeCell ref="WZO4:WZP4"/>
    <mergeCell ref="WZQ4:WZR4"/>
    <mergeCell ref="WZS4:WZT4"/>
    <mergeCell ref="WZU4:WZV4"/>
    <mergeCell ref="WZW4:WZX4"/>
    <mergeCell ref="WZA4:WZB4"/>
    <mergeCell ref="WZC4:WZD4"/>
    <mergeCell ref="WZE4:WZF4"/>
    <mergeCell ref="WZG4:WZH4"/>
    <mergeCell ref="WZI4:WZJ4"/>
    <mergeCell ref="WZK4:WZL4"/>
    <mergeCell ref="WYO4:WYP4"/>
    <mergeCell ref="WYQ4:WYR4"/>
    <mergeCell ref="WYS4:WYT4"/>
    <mergeCell ref="WYU4:WYV4"/>
    <mergeCell ref="WYW4:WYX4"/>
    <mergeCell ref="WYY4:WYZ4"/>
    <mergeCell ref="WYC4:WYD4"/>
    <mergeCell ref="WYE4:WYF4"/>
    <mergeCell ref="WYG4:WYH4"/>
    <mergeCell ref="WYI4:WYJ4"/>
    <mergeCell ref="WYK4:WYL4"/>
    <mergeCell ref="WYM4:WYN4"/>
    <mergeCell ref="WXQ4:WXR4"/>
    <mergeCell ref="WXS4:WXT4"/>
    <mergeCell ref="WXU4:WXV4"/>
    <mergeCell ref="WXW4:WXX4"/>
    <mergeCell ref="WXY4:WXZ4"/>
    <mergeCell ref="WYA4:WYB4"/>
    <mergeCell ref="WXE4:WXF4"/>
    <mergeCell ref="WXG4:WXH4"/>
    <mergeCell ref="WXI4:WXJ4"/>
    <mergeCell ref="WXK4:WXL4"/>
    <mergeCell ref="WXM4:WXN4"/>
    <mergeCell ref="WXO4:WXP4"/>
    <mergeCell ref="WWS4:WWT4"/>
    <mergeCell ref="WWU4:WWV4"/>
    <mergeCell ref="WWW4:WWX4"/>
    <mergeCell ref="WWY4:WWZ4"/>
    <mergeCell ref="WXA4:WXB4"/>
    <mergeCell ref="WXC4:WXD4"/>
    <mergeCell ref="WWG4:WWH4"/>
    <mergeCell ref="WWI4:WWJ4"/>
    <mergeCell ref="WWK4:WWL4"/>
    <mergeCell ref="WWM4:WWN4"/>
    <mergeCell ref="WWO4:WWP4"/>
    <mergeCell ref="WWQ4:WWR4"/>
    <mergeCell ref="WVU4:WVV4"/>
    <mergeCell ref="WVW4:WVX4"/>
    <mergeCell ref="WVY4:WVZ4"/>
    <mergeCell ref="WWA4:WWB4"/>
    <mergeCell ref="WWC4:WWD4"/>
    <mergeCell ref="WWE4:WWF4"/>
    <mergeCell ref="WVI4:WVJ4"/>
    <mergeCell ref="WVK4:WVL4"/>
    <mergeCell ref="WVM4:WVN4"/>
    <mergeCell ref="WVO4:WVP4"/>
    <mergeCell ref="WVQ4:WVR4"/>
    <mergeCell ref="WVS4:WVT4"/>
    <mergeCell ref="WUW4:WUX4"/>
    <mergeCell ref="WUY4:WUZ4"/>
    <mergeCell ref="WVA4:WVB4"/>
    <mergeCell ref="WVC4:WVD4"/>
    <mergeCell ref="WVE4:WVF4"/>
    <mergeCell ref="WVG4:WVH4"/>
    <mergeCell ref="WUK4:WUL4"/>
    <mergeCell ref="WUM4:WUN4"/>
    <mergeCell ref="WUO4:WUP4"/>
    <mergeCell ref="WUQ4:WUR4"/>
    <mergeCell ref="WUS4:WUT4"/>
    <mergeCell ref="WUU4:WUV4"/>
    <mergeCell ref="WTY4:WTZ4"/>
    <mergeCell ref="WUA4:WUB4"/>
    <mergeCell ref="WUC4:WUD4"/>
    <mergeCell ref="WUE4:WUF4"/>
    <mergeCell ref="WUG4:WUH4"/>
    <mergeCell ref="WUI4:WUJ4"/>
    <mergeCell ref="WTM4:WTN4"/>
    <mergeCell ref="WTO4:WTP4"/>
    <mergeCell ref="WTQ4:WTR4"/>
    <mergeCell ref="WTS4:WTT4"/>
    <mergeCell ref="WTU4:WTV4"/>
    <mergeCell ref="WTW4:WTX4"/>
    <mergeCell ref="WTA4:WTB4"/>
    <mergeCell ref="WTC4:WTD4"/>
    <mergeCell ref="WTE4:WTF4"/>
    <mergeCell ref="WTG4:WTH4"/>
    <mergeCell ref="WTI4:WTJ4"/>
    <mergeCell ref="WTK4:WTL4"/>
    <mergeCell ref="WSO4:WSP4"/>
    <mergeCell ref="WSQ4:WSR4"/>
    <mergeCell ref="WSS4:WST4"/>
    <mergeCell ref="WSU4:WSV4"/>
    <mergeCell ref="WSW4:WSX4"/>
    <mergeCell ref="WSY4:WSZ4"/>
    <mergeCell ref="WSC4:WSD4"/>
    <mergeCell ref="WSE4:WSF4"/>
    <mergeCell ref="WSG4:WSH4"/>
    <mergeCell ref="WSI4:WSJ4"/>
    <mergeCell ref="WSK4:WSL4"/>
    <mergeCell ref="WSM4:WSN4"/>
    <mergeCell ref="WRQ4:WRR4"/>
    <mergeCell ref="WRS4:WRT4"/>
    <mergeCell ref="WRU4:WRV4"/>
    <mergeCell ref="WRW4:WRX4"/>
    <mergeCell ref="WRY4:WRZ4"/>
    <mergeCell ref="WSA4:WSB4"/>
    <mergeCell ref="WRE4:WRF4"/>
    <mergeCell ref="WRG4:WRH4"/>
    <mergeCell ref="WRI4:WRJ4"/>
    <mergeCell ref="WRK4:WRL4"/>
    <mergeCell ref="WRM4:WRN4"/>
    <mergeCell ref="WRO4:WRP4"/>
    <mergeCell ref="WQS4:WQT4"/>
    <mergeCell ref="WQU4:WQV4"/>
    <mergeCell ref="WQW4:WQX4"/>
    <mergeCell ref="WQY4:WQZ4"/>
    <mergeCell ref="WRA4:WRB4"/>
    <mergeCell ref="WRC4:WRD4"/>
    <mergeCell ref="WQG4:WQH4"/>
    <mergeCell ref="WQI4:WQJ4"/>
    <mergeCell ref="WQK4:WQL4"/>
    <mergeCell ref="WQM4:WQN4"/>
    <mergeCell ref="WQO4:WQP4"/>
    <mergeCell ref="WQQ4:WQR4"/>
    <mergeCell ref="WPU4:WPV4"/>
    <mergeCell ref="WPW4:WPX4"/>
    <mergeCell ref="WPY4:WPZ4"/>
    <mergeCell ref="WQA4:WQB4"/>
    <mergeCell ref="WQC4:WQD4"/>
    <mergeCell ref="WQE4:WQF4"/>
    <mergeCell ref="WPI4:WPJ4"/>
    <mergeCell ref="WPK4:WPL4"/>
    <mergeCell ref="WPM4:WPN4"/>
    <mergeCell ref="WPO4:WPP4"/>
    <mergeCell ref="WPQ4:WPR4"/>
    <mergeCell ref="WPS4:WPT4"/>
    <mergeCell ref="WOW4:WOX4"/>
    <mergeCell ref="WOY4:WOZ4"/>
    <mergeCell ref="WPA4:WPB4"/>
    <mergeCell ref="WPC4:WPD4"/>
    <mergeCell ref="WPE4:WPF4"/>
    <mergeCell ref="WPG4:WPH4"/>
    <mergeCell ref="WOK4:WOL4"/>
    <mergeCell ref="WOM4:WON4"/>
    <mergeCell ref="WOO4:WOP4"/>
    <mergeCell ref="WOQ4:WOR4"/>
    <mergeCell ref="WOS4:WOT4"/>
    <mergeCell ref="WOU4:WOV4"/>
    <mergeCell ref="WNY4:WNZ4"/>
    <mergeCell ref="WOA4:WOB4"/>
    <mergeCell ref="WOC4:WOD4"/>
    <mergeCell ref="WOE4:WOF4"/>
    <mergeCell ref="WOG4:WOH4"/>
    <mergeCell ref="WOI4:WOJ4"/>
    <mergeCell ref="WNM4:WNN4"/>
    <mergeCell ref="WNO4:WNP4"/>
    <mergeCell ref="WNQ4:WNR4"/>
    <mergeCell ref="WNS4:WNT4"/>
    <mergeCell ref="WNU4:WNV4"/>
    <mergeCell ref="WNW4:WNX4"/>
    <mergeCell ref="WNA4:WNB4"/>
    <mergeCell ref="WNC4:WND4"/>
    <mergeCell ref="WNE4:WNF4"/>
    <mergeCell ref="WNG4:WNH4"/>
    <mergeCell ref="WNI4:WNJ4"/>
    <mergeCell ref="WNK4:WNL4"/>
    <mergeCell ref="WMO4:WMP4"/>
    <mergeCell ref="WMQ4:WMR4"/>
    <mergeCell ref="WMS4:WMT4"/>
    <mergeCell ref="WMU4:WMV4"/>
    <mergeCell ref="WMW4:WMX4"/>
    <mergeCell ref="WMY4:WMZ4"/>
    <mergeCell ref="WMC4:WMD4"/>
    <mergeCell ref="WME4:WMF4"/>
    <mergeCell ref="WMG4:WMH4"/>
    <mergeCell ref="WMI4:WMJ4"/>
    <mergeCell ref="WMK4:WML4"/>
    <mergeCell ref="WMM4:WMN4"/>
    <mergeCell ref="WLQ4:WLR4"/>
    <mergeCell ref="WLS4:WLT4"/>
    <mergeCell ref="WLU4:WLV4"/>
    <mergeCell ref="WLW4:WLX4"/>
    <mergeCell ref="WLY4:WLZ4"/>
    <mergeCell ref="WMA4:WMB4"/>
    <mergeCell ref="WLE4:WLF4"/>
    <mergeCell ref="WLG4:WLH4"/>
    <mergeCell ref="WLI4:WLJ4"/>
    <mergeCell ref="WLK4:WLL4"/>
    <mergeCell ref="WLM4:WLN4"/>
    <mergeCell ref="WLO4:WLP4"/>
    <mergeCell ref="WKS4:WKT4"/>
    <mergeCell ref="WKU4:WKV4"/>
    <mergeCell ref="WKW4:WKX4"/>
    <mergeCell ref="WKY4:WKZ4"/>
    <mergeCell ref="WLA4:WLB4"/>
    <mergeCell ref="WLC4:WLD4"/>
    <mergeCell ref="WKG4:WKH4"/>
    <mergeCell ref="WKI4:WKJ4"/>
    <mergeCell ref="WKK4:WKL4"/>
    <mergeCell ref="WKM4:WKN4"/>
    <mergeCell ref="WKO4:WKP4"/>
    <mergeCell ref="WKQ4:WKR4"/>
    <mergeCell ref="WJU4:WJV4"/>
    <mergeCell ref="WJW4:WJX4"/>
    <mergeCell ref="WJY4:WJZ4"/>
    <mergeCell ref="WKA4:WKB4"/>
    <mergeCell ref="WKC4:WKD4"/>
    <mergeCell ref="WKE4:WKF4"/>
    <mergeCell ref="WJI4:WJJ4"/>
    <mergeCell ref="WJK4:WJL4"/>
    <mergeCell ref="WJM4:WJN4"/>
    <mergeCell ref="WJO4:WJP4"/>
    <mergeCell ref="WJQ4:WJR4"/>
    <mergeCell ref="WJS4:WJT4"/>
    <mergeCell ref="WIW4:WIX4"/>
    <mergeCell ref="WIY4:WIZ4"/>
    <mergeCell ref="WJA4:WJB4"/>
    <mergeCell ref="WJC4:WJD4"/>
    <mergeCell ref="WJE4:WJF4"/>
    <mergeCell ref="WJG4:WJH4"/>
    <mergeCell ref="WIK4:WIL4"/>
    <mergeCell ref="WIM4:WIN4"/>
    <mergeCell ref="WIO4:WIP4"/>
    <mergeCell ref="WIQ4:WIR4"/>
    <mergeCell ref="WIS4:WIT4"/>
    <mergeCell ref="WIU4:WIV4"/>
    <mergeCell ref="WHY4:WHZ4"/>
    <mergeCell ref="WIA4:WIB4"/>
    <mergeCell ref="WIC4:WID4"/>
    <mergeCell ref="WIE4:WIF4"/>
    <mergeCell ref="WIG4:WIH4"/>
    <mergeCell ref="WII4:WIJ4"/>
    <mergeCell ref="WHM4:WHN4"/>
    <mergeCell ref="WHO4:WHP4"/>
    <mergeCell ref="WHQ4:WHR4"/>
    <mergeCell ref="WHS4:WHT4"/>
    <mergeCell ref="WHU4:WHV4"/>
    <mergeCell ref="WHW4:WHX4"/>
    <mergeCell ref="WHA4:WHB4"/>
    <mergeCell ref="WHC4:WHD4"/>
    <mergeCell ref="WHE4:WHF4"/>
    <mergeCell ref="WHG4:WHH4"/>
    <mergeCell ref="WHI4:WHJ4"/>
    <mergeCell ref="WHK4:WHL4"/>
    <mergeCell ref="WGO4:WGP4"/>
    <mergeCell ref="WGQ4:WGR4"/>
    <mergeCell ref="WGS4:WGT4"/>
    <mergeCell ref="WGU4:WGV4"/>
    <mergeCell ref="WGW4:WGX4"/>
    <mergeCell ref="WGY4:WGZ4"/>
    <mergeCell ref="WGC4:WGD4"/>
    <mergeCell ref="WGE4:WGF4"/>
    <mergeCell ref="WGG4:WGH4"/>
    <mergeCell ref="WGI4:WGJ4"/>
    <mergeCell ref="WGK4:WGL4"/>
    <mergeCell ref="WGM4:WGN4"/>
    <mergeCell ref="WFQ4:WFR4"/>
    <mergeCell ref="WFS4:WFT4"/>
    <mergeCell ref="WFU4:WFV4"/>
    <mergeCell ref="WFW4:WFX4"/>
    <mergeCell ref="WFY4:WFZ4"/>
    <mergeCell ref="WGA4:WGB4"/>
    <mergeCell ref="WFE4:WFF4"/>
    <mergeCell ref="WFG4:WFH4"/>
    <mergeCell ref="WFI4:WFJ4"/>
    <mergeCell ref="WFK4:WFL4"/>
    <mergeCell ref="WFM4:WFN4"/>
    <mergeCell ref="WFO4:WFP4"/>
    <mergeCell ref="WES4:WET4"/>
    <mergeCell ref="WEU4:WEV4"/>
    <mergeCell ref="WEW4:WEX4"/>
    <mergeCell ref="WEY4:WEZ4"/>
    <mergeCell ref="WFA4:WFB4"/>
    <mergeCell ref="WFC4:WFD4"/>
    <mergeCell ref="WEG4:WEH4"/>
    <mergeCell ref="WEI4:WEJ4"/>
    <mergeCell ref="WEK4:WEL4"/>
    <mergeCell ref="WEM4:WEN4"/>
    <mergeCell ref="WEO4:WEP4"/>
    <mergeCell ref="WEQ4:WER4"/>
    <mergeCell ref="WDU4:WDV4"/>
    <mergeCell ref="WDW4:WDX4"/>
    <mergeCell ref="WDY4:WDZ4"/>
    <mergeCell ref="WEA4:WEB4"/>
    <mergeCell ref="WEC4:WED4"/>
    <mergeCell ref="WEE4:WEF4"/>
    <mergeCell ref="WDI4:WDJ4"/>
    <mergeCell ref="WDK4:WDL4"/>
    <mergeCell ref="WDM4:WDN4"/>
    <mergeCell ref="WDO4:WDP4"/>
    <mergeCell ref="WDQ4:WDR4"/>
    <mergeCell ref="WDS4:WDT4"/>
    <mergeCell ref="WCW4:WCX4"/>
    <mergeCell ref="WCY4:WCZ4"/>
    <mergeCell ref="WDA4:WDB4"/>
    <mergeCell ref="WDC4:WDD4"/>
    <mergeCell ref="WDE4:WDF4"/>
    <mergeCell ref="WDG4:WDH4"/>
    <mergeCell ref="WCK4:WCL4"/>
    <mergeCell ref="WCM4:WCN4"/>
    <mergeCell ref="WCO4:WCP4"/>
    <mergeCell ref="WCQ4:WCR4"/>
    <mergeCell ref="WCS4:WCT4"/>
    <mergeCell ref="WCU4:WCV4"/>
    <mergeCell ref="WBY4:WBZ4"/>
    <mergeCell ref="WCA4:WCB4"/>
    <mergeCell ref="WCC4:WCD4"/>
    <mergeCell ref="WCE4:WCF4"/>
    <mergeCell ref="WCG4:WCH4"/>
    <mergeCell ref="WCI4:WCJ4"/>
    <mergeCell ref="WBM4:WBN4"/>
    <mergeCell ref="WBO4:WBP4"/>
    <mergeCell ref="WBQ4:WBR4"/>
    <mergeCell ref="WBS4:WBT4"/>
    <mergeCell ref="WBU4:WBV4"/>
    <mergeCell ref="WBW4:WBX4"/>
    <mergeCell ref="WBA4:WBB4"/>
    <mergeCell ref="WBC4:WBD4"/>
    <mergeCell ref="WBE4:WBF4"/>
    <mergeCell ref="WBG4:WBH4"/>
    <mergeCell ref="WBI4:WBJ4"/>
    <mergeCell ref="WBK4:WBL4"/>
    <mergeCell ref="WAO4:WAP4"/>
    <mergeCell ref="WAQ4:WAR4"/>
    <mergeCell ref="WAS4:WAT4"/>
    <mergeCell ref="WAU4:WAV4"/>
    <mergeCell ref="WAW4:WAX4"/>
    <mergeCell ref="WAY4:WAZ4"/>
    <mergeCell ref="WAC4:WAD4"/>
    <mergeCell ref="WAE4:WAF4"/>
    <mergeCell ref="WAG4:WAH4"/>
    <mergeCell ref="WAI4:WAJ4"/>
    <mergeCell ref="WAK4:WAL4"/>
    <mergeCell ref="WAM4:WAN4"/>
    <mergeCell ref="VZQ4:VZR4"/>
    <mergeCell ref="VZS4:VZT4"/>
    <mergeCell ref="VZU4:VZV4"/>
    <mergeCell ref="VZW4:VZX4"/>
    <mergeCell ref="VZY4:VZZ4"/>
    <mergeCell ref="WAA4:WAB4"/>
    <mergeCell ref="VZE4:VZF4"/>
    <mergeCell ref="VZG4:VZH4"/>
    <mergeCell ref="VZI4:VZJ4"/>
    <mergeCell ref="VZK4:VZL4"/>
    <mergeCell ref="VZM4:VZN4"/>
    <mergeCell ref="VZO4:VZP4"/>
    <mergeCell ref="VYS4:VYT4"/>
    <mergeCell ref="VYU4:VYV4"/>
    <mergeCell ref="VYW4:VYX4"/>
    <mergeCell ref="VYY4:VYZ4"/>
    <mergeCell ref="VZA4:VZB4"/>
    <mergeCell ref="VZC4:VZD4"/>
    <mergeCell ref="VYG4:VYH4"/>
    <mergeCell ref="VYI4:VYJ4"/>
    <mergeCell ref="VYK4:VYL4"/>
    <mergeCell ref="VYM4:VYN4"/>
    <mergeCell ref="VYO4:VYP4"/>
    <mergeCell ref="VYQ4:VYR4"/>
    <mergeCell ref="VXU4:VXV4"/>
    <mergeCell ref="VXW4:VXX4"/>
    <mergeCell ref="VXY4:VXZ4"/>
    <mergeCell ref="VYA4:VYB4"/>
    <mergeCell ref="VYC4:VYD4"/>
    <mergeCell ref="VYE4:VYF4"/>
    <mergeCell ref="VXI4:VXJ4"/>
    <mergeCell ref="VXK4:VXL4"/>
    <mergeCell ref="VXM4:VXN4"/>
    <mergeCell ref="VXO4:VXP4"/>
    <mergeCell ref="VXQ4:VXR4"/>
    <mergeCell ref="VXS4:VXT4"/>
    <mergeCell ref="VWW4:VWX4"/>
    <mergeCell ref="VWY4:VWZ4"/>
    <mergeCell ref="VXA4:VXB4"/>
    <mergeCell ref="VXC4:VXD4"/>
    <mergeCell ref="VXE4:VXF4"/>
    <mergeCell ref="VXG4:VXH4"/>
    <mergeCell ref="VWK4:VWL4"/>
    <mergeCell ref="VWM4:VWN4"/>
    <mergeCell ref="VWO4:VWP4"/>
    <mergeCell ref="VWQ4:VWR4"/>
    <mergeCell ref="VWS4:VWT4"/>
    <mergeCell ref="VWU4:VWV4"/>
    <mergeCell ref="VVY4:VVZ4"/>
    <mergeCell ref="VWA4:VWB4"/>
    <mergeCell ref="VWC4:VWD4"/>
    <mergeCell ref="VWE4:VWF4"/>
    <mergeCell ref="VWG4:VWH4"/>
    <mergeCell ref="VWI4:VWJ4"/>
    <mergeCell ref="VVM4:VVN4"/>
    <mergeCell ref="VVO4:VVP4"/>
    <mergeCell ref="VVQ4:VVR4"/>
    <mergeCell ref="VVS4:VVT4"/>
    <mergeCell ref="VVU4:VVV4"/>
    <mergeCell ref="VVW4:VVX4"/>
    <mergeCell ref="VVA4:VVB4"/>
    <mergeCell ref="VVC4:VVD4"/>
    <mergeCell ref="VVE4:VVF4"/>
    <mergeCell ref="VVG4:VVH4"/>
    <mergeCell ref="VVI4:VVJ4"/>
    <mergeCell ref="VVK4:VVL4"/>
    <mergeCell ref="VUO4:VUP4"/>
    <mergeCell ref="VUQ4:VUR4"/>
    <mergeCell ref="VUS4:VUT4"/>
    <mergeCell ref="VUU4:VUV4"/>
    <mergeCell ref="VUW4:VUX4"/>
    <mergeCell ref="VUY4:VUZ4"/>
    <mergeCell ref="VUC4:VUD4"/>
    <mergeCell ref="VUE4:VUF4"/>
    <mergeCell ref="VUG4:VUH4"/>
    <mergeCell ref="VUI4:VUJ4"/>
    <mergeCell ref="VUK4:VUL4"/>
    <mergeCell ref="VUM4:VUN4"/>
    <mergeCell ref="VTQ4:VTR4"/>
    <mergeCell ref="VTS4:VTT4"/>
    <mergeCell ref="VTU4:VTV4"/>
    <mergeCell ref="VTW4:VTX4"/>
    <mergeCell ref="VTY4:VTZ4"/>
    <mergeCell ref="VUA4:VUB4"/>
    <mergeCell ref="VTE4:VTF4"/>
    <mergeCell ref="VTG4:VTH4"/>
    <mergeCell ref="VTI4:VTJ4"/>
    <mergeCell ref="VTK4:VTL4"/>
    <mergeCell ref="VTM4:VTN4"/>
    <mergeCell ref="VTO4:VTP4"/>
    <mergeCell ref="VSS4:VST4"/>
    <mergeCell ref="VSU4:VSV4"/>
    <mergeCell ref="VSW4:VSX4"/>
    <mergeCell ref="VSY4:VSZ4"/>
    <mergeCell ref="VTA4:VTB4"/>
    <mergeCell ref="VTC4:VTD4"/>
    <mergeCell ref="VSG4:VSH4"/>
    <mergeCell ref="VSI4:VSJ4"/>
    <mergeCell ref="VSK4:VSL4"/>
    <mergeCell ref="VSM4:VSN4"/>
    <mergeCell ref="VSO4:VSP4"/>
    <mergeCell ref="VSQ4:VSR4"/>
    <mergeCell ref="VRU4:VRV4"/>
    <mergeCell ref="VRW4:VRX4"/>
    <mergeCell ref="VRY4:VRZ4"/>
    <mergeCell ref="VSA4:VSB4"/>
    <mergeCell ref="VSC4:VSD4"/>
    <mergeCell ref="VSE4:VSF4"/>
    <mergeCell ref="VRI4:VRJ4"/>
    <mergeCell ref="VRK4:VRL4"/>
    <mergeCell ref="VRM4:VRN4"/>
    <mergeCell ref="VRO4:VRP4"/>
    <mergeCell ref="VRQ4:VRR4"/>
    <mergeCell ref="VRS4:VRT4"/>
    <mergeCell ref="VQW4:VQX4"/>
    <mergeCell ref="VQY4:VQZ4"/>
    <mergeCell ref="VRA4:VRB4"/>
    <mergeCell ref="VRC4:VRD4"/>
    <mergeCell ref="VRE4:VRF4"/>
    <mergeCell ref="VRG4:VRH4"/>
    <mergeCell ref="VQK4:VQL4"/>
    <mergeCell ref="VQM4:VQN4"/>
    <mergeCell ref="VQO4:VQP4"/>
    <mergeCell ref="VQQ4:VQR4"/>
    <mergeCell ref="VQS4:VQT4"/>
    <mergeCell ref="VQU4:VQV4"/>
    <mergeCell ref="VPY4:VPZ4"/>
    <mergeCell ref="VQA4:VQB4"/>
    <mergeCell ref="VQC4:VQD4"/>
    <mergeCell ref="VQE4:VQF4"/>
    <mergeCell ref="VQG4:VQH4"/>
    <mergeCell ref="VQI4:VQJ4"/>
    <mergeCell ref="VPM4:VPN4"/>
    <mergeCell ref="VPO4:VPP4"/>
    <mergeCell ref="VPQ4:VPR4"/>
    <mergeCell ref="VPS4:VPT4"/>
    <mergeCell ref="VPU4:VPV4"/>
    <mergeCell ref="VPW4:VPX4"/>
    <mergeCell ref="VPA4:VPB4"/>
    <mergeCell ref="VPC4:VPD4"/>
    <mergeCell ref="VPE4:VPF4"/>
    <mergeCell ref="VPG4:VPH4"/>
    <mergeCell ref="VPI4:VPJ4"/>
    <mergeCell ref="VPK4:VPL4"/>
    <mergeCell ref="VOO4:VOP4"/>
    <mergeCell ref="VOQ4:VOR4"/>
    <mergeCell ref="VOS4:VOT4"/>
    <mergeCell ref="VOU4:VOV4"/>
    <mergeCell ref="VOW4:VOX4"/>
    <mergeCell ref="VOY4:VOZ4"/>
    <mergeCell ref="VOC4:VOD4"/>
    <mergeCell ref="VOE4:VOF4"/>
    <mergeCell ref="VOG4:VOH4"/>
    <mergeCell ref="VOI4:VOJ4"/>
    <mergeCell ref="VOK4:VOL4"/>
    <mergeCell ref="VOM4:VON4"/>
    <mergeCell ref="VNQ4:VNR4"/>
    <mergeCell ref="VNS4:VNT4"/>
    <mergeCell ref="VNU4:VNV4"/>
    <mergeCell ref="VNW4:VNX4"/>
    <mergeCell ref="VNY4:VNZ4"/>
    <mergeCell ref="VOA4:VOB4"/>
    <mergeCell ref="VNE4:VNF4"/>
    <mergeCell ref="VNG4:VNH4"/>
    <mergeCell ref="VNI4:VNJ4"/>
    <mergeCell ref="VNK4:VNL4"/>
    <mergeCell ref="VNM4:VNN4"/>
    <mergeCell ref="VNO4:VNP4"/>
    <mergeCell ref="VMS4:VMT4"/>
    <mergeCell ref="VMU4:VMV4"/>
    <mergeCell ref="VMW4:VMX4"/>
    <mergeCell ref="VMY4:VMZ4"/>
    <mergeCell ref="VNA4:VNB4"/>
    <mergeCell ref="VNC4:VND4"/>
    <mergeCell ref="VMG4:VMH4"/>
    <mergeCell ref="VMI4:VMJ4"/>
    <mergeCell ref="VMK4:VML4"/>
    <mergeCell ref="VMM4:VMN4"/>
    <mergeCell ref="VMO4:VMP4"/>
    <mergeCell ref="VMQ4:VMR4"/>
    <mergeCell ref="VLU4:VLV4"/>
    <mergeCell ref="VLW4:VLX4"/>
    <mergeCell ref="VLY4:VLZ4"/>
    <mergeCell ref="VMA4:VMB4"/>
    <mergeCell ref="VMC4:VMD4"/>
    <mergeCell ref="VME4:VMF4"/>
    <mergeCell ref="VLI4:VLJ4"/>
    <mergeCell ref="VLK4:VLL4"/>
    <mergeCell ref="VLM4:VLN4"/>
    <mergeCell ref="VLO4:VLP4"/>
    <mergeCell ref="VLQ4:VLR4"/>
    <mergeCell ref="VLS4:VLT4"/>
    <mergeCell ref="VKW4:VKX4"/>
    <mergeCell ref="VKY4:VKZ4"/>
    <mergeCell ref="VLA4:VLB4"/>
    <mergeCell ref="VLC4:VLD4"/>
    <mergeCell ref="VLE4:VLF4"/>
    <mergeCell ref="VLG4:VLH4"/>
    <mergeCell ref="VKK4:VKL4"/>
    <mergeCell ref="VKM4:VKN4"/>
    <mergeCell ref="VKO4:VKP4"/>
    <mergeCell ref="VKQ4:VKR4"/>
    <mergeCell ref="VKS4:VKT4"/>
    <mergeCell ref="VKU4:VKV4"/>
    <mergeCell ref="VJY4:VJZ4"/>
    <mergeCell ref="VKA4:VKB4"/>
    <mergeCell ref="VKC4:VKD4"/>
    <mergeCell ref="VKE4:VKF4"/>
    <mergeCell ref="VKG4:VKH4"/>
    <mergeCell ref="VKI4:VKJ4"/>
    <mergeCell ref="VJM4:VJN4"/>
    <mergeCell ref="VJO4:VJP4"/>
    <mergeCell ref="VJQ4:VJR4"/>
    <mergeCell ref="VJS4:VJT4"/>
    <mergeCell ref="VJU4:VJV4"/>
    <mergeCell ref="VJW4:VJX4"/>
    <mergeCell ref="VJA4:VJB4"/>
    <mergeCell ref="VJC4:VJD4"/>
    <mergeCell ref="VJE4:VJF4"/>
    <mergeCell ref="VJG4:VJH4"/>
    <mergeCell ref="VJI4:VJJ4"/>
    <mergeCell ref="VJK4:VJL4"/>
    <mergeCell ref="VIO4:VIP4"/>
    <mergeCell ref="VIQ4:VIR4"/>
    <mergeCell ref="VIS4:VIT4"/>
    <mergeCell ref="VIU4:VIV4"/>
    <mergeCell ref="VIW4:VIX4"/>
    <mergeCell ref="VIY4:VIZ4"/>
    <mergeCell ref="VIC4:VID4"/>
    <mergeCell ref="VIE4:VIF4"/>
    <mergeCell ref="VIG4:VIH4"/>
    <mergeCell ref="VII4:VIJ4"/>
    <mergeCell ref="VIK4:VIL4"/>
    <mergeCell ref="VIM4:VIN4"/>
    <mergeCell ref="VHQ4:VHR4"/>
    <mergeCell ref="VHS4:VHT4"/>
    <mergeCell ref="VHU4:VHV4"/>
    <mergeCell ref="VHW4:VHX4"/>
    <mergeCell ref="VHY4:VHZ4"/>
    <mergeCell ref="VIA4:VIB4"/>
    <mergeCell ref="VHE4:VHF4"/>
    <mergeCell ref="VHG4:VHH4"/>
    <mergeCell ref="VHI4:VHJ4"/>
    <mergeCell ref="VHK4:VHL4"/>
    <mergeCell ref="VHM4:VHN4"/>
    <mergeCell ref="VHO4:VHP4"/>
    <mergeCell ref="VGS4:VGT4"/>
    <mergeCell ref="VGU4:VGV4"/>
    <mergeCell ref="VGW4:VGX4"/>
    <mergeCell ref="VGY4:VGZ4"/>
    <mergeCell ref="VHA4:VHB4"/>
    <mergeCell ref="VHC4:VHD4"/>
    <mergeCell ref="VGG4:VGH4"/>
    <mergeCell ref="VGI4:VGJ4"/>
    <mergeCell ref="VGK4:VGL4"/>
    <mergeCell ref="VGM4:VGN4"/>
    <mergeCell ref="VGO4:VGP4"/>
    <mergeCell ref="VGQ4:VGR4"/>
    <mergeCell ref="VFU4:VFV4"/>
    <mergeCell ref="VFW4:VFX4"/>
    <mergeCell ref="VFY4:VFZ4"/>
    <mergeCell ref="VGA4:VGB4"/>
    <mergeCell ref="VGC4:VGD4"/>
    <mergeCell ref="VGE4:VGF4"/>
    <mergeCell ref="VFI4:VFJ4"/>
    <mergeCell ref="VFK4:VFL4"/>
    <mergeCell ref="VFM4:VFN4"/>
    <mergeCell ref="VFO4:VFP4"/>
    <mergeCell ref="VFQ4:VFR4"/>
    <mergeCell ref="VFS4:VFT4"/>
    <mergeCell ref="VEW4:VEX4"/>
    <mergeCell ref="VEY4:VEZ4"/>
    <mergeCell ref="VFA4:VFB4"/>
    <mergeCell ref="VFC4:VFD4"/>
    <mergeCell ref="VFE4:VFF4"/>
    <mergeCell ref="VFG4:VFH4"/>
    <mergeCell ref="VEK4:VEL4"/>
    <mergeCell ref="VEM4:VEN4"/>
    <mergeCell ref="VEO4:VEP4"/>
    <mergeCell ref="VEQ4:VER4"/>
    <mergeCell ref="VES4:VET4"/>
    <mergeCell ref="VEU4:VEV4"/>
    <mergeCell ref="VDY4:VDZ4"/>
    <mergeCell ref="VEA4:VEB4"/>
    <mergeCell ref="VEC4:VED4"/>
    <mergeCell ref="VEE4:VEF4"/>
    <mergeCell ref="VEG4:VEH4"/>
    <mergeCell ref="VEI4:VEJ4"/>
    <mergeCell ref="VDM4:VDN4"/>
    <mergeCell ref="VDO4:VDP4"/>
    <mergeCell ref="VDQ4:VDR4"/>
    <mergeCell ref="VDS4:VDT4"/>
    <mergeCell ref="VDU4:VDV4"/>
    <mergeCell ref="VDW4:VDX4"/>
    <mergeCell ref="VDA4:VDB4"/>
    <mergeCell ref="VDC4:VDD4"/>
    <mergeCell ref="VDE4:VDF4"/>
    <mergeCell ref="VDG4:VDH4"/>
    <mergeCell ref="VDI4:VDJ4"/>
    <mergeCell ref="VDK4:VDL4"/>
    <mergeCell ref="VCO4:VCP4"/>
    <mergeCell ref="VCQ4:VCR4"/>
    <mergeCell ref="VCS4:VCT4"/>
    <mergeCell ref="VCU4:VCV4"/>
    <mergeCell ref="VCW4:VCX4"/>
    <mergeCell ref="VCY4:VCZ4"/>
    <mergeCell ref="VCC4:VCD4"/>
    <mergeCell ref="VCE4:VCF4"/>
    <mergeCell ref="VCG4:VCH4"/>
    <mergeCell ref="VCI4:VCJ4"/>
    <mergeCell ref="VCK4:VCL4"/>
    <mergeCell ref="VCM4:VCN4"/>
    <mergeCell ref="VBQ4:VBR4"/>
    <mergeCell ref="VBS4:VBT4"/>
    <mergeCell ref="VBU4:VBV4"/>
    <mergeCell ref="VBW4:VBX4"/>
    <mergeCell ref="VBY4:VBZ4"/>
    <mergeCell ref="VCA4:VCB4"/>
    <mergeCell ref="VBE4:VBF4"/>
    <mergeCell ref="VBG4:VBH4"/>
    <mergeCell ref="VBI4:VBJ4"/>
    <mergeCell ref="VBK4:VBL4"/>
    <mergeCell ref="VBM4:VBN4"/>
    <mergeCell ref="VBO4:VBP4"/>
    <mergeCell ref="VAS4:VAT4"/>
    <mergeCell ref="VAU4:VAV4"/>
    <mergeCell ref="VAW4:VAX4"/>
    <mergeCell ref="VAY4:VAZ4"/>
    <mergeCell ref="VBA4:VBB4"/>
    <mergeCell ref="VBC4:VBD4"/>
    <mergeCell ref="VAG4:VAH4"/>
    <mergeCell ref="VAI4:VAJ4"/>
    <mergeCell ref="VAK4:VAL4"/>
    <mergeCell ref="VAM4:VAN4"/>
    <mergeCell ref="VAO4:VAP4"/>
    <mergeCell ref="VAQ4:VAR4"/>
    <mergeCell ref="UZU4:UZV4"/>
    <mergeCell ref="UZW4:UZX4"/>
    <mergeCell ref="UZY4:UZZ4"/>
    <mergeCell ref="VAA4:VAB4"/>
    <mergeCell ref="VAC4:VAD4"/>
    <mergeCell ref="VAE4:VAF4"/>
    <mergeCell ref="UZI4:UZJ4"/>
    <mergeCell ref="UZK4:UZL4"/>
    <mergeCell ref="UZM4:UZN4"/>
    <mergeCell ref="UZO4:UZP4"/>
    <mergeCell ref="UZQ4:UZR4"/>
    <mergeCell ref="UZS4:UZT4"/>
    <mergeCell ref="UYW4:UYX4"/>
    <mergeCell ref="UYY4:UYZ4"/>
    <mergeCell ref="UZA4:UZB4"/>
    <mergeCell ref="UZC4:UZD4"/>
    <mergeCell ref="UZE4:UZF4"/>
    <mergeCell ref="UZG4:UZH4"/>
    <mergeCell ref="UYK4:UYL4"/>
    <mergeCell ref="UYM4:UYN4"/>
    <mergeCell ref="UYO4:UYP4"/>
    <mergeCell ref="UYQ4:UYR4"/>
    <mergeCell ref="UYS4:UYT4"/>
    <mergeCell ref="UYU4:UYV4"/>
    <mergeCell ref="UXY4:UXZ4"/>
    <mergeCell ref="UYA4:UYB4"/>
    <mergeCell ref="UYC4:UYD4"/>
    <mergeCell ref="UYE4:UYF4"/>
    <mergeCell ref="UYG4:UYH4"/>
    <mergeCell ref="UYI4:UYJ4"/>
    <mergeCell ref="UXM4:UXN4"/>
    <mergeCell ref="UXO4:UXP4"/>
    <mergeCell ref="UXQ4:UXR4"/>
    <mergeCell ref="UXS4:UXT4"/>
    <mergeCell ref="UXU4:UXV4"/>
    <mergeCell ref="UXW4:UXX4"/>
    <mergeCell ref="UXA4:UXB4"/>
    <mergeCell ref="UXC4:UXD4"/>
    <mergeCell ref="UXE4:UXF4"/>
    <mergeCell ref="UXG4:UXH4"/>
    <mergeCell ref="UXI4:UXJ4"/>
    <mergeCell ref="UXK4:UXL4"/>
    <mergeCell ref="UWO4:UWP4"/>
    <mergeCell ref="UWQ4:UWR4"/>
    <mergeCell ref="UWS4:UWT4"/>
    <mergeCell ref="UWU4:UWV4"/>
    <mergeCell ref="UWW4:UWX4"/>
    <mergeCell ref="UWY4:UWZ4"/>
    <mergeCell ref="UWC4:UWD4"/>
    <mergeCell ref="UWE4:UWF4"/>
    <mergeCell ref="UWG4:UWH4"/>
    <mergeCell ref="UWI4:UWJ4"/>
    <mergeCell ref="UWK4:UWL4"/>
    <mergeCell ref="UWM4:UWN4"/>
    <mergeCell ref="UVQ4:UVR4"/>
    <mergeCell ref="UVS4:UVT4"/>
    <mergeCell ref="UVU4:UVV4"/>
    <mergeCell ref="UVW4:UVX4"/>
    <mergeCell ref="UVY4:UVZ4"/>
    <mergeCell ref="UWA4:UWB4"/>
    <mergeCell ref="UVE4:UVF4"/>
    <mergeCell ref="UVG4:UVH4"/>
    <mergeCell ref="UVI4:UVJ4"/>
    <mergeCell ref="UVK4:UVL4"/>
    <mergeCell ref="UVM4:UVN4"/>
    <mergeCell ref="UVO4:UVP4"/>
    <mergeCell ref="UUS4:UUT4"/>
    <mergeCell ref="UUU4:UUV4"/>
    <mergeCell ref="UUW4:UUX4"/>
    <mergeCell ref="UUY4:UUZ4"/>
    <mergeCell ref="UVA4:UVB4"/>
    <mergeCell ref="UVC4:UVD4"/>
    <mergeCell ref="UUG4:UUH4"/>
    <mergeCell ref="UUI4:UUJ4"/>
    <mergeCell ref="UUK4:UUL4"/>
    <mergeCell ref="UUM4:UUN4"/>
    <mergeCell ref="UUO4:UUP4"/>
    <mergeCell ref="UUQ4:UUR4"/>
    <mergeCell ref="UTU4:UTV4"/>
    <mergeCell ref="UTW4:UTX4"/>
    <mergeCell ref="UTY4:UTZ4"/>
    <mergeCell ref="UUA4:UUB4"/>
    <mergeCell ref="UUC4:UUD4"/>
    <mergeCell ref="UUE4:UUF4"/>
    <mergeCell ref="UTI4:UTJ4"/>
    <mergeCell ref="UTK4:UTL4"/>
    <mergeCell ref="UTM4:UTN4"/>
    <mergeCell ref="UTO4:UTP4"/>
    <mergeCell ref="UTQ4:UTR4"/>
    <mergeCell ref="UTS4:UTT4"/>
    <mergeCell ref="USW4:USX4"/>
    <mergeCell ref="USY4:USZ4"/>
    <mergeCell ref="UTA4:UTB4"/>
    <mergeCell ref="UTC4:UTD4"/>
    <mergeCell ref="UTE4:UTF4"/>
    <mergeCell ref="UTG4:UTH4"/>
    <mergeCell ref="USK4:USL4"/>
    <mergeCell ref="USM4:USN4"/>
    <mergeCell ref="USO4:USP4"/>
    <mergeCell ref="USQ4:USR4"/>
    <mergeCell ref="USS4:UST4"/>
    <mergeCell ref="USU4:USV4"/>
    <mergeCell ref="URY4:URZ4"/>
    <mergeCell ref="USA4:USB4"/>
    <mergeCell ref="USC4:USD4"/>
    <mergeCell ref="USE4:USF4"/>
    <mergeCell ref="USG4:USH4"/>
    <mergeCell ref="USI4:USJ4"/>
    <mergeCell ref="URM4:URN4"/>
    <mergeCell ref="URO4:URP4"/>
    <mergeCell ref="URQ4:URR4"/>
    <mergeCell ref="URS4:URT4"/>
    <mergeCell ref="URU4:URV4"/>
    <mergeCell ref="URW4:URX4"/>
    <mergeCell ref="URA4:URB4"/>
    <mergeCell ref="URC4:URD4"/>
    <mergeCell ref="URE4:URF4"/>
    <mergeCell ref="URG4:URH4"/>
    <mergeCell ref="URI4:URJ4"/>
    <mergeCell ref="URK4:URL4"/>
    <mergeCell ref="UQO4:UQP4"/>
    <mergeCell ref="UQQ4:UQR4"/>
    <mergeCell ref="UQS4:UQT4"/>
    <mergeCell ref="UQU4:UQV4"/>
    <mergeCell ref="UQW4:UQX4"/>
    <mergeCell ref="UQY4:UQZ4"/>
    <mergeCell ref="UQC4:UQD4"/>
    <mergeCell ref="UQE4:UQF4"/>
    <mergeCell ref="UQG4:UQH4"/>
    <mergeCell ref="UQI4:UQJ4"/>
    <mergeCell ref="UQK4:UQL4"/>
    <mergeCell ref="UQM4:UQN4"/>
    <mergeCell ref="UPQ4:UPR4"/>
    <mergeCell ref="UPS4:UPT4"/>
    <mergeCell ref="UPU4:UPV4"/>
    <mergeCell ref="UPW4:UPX4"/>
    <mergeCell ref="UPY4:UPZ4"/>
    <mergeCell ref="UQA4:UQB4"/>
    <mergeCell ref="UPE4:UPF4"/>
    <mergeCell ref="UPG4:UPH4"/>
    <mergeCell ref="UPI4:UPJ4"/>
    <mergeCell ref="UPK4:UPL4"/>
    <mergeCell ref="UPM4:UPN4"/>
    <mergeCell ref="UPO4:UPP4"/>
    <mergeCell ref="UOS4:UOT4"/>
    <mergeCell ref="UOU4:UOV4"/>
    <mergeCell ref="UOW4:UOX4"/>
    <mergeCell ref="UOY4:UOZ4"/>
    <mergeCell ref="UPA4:UPB4"/>
    <mergeCell ref="UPC4:UPD4"/>
    <mergeCell ref="UOG4:UOH4"/>
    <mergeCell ref="UOI4:UOJ4"/>
    <mergeCell ref="UOK4:UOL4"/>
    <mergeCell ref="UOM4:UON4"/>
    <mergeCell ref="UOO4:UOP4"/>
    <mergeCell ref="UOQ4:UOR4"/>
    <mergeCell ref="UNU4:UNV4"/>
    <mergeCell ref="UNW4:UNX4"/>
    <mergeCell ref="UNY4:UNZ4"/>
    <mergeCell ref="UOA4:UOB4"/>
    <mergeCell ref="UOC4:UOD4"/>
    <mergeCell ref="UOE4:UOF4"/>
    <mergeCell ref="UNI4:UNJ4"/>
    <mergeCell ref="UNK4:UNL4"/>
    <mergeCell ref="UNM4:UNN4"/>
    <mergeCell ref="UNO4:UNP4"/>
    <mergeCell ref="UNQ4:UNR4"/>
    <mergeCell ref="UNS4:UNT4"/>
    <mergeCell ref="UMW4:UMX4"/>
    <mergeCell ref="UMY4:UMZ4"/>
    <mergeCell ref="UNA4:UNB4"/>
    <mergeCell ref="UNC4:UND4"/>
    <mergeCell ref="UNE4:UNF4"/>
    <mergeCell ref="UNG4:UNH4"/>
    <mergeCell ref="UMK4:UML4"/>
    <mergeCell ref="UMM4:UMN4"/>
    <mergeCell ref="UMO4:UMP4"/>
    <mergeCell ref="UMQ4:UMR4"/>
    <mergeCell ref="UMS4:UMT4"/>
    <mergeCell ref="UMU4:UMV4"/>
    <mergeCell ref="ULY4:ULZ4"/>
    <mergeCell ref="UMA4:UMB4"/>
    <mergeCell ref="UMC4:UMD4"/>
    <mergeCell ref="UME4:UMF4"/>
    <mergeCell ref="UMG4:UMH4"/>
    <mergeCell ref="UMI4:UMJ4"/>
    <mergeCell ref="ULM4:ULN4"/>
    <mergeCell ref="ULO4:ULP4"/>
    <mergeCell ref="ULQ4:ULR4"/>
    <mergeCell ref="ULS4:ULT4"/>
    <mergeCell ref="ULU4:ULV4"/>
    <mergeCell ref="ULW4:ULX4"/>
    <mergeCell ref="ULA4:ULB4"/>
    <mergeCell ref="ULC4:ULD4"/>
    <mergeCell ref="ULE4:ULF4"/>
    <mergeCell ref="ULG4:ULH4"/>
    <mergeCell ref="ULI4:ULJ4"/>
    <mergeCell ref="ULK4:ULL4"/>
    <mergeCell ref="UKO4:UKP4"/>
    <mergeCell ref="UKQ4:UKR4"/>
    <mergeCell ref="UKS4:UKT4"/>
    <mergeCell ref="UKU4:UKV4"/>
    <mergeCell ref="UKW4:UKX4"/>
    <mergeCell ref="UKY4:UKZ4"/>
    <mergeCell ref="UKC4:UKD4"/>
    <mergeCell ref="UKE4:UKF4"/>
    <mergeCell ref="UKG4:UKH4"/>
    <mergeCell ref="UKI4:UKJ4"/>
    <mergeCell ref="UKK4:UKL4"/>
    <mergeCell ref="UKM4:UKN4"/>
    <mergeCell ref="UJQ4:UJR4"/>
    <mergeCell ref="UJS4:UJT4"/>
    <mergeCell ref="UJU4:UJV4"/>
    <mergeCell ref="UJW4:UJX4"/>
    <mergeCell ref="UJY4:UJZ4"/>
    <mergeCell ref="UKA4:UKB4"/>
    <mergeCell ref="UJE4:UJF4"/>
    <mergeCell ref="UJG4:UJH4"/>
    <mergeCell ref="UJI4:UJJ4"/>
    <mergeCell ref="UJK4:UJL4"/>
    <mergeCell ref="UJM4:UJN4"/>
    <mergeCell ref="UJO4:UJP4"/>
    <mergeCell ref="UIS4:UIT4"/>
    <mergeCell ref="UIU4:UIV4"/>
    <mergeCell ref="UIW4:UIX4"/>
    <mergeCell ref="UIY4:UIZ4"/>
    <mergeCell ref="UJA4:UJB4"/>
    <mergeCell ref="UJC4:UJD4"/>
    <mergeCell ref="UIG4:UIH4"/>
    <mergeCell ref="UII4:UIJ4"/>
    <mergeCell ref="UIK4:UIL4"/>
    <mergeCell ref="UIM4:UIN4"/>
    <mergeCell ref="UIO4:UIP4"/>
    <mergeCell ref="UIQ4:UIR4"/>
    <mergeCell ref="UHU4:UHV4"/>
    <mergeCell ref="UHW4:UHX4"/>
    <mergeCell ref="UHY4:UHZ4"/>
    <mergeCell ref="UIA4:UIB4"/>
    <mergeCell ref="UIC4:UID4"/>
    <mergeCell ref="UIE4:UIF4"/>
    <mergeCell ref="UHI4:UHJ4"/>
    <mergeCell ref="UHK4:UHL4"/>
    <mergeCell ref="UHM4:UHN4"/>
    <mergeCell ref="UHO4:UHP4"/>
    <mergeCell ref="UHQ4:UHR4"/>
    <mergeCell ref="UHS4:UHT4"/>
    <mergeCell ref="UGW4:UGX4"/>
    <mergeCell ref="UGY4:UGZ4"/>
    <mergeCell ref="UHA4:UHB4"/>
    <mergeCell ref="UHC4:UHD4"/>
    <mergeCell ref="UHE4:UHF4"/>
    <mergeCell ref="UHG4:UHH4"/>
    <mergeCell ref="UGK4:UGL4"/>
    <mergeCell ref="UGM4:UGN4"/>
    <mergeCell ref="UGO4:UGP4"/>
    <mergeCell ref="UGQ4:UGR4"/>
    <mergeCell ref="UGS4:UGT4"/>
    <mergeCell ref="UGU4:UGV4"/>
    <mergeCell ref="UFY4:UFZ4"/>
    <mergeCell ref="UGA4:UGB4"/>
    <mergeCell ref="UGC4:UGD4"/>
    <mergeCell ref="UGE4:UGF4"/>
    <mergeCell ref="UGG4:UGH4"/>
    <mergeCell ref="UGI4:UGJ4"/>
    <mergeCell ref="UFM4:UFN4"/>
    <mergeCell ref="UFO4:UFP4"/>
    <mergeCell ref="UFQ4:UFR4"/>
    <mergeCell ref="UFS4:UFT4"/>
    <mergeCell ref="UFU4:UFV4"/>
    <mergeCell ref="UFW4:UFX4"/>
    <mergeCell ref="UFA4:UFB4"/>
    <mergeCell ref="UFC4:UFD4"/>
    <mergeCell ref="UFE4:UFF4"/>
    <mergeCell ref="UFG4:UFH4"/>
    <mergeCell ref="UFI4:UFJ4"/>
    <mergeCell ref="UFK4:UFL4"/>
    <mergeCell ref="UEO4:UEP4"/>
    <mergeCell ref="UEQ4:UER4"/>
    <mergeCell ref="UES4:UET4"/>
    <mergeCell ref="UEU4:UEV4"/>
    <mergeCell ref="UEW4:UEX4"/>
    <mergeCell ref="UEY4:UEZ4"/>
    <mergeCell ref="UEC4:UED4"/>
    <mergeCell ref="UEE4:UEF4"/>
    <mergeCell ref="UEG4:UEH4"/>
    <mergeCell ref="UEI4:UEJ4"/>
    <mergeCell ref="UEK4:UEL4"/>
    <mergeCell ref="UEM4:UEN4"/>
    <mergeCell ref="UDQ4:UDR4"/>
    <mergeCell ref="UDS4:UDT4"/>
    <mergeCell ref="UDU4:UDV4"/>
    <mergeCell ref="UDW4:UDX4"/>
    <mergeCell ref="UDY4:UDZ4"/>
    <mergeCell ref="UEA4:UEB4"/>
    <mergeCell ref="UDE4:UDF4"/>
    <mergeCell ref="UDG4:UDH4"/>
    <mergeCell ref="UDI4:UDJ4"/>
    <mergeCell ref="UDK4:UDL4"/>
    <mergeCell ref="UDM4:UDN4"/>
    <mergeCell ref="UDO4:UDP4"/>
    <mergeCell ref="UCS4:UCT4"/>
    <mergeCell ref="UCU4:UCV4"/>
    <mergeCell ref="UCW4:UCX4"/>
    <mergeCell ref="UCY4:UCZ4"/>
    <mergeCell ref="UDA4:UDB4"/>
    <mergeCell ref="UDC4:UDD4"/>
    <mergeCell ref="UCG4:UCH4"/>
    <mergeCell ref="UCI4:UCJ4"/>
    <mergeCell ref="UCK4:UCL4"/>
    <mergeCell ref="UCM4:UCN4"/>
    <mergeCell ref="UCO4:UCP4"/>
    <mergeCell ref="UCQ4:UCR4"/>
    <mergeCell ref="UBU4:UBV4"/>
    <mergeCell ref="UBW4:UBX4"/>
    <mergeCell ref="UBY4:UBZ4"/>
    <mergeCell ref="UCA4:UCB4"/>
    <mergeCell ref="UCC4:UCD4"/>
    <mergeCell ref="UCE4:UCF4"/>
    <mergeCell ref="UBI4:UBJ4"/>
    <mergeCell ref="UBK4:UBL4"/>
    <mergeCell ref="UBM4:UBN4"/>
    <mergeCell ref="UBO4:UBP4"/>
    <mergeCell ref="UBQ4:UBR4"/>
    <mergeCell ref="UBS4:UBT4"/>
    <mergeCell ref="UAW4:UAX4"/>
    <mergeCell ref="UAY4:UAZ4"/>
    <mergeCell ref="UBA4:UBB4"/>
    <mergeCell ref="UBC4:UBD4"/>
    <mergeCell ref="UBE4:UBF4"/>
    <mergeCell ref="UBG4:UBH4"/>
    <mergeCell ref="UAK4:UAL4"/>
    <mergeCell ref="UAM4:UAN4"/>
    <mergeCell ref="UAO4:UAP4"/>
    <mergeCell ref="UAQ4:UAR4"/>
    <mergeCell ref="UAS4:UAT4"/>
    <mergeCell ref="UAU4:UAV4"/>
    <mergeCell ref="TZY4:TZZ4"/>
    <mergeCell ref="UAA4:UAB4"/>
    <mergeCell ref="UAC4:UAD4"/>
    <mergeCell ref="UAE4:UAF4"/>
    <mergeCell ref="UAG4:UAH4"/>
    <mergeCell ref="UAI4:UAJ4"/>
    <mergeCell ref="TZM4:TZN4"/>
    <mergeCell ref="TZO4:TZP4"/>
    <mergeCell ref="TZQ4:TZR4"/>
    <mergeCell ref="TZS4:TZT4"/>
    <mergeCell ref="TZU4:TZV4"/>
    <mergeCell ref="TZW4:TZX4"/>
    <mergeCell ref="TZA4:TZB4"/>
    <mergeCell ref="TZC4:TZD4"/>
    <mergeCell ref="TZE4:TZF4"/>
    <mergeCell ref="TZG4:TZH4"/>
    <mergeCell ref="TZI4:TZJ4"/>
    <mergeCell ref="TZK4:TZL4"/>
    <mergeCell ref="TYO4:TYP4"/>
    <mergeCell ref="TYQ4:TYR4"/>
    <mergeCell ref="TYS4:TYT4"/>
    <mergeCell ref="TYU4:TYV4"/>
    <mergeCell ref="TYW4:TYX4"/>
    <mergeCell ref="TYY4:TYZ4"/>
    <mergeCell ref="TYC4:TYD4"/>
    <mergeCell ref="TYE4:TYF4"/>
    <mergeCell ref="TYG4:TYH4"/>
    <mergeCell ref="TYI4:TYJ4"/>
    <mergeCell ref="TYK4:TYL4"/>
    <mergeCell ref="TYM4:TYN4"/>
    <mergeCell ref="TXQ4:TXR4"/>
    <mergeCell ref="TXS4:TXT4"/>
    <mergeCell ref="TXU4:TXV4"/>
    <mergeCell ref="TXW4:TXX4"/>
    <mergeCell ref="TXY4:TXZ4"/>
    <mergeCell ref="TYA4:TYB4"/>
    <mergeCell ref="TXE4:TXF4"/>
    <mergeCell ref="TXG4:TXH4"/>
    <mergeCell ref="TXI4:TXJ4"/>
    <mergeCell ref="TXK4:TXL4"/>
    <mergeCell ref="TXM4:TXN4"/>
    <mergeCell ref="TXO4:TXP4"/>
    <mergeCell ref="TWS4:TWT4"/>
    <mergeCell ref="TWU4:TWV4"/>
    <mergeCell ref="TWW4:TWX4"/>
    <mergeCell ref="TWY4:TWZ4"/>
    <mergeCell ref="TXA4:TXB4"/>
    <mergeCell ref="TXC4:TXD4"/>
    <mergeCell ref="TWG4:TWH4"/>
    <mergeCell ref="TWI4:TWJ4"/>
    <mergeCell ref="TWK4:TWL4"/>
    <mergeCell ref="TWM4:TWN4"/>
    <mergeCell ref="TWO4:TWP4"/>
    <mergeCell ref="TWQ4:TWR4"/>
    <mergeCell ref="TVU4:TVV4"/>
    <mergeCell ref="TVW4:TVX4"/>
    <mergeCell ref="TVY4:TVZ4"/>
    <mergeCell ref="TWA4:TWB4"/>
    <mergeCell ref="TWC4:TWD4"/>
    <mergeCell ref="TWE4:TWF4"/>
    <mergeCell ref="TVI4:TVJ4"/>
    <mergeCell ref="TVK4:TVL4"/>
    <mergeCell ref="TVM4:TVN4"/>
    <mergeCell ref="TVO4:TVP4"/>
    <mergeCell ref="TVQ4:TVR4"/>
    <mergeCell ref="TVS4:TVT4"/>
    <mergeCell ref="TUW4:TUX4"/>
    <mergeCell ref="TUY4:TUZ4"/>
    <mergeCell ref="TVA4:TVB4"/>
    <mergeCell ref="TVC4:TVD4"/>
    <mergeCell ref="TVE4:TVF4"/>
    <mergeCell ref="TVG4:TVH4"/>
    <mergeCell ref="TUK4:TUL4"/>
    <mergeCell ref="TUM4:TUN4"/>
    <mergeCell ref="TUO4:TUP4"/>
    <mergeCell ref="TUQ4:TUR4"/>
    <mergeCell ref="TUS4:TUT4"/>
    <mergeCell ref="TUU4:TUV4"/>
    <mergeCell ref="TTY4:TTZ4"/>
    <mergeCell ref="TUA4:TUB4"/>
    <mergeCell ref="TUC4:TUD4"/>
    <mergeCell ref="TUE4:TUF4"/>
    <mergeCell ref="TUG4:TUH4"/>
    <mergeCell ref="TUI4:TUJ4"/>
    <mergeCell ref="TTM4:TTN4"/>
    <mergeCell ref="TTO4:TTP4"/>
    <mergeCell ref="TTQ4:TTR4"/>
    <mergeCell ref="TTS4:TTT4"/>
    <mergeCell ref="TTU4:TTV4"/>
    <mergeCell ref="TTW4:TTX4"/>
    <mergeCell ref="TTA4:TTB4"/>
    <mergeCell ref="TTC4:TTD4"/>
    <mergeCell ref="TTE4:TTF4"/>
    <mergeCell ref="TTG4:TTH4"/>
    <mergeCell ref="TTI4:TTJ4"/>
    <mergeCell ref="TTK4:TTL4"/>
    <mergeCell ref="TSO4:TSP4"/>
    <mergeCell ref="TSQ4:TSR4"/>
    <mergeCell ref="TSS4:TST4"/>
    <mergeCell ref="TSU4:TSV4"/>
    <mergeCell ref="TSW4:TSX4"/>
    <mergeCell ref="TSY4:TSZ4"/>
    <mergeCell ref="TSC4:TSD4"/>
    <mergeCell ref="TSE4:TSF4"/>
    <mergeCell ref="TSG4:TSH4"/>
    <mergeCell ref="TSI4:TSJ4"/>
    <mergeCell ref="TSK4:TSL4"/>
    <mergeCell ref="TSM4:TSN4"/>
    <mergeCell ref="TRQ4:TRR4"/>
    <mergeCell ref="TRS4:TRT4"/>
    <mergeCell ref="TRU4:TRV4"/>
    <mergeCell ref="TRW4:TRX4"/>
    <mergeCell ref="TRY4:TRZ4"/>
    <mergeCell ref="TSA4:TSB4"/>
    <mergeCell ref="TRE4:TRF4"/>
    <mergeCell ref="TRG4:TRH4"/>
    <mergeCell ref="TRI4:TRJ4"/>
    <mergeCell ref="TRK4:TRL4"/>
    <mergeCell ref="TRM4:TRN4"/>
    <mergeCell ref="TRO4:TRP4"/>
    <mergeCell ref="TQS4:TQT4"/>
    <mergeCell ref="TQU4:TQV4"/>
    <mergeCell ref="TQW4:TQX4"/>
    <mergeCell ref="TQY4:TQZ4"/>
    <mergeCell ref="TRA4:TRB4"/>
    <mergeCell ref="TRC4:TRD4"/>
    <mergeCell ref="TQG4:TQH4"/>
    <mergeCell ref="TQI4:TQJ4"/>
    <mergeCell ref="TQK4:TQL4"/>
    <mergeCell ref="TQM4:TQN4"/>
    <mergeCell ref="TQO4:TQP4"/>
    <mergeCell ref="TQQ4:TQR4"/>
    <mergeCell ref="TPU4:TPV4"/>
    <mergeCell ref="TPW4:TPX4"/>
    <mergeCell ref="TPY4:TPZ4"/>
    <mergeCell ref="TQA4:TQB4"/>
    <mergeCell ref="TQC4:TQD4"/>
    <mergeCell ref="TQE4:TQF4"/>
    <mergeCell ref="TPI4:TPJ4"/>
    <mergeCell ref="TPK4:TPL4"/>
    <mergeCell ref="TPM4:TPN4"/>
    <mergeCell ref="TPO4:TPP4"/>
    <mergeCell ref="TPQ4:TPR4"/>
    <mergeCell ref="TPS4:TPT4"/>
    <mergeCell ref="TOW4:TOX4"/>
    <mergeCell ref="TOY4:TOZ4"/>
    <mergeCell ref="TPA4:TPB4"/>
    <mergeCell ref="TPC4:TPD4"/>
    <mergeCell ref="TPE4:TPF4"/>
    <mergeCell ref="TPG4:TPH4"/>
    <mergeCell ref="TOK4:TOL4"/>
    <mergeCell ref="TOM4:TON4"/>
    <mergeCell ref="TOO4:TOP4"/>
    <mergeCell ref="TOQ4:TOR4"/>
    <mergeCell ref="TOS4:TOT4"/>
    <mergeCell ref="TOU4:TOV4"/>
    <mergeCell ref="TNY4:TNZ4"/>
    <mergeCell ref="TOA4:TOB4"/>
    <mergeCell ref="TOC4:TOD4"/>
    <mergeCell ref="TOE4:TOF4"/>
    <mergeCell ref="TOG4:TOH4"/>
    <mergeCell ref="TOI4:TOJ4"/>
    <mergeCell ref="TNM4:TNN4"/>
    <mergeCell ref="TNO4:TNP4"/>
    <mergeCell ref="TNQ4:TNR4"/>
    <mergeCell ref="TNS4:TNT4"/>
    <mergeCell ref="TNU4:TNV4"/>
    <mergeCell ref="TNW4:TNX4"/>
    <mergeCell ref="TNA4:TNB4"/>
    <mergeCell ref="TNC4:TND4"/>
    <mergeCell ref="TNE4:TNF4"/>
    <mergeCell ref="TNG4:TNH4"/>
    <mergeCell ref="TNI4:TNJ4"/>
    <mergeCell ref="TNK4:TNL4"/>
    <mergeCell ref="TMO4:TMP4"/>
    <mergeCell ref="TMQ4:TMR4"/>
    <mergeCell ref="TMS4:TMT4"/>
    <mergeCell ref="TMU4:TMV4"/>
    <mergeCell ref="TMW4:TMX4"/>
    <mergeCell ref="TMY4:TMZ4"/>
    <mergeCell ref="TMC4:TMD4"/>
    <mergeCell ref="TME4:TMF4"/>
    <mergeCell ref="TMG4:TMH4"/>
    <mergeCell ref="TMI4:TMJ4"/>
    <mergeCell ref="TMK4:TML4"/>
    <mergeCell ref="TMM4:TMN4"/>
    <mergeCell ref="TLQ4:TLR4"/>
    <mergeCell ref="TLS4:TLT4"/>
    <mergeCell ref="TLU4:TLV4"/>
    <mergeCell ref="TLW4:TLX4"/>
    <mergeCell ref="TLY4:TLZ4"/>
    <mergeCell ref="TMA4:TMB4"/>
    <mergeCell ref="TLE4:TLF4"/>
    <mergeCell ref="TLG4:TLH4"/>
    <mergeCell ref="TLI4:TLJ4"/>
    <mergeCell ref="TLK4:TLL4"/>
    <mergeCell ref="TLM4:TLN4"/>
    <mergeCell ref="TLO4:TLP4"/>
    <mergeCell ref="TKS4:TKT4"/>
    <mergeCell ref="TKU4:TKV4"/>
    <mergeCell ref="TKW4:TKX4"/>
    <mergeCell ref="TKY4:TKZ4"/>
    <mergeCell ref="TLA4:TLB4"/>
    <mergeCell ref="TLC4:TLD4"/>
    <mergeCell ref="TKG4:TKH4"/>
    <mergeCell ref="TKI4:TKJ4"/>
    <mergeCell ref="TKK4:TKL4"/>
    <mergeCell ref="TKM4:TKN4"/>
    <mergeCell ref="TKO4:TKP4"/>
    <mergeCell ref="TKQ4:TKR4"/>
    <mergeCell ref="TJU4:TJV4"/>
    <mergeCell ref="TJW4:TJX4"/>
    <mergeCell ref="TJY4:TJZ4"/>
    <mergeCell ref="TKA4:TKB4"/>
    <mergeCell ref="TKC4:TKD4"/>
    <mergeCell ref="TKE4:TKF4"/>
    <mergeCell ref="TJI4:TJJ4"/>
    <mergeCell ref="TJK4:TJL4"/>
    <mergeCell ref="TJM4:TJN4"/>
    <mergeCell ref="TJO4:TJP4"/>
    <mergeCell ref="TJQ4:TJR4"/>
    <mergeCell ref="TJS4:TJT4"/>
    <mergeCell ref="TIW4:TIX4"/>
    <mergeCell ref="TIY4:TIZ4"/>
    <mergeCell ref="TJA4:TJB4"/>
    <mergeCell ref="TJC4:TJD4"/>
    <mergeCell ref="TJE4:TJF4"/>
    <mergeCell ref="TJG4:TJH4"/>
    <mergeCell ref="TIK4:TIL4"/>
    <mergeCell ref="TIM4:TIN4"/>
    <mergeCell ref="TIO4:TIP4"/>
    <mergeCell ref="TIQ4:TIR4"/>
    <mergeCell ref="TIS4:TIT4"/>
    <mergeCell ref="TIU4:TIV4"/>
    <mergeCell ref="THY4:THZ4"/>
    <mergeCell ref="TIA4:TIB4"/>
    <mergeCell ref="TIC4:TID4"/>
    <mergeCell ref="TIE4:TIF4"/>
    <mergeCell ref="TIG4:TIH4"/>
    <mergeCell ref="TII4:TIJ4"/>
    <mergeCell ref="THM4:THN4"/>
    <mergeCell ref="THO4:THP4"/>
    <mergeCell ref="THQ4:THR4"/>
    <mergeCell ref="THS4:THT4"/>
    <mergeCell ref="THU4:THV4"/>
    <mergeCell ref="THW4:THX4"/>
    <mergeCell ref="THA4:THB4"/>
    <mergeCell ref="THC4:THD4"/>
    <mergeCell ref="THE4:THF4"/>
    <mergeCell ref="THG4:THH4"/>
    <mergeCell ref="THI4:THJ4"/>
    <mergeCell ref="THK4:THL4"/>
    <mergeCell ref="TGO4:TGP4"/>
    <mergeCell ref="TGQ4:TGR4"/>
    <mergeCell ref="TGS4:TGT4"/>
    <mergeCell ref="TGU4:TGV4"/>
    <mergeCell ref="TGW4:TGX4"/>
    <mergeCell ref="TGY4:TGZ4"/>
    <mergeCell ref="TGC4:TGD4"/>
    <mergeCell ref="TGE4:TGF4"/>
    <mergeCell ref="TGG4:TGH4"/>
    <mergeCell ref="TGI4:TGJ4"/>
    <mergeCell ref="TGK4:TGL4"/>
    <mergeCell ref="TGM4:TGN4"/>
    <mergeCell ref="TFQ4:TFR4"/>
    <mergeCell ref="TFS4:TFT4"/>
    <mergeCell ref="TFU4:TFV4"/>
    <mergeCell ref="TFW4:TFX4"/>
    <mergeCell ref="TFY4:TFZ4"/>
    <mergeCell ref="TGA4:TGB4"/>
    <mergeCell ref="TFE4:TFF4"/>
    <mergeCell ref="TFG4:TFH4"/>
    <mergeCell ref="TFI4:TFJ4"/>
    <mergeCell ref="TFK4:TFL4"/>
    <mergeCell ref="TFM4:TFN4"/>
    <mergeCell ref="TFO4:TFP4"/>
    <mergeCell ref="TES4:TET4"/>
    <mergeCell ref="TEU4:TEV4"/>
    <mergeCell ref="TEW4:TEX4"/>
    <mergeCell ref="TEY4:TEZ4"/>
    <mergeCell ref="TFA4:TFB4"/>
    <mergeCell ref="TFC4:TFD4"/>
    <mergeCell ref="TEG4:TEH4"/>
    <mergeCell ref="TEI4:TEJ4"/>
    <mergeCell ref="TEK4:TEL4"/>
    <mergeCell ref="TEM4:TEN4"/>
    <mergeCell ref="TEO4:TEP4"/>
    <mergeCell ref="TEQ4:TER4"/>
    <mergeCell ref="TDU4:TDV4"/>
    <mergeCell ref="TDW4:TDX4"/>
    <mergeCell ref="TDY4:TDZ4"/>
    <mergeCell ref="TEA4:TEB4"/>
    <mergeCell ref="TEC4:TED4"/>
    <mergeCell ref="TEE4:TEF4"/>
    <mergeCell ref="TDI4:TDJ4"/>
    <mergeCell ref="TDK4:TDL4"/>
    <mergeCell ref="TDM4:TDN4"/>
    <mergeCell ref="TDO4:TDP4"/>
    <mergeCell ref="TDQ4:TDR4"/>
    <mergeCell ref="TDS4:TDT4"/>
    <mergeCell ref="TCW4:TCX4"/>
    <mergeCell ref="TCY4:TCZ4"/>
    <mergeCell ref="TDA4:TDB4"/>
    <mergeCell ref="TDC4:TDD4"/>
    <mergeCell ref="TDE4:TDF4"/>
    <mergeCell ref="TDG4:TDH4"/>
    <mergeCell ref="TCK4:TCL4"/>
    <mergeCell ref="TCM4:TCN4"/>
    <mergeCell ref="TCO4:TCP4"/>
    <mergeCell ref="TCQ4:TCR4"/>
    <mergeCell ref="TCS4:TCT4"/>
    <mergeCell ref="TCU4:TCV4"/>
    <mergeCell ref="TBY4:TBZ4"/>
    <mergeCell ref="TCA4:TCB4"/>
    <mergeCell ref="TCC4:TCD4"/>
    <mergeCell ref="TCE4:TCF4"/>
    <mergeCell ref="TCG4:TCH4"/>
    <mergeCell ref="TCI4:TCJ4"/>
    <mergeCell ref="TBM4:TBN4"/>
    <mergeCell ref="TBO4:TBP4"/>
    <mergeCell ref="TBQ4:TBR4"/>
    <mergeCell ref="TBS4:TBT4"/>
    <mergeCell ref="TBU4:TBV4"/>
    <mergeCell ref="TBW4:TBX4"/>
    <mergeCell ref="TBA4:TBB4"/>
    <mergeCell ref="TBC4:TBD4"/>
    <mergeCell ref="TBE4:TBF4"/>
    <mergeCell ref="TBG4:TBH4"/>
    <mergeCell ref="TBI4:TBJ4"/>
    <mergeCell ref="TBK4:TBL4"/>
    <mergeCell ref="TAO4:TAP4"/>
    <mergeCell ref="TAQ4:TAR4"/>
    <mergeCell ref="TAS4:TAT4"/>
    <mergeCell ref="TAU4:TAV4"/>
    <mergeCell ref="TAW4:TAX4"/>
    <mergeCell ref="TAY4:TAZ4"/>
    <mergeCell ref="TAC4:TAD4"/>
    <mergeCell ref="TAE4:TAF4"/>
    <mergeCell ref="TAG4:TAH4"/>
    <mergeCell ref="TAI4:TAJ4"/>
    <mergeCell ref="TAK4:TAL4"/>
    <mergeCell ref="TAM4:TAN4"/>
    <mergeCell ref="SZQ4:SZR4"/>
    <mergeCell ref="SZS4:SZT4"/>
    <mergeCell ref="SZU4:SZV4"/>
    <mergeCell ref="SZW4:SZX4"/>
    <mergeCell ref="SZY4:SZZ4"/>
    <mergeCell ref="TAA4:TAB4"/>
    <mergeCell ref="SZE4:SZF4"/>
    <mergeCell ref="SZG4:SZH4"/>
    <mergeCell ref="SZI4:SZJ4"/>
    <mergeCell ref="SZK4:SZL4"/>
    <mergeCell ref="SZM4:SZN4"/>
    <mergeCell ref="SZO4:SZP4"/>
    <mergeCell ref="SYS4:SYT4"/>
    <mergeCell ref="SYU4:SYV4"/>
    <mergeCell ref="SYW4:SYX4"/>
    <mergeCell ref="SYY4:SYZ4"/>
    <mergeCell ref="SZA4:SZB4"/>
    <mergeCell ref="SZC4:SZD4"/>
    <mergeCell ref="SYG4:SYH4"/>
    <mergeCell ref="SYI4:SYJ4"/>
    <mergeCell ref="SYK4:SYL4"/>
    <mergeCell ref="SYM4:SYN4"/>
    <mergeCell ref="SYO4:SYP4"/>
    <mergeCell ref="SYQ4:SYR4"/>
    <mergeCell ref="SXU4:SXV4"/>
    <mergeCell ref="SXW4:SXX4"/>
    <mergeCell ref="SXY4:SXZ4"/>
    <mergeCell ref="SYA4:SYB4"/>
    <mergeCell ref="SYC4:SYD4"/>
    <mergeCell ref="SYE4:SYF4"/>
    <mergeCell ref="SXI4:SXJ4"/>
    <mergeCell ref="SXK4:SXL4"/>
    <mergeCell ref="SXM4:SXN4"/>
    <mergeCell ref="SXO4:SXP4"/>
    <mergeCell ref="SXQ4:SXR4"/>
    <mergeCell ref="SXS4:SXT4"/>
    <mergeCell ref="SWW4:SWX4"/>
    <mergeCell ref="SWY4:SWZ4"/>
    <mergeCell ref="SXA4:SXB4"/>
    <mergeCell ref="SXC4:SXD4"/>
    <mergeCell ref="SXE4:SXF4"/>
    <mergeCell ref="SXG4:SXH4"/>
    <mergeCell ref="SWK4:SWL4"/>
    <mergeCell ref="SWM4:SWN4"/>
    <mergeCell ref="SWO4:SWP4"/>
    <mergeCell ref="SWQ4:SWR4"/>
    <mergeCell ref="SWS4:SWT4"/>
    <mergeCell ref="SWU4:SWV4"/>
    <mergeCell ref="SVY4:SVZ4"/>
    <mergeCell ref="SWA4:SWB4"/>
    <mergeCell ref="SWC4:SWD4"/>
    <mergeCell ref="SWE4:SWF4"/>
    <mergeCell ref="SWG4:SWH4"/>
    <mergeCell ref="SWI4:SWJ4"/>
    <mergeCell ref="SVM4:SVN4"/>
    <mergeCell ref="SVO4:SVP4"/>
    <mergeCell ref="SVQ4:SVR4"/>
    <mergeCell ref="SVS4:SVT4"/>
    <mergeCell ref="SVU4:SVV4"/>
    <mergeCell ref="SVW4:SVX4"/>
    <mergeCell ref="SVA4:SVB4"/>
    <mergeCell ref="SVC4:SVD4"/>
    <mergeCell ref="SVE4:SVF4"/>
    <mergeCell ref="SVG4:SVH4"/>
    <mergeCell ref="SVI4:SVJ4"/>
    <mergeCell ref="SVK4:SVL4"/>
    <mergeCell ref="SUO4:SUP4"/>
    <mergeCell ref="SUQ4:SUR4"/>
    <mergeCell ref="SUS4:SUT4"/>
    <mergeCell ref="SUU4:SUV4"/>
    <mergeCell ref="SUW4:SUX4"/>
    <mergeCell ref="SUY4:SUZ4"/>
    <mergeCell ref="SUC4:SUD4"/>
    <mergeCell ref="SUE4:SUF4"/>
    <mergeCell ref="SUG4:SUH4"/>
    <mergeCell ref="SUI4:SUJ4"/>
    <mergeCell ref="SUK4:SUL4"/>
    <mergeCell ref="SUM4:SUN4"/>
    <mergeCell ref="STQ4:STR4"/>
    <mergeCell ref="STS4:STT4"/>
    <mergeCell ref="STU4:STV4"/>
    <mergeCell ref="STW4:STX4"/>
    <mergeCell ref="STY4:STZ4"/>
    <mergeCell ref="SUA4:SUB4"/>
    <mergeCell ref="STE4:STF4"/>
    <mergeCell ref="STG4:STH4"/>
    <mergeCell ref="STI4:STJ4"/>
    <mergeCell ref="STK4:STL4"/>
    <mergeCell ref="STM4:STN4"/>
    <mergeCell ref="STO4:STP4"/>
    <mergeCell ref="SSS4:SST4"/>
    <mergeCell ref="SSU4:SSV4"/>
    <mergeCell ref="SSW4:SSX4"/>
    <mergeCell ref="SSY4:SSZ4"/>
    <mergeCell ref="STA4:STB4"/>
    <mergeCell ref="STC4:STD4"/>
    <mergeCell ref="SSG4:SSH4"/>
    <mergeCell ref="SSI4:SSJ4"/>
    <mergeCell ref="SSK4:SSL4"/>
    <mergeCell ref="SSM4:SSN4"/>
    <mergeCell ref="SSO4:SSP4"/>
    <mergeCell ref="SSQ4:SSR4"/>
    <mergeCell ref="SRU4:SRV4"/>
    <mergeCell ref="SRW4:SRX4"/>
    <mergeCell ref="SRY4:SRZ4"/>
    <mergeCell ref="SSA4:SSB4"/>
    <mergeCell ref="SSC4:SSD4"/>
    <mergeCell ref="SSE4:SSF4"/>
    <mergeCell ref="SRI4:SRJ4"/>
    <mergeCell ref="SRK4:SRL4"/>
    <mergeCell ref="SRM4:SRN4"/>
    <mergeCell ref="SRO4:SRP4"/>
    <mergeCell ref="SRQ4:SRR4"/>
    <mergeCell ref="SRS4:SRT4"/>
    <mergeCell ref="SQW4:SQX4"/>
    <mergeCell ref="SQY4:SQZ4"/>
    <mergeCell ref="SRA4:SRB4"/>
    <mergeCell ref="SRC4:SRD4"/>
    <mergeCell ref="SRE4:SRF4"/>
    <mergeCell ref="SRG4:SRH4"/>
    <mergeCell ref="SQK4:SQL4"/>
    <mergeCell ref="SQM4:SQN4"/>
    <mergeCell ref="SQO4:SQP4"/>
    <mergeCell ref="SQQ4:SQR4"/>
    <mergeCell ref="SQS4:SQT4"/>
    <mergeCell ref="SQU4:SQV4"/>
    <mergeCell ref="SPY4:SPZ4"/>
    <mergeCell ref="SQA4:SQB4"/>
    <mergeCell ref="SQC4:SQD4"/>
    <mergeCell ref="SQE4:SQF4"/>
    <mergeCell ref="SQG4:SQH4"/>
    <mergeCell ref="SQI4:SQJ4"/>
    <mergeCell ref="SPM4:SPN4"/>
    <mergeCell ref="SPO4:SPP4"/>
    <mergeCell ref="SPQ4:SPR4"/>
    <mergeCell ref="SPS4:SPT4"/>
    <mergeCell ref="SPU4:SPV4"/>
    <mergeCell ref="SPW4:SPX4"/>
    <mergeCell ref="SPA4:SPB4"/>
    <mergeCell ref="SPC4:SPD4"/>
    <mergeCell ref="SPE4:SPF4"/>
    <mergeCell ref="SPG4:SPH4"/>
    <mergeCell ref="SPI4:SPJ4"/>
    <mergeCell ref="SPK4:SPL4"/>
    <mergeCell ref="SOO4:SOP4"/>
    <mergeCell ref="SOQ4:SOR4"/>
    <mergeCell ref="SOS4:SOT4"/>
    <mergeCell ref="SOU4:SOV4"/>
    <mergeCell ref="SOW4:SOX4"/>
    <mergeCell ref="SOY4:SOZ4"/>
    <mergeCell ref="SOC4:SOD4"/>
    <mergeCell ref="SOE4:SOF4"/>
    <mergeCell ref="SOG4:SOH4"/>
    <mergeCell ref="SOI4:SOJ4"/>
    <mergeCell ref="SOK4:SOL4"/>
    <mergeCell ref="SOM4:SON4"/>
    <mergeCell ref="SNQ4:SNR4"/>
    <mergeCell ref="SNS4:SNT4"/>
    <mergeCell ref="SNU4:SNV4"/>
    <mergeCell ref="SNW4:SNX4"/>
    <mergeCell ref="SNY4:SNZ4"/>
    <mergeCell ref="SOA4:SOB4"/>
    <mergeCell ref="SNE4:SNF4"/>
    <mergeCell ref="SNG4:SNH4"/>
    <mergeCell ref="SNI4:SNJ4"/>
    <mergeCell ref="SNK4:SNL4"/>
    <mergeCell ref="SNM4:SNN4"/>
    <mergeCell ref="SNO4:SNP4"/>
    <mergeCell ref="SMS4:SMT4"/>
    <mergeCell ref="SMU4:SMV4"/>
    <mergeCell ref="SMW4:SMX4"/>
    <mergeCell ref="SMY4:SMZ4"/>
    <mergeCell ref="SNA4:SNB4"/>
    <mergeCell ref="SNC4:SND4"/>
    <mergeCell ref="SMG4:SMH4"/>
    <mergeCell ref="SMI4:SMJ4"/>
    <mergeCell ref="SMK4:SML4"/>
    <mergeCell ref="SMM4:SMN4"/>
    <mergeCell ref="SMO4:SMP4"/>
    <mergeCell ref="SMQ4:SMR4"/>
    <mergeCell ref="SLU4:SLV4"/>
    <mergeCell ref="SLW4:SLX4"/>
    <mergeCell ref="SLY4:SLZ4"/>
    <mergeCell ref="SMA4:SMB4"/>
    <mergeCell ref="SMC4:SMD4"/>
    <mergeCell ref="SME4:SMF4"/>
    <mergeCell ref="SLI4:SLJ4"/>
    <mergeCell ref="SLK4:SLL4"/>
    <mergeCell ref="SLM4:SLN4"/>
    <mergeCell ref="SLO4:SLP4"/>
    <mergeCell ref="SLQ4:SLR4"/>
    <mergeCell ref="SLS4:SLT4"/>
    <mergeCell ref="SKW4:SKX4"/>
    <mergeCell ref="SKY4:SKZ4"/>
    <mergeCell ref="SLA4:SLB4"/>
    <mergeCell ref="SLC4:SLD4"/>
    <mergeCell ref="SLE4:SLF4"/>
    <mergeCell ref="SLG4:SLH4"/>
    <mergeCell ref="SKK4:SKL4"/>
    <mergeCell ref="SKM4:SKN4"/>
    <mergeCell ref="SKO4:SKP4"/>
    <mergeCell ref="SKQ4:SKR4"/>
    <mergeCell ref="SKS4:SKT4"/>
    <mergeCell ref="SKU4:SKV4"/>
    <mergeCell ref="SJY4:SJZ4"/>
    <mergeCell ref="SKA4:SKB4"/>
    <mergeCell ref="SKC4:SKD4"/>
    <mergeCell ref="SKE4:SKF4"/>
    <mergeCell ref="SKG4:SKH4"/>
    <mergeCell ref="SKI4:SKJ4"/>
    <mergeCell ref="SJM4:SJN4"/>
    <mergeCell ref="SJO4:SJP4"/>
    <mergeCell ref="SJQ4:SJR4"/>
    <mergeCell ref="SJS4:SJT4"/>
    <mergeCell ref="SJU4:SJV4"/>
    <mergeCell ref="SJW4:SJX4"/>
    <mergeCell ref="SJA4:SJB4"/>
    <mergeCell ref="SJC4:SJD4"/>
    <mergeCell ref="SJE4:SJF4"/>
    <mergeCell ref="SJG4:SJH4"/>
    <mergeCell ref="SJI4:SJJ4"/>
    <mergeCell ref="SJK4:SJL4"/>
    <mergeCell ref="SIO4:SIP4"/>
    <mergeCell ref="SIQ4:SIR4"/>
    <mergeCell ref="SIS4:SIT4"/>
    <mergeCell ref="SIU4:SIV4"/>
    <mergeCell ref="SIW4:SIX4"/>
    <mergeCell ref="SIY4:SIZ4"/>
    <mergeCell ref="SIC4:SID4"/>
    <mergeCell ref="SIE4:SIF4"/>
    <mergeCell ref="SIG4:SIH4"/>
    <mergeCell ref="SII4:SIJ4"/>
    <mergeCell ref="SIK4:SIL4"/>
    <mergeCell ref="SIM4:SIN4"/>
    <mergeCell ref="SHQ4:SHR4"/>
    <mergeCell ref="SHS4:SHT4"/>
    <mergeCell ref="SHU4:SHV4"/>
    <mergeCell ref="SHW4:SHX4"/>
    <mergeCell ref="SHY4:SHZ4"/>
    <mergeCell ref="SIA4:SIB4"/>
    <mergeCell ref="SHE4:SHF4"/>
    <mergeCell ref="SHG4:SHH4"/>
    <mergeCell ref="SHI4:SHJ4"/>
    <mergeCell ref="SHK4:SHL4"/>
    <mergeCell ref="SHM4:SHN4"/>
    <mergeCell ref="SHO4:SHP4"/>
    <mergeCell ref="SGS4:SGT4"/>
    <mergeCell ref="SGU4:SGV4"/>
    <mergeCell ref="SGW4:SGX4"/>
    <mergeCell ref="SGY4:SGZ4"/>
    <mergeCell ref="SHA4:SHB4"/>
    <mergeCell ref="SHC4:SHD4"/>
    <mergeCell ref="SGG4:SGH4"/>
    <mergeCell ref="SGI4:SGJ4"/>
    <mergeCell ref="SGK4:SGL4"/>
    <mergeCell ref="SGM4:SGN4"/>
    <mergeCell ref="SGO4:SGP4"/>
    <mergeCell ref="SGQ4:SGR4"/>
    <mergeCell ref="SFU4:SFV4"/>
    <mergeCell ref="SFW4:SFX4"/>
    <mergeCell ref="SFY4:SFZ4"/>
    <mergeCell ref="SGA4:SGB4"/>
    <mergeCell ref="SGC4:SGD4"/>
    <mergeCell ref="SGE4:SGF4"/>
    <mergeCell ref="SFI4:SFJ4"/>
    <mergeCell ref="SFK4:SFL4"/>
    <mergeCell ref="SFM4:SFN4"/>
    <mergeCell ref="SFO4:SFP4"/>
    <mergeCell ref="SFQ4:SFR4"/>
    <mergeCell ref="SFS4:SFT4"/>
    <mergeCell ref="SEW4:SEX4"/>
    <mergeCell ref="SEY4:SEZ4"/>
    <mergeCell ref="SFA4:SFB4"/>
    <mergeCell ref="SFC4:SFD4"/>
    <mergeCell ref="SFE4:SFF4"/>
    <mergeCell ref="SFG4:SFH4"/>
    <mergeCell ref="SEK4:SEL4"/>
    <mergeCell ref="SEM4:SEN4"/>
    <mergeCell ref="SEO4:SEP4"/>
    <mergeCell ref="SEQ4:SER4"/>
    <mergeCell ref="SES4:SET4"/>
    <mergeCell ref="SEU4:SEV4"/>
    <mergeCell ref="SDY4:SDZ4"/>
    <mergeCell ref="SEA4:SEB4"/>
    <mergeCell ref="SEC4:SED4"/>
    <mergeCell ref="SEE4:SEF4"/>
    <mergeCell ref="SEG4:SEH4"/>
    <mergeCell ref="SEI4:SEJ4"/>
    <mergeCell ref="SDM4:SDN4"/>
    <mergeCell ref="SDO4:SDP4"/>
    <mergeCell ref="SDQ4:SDR4"/>
    <mergeCell ref="SDS4:SDT4"/>
    <mergeCell ref="SDU4:SDV4"/>
    <mergeCell ref="SDW4:SDX4"/>
    <mergeCell ref="SDA4:SDB4"/>
    <mergeCell ref="SDC4:SDD4"/>
    <mergeCell ref="SDE4:SDF4"/>
    <mergeCell ref="SDG4:SDH4"/>
    <mergeCell ref="SDI4:SDJ4"/>
    <mergeCell ref="SDK4:SDL4"/>
    <mergeCell ref="SCO4:SCP4"/>
    <mergeCell ref="SCQ4:SCR4"/>
    <mergeCell ref="SCS4:SCT4"/>
    <mergeCell ref="SCU4:SCV4"/>
    <mergeCell ref="SCW4:SCX4"/>
    <mergeCell ref="SCY4:SCZ4"/>
    <mergeCell ref="SCC4:SCD4"/>
    <mergeCell ref="SCE4:SCF4"/>
    <mergeCell ref="SCG4:SCH4"/>
    <mergeCell ref="SCI4:SCJ4"/>
    <mergeCell ref="SCK4:SCL4"/>
    <mergeCell ref="SCM4:SCN4"/>
    <mergeCell ref="SBQ4:SBR4"/>
    <mergeCell ref="SBS4:SBT4"/>
    <mergeCell ref="SBU4:SBV4"/>
    <mergeCell ref="SBW4:SBX4"/>
    <mergeCell ref="SBY4:SBZ4"/>
    <mergeCell ref="SCA4:SCB4"/>
    <mergeCell ref="SBE4:SBF4"/>
    <mergeCell ref="SBG4:SBH4"/>
    <mergeCell ref="SBI4:SBJ4"/>
    <mergeCell ref="SBK4:SBL4"/>
    <mergeCell ref="SBM4:SBN4"/>
    <mergeCell ref="SBO4:SBP4"/>
    <mergeCell ref="SAS4:SAT4"/>
    <mergeCell ref="SAU4:SAV4"/>
    <mergeCell ref="SAW4:SAX4"/>
    <mergeCell ref="SAY4:SAZ4"/>
    <mergeCell ref="SBA4:SBB4"/>
    <mergeCell ref="SBC4:SBD4"/>
    <mergeCell ref="SAG4:SAH4"/>
    <mergeCell ref="SAI4:SAJ4"/>
    <mergeCell ref="SAK4:SAL4"/>
    <mergeCell ref="SAM4:SAN4"/>
    <mergeCell ref="SAO4:SAP4"/>
    <mergeCell ref="SAQ4:SAR4"/>
    <mergeCell ref="RZU4:RZV4"/>
    <mergeCell ref="RZW4:RZX4"/>
    <mergeCell ref="RZY4:RZZ4"/>
    <mergeCell ref="SAA4:SAB4"/>
    <mergeCell ref="SAC4:SAD4"/>
    <mergeCell ref="SAE4:SAF4"/>
    <mergeCell ref="RZI4:RZJ4"/>
    <mergeCell ref="RZK4:RZL4"/>
    <mergeCell ref="RZM4:RZN4"/>
    <mergeCell ref="RZO4:RZP4"/>
    <mergeCell ref="RZQ4:RZR4"/>
    <mergeCell ref="RZS4:RZT4"/>
    <mergeCell ref="RYW4:RYX4"/>
    <mergeCell ref="RYY4:RYZ4"/>
    <mergeCell ref="RZA4:RZB4"/>
    <mergeCell ref="RZC4:RZD4"/>
    <mergeCell ref="RZE4:RZF4"/>
    <mergeCell ref="RZG4:RZH4"/>
    <mergeCell ref="RYK4:RYL4"/>
    <mergeCell ref="RYM4:RYN4"/>
    <mergeCell ref="RYO4:RYP4"/>
    <mergeCell ref="RYQ4:RYR4"/>
    <mergeCell ref="RYS4:RYT4"/>
    <mergeCell ref="RYU4:RYV4"/>
    <mergeCell ref="RXY4:RXZ4"/>
    <mergeCell ref="RYA4:RYB4"/>
    <mergeCell ref="RYC4:RYD4"/>
    <mergeCell ref="RYE4:RYF4"/>
    <mergeCell ref="RYG4:RYH4"/>
    <mergeCell ref="RYI4:RYJ4"/>
    <mergeCell ref="RXM4:RXN4"/>
    <mergeCell ref="RXO4:RXP4"/>
    <mergeCell ref="RXQ4:RXR4"/>
    <mergeCell ref="RXS4:RXT4"/>
    <mergeCell ref="RXU4:RXV4"/>
    <mergeCell ref="RXW4:RXX4"/>
    <mergeCell ref="RXA4:RXB4"/>
    <mergeCell ref="RXC4:RXD4"/>
    <mergeCell ref="RXE4:RXF4"/>
    <mergeCell ref="RXG4:RXH4"/>
    <mergeCell ref="RXI4:RXJ4"/>
    <mergeCell ref="RXK4:RXL4"/>
    <mergeCell ref="RWO4:RWP4"/>
    <mergeCell ref="RWQ4:RWR4"/>
    <mergeCell ref="RWS4:RWT4"/>
    <mergeCell ref="RWU4:RWV4"/>
    <mergeCell ref="RWW4:RWX4"/>
    <mergeCell ref="RWY4:RWZ4"/>
    <mergeCell ref="RWC4:RWD4"/>
    <mergeCell ref="RWE4:RWF4"/>
    <mergeCell ref="RWG4:RWH4"/>
    <mergeCell ref="RWI4:RWJ4"/>
    <mergeCell ref="RWK4:RWL4"/>
    <mergeCell ref="RWM4:RWN4"/>
    <mergeCell ref="RVQ4:RVR4"/>
    <mergeCell ref="RVS4:RVT4"/>
    <mergeCell ref="RVU4:RVV4"/>
    <mergeCell ref="RVW4:RVX4"/>
    <mergeCell ref="RVY4:RVZ4"/>
    <mergeCell ref="RWA4:RWB4"/>
    <mergeCell ref="RVE4:RVF4"/>
    <mergeCell ref="RVG4:RVH4"/>
    <mergeCell ref="RVI4:RVJ4"/>
    <mergeCell ref="RVK4:RVL4"/>
    <mergeCell ref="RVM4:RVN4"/>
    <mergeCell ref="RVO4:RVP4"/>
    <mergeCell ref="RUS4:RUT4"/>
    <mergeCell ref="RUU4:RUV4"/>
    <mergeCell ref="RUW4:RUX4"/>
    <mergeCell ref="RUY4:RUZ4"/>
    <mergeCell ref="RVA4:RVB4"/>
    <mergeCell ref="RVC4:RVD4"/>
    <mergeCell ref="RUG4:RUH4"/>
    <mergeCell ref="RUI4:RUJ4"/>
    <mergeCell ref="RUK4:RUL4"/>
    <mergeCell ref="RUM4:RUN4"/>
    <mergeCell ref="RUO4:RUP4"/>
    <mergeCell ref="RUQ4:RUR4"/>
    <mergeCell ref="RTU4:RTV4"/>
    <mergeCell ref="RTW4:RTX4"/>
    <mergeCell ref="RTY4:RTZ4"/>
    <mergeCell ref="RUA4:RUB4"/>
    <mergeCell ref="RUC4:RUD4"/>
    <mergeCell ref="RUE4:RUF4"/>
    <mergeCell ref="RTI4:RTJ4"/>
    <mergeCell ref="RTK4:RTL4"/>
    <mergeCell ref="RTM4:RTN4"/>
    <mergeCell ref="RTO4:RTP4"/>
    <mergeCell ref="RTQ4:RTR4"/>
    <mergeCell ref="RTS4:RTT4"/>
    <mergeCell ref="RSW4:RSX4"/>
    <mergeCell ref="RSY4:RSZ4"/>
    <mergeCell ref="RTA4:RTB4"/>
    <mergeCell ref="RTC4:RTD4"/>
    <mergeCell ref="RTE4:RTF4"/>
    <mergeCell ref="RTG4:RTH4"/>
    <mergeCell ref="RSK4:RSL4"/>
    <mergeCell ref="RSM4:RSN4"/>
    <mergeCell ref="RSO4:RSP4"/>
    <mergeCell ref="RSQ4:RSR4"/>
    <mergeCell ref="RSS4:RST4"/>
    <mergeCell ref="RSU4:RSV4"/>
    <mergeCell ref="RRY4:RRZ4"/>
    <mergeCell ref="RSA4:RSB4"/>
    <mergeCell ref="RSC4:RSD4"/>
    <mergeCell ref="RSE4:RSF4"/>
    <mergeCell ref="RSG4:RSH4"/>
    <mergeCell ref="RSI4:RSJ4"/>
    <mergeCell ref="RRM4:RRN4"/>
    <mergeCell ref="RRO4:RRP4"/>
    <mergeCell ref="RRQ4:RRR4"/>
    <mergeCell ref="RRS4:RRT4"/>
    <mergeCell ref="RRU4:RRV4"/>
    <mergeCell ref="RRW4:RRX4"/>
    <mergeCell ref="RRA4:RRB4"/>
    <mergeCell ref="RRC4:RRD4"/>
    <mergeCell ref="RRE4:RRF4"/>
    <mergeCell ref="RRG4:RRH4"/>
    <mergeCell ref="RRI4:RRJ4"/>
    <mergeCell ref="RRK4:RRL4"/>
    <mergeCell ref="RQO4:RQP4"/>
    <mergeCell ref="RQQ4:RQR4"/>
    <mergeCell ref="RQS4:RQT4"/>
    <mergeCell ref="RQU4:RQV4"/>
    <mergeCell ref="RQW4:RQX4"/>
    <mergeCell ref="RQY4:RQZ4"/>
    <mergeCell ref="RQC4:RQD4"/>
    <mergeCell ref="RQE4:RQF4"/>
    <mergeCell ref="RQG4:RQH4"/>
    <mergeCell ref="RQI4:RQJ4"/>
    <mergeCell ref="RQK4:RQL4"/>
    <mergeCell ref="RQM4:RQN4"/>
    <mergeCell ref="RPQ4:RPR4"/>
    <mergeCell ref="RPS4:RPT4"/>
    <mergeCell ref="RPU4:RPV4"/>
    <mergeCell ref="RPW4:RPX4"/>
    <mergeCell ref="RPY4:RPZ4"/>
    <mergeCell ref="RQA4:RQB4"/>
    <mergeCell ref="RPE4:RPF4"/>
    <mergeCell ref="RPG4:RPH4"/>
    <mergeCell ref="RPI4:RPJ4"/>
    <mergeCell ref="RPK4:RPL4"/>
    <mergeCell ref="RPM4:RPN4"/>
    <mergeCell ref="RPO4:RPP4"/>
    <mergeCell ref="ROS4:ROT4"/>
    <mergeCell ref="ROU4:ROV4"/>
    <mergeCell ref="ROW4:ROX4"/>
    <mergeCell ref="ROY4:ROZ4"/>
    <mergeCell ref="RPA4:RPB4"/>
    <mergeCell ref="RPC4:RPD4"/>
    <mergeCell ref="ROG4:ROH4"/>
    <mergeCell ref="ROI4:ROJ4"/>
    <mergeCell ref="ROK4:ROL4"/>
    <mergeCell ref="ROM4:RON4"/>
    <mergeCell ref="ROO4:ROP4"/>
    <mergeCell ref="ROQ4:ROR4"/>
    <mergeCell ref="RNU4:RNV4"/>
    <mergeCell ref="RNW4:RNX4"/>
    <mergeCell ref="RNY4:RNZ4"/>
    <mergeCell ref="ROA4:ROB4"/>
    <mergeCell ref="ROC4:ROD4"/>
    <mergeCell ref="ROE4:ROF4"/>
    <mergeCell ref="RNI4:RNJ4"/>
    <mergeCell ref="RNK4:RNL4"/>
    <mergeCell ref="RNM4:RNN4"/>
    <mergeCell ref="RNO4:RNP4"/>
    <mergeCell ref="RNQ4:RNR4"/>
    <mergeCell ref="RNS4:RNT4"/>
    <mergeCell ref="RMW4:RMX4"/>
    <mergeCell ref="RMY4:RMZ4"/>
    <mergeCell ref="RNA4:RNB4"/>
    <mergeCell ref="RNC4:RND4"/>
    <mergeCell ref="RNE4:RNF4"/>
    <mergeCell ref="RNG4:RNH4"/>
    <mergeCell ref="RMK4:RML4"/>
    <mergeCell ref="RMM4:RMN4"/>
    <mergeCell ref="RMO4:RMP4"/>
    <mergeCell ref="RMQ4:RMR4"/>
    <mergeCell ref="RMS4:RMT4"/>
    <mergeCell ref="RMU4:RMV4"/>
    <mergeCell ref="RLY4:RLZ4"/>
    <mergeCell ref="RMA4:RMB4"/>
    <mergeCell ref="RMC4:RMD4"/>
    <mergeCell ref="RME4:RMF4"/>
    <mergeCell ref="RMG4:RMH4"/>
    <mergeCell ref="RMI4:RMJ4"/>
    <mergeCell ref="RLM4:RLN4"/>
    <mergeCell ref="RLO4:RLP4"/>
    <mergeCell ref="RLQ4:RLR4"/>
    <mergeCell ref="RLS4:RLT4"/>
    <mergeCell ref="RLU4:RLV4"/>
    <mergeCell ref="RLW4:RLX4"/>
    <mergeCell ref="RLA4:RLB4"/>
    <mergeCell ref="RLC4:RLD4"/>
    <mergeCell ref="RLE4:RLF4"/>
    <mergeCell ref="RLG4:RLH4"/>
    <mergeCell ref="RLI4:RLJ4"/>
    <mergeCell ref="RLK4:RLL4"/>
    <mergeCell ref="RKO4:RKP4"/>
    <mergeCell ref="RKQ4:RKR4"/>
    <mergeCell ref="RKS4:RKT4"/>
    <mergeCell ref="RKU4:RKV4"/>
    <mergeCell ref="RKW4:RKX4"/>
    <mergeCell ref="RKY4:RKZ4"/>
    <mergeCell ref="RKC4:RKD4"/>
    <mergeCell ref="RKE4:RKF4"/>
    <mergeCell ref="RKG4:RKH4"/>
    <mergeCell ref="RKI4:RKJ4"/>
    <mergeCell ref="RKK4:RKL4"/>
    <mergeCell ref="RKM4:RKN4"/>
    <mergeCell ref="RJQ4:RJR4"/>
    <mergeCell ref="RJS4:RJT4"/>
    <mergeCell ref="RJU4:RJV4"/>
    <mergeCell ref="RJW4:RJX4"/>
    <mergeCell ref="RJY4:RJZ4"/>
    <mergeCell ref="RKA4:RKB4"/>
    <mergeCell ref="RJE4:RJF4"/>
    <mergeCell ref="RJG4:RJH4"/>
    <mergeCell ref="RJI4:RJJ4"/>
    <mergeCell ref="RJK4:RJL4"/>
    <mergeCell ref="RJM4:RJN4"/>
    <mergeCell ref="RJO4:RJP4"/>
    <mergeCell ref="RIS4:RIT4"/>
    <mergeCell ref="RIU4:RIV4"/>
    <mergeCell ref="RIW4:RIX4"/>
    <mergeCell ref="RIY4:RIZ4"/>
    <mergeCell ref="RJA4:RJB4"/>
    <mergeCell ref="RJC4:RJD4"/>
    <mergeCell ref="RIG4:RIH4"/>
    <mergeCell ref="RII4:RIJ4"/>
    <mergeCell ref="RIK4:RIL4"/>
    <mergeCell ref="RIM4:RIN4"/>
    <mergeCell ref="RIO4:RIP4"/>
    <mergeCell ref="RIQ4:RIR4"/>
    <mergeCell ref="RHU4:RHV4"/>
    <mergeCell ref="RHW4:RHX4"/>
    <mergeCell ref="RHY4:RHZ4"/>
    <mergeCell ref="RIA4:RIB4"/>
    <mergeCell ref="RIC4:RID4"/>
    <mergeCell ref="RIE4:RIF4"/>
    <mergeCell ref="RHI4:RHJ4"/>
    <mergeCell ref="RHK4:RHL4"/>
    <mergeCell ref="RHM4:RHN4"/>
    <mergeCell ref="RHO4:RHP4"/>
    <mergeCell ref="RHQ4:RHR4"/>
    <mergeCell ref="RHS4:RHT4"/>
    <mergeCell ref="RGW4:RGX4"/>
    <mergeCell ref="RGY4:RGZ4"/>
    <mergeCell ref="RHA4:RHB4"/>
    <mergeCell ref="RHC4:RHD4"/>
    <mergeCell ref="RHE4:RHF4"/>
    <mergeCell ref="RHG4:RHH4"/>
    <mergeCell ref="RGK4:RGL4"/>
    <mergeCell ref="RGM4:RGN4"/>
    <mergeCell ref="RGO4:RGP4"/>
    <mergeCell ref="RGQ4:RGR4"/>
    <mergeCell ref="RGS4:RGT4"/>
    <mergeCell ref="RGU4:RGV4"/>
    <mergeCell ref="RFY4:RFZ4"/>
    <mergeCell ref="RGA4:RGB4"/>
    <mergeCell ref="RGC4:RGD4"/>
    <mergeCell ref="RGE4:RGF4"/>
    <mergeCell ref="RGG4:RGH4"/>
    <mergeCell ref="RGI4:RGJ4"/>
    <mergeCell ref="RFM4:RFN4"/>
    <mergeCell ref="RFO4:RFP4"/>
    <mergeCell ref="RFQ4:RFR4"/>
    <mergeCell ref="RFS4:RFT4"/>
    <mergeCell ref="RFU4:RFV4"/>
    <mergeCell ref="RFW4:RFX4"/>
    <mergeCell ref="RFA4:RFB4"/>
    <mergeCell ref="RFC4:RFD4"/>
    <mergeCell ref="RFE4:RFF4"/>
    <mergeCell ref="RFG4:RFH4"/>
    <mergeCell ref="RFI4:RFJ4"/>
    <mergeCell ref="RFK4:RFL4"/>
    <mergeCell ref="REO4:REP4"/>
    <mergeCell ref="REQ4:RER4"/>
    <mergeCell ref="RES4:RET4"/>
    <mergeCell ref="REU4:REV4"/>
    <mergeCell ref="REW4:REX4"/>
    <mergeCell ref="REY4:REZ4"/>
    <mergeCell ref="REC4:RED4"/>
    <mergeCell ref="REE4:REF4"/>
    <mergeCell ref="REG4:REH4"/>
    <mergeCell ref="REI4:REJ4"/>
    <mergeCell ref="REK4:REL4"/>
    <mergeCell ref="REM4:REN4"/>
    <mergeCell ref="RDQ4:RDR4"/>
    <mergeCell ref="RDS4:RDT4"/>
    <mergeCell ref="RDU4:RDV4"/>
    <mergeCell ref="RDW4:RDX4"/>
    <mergeCell ref="RDY4:RDZ4"/>
    <mergeCell ref="REA4:REB4"/>
    <mergeCell ref="RDE4:RDF4"/>
    <mergeCell ref="RDG4:RDH4"/>
    <mergeCell ref="RDI4:RDJ4"/>
    <mergeCell ref="RDK4:RDL4"/>
    <mergeCell ref="RDM4:RDN4"/>
    <mergeCell ref="RDO4:RDP4"/>
    <mergeCell ref="RCS4:RCT4"/>
    <mergeCell ref="RCU4:RCV4"/>
    <mergeCell ref="RCW4:RCX4"/>
    <mergeCell ref="RCY4:RCZ4"/>
    <mergeCell ref="RDA4:RDB4"/>
    <mergeCell ref="RDC4:RDD4"/>
    <mergeCell ref="RCG4:RCH4"/>
    <mergeCell ref="RCI4:RCJ4"/>
    <mergeCell ref="RCK4:RCL4"/>
    <mergeCell ref="RCM4:RCN4"/>
    <mergeCell ref="RCO4:RCP4"/>
    <mergeCell ref="RCQ4:RCR4"/>
    <mergeCell ref="RBU4:RBV4"/>
    <mergeCell ref="RBW4:RBX4"/>
    <mergeCell ref="RBY4:RBZ4"/>
    <mergeCell ref="RCA4:RCB4"/>
    <mergeCell ref="RCC4:RCD4"/>
    <mergeCell ref="RCE4:RCF4"/>
    <mergeCell ref="RBI4:RBJ4"/>
    <mergeCell ref="RBK4:RBL4"/>
    <mergeCell ref="RBM4:RBN4"/>
    <mergeCell ref="RBO4:RBP4"/>
    <mergeCell ref="RBQ4:RBR4"/>
    <mergeCell ref="RBS4:RBT4"/>
    <mergeCell ref="RAW4:RAX4"/>
    <mergeCell ref="RAY4:RAZ4"/>
    <mergeCell ref="RBA4:RBB4"/>
    <mergeCell ref="RBC4:RBD4"/>
    <mergeCell ref="RBE4:RBF4"/>
    <mergeCell ref="RBG4:RBH4"/>
    <mergeCell ref="RAK4:RAL4"/>
    <mergeCell ref="RAM4:RAN4"/>
    <mergeCell ref="RAO4:RAP4"/>
    <mergeCell ref="RAQ4:RAR4"/>
    <mergeCell ref="RAS4:RAT4"/>
    <mergeCell ref="RAU4:RAV4"/>
    <mergeCell ref="QZY4:QZZ4"/>
    <mergeCell ref="RAA4:RAB4"/>
    <mergeCell ref="RAC4:RAD4"/>
    <mergeCell ref="RAE4:RAF4"/>
    <mergeCell ref="RAG4:RAH4"/>
    <mergeCell ref="RAI4:RAJ4"/>
    <mergeCell ref="QZM4:QZN4"/>
    <mergeCell ref="QZO4:QZP4"/>
    <mergeCell ref="QZQ4:QZR4"/>
    <mergeCell ref="QZS4:QZT4"/>
    <mergeCell ref="QZU4:QZV4"/>
    <mergeCell ref="QZW4:QZX4"/>
    <mergeCell ref="QZA4:QZB4"/>
    <mergeCell ref="QZC4:QZD4"/>
    <mergeCell ref="QZE4:QZF4"/>
    <mergeCell ref="QZG4:QZH4"/>
    <mergeCell ref="QZI4:QZJ4"/>
    <mergeCell ref="QZK4:QZL4"/>
    <mergeCell ref="QYO4:QYP4"/>
    <mergeCell ref="QYQ4:QYR4"/>
    <mergeCell ref="QYS4:QYT4"/>
    <mergeCell ref="QYU4:QYV4"/>
    <mergeCell ref="QYW4:QYX4"/>
    <mergeCell ref="QYY4:QYZ4"/>
    <mergeCell ref="QYC4:QYD4"/>
    <mergeCell ref="QYE4:QYF4"/>
    <mergeCell ref="QYG4:QYH4"/>
    <mergeCell ref="QYI4:QYJ4"/>
    <mergeCell ref="QYK4:QYL4"/>
    <mergeCell ref="QYM4:QYN4"/>
    <mergeCell ref="QXQ4:QXR4"/>
    <mergeCell ref="QXS4:QXT4"/>
    <mergeCell ref="QXU4:QXV4"/>
    <mergeCell ref="QXW4:QXX4"/>
    <mergeCell ref="QXY4:QXZ4"/>
    <mergeCell ref="QYA4:QYB4"/>
    <mergeCell ref="QXE4:QXF4"/>
    <mergeCell ref="QXG4:QXH4"/>
    <mergeCell ref="QXI4:QXJ4"/>
    <mergeCell ref="QXK4:QXL4"/>
    <mergeCell ref="QXM4:QXN4"/>
    <mergeCell ref="QXO4:QXP4"/>
    <mergeCell ref="QWS4:QWT4"/>
    <mergeCell ref="QWU4:QWV4"/>
    <mergeCell ref="QWW4:QWX4"/>
    <mergeCell ref="QWY4:QWZ4"/>
    <mergeCell ref="QXA4:QXB4"/>
    <mergeCell ref="QXC4:QXD4"/>
    <mergeCell ref="QWG4:QWH4"/>
    <mergeCell ref="QWI4:QWJ4"/>
    <mergeCell ref="QWK4:QWL4"/>
    <mergeCell ref="QWM4:QWN4"/>
    <mergeCell ref="QWO4:QWP4"/>
    <mergeCell ref="QWQ4:QWR4"/>
    <mergeCell ref="QVU4:QVV4"/>
    <mergeCell ref="QVW4:QVX4"/>
    <mergeCell ref="QVY4:QVZ4"/>
    <mergeCell ref="QWA4:QWB4"/>
    <mergeCell ref="QWC4:QWD4"/>
    <mergeCell ref="QWE4:QWF4"/>
    <mergeCell ref="QVI4:QVJ4"/>
    <mergeCell ref="QVK4:QVL4"/>
    <mergeCell ref="QVM4:QVN4"/>
    <mergeCell ref="QVO4:QVP4"/>
    <mergeCell ref="QVQ4:QVR4"/>
    <mergeCell ref="QVS4:QVT4"/>
    <mergeCell ref="QUW4:QUX4"/>
    <mergeCell ref="QUY4:QUZ4"/>
    <mergeCell ref="QVA4:QVB4"/>
    <mergeCell ref="QVC4:QVD4"/>
    <mergeCell ref="QVE4:QVF4"/>
    <mergeCell ref="QVG4:QVH4"/>
    <mergeCell ref="QUK4:QUL4"/>
    <mergeCell ref="QUM4:QUN4"/>
    <mergeCell ref="QUO4:QUP4"/>
    <mergeCell ref="QUQ4:QUR4"/>
    <mergeCell ref="QUS4:QUT4"/>
    <mergeCell ref="QUU4:QUV4"/>
    <mergeCell ref="QTY4:QTZ4"/>
    <mergeCell ref="QUA4:QUB4"/>
    <mergeCell ref="QUC4:QUD4"/>
    <mergeCell ref="QUE4:QUF4"/>
    <mergeCell ref="QUG4:QUH4"/>
    <mergeCell ref="QUI4:QUJ4"/>
    <mergeCell ref="QTM4:QTN4"/>
    <mergeCell ref="QTO4:QTP4"/>
    <mergeCell ref="QTQ4:QTR4"/>
    <mergeCell ref="QTS4:QTT4"/>
    <mergeCell ref="QTU4:QTV4"/>
    <mergeCell ref="QTW4:QTX4"/>
    <mergeCell ref="QTA4:QTB4"/>
    <mergeCell ref="QTC4:QTD4"/>
    <mergeCell ref="QTE4:QTF4"/>
    <mergeCell ref="QTG4:QTH4"/>
    <mergeCell ref="QTI4:QTJ4"/>
    <mergeCell ref="QTK4:QTL4"/>
    <mergeCell ref="QSO4:QSP4"/>
    <mergeCell ref="QSQ4:QSR4"/>
    <mergeCell ref="QSS4:QST4"/>
    <mergeCell ref="QSU4:QSV4"/>
    <mergeCell ref="QSW4:QSX4"/>
    <mergeCell ref="QSY4:QSZ4"/>
    <mergeCell ref="QSC4:QSD4"/>
    <mergeCell ref="QSE4:QSF4"/>
    <mergeCell ref="QSG4:QSH4"/>
    <mergeCell ref="QSI4:QSJ4"/>
    <mergeCell ref="QSK4:QSL4"/>
    <mergeCell ref="QSM4:QSN4"/>
    <mergeCell ref="QRQ4:QRR4"/>
    <mergeCell ref="QRS4:QRT4"/>
    <mergeCell ref="QRU4:QRV4"/>
    <mergeCell ref="QRW4:QRX4"/>
    <mergeCell ref="QRY4:QRZ4"/>
    <mergeCell ref="QSA4:QSB4"/>
    <mergeCell ref="QRE4:QRF4"/>
    <mergeCell ref="QRG4:QRH4"/>
    <mergeCell ref="QRI4:QRJ4"/>
    <mergeCell ref="QRK4:QRL4"/>
    <mergeCell ref="QRM4:QRN4"/>
    <mergeCell ref="QRO4:QRP4"/>
    <mergeCell ref="QQS4:QQT4"/>
    <mergeCell ref="QQU4:QQV4"/>
    <mergeCell ref="QQW4:QQX4"/>
    <mergeCell ref="QQY4:QQZ4"/>
    <mergeCell ref="QRA4:QRB4"/>
    <mergeCell ref="QRC4:QRD4"/>
    <mergeCell ref="QQG4:QQH4"/>
    <mergeCell ref="QQI4:QQJ4"/>
    <mergeCell ref="QQK4:QQL4"/>
    <mergeCell ref="QQM4:QQN4"/>
    <mergeCell ref="QQO4:QQP4"/>
    <mergeCell ref="QQQ4:QQR4"/>
    <mergeCell ref="QPU4:QPV4"/>
    <mergeCell ref="QPW4:QPX4"/>
    <mergeCell ref="QPY4:QPZ4"/>
    <mergeCell ref="QQA4:QQB4"/>
    <mergeCell ref="QQC4:QQD4"/>
    <mergeCell ref="QQE4:QQF4"/>
    <mergeCell ref="QPI4:QPJ4"/>
    <mergeCell ref="QPK4:QPL4"/>
    <mergeCell ref="QPM4:QPN4"/>
    <mergeCell ref="QPO4:QPP4"/>
    <mergeCell ref="QPQ4:QPR4"/>
    <mergeCell ref="QPS4:QPT4"/>
    <mergeCell ref="QOW4:QOX4"/>
    <mergeCell ref="QOY4:QOZ4"/>
    <mergeCell ref="QPA4:QPB4"/>
    <mergeCell ref="QPC4:QPD4"/>
    <mergeCell ref="QPE4:QPF4"/>
    <mergeCell ref="QPG4:QPH4"/>
    <mergeCell ref="QOK4:QOL4"/>
    <mergeCell ref="QOM4:QON4"/>
    <mergeCell ref="QOO4:QOP4"/>
    <mergeCell ref="QOQ4:QOR4"/>
    <mergeCell ref="QOS4:QOT4"/>
    <mergeCell ref="QOU4:QOV4"/>
    <mergeCell ref="QNY4:QNZ4"/>
    <mergeCell ref="QOA4:QOB4"/>
    <mergeCell ref="QOC4:QOD4"/>
    <mergeCell ref="QOE4:QOF4"/>
    <mergeCell ref="QOG4:QOH4"/>
    <mergeCell ref="QOI4:QOJ4"/>
    <mergeCell ref="QNM4:QNN4"/>
    <mergeCell ref="QNO4:QNP4"/>
    <mergeCell ref="QNQ4:QNR4"/>
    <mergeCell ref="QNS4:QNT4"/>
    <mergeCell ref="QNU4:QNV4"/>
    <mergeCell ref="QNW4:QNX4"/>
    <mergeCell ref="QNA4:QNB4"/>
    <mergeCell ref="QNC4:QND4"/>
    <mergeCell ref="QNE4:QNF4"/>
    <mergeCell ref="QNG4:QNH4"/>
    <mergeCell ref="QNI4:QNJ4"/>
    <mergeCell ref="QNK4:QNL4"/>
    <mergeCell ref="QMO4:QMP4"/>
    <mergeCell ref="QMQ4:QMR4"/>
    <mergeCell ref="QMS4:QMT4"/>
    <mergeCell ref="QMU4:QMV4"/>
    <mergeCell ref="QMW4:QMX4"/>
    <mergeCell ref="QMY4:QMZ4"/>
    <mergeCell ref="QMC4:QMD4"/>
    <mergeCell ref="QME4:QMF4"/>
    <mergeCell ref="QMG4:QMH4"/>
    <mergeCell ref="QMI4:QMJ4"/>
    <mergeCell ref="QMK4:QML4"/>
    <mergeCell ref="QMM4:QMN4"/>
    <mergeCell ref="QLQ4:QLR4"/>
    <mergeCell ref="QLS4:QLT4"/>
    <mergeCell ref="QLU4:QLV4"/>
    <mergeCell ref="QLW4:QLX4"/>
    <mergeCell ref="QLY4:QLZ4"/>
    <mergeCell ref="QMA4:QMB4"/>
    <mergeCell ref="QLE4:QLF4"/>
    <mergeCell ref="QLG4:QLH4"/>
    <mergeCell ref="QLI4:QLJ4"/>
    <mergeCell ref="QLK4:QLL4"/>
    <mergeCell ref="QLM4:QLN4"/>
    <mergeCell ref="QLO4:QLP4"/>
    <mergeCell ref="QKS4:QKT4"/>
    <mergeCell ref="QKU4:QKV4"/>
    <mergeCell ref="QKW4:QKX4"/>
    <mergeCell ref="QKY4:QKZ4"/>
    <mergeCell ref="QLA4:QLB4"/>
    <mergeCell ref="QLC4:QLD4"/>
    <mergeCell ref="QKG4:QKH4"/>
    <mergeCell ref="QKI4:QKJ4"/>
    <mergeCell ref="QKK4:QKL4"/>
    <mergeCell ref="QKM4:QKN4"/>
    <mergeCell ref="QKO4:QKP4"/>
    <mergeCell ref="QKQ4:QKR4"/>
    <mergeCell ref="QJU4:QJV4"/>
    <mergeCell ref="QJW4:QJX4"/>
    <mergeCell ref="QJY4:QJZ4"/>
    <mergeCell ref="QKA4:QKB4"/>
    <mergeCell ref="QKC4:QKD4"/>
    <mergeCell ref="QKE4:QKF4"/>
    <mergeCell ref="QJI4:QJJ4"/>
    <mergeCell ref="QJK4:QJL4"/>
    <mergeCell ref="QJM4:QJN4"/>
    <mergeCell ref="QJO4:QJP4"/>
    <mergeCell ref="QJQ4:QJR4"/>
    <mergeCell ref="QJS4:QJT4"/>
    <mergeCell ref="QIW4:QIX4"/>
    <mergeCell ref="QIY4:QIZ4"/>
    <mergeCell ref="QJA4:QJB4"/>
    <mergeCell ref="QJC4:QJD4"/>
    <mergeCell ref="QJE4:QJF4"/>
    <mergeCell ref="QJG4:QJH4"/>
    <mergeCell ref="QIK4:QIL4"/>
    <mergeCell ref="QIM4:QIN4"/>
    <mergeCell ref="QIO4:QIP4"/>
    <mergeCell ref="QIQ4:QIR4"/>
    <mergeCell ref="QIS4:QIT4"/>
    <mergeCell ref="QIU4:QIV4"/>
    <mergeCell ref="QHY4:QHZ4"/>
    <mergeCell ref="QIA4:QIB4"/>
    <mergeCell ref="QIC4:QID4"/>
    <mergeCell ref="QIE4:QIF4"/>
    <mergeCell ref="QIG4:QIH4"/>
    <mergeCell ref="QII4:QIJ4"/>
    <mergeCell ref="QHM4:QHN4"/>
    <mergeCell ref="QHO4:QHP4"/>
    <mergeCell ref="QHQ4:QHR4"/>
    <mergeCell ref="QHS4:QHT4"/>
    <mergeCell ref="QHU4:QHV4"/>
    <mergeCell ref="QHW4:QHX4"/>
    <mergeCell ref="QHA4:QHB4"/>
    <mergeCell ref="QHC4:QHD4"/>
    <mergeCell ref="QHE4:QHF4"/>
    <mergeCell ref="QHG4:QHH4"/>
    <mergeCell ref="QHI4:QHJ4"/>
    <mergeCell ref="QHK4:QHL4"/>
    <mergeCell ref="QGO4:QGP4"/>
    <mergeCell ref="QGQ4:QGR4"/>
    <mergeCell ref="QGS4:QGT4"/>
    <mergeCell ref="QGU4:QGV4"/>
    <mergeCell ref="QGW4:QGX4"/>
    <mergeCell ref="QGY4:QGZ4"/>
    <mergeCell ref="QGC4:QGD4"/>
    <mergeCell ref="QGE4:QGF4"/>
    <mergeCell ref="QGG4:QGH4"/>
    <mergeCell ref="QGI4:QGJ4"/>
    <mergeCell ref="QGK4:QGL4"/>
    <mergeCell ref="QGM4:QGN4"/>
    <mergeCell ref="QFQ4:QFR4"/>
    <mergeCell ref="QFS4:QFT4"/>
    <mergeCell ref="QFU4:QFV4"/>
    <mergeCell ref="QFW4:QFX4"/>
    <mergeCell ref="QFY4:QFZ4"/>
    <mergeCell ref="QGA4:QGB4"/>
    <mergeCell ref="QFE4:QFF4"/>
    <mergeCell ref="QFG4:QFH4"/>
    <mergeCell ref="QFI4:QFJ4"/>
    <mergeCell ref="QFK4:QFL4"/>
    <mergeCell ref="QFM4:QFN4"/>
    <mergeCell ref="QFO4:QFP4"/>
    <mergeCell ref="QES4:QET4"/>
    <mergeCell ref="QEU4:QEV4"/>
    <mergeCell ref="QEW4:QEX4"/>
    <mergeCell ref="QEY4:QEZ4"/>
    <mergeCell ref="QFA4:QFB4"/>
    <mergeCell ref="QFC4:QFD4"/>
    <mergeCell ref="QEG4:QEH4"/>
    <mergeCell ref="QEI4:QEJ4"/>
    <mergeCell ref="QEK4:QEL4"/>
    <mergeCell ref="QEM4:QEN4"/>
    <mergeCell ref="QEO4:QEP4"/>
    <mergeCell ref="QEQ4:QER4"/>
    <mergeCell ref="QDU4:QDV4"/>
    <mergeCell ref="QDW4:QDX4"/>
    <mergeCell ref="QDY4:QDZ4"/>
    <mergeCell ref="QEA4:QEB4"/>
    <mergeCell ref="QEC4:QED4"/>
    <mergeCell ref="QEE4:QEF4"/>
    <mergeCell ref="QDI4:QDJ4"/>
    <mergeCell ref="QDK4:QDL4"/>
    <mergeCell ref="QDM4:QDN4"/>
    <mergeCell ref="QDO4:QDP4"/>
    <mergeCell ref="QDQ4:QDR4"/>
    <mergeCell ref="QDS4:QDT4"/>
    <mergeCell ref="QCW4:QCX4"/>
    <mergeCell ref="QCY4:QCZ4"/>
    <mergeCell ref="QDA4:QDB4"/>
    <mergeCell ref="QDC4:QDD4"/>
    <mergeCell ref="QDE4:QDF4"/>
    <mergeCell ref="QDG4:QDH4"/>
    <mergeCell ref="QCK4:QCL4"/>
    <mergeCell ref="QCM4:QCN4"/>
    <mergeCell ref="QCO4:QCP4"/>
    <mergeCell ref="QCQ4:QCR4"/>
    <mergeCell ref="QCS4:QCT4"/>
    <mergeCell ref="QCU4:QCV4"/>
    <mergeCell ref="QBY4:QBZ4"/>
    <mergeCell ref="QCA4:QCB4"/>
    <mergeCell ref="QCC4:QCD4"/>
    <mergeCell ref="QCE4:QCF4"/>
    <mergeCell ref="QCG4:QCH4"/>
    <mergeCell ref="QCI4:QCJ4"/>
    <mergeCell ref="QBM4:QBN4"/>
    <mergeCell ref="QBO4:QBP4"/>
    <mergeCell ref="QBQ4:QBR4"/>
    <mergeCell ref="QBS4:QBT4"/>
    <mergeCell ref="QBU4:QBV4"/>
    <mergeCell ref="QBW4:QBX4"/>
    <mergeCell ref="QBA4:QBB4"/>
    <mergeCell ref="QBC4:QBD4"/>
    <mergeCell ref="QBE4:QBF4"/>
    <mergeCell ref="QBG4:QBH4"/>
    <mergeCell ref="QBI4:QBJ4"/>
    <mergeCell ref="QBK4:QBL4"/>
    <mergeCell ref="QAO4:QAP4"/>
    <mergeCell ref="QAQ4:QAR4"/>
    <mergeCell ref="QAS4:QAT4"/>
    <mergeCell ref="QAU4:QAV4"/>
    <mergeCell ref="QAW4:QAX4"/>
    <mergeCell ref="QAY4:QAZ4"/>
    <mergeCell ref="QAC4:QAD4"/>
    <mergeCell ref="QAE4:QAF4"/>
    <mergeCell ref="QAG4:QAH4"/>
    <mergeCell ref="QAI4:QAJ4"/>
    <mergeCell ref="QAK4:QAL4"/>
    <mergeCell ref="QAM4:QAN4"/>
    <mergeCell ref="PZQ4:PZR4"/>
    <mergeCell ref="PZS4:PZT4"/>
    <mergeCell ref="PZU4:PZV4"/>
    <mergeCell ref="PZW4:PZX4"/>
    <mergeCell ref="PZY4:PZZ4"/>
    <mergeCell ref="QAA4:QAB4"/>
    <mergeCell ref="PZE4:PZF4"/>
    <mergeCell ref="PZG4:PZH4"/>
    <mergeCell ref="PZI4:PZJ4"/>
    <mergeCell ref="PZK4:PZL4"/>
    <mergeCell ref="PZM4:PZN4"/>
    <mergeCell ref="PZO4:PZP4"/>
    <mergeCell ref="PYS4:PYT4"/>
    <mergeCell ref="PYU4:PYV4"/>
    <mergeCell ref="PYW4:PYX4"/>
    <mergeCell ref="PYY4:PYZ4"/>
    <mergeCell ref="PZA4:PZB4"/>
    <mergeCell ref="PZC4:PZD4"/>
    <mergeCell ref="PYG4:PYH4"/>
    <mergeCell ref="PYI4:PYJ4"/>
    <mergeCell ref="PYK4:PYL4"/>
    <mergeCell ref="PYM4:PYN4"/>
    <mergeCell ref="PYO4:PYP4"/>
    <mergeCell ref="PYQ4:PYR4"/>
    <mergeCell ref="PXU4:PXV4"/>
    <mergeCell ref="PXW4:PXX4"/>
    <mergeCell ref="PXY4:PXZ4"/>
    <mergeCell ref="PYA4:PYB4"/>
    <mergeCell ref="PYC4:PYD4"/>
    <mergeCell ref="PYE4:PYF4"/>
    <mergeCell ref="PXI4:PXJ4"/>
    <mergeCell ref="PXK4:PXL4"/>
    <mergeCell ref="PXM4:PXN4"/>
    <mergeCell ref="PXO4:PXP4"/>
    <mergeCell ref="PXQ4:PXR4"/>
    <mergeCell ref="PXS4:PXT4"/>
    <mergeCell ref="PWW4:PWX4"/>
    <mergeCell ref="PWY4:PWZ4"/>
    <mergeCell ref="PXA4:PXB4"/>
    <mergeCell ref="PXC4:PXD4"/>
    <mergeCell ref="PXE4:PXF4"/>
    <mergeCell ref="PXG4:PXH4"/>
    <mergeCell ref="PWK4:PWL4"/>
    <mergeCell ref="PWM4:PWN4"/>
    <mergeCell ref="PWO4:PWP4"/>
    <mergeCell ref="PWQ4:PWR4"/>
    <mergeCell ref="PWS4:PWT4"/>
    <mergeCell ref="PWU4:PWV4"/>
    <mergeCell ref="PVY4:PVZ4"/>
    <mergeCell ref="PWA4:PWB4"/>
    <mergeCell ref="PWC4:PWD4"/>
    <mergeCell ref="PWE4:PWF4"/>
    <mergeCell ref="PWG4:PWH4"/>
    <mergeCell ref="PWI4:PWJ4"/>
    <mergeCell ref="PVM4:PVN4"/>
    <mergeCell ref="PVO4:PVP4"/>
    <mergeCell ref="PVQ4:PVR4"/>
    <mergeCell ref="PVS4:PVT4"/>
    <mergeCell ref="PVU4:PVV4"/>
    <mergeCell ref="PVW4:PVX4"/>
    <mergeCell ref="PVA4:PVB4"/>
    <mergeCell ref="PVC4:PVD4"/>
    <mergeCell ref="PVE4:PVF4"/>
    <mergeCell ref="PVG4:PVH4"/>
    <mergeCell ref="PVI4:PVJ4"/>
    <mergeCell ref="PVK4:PVL4"/>
    <mergeCell ref="PUO4:PUP4"/>
    <mergeCell ref="PUQ4:PUR4"/>
    <mergeCell ref="PUS4:PUT4"/>
    <mergeCell ref="PUU4:PUV4"/>
    <mergeCell ref="PUW4:PUX4"/>
    <mergeCell ref="PUY4:PUZ4"/>
    <mergeCell ref="PUC4:PUD4"/>
    <mergeCell ref="PUE4:PUF4"/>
    <mergeCell ref="PUG4:PUH4"/>
    <mergeCell ref="PUI4:PUJ4"/>
    <mergeCell ref="PUK4:PUL4"/>
    <mergeCell ref="PUM4:PUN4"/>
    <mergeCell ref="PTQ4:PTR4"/>
    <mergeCell ref="PTS4:PTT4"/>
    <mergeCell ref="PTU4:PTV4"/>
    <mergeCell ref="PTW4:PTX4"/>
    <mergeCell ref="PTY4:PTZ4"/>
    <mergeCell ref="PUA4:PUB4"/>
    <mergeCell ref="PTE4:PTF4"/>
    <mergeCell ref="PTG4:PTH4"/>
    <mergeCell ref="PTI4:PTJ4"/>
    <mergeCell ref="PTK4:PTL4"/>
    <mergeCell ref="PTM4:PTN4"/>
    <mergeCell ref="PTO4:PTP4"/>
    <mergeCell ref="PSS4:PST4"/>
    <mergeCell ref="PSU4:PSV4"/>
    <mergeCell ref="PSW4:PSX4"/>
    <mergeCell ref="PSY4:PSZ4"/>
    <mergeCell ref="PTA4:PTB4"/>
    <mergeCell ref="PTC4:PTD4"/>
    <mergeCell ref="PSG4:PSH4"/>
    <mergeCell ref="PSI4:PSJ4"/>
    <mergeCell ref="PSK4:PSL4"/>
    <mergeCell ref="PSM4:PSN4"/>
    <mergeCell ref="PSO4:PSP4"/>
    <mergeCell ref="PSQ4:PSR4"/>
    <mergeCell ref="PRU4:PRV4"/>
    <mergeCell ref="PRW4:PRX4"/>
    <mergeCell ref="PRY4:PRZ4"/>
    <mergeCell ref="PSA4:PSB4"/>
    <mergeCell ref="PSC4:PSD4"/>
    <mergeCell ref="PSE4:PSF4"/>
    <mergeCell ref="PRI4:PRJ4"/>
    <mergeCell ref="PRK4:PRL4"/>
    <mergeCell ref="PRM4:PRN4"/>
    <mergeCell ref="PRO4:PRP4"/>
    <mergeCell ref="PRQ4:PRR4"/>
    <mergeCell ref="PRS4:PRT4"/>
    <mergeCell ref="PQW4:PQX4"/>
    <mergeCell ref="PQY4:PQZ4"/>
    <mergeCell ref="PRA4:PRB4"/>
    <mergeCell ref="PRC4:PRD4"/>
    <mergeCell ref="PRE4:PRF4"/>
    <mergeCell ref="PRG4:PRH4"/>
    <mergeCell ref="PQK4:PQL4"/>
    <mergeCell ref="PQM4:PQN4"/>
    <mergeCell ref="PQO4:PQP4"/>
    <mergeCell ref="PQQ4:PQR4"/>
    <mergeCell ref="PQS4:PQT4"/>
    <mergeCell ref="PQU4:PQV4"/>
    <mergeCell ref="PPY4:PPZ4"/>
    <mergeCell ref="PQA4:PQB4"/>
    <mergeCell ref="PQC4:PQD4"/>
    <mergeCell ref="PQE4:PQF4"/>
    <mergeCell ref="PQG4:PQH4"/>
    <mergeCell ref="PQI4:PQJ4"/>
    <mergeCell ref="PPM4:PPN4"/>
    <mergeCell ref="PPO4:PPP4"/>
    <mergeCell ref="PPQ4:PPR4"/>
    <mergeCell ref="PPS4:PPT4"/>
    <mergeCell ref="PPU4:PPV4"/>
    <mergeCell ref="PPW4:PPX4"/>
    <mergeCell ref="PPA4:PPB4"/>
    <mergeCell ref="PPC4:PPD4"/>
    <mergeCell ref="PPE4:PPF4"/>
    <mergeCell ref="PPG4:PPH4"/>
    <mergeCell ref="PPI4:PPJ4"/>
    <mergeCell ref="PPK4:PPL4"/>
    <mergeCell ref="POO4:POP4"/>
    <mergeCell ref="POQ4:POR4"/>
    <mergeCell ref="POS4:POT4"/>
    <mergeCell ref="POU4:POV4"/>
    <mergeCell ref="POW4:POX4"/>
    <mergeCell ref="POY4:POZ4"/>
    <mergeCell ref="POC4:POD4"/>
    <mergeCell ref="POE4:POF4"/>
    <mergeCell ref="POG4:POH4"/>
    <mergeCell ref="POI4:POJ4"/>
    <mergeCell ref="POK4:POL4"/>
    <mergeCell ref="POM4:PON4"/>
    <mergeCell ref="PNQ4:PNR4"/>
    <mergeCell ref="PNS4:PNT4"/>
    <mergeCell ref="PNU4:PNV4"/>
    <mergeCell ref="PNW4:PNX4"/>
    <mergeCell ref="PNY4:PNZ4"/>
    <mergeCell ref="POA4:POB4"/>
    <mergeCell ref="PNE4:PNF4"/>
    <mergeCell ref="PNG4:PNH4"/>
    <mergeCell ref="PNI4:PNJ4"/>
    <mergeCell ref="PNK4:PNL4"/>
    <mergeCell ref="PNM4:PNN4"/>
    <mergeCell ref="PNO4:PNP4"/>
    <mergeCell ref="PMS4:PMT4"/>
    <mergeCell ref="PMU4:PMV4"/>
    <mergeCell ref="PMW4:PMX4"/>
    <mergeCell ref="PMY4:PMZ4"/>
    <mergeCell ref="PNA4:PNB4"/>
    <mergeCell ref="PNC4:PND4"/>
    <mergeCell ref="PMG4:PMH4"/>
    <mergeCell ref="PMI4:PMJ4"/>
    <mergeCell ref="PMK4:PML4"/>
    <mergeCell ref="PMM4:PMN4"/>
    <mergeCell ref="PMO4:PMP4"/>
    <mergeCell ref="PMQ4:PMR4"/>
    <mergeCell ref="PLU4:PLV4"/>
    <mergeCell ref="PLW4:PLX4"/>
    <mergeCell ref="PLY4:PLZ4"/>
    <mergeCell ref="PMA4:PMB4"/>
    <mergeCell ref="PMC4:PMD4"/>
    <mergeCell ref="PME4:PMF4"/>
    <mergeCell ref="PLI4:PLJ4"/>
    <mergeCell ref="PLK4:PLL4"/>
    <mergeCell ref="PLM4:PLN4"/>
    <mergeCell ref="PLO4:PLP4"/>
    <mergeCell ref="PLQ4:PLR4"/>
    <mergeCell ref="PLS4:PLT4"/>
    <mergeCell ref="PKW4:PKX4"/>
    <mergeCell ref="PKY4:PKZ4"/>
    <mergeCell ref="PLA4:PLB4"/>
    <mergeCell ref="PLC4:PLD4"/>
    <mergeCell ref="PLE4:PLF4"/>
    <mergeCell ref="PLG4:PLH4"/>
    <mergeCell ref="PKK4:PKL4"/>
    <mergeCell ref="PKM4:PKN4"/>
    <mergeCell ref="PKO4:PKP4"/>
    <mergeCell ref="PKQ4:PKR4"/>
    <mergeCell ref="PKS4:PKT4"/>
    <mergeCell ref="PKU4:PKV4"/>
    <mergeCell ref="PJY4:PJZ4"/>
    <mergeCell ref="PKA4:PKB4"/>
    <mergeCell ref="PKC4:PKD4"/>
    <mergeCell ref="PKE4:PKF4"/>
    <mergeCell ref="PKG4:PKH4"/>
    <mergeCell ref="PKI4:PKJ4"/>
    <mergeCell ref="PJM4:PJN4"/>
    <mergeCell ref="PJO4:PJP4"/>
    <mergeCell ref="PJQ4:PJR4"/>
    <mergeCell ref="PJS4:PJT4"/>
    <mergeCell ref="PJU4:PJV4"/>
    <mergeCell ref="PJW4:PJX4"/>
    <mergeCell ref="PJA4:PJB4"/>
    <mergeCell ref="PJC4:PJD4"/>
    <mergeCell ref="PJE4:PJF4"/>
    <mergeCell ref="PJG4:PJH4"/>
    <mergeCell ref="PJI4:PJJ4"/>
    <mergeCell ref="PJK4:PJL4"/>
    <mergeCell ref="PIO4:PIP4"/>
    <mergeCell ref="PIQ4:PIR4"/>
    <mergeCell ref="PIS4:PIT4"/>
    <mergeCell ref="PIU4:PIV4"/>
    <mergeCell ref="PIW4:PIX4"/>
    <mergeCell ref="PIY4:PIZ4"/>
    <mergeCell ref="PIC4:PID4"/>
    <mergeCell ref="PIE4:PIF4"/>
    <mergeCell ref="PIG4:PIH4"/>
    <mergeCell ref="PII4:PIJ4"/>
    <mergeCell ref="PIK4:PIL4"/>
    <mergeCell ref="PIM4:PIN4"/>
    <mergeCell ref="PHQ4:PHR4"/>
    <mergeCell ref="PHS4:PHT4"/>
    <mergeCell ref="PHU4:PHV4"/>
    <mergeCell ref="PHW4:PHX4"/>
    <mergeCell ref="PHY4:PHZ4"/>
    <mergeCell ref="PIA4:PIB4"/>
    <mergeCell ref="PHE4:PHF4"/>
    <mergeCell ref="PHG4:PHH4"/>
    <mergeCell ref="PHI4:PHJ4"/>
    <mergeCell ref="PHK4:PHL4"/>
    <mergeCell ref="PHM4:PHN4"/>
    <mergeCell ref="PHO4:PHP4"/>
    <mergeCell ref="PGS4:PGT4"/>
    <mergeCell ref="PGU4:PGV4"/>
    <mergeCell ref="PGW4:PGX4"/>
    <mergeCell ref="PGY4:PGZ4"/>
    <mergeCell ref="PHA4:PHB4"/>
    <mergeCell ref="PHC4:PHD4"/>
    <mergeCell ref="PGG4:PGH4"/>
    <mergeCell ref="PGI4:PGJ4"/>
    <mergeCell ref="PGK4:PGL4"/>
    <mergeCell ref="PGM4:PGN4"/>
    <mergeCell ref="PGO4:PGP4"/>
    <mergeCell ref="PGQ4:PGR4"/>
    <mergeCell ref="PFU4:PFV4"/>
    <mergeCell ref="PFW4:PFX4"/>
    <mergeCell ref="PFY4:PFZ4"/>
    <mergeCell ref="PGA4:PGB4"/>
    <mergeCell ref="PGC4:PGD4"/>
    <mergeCell ref="PGE4:PGF4"/>
    <mergeCell ref="PFI4:PFJ4"/>
    <mergeCell ref="PFK4:PFL4"/>
    <mergeCell ref="PFM4:PFN4"/>
    <mergeCell ref="PFO4:PFP4"/>
    <mergeCell ref="PFQ4:PFR4"/>
    <mergeCell ref="PFS4:PFT4"/>
    <mergeCell ref="PEW4:PEX4"/>
    <mergeCell ref="PEY4:PEZ4"/>
    <mergeCell ref="PFA4:PFB4"/>
    <mergeCell ref="PFC4:PFD4"/>
    <mergeCell ref="PFE4:PFF4"/>
    <mergeCell ref="PFG4:PFH4"/>
    <mergeCell ref="PEK4:PEL4"/>
    <mergeCell ref="PEM4:PEN4"/>
    <mergeCell ref="PEO4:PEP4"/>
    <mergeCell ref="PEQ4:PER4"/>
    <mergeCell ref="PES4:PET4"/>
    <mergeCell ref="PEU4:PEV4"/>
    <mergeCell ref="PDY4:PDZ4"/>
    <mergeCell ref="PEA4:PEB4"/>
    <mergeCell ref="PEC4:PED4"/>
    <mergeCell ref="PEE4:PEF4"/>
    <mergeCell ref="PEG4:PEH4"/>
    <mergeCell ref="PEI4:PEJ4"/>
    <mergeCell ref="PDM4:PDN4"/>
    <mergeCell ref="PDO4:PDP4"/>
    <mergeCell ref="PDQ4:PDR4"/>
    <mergeCell ref="PDS4:PDT4"/>
    <mergeCell ref="PDU4:PDV4"/>
    <mergeCell ref="PDW4:PDX4"/>
    <mergeCell ref="PDA4:PDB4"/>
    <mergeCell ref="PDC4:PDD4"/>
    <mergeCell ref="PDE4:PDF4"/>
    <mergeCell ref="PDG4:PDH4"/>
    <mergeCell ref="PDI4:PDJ4"/>
    <mergeCell ref="PDK4:PDL4"/>
    <mergeCell ref="PCO4:PCP4"/>
    <mergeCell ref="PCQ4:PCR4"/>
    <mergeCell ref="PCS4:PCT4"/>
    <mergeCell ref="PCU4:PCV4"/>
    <mergeCell ref="PCW4:PCX4"/>
    <mergeCell ref="PCY4:PCZ4"/>
    <mergeCell ref="PCC4:PCD4"/>
    <mergeCell ref="PCE4:PCF4"/>
    <mergeCell ref="PCG4:PCH4"/>
    <mergeCell ref="PCI4:PCJ4"/>
    <mergeCell ref="PCK4:PCL4"/>
    <mergeCell ref="PCM4:PCN4"/>
    <mergeCell ref="PBQ4:PBR4"/>
    <mergeCell ref="PBS4:PBT4"/>
    <mergeCell ref="PBU4:PBV4"/>
    <mergeCell ref="PBW4:PBX4"/>
    <mergeCell ref="PBY4:PBZ4"/>
    <mergeCell ref="PCA4:PCB4"/>
    <mergeCell ref="PBE4:PBF4"/>
    <mergeCell ref="PBG4:PBH4"/>
    <mergeCell ref="PBI4:PBJ4"/>
    <mergeCell ref="PBK4:PBL4"/>
    <mergeCell ref="PBM4:PBN4"/>
    <mergeCell ref="PBO4:PBP4"/>
    <mergeCell ref="PAS4:PAT4"/>
    <mergeCell ref="PAU4:PAV4"/>
    <mergeCell ref="PAW4:PAX4"/>
    <mergeCell ref="PAY4:PAZ4"/>
    <mergeCell ref="PBA4:PBB4"/>
    <mergeCell ref="PBC4:PBD4"/>
    <mergeCell ref="PAG4:PAH4"/>
    <mergeCell ref="PAI4:PAJ4"/>
    <mergeCell ref="PAK4:PAL4"/>
    <mergeCell ref="PAM4:PAN4"/>
    <mergeCell ref="PAO4:PAP4"/>
    <mergeCell ref="PAQ4:PAR4"/>
    <mergeCell ref="OZU4:OZV4"/>
    <mergeCell ref="OZW4:OZX4"/>
    <mergeCell ref="OZY4:OZZ4"/>
    <mergeCell ref="PAA4:PAB4"/>
    <mergeCell ref="PAC4:PAD4"/>
    <mergeCell ref="PAE4:PAF4"/>
    <mergeCell ref="OZI4:OZJ4"/>
    <mergeCell ref="OZK4:OZL4"/>
    <mergeCell ref="OZM4:OZN4"/>
    <mergeCell ref="OZO4:OZP4"/>
    <mergeCell ref="OZQ4:OZR4"/>
    <mergeCell ref="OZS4:OZT4"/>
    <mergeCell ref="OYW4:OYX4"/>
    <mergeCell ref="OYY4:OYZ4"/>
    <mergeCell ref="OZA4:OZB4"/>
    <mergeCell ref="OZC4:OZD4"/>
    <mergeCell ref="OZE4:OZF4"/>
    <mergeCell ref="OZG4:OZH4"/>
    <mergeCell ref="OYK4:OYL4"/>
    <mergeCell ref="OYM4:OYN4"/>
    <mergeCell ref="OYO4:OYP4"/>
    <mergeCell ref="OYQ4:OYR4"/>
    <mergeCell ref="OYS4:OYT4"/>
    <mergeCell ref="OYU4:OYV4"/>
    <mergeCell ref="OXY4:OXZ4"/>
    <mergeCell ref="OYA4:OYB4"/>
    <mergeCell ref="OYC4:OYD4"/>
    <mergeCell ref="OYE4:OYF4"/>
    <mergeCell ref="OYG4:OYH4"/>
    <mergeCell ref="OYI4:OYJ4"/>
    <mergeCell ref="OXM4:OXN4"/>
    <mergeCell ref="OXO4:OXP4"/>
    <mergeCell ref="OXQ4:OXR4"/>
    <mergeCell ref="OXS4:OXT4"/>
    <mergeCell ref="OXU4:OXV4"/>
    <mergeCell ref="OXW4:OXX4"/>
    <mergeCell ref="OXA4:OXB4"/>
    <mergeCell ref="OXC4:OXD4"/>
    <mergeCell ref="OXE4:OXF4"/>
    <mergeCell ref="OXG4:OXH4"/>
    <mergeCell ref="OXI4:OXJ4"/>
    <mergeCell ref="OXK4:OXL4"/>
    <mergeCell ref="OWO4:OWP4"/>
    <mergeCell ref="OWQ4:OWR4"/>
    <mergeCell ref="OWS4:OWT4"/>
    <mergeCell ref="OWU4:OWV4"/>
    <mergeCell ref="OWW4:OWX4"/>
    <mergeCell ref="OWY4:OWZ4"/>
    <mergeCell ref="OWC4:OWD4"/>
    <mergeCell ref="OWE4:OWF4"/>
    <mergeCell ref="OWG4:OWH4"/>
    <mergeCell ref="OWI4:OWJ4"/>
    <mergeCell ref="OWK4:OWL4"/>
    <mergeCell ref="OWM4:OWN4"/>
    <mergeCell ref="OVQ4:OVR4"/>
    <mergeCell ref="OVS4:OVT4"/>
    <mergeCell ref="OVU4:OVV4"/>
    <mergeCell ref="OVW4:OVX4"/>
    <mergeCell ref="OVY4:OVZ4"/>
    <mergeCell ref="OWA4:OWB4"/>
    <mergeCell ref="OVE4:OVF4"/>
    <mergeCell ref="OVG4:OVH4"/>
    <mergeCell ref="OVI4:OVJ4"/>
    <mergeCell ref="OVK4:OVL4"/>
    <mergeCell ref="OVM4:OVN4"/>
    <mergeCell ref="OVO4:OVP4"/>
    <mergeCell ref="OUS4:OUT4"/>
    <mergeCell ref="OUU4:OUV4"/>
    <mergeCell ref="OUW4:OUX4"/>
    <mergeCell ref="OUY4:OUZ4"/>
    <mergeCell ref="OVA4:OVB4"/>
    <mergeCell ref="OVC4:OVD4"/>
    <mergeCell ref="OUG4:OUH4"/>
    <mergeCell ref="OUI4:OUJ4"/>
    <mergeCell ref="OUK4:OUL4"/>
    <mergeCell ref="OUM4:OUN4"/>
    <mergeCell ref="OUO4:OUP4"/>
    <mergeCell ref="OUQ4:OUR4"/>
    <mergeCell ref="OTU4:OTV4"/>
    <mergeCell ref="OTW4:OTX4"/>
    <mergeCell ref="OTY4:OTZ4"/>
    <mergeCell ref="OUA4:OUB4"/>
    <mergeCell ref="OUC4:OUD4"/>
    <mergeCell ref="OUE4:OUF4"/>
    <mergeCell ref="OTI4:OTJ4"/>
    <mergeCell ref="OTK4:OTL4"/>
    <mergeCell ref="OTM4:OTN4"/>
    <mergeCell ref="OTO4:OTP4"/>
    <mergeCell ref="OTQ4:OTR4"/>
    <mergeCell ref="OTS4:OTT4"/>
    <mergeCell ref="OSW4:OSX4"/>
    <mergeCell ref="OSY4:OSZ4"/>
    <mergeCell ref="OTA4:OTB4"/>
    <mergeCell ref="OTC4:OTD4"/>
    <mergeCell ref="OTE4:OTF4"/>
    <mergeCell ref="OTG4:OTH4"/>
    <mergeCell ref="OSK4:OSL4"/>
    <mergeCell ref="OSM4:OSN4"/>
    <mergeCell ref="OSO4:OSP4"/>
    <mergeCell ref="OSQ4:OSR4"/>
    <mergeCell ref="OSS4:OST4"/>
    <mergeCell ref="OSU4:OSV4"/>
    <mergeCell ref="ORY4:ORZ4"/>
    <mergeCell ref="OSA4:OSB4"/>
    <mergeCell ref="OSC4:OSD4"/>
    <mergeCell ref="OSE4:OSF4"/>
    <mergeCell ref="OSG4:OSH4"/>
    <mergeCell ref="OSI4:OSJ4"/>
    <mergeCell ref="ORM4:ORN4"/>
    <mergeCell ref="ORO4:ORP4"/>
    <mergeCell ref="ORQ4:ORR4"/>
    <mergeCell ref="ORS4:ORT4"/>
    <mergeCell ref="ORU4:ORV4"/>
    <mergeCell ref="ORW4:ORX4"/>
    <mergeCell ref="ORA4:ORB4"/>
    <mergeCell ref="ORC4:ORD4"/>
    <mergeCell ref="ORE4:ORF4"/>
    <mergeCell ref="ORG4:ORH4"/>
    <mergeCell ref="ORI4:ORJ4"/>
    <mergeCell ref="ORK4:ORL4"/>
    <mergeCell ref="OQO4:OQP4"/>
    <mergeCell ref="OQQ4:OQR4"/>
    <mergeCell ref="OQS4:OQT4"/>
    <mergeCell ref="OQU4:OQV4"/>
    <mergeCell ref="OQW4:OQX4"/>
    <mergeCell ref="OQY4:OQZ4"/>
    <mergeCell ref="OQC4:OQD4"/>
    <mergeCell ref="OQE4:OQF4"/>
    <mergeCell ref="OQG4:OQH4"/>
    <mergeCell ref="OQI4:OQJ4"/>
    <mergeCell ref="OQK4:OQL4"/>
    <mergeCell ref="OQM4:OQN4"/>
    <mergeCell ref="OPQ4:OPR4"/>
    <mergeCell ref="OPS4:OPT4"/>
    <mergeCell ref="OPU4:OPV4"/>
    <mergeCell ref="OPW4:OPX4"/>
    <mergeCell ref="OPY4:OPZ4"/>
    <mergeCell ref="OQA4:OQB4"/>
    <mergeCell ref="OPE4:OPF4"/>
    <mergeCell ref="OPG4:OPH4"/>
    <mergeCell ref="OPI4:OPJ4"/>
    <mergeCell ref="OPK4:OPL4"/>
    <mergeCell ref="OPM4:OPN4"/>
    <mergeCell ref="OPO4:OPP4"/>
    <mergeCell ref="OOS4:OOT4"/>
    <mergeCell ref="OOU4:OOV4"/>
    <mergeCell ref="OOW4:OOX4"/>
    <mergeCell ref="OOY4:OOZ4"/>
    <mergeCell ref="OPA4:OPB4"/>
    <mergeCell ref="OPC4:OPD4"/>
    <mergeCell ref="OOG4:OOH4"/>
    <mergeCell ref="OOI4:OOJ4"/>
    <mergeCell ref="OOK4:OOL4"/>
    <mergeCell ref="OOM4:OON4"/>
    <mergeCell ref="OOO4:OOP4"/>
    <mergeCell ref="OOQ4:OOR4"/>
    <mergeCell ref="ONU4:ONV4"/>
    <mergeCell ref="ONW4:ONX4"/>
    <mergeCell ref="ONY4:ONZ4"/>
    <mergeCell ref="OOA4:OOB4"/>
    <mergeCell ref="OOC4:OOD4"/>
    <mergeCell ref="OOE4:OOF4"/>
    <mergeCell ref="ONI4:ONJ4"/>
    <mergeCell ref="ONK4:ONL4"/>
    <mergeCell ref="ONM4:ONN4"/>
    <mergeCell ref="ONO4:ONP4"/>
    <mergeCell ref="ONQ4:ONR4"/>
    <mergeCell ref="ONS4:ONT4"/>
    <mergeCell ref="OMW4:OMX4"/>
    <mergeCell ref="OMY4:OMZ4"/>
    <mergeCell ref="ONA4:ONB4"/>
    <mergeCell ref="ONC4:OND4"/>
    <mergeCell ref="ONE4:ONF4"/>
    <mergeCell ref="ONG4:ONH4"/>
    <mergeCell ref="OMK4:OML4"/>
    <mergeCell ref="OMM4:OMN4"/>
    <mergeCell ref="OMO4:OMP4"/>
    <mergeCell ref="OMQ4:OMR4"/>
    <mergeCell ref="OMS4:OMT4"/>
    <mergeCell ref="OMU4:OMV4"/>
    <mergeCell ref="OLY4:OLZ4"/>
    <mergeCell ref="OMA4:OMB4"/>
    <mergeCell ref="OMC4:OMD4"/>
    <mergeCell ref="OME4:OMF4"/>
    <mergeCell ref="OMG4:OMH4"/>
    <mergeCell ref="OMI4:OMJ4"/>
    <mergeCell ref="OLM4:OLN4"/>
    <mergeCell ref="OLO4:OLP4"/>
    <mergeCell ref="OLQ4:OLR4"/>
    <mergeCell ref="OLS4:OLT4"/>
    <mergeCell ref="OLU4:OLV4"/>
    <mergeCell ref="OLW4:OLX4"/>
    <mergeCell ref="OLA4:OLB4"/>
    <mergeCell ref="OLC4:OLD4"/>
    <mergeCell ref="OLE4:OLF4"/>
    <mergeCell ref="OLG4:OLH4"/>
    <mergeCell ref="OLI4:OLJ4"/>
    <mergeCell ref="OLK4:OLL4"/>
    <mergeCell ref="OKO4:OKP4"/>
    <mergeCell ref="OKQ4:OKR4"/>
    <mergeCell ref="OKS4:OKT4"/>
    <mergeCell ref="OKU4:OKV4"/>
    <mergeCell ref="OKW4:OKX4"/>
    <mergeCell ref="OKY4:OKZ4"/>
    <mergeCell ref="OKC4:OKD4"/>
    <mergeCell ref="OKE4:OKF4"/>
    <mergeCell ref="OKG4:OKH4"/>
    <mergeCell ref="OKI4:OKJ4"/>
    <mergeCell ref="OKK4:OKL4"/>
    <mergeCell ref="OKM4:OKN4"/>
    <mergeCell ref="OJQ4:OJR4"/>
    <mergeCell ref="OJS4:OJT4"/>
    <mergeCell ref="OJU4:OJV4"/>
    <mergeCell ref="OJW4:OJX4"/>
    <mergeCell ref="OJY4:OJZ4"/>
    <mergeCell ref="OKA4:OKB4"/>
    <mergeCell ref="OJE4:OJF4"/>
    <mergeCell ref="OJG4:OJH4"/>
    <mergeCell ref="OJI4:OJJ4"/>
    <mergeCell ref="OJK4:OJL4"/>
    <mergeCell ref="OJM4:OJN4"/>
    <mergeCell ref="OJO4:OJP4"/>
    <mergeCell ref="OIS4:OIT4"/>
    <mergeCell ref="OIU4:OIV4"/>
    <mergeCell ref="OIW4:OIX4"/>
    <mergeCell ref="OIY4:OIZ4"/>
    <mergeCell ref="OJA4:OJB4"/>
    <mergeCell ref="OJC4:OJD4"/>
    <mergeCell ref="OIG4:OIH4"/>
    <mergeCell ref="OII4:OIJ4"/>
    <mergeCell ref="OIK4:OIL4"/>
    <mergeCell ref="OIM4:OIN4"/>
    <mergeCell ref="OIO4:OIP4"/>
    <mergeCell ref="OIQ4:OIR4"/>
    <mergeCell ref="OHU4:OHV4"/>
    <mergeCell ref="OHW4:OHX4"/>
    <mergeCell ref="OHY4:OHZ4"/>
    <mergeCell ref="OIA4:OIB4"/>
    <mergeCell ref="OIC4:OID4"/>
    <mergeCell ref="OIE4:OIF4"/>
    <mergeCell ref="OHI4:OHJ4"/>
    <mergeCell ref="OHK4:OHL4"/>
    <mergeCell ref="OHM4:OHN4"/>
    <mergeCell ref="OHO4:OHP4"/>
    <mergeCell ref="OHQ4:OHR4"/>
    <mergeCell ref="OHS4:OHT4"/>
    <mergeCell ref="OGW4:OGX4"/>
    <mergeCell ref="OGY4:OGZ4"/>
    <mergeCell ref="OHA4:OHB4"/>
    <mergeCell ref="OHC4:OHD4"/>
    <mergeCell ref="OHE4:OHF4"/>
    <mergeCell ref="OHG4:OHH4"/>
    <mergeCell ref="OGK4:OGL4"/>
    <mergeCell ref="OGM4:OGN4"/>
    <mergeCell ref="OGO4:OGP4"/>
    <mergeCell ref="OGQ4:OGR4"/>
    <mergeCell ref="OGS4:OGT4"/>
    <mergeCell ref="OGU4:OGV4"/>
    <mergeCell ref="OFY4:OFZ4"/>
    <mergeCell ref="OGA4:OGB4"/>
    <mergeCell ref="OGC4:OGD4"/>
    <mergeCell ref="OGE4:OGF4"/>
    <mergeCell ref="OGG4:OGH4"/>
    <mergeCell ref="OGI4:OGJ4"/>
    <mergeCell ref="OFM4:OFN4"/>
    <mergeCell ref="OFO4:OFP4"/>
    <mergeCell ref="OFQ4:OFR4"/>
    <mergeCell ref="OFS4:OFT4"/>
    <mergeCell ref="OFU4:OFV4"/>
    <mergeCell ref="OFW4:OFX4"/>
    <mergeCell ref="OFA4:OFB4"/>
    <mergeCell ref="OFC4:OFD4"/>
    <mergeCell ref="OFE4:OFF4"/>
    <mergeCell ref="OFG4:OFH4"/>
    <mergeCell ref="OFI4:OFJ4"/>
    <mergeCell ref="OFK4:OFL4"/>
    <mergeCell ref="OEO4:OEP4"/>
    <mergeCell ref="OEQ4:OER4"/>
    <mergeCell ref="OES4:OET4"/>
    <mergeCell ref="OEU4:OEV4"/>
    <mergeCell ref="OEW4:OEX4"/>
    <mergeCell ref="OEY4:OEZ4"/>
    <mergeCell ref="OEC4:OED4"/>
    <mergeCell ref="OEE4:OEF4"/>
    <mergeCell ref="OEG4:OEH4"/>
    <mergeCell ref="OEI4:OEJ4"/>
    <mergeCell ref="OEK4:OEL4"/>
    <mergeCell ref="OEM4:OEN4"/>
    <mergeCell ref="ODQ4:ODR4"/>
    <mergeCell ref="ODS4:ODT4"/>
    <mergeCell ref="ODU4:ODV4"/>
    <mergeCell ref="ODW4:ODX4"/>
    <mergeCell ref="ODY4:ODZ4"/>
    <mergeCell ref="OEA4:OEB4"/>
    <mergeCell ref="ODE4:ODF4"/>
    <mergeCell ref="ODG4:ODH4"/>
    <mergeCell ref="ODI4:ODJ4"/>
    <mergeCell ref="ODK4:ODL4"/>
    <mergeCell ref="ODM4:ODN4"/>
    <mergeCell ref="ODO4:ODP4"/>
    <mergeCell ref="OCS4:OCT4"/>
    <mergeCell ref="OCU4:OCV4"/>
    <mergeCell ref="OCW4:OCX4"/>
    <mergeCell ref="OCY4:OCZ4"/>
    <mergeCell ref="ODA4:ODB4"/>
    <mergeCell ref="ODC4:ODD4"/>
    <mergeCell ref="OCG4:OCH4"/>
    <mergeCell ref="OCI4:OCJ4"/>
    <mergeCell ref="OCK4:OCL4"/>
    <mergeCell ref="OCM4:OCN4"/>
    <mergeCell ref="OCO4:OCP4"/>
    <mergeCell ref="OCQ4:OCR4"/>
    <mergeCell ref="OBU4:OBV4"/>
    <mergeCell ref="OBW4:OBX4"/>
    <mergeCell ref="OBY4:OBZ4"/>
    <mergeCell ref="OCA4:OCB4"/>
    <mergeCell ref="OCC4:OCD4"/>
    <mergeCell ref="OCE4:OCF4"/>
    <mergeCell ref="OBI4:OBJ4"/>
    <mergeCell ref="OBK4:OBL4"/>
    <mergeCell ref="OBM4:OBN4"/>
    <mergeCell ref="OBO4:OBP4"/>
    <mergeCell ref="OBQ4:OBR4"/>
    <mergeCell ref="OBS4:OBT4"/>
    <mergeCell ref="OAW4:OAX4"/>
    <mergeCell ref="OAY4:OAZ4"/>
    <mergeCell ref="OBA4:OBB4"/>
    <mergeCell ref="OBC4:OBD4"/>
    <mergeCell ref="OBE4:OBF4"/>
    <mergeCell ref="OBG4:OBH4"/>
    <mergeCell ref="OAK4:OAL4"/>
    <mergeCell ref="OAM4:OAN4"/>
    <mergeCell ref="OAO4:OAP4"/>
    <mergeCell ref="OAQ4:OAR4"/>
    <mergeCell ref="OAS4:OAT4"/>
    <mergeCell ref="OAU4:OAV4"/>
    <mergeCell ref="NZY4:NZZ4"/>
    <mergeCell ref="OAA4:OAB4"/>
    <mergeCell ref="OAC4:OAD4"/>
    <mergeCell ref="OAE4:OAF4"/>
    <mergeCell ref="OAG4:OAH4"/>
    <mergeCell ref="OAI4:OAJ4"/>
    <mergeCell ref="NZM4:NZN4"/>
    <mergeCell ref="NZO4:NZP4"/>
    <mergeCell ref="NZQ4:NZR4"/>
    <mergeCell ref="NZS4:NZT4"/>
    <mergeCell ref="NZU4:NZV4"/>
    <mergeCell ref="NZW4:NZX4"/>
    <mergeCell ref="NZA4:NZB4"/>
    <mergeCell ref="NZC4:NZD4"/>
    <mergeCell ref="NZE4:NZF4"/>
    <mergeCell ref="NZG4:NZH4"/>
    <mergeCell ref="NZI4:NZJ4"/>
    <mergeCell ref="NZK4:NZL4"/>
    <mergeCell ref="NYO4:NYP4"/>
    <mergeCell ref="NYQ4:NYR4"/>
    <mergeCell ref="NYS4:NYT4"/>
    <mergeCell ref="NYU4:NYV4"/>
    <mergeCell ref="NYW4:NYX4"/>
    <mergeCell ref="NYY4:NYZ4"/>
    <mergeCell ref="NYC4:NYD4"/>
    <mergeCell ref="NYE4:NYF4"/>
    <mergeCell ref="NYG4:NYH4"/>
    <mergeCell ref="NYI4:NYJ4"/>
    <mergeCell ref="NYK4:NYL4"/>
    <mergeCell ref="NYM4:NYN4"/>
    <mergeCell ref="NXQ4:NXR4"/>
    <mergeCell ref="NXS4:NXT4"/>
    <mergeCell ref="NXU4:NXV4"/>
    <mergeCell ref="NXW4:NXX4"/>
    <mergeCell ref="NXY4:NXZ4"/>
    <mergeCell ref="NYA4:NYB4"/>
    <mergeCell ref="NXE4:NXF4"/>
    <mergeCell ref="NXG4:NXH4"/>
    <mergeCell ref="NXI4:NXJ4"/>
    <mergeCell ref="NXK4:NXL4"/>
    <mergeCell ref="NXM4:NXN4"/>
    <mergeCell ref="NXO4:NXP4"/>
    <mergeCell ref="NWS4:NWT4"/>
    <mergeCell ref="NWU4:NWV4"/>
    <mergeCell ref="NWW4:NWX4"/>
    <mergeCell ref="NWY4:NWZ4"/>
    <mergeCell ref="NXA4:NXB4"/>
    <mergeCell ref="NXC4:NXD4"/>
    <mergeCell ref="NWG4:NWH4"/>
    <mergeCell ref="NWI4:NWJ4"/>
    <mergeCell ref="NWK4:NWL4"/>
    <mergeCell ref="NWM4:NWN4"/>
    <mergeCell ref="NWO4:NWP4"/>
    <mergeCell ref="NWQ4:NWR4"/>
    <mergeCell ref="NVU4:NVV4"/>
    <mergeCell ref="NVW4:NVX4"/>
    <mergeCell ref="NVY4:NVZ4"/>
    <mergeCell ref="NWA4:NWB4"/>
    <mergeCell ref="NWC4:NWD4"/>
    <mergeCell ref="NWE4:NWF4"/>
    <mergeCell ref="NVI4:NVJ4"/>
    <mergeCell ref="NVK4:NVL4"/>
    <mergeCell ref="NVM4:NVN4"/>
    <mergeCell ref="NVO4:NVP4"/>
    <mergeCell ref="NVQ4:NVR4"/>
    <mergeCell ref="NVS4:NVT4"/>
    <mergeCell ref="NUW4:NUX4"/>
    <mergeCell ref="NUY4:NUZ4"/>
    <mergeCell ref="NVA4:NVB4"/>
    <mergeCell ref="NVC4:NVD4"/>
    <mergeCell ref="NVE4:NVF4"/>
    <mergeCell ref="NVG4:NVH4"/>
    <mergeCell ref="NUK4:NUL4"/>
    <mergeCell ref="NUM4:NUN4"/>
    <mergeCell ref="NUO4:NUP4"/>
    <mergeCell ref="NUQ4:NUR4"/>
    <mergeCell ref="NUS4:NUT4"/>
    <mergeCell ref="NUU4:NUV4"/>
    <mergeCell ref="NTY4:NTZ4"/>
    <mergeCell ref="NUA4:NUB4"/>
    <mergeCell ref="NUC4:NUD4"/>
    <mergeCell ref="NUE4:NUF4"/>
    <mergeCell ref="NUG4:NUH4"/>
    <mergeCell ref="NUI4:NUJ4"/>
    <mergeCell ref="NTM4:NTN4"/>
    <mergeCell ref="NTO4:NTP4"/>
    <mergeCell ref="NTQ4:NTR4"/>
    <mergeCell ref="NTS4:NTT4"/>
    <mergeCell ref="NTU4:NTV4"/>
    <mergeCell ref="NTW4:NTX4"/>
    <mergeCell ref="NTA4:NTB4"/>
    <mergeCell ref="NTC4:NTD4"/>
    <mergeCell ref="NTE4:NTF4"/>
    <mergeCell ref="NTG4:NTH4"/>
    <mergeCell ref="NTI4:NTJ4"/>
    <mergeCell ref="NTK4:NTL4"/>
    <mergeCell ref="NSO4:NSP4"/>
    <mergeCell ref="NSQ4:NSR4"/>
    <mergeCell ref="NSS4:NST4"/>
    <mergeCell ref="NSU4:NSV4"/>
    <mergeCell ref="NSW4:NSX4"/>
    <mergeCell ref="NSY4:NSZ4"/>
    <mergeCell ref="NSC4:NSD4"/>
    <mergeCell ref="NSE4:NSF4"/>
    <mergeCell ref="NSG4:NSH4"/>
    <mergeCell ref="NSI4:NSJ4"/>
    <mergeCell ref="NSK4:NSL4"/>
    <mergeCell ref="NSM4:NSN4"/>
    <mergeCell ref="NRQ4:NRR4"/>
    <mergeCell ref="NRS4:NRT4"/>
    <mergeCell ref="NRU4:NRV4"/>
    <mergeCell ref="NRW4:NRX4"/>
    <mergeCell ref="NRY4:NRZ4"/>
    <mergeCell ref="NSA4:NSB4"/>
    <mergeCell ref="NRE4:NRF4"/>
    <mergeCell ref="NRG4:NRH4"/>
    <mergeCell ref="NRI4:NRJ4"/>
    <mergeCell ref="NRK4:NRL4"/>
    <mergeCell ref="NRM4:NRN4"/>
    <mergeCell ref="NRO4:NRP4"/>
    <mergeCell ref="NQS4:NQT4"/>
    <mergeCell ref="NQU4:NQV4"/>
    <mergeCell ref="NQW4:NQX4"/>
    <mergeCell ref="NQY4:NQZ4"/>
    <mergeCell ref="NRA4:NRB4"/>
    <mergeCell ref="NRC4:NRD4"/>
    <mergeCell ref="NQG4:NQH4"/>
    <mergeCell ref="NQI4:NQJ4"/>
    <mergeCell ref="NQK4:NQL4"/>
    <mergeCell ref="NQM4:NQN4"/>
    <mergeCell ref="NQO4:NQP4"/>
    <mergeCell ref="NQQ4:NQR4"/>
    <mergeCell ref="NPU4:NPV4"/>
    <mergeCell ref="NPW4:NPX4"/>
    <mergeCell ref="NPY4:NPZ4"/>
    <mergeCell ref="NQA4:NQB4"/>
    <mergeCell ref="NQC4:NQD4"/>
    <mergeCell ref="NQE4:NQF4"/>
    <mergeCell ref="NPI4:NPJ4"/>
    <mergeCell ref="NPK4:NPL4"/>
    <mergeCell ref="NPM4:NPN4"/>
    <mergeCell ref="NPO4:NPP4"/>
    <mergeCell ref="NPQ4:NPR4"/>
    <mergeCell ref="NPS4:NPT4"/>
    <mergeCell ref="NOW4:NOX4"/>
    <mergeCell ref="NOY4:NOZ4"/>
    <mergeCell ref="NPA4:NPB4"/>
    <mergeCell ref="NPC4:NPD4"/>
    <mergeCell ref="NPE4:NPF4"/>
    <mergeCell ref="NPG4:NPH4"/>
    <mergeCell ref="NOK4:NOL4"/>
    <mergeCell ref="NOM4:NON4"/>
    <mergeCell ref="NOO4:NOP4"/>
    <mergeCell ref="NOQ4:NOR4"/>
    <mergeCell ref="NOS4:NOT4"/>
    <mergeCell ref="NOU4:NOV4"/>
    <mergeCell ref="NNY4:NNZ4"/>
    <mergeCell ref="NOA4:NOB4"/>
    <mergeCell ref="NOC4:NOD4"/>
    <mergeCell ref="NOE4:NOF4"/>
    <mergeCell ref="NOG4:NOH4"/>
    <mergeCell ref="NOI4:NOJ4"/>
    <mergeCell ref="NNM4:NNN4"/>
    <mergeCell ref="NNO4:NNP4"/>
    <mergeCell ref="NNQ4:NNR4"/>
    <mergeCell ref="NNS4:NNT4"/>
    <mergeCell ref="NNU4:NNV4"/>
    <mergeCell ref="NNW4:NNX4"/>
    <mergeCell ref="NNA4:NNB4"/>
    <mergeCell ref="NNC4:NND4"/>
    <mergeCell ref="NNE4:NNF4"/>
    <mergeCell ref="NNG4:NNH4"/>
    <mergeCell ref="NNI4:NNJ4"/>
    <mergeCell ref="NNK4:NNL4"/>
    <mergeCell ref="NMO4:NMP4"/>
    <mergeCell ref="NMQ4:NMR4"/>
    <mergeCell ref="NMS4:NMT4"/>
    <mergeCell ref="NMU4:NMV4"/>
    <mergeCell ref="NMW4:NMX4"/>
    <mergeCell ref="NMY4:NMZ4"/>
    <mergeCell ref="NMC4:NMD4"/>
    <mergeCell ref="NME4:NMF4"/>
    <mergeCell ref="NMG4:NMH4"/>
    <mergeCell ref="NMI4:NMJ4"/>
    <mergeCell ref="NMK4:NML4"/>
    <mergeCell ref="NMM4:NMN4"/>
    <mergeCell ref="NLQ4:NLR4"/>
    <mergeCell ref="NLS4:NLT4"/>
    <mergeCell ref="NLU4:NLV4"/>
    <mergeCell ref="NLW4:NLX4"/>
    <mergeCell ref="NLY4:NLZ4"/>
    <mergeCell ref="NMA4:NMB4"/>
    <mergeCell ref="NLE4:NLF4"/>
    <mergeCell ref="NLG4:NLH4"/>
    <mergeCell ref="NLI4:NLJ4"/>
    <mergeCell ref="NLK4:NLL4"/>
    <mergeCell ref="NLM4:NLN4"/>
    <mergeCell ref="NLO4:NLP4"/>
    <mergeCell ref="NKS4:NKT4"/>
    <mergeCell ref="NKU4:NKV4"/>
    <mergeCell ref="NKW4:NKX4"/>
    <mergeCell ref="NKY4:NKZ4"/>
    <mergeCell ref="NLA4:NLB4"/>
    <mergeCell ref="NLC4:NLD4"/>
    <mergeCell ref="NKG4:NKH4"/>
    <mergeCell ref="NKI4:NKJ4"/>
    <mergeCell ref="NKK4:NKL4"/>
    <mergeCell ref="NKM4:NKN4"/>
    <mergeCell ref="NKO4:NKP4"/>
    <mergeCell ref="NKQ4:NKR4"/>
    <mergeCell ref="NJU4:NJV4"/>
    <mergeCell ref="NJW4:NJX4"/>
    <mergeCell ref="NJY4:NJZ4"/>
    <mergeCell ref="NKA4:NKB4"/>
    <mergeCell ref="NKC4:NKD4"/>
    <mergeCell ref="NKE4:NKF4"/>
    <mergeCell ref="NJI4:NJJ4"/>
    <mergeCell ref="NJK4:NJL4"/>
    <mergeCell ref="NJM4:NJN4"/>
    <mergeCell ref="NJO4:NJP4"/>
    <mergeCell ref="NJQ4:NJR4"/>
    <mergeCell ref="NJS4:NJT4"/>
    <mergeCell ref="NIW4:NIX4"/>
    <mergeCell ref="NIY4:NIZ4"/>
    <mergeCell ref="NJA4:NJB4"/>
    <mergeCell ref="NJC4:NJD4"/>
    <mergeCell ref="NJE4:NJF4"/>
    <mergeCell ref="NJG4:NJH4"/>
    <mergeCell ref="NIK4:NIL4"/>
    <mergeCell ref="NIM4:NIN4"/>
    <mergeCell ref="NIO4:NIP4"/>
    <mergeCell ref="NIQ4:NIR4"/>
    <mergeCell ref="NIS4:NIT4"/>
    <mergeCell ref="NIU4:NIV4"/>
    <mergeCell ref="NHY4:NHZ4"/>
    <mergeCell ref="NIA4:NIB4"/>
    <mergeCell ref="NIC4:NID4"/>
    <mergeCell ref="NIE4:NIF4"/>
    <mergeCell ref="NIG4:NIH4"/>
    <mergeCell ref="NII4:NIJ4"/>
    <mergeCell ref="NHM4:NHN4"/>
    <mergeCell ref="NHO4:NHP4"/>
    <mergeCell ref="NHQ4:NHR4"/>
    <mergeCell ref="NHS4:NHT4"/>
    <mergeCell ref="NHU4:NHV4"/>
    <mergeCell ref="NHW4:NHX4"/>
    <mergeCell ref="NHA4:NHB4"/>
    <mergeCell ref="NHC4:NHD4"/>
    <mergeCell ref="NHE4:NHF4"/>
    <mergeCell ref="NHG4:NHH4"/>
    <mergeCell ref="NHI4:NHJ4"/>
    <mergeCell ref="NHK4:NHL4"/>
    <mergeCell ref="NGO4:NGP4"/>
    <mergeCell ref="NGQ4:NGR4"/>
    <mergeCell ref="NGS4:NGT4"/>
    <mergeCell ref="NGU4:NGV4"/>
    <mergeCell ref="NGW4:NGX4"/>
    <mergeCell ref="NGY4:NGZ4"/>
    <mergeCell ref="NGC4:NGD4"/>
    <mergeCell ref="NGE4:NGF4"/>
    <mergeCell ref="NGG4:NGH4"/>
    <mergeCell ref="NGI4:NGJ4"/>
    <mergeCell ref="NGK4:NGL4"/>
    <mergeCell ref="NGM4:NGN4"/>
    <mergeCell ref="NFQ4:NFR4"/>
    <mergeCell ref="NFS4:NFT4"/>
    <mergeCell ref="NFU4:NFV4"/>
    <mergeCell ref="NFW4:NFX4"/>
    <mergeCell ref="NFY4:NFZ4"/>
    <mergeCell ref="NGA4:NGB4"/>
    <mergeCell ref="NFE4:NFF4"/>
    <mergeCell ref="NFG4:NFH4"/>
    <mergeCell ref="NFI4:NFJ4"/>
    <mergeCell ref="NFK4:NFL4"/>
    <mergeCell ref="NFM4:NFN4"/>
    <mergeCell ref="NFO4:NFP4"/>
    <mergeCell ref="NES4:NET4"/>
    <mergeCell ref="NEU4:NEV4"/>
    <mergeCell ref="NEW4:NEX4"/>
    <mergeCell ref="NEY4:NEZ4"/>
    <mergeCell ref="NFA4:NFB4"/>
    <mergeCell ref="NFC4:NFD4"/>
    <mergeCell ref="NEG4:NEH4"/>
    <mergeCell ref="NEI4:NEJ4"/>
    <mergeCell ref="NEK4:NEL4"/>
    <mergeCell ref="NEM4:NEN4"/>
    <mergeCell ref="NEO4:NEP4"/>
    <mergeCell ref="NEQ4:NER4"/>
    <mergeCell ref="NDU4:NDV4"/>
    <mergeCell ref="NDW4:NDX4"/>
    <mergeCell ref="NDY4:NDZ4"/>
    <mergeCell ref="NEA4:NEB4"/>
    <mergeCell ref="NEC4:NED4"/>
    <mergeCell ref="NEE4:NEF4"/>
    <mergeCell ref="NDI4:NDJ4"/>
    <mergeCell ref="NDK4:NDL4"/>
    <mergeCell ref="NDM4:NDN4"/>
    <mergeCell ref="NDO4:NDP4"/>
    <mergeCell ref="NDQ4:NDR4"/>
    <mergeCell ref="NDS4:NDT4"/>
    <mergeCell ref="NCW4:NCX4"/>
    <mergeCell ref="NCY4:NCZ4"/>
    <mergeCell ref="NDA4:NDB4"/>
    <mergeCell ref="NDC4:NDD4"/>
    <mergeCell ref="NDE4:NDF4"/>
    <mergeCell ref="NDG4:NDH4"/>
    <mergeCell ref="NCK4:NCL4"/>
    <mergeCell ref="NCM4:NCN4"/>
    <mergeCell ref="NCO4:NCP4"/>
    <mergeCell ref="NCQ4:NCR4"/>
    <mergeCell ref="NCS4:NCT4"/>
    <mergeCell ref="NCU4:NCV4"/>
    <mergeCell ref="NBY4:NBZ4"/>
    <mergeCell ref="NCA4:NCB4"/>
    <mergeCell ref="NCC4:NCD4"/>
    <mergeCell ref="NCE4:NCF4"/>
    <mergeCell ref="NCG4:NCH4"/>
    <mergeCell ref="NCI4:NCJ4"/>
    <mergeCell ref="NBM4:NBN4"/>
    <mergeCell ref="NBO4:NBP4"/>
    <mergeCell ref="NBQ4:NBR4"/>
    <mergeCell ref="NBS4:NBT4"/>
    <mergeCell ref="NBU4:NBV4"/>
    <mergeCell ref="NBW4:NBX4"/>
    <mergeCell ref="NBA4:NBB4"/>
    <mergeCell ref="NBC4:NBD4"/>
    <mergeCell ref="NBE4:NBF4"/>
    <mergeCell ref="NBG4:NBH4"/>
    <mergeCell ref="NBI4:NBJ4"/>
    <mergeCell ref="NBK4:NBL4"/>
    <mergeCell ref="NAO4:NAP4"/>
    <mergeCell ref="NAQ4:NAR4"/>
    <mergeCell ref="NAS4:NAT4"/>
    <mergeCell ref="NAU4:NAV4"/>
    <mergeCell ref="NAW4:NAX4"/>
    <mergeCell ref="NAY4:NAZ4"/>
    <mergeCell ref="NAC4:NAD4"/>
    <mergeCell ref="NAE4:NAF4"/>
    <mergeCell ref="NAG4:NAH4"/>
    <mergeCell ref="NAI4:NAJ4"/>
    <mergeCell ref="NAK4:NAL4"/>
    <mergeCell ref="NAM4:NAN4"/>
    <mergeCell ref="MZQ4:MZR4"/>
    <mergeCell ref="MZS4:MZT4"/>
    <mergeCell ref="MZU4:MZV4"/>
    <mergeCell ref="MZW4:MZX4"/>
    <mergeCell ref="MZY4:MZZ4"/>
    <mergeCell ref="NAA4:NAB4"/>
    <mergeCell ref="MZE4:MZF4"/>
    <mergeCell ref="MZG4:MZH4"/>
    <mergeCell ref="MZI4:MZJ4"/>
    <mergeCell ref="MZK4:MZL4"/>
    <mergeCell ref="MZM4:MZN4"/>
    <mergeCell ref="MZO4:MZP4"/>
    <mergeCell ref="MYS4:MYT4"/>
    <mergeCell ref="MYU4:MYV4"/>
    <mergeCell ref="MYW4:MYX4"/>
    <mergeCell ref="MYY4:MYZ4"/>
    <mergeCell ref="MZA4:MZB4"/>
    <mergeCell ref="MZC4:MZD4"/>
    <mergeCell ref="MYG4:MYH4"/>
    <mergeCell ref="MYI4:MYJ4"/>
    <mergeCell ref="MYK4:MYL4"/>
    <mergeCell ref="MYM4:MYN4"/>
    <mergeCell ref="MYO4:MYP4"/>
    <mergeCell ref="MYQ4:MYR4"/>
    <mergeCell ref="MXU4:MXV4"/>
    <mergeCell ref="MXW4:MXX4"/>
    <mergeCell ref="MXY4:MXZ4"/>
    <mergeCell ref="MYA4:MYB4"/>
    <mergeCell ref="MYC4:MYD4"/>
    <mergeCell ref="MYE4:MYF4"/>
    <mergeCell ref="MXI4:MXJ4"/>
    <mergeCell ref="MXK4:MXL4"/>
    <mergeCell ref="MXM4:MXN4"/>
    <mergeCell ref="MXO4:MXP4"/>
    <mergeCell ref="MXQ4:MXR4"/>
    <mergeCell ref="MXS4:MXT4"/>
    <mergeCell ref="MWW4:MWX4"/>
    <mergeCell ref="MWY4:MWZ4"/>
    <mergeCell ref="MXA4:MXB4"/>
    <mergeCell ref="MXC4:MXD4"/>
    <mergeCell ref="MXE4:MXF4"/>
    <mergeCell ref="MXG4:MXH4"/>
    <mergeCell ref="MWK4:MWL4"/>
    <mergeCell ref="MWM4:MWN4"/>
    <mergeCell ref="MWO4:MWP4"/>
    <mergeCell ref="MWQ4:MWR4"/>
    <mergeCell ref="MWS4:MWT4"/>
    <mergeCell ref="MWU4:MWV4"/>
    <mergeCell ref="MVY4:MVZ4"/>
    <mergeCell ref="MWA4:MWB4"/>
    <mergeCell ref="MWC4:MWD4"/>
    <mergeCell ref="MWE4:MWF4"/>
    <mergeCell ref="MWG4:MWH4"/>
    <mergeCell ref="MWI4:MWJ4"/>
    <mergeCell ref="MVM4:MVN4"/>
    <mergeCell ref="MVO4:MVP4"/>
    <mergeCell ref="MVQ4:MVR4"/>
    <mergeCell ref="MVS4:MVT4"/>
    <mergeCell ref="MVU4:MVV4"/>
    <mergeCell ref="MVW4:MVX4"/>
    <mergeCell ref="MVA4:MVB4"/>
    <mergeCell ref="MVC4:MVD4"/>
    <mergeCell ref="MVE4:MVF4"/>
    <mergeCell ref="MVG4:MVH4"/>
    <mergeCell ref="MVI4:MVJ4"/>
    <mergeCell ref="MVK4:MVL4"/>
    <mergeCell ref="MUO4:MUP4"/>
    <mergeCell ref="MUQ4:MUR4"/>
    <mergeCell ref="MUS4:MUT4"/>
    <mergeCell ref="MUU4:MUV4"/>
    <mergeCell ref="MUW4:MUX4"/>
    <mergeCell ref="MUY4:MUZ4"/>
    <mergeCell ref="MUC4:MUD4"/>
    <mergeCell ref="MUE4:MUF4"/>
    <mergeCell ref="MUG4:MUH4"/>
    <mergeCell ref="MUI4:MUJ4"/>
    <mergeCell ref="MUK4:MUL4"/>
    <mergeCell ref="MUM4:MUN4"/>
    <mergeCell ref="MTQ4:MTR4"/>
    <mergeCell ref="MTS4:MTT4"/>
    <mergeCell ref="MTU4:MTV4"/>
    <mergeCell ref="MTW4:MTX4"/>
    <mergeCell ref="MTY4:MTZ4"/>
    <mergeCell ref="MUA4:MUB4"/>
    <mergeCell ref="MTE4:MTF4"/>
    <mergeCell ref="MTG4:MTH4"/>
    <mergeCell ref="MTI4:MTJ4"/>
    <mergeCell ref="MTK4:MTL4"/>
    <mergeCell ref="MTM4:MTN4"/>
    <mergeCell ref="MTO4:MTP4"/>
    <mergeCell ref="MSS4:MST4"/>
    <mergeCell ref="MSU4:MSV4"/>
    <mergeCell ref="MSW4:MSX4"/>
    <mergeCell ref="MSY4:MSZ4"/>
    <mergeCell ref="MTA4:MTB4"/>
    <mergeCell ref="MTC4:MTD4"/>
    <mergeCell ref="MSG4:MSH4"/>
    <mergeCell ref="MSI4:MSJ4"/>
    <mergeCell ref="MSK4:MSL4"/>
    <mergeCell ref="MSM4:MSN4"/>
    <mergeCell ref="MSO4:MSP4"/>
    <mergeCell ref="MSQ4:MSR4"/>
    <mergeCell ref="MRU4:MRV4"/>
    <mergeCell ref="MRW4:MRX4"/>
    <mergeCell ref="MRY4:MRZ4"/>
    <mergeCell ref="MSA4:MSB4"/>
    <mergeCell ref="MSC4:MSD4"/>
    <mergeCell ref="MSE4:MSF4"/>
    <mergeCell ref="MRI4:MRJ4"/>
    <mergeCell ref="MRK4:MRL4"/>
    <mergeCell ref="MRM4:MRN4"/>
    <mergeCell ref="MRO4:MRP4"/>
    <mergeCell ref="MRQ4:MRR4"/>
    <mergeCell ref="MRS4:MRT4"/>
    <mergeCell ref="MQW4:MQX4"/>
    <mergeCell ref="MQY4:MQZ4"/>
    <mergeCell ref="MRA4:MRB4"/>
    <mergeCell ref="MRC4:MRD4"/>
    <mergeCell ref="MRE4:MRF4"/>
    <mergeCell ref="MRG4:MRH4"/>
    <mergeCell ref="MQK4:MQL4"/>
    <mergeCell ref="MQM4:MQN4"/>
    <mergeCell ref="MQO4:MQP4"/>
    <mergeCell ref="MQQ4:MQR4"/>
    <mergeCell ref="MQS4:MQT4"/>
    <mergeCell ref="MQU4:MQV4"/>
    <mergeCell ref="MPY4:MPZ4"/>
    <mergeCell ref="MQA4:MQB4"/>
    <mergeCell ref="MQC4:MQD4"/>
    <mergeCell ref="MQE4:MQF4"/>
    <mergeCell ref="MQG4:MQH4"/>
    <mergeCell ref="MQI4:MQJ4"/>
    <mergeCell ref="MPM4:MPN4"/>
    <mergeCell ref="MPO4:MPP4"/>
    <mergeCell ref="MPQ4:MPR4"/>
    <mergeCell ref="MPS4:MPT4"/>
    <mergeCell ref="MPU4:MPV4"/>
    <mergeCell ref="MPW4:MPX4"/>
    <mergeCell ref="MPA4:MPB4"/>
    <mergeCell ref="MPC4:MPD4"/>
    <mergeCell ref="MPE4:MPF4"/>
    <mergeCell ref="MPG4:MPH4"/>
    <mergeCell ref="MPI4:MPJ4"/>
    <mergeCell ref="MPK4:MPL4"/>
    <mergeCell ref="MOO4:MOP4"/>
    <mergeCell ref="MOQ4:MOR4"/>
    <mergeCell ref="MOS4:MOT4"/>
    <mergeCell ref="MOU4:MOV4"/>
    <mergeCell ref="MOW4:MOX4"/>
    <mergeCell ref="MOY4:MOZ4"/>
    <mergeCell ref="MOC4:MOD4"/>
    <mergeCell ref="MOE4:MOF4"/>
    <mergeCell ref="MOG4:MOH4"/>
    <mergeCell ref="MOI4:MOJ4"/>
    <mergeCell ref="MOK4:MOL4"/>
    <mergeCell ref="MOM4:MON4"/>
    <mergeCell ref="MNQ4:MNR4"/>
    <mergeCell ref="MNS4:MNT4"/>
    <mergeCell ref="MNU4:MNV4"/>
    <mergeCell ref="MNW4:MNX4"/>
    <mergeCell ref="MNY4:MNZ4"/>
    <mergeCell ref="MOA4:MOB4"/>
    <mergeCell ref="MNE4:MNF4"/>
    <mergeCell ref="MNG4:MNH4"/>
    <mergeCell ref="MNI4:MNJ4"/>
    <mergeCell ref="MNK4:MNL4"/>
    <mergeCell ref="MNM4:MNN4"/>
    <mergeCell ref="MNO4:MNP4"/>
    <mergeCell ref="MMS4:MMT4"/>
    <mergeCell ref="MMU4:MMV4"/>
    <mergeCell ref="MMW4:MMX4"/>
    <mergeCell ref="MMY4:MMZ4"/>
    <mergeCell ref="MNA4:MNB4"/>
    <mergeCell ref="MNC4:MND4"/>
    <mergeCell ref="MMG4:MMH4"/>
    <mergeCell ref="MMI4:MMJ4"/>
    <mergeCell ref="MMK4:MML4"/>
    <mergeCell ref="MMM4:MMN4"/>
    <mergeCell ref="MMO4:MMP4"/>
    <mergeCell ref="MMQ4:MMR4"/>
    <mergeCell ref="MLU4:MLV4"/>
    <mergeCell ref="MLW4:MLX4"/>
    <mergeCell ref="MLY4:MLZ4"/>
    <mergeCell ref="MMA4:MMB4"/>
    <mergeCell ref="MMC4:MMD4"/>
    <mergeCell ref="MME4:MMF4"/>
    <mergeCell ref="MLI4:MLJ4"/>
    <mergeCell ref="MLK4:MLL4"/>
    <mergeCell ref="MLM4:MLN4"/>
    <mergeCell ref="MLO4:MLP4"/>
    <mergeCell ref="MLQ4:MLR4"/>
    <mergeCell ref="MLS4:MLT4"/>
    <mergeCell ref="MKW4:MKX4"/>
    <mergeCell ref="MKY4:MKZ4"/>
    <mergeCell ref="MLA4:MLB4"/>
    <mergeCell ref="MLC4:MLD4"/>
    <mergeCell ref="MLE4:MLF4"/>
    <mergeCell ref="MLG4:MLH4"/>
    <mergeCell ref="MKK4:MKL4"/>
    <mergeCell ref="MKM4:MKN4"/>
    <mergeCell ref="MKO4:MKP4"/>
    <mergeCell ref="MKQ4:MKR4"/>
    <mergeCell ref="MKS4:MKT4"/>
    <mergeCell ref="MKU4:MKV4"/>
    <mergeCell ref="MJY4:MJZ4"/>
    <mergeCell ref="MKA4:MKB4"/>
    <mergeCell ref="MKC4:MKD4"/>
    <mergeCell ref="MKE4:MKF4"/>
    <mergeCell ref="MKG4:MKH4"/>
    <mergeCell ref="MKI4:MKJ4"/>
    <mergeCell ref="MJM4:MJN4"/>
    <mergeCell ref="MJO4:MJP4"/>
    <mergeCell ref="MJQ4:MJR4"/>
    <mergeCell ref="MJS4:MJT4"/>
    <mergeCell ref="MJU4:MJV4"/>
    <mergeCell ref="MJW4:MJX4"/>
    <mergeCell ref="MJA4:MJB4"/>
    <mergeCell ref="MJC4:MJD4"/>
    <mergeCell ref="MJE4:MJF4"/>
    <mergeCell ref="MJG4:MJH4"/>
    <mergeCell ref="MJI4:MJJ4"/>
    <mergeCell ref="MJK4:MJL4"/>
    <mergeCell ref="MIO4:MIP4"/>
    <mergeCell ref="MIQ4:MIR4"/>
    <mergeCell ref="MIS4:MIT4"/>
    <mergeCell ref="MIU4:MIV4"/>
    <mergeCell ref="MIW4:MIX4"/>
    <mergeCell ref="MIY4:MIZ4"/>
    <mergeCell ref="MIC4:MID4"/>
    <mergeCell ref="MIE4:MIF4"/>
    <mergeCell ref="MIG4:MIH4"/>
    <mergeCell ref="MII4:MIJ4"/>
    <mergeCell ref="MIK4:MIL4"/>
    <mergeCell ref="MIM4:MIN4"/>
    <mergeCell ref="MHQ4:MHR4"/>
    <mergeCell ref="MHS4:MHT4"/>
    <mergeCell ref="MHU4:MHV4"/>
    <mergeCell ref="MHW4:MHX4"/>
    <mergeCell ref="MHY4:MHZ4"/>
    <mergeCell ref="MIA4:MIB4"/>
    <mergeCell ref="MHE4:MHF4"/>
    <mergeCell ref="MHG4:MHH4"/>
    <mergeCell ref="MHI4:MHJ4"/>
    <mergeCell ref="MHK4:MHL4"/>
    <mergeCell ref="MHM4:MHN4"/>
    <mergeCell ref="MHO4:MHP4"/>
    <mergeCell ref="MGS4:MGT4"/>
    <mergeCell ref="MGU4:MGV4"/>
    <mergeCell ref="MGW4:MGX4"/>
    <mergeCell ref="MGY4:MGZ4"/>
    <mergeCell ref="MHA4:MHB4"/>
    <mergeCell ref="MHC4:MHD4"/>
    <mergeCell ref="MGG4:MGH4"/>
    <mergeCell ref="MGI4:MGJ4"/>
    <mergeCell ref="MGK4:MGL4"/>
    <mergeCell ref="MGM4:MGN4"/>
    <mergeCell ref="MGO4:MGP4"/>
    <mergeCell ref="MGQ4:MGR4"/>
    <mergeCell ref="MFU4:MFV4"/>
    <mergeCell ref="MFW4:MFX4"/>
    <mergeCell ref="MFY4:MFZ4"/>
    <mergeCell ref="MGA4:MGB4"/>
    <mergeCell ref="MGC4:MGD4"/>
    <mergeCell ref="MGE4:MGF4"/>
    <mergeCell ref="MFI4:MFJ4"/>
    <mergeCell ref="MFK4:MFL4"/>
    <mergeCell ref="MFM4:MFN4"/>
    <mergeCell ref="MFO4:MFP4"/>
    <mergeCell ref="MFQ4:MFR4"/>
    <mergeCell ref="MFS4:MFT4"/>
    <mergeCell ref="MEW4:MEX4"/>
    <mergeCell ref="MEY4:MEZ4"/>
    <mergeCell ref="MFA4:MFB4"/>
    <mergeCell ref="MFC4:MFD4"/>
    <mergeCell ref="MFE4:MFF4"/>
    <mergeCell ref="MFG4:MFH4"/>
    <mergeCell ref="MEK4:MEL4"/>
    <mergeCell ref="MEM4:MEN4"/>
    <mergeCell ref="MEO4:MEP4"/>
    <mergeCell ref="MEQ4:MER4"/>
    <mergeCell ref="MES4:MET4"/>
    <mergeCell ref="MEU4:MEV4"/>
    <mergeCell ref="MDY4:MDZ4"/>
    <mergeCell ref="MEA4:MEB4"/>
    <mergeCell ref="MEC4:MED4"/>
    <mergeCell ref="MEE4:MEF4"/>
    <mergeCell ref="MEG4:MEH4"/>
    <mergeCell ref="MEI4:MEJ4"/>
    <mergeCell ref="MDM4:MDN4"/>
    <mergeCell ref="MDO4:MDP4"/>
    <mergeCell ref="MDQ4:MDR4"/>
    <mergeCell ref="MDS4:MDT4"/>
    <mergeCell ref="MDU4:MDV4"/>
    <mergeCell ref="MDW4:MDX4"/>
    <mergeCell ref="MDA4:MDB4"/>
    <mergeCell ref="MDC4:MDD4"/>
    <mergeCell ref="MDE4:MDF4"/>
    <mergeCell ref="MDG4:MDH4"/>
    <mergeCell ref="MDI4:MDJ4"/>
    <mergeCell ref="MDK4:MDL4"/>
    <mergeCell ref="MCO4:MCP4"/>
    <mergeCell ref="MCQ4:MCR4"/>
    <mergeCell ref="MCS4:MCT4"/>
    <mergeCell ref="MCU4:MCV4"/>
    <mergeCell ref="MCW4:MCX4"/>
    <mergeCell ref="MCY4:MCZ4"/>
    <mergeCell ref="MCC4:MCD4"/>
    <mergeCell ref="MCE4:MCF4"/>
    <mergeCell ref="MCG4:MCH4"/>
    <mergeCell ref="MCI4:MCJ4"/>
    <mergeCell ref="MCK4:MCL4"/>
    <mergeCell ref="MCM4:MCN4"/>
    <mergeCell ref="MBQ4:MBR4"/>
    <mergeCell ref="MBS4:MBT4"/>
    <mergeCell ref="MBU4:MBV4"/>
    <mergeCell ref="MBW4:MBX4"/>
    <mergeCell ref="MBY4:MBZ4"/>
    <mergeCell ref="MCA4:MCB4"/>
    <mergeCell ref="MBE4:MBF4"/>
    <mergeCell ref="MBG4:MBH4"/>
    <mergeCell ref="MBI4:MBJ4"/>
    <mergeCell ref="MBK4:MBL4"/>
    <mergeCell ref="MBM4:MBN4"/>
    <mergeCell ref="MBO4:MBP4"/>
    <mergeCell ref="MAS4:MAT4"/>
    <mergeCell ref="MAU4:MAV4"/>
    <mergeCell ref="MAW4:MAX4"/>
    <mergeCell ref="MAY4:MAZ4"/>
    <mergeCell ref="MBA4:MBB4"/>
    <mergeCell ref="MBC4:MBD4"/>
    <mergeCell ref="MAG4:MAH4"/>
    <mergeCell ref="MAI4:MAJ4"/>
    <mergeCell ref="MAK4:MAL4"/>
    <mergeCell ref="MAM4:MAN4"/>
    <mergeCell ref="MAO4:MAP4"/>
    <mergeCell ref="MAQ4:MAR4"/>
    <mergeCell ref="LZU4:LZV4"/>
    <mergeCell ref="LZW4:LZX4"/>
    <mergeCell ref="LZY4:LZZ4"/>
    <mergeCell ref="MAA4:MAB4"/>
    <mergeCell ref="MAC4:MAD4"/>
    <mergeCell ref="MAE4:MAF4"/>
    <mergeCell ref="LZI4:LZJ4"/>
    <mergeCell ref="LZK4:LZL4"/>
    <mergeCell ref="LZM4:LZN4"/>
    <mergeCell ref="LZO4:LZP4"/>
    <mergeCell ref="LZQ4:LZR4"/>
    <mergeCell ref="LZS4:LZT4"/>
    <mergeCell ref="LYW4:LYX4"/>
    <mergeCell ref="LYY4:LYZ4"/>
    <mergeCell ref="LZA4:LZB4"/>
    <mergeCell ref="LZC4:LZD4"/>
    <mergeCell ref="LZE4:LZF4"/>
    <mergeCell ref="LZG4:LZH4"/>
    <mergeCell ref="LYK4:LYL4"/>
    <mergeCell ref="LYM4:LYN4"/>
    <mergeCell ref="LYO4:LYP4"/>
    <mergeCell ref="LYQ4:LYR4"/>
    <mergeCell ref="LYS4:LYT4"/>
    <mergeCell ref="LYU4:LYV4"/>
    <mergeCell ref="LXY4:LXZ4"/>
    <mergeCell ref="LYA4:LYB4"/>
    <mergeCell ref="LYC4:LYD4"/>
    <mergeCell ref="LYE4:LYF4"/>
    <mergeCell ref="LYG4:LYH4"/>
    <mergeCell ref="LYI4:LYJ4"/>
    <mergeCell ref="LXM4:LXN4"/>
    <mergeCell ref="LXO4:LXP4"/>
    <mergeCell ref="LXQ4:LXR4"/>
    <mergeCell ref="LXS4:LXT4"/>
    <mergeCell ref="LXU4:LXV4"/>
    <mergeCell ref="LXW4:LXX4"/>
    <mergeCell ref="LXA4:LXB4"/>
    <mergeCell ref="LXC4:LXD4"/>
    <mergeCell ref="LXE4:LXF4"/>
    <mergeCell ref="LXG4:LXH4"/>
    <mergeCell ref="LXI4:LXJ4"/>
    <mergeCell ref="LXK4:LXL4"/>
    <mergeCell ref="LWO4:LWP4"/>
    <mergeCell ref="LWQ4:LWR4"/>
    <mergeCell ref="LWS4:LWT4"/>
    <mergeCell ref="LWU4:LWV4"/>
    <mergeCell ref="LWW4:LWX4"/>
    <mergeCell ref="LWY4:LWZ4"/>
    <mergeCell ref="LWC4:LWD4"/>
    <mergeCell ref="LWE4:LWF4"/>
    <mergeCell ref="LWG4:LWH4"/>
    <mergeCell ref="LWI4:LWJ4"/>
    <mergeCell ref="LWK4:LWL4"/>
    <mergeCell ref="LWM4:LWN4"/>
    <mergeCell ref="LVQ4:LVR4"/>
    <mergeCell ref="LVS4:LVT4"/>
    <mergeCell ref="LVU4:LVV4"/>
    <mergeCell ref="LVW4:LVX4"/>
    <mergeCell ref="LVY4:LVZ4"/>
    <mergeCell ref="LWA4:LWB4"/>
    <mergeCell ref="LVE4:LVF4"/>
    <mergeCell ref="LVG4:LVH4"/>
    <mergeCell ref="LVI4:LVJ4"/>
    <mergeCell ref="LVK4:LVL4"/>
    <mergeCell ref="LVM4:LVN4"/>
    <mergeCell ref="LVO4:LVP4"/>
    <mergeCell ref="LUS4:LUT4"/>
    <mergeCell ref="LUU4:LUV4"/>
    <mergeCell ref="LUW4:LUX4"/>
    <mergeCell ref="LUY4:LUZ4"/>
    <mergeCell ref="LVA4:LVB4"/>
    <mergeCell ref="LVC4:LVD4"/>
    <mergeCell ref="LUG4:LUH4"/>
    <mergeCell ref="LUI4:LUJ4"/>
    <mergeCell ref="LUK4:LUL4"/>
    <mergeCell ref="LUM4:LUN4"/>
    <mergeCell ref="LUO4:LUP4"/>
    <mergeCell ref="LUQ4:LUR4"/>
    <mergeCell ref="LTU4:LTV4"/>
    <mergeCell ref="LTW4:LTX4"/>
    <mergeCell ref="LTY4:LTZ4"/>
    <mergeCell ref="LUA4:LUB4"/>
    <mergeCell ref="LUC4:LUD4"/>
    <mergeCell ref="LUE4:LUF4"/>
    <mergeCell ref="LTI4:LTJ4"/>
    <mergeCell ref="LTK4:LTL4"/>
    <mergeCell ref="LTM4:LTN4"/>
    <mergeCell ref="LTO4:LTP4"/>
    <mergeCell ref="LTQ4:LTR4"/>
    <mergeCell ref="LTS4:LTT4"/>
    <mergeCell ref="LSW4:LSX4"/>
    <mergeCell ref="LSY4:LSZ4"/>
    <mergeCell ref="LTA4:LTB4"/>
    <mergeCell ref="LTC4:LTD4"/>
    <mergeCell ref="LTE4:LTF4"/>
    <mergeCell ref="LTG4:LTH4"/>
    <mergeCell ref="LSK4:LSL4"/>
    <mergeCell ref="LSM4:LSN4"/>
    <mergeCell ref="LSO4:LSP4"/>
    <mergeCell ref="LSQ4:LSR4"/>
    <mergeCell ref="LSS4:LST4"/>
    <mergeCell ref="LSU4:LSV4"/>
    <mergeCell ref="LRY4:LRZ4"/>
    <mergeCell ref="LSA4:LSB4"/>
    <mergeCell ref="LSC4:LSD4"/>
    <mergeCell ref="LSE4:LSF4"/>
    <mergeCell ref="LSG4:LSH4"/>
    <mergeCell ref="LSI4:LSJ4"/>
    <mergeCell ref="LRM4:LRN4"/>
    <mergeCell ref="LRO4:LRP4"/>
    <mergeCell ref="LRQ4:LRR4"/>
    <mergeCell ref="LRS4:LRT4"/>
    <mergeCell ref="LRU4:LRV4"/>
    <mergeCell ref="LRW4:LRX4"/>
    <mergeCell ref="LRA4:LRB4"/>
    <mergeCell ref="LRC4:LRD4"/>
    <mergeCell ref="LRE4:LRF4"/>
    <mergeCell ref="LRG4:LRH4"/>
    <mergeCell ref="LRI4:LRJ4"/>
    <mergeCell ref="LRK4:LRL4"/>
    <mergeCell ref="LQO4:LQP4"/>
    <mergeCell ref="LQQ4:LQR4"/>
    <mergeCell ref="LQS4:LQT4"/>
    <mergeCell ref="LQU4:LQV4"/>
    <mergeCell ref="LQW4:LQX4"/>
    <mergeCell ref="LQY4:LQZ4"/>
    <mergeCell ref="LQC4:LQD4"/>
    <mergeCell ref="LQE4:LQF4"/>
    <mergeCell ref="LQG4:LQH4"/>
    <mergeCell ref="LQI4:LQJ4"/>
    <mergeCell ref="LQK4:LQL4"/>
    <mergeCell ref="LQM4:LQN4"/>
    <mergeCell ref="LPQ4:LPR4"/>
    <mergeCell ref="LPS4:LPT4"/>
    <mergeCell ref="LPU4:LPV4"/>
    <mergeCell ref="LPW4:LPX4"/>
    <mergeCell ref="LPY4:LPZ4"/>
    <mergeCell ref="LQA4:LQB4"/>
    <mergeCell ref="LPE4:LPF4"/>
    <mergeCell ref="LPG4:LPH4"/>
    <mergeCell ref="LPI4:LPJ4"/>
    <mergeCell ref="LPK4:LPL4"/>
    <mergeCell ref="LPM4:LPN4"/>
    <mergeCell ref="LPO4:LPP4"/>
    <mergeCell ref="LOS4:LOT4"/>
    <mergeCell ref="LOU4:LOV4"/>
    <mergeCell ref="LOW4:LOX4"/>
    <mergeCell ref="LOY4:LOZ4"/>
    <mergeCell ref="LPA4:LPB4"/>
    <mergeCell ref="LPC4:LPD4"/>
    <mergeCell ref="LOG4:LOH4"/>
    <mergeCell ref="LOI4:LOJ4"/>
    <mergeCell ref="LOK4:LOL4"/>
    <mergeCell ref="LOM4:LON4"/>
    <mergeCell ref="LOO4:LOP4"/>
    <mergeCell ref="LOQ4:LOR4"/>
    <mergeCell ref="LNU4:LNV4"/>
    <mergeCell ref="LNW4:LNX4"/>
    <mergeCell ref="LNY4:LNZ4"/>
    <mergeCell ref="LOA4:LOB4"/>
    <mergeCell ref="LOC4:LOD4"/>
    <mergeCell ref="LOE4:LOF4"/>
    <mergeCell ref="LNI4:LNJ4"/>
    <mergeCell ref="LNK4:LNL4"/>
    <mergeCell ref="LNM4:LNN4"/>
    <mergeCell ref="LNO4:LNP4"/>
    <mergeCell ref="LNQ4:LNR4"/>
    <mergeCell ref="LNS4:LNT4"/>
    <mergeCell ref="LMW4:LMX4"/>
    <mergeCell ref="LMY4:LMZ4"/>
    <mergeCell ref="LNA4:LNB4"/>
    <mergeCell ref="LNC4:LND4"/>
    <mergeCell ref="LNE4:LNF4"/>
    <mergeCell ref="LNG4:LNH4"/>
    <mergeCell ref="LMK4:LML4"/>
    <mergeCell ref="LMM4:LMN4"/>
    <mergeCell ref="LMO4:LMP4"/>
    <mergeCell ref="LMQ4:LMR4"/>
    <mergeCell ref="LMS4:LMT4"/>
    <mergeCell ref="LMU4:LMV4"/>
    <mergeCell ref="LLY4:LLZ4"/>
    <mergeCell ref="LMA4:LMB4"/>
    <mergeCell ref="LMC4:LMD4"/>
    <mergeCell ref="LME4:LMF4"/>
    <mergeCell ref="LMG4:LMH4"/>
    <mergeCell ref="LMI4:LMJ4"/>
    <mergeCell ref="LLM4:LLN4"/>
    <mergeCell ref="LLO4:LLP4"/>
    <mergeCell ref="LLQ4:LLR4"/>
    <mergeCell ref="LLS4:LLT4"/>
    <mergeCell ref="LLU4:LLV4"/>
    <mergeCell ref="LLW4:LLX4"/>
    <mergeCell ref="LLA4:LLB4"/>
    <mergeCell ref="LLC4:LLD4"/>
    <mergeCell ref="LLE4:LLF4"/>
    <mergeCell ref="LLG4:LLH4"/>
    <mergeCell ref="LLI4:LLJ4"/>
    <mergeCell ref="LLK4:LLL4"/>
    <mergeCell ref="LKO4:LKP4"/>
    <mergeCell ref="LKQ4:LKR4"/>
    <mergeCell ref="LKS4:LKT4"/>
    <mergeCell ref="LKU4:LKV4"/>
    <mergeCell ref="LKW4:LKX4"/>
    <mergeCell ref="LKY4:LKZ4"/>
    <mergeCell ref="LKC4:LKD4"/>
    <mergeCell ref="LKE4:LKF4"/>
    <mergeCell ref="LKG4:LKH4"/>
    <mergeCell ref="LKI4:LKJ4"/>
    <mergeCell ref="LKK4:LKL4"/>
    <mergeCell ref="LKM4:LKN4"/>
    <mergeCell ref="LJQ4:LJR4"/>
    <mergeCell ref="LJS4:LJT4"/>
    <mergeCell ref="LJU4:LJV4"/>
    <mergeCell ref="LJW4:LJX4"/>
    <mergeCell ref="LJY4:LJZ4"/>
    <mergeCell ref="LKA4:LKB4"/>
    <mergeCell ref="LJE4:LJF4"/>
    <mergeCell ref="LJG4:LJH4"/>
    <mergeCell ref="LJI4:LJJ4"/>
    <mergeCell ref="LJK4:LJL4"/>
    <mergeCell ref="LJM4:LJN4"/>
    <mergeCell ref="LJO4:LJP4"/>
    <mergeCell ref="LIS4:LIT4"/>
    <mergeCell ref="LIU4:LIV4"/>
    <mergeCell ref="LIW4:LIX4"/>
    <mergeCell ref="LIY4:LIZ4"/>
    <mergeCell ref="LJA4:LJB4"/>
    <mergeCell ref="LJC4:LJD4"/>
    <mergeCell ref="LIG4:LIH4"/>
    <mergeCell ref="LII4:LIJ4"/>
    <mergeCell ref="LIK4:LIL4"/>
    <mergeCell ref="LIM4:LIN4"/>
    <mergeCell ref="LIO4:LIP4"/>
    <mergeCell ref="LIQ4:LIR4"/>
    <mergeCell ref="LHU4:LHV4"/>
    <mergeCell ref="LHW4:LHX4"/>
    <mergeCell ref="LHY4:LHZ4"/>
    <mergeCell ref="LIA4:LIB4"/>
    <mergeCell ref="LIC4:LID4"/>
    <mergeCell ref="LIE4:LIF4"/>
    <mergeCell ref="LHI4:LHJ4"/>
    <mergeCell ref="LHK4:LHL4"/>
    <mergeCell ref="LHM4:LHN4"/>
    <mergeCell ref="LHO4:LHP4"/>
    <mergeCell ref="LHQ4:LHR4"/>
    <mergeCell ref="LHS4:LHT4"/>
    <mergeCell ref="LGW4:LGX4"/>
    <mergeCell ref="LGY4:LGZ4"/>
    <mergeCell ref="LHA4:LHB4"/>
    <mergeCell ref="LHC4:LHD4"/>
    <mergeCell ref="LHE4:LHF4"/>
    <mergeCell ref="LHG4:LHH4"/>
    <mergeCell ref="LGK4:LGL4"/>
    <mergeCell ref="LGM4:LGN4"/>
    <mergeCell ref="LGO4:LGP4"/>
    <mergeCell ref="LGQ4:LGR4"/>
    <mergeCell ref="LGS4:LGT4"/>
    <mergeCell ref="LGU4:LGV4"/>
    <mergeCell ref="LFY4:LFZ4"/>
    <mergeCell ref="LGA4:LGB4"/>
    <mergeCell ref="LGC4:LGD4"/>
    <mergeCell ref="LGE4:LGF4"/>
    <mergeCell ref="LGG4:LGH4"/>
    <mergeCell ref="LGI4:LGJ4"/>
    <mergeCell ref="LFM4:LFN4"/>
    <mergeCell ref="LFO4:LFP4"/>
    <mergeCell ref="LFQ4:LFR4"/>
    <mergeCell ref="LFS4:LFT4"/>
    <mergeCell ref="LFU4:LFV4"/>
    <mergeCell ref="LFW4:LFX4"/>
    <mergeCell ref="LFA4:LFB4"/>
    <mergeCell ref="LFC4:LFD4"/>
    <mergeCell ref="LFE4:LFF4"/>
    <mergeCell ref="LFG4:LFH4"/>
    <mergeCell ref="LFI4:LFJ4"/>
    <mergeCell ref="LFK4:LFL4"/>
    <mergeCell ref="LEO4:LEP4"/>
    <mergeCell ref="LEQ4:LER4"/>
    <mergeCell ref="LES4:LET4"/>
    <mergeCell ref="LEU4:LEV4"/>
    <mergeCell ref="LEW4:LEX4"/>
    <mergeCell ref="LEY4:LEZ4"/>
    <mergeCell ref="LEC4:LED4"/>
    <mergeCell ref="LEE4:LEF4"/>
    <mergeCell ref="LEG4:LEH4"/>
    <mergeCell ref="LEI4:LEJ4"/>
    <mergeCell ref="LEK4:LEL4"/>
    <mergeCell ref="LEM4:LEN4"/>
    <mergeCell ref="LDQ4:LDR4"/>
    <mergeCell ref="LDS4:LDT4"/>
    <mergeCell ref="LDU4:LDV4"/>
    <mergeCell ref="LDW4:LDX4"/>
    <mergeCell ref="LDY4:LDZ4"/>
    <mergeCell ref="LEA4:LEB4"/>
    <mergeCell ref="LDE4:LDF4"/>
    <mergeCell ref="LDG4:LDH4"/>
    <mergeCell ref="LDI4:LDJ4"/>
    <mergeCell ref="LDK4:LDL4"/>
    <mergeCell ref="LDM4:LDN4"/>
    <mergeCell ref="LDO4:LDP4"/>
    <mergeCell ref="LCS4:LCT4"/>
    <mergeCell ref="LCU4:LCV4"/>
    <mergeCell ref="LCW4:LCX4"/>
    <mergeCell ref="LCY4:LCZ4"/>
    <mergeCell ref="LDA4:LDB4"/>
    <mergeCell ref="LDC4:LDD4"/>
    <mergeCell ref="LCG4:LCH4"/>
    <mergeCell ref="LCI4:LCJ4"/>
    <mergeCell ref="LCK4:LCL4"/>
    <mergeCell ref="LCM4:LCN4"/>
    <mergeCell ref="LCO4:LCP4"/>
    <mergeCell ref="LCQ4:LCR4"/>
    <mergeCell ref="LBU4:LBV4"/>
    <mergeCell ref="LBW4:LBX4"/>
    <mergeCell ref="LBY4:LBZ4"/>
    <mergeCell ref="LCA4:LCB4"/>
    <mergeCell ref="LCC4:LCD4"/>
    <mergeCell ref="LCE4:LCF4"/>
    <mergeCell ref="LBI4:LBJ4"/>
    <mergeCell ref="LBK4:LBL4"/>
    <mergeCell ref="LBM4:LBN4"/>
    <mergeCell ref="LBO4:LBP4"/>
    <mergeCell ref="LBQ4:LBR4"/>
    <mergeCell ref="LBS4:LBT4"/>
    <mergeCell ref="LAW4:LAX4"/>
    <mergeCell ref="LAY4:LAZ4"/>
    <mergeCell ref="LBA4:LBB4"/>
    <mergeCell ref="LBC4:LBD4"/>
    <mergeCell ref="LBE4:LBF4"/>
    <mergeCell ref="LBG4:LBH4"/>
    <mergeCell ref="LAK4:LAL4"/>
    <mergeCell ref="LAM4:LAN4"/>
    <mergeCell ref="LAO4:LAP4"/>
    <mergeCell ref="LAQ4:LAR4"/>
    <mergeCell ref="LAS4:LAT4"/>
    <mergeCell ref="LAU4:LAV4"/>
    <mergeCell ref="KZY4:KZZ4"/>
    <mergeCell ref="LAA4:LAB4"/>
    <mergeCell ref="LAC4:LAD4"/>
    <mergeCell ref="LAE4:LAF4"/>
    <mergeCell ref="LAG4:LAH4"/>
    <mergeCell ref="LAI4:LAJ4"/>
    <mergeCell ref="KZM4:KZN4"/>
    <mergeCell ref="KZO4:KZP4"/>
    <mergeCell ref="KZQ4:KZR4"/>
    <mergeCell ref="KZS4:KZT4"/>
    <mergeCell ref="KZU4:KZV4"/>
    <mergeCell ref="KZW4:KZX4"/>
    <mergeCell ref="KZA4:KZB4"/>
    <mergeCell ref="KZC4:KZD4"/>
    <mergeCell ref="KZE4:KZF4"/>
    <mergeCell ref="KZG4:KZH4"/>
    <mergeCell ref="KZI4:KZJ4"/>
    <mergeCell ref="KZK4:KZL4"/>
    <mergeCell ref="KYO4:KYP4"/>
    <mergeCell ref="KYQ4:KYR4"/>
    <mergeCell ref="KYS4:KYT4"/>
    <mergeCell ref="KYU4:KYV4"/>
    <mergeCell ref="KYW4:KYX4"/>
    <mergeCell ref="KYY4:KYZ4"/>
    <mergeCell ref="KYC4:KYD4"/>
    <mergeCell ref="KYE4:KYF4"/>
    <mergeCell ref="KYG4:KYH4"/>
    <mergeCell ref="KYI4:KYJ4"/>
    <mergeCell ref="KYK4:KYL4"/>
    <mergeCell ref="KYM4:KYN4"/>
    <mergeCell ref="KXQ4:KXR4"/>
    <mergeCell ref="KXS4:KXT4"/>
    <mergeCell ref="KXU4:KXV4"/>
    <mergeCell ref="KXW4:KXX4"/>
    <mergeCell ref="KXY4:KXZ4"/>
    <mergeCell ref="KYA4:KYB4"/>
    <mergeCell ref="KXE4:KXF4"/>
    <mergeCell ref="KXG4:KXH4"/>
    <mergeCell ref="KXI4:KXJ4"/>
    <mergeCell ref="KXK4:KXL4"/>
    <mergeCell ref="KXM4:KXN4"/>
    <mergeCell ref="KXO4:KXP4"/>
    <mergeCell ref="KWS4:KWT4"/>
    <mergeCell ref="KWU4:KWV4"/>
    <mergeCell ref="KWW4:KWX4"/>
    <mergeCell ref="KWY4:KWZ4"/>
    <mergeCell ref="KXA4:KXB4"/>
    <mergeCell ref="KXC4:KXD4"/>
    <mergeCell ref="KWG4:KWH4"/>
    <mergeCell ref="KWI4:KWJ4"/>
    <mergeCell ref="KWK4:KWL4"/>
    <mergeCell ref="KWM4:KWN4"/>
    <mergeCell ref="KWO4:KWP4"/>
    <mergeCell ref="KWQ4:KWR4"/>
    <mergeCell ref="KVU4:KVV4"/>
    <mergeCell ref="KVW4:KVX4"/>
    <mergeCell ref="KVY4:KVZ4"/>
    <mergeCell ref="KWA4:KWB4"/>
    <mergeCell ref="KWC4:KWD4"/>
    <mergeCell ref="KWE4:KWF4"/>
    <mergeCell ref="KVI4:KVJ4"/>
    <mergeCell ref="KVK4:KVL4"/>
    <mergeCell ref="KVM4:KVN4"/>
    <mergeCell ref="KVO4:KVP4"/>
    <mergeCell ref="KVQ4:KVR4"/>
    <mergeCell ref="KVS4:KVT4"/>
    <mergeCell ref="KUW4:KUX4"/>
    <mergeCell ref="KUY4:KUZ4"/>
    <mergeCell ref="KVA4:KVB4"/>
    <mergeCell ref="KVC4:KVD4"/>
    <mergeCell ref="KVE4:KVF4"/>
    <mergeCell ref="KVG4:KVH4"/>
    <mergeCell ref="KUK4:KUL4"/>
    <mergeCell ref="KUM4:KUN4"/>
    <mergeCell ref="KUO4:KUP4"/>
    <mergeCell ref="KUQ4:KUR4"/>
    <mergeCell ref="KUS4:KUT4"/>
    <mergeCell ref="KUU4:KUV4"/>
    <mergeCell ref="KTY4:KTZ4"/>
    <mergeCell ref="KUA4:KUB4"/>
    <mergeCell ref="KUC4:KUD4"/>
    <mergeCell ref="KUE4:KUF4"/>
    <mergeCell ref="KUG4:KUH4"/>
    <mergeCell ref="KUI4:KUJ4"/>
    <mergeCell ref="KTM4:KTN4"/>
    <mergeCell ref="KTO4:KTP4"/>
    <mergeCell ref="KTQ4:KTR4"/>
    <mergeCell ref="KTS4:KTT4"/>
    <mergeCell ref="KTU4:KTV4"/>
    <mergeCell ref="KTW4:KTX4"/>
    <mergeCell ref="KTA4:KTB4"/>
    <mergeCell ref="KTC4:KTD4"/>
    <mergeCell ref="KTE4:KTF4"/>
    <mergeCell ref="KTG4:KTH4"/>
    <mergeCell ref="KTI4:KTJ4"/>
    <mergeCell ref="KTK4:KTL4"/>
    <mergeCell ref="KSO4:KSP4"/>
    <mergeCell ref="KSQ4:KSR4"/>
    <mergeCell ref="KSS4:KST4"/>
    <mergeCell ref="KSU4:KSV4"/>
    <mergeCell ref="KSW4:KSX4"/>
    <mergeCell ref="KSY4:KSZ4"/>
    <mergeCell ref="KSC4:KSD4"/>
    <mergeCell ref="KSE4:KSF4"/>
    <mergeCell ref="KSG4:KSH4"/>
    <mergeCell ref="KSI4:KSJ4"/>
    <mergeCell ref="KSK4:KSL4"/>
    <mergeCell ref="KSM4:KSN4"/>
    <mergeCell ref="KRQ4:KRR4"/>
    <mergeCell ref="KRS4:KRT4"/>
    <mergeCell ref="KRU4:KRV4"/>
    <mergeCell ref="KRW4:KRX4"/>
    <mergeCell ref="KRY4:KRZ4"/>
    <mergeCell ref="KSA4:KSB4"/>
    <mergeCell ref="KRE4:KRF4"/>
    <mergeCell ref="KRG4:KRH4"/>
    <mergeCell ref="KRI4:KRJ4"/>
    <mergeCell ref="KRK4:KRL4"/>
    <mergeCell ref="KRM4:KRN4"/>
    <mergeCell ref="KRO4:KRP4"/>
    <mergeCell ref="KQS4:KQT4"/>
    <mergeCell ref="KQU4:KQV4"/>
    <mergeCell ref="KQW4:KQX4"/>
    <mergeCell ref="KQY4:KQZ4"/>
    <mergeCell ref="KRA4:KRB4"/>
    <mergeCell ref="KRC4:KRD4"/>
    <mergeCell ref="KQG4:KQH4"/>
    <mergeCell ref="KQI4:KQJ4"/>
    <mergeCell ref="KQK4:KQL4"/>
    <mergeCell ref="KQM4:KQN4"/>
    <mergeCell ref="KQO4:KQP4"/>
    <mergeCell ref="KQQ4:KQR4"/>
    <mergeCell ref="KPU4:KPV4"/>
    <mergeCell ref="KPW4:KPX4"/>
    <mergeCell ref="KPY4:KPZ4"/>
    <mergeCell ref="KQA4:KQB4"/>
    <mergeCell ref="KQC4:KQD4"/>
    <mergeCell ref="KQE4:KQF4"/>
    <mergeCell ref="KPI4:KPJ4"/>
    <mergeCell ref="KPK4:KPL4"/>
    <mergeCell ref="KPM4:KPN4"/>
    <mergeCell ref="KPO4:KPP4"/>
    <mergeCell ref="KPQ4:KPR4"/>
    <mergeCell ref="KPS4:KPT4"/>
    <mergeCell ref="KOW4:KOX4"/>
    <mergeCell ref="KOY4:KOZ4"/>
    <mergeCell ref="KPA4:KPB4"/>
    <mergeCell ref="KPC4:KPD4"/>
    <mergeCell ref="KPE4:KPF4"/>
    <mergeCell ref="KPG4:KPH4"/>
    <mergeCell ref="KOK4:KOL4"/>
    <mergeCell ref="KOM4:KON4"/>
    <mergeCell ref="KOO4:KOP4"/>
    <mergeCell ref="KOQ4:KOR4"/>
    <mergeCell ref="KOS4:KOT4"/>
    <mergeCell ref="KOU4:KOV4"/>
    <mergeCell ref="KNY4:KNZ4"/>
    <mergeCell ref="KOA4:KOB4"/>
    <mergeCell ref="KOC4:KOD4"/>
    <mergeCell ref="KOE4:KOF4"/>
    <mergeCell ref="KOG4:KOH4"/>
    <mergeCell ref="KOI4:KOJ4"/>
    <mergeCell ref="KNM4:KNN4"/>
    <mergeCell ref="KNO4:KNP4"/>
    <mergeCell ref="KNQ4:KNR4"/>
    <mergeCell ref="KNS4:KNT4"/>
    <mergeCell ref="KNU4:KNV4"/>
    <mergeCell ref="KNW4:KNX4"/>
    <mergeCell ref="KNA4:KNB4"/>
    <mergeCell ref="KNC4:KND4"/>
    <mergeCell ref="KNE4:KNF4"/>
    <mergeCell ref="KNG4:KNH4"/>
    <mergeCell ref="KNI4:KNJ4"/>
    <mergeCell ref="KNK4:KNL4"/>
    <mergeCell ref="KMO4:KMP4"/>
    <mergeCell ref="KMQ4:KMR4"/>
    <mergeCell ref="KMS4:KMT4"/>
    <mergeCell ref="KMU4:KMV4"/>
    <mergeCell ref="KMW4:KMX4"/>
    <mergeCell ref="KMY4:KMZ4"/>
    <mergeCell ref="KMC4:KMD4"/>
    <mergeCell ref="KME4:KMF4"/>
    <mergeCell ref="KMG4:KMH4"/>
    <mergeCell ref="KMI4:KMJ4"/>
    <mergeCell ref="KMK4:KML4"/>
    <mergeCell ref="KMM4:KMN4"/>
    <mergeCell ref="KLQ4:KLR4"/>
    <mergeCell ref="KLS4:KLT4"/>
    <mergeCell ref="KLU4:KLV4"/>
    <mergeCell ref="KLW4:KLX4"/>
    <mergeCell ref="KLY4:KLZ4"/>
    <mergeCell ref="KMA4:KMB4"/>
    <mergeCell ref="KLE4:KLF4"/>
    <mergeCell ref="KLG4:KLH4"/>
    <mergeCell ref="KLI4:KLJ4"/>
    <mergeCell ref="KLK4:KLL4"/>
    <mergeCell ref="KLM4:KLN4"/>
    <mergeCell ref="KLO4:KLP4"/>
    <mergeCell ref="KKS4:KKT4"/>
    <mergeCell ref="KKU4:KKV4"/>
    <mergeCell ref="KKW4:KKX4"/>
    <mergeCell ref="KKY4:KKZ4"/>
    <mergeCell ref="KLA4:KLB4"/>
    <mergeCell ref="KLC4:KLD4"/>
    <mergeCell ref="KKG4:KKH4"/>
    <mergeCell ref="KKI4:KKJ4"/>
    <mergeCell ref="KKK4:KKL4"/>
    <mergeCell ref="KKM4:KKN4"/>
    <mergeCell ref="KKO4:KKP4"/>
    <mergeCell ref="KKQ4:KKR4"/>
    <mergeCell ref="KJU4:KJV4"/>
    <mergeCell ref="KJW4:KJX4"/>
    <mergeCell ref="KJY4:KJZ4"/>
    <mergeCell ref="KKA4:KKB4"/>
    <mergeCell ref="KKC4:KKD4"/>
    <mergeCell ref="KKE4:KKF4"/>
    <mergeCell ref="KJI4:KJJ4"/>
    <mergeCell ref="KJK4:KJL4"/>
    <mergeCell ref="KJM4:KJN4"/>
    <mergeCell ref="KJO4:KJP4"/>
    <mergeCell ref="KJQ4:KJR4"/>
    <mergeCell ref="KJS4:KJT4"/>
    <mergeCell ref="KIW4:KIX4"/>
    <mergeCell ref="KIY4:KIZ4"/>
    <mergeCell ref="KJA4:KJB4"/>
    <mergeCell ref="KJC4:KJD4"/>
    <mergeCell ref="KJE4:KJF4"/>
    <mergeCell ref="KJG4:KJH4"/>
    <mergeCell ref="KIK4:KIL4"/>
    <mergeCell ref="KIM4:KIN4"/>
    <mergeCell ref="KIO4:KIP4"/>
    <mergeCell ref="KIQ4:KIR4"/>
    <mergeCell ref="KIS4:KIT4"/>
    <mergeCell ref="KIU4:KIV4"/>
    <mergeCell ref="KHY4:KHZ4"/>
    <mergeCell ref="KIA4:KIB4"/>
    <mergeCell ref="KIC4:KID4"/>
    <mergeCell ref="KIE4:KIF4"/>
    <mergeCell ref="KIG4:KIH4"/>
    <mergeCell ref="KII4:KIJ4"/>
    <mergeCell ref="KHM4:KHN4"/>
    <mergeCell ref="KHO4:KHP4"/>
    <mergeCell ref="KHQ4:KHR4"/>
    <mergeCell ref="KHS4:KHT4"/>
    <mergeCell ref="KHU4:KHV4"/>
    <mergeCell ref="KHW4:KHX4"/>
    <mergeCell ref="KHA4:KHB4"/>
    <mergeCell ref="KHC4:KHD4"/>
    <mergeCell ref="KHE4:KHF4"/>
    <mergeCell ref="KHG4:KHH4"/>
    <mergeCell ref="KHI4:KHJ4"/>
    <mergeCell ref="KHK4:KHL4"/>
    <mergeCell ref="KGO4:KGP4"/>
    <mergeCell ref="KGQ4:KGR4"/>
    <mergeCell ref="KGS4:KGT4"/>
    <mergeCell ref="KGU4:KGV4"/>
    <mergeCell ref="KGW4:KGX4"/>
    <mergeCell ref="KGY4:KGZ4"/>
    <mergeCell ref="KGC4:KGD4"/>
    <mergeCell ref="KGE4:KGF4"/>
    <mergeCell ref="KGG4:KGH4"/>
    <mergeCell ref="KGI4:KGJ4"/>
    <mergeCell ref="KGK4:KGL4"/>
    <mergeCell ref="KGM4:KGN4"/>
    <mergeCell ref="KFQ4:KFR4"/>
    <mergeCell ref="KFS4:KFT4"/>
    <mergeCell ref="KFU4:KFV4"/>
    <mergeCell ref="KFW4:KFX4"/>
    <mergeCell ref="KFY4:KFZ4"/>
    <mergeCell ref="KGA4:KGB4"/>
    <mergeCell ref="KFE4:KFF4"/>
    <mergeCell ref="KFG4:KFH4"/>
    <mergeCell ref="KFI4:KFJ4"/>
    <mergeCell ref="KFK4:KFL4"/>
    <mergeCell ref="KFM4:KFN4"/>
    <mergeCell ref="KFO4:KFP4"/>
    <mergeCell ref="KES4:KET4"/>
    <mergeCell ref="KEU4:KEV4"/>
    <mergeCell ref="KEW4:KEX4"/>
    <mergeCell ref="KEY4:KEZ4"/>
    <mergeCell ref="KFA4:KFB4"/>
    <mergeCell ref="KFC4:KFD4"/>
    <mergeCell ref="KEG4:KEH4"/>
    <mergeCell ref="KEI4:KEJ4"/>
    <mergeCell ref="KEK4:KEL4"/>
    <mergeCell ref="KEM4:KEN4"/>
    <mergeCell ref="KEO4:KEP4"/>
    <mergeCell ref="KEQ4:KER4"/>
    <mergeCell ref="KDU4:KDV4"/>
    <mergeCell ref="KDW4:KDX4"/>
    <mergeCell ref="KDY4:KDZ4"/>
    <mergeCell ref="KEA4:KEB4"/>
    <mergeCell ref="KEC4:KED4"/>
    <mergeCell ref="KEE4:KEF4"/>
    <mergeCell ref="KDI4:KDJ4"/>
    <mergeCell ref="KDK4:KDL4"/>
    <mergeCell ref="KDM4:KDN4"/>
    <mergeCell ref="KDO4:KDP4"/>
    <mergeCell ref="KDQ4:KDR4"/>
    <mergeCell ref="KDS4:KDT4"/>
    <mergeCell ref="KCW4:KCX4"/>
    <mergeCell ref="KCY4:KCZ4"/>
    <mergeCell ref="KDA4:KDB4"/>
    <mergeCell ref="KDC4:KDD4"/>
    <mergeCell ref="KDE4:KDF4"/>
    <mergeCell ref="KDG4:KDH4"/>
    <mergeCell ref="KCK4:KCL4"/>
    <mergeCell ref="KCM4:KCN4"/>
    <mergeCell ref="KCO4:KCP4"/>
    <mergeCell ref="KCQ4:KCR4"/>
    <mergeCell ref="KCS4:KCT4"/>
    <mergeCell ref="KCU4:KCV4"/>
    <mergeCell ref="KBY4:KBZ4"/>
    <mergeCell ref="KCA4:KCB4"/>
    <mergeCell ref="KCC4:KCD4"/>
    <mergeCell ref="KCE4:KCF4"/>
    <mergeCell ref="KCG4:KCH4"/>
    <mergeCell ref="KCI4:KCJ4"/>
    <mergeCell ref="KBM4:KBN4"/>
    <mergeCell ref="KBO4:KBP4"/>
    <mergeCell ref="KBQ4:KBR4"/>
    <mergeCell ref="KBS4:KBT4"/>
    <mergeCell ref="KBU4:KBV4"/>
    <mergeCell ref="KBW4:KBX4"/>
    <mergeCell ref="KBA4:KBB4"/>
    <mergeCell ref="KBC4:KBD4"/>
    <mergeCell ref="KBE4:KBF4"/>
    <mergeCell ref="KBG4:KBH4"/>
    <mergeCell ref="KBI4:KBJ4"/>
    <mergeCell ref="KBK4:KBL4"/>
    <mergeCell ref="KAO4:KAP4"/>
    <mergeCell ref="KAQ4:KAR4"/>
    <mergeCell ref="KAS4:KAT4"/>
    <mergeCell ref="KAU4:KAV4"/>
    <mergeCell ref="KAW4:KAX4"/>
    <mergeCell ref="KAY4:KAZ4"/>
    <mergeCell ref="KAC4:KAD4"/>
    <mergeCell ref="KAE4:KAF4"/>
    <mergeCell ref="KAG4:KAH4"/>
    <mergeCell ref="KAI4:KAJ4"/>
    <mergeCell ref="KAK4:KAL4"/>
    <mergeCell ref="KAM4:KAN4"/>
    <mergeCell ref="JZQ4:JZR4"/>
    <mergeCell ref="JZS4:JZT4"/>
    <mergeCell ref="JZU4:JZV4"/>
    <mergeCell ref="JZW4:JZX4"/>
    <mergeCell ref="JZY4:JZZ4"/>
    <mergeCell ref="KAA4:KAB4"/>
    <mergeCell ref="JZE4:JZF4"/>
    <mergeCell ref="JZG4:JZH4"/>
    <mergeCell ref="JZI4:JZJ4"/>
    <mergeCell ref="JZK4:JZL4"/>
    <mergeCell ref="JZM4:JZN4"/>
    <mergeCell ref="JZO4:JZP4"/>
    <mergeCell ref="JYS4:JYT4"/>
    <mergeCell ref="JYU4:JYV4"/>
    <mergeCell ref="JYW4:JYX4"/>
    <mergeCell ref="JYY4:JYZ4"/>
    <mergeCell ref="JZA4:JZB4"/>
    <mergeCell ref="JZC4:JZD4"/>
    <mergeCell ref="JYG4:JYH4"/>
    <mergeCell ref="JYI4:JYJ4"/>
    <mergeCell ref="JYK4:JYL4"/>
    <mergeCell ref="JYM4:JYN4"/>
    <mergeCell ref="JYO4:JYP4"/>
    <mergeCell ref="JYQ4:JYR4"/>
    <mergeCell ref="JXU4:JXV4"/>
    <mergeCell ref="JXW4:JXX4"/>
    <mergeCell ref="JXY4:JXZ4"/>
    <mergeCell ref="JYA4:JYB4"/>
    <mergeCell ref="JYC4:JYD4"/>
    <mergeCell ref="JYE4:JYF4"/>
    <mergeCell ref="JXI4:JXJ4"/>
    <mergeCell ref="JXK4:JXL4"/>
    <mergeCell ref="JXM4:JXN4"/>
    <mergeCell ref="JXO4:JXP4"/>
    <mergeCell ref="JXQ4:JXR4"/>
    <mergeCell ref="JXS4:JXT4"/>
    <mergeCell ref="JWW4:JWX4"/>
    <mergeCell ref="JWY4:JWZ4"/>
    <mergeCell ref="JXA4:JXB4"/>
    <mergeCell ref="JXC4:JXD4"/>
    <mergeCell ref="JXE4:JXF4"/>
    <mergeCell ref="JXG4:JXH4"/>
    <mergeCell ref="JWK4:JWL4"/>
    <mergeCell ref="JWM4:JWN4"/>
    <mergeCell ref="JWO4:JWP4"/>
    <mergeCell ref="JWQ4:JWR4"/>
    <mergeCell ref="JWS4:JWT4"/>
    <mergeCell ref="JWU4:JWV4"/>
    <mergeCell ref="JVY4:JVZ4"/>
    <mergeCell ref="JWA4:JWB4"/>
    <mergeCell ref="JWC4:JWD4"/>
    <mergeCell ref="JWE4:JWF4"/>
    <mergeCell ref="JWG4:JWH4"/>
    <mergeCell ref="JWI4:JWJ4"/>
    <mergeCell ref="JVM4:JVN4"/>
    <mergeCell ref="JVO4:JVP4"/>
    <mergeCell ref="JVQ4:JVR4"/>
    <mergeCell ref="JVS4:JVT4"/>
    <mergeCell ref="JVU4:JVV4"/>
    <mergeCell ref="JVW4:JVX4"/>
    <mergeCell ref="JVA4:JVB4"/>
    <mergeCell ref="JVC4:JVD4"/>
    <mergeCell ref="JVE4:JVF4"/>
    <mergeCell ref="JVG4:JVH4"/>
    <mergeCell ref="JVI4:JVJ4"/>
    <mergeCell ref="JVK4:JVL4"/>
    <mergeCell ref="JUO4:JUP4"/>
    <mergeCell ref="JUQ4:JUR4"/>
    <mergeCell ref="JUS4:JUT4"/>
    <mergeCell ref="JUU4:JUV4"/>
    <mergeCell ref="JUW4:JUX4"/>
    <mergeCell ref="JUY4:JUZ4"/>
    <mergeCell ref="JUC4:JUD4"/>
    <mergeCell ref="JUE4:JUF4"/>
    <mergeCell ref="JUG4:JUH4"/>
    <mergeCell ref="JUI4:JUJ4"/>
    <mergeCell ref="JUK4:JUL4"/>
    <mergeCell ref="JUM4:JUN4"/>
    <mergeCell ref="JTQ4:JTR4"/>
    <mergeCell ref="JTS4:JTT4"/>
    <mergeCell ref="JTU4:JTV4"/>
    <mergeCell ref="JTW4:JTX4"/>
    <mergeCell ref="JTY4:JTZ4"/>
    <mergeCell ref="JUA4:JUB4"/>
    <mergeCell ref="JTE4:JTF4"/>
    <mergeCell ref="JTG4:JTH4"/>
    <mergeCell ref="JTI4:JTJ4"/>
    <mergeCell ref="JTK4:JTL4"/>
    <mergeCell ref="JTM4:JTN4"/>
    <mergeCell ref="JTO4:JTP4"/>
    <mergeCell ref="JSS4:JST4"/>
    <mergeCell ref="JSU4:JSV4"/>
    <mergeCell ref="JSW4:JSX4"/>
    <mergeCell ref="JSY4:JSZ4"/>
    <mergeCell ref="JTA4:JTB4"/>
    <mergeCell ref="JTC4:JTD4"/>
    <mergeCell ref="JSG4:JSH4"/>
    <mergeCell ref="JSI4:JSJ4"/>
    <mergeCell ref="JSK4:JSL4"/>
    <mergeCell ref="JSM4:JSN4"/>
    <mergeCell ref="JSO4:JSP4"/>
    <mergeCell ref="JSQ4:JSR4"/>
    <mergeCell ref="JRU4:JRV4"/>
    <mergeCell ref="JRW4:JRX4"/>
    <mergeCell ref="JRY4:JRZ4"/>
    <mergeCell ref="JSA4:JSB4"/>
    <mergeCell ref="JSC4:JSD4"/>
    <mergeCell ref="JSE4:JSF4"/>
    <mergeCell ref="JRI4:JRJ4"/>
    <mergeCell ref="JRK4:JRL4"/>
    <mergeCell ref="JRM4:JRN4"/>
    <mergeCell ref="JRO4:JRP4"/>
    <mergeCell ref="JRQ4:JRR4"/>
    <mergeCell ref="JRS4:JRT4"/>
    <mergeCell ref="JQW4:JQX4"/>
    <mergeCell ref="JQY4:JQZ4"/>
    <mergeCell ref="JRA4:JRB4"/>
    <mergeCell ref="JRC4:JRD4"/>
    <mergeCell ref="JRE4:JRF4"/>
    <mergeCell ref="JRG4:JRH4"/>
    <mergeCell ref="JQK4:JQL4"/>
    <mergeCell ref="JQM4:JQN4"/>
    <mergeCell ref="JQO4:JQP4"/>
    <mergeCell ref="JQQ4:JQR4"/>
    <mergeCell ref="JQS4:JQT4"/>
    <mergeCell ref="JQU4:JQV4"/>
    <mergeCell ref="JPY4:JPZ4"/>
    <mergeCell ref="JQA4:JQB4"/>
    <mergeCell ref="JQC4:JQD4"/>
    <mergeCell ref="JQE4:JQF4"/>
    <mergeCell ref="JQG4:JQH4"/>
    <mergeCell ref="JQI4:JQJ4"/>
    <mergeCell ref="JPM4:JPN4"/>
    <mergeCell ref="JPO4:JPP4"/>
    <mergeCell ref="JPQ4:JPR4"/>
    <mergeCell ref="JPS4:JPT4"/>
    <mergeCell ref="JPU4:JPV4"/>
    <mergeCell ref="JPW4:JPX4"/>
    <mergeCell ref="JPA4:JPB4"/>
    <mergeCell ref="JPC4:JPD4"/>
    <mergeCell ref="JPE4:JPF4"/>
    <mergeCell ref="JPG4:JPH4"/>
    <mergeCell ref="JPI4:JPJ4"/>
    <mergeCell ref="JPK4:JPL4"/>
    <mergeCell ref="JOO4:JOP4"/>
    <mergeCell ref="JOQ4:JOR4"/>
    <mergeCell ref="JOS4:JOT4"/>
    <mergeCell ref="JOU4:JOV4"/>
    <mergeCell ref="JOW4:JOX4"/>
    <mergeCell ref="JOY4:JOZ4"/>
    <mergeCell ref="JOC4:JOD4"/>
    <mergeCell ref="JOE4:JOF4"/>
    <mergeCell ref="JOG4:JOH4"/>
    <mergeCell ref="JOI4:JOJ4"/>
    <mergeCell ref="JOK4:JOL4"/>
    <mergeCell ref="JOM4:JON4"/>
    <mergeCell ref="JNQ4:JNR4"/>
    <mergeCell ref="JNS4:JNT4"/>
    <mergeCell ref="JNU4:JNV4"/>
    <mergeCell ref="JNW4:JNX4"/>
    <mergeCell ref="JNY4:JNZ4"/>
    <mergeCell ref="JOA4:JOB4"/>
    <mergeCell ref="JNE4:JNF4"/>
    <mergeCell ref="JNG4:JNH4"/>
    <mergeCell ref="JNI4:JNJ4"/>
    <mergeCell ref="JNK4:JNL4"/>
    <mergeCell ref="JNM4:JNN4"/>
    <mergeCell ref="JNO4:JNP4"/>
    <mergeCell ref="JMS4:JMT4"/>
    <mergeCell ref="JMU4:JMV4"/>
    <mergeCell ref="JMW4:JMX4"/>
    <mergeCell ref="JMY4:JMZ4"/>
    <mergeCell ref="JNA4:JNB4"/>
    <mergeCell ref="JNC4:JND4"/>
    <mergeCell ref="JMG4:JMH4"/>
    <mergeCell ref="JMI4:JMJ4"/>
    <mergeCell ref="JMK4:JML4"/>
    <mergeCell ref="JMM4:JMN4"/>
    <mergeCell ref="JMO4:JMP4"/>
    <mergeCell ref="JMQ4:JMR4"/>
    <mergeCell ref="JLU4:JLV4"/>
    <mergeCell ref="JLW4:JLX4"/>
    <mergeCell ref="JLY4:JLZ4"/>
    <mergeCell ref="JMA4:JMB4"/>
    <mergeCell ref="JMC4:JMD4"/>
    <mergeCell ref="JME4:JMF4"/>
    <mergeCell ref="JLI4:JLJ4"/>
    <mergeCell ref="JLK4:JLL4"/>
    <mergeCell ref="JLM4:JLN4"/>
    <mergeCell ref="JLO4:JLP4"/>
    <mergeCell ref="JLQ4:JLR4"/>
    <mergeCell ref="JLS4:JLT4"/>
    <mergeCell ref="JKW4:JKX4"/>
    <mergeCell ref="JKY4:JKZ4"/>
    <mergeCell ref="JLA4:JLB4"/>
    <mergeCell ref="JLC4:JLD4"/>
    <mergeCell ref="JLE4:JLF4"/>
    <mergeCell ref="JLG4:JLH4"/>
    <mergeCell ref="JKK4:JKL4"/>
    <mergeCell ref="JKM4:JKN4"/>
    <mergeCell ref="JKO4:JKP4"/>
    <mergeCell ref="JKQ4:JKR4"/>
    <mergeCell ref="JKS4:JKT4"/>
    <mergeCell ref="JKU4:JKV4"/>
    <mergeCell ref="JJY4:JJZ4"/>
    <mergeCell ref="JKA4:JKB4"/>
    <mergeCell ref="JKC4:JKD4"/>
    <mergeCell ref="JKE4:JKF4"/>
    <mergeCell ref="JKG4:JKH4"/>
    <mergeCell ref="JKI4:JKJ4"/>
    <mergeCell ref="JJM4:JJN4"/>
    <mergeCell ref="JJO4:JJP4"/>
    <mergeCell ref="JJQ4:JJR4"/>
    <mergeCell ref="JJS4:JJT4"/>
    <mergeCell ref="JJU4:JJV4"/>
    <mergeCell ref="JJW4:JJX4"/>
    <mergeCell ref="JJA4:JJB4"/>
    <mergeCell ref="JJC4:JJD4"/>
    <mergeCell ref="JJE4:JJF4"/>
    <mergeCell ref="JJG4:JJH4"/>
    <mergeCell ref="JJI4:JJJ4"/>
    <mergeCell ref="JJK4:JJL4"/>
    <mergeCell ref="JIO4:JIP4"/>
    <mergeCell ref="JIQ4:JIR4"/>
    <mergeCell ref="JIS4:JIT4"/>
    <mergeCell ref="JIU4:JIV4"/>
    <mergeCell ref="JIW4:JIX4"/>
    <mergeCell ref="JIY4:JIZ4"/>
    <mergeCell ref="JIC4:JID4"/>
    <mergeCell ref="JIE4:JIF4"/>
    <mergeCell ref="JIG4:JIH4"/>
    <mergeCell ref="JII4:JIJ4"/>
    <mergeCell ref="JIK4:JIL4"/>
    <mergeCell ref="JIM4:JIN4"/>
    <mergeCell ref="JHQ4:JHR4"/>
    <mergeCell ref="JHS4:JHT4"/>
    <mergeCell ref="JHU4:JHV4"/>
    <mergeCell ref="JHW4:JHX4"/>
    <mergeCell ref="JHY4:JHZ4"/>
    <mergeCell ref="JIA4:JIB4"/>
    <mergeCell ref="JHE4:JHF4"/>
    <mergeCell ref="JHG4:JHH4"/>
    <mergeCell ref="JHI4:JHJ4"/>
    <mergeCell ref="JHK4:JHL4"/>
    <mergeCell ref="JHM4:JHN4"/>
    <mergeCell ref="JHO4:JHP4"/>
    <mergeCell ref="JGS4:JGT4"/>
    <mergeCell ref="JGU4:JGV4"/>
    <mergeCell ref="JGW4:JGX4"/>
    <mergeCell ref="JGY4:JGZ4"/>
    <mergeCell ref="JHA4:JHB4"/>
    <mergeCell ref="JHC4:JHD4"/>
    <mergeCell ref="JGG4:JGH4"/>
    <mergeCell ref="JGI4:JGJ4"/>
    <mergeCell ref="JGK4:JGL4"/>
    <mergeCell ref="JGM4:JGN4"/>
    <mergeCell ref="JGO4:JGP4"/>
    <mergeCell ref="JGQ4:JGR4"/>
    <mergeCell ref="JFU4:JFV4"/>
    <mergeCell ref="JFW4:JFX4"/>
    <mergeCell ref="JFY4:JFZ4"/>
    <mergeCell ref="JGA4:JGB4"/>
    <mergeCell ref="JGC4:JGD4"/>
    <mergeCell ref="JGE4:JGF4"/>
    <mergeCell ref="JFI4:JFJ4"/>
    <mergeCell ref="JFK4:JFL4"/>
    <mergeCell ref="JFM4:JFN4"/>
    <mergeCell ref="JFO4:JFP4"/>
    <mergeCell ref="JFQ4:JFR4"/>
    <mergeCell ref="JFS4:JFT4"/>
    <mergeCell ref="JEW4:JEX4"/>
    <mergeCell ref="JEY4:JEZ4"/>
    <mergeCell ref="JFA4:JFB4"/>
    <mergeCell ref="JFC4:JFD4"/>
    <mergeCell ref="JFE4:JFF4"/>
    <mergeCell ref="JFG4:JFH4"/>
    <mergeCell ref="JEK4:JEL4"/>
    <mergeCell ref="JEM4:JEN4"/>
    <mergeCell ref="JEO4:JEP4"/>
    <mergeCell ref="JEQ4:JER4"/>
    <mergeCell ref="JES4:JET4"/>
    <mergeCell ref="JEU4:JEV4"/>
    <mergeCell ref="JDY4:JDZ4"/>
    <mergeCell ref="JEA4:JEB4"/>
    <mergeCell ref="JEC4:JED4"/>
    <mergeCell ref="JEE4:JEF4"/>
    <mergeCell ref="JEG4:JEH4"/>
    <mergeCell ref="JEI4:JEJ4"/>
    <mergeCell ref="JDM4:JDN4"/>
    <mergeCell ref="JDO4:JDP4"/>
    <mergeCell ref="JDQ4:JDR4"/>
    <mergeCell ref="JDS4:JDT4"/>
    <mergeCell ref="JDU4:JDV4"/>
    <mergeCell ref="JDW4:JDX4"/>
    <mergeCell ref="JDA4:JDB4"/>
    <mergeCell ref="JDC4:JDD4"/>
    <mergeCell ref="JDE4:JDF4"/>
    <mergeCell ref="JDG4:JDH4"/>
    <mergeCell ref="JDI4:JDJ4"/>
    <mergeCell ref="JDK4:JDL4"/>
    <mergeCell ref="JCO4:JCP4"/>
    <mergeCell ref="JCQ4:JCR4"/>
    <mergeCell ref="JCS4:JCT4"/>
    <mergeCell ref="JCU4:JCV4"/>
    <mergeCell ref="JCW4:JCX4"/>
    <mergeCell ref="JCY4:JCZ4"/>
    <mergeCell ref="JCC4:JCD4"/>
    <mergeCell ref="JCE4:JCF4"/>
    <mergeCell ref="JCG4:JCH4"/>
    <mergeCell ref="JCI4:JCJ4"/>
    <mergeCell ref="JCK4:JCL4"/>
    <mergeCell ref="JCM4:JCN4"/>
    <mergeCell ref="JBQ4:JBR4"/>
    <mergeCell ref="JBS4:JBT4"/>
    <mergeCell ref="JBU4:JBV4"/>
    <mergeCell ref="JBW4:JBX4"/>
    <mergeCell ref="JBY4:JBZ4"/>
    <mergeCell ref="JCA4:JCB4"/>
    <mergeCell ref="JBE4:JBF4"/>
    <mergeCell ref="JBG4:JBH4"/>
    <mergeCell ref="JBI4:JBJ4"/>
    <mergeCell ref="JBK4:JBL4"/>
    <mergeCell ref="JBM4:JBN4"/>
    <mergeCell ref="JBO4:JBP4"/>
    <mergeCell ref="JAS4:JAT4"/>
    <mergeCell ref="JAU4:JAV4"/>
    <mergeCell ref="JAW4:JAX4"/>
    <mergeCell ref="JAY4:JAZ4"/>
    <mergeCell ref="JBA4:JBB4"/>
    <mergeCell ref="JBC4:JBD4"/>
    <mergeCell ref="JAG4:JAH4"/>
    <mergeCell ref="JAI4:JAJ4"/>
    <mergeCell ref="JAK4:JAL4"/>
    <mergeCell ref="JAM4:JAN4"/>
    <mergeCell ref="JAO4:JAP4"/>
    <mergeCell ref="JAQ4:JAR4"/>
    <mergeCell ref="IZU4:IZV4"/>
    <mergeCell ref="IZW4:IZX4"/>
    <mergeCell ref="IZY4:IZZ4"/>
    <mergeCell ref="JAA4:JAB4"/>
    <mergeCell ref="JAC4:JAD4"/>
    <mergeCell ref="JAE4:JAF4"/>
    <mergeCell ref="IZI4:IZJ4"/>
    <mergeCell ref="IZK4:IZL4"/>
    <mergeCell ref="IZM4:IZN4"/>
    <mergeCell ref="IZO4:IZP4"/>
    <mergeCell ref="IZQ4:IZR4"/>
    <mergeCell ref="IZS4:IZT4"/>
    <mergeCell ref="IYW4:IYX4"/>
    <mergeCell ref="IYY4:IYZ4"/>
    <mergeCell ref="IZA4:IZB4"/>
    <mergeCell ref="IZC4:IZD4"/>
    <mergeCell ref="IZE4:IZF4"/>
    <mergeCell ref="IZG4:IZH4"/>
    <mergeCell ref="IYK4:IYL4"/>
    <mergeCell ref="IYM4:IYN4"/>
    <mergeCell ref="IYO4:IYP4"/>
    <mergeCell ref="IYQ4:IYR4"/>
    <mergeCell ref="IYS4:IYT4"/>
    <mergeCell ref="IYU4:IYV4"/>
    <mergeCell ref="IXY4:IXZ4"/>
    <mergeCell ref="IYA4:IYB4"/>
    <mergeCell ref="IYC4:IYD4"/>
    <mergeCell ref="IYE4:IYF4"/>
    <mergeCell ref="IYG4:IYH4"/>
    <mergeCell ref="IYI4:IYJ4"/>
    <mergeCell ref="IXM4:IXN4"/>
    <mergeCell ref="IXO4:IXP4"/>
    <mergeCell ref="IXQ4:IXR4"/>
    <mergeCell ref="IXS4:IXT4"/>
    <mergeCell ref="IXU4:IXV4"/>
    <mergeCell ref="IXW4:IXX4"/>
    <mergeCell ref="IXA4:IXB4"/>
    <mergeCell ref="IXC4:IXD4"/>
    <mergeCell ref="IXE4:IXF4"/>
    <mergeCell ref="IXG4:IXH4"/>
    <mergeCell ref="IXI4:IXJ4"/>
    <mergeCell ref="IXK4:IXL4"/>
    <mergeCell ref="IWO4:IWP4"/>
    <mergeCell ref="IWQ4:IWR4"/>
    <mergeCell ref="IWS4:IWT4"/>
    <mergeCell ref="IWU4:IWV4"/>
    <mergeCell ref="IWW4:IWX4"/>
    <mergeCell ref="IWY4:IWZ4"/>
    <mergeCell ref="IWC4:IWD4"/>
    <mergeCell ref="IWE4:IWF4"/>
    <mergeCell ref="IWG4:IWH4"/>
    <mergeCell ref="IWI4:IWJ4"/>
    <mergeCell ref="IWK4:IWL4"/>
    <mergeCell ref="IWM4:IWN4"/>
    <mergeCell ref="IVQ4:IVR4"/>
    <mergeCell ref="IVS4:IVT4"/>
    <mergeCell ref="IVU4:IVV4"/>
    <mergeCell ref="IVW4:IVX4"/>
    <mergeCell ref="IVY4:IVZ4"/>
    <mergeCell ref="IWA4:IWB4"/>
    <mergeCell ref="IVE4:IVF4"/>
    <mergeCell ref="IVG4:IVH4"/>
    <mergeCell ref="IVI4:IVJ4"/>
    <mergeCell ref="IVK4:IVL4"/>
    <mergeCell ref="IVM4:IVN4"/>
    <mergeCell ref="IVO4:IVP4"/>
    <mergeCell ref="IUS4:IUT4"/>
    <mergeCell ref="IUU4:IUV4"/>
    <mergeCell ref="IUW4:IUX4"/>
    <mergeCell ref="IUY4:IUZ4"/>
    <mergeCell ref="IVA4:IVB4"/>
    <mergeCell ref="IVC4:IVD4"/>
    <mergeCell ref="IUG4:IUH4"/>
    <mergeCell ref="IUI4:IUJ4"/>
    <mergeCell ref="IUK4:IUL4"/>
    <mergeCell ref="IUM4:IUN4"/>
    <mergeCell ref="IUO4:IUP4"/>
    <mergeCell ref="IUQ4:IUR4"/>
    <mergeCell ref="ITU4:ITV4"/>
    <mergeCell ref="ITW4:ITX4"/>
    <mergeCell ref="ITY4:ITZ4"/>
    <mergeCell ref="IUA4:IUB4"/>
    <mergeCell ref="IUC4:IUD4"/>
    <mergeCell ref="IUE4:IUF4"/>
    <mergeCell ref="ITI4:ITJ4"/>
    <mergeCell ref="ITK4:ITL4"/>
    <mergeCell ref="ITM4:ITN4"/>
    <mergeCell ref="ITO4:ITP4"/>
    <mergeCell ref="ITQ4:ITR4"/>
    <mergeCell ref="ITS4:ITT4"/>
    <mergeCell ref="ISW4:ISX4"/>
    <mergeCell ref="ISY4:ISZ4"/>
    <mergeCell ref="ITA4:ITB4"/>
    <mergeCell ref="ITC4:ITD4"/>
    <mergeCell ref="ITE4:ITF4"/>
    <mergeCell ref="ITG4:ITH4"/>
    <mergeCell ref="ISK4:ISL4"/>
    <mergeCell ref="ISM4:ISN4"/>
    <mergeCell ref="ISO4:ISP4"/>
    <mergeCell ref="ISQ4:ISR4"/>
    <mergeCell ref="ISS4:IST4"/>
    <mergeCell ref="ISU4:ISV4"/>
    <mergeCell ref="IRY4:IRZ4"/>
    <mergeCell ref="ISA4:ISB4"/>
    <mergeCell ref="ISC4:ISD4"/>
    <mergeCell ref="ISE4:ISF4"/>
    <mergeCell ref="ISG4:ISH4"/>
    <mergeCell ref="ISI4:ISJ4"/>
    <mergeCell ref="IRM4:IRN4"/>
    <mergeCell ref="IRO4:IRP4"/>
    <mergeCell ref="IRQ4:IRR4"/>
    <mergeCell ref="IRS4:IRT4"/>
    <mergeCell ref="IRU4:IRV4"/>
    <mergeCell ref="IRW4:IRX4"/>
    <mergeCell ref="IRA4:IRB4"/>
    <mergeCell ref="IRC4:IRD4"/>
    <mergeCell ref="IRE4:IRF4"/>
    <mergeCell ref="IRG4:IRH4"/>
    <mergeCell ref="IRI4:IRJ4"/>
    <mergeCell ref="IRK4:IRL4"/>
    <mergeCell ref="IQO4:IQP4"/>
    <mergeCell ref="IQQ4:IQR4"/>
    <mergeCell ref="IQS4:IQT4"/>
    <mergeCell ref="IQU4:IQV4"/>
    <mergeCell ref="IQW4:IQX4"/>
    <mergeCell ref="IQY4:IQZ4"/>
    <mergeCell ref="IQC4:IQD4"/>
    <mergeCell ref="IQE4:IQF4"/>
    <mergeCell ref="IQG4:IQH4"/>
    <mergeCell ref="IQI4:IQJ4"/>
    <mergeCell ref="IQK4:IQL4"/>
    <mergeCell ref="IQM4:IQN4"/>
    <mergeCell ref="IPQ4:IPR4"/>
    <mergeCell ref="IPS4:IPT4"/>
    <mergeCell ref="IPU4:IPV4"/>
    <mergeCell ref="IPW4:IPX4"/>
    <mergeCell ref="IPY4:IPZ4"/>
    <mergeCell ref="IQA4:IQB4"/>
    <mergeCell ref="IPE4:IPF4"/>
    <mergeCell ref="IPG4:IPH4"/>
    <mergeCell ref="IPI4:IPJ4"/>
    <mergeCell ref="IPK4:IPL4"/>
    <mergeCell ref="IPM4:IPN4"/>
    <mergeCell ref="IPO4:IPP4"/>
    <mergeCell ref="IOS4:IOT4"/>
    <mergeCell ref="IOU4:IOV4"/>
    <mergeCell ref="IOW4:IOX4"/>
    <mergeCell ref="IOY4:IOZ4"/>
    <mergeCell ref="IPA4:IPB4"/>
    <mergeCell ref="IPC4:IPD4"/>
    <mergeCell ref="IOG4:IOH4"/>
    <mergeCell ref="IOI4:IOJ4"/>
    <mergeCell ref="IOK4:IOL4"/>
    <mergeCell ref="IOM4:ION4"/>
    <mergeCell ref="IOO4:IOP4"/>
    <mergeCell ref="IOQ4:IOR4"/>
    <mergeCell ref="INU4:INV4"/>
    <mergeCell ref="INW4:INX4"/>
    <mergeCell ref="INY4:INZ4"/>
    <mergeCell ref="IOA4:IOB4"/>
    <mergeCell ref="IOC4:IOD4"/>
    <mergeCell ref="IOE4:IOF4"/>
    <mergeCell ref="INI4:INJ4"/>
    <mergeCell ref="INK4:INL4"/>
    <mergeCell ref="INM4:INN4"/>
    <mergeCell ref="INO4:INP4"/>
    <mergeCell ref="INQ4:INR4"/>
    <mergeCell ref="INS4:INT4"/>
    <mergeCell ref="IMW4:IMX4"/>
    <mergeCell ref="IMY4:IMZ4"/>
    <mergeCell ref="INA4:INB4"/>
    <mergeCell ref="INC4:IND4"/>
    <mergeCell ref="INE4:INF4"/>
    <mergeCell ref="ING4:INH4"/>
    <mergeCell ref="IMK4:IML4"/>
    <mergeCell ref="IMM4:IMN4"/>
    <mergeCell ref="IMO4:IMP4"/>
    <mergeCell ref="IMQ4:IMR4"/>
    <mergeCell ref="IMS4:IMT4"/>
    <mergeCell ref="IMU4:IMV4"/>
    <mergeCell ref="ILY4:ILZ4"/>
    <mergeCell ref="IMA4:IMB4"/>
    <mergeCell ref="IMC4:IMD4"/>
    <mergeCell ref="IME4:IMF4"/>
    <mergeCell ref="IMG4:IMH4"/>
    <mergeCell ref="IMI4:IMJ4"/>
    <mergeCell ref="ILM4:ILN4"/>
    <mergeCell ref="ILO4:ILP4"/>
    <mergeCell ref="ILQ4:ILR4"/>
    <mergeCell ref="ILS4:ILT4"/>
    <mergeCell ref="ILU4:ILV4"/>
    <mergeCell ref="ILW4:ILX4"/>
    <mergeCell ref="ILA4:ILB4"/>
    <mergeCell ref="ILC4:ILD4"/>
    <mergeCell ref="ILE4:ILF4"/>
    <mergeCell ref="ILG4:ILH4"/>
    <mergeCell ref="ILI4:ILJ4"/>
    <mergeCell ref="ILK4:ILL4"/>
    <mergeCell ref="IKO4:IKP4"/>
    <mergeCell ref="IKQ4:IKR4"/>
    <mergeCell ref="IKS4:IKT4"/>
    <mergeCell ref="IKU4:IKV4"/>
    <mergeCell ref="IKW4:IKX4"/>
    <mergeCell ref="IKY4:IKZ4"/>
    <mergeCell ref="IKC4:IKD4"/>
    <mergeCell ref="IKE4:IKF4"/>
    <mergeCell ref="IKG4:IKH4"/>
    <mergeCell ref="IKI4:IKJ4"/>
    <mergeCell ref="IKK4:IKL4"/>
    <mergeCell ref="IKM4:IKN4"/>
    <mergeCell ref="IJQ4:IJR4"/>
    <mergeCell ref="IJS4:IJT4"/>
    <mergeCell ref="IJU4:IJV4"/>
    <mergeCell ref="IJW4:IJX4"/>
    <mergeCell ref="IJY4:IJZ4"/>
    <mergeCell ref="IKA4:IKB4"/>
    <mergeCell ref="IJE4:IJF4"/>
    <mergeCell ref="IJG4:IJH4"/>
    <mergeCell ref="IJI4:IJJ4"/>
    <mergeCell ref="IJK4:IJL4"/>
    <mergeCell ref="IJM4:IJN4"/>
    <mergeCell ref="IJO4:IJP4"/>
    <mergeCell ref="IIS4:IIT4"/>
    <mergeCell ref="IIU4:IIV4"/>
    <mergeCell ref="IIW4:IIX4"/>
    <mergeCell ref="IIY4:IIZ4"/>
    <mergeCell ref="IJA4:IJB4"/>
    <mergeCell ref="IJC4:IJD4"/>
    <mergeCell ref="IIG4:IIH4"/>
    <mergeCell ref="III4:IIJ4"/>
    <mergeCell ref="IIK4:IIL4"/>
    <mergeCell ref="IIM4:IIN4"/>
    <mergeCell ref="IIO4:IIP4"/>
    <mergeCell ref="IIQ4:IIR4"/>
    <mergeCell ref="IHU4:IHV4"/>
    <mergeCell ref="IHW4:IHX4"/>
    <mergeCell ref="IHY4:IHZ4"/>
    <mergeCell ref="IIA4:IIB4"/>
    <mergeCell ref="IIC4:IID4"/>
    <mergeCell ref="IIE4:IIF4"/>
    <mergeCell ref="IHI4:IHJ4"/>
    <mergeCell ref="IHK4:IHL4"/>
    <mergeCell ref="IHM4:IHN4"/>
    <mergeCell ref="IHO4:IHP4"/>
    <mergeCell ref="IHQ4:IHR4"/>
    <mergeCell ref="IHS4:IHT4"/>
    <mergeCell ref="IGW4:IGX4"/>
    <mergeCell ref="IGY4:IGZ4"/>
    <mergeCell ref="IHA4:IHB4"/>
    <mergeCell ref="IHC4:IHD4"/>
    <mergeCell ref="IHE4:IHF4"/>
    <mergeCell ref="IHG4:IHH4"/>
    <mergeCell ref="IGK4:IGL4"/>
    <mergeCell ref="IGM4:IGN4"/>
    <mergeCell ref="IGO4:IGP4"/>
    <mergeCell ref="IGQ4:IGR4"/>
    <mergeCell ref="IGS4:IGT4"/>
    <mergeCell ref="IGU4:IGV4"/>
    <mergeCell ref="IFY4:IFZ4"/>
    <mergeCell ref="IGA4:IGB4"/>
    <mergeCell ref="IGC4:IGD4"/>
    <mergeCell ref="IGE4:IGF4"/>
    <mergeCell ref="IGG4:IGH4"/>
    <mergeCell ref="IGI4:IGJ4"/>
    <mergeCell ref="IFM4:IFN4"/>
    <mergeCell ref="IFO4:IFP4"/>
    <mergeCell ref="IFQ4:IFR4"/>
    <mergeCell ref="IFS4:IFT4"/>
    <mergeCell ref="IFU4:IFV4"/>
    <mergeCell ref="IFW4:IFX4"/>
    <mergeCell ref="IFA4:IFB4"/>
    <mergeCell ref="IFC4:IFD4"/>
    <mergeCell ref="IFE4:IFF4"/>
    <mergeCell ref="IFG4:IFH4"/>
    <mergeCell ref="IFI4:IFJ4"/>
    <mergeCell ref="IFK4:IFL4"/>
    <mergeCell ref="IEO4:IEP4"/>
    <mergeCell ref="IEQ4:IER4"/>
    <mergeCell ref="IES4:IET4"/>
    <mergeCell ref="IEU4:IEV4"/>
    <mergeCell ref="IEW4:IEX4"/>
    <mergeCell ref="IEY4:IEZ4"/>
    <mergeCell ref="IEC4:IED4"/>
    <mergeCell ref="IEE4:IEF4"/>
    <mergeCell ref="IEG4:IEH4"/>
    <mergeCell ref="IEI4:IEJ4"/>
    <mergeCell ref="IEK4:IEL4"/>
    <mergeCell ref="IEM4:IEN4"/>
    <mergeCell ref="IDQ4:IDR4"/>
    <mergeCell ref="IDS4:IDT4"/>
    <mergeCell ref="IDU4:IDV4"/>
    <mergeCell ref="IDW4:IDX4"/>
    <mergeCell ref="IDY4:IDZ4"/>
    <mergeCell ref="IEA4:IEB4"/>
    <mergeCell ref="IDE4:IDF4"/>
    <mergeCell ref="IDG4:IDH4"/>
    <mergeCell ref="IDI4:IDJ4"/>
    <mergeCell ref="IDK4:IDL4"/>
    <mergeCell ref="IDM4:IDN4"/>
    <mergeCell ref="IDO4:IDP4"/>
    <mergeCell ref="ICS4:ICT4"/>
    <mergeCell ref="ICU4:ICV4"/>
    <mergeCell ref="ICW4:ICX4"/>
    <mergeCell ref="ICY4:ICZ4"/>
    <mergeCell ref="IDA4:IDB4"/>
    <mergeCell ref="IDC4:IDD4"/>
    <mergeCell ref="ICG4:ICH4"/>
    <mergeCell ref="ICI4:ICJ4"/>
    <mergeCell ref="ICK4:ICL4"/>
    <mergeCell ref="ICM4:ICN4"/>
    <mergeCell ref="ICO4:ICP4"/>
    <mergeCell ref="ICQ4:ICR4"/>
    <mergeCell ref="IBU4:IBV4"/>
    <mergeCell ref="IBW4:IBX4"/>
    <mergeCell ref="IBY4:IBZ4"/>
    <mergeCell ref="ICA4:ICB4"/>
    <mergeCell ref="ICC4:ICD4"/>
    <mergeCell ref="ICE4:ICF4"/>
    <mergeCell ref="IBI4:IBJ4"/>
    <mergeCell ref="IBK4:IBL4"/>
    <mergeCell ref="IBM4:IBN4"/>
    <mergeCell ref="IBO4:IBP4"/>
    <mergeCell ref="IBQ4:IBR4"/>
    <mergeCell ref="IBS4:IBT4"/>
    <mergeCell ref="IAW4:IAX4"/>
    <mergeCell ref="IAY4:IAZ4"/>
    <mergeCell ref="IBA4:IBB4"/>
    <mergeCell ref="IBC4:IBD4"/>
    <mergeCell ref="IBE4:IBF4"/>
    <mergeCell ref="IBG4:IBH4"/>
    <mergeCell ref="IAK4:IAL4"/>
    <mergeCell ref="IAM4:IAN4"/>
    <mergeCell ref="IAO4:IAP4"/>
    <mergeCell ref="IAQ4:IAR4"/>
    <mergeCell ref="IAS4:IAT4"/>
    <mergeCell ref="IAU4:IAV4"/>
    <mergeCell ref="HZY4:HZZ4"/>
    <mergeCell ref="IAA4:IAB4"/>
    <mergeCell ref="IAC4:IAD4"/>
    <mergeCell ref="IAE4:IAF4"/>
    <mergeCell ref="IAG4:IAH4"/>
    <mergeCell ref="IAI4:IAJ4"/>
    <mergeCell ref="HZM4:HZN4"/>
    <mergeCell ref="HZO4:HZP4"/>
    <mergeCell ref="HZQ4:HZR4"/>
    <mergeCell ref="HZS4:HZT4"/>
    <mergeCell ref="HZU4:HZV4"/>
    <mergeCell ref="HZW4:HZX4"/>
    <mergeCell ref="HZA4:HZB4"/>
    <mergeCell ref="HZC4:HZD4"/>
    <mergeCell ref="HZE4:HZF4"/>
    <mergeCell ref="HZG4:HZH4"/>
    <mergeCell ref="HZI4:HZJ4"/>
    <mergeCell ref="HZK4:HZL4"/>
    <mergeCell ref="HYO4:HYP4"/>
    <mergeCell ref="HYQ4:HYR4"/>
    <mergeCell ref="HYS4:HYT4"/>
    <mergeCell ref="HYU4:HYV4"/>
    <mergeCell ref="HYW4:HYX4"/>
    <mergeCell ref="HYY4:HYZ4"/>
    <mergeCell ref="HYC4:HYD4"/>
    <mergeCell ref="HYE4:HYF4"/>
    <mergeCell ref="HYG4:HYH4"/>
    <mergeCell ref="HYI4:HYJ4"/>
    <mergeCell ref="HYK4:HYL4"/>
    <mergeCell ref="HYM4:HYN4"/>
    <mergeCell ref="HXQ4:HXR4"/>
    <mergeCell ref="HXS4:HXT4"/>
    <mergeCell ref="HXU4:HXV4"/>
    <mergeCell ref="HXW4:HXX4"/>
    <mergeCell ref="HXY4:HXZ4"/>
    <mergeCell ref="HYA4:HYB4"/>
    <mergeCell ref="HXE4:HXF4"/>
    <mergeCell ref="HXG4:HXH4"/>
    <mergeCell ref="HXI4:HXJ4"/>
    <mergeCell ref="HXK4:HXL4"/>
    <mergeCell ref="HXM4:HXN4"/>
    <mergeCell ref="HXO4:HXP4"/>
    <mergeCell ref="HWS4:HWT4"/>
    <mergeCell ref="HWU4:HWV4"/>
    <mergeCell ref="HWW4:HWX4"/>
    <mergeCell ref="HWY4:HWZ4"/>
    <mergeCell ref="HXA4:HXB4"/>
    <mergeCell ref="HXC4:HXD4"/>
    <mergeCell ref="HWG4:HWH4"/>
    <mergeCell ref="HWI4:HWJ4"/>
    <mergeCell ref="HWK4:HWL4"/>
    <mergeCell ref="HWM4:HWN4"/>
    <mergeCell ref="HWO4:HWP4"/>
    <mergeCell ref="HWQ4:HWR4"/>
    <mergeCell ref="HVU4:HVV4"/>
    <mergeCell ref="HVW4:HVX4"/>
    <mergeCell ref="HVY4:HVZ4"/>
    <mergeCell ref="HWA4:HWB4"/>
    <mergeCell ref="HWC4:HWD4"/>
    <mergeCell ref="HWE4:HWF4"/>
    <mergeCell ref="HVI4:HVJ4"/>
    <mergeCell ref="HVK4:HVL4"/>
    <mergeCell ref="HVM4:HVN4"/>
    <mergeCell ref="HVO4:HVP4"/>
    <mergeCell ref="HVQ4:HVR4"/>
    <mergeCell ref="HVS4:HVT4"/>
    <mergeCell ref="HUW4:HUX4"/>
    <mergeCell ref="HUY4:HUZ4"/>
    <mergeCell ref="HVA4:HVB4"/>
    <mergeCell ref="HVC4:HVD4"/>
    <mergeCell ref="HVE4:HVF4"/>
    <mergeCell ref="HVG4:HVH4"/>
    <mergeCell ref="HUK4:HUL4"/>
    <mergeCell ref="HUM4:HUN4"/>
    <mergeCell ref="HUO4:HUP4"/>
    <mergeCell ref="HUQ4:HUR4"/>
    <mergeCell ref="HUS4:HUT4"/>
    <mergeCell ref="HUU4:HUV4"/>
    <mergeCell ref="HTY4:HTZ4"/>
    <mergeCell ref="HUA4:HUB4"/>
    <mergeCell ref="HUC4:HUD4"/>
    <mergeCell ref="HUE4:HUF4"/>
    <mergeCell ref="HUG4:HUH4"/>
    <mergeCell ref="HUI4:HUJ4"/>
    <mergeCell ref="HTM4:HTN4"/>
    <mergeCell ref="HTO4:HTP4"/>
    <mergeCell ref="HTQ4:HTR4"/>
    <mergeCell ref="HTS4:HTT4"/>
    <mergeCell ref="HTU4:HTV4"/>
    <mergeCell ref="HTW4:HTX4"/>
    <mergeCell ref="HTA4:HTB4"/>
    <mergeCell ref="HTC4:HTD4"/>
    <mergeCell ref="HTE4:HTF4"/>
    <mergeCell ref="HTG4:HTH4"/>
    <mergeCell ref="HTI4:HTJ4"/>
    <mergeCell ref="HTK4:HTL4"/>
    <mergeCell ref="HSO4:HSP4"/>
    <mergeCell ref="HSQ4:HSR4"/>
    <mergeCell ref="HSS4:HST4"/>
    <mergeCell ref="HSU4:HSV4"/>
    <mergeCell ref="HSW4:HSX4"/>
    <mergeCell ref="HSY4:HSZ4"/>
    <mergeCell ref="HSC4:HSD4"/>
    <mergeCell ref="HSE4:HSF4"/>
    <mergeCell ref="HSG4:HSH4"/>
    <mergeCell ref="HSI4:HSJ4"/>
    <mergeCell ref="HSK4:HSL4"/>
    <mergeCell ref="HSM4:HSN4"/>
    <mergeCell ref="HRQ4:HRR4"/>
    <mergeCell ref="HRS4:HRT4"/>
    <mergeCell ref="HRU4:HRV4"/>
    <mergeCell ref="HRW4:HRX4"/>
    <mergeCell ref="HRY4:HRZ4"/>
    <mergeCell ref="HSA4:HSB4"/>
    <mergeCell ref="HRE4:HRF4"/>
    <mergeCell ref="HRG4:HRH4"/>
    <mergeCell ref="HRI4:HRJ4"/>
    <mergeCell ref="HRK4:HRL4"/>
    <mergeCell ref="HRM4:HRN4"/>
    <mergeCell ref="HRO4:HRP4"/>
    <mergeCell ref="HQS4:HQT4"/>
    <mergeCell ref="HQU4:HQV4"/>
    <mergeCell ref="HQW4:HQX4"/>
    <mergeCell ref="HQY4:HQZ4"/>
    <mergeCell ref="HRA4:HRB4"/>
    <mergeCell ref="HRC4:HRD4"/>
    <mergeCell ref="HQG4:HQH4"/>
    <mergeCell ref="HQI4:HQJ4"/>
    <mergeCell ref="HQK4:HQL4"/>
    <mergeCell ref="HQM4:HQN4"/>
    <mergeCell ref="HQO4:HQP4"/>
    <mergeCell ref="HQQ4:HQR4"/>
    <mergeCell ref="HPU4:HPV4"/>
    <mergeCell ref="HPW4:HPX4"/>
    <mergeCell ref="HPY4:HPZ4"/>
    <mergeCell ref="HQA4:HQB4"/>
    <mergeCell ref="HQC4:HQD4"/>
    <mergeCell ref="HQE4:HQF4"/>
    <mergeCell ref="HPI4:HPJ4"/>
    <mergeCell ref="HPK4:HPL4"/>
    <mergeCell ref="HPM4:HPN4"/>
    <mergeCell ref="HPO4:HPP4"/>
    <mergeCell ref="HPQ4:HPR4"/>
    <mergeCell ref="HPS4:HPT4"/>
    <mergeCell ref="HOW4:HOX4"/>
    <mergeCell ref="HOY4:HOZ4"/>
    <mergeCell ref="HPA4:HPB4"/>
    <mergeCell ref="HPC4:HPD4"/>
    <mergeCell ref="HPE4:HPF4"/>
    <mergeCell ref="HPG4:HPH4"/>
    <mergeCell ref="HOK4:HOL4"/>
    <mergeCell ref="HOM4:HON4"/>
    <mergeCell ref="HOO4:HOP4"/>
    <mergeCell ref="HOQ4:HOR4"/>
    <mergeCell ref="HOS4:HOT4"/>
    <mergeCell ref="HOU4:HOV4"/>
    <mergeCell ref="HNY4:HNZ4"/>
    <mergeCell ref="HOA4:HOB4"/>
    <mergeCell ref="HOC4:HOD4"/>
    <mergeCell ref="HOE4:HOF4"/>
    <mergeCell ref="HOG4:HOH4"/>
    <mergeCell ref="HOI4:HOJ4"/>
    <mergeCell ref="HNM4:HNN4"/>
    <mergeCell ref="HNO4:HNP4"/>
    <mergeCell ref="HNQ4:HNR4"/>
    <mergeCell ref="HNS4:HNT4"/>
    <mergeCell ref="HNU4:HNV4"/>
    <mergeCell ref="HNW4:HNX4"/>
    <mergeCell ref="HNA4:HNB4"/>
    <mergeCell ref="HNC4:HND4"/>
    <mergeCell ref="HNE4:HNF4"/>
    <mergeCell ref="HNG4:HNH4"/>
    <mergeCell ref="HNI4:HNJ4"/>
    <mergeCell ref="HNK4:HNL4"/>
    <mergeCell ref="HMO4:HMP4"/>
    <mergeCell ref="HMQ4:HMR4"/>
    <mergeCell ref="HMS4:HMT4"/>
    <mergeCell ref="HMU4:HMV4"/>
    <mergeCell ref="HMW4:HMX4"/>
    <mergeCell ref="HMY4:HMZ4"/>
    <mergeCell ref="HMC4:HMD4"/>
    <mergeCell ref="HME4:HMF4"/>
    <mergeCell ref="HMG4:HMH4"/>
    <mergeCell ref="HMI4:HMJ4"/>
    <mergeCell ref="HMK4:HML4"/>
    <mergeCell ref="HMM4:HMN4"/>
    <mergeCell ref="HLQ4:HLR4"/>
    <mergeCell ref="HLS4:HLT4"/>
    <mergeCell ref="HLU4:HLV4"/>
    <mergeCell ref="HLW4:HLX4"/>
    <mergeCell ref="HLY4:HLZ4"/>
    <mergeCell ref="HMA4:HMB4"/>
    <mergeCell ref="HLE4:HLF4"/>
    <mergeCell ref="HLG4:HLH4"/>
    <mergeCell ref="HLI4:HLJ4"/>
    <mergeCell ref="HLK4:HLL4"/>
    <mergeCell ref="HLM4:HLN4"/>
    <mergeCell ref="HLO4:HLP4"/>
    <mergeCell ref="HKS4:HKT4"/>
    <mergeCell ref="HKU4:HKV4"/>
    <mergeCell ref="HKW4:HKX4"/>
    <mergeCell ref="HKY4:HKZ4"/>
    <mergeCell ref="HLA4:HLB4"/>
    <mergeCell ref="HLC4:HLD4"/>
    <mergeCell ref="HKG4:HKH4"/>
    <mergeCell ref="HKI4:HKJ4"/>
    <mergeCell ref="HKK4:HKL4"/>
    <mergeCell ref="HKM4:HKN4"/>
    <mergeCell ref="HKO4:HKP4"/>
    <mergeCell ref="HKQ4:HKR4"/>
    <mergeCell ref="HJU4:HJV4"/>
    <mergeCell ref="HJW4:HJX4"/>
    <mergeCell ref="HJY4:HJZ4"/>
    <mergeCell ref="HKA4:HKB4"/>
    <mergeCell ref="HKC4:HKD4"/>
    <mergeCell ref="HKE4:HKF4"/>
    <mergeCell ref="HJI4:HJJ4"/>
    <mergeCell ref="HJK4:HJL4"/>
    <mergeCell ref="HJM4:HJN4"/>
    <mergeCell ref="HJO4:HJP4"/>
    <mergeCell ref="HJQ4:HJR4"/>
    <mergeCell ref="HJS4:HJT4"/>
    <mergeCell ref="HIW4:HIX4"/>
    <mergeCell ref="HIY4:HIZ4"/>
    <mergeCell ref="HJA4:HJB4"/>
    <mergeCell ref="HJC4:HJD4"/>
    <mergeCell ref="HJE4:HJF4"/>
    <mergeCell ref="HJG4:HJH4"/>
    <mergeCell ref="HIK4:HIL4"/>
    <mergeCell ref="HIM4:HIN4"/>
    <mergeCell ref="HIO4:HIP4"/>
    <mergeCell ref="HIQ4:HIR4"/>
    <mergeCell ref="HIS4:HIT4"/>
    <mergeCell ref="HIU4:HIV4"/>
    <mergeCell ref="HHY4:HHZ4"/>
    <mergeCell ref="HIA4:HIB4"/>
    <mergeCell ref="HIC4:HID4"/>
    <mergeCell ref="HIE4:HIF4"/>
    <mergeCell ref="HIG4:HIH4"/>
    <mergeCell ref="HII4:HIJ4"/>
    <mergeCell ref="HHM4:HHN4"/>
    <mergeCell ref="HHO4:HHP4"/>
    <mergeCell ref="HHQ4:HHR4"/>
    <mergeCell ref="HHS4:HHT4"/>
    <mergeCell ref="HHU4:HHV4"/>
    <mergeCell ref="HHW4:HHX4"/>
    <mergeCell ref="HHA4:HHB4"/>
    <mergeCell ref="HHC4:HHD4"/>
    <mergeCell ref="HHE4:HHF4"/>
    <mergeCell ref="HHG4:HHH4"/>
    <mergeCell ref="HHI4:HHJ4"/>
    <mergeCell ref="HHK4:HHL4"/>
    <mergeCell ref="HGO4:HGP4"/>
    <mergeCell ref="HGQ4:HGR4"/>
    <mergeCell ref="HGS4:HGT4"/>
    <mergeCell ref="HGU4:HGV4"/>
    <mergeCell ref="HGW4:HGX4"/>
    <mergeCell ref="HGY4:HGZ4"/>
    <mergeCell ref="HGC4:HGD4"/>
    <mergeCell ref="HGE4:HGF4"/>
    <mergeCell ref="HGG4:HGH4"/>
    <mergeCell ref="HGI4:HGJ4"/>
    <mergeCell ref="HGK4:HGL4"/>
    <mergeCell ref="HGM4:HGN4"/>
    <mergeCell ref="HFQ4:HFR4"/>
    <mergeCell ref="HFS4:HFT4"/>
    <mergeCell ref="HFU4:HFV4"/>
    <mergeCell ref="HFW4:HFX4"/>
    <mergeCell ref="HFY4:HFZ4"/>
    <mergeCell ref="HGA4:HGB4"/>
    <mergeCell ref="HFE4:HFF4"/>
    <mergeCell ref="HFG4:HFH4"/>
    <mergeCell ref="HFI4:HFJ4"/>
    <mergeCell ref="HFK4:HFL4"/>
    <mergeCell ref="HFM4:HFN4"/>
    <mergeCell ref="HFO4:HFP4"/>
    <mergeCell ref="HES4:HET4"/>
    <mergeCell ref="HEU4:HEV4"/>
    <mergeCell ref="HEW4:HEX4"/>
    <mergeCell ref="HEY4:HEZ4"/>
    <mergeCell ref="HFA4:HFB4"/>
    <mergeCell ref="HFC4:HFD4"/>
    <mergeCell ref="HEG4:HEH4"/>
    <mergeCell ref="HEI4:HEJ4"/>
    <mergeCell ref="HEK4:HEL4"/>
    <mergeCell ref="HEM4:HEN4"/>
    <mergeCell ref="HEO4:HEP4"/>
    <mergeCell ref="HEQ4:HER4"/>
    <mergeCell ref="HDU4:HDV4"/>
    <mergeCell ref="HDW4:HDX4"/>
    <mergeCell ref="HDY4:HDZ4"/>
    <mergeCell ref="HEA4:HEB4"/>
    <mergeCell ref="HEC4:HED4"/>
    <mergeCell ref="HEE4:HEF4"/>
    <mergeCell ref="HDI4:HDJ4"/>
    <mergeCell ref="HDK4:HDL4"/>
    <mergeCell ref="HDM4:HDN4"/>
    <mergeCell ref="HDO4:HDP4"/>
    <mergeCell ref="HDQ4:HDR4"/>
    <mergeCell ref="HDS4:HDT4"/>
    <mergeCell ref="HCW4:HCX4"/>
    <mergeCell ref="HCY4:HCZ4"/>
    <mergeCell ref="HDA4:HDB4"/>
    <mergeCell ref="HDC4:HDD4"/>
    <mergeCell ref="HDE4:HDF4"/>
    <mergeCell ref="HDG4:HDH4"/>
    <mergeCell ref="HCK4:HCL4"/>
    <mergeCell ref="HCM4:HCN4"/>
    <mergeCell ref="HCO4:HCP4"/>
    <mergeCell ref="HCQ4:HCR4"/>
    <mergeCell ref="HCS4:HCT4"/>
    <mergeCell ref="HCU4:HCV4"/>
    <mergeCell ref="HBY4:HBZ4"/>
    <mergeCell ref="HCA4:HCB4"/>
    <mergeCell ref="HCC4:HCD4"/>
    <mergeCell ref="HCE4:HCF4"/>
    <mergeCell ref="HCG4:HCH4"/>
    <mergeCell ref="HCI4:HCJ4"/>
    <mergeCell ref="HBM4:HBN4"/>
    <mergeCell ref="HBO4:HBP4"/>
    <mergeCell ref="HBQ4:HBR4"/>
    <mergeCell ref="HBS4:HBT4"/>
    <mergeCell ref="HBU4:HBV4"/>
    <mergeCell ref="HBW4:HBX4"/>
    <mergeCell ref="HBA4:HBB4"/>
    <mergeCell ref="HBC4:HBD4"/>
    <mergeCell ref="HBE4:HBF4"/>
    <mergeCell ref="HBG4:HBH4"/>
    <mergeCell ref="HBI4:HBJ4"/>
    <mergeCell ref="HBK4:HBL4"/>
    <mergeCell ref="HAO4:HAP4"/>
    <mergeCell ref="HAQ4:HAR4"/>
    <mergeCell ref="HAS4:HAT4"/>
    <mergeCell ref="HAU4:HAV4"/>
    <mergeCell ref="HAW4:HAX4"/>
    <mergeCell ref="HAY4:HAZ4"/>
    <mergeCell ref="HAC4:HAD4"/>
    <mergeCell ref="HAE4:HAF4"/>
    <mergeCell ref="HAG4:HAH4"/>
    <mergeCell ref="HAI4:HAJ4"/>
    <mergeCell ref="HAK4:HAL4"/>
    <mergeCell ref="HAM4:HAN4"/>
    <mergeCell ref="GZQ4:GZR4"/>
    <mergeCell ref="GZS4:GZT4"/>
    <mergeCell ref="GZU4:GZV4"/>
    <mergeCell ref="GZW4:GZX4"/>
    <mergeCell ref="GZY4:GZZ4"/>
    <mergeCell ref="HAA4:HAB4"/>
    <mergeCell ref="GZE4:GZF4"/>
    <mergeCell ref="GZG4:GZH4"/>
    <mergeCell ref="GZI4:GZJ4"/>
    <mergeCell ref="GZK4:GZL4"/>
    <mergeCell ref="GZM4:GZN4"/>
    <mergeCell ref="GZO4:GZP4"/>
    <mergeCell ref="GYS4:GYT4"/>
    <mergeCell ref="GYU4:GYV4"/>
    <mergeCell ref="GYW4:GYX4"/>
    <mergeCell ref="GYY4:GYZ4"/>
    <mergeCell ref="GZA4:GZB4"/>
    <mergeCell ref="GZC4:GZD4"/>
    <mergeCell ref="GYG4:GYH4"/>
    <mergeCell ref="GYI4:GYJ4"/>
    <mergeCell ref="GYK4:GYL4"/>
    <mergeCell ref="GYM4:GYN4"/>
    <mergeCell ref="GYO4:GYP4"/>
    <mergeCell ref="GYQ4:GYR4"/>
    <mergeCell ref="GXU4:GXV4"/>
    <mergeCell ref="GXW4:GXX4"/>
    <mergeCell ref="GXY4:GXZ4"/>
    <mergeCell ref="GYA4:GYB4"/>
    <mergeCell ref="GYC4:GYD4"/>
    <mergeCell ref="GYE4:GYF4"/>
    <mergeCell ref="GXI4:GXJ4"/>
    <mergeCell ref="GXK4:GXL4"/>
    <mergeCell ref="GXM4:GXN4"/>
    <mergeCell ref="GXO4:GXP4"/>
    <mergeCell ref="GXQ4:GXR4"/>
    <mergeCell ref="GXS4:GXT4"/>
    <mergeCell ref="GWW4:GWX4"/>
    <mergeCell ref="GWY4:GWZ4"/>
    <mergeCell ref="GXA4:GXB4"/>
    <mergeCell ref="GXC4:GXD4"/>
    <mergeCell ref="GXE4:GXF4"/>
    <mergeCell ref="GXG4:GXH4"/>
    <mergeCell ref="GWK4:GWL4"/>
    <mergeCell ref="GWM4:GWN4"/>
    <mergeCell ref="GWO4:GWP4"/>
    <mergeCell ref="GWQ4:GWR4"/>
    <mergeCell ref="GWS4:GWT4"/>
    <mergeCell ref="GWU4:GWV4"/>
    <mergeCell ref="GVY4:GVZ4"/>
    <mergeCell ref="GWA4:GWB4"/>
    <mergeCell ref="GWC4:GWD4"/>
    <mergeCell ref="GWE4:GWF4"/>
    <mergeCell ref="GWG4:GWH4"/>
    <mergeCell ref="GWI4:GWJ4"/>
    <mergeCell ref="GVM4:GVN4"/>
    <mergeCell ref="GVO4:GVP4"/>
    <mergeCell ref="GVQ4:GVR4"/>
    <mergeCell ref="GVS4:GVT4"/>
    <mergeCell ref="GVU4:GVV4"/>
    <mergeCell ref="GVW4:GVX4"/>
    <mergeCell ref="GVA4:GVB4"/>
    <mergeCell ref="GVC4:GVD4"/>
    <mergeCell ref="GVE4:GVF4"/>
    <mergeCell ref="GVG4:GVH4"/>
    <mergeCell ref="GVI4:GVJ4"/>
    <mergeCell ref="GVK4:GVL4"/>
    <mergeCell ref="GUO4:GUP4"/>
    <mergeCell ref="GUQ4:GUR4"/>
    <mergeCell ref="GUS4:GUT4"/>
    <mergeCell ref="GUU4:GUV4"/>
    <mergeCell ref="GUW4:GUX4"/>
    <mergeCell ref="GUY4:GUZ4"/>
    <mergeCell ref="GUC4:GUD4"/>
    <mergeCell ref="GUE4:GUF4"/>
    <mergeCell ref="GUG4:GUH4"/>
    <mergeCell ref="GUI4:GUJ4"/>
    <mergeCell ref="GUK4:GUL4"/>
    <mergeCell ref="GUM4:GUN4"/>
    <mergeCell ref="GTQ4:GTR4"/>
    <mergeCell ref="GTS4:GTT4"/>
    <mergeCell ref="GTU4:GTV4"/>
    <mergeCell ref="GTW4:GTX4"/>
    <mergeCell ref="GTY4:GTZ4"/>
    <mergeCell ref="GUA4:GUB4"/>
    <mergeCell ref="GTE4:GTF4"/>
    <mergeCell ref="GTG4:GTH4"/>
    <mergeCell ref="GTI4:GTJ4"/>
    <mergeCell ref="GTK4:GTL4"/>
    <mergeCell ref="GTM4:GTN4"/>
    <mergeCell ref="GTO4:GTP4"/>
    <mergeCell ref="GSS4:GST4"/>
    <mergeCell ref="GSU4:GSV4"/>
    <mergeCell ref="GSW4:GSX4"/>
    <mergeCell ref="GSY4:GSZ4"/>
    <mergeCell ref="GTA4:GTB4"/>
    <mergeCell ref="GTC4:GTD4"/>
    <mergeCell ref="GSG4:GSH4"/>
    <mergeCell ref="GSI4:GSJ4"/>
    <mergeCell ref="GSK4:GSL4"/>
    <mergeCell ref="GSM4:GSN4"/>
    <mergeCell ref="GSO4:GSP4"/>
    <mergeCell ref="GSQ4:GSR4"/>
    <mergeCell ref="GRU4:GRV4"/>
    <mergeCell ref="GRW4:GRX4"/>
    <mergeCell ref="GRY4:GRZ4"/>
    <mergeCell ref="GSA4:GSB4"/>
    <mergeCell ref="GSC4:GSD4"/>
    <mergeCell ref="GSE4:GSF4"/>
    <mergeCell ref="GRI4:GRJ4"/>
    <mergeCell ref="GRK4:GRL4"/>
    <mergeCell ref="GRM4:GRN4"/>
    <mergeCell ref="GRO4:GRP4"/>
    <mergeCell ref="GRQ4:GRR4"/>
    <mergeCell ref="GRS4:GRT4"/>
    <mergeCell ref="GQW4:GQX4"/>
    <mergeCell ref="GQY4:GQZ4"/>
    <mergeCell ref="GRA4:GRB4"/>
    <mergeCell ref="GRC4:GRD4"/>
    <mergeCell ref="GRE4:GRF4"/>
    <mergeCell ref="GRG4:GRH4"/>
    <mergeCell ref="GQK4:GQL4"/>
    <mergeCell ref="GQM4:GQN4"/>
    <mergeCell ref="GQO4:GQP4"/>
    <mergeCell ref="GQQ4:GQR4"/>
    <mergeCell ref="GQS4:GQT4"/>
    <mergeCell ref="GQU4:GQV4"/>
    <mergeCell ref="GPY4:GPZ4"/>
    <mergeCell ref="GQA4:GQB4"/>
    <mergeCell ref="GQC4:GQD4"/>
    <mergeCell ref="GQE4:GQF4"/>
    <mergeCell ref="GQG4:GQH4"/>
    <mergeCell ref="GQI4:GQJ4"/>
    <mergeCell ref="GPM4:GPN4"/>
    <mergeCell ref="GPO4:GPP4"/>
    <mergeCell ref="GPQ4:GPR4"/>
    <mergeCell ref="GPS4:GPT4"/>
    <mergeCell ref="GPU4:GPV4"/>
    <mergeCell ref="GPW4:GPX4"/>
    <mergeCell ref="GPA4:GPB4"/>
    <mergeCell ref="GPC4:GPD4"/>
    <mergeCell ref="GPE4:GPF4"/>
    <mergeCell ref="GPG4:GPH4"/>
    <mergeCell ref="GPI4:GPJ4"/>
    <mergeCell ref="GPK4:GPL4"/>
    <mergeCell ref="GOO4:GOP4"/>
    <mergeCell ref="GOQ4:GOR4"/>
    <mergeCell ref="GOS4:GOT4"/>
    <mergeCell ref="GOU4:GOV4"/>
    <mergeCell ref="GOW4:GOX4"/>
    <mergeCell ref="GOY4:GOZ4"/>
    <mergeCell ref="GOC4:GOD4"/>
    <mergeCell ref="GOE4:GOF4"/>
    <mergeCell ref="GOG4:GOH4"/>
    <mergeCell ref="GOI4:GOJ4"/>
    <mergeCell ref="GOK4:GOL4"/>
    <mergeCell ref="GOM4:GON4"/>
    <mergeCell ref="GNQ4:GNR4"/>
    <mergeCell ref="GNS4:GNT4"/>
    <mergeCell ref="GNU4:GNV4"/>
    <mergeCell ref="GNW4:GNX4"/>
    <mergeCell ref="GNY4:GNZ4"/>
    <mergeCell ref="GOA4:GOB4"/>
    <mergeCell ref="GNE4:GNF4"/>
    <mergeCell ref="GNG4:GNH4"/>
    <mergeCell ref="GNI4:GNJ4"/>
    <mergeCell ref="GNK4:GNL4"/>
    <mergeCell ref="GNM4:GNN4"/>
    <mergeCell ref="GNO4:GNP4"/>
    <mergeCell ref="GMS4:GMT4"/>
    <mergeCell ref="GMU4:GMV4"/>
    <mergeCell ref="GMW4:GMX4"/>
    <mergeCell ref="GMY4:GMZ4"/>
    <mergeCell ref="GNA4:GNB4"/>
    <mergeCell ref="GNC4:GND4"/>
    <mergeCell ref="GMG4:GMH4"/>
    <mergeCell ref="GMI4:GMJ4"/>
    <mergeCell ref="GMK4:GML4"/>
    <mergeCell ref="GMM4:GMN4"/>
    <mergeCell ref="GMO4:GMP4"/>
    <mergeCell ref="GMQ4:GMR4"/>
    <mergeCell ref="GLU4:GLV4"/>
    <mergeCell ref="GLW4:GLX4"/>
    <mergeCell ref="GLY4:GLZ4"/>
    <mergeCell ref="GMA4:GMB4"/>
    <mergeCell ref="GMC4:GMD4"/>
    <mergeCell ref="GME4:GMF4"/>
    <mergeCell ref="GLI4:GLJ4"/>
    <mergeCell ref="GLK4:GLL4"/>
    <mergeCell ref="GLM4:GLN4"/>
    <mergeCell ref="GLO4:GLP4"/>
    <mergeCell ref="GLQ4:GLR4"/>
    <mergeCell ref="GLS4:GLT4"/>
    <mergeCell ref="GKW4:GKX4"/>
    <mergeCell ref="GKY4:GKZ4"/>
    <mergeCell ref="GLA4:GLB4"/>
    <mergeCell ref="GLC4:GLD4"/>
    <mergeCell ref="GLE4:GLF4"/>
    <mergeCell ref="GLG4:GLH4"/>
    <mergeCell ref="GKK4:GKL4"/>
    <mergeCell ref="GKM4:GKN4"/>
    <mergeCell ref="GKO4:GKP4"/>
    <mergeCell ref="GKQ4:GKR4"/>
    <mergeCell ref="GKS4:GKT4"/>
    <mergeCell ref="GKU4:GKV4"/>
    <mergeCell ref="GJY4:GJZ4"/>
    <mergeCell ref="GKA4:GKB4"/>
    <mergeCell ref="GKC4:GKD4"/>
    <mergeCell ref="GKE4:GKF4"/>
    <mergeCell ref="GKG4:GKH4"/>
    <mergeCell ref="GKI4:GKJ4"/>
    <mergeCell ref="GJM4:GJN4"/>
    <mergeCell ref="GJO4:GJP4"/>
    <mergeCell ref="GJQ4:GJR4"/>
    <mergeCell ref="GJS4:GJT4"/>
    <mergeCell ref="GJU4:GJV4"/>
    <mergeCell ref="GJW4:GJX4"/>
    <mergeCell ref="GJA4:GJB4"/>
    <mergeCell ref="GJC4:GJD4"/>
    <mergeCell ref="GJE4:GJF4"/>
    <mergeCell ref="GJG4:GJH4"/>
    <mergeCell ref="GJI4:GJJ4"/>
    <mergeCell ref="GJK4:GJL4"/>
    <mergeCell ref="GIO4:GIP4"/>
    <mergeCell ref="GIQ4:GIR4"/>
    <mergeCell ref="GIS4:GIT4"/>
    <mergeCell ref="GIU4:GIV4"/>
    <mergeCell ref="GIW4:GIX4"/>
    <mergeCell ref="GIY4:GIZ4"/>
    <mergeCell ref="GIC4:GID4"/>
    <mergeCell ref="GIE4:GIF4"/>
    <mergeCell ref="GIG4:GIH4"/>
    <mergeCell ref="GII4:GIJ4"/>
    <mergeCell ref="GIK4:GIL4"/>
    <mergeCell ref="GIM4:GIN4"/>
    <mergeCell ref="GHQ4:GHR4"/>
    <mergeCell ref="GHS4:GHT4"/>
    <mergeCell ref="GHU4:GHV4"/>
    <mergeCell ref="GHW4:GHX4"/>
    <mergeCell ref="GHY4:GHZ4"/>
    <mergeCell ref="GIA4:GIB4"/>
    <mergeCell ref="GHE4:GHF4"/>
    <mergeCell ref="GHG4:GHH4"/>
    <mergeCell ref="GHI4:GHJ4"/>
    <mergeCell ref="GHK4:GHL4"/>
    <mergeCell ref="GHM4:GHN4"/>
    <mergeCell ref="GHO4:GHP4"/>
    <mergeCell ref="GGS4:GGT4"/>
    <mergeCell ref="GGU4:GGV4"/>
    <mergeCell ref="GGW4:GGX4"/>
    <mergeCell ref="GGY4:GGZ4"/>
    <mergeCell ref="GHA4:GHB4"/>
    <mergeCell ref="GHC4:GHD4"/>
    <mergeCell ref="GGG4:GGH4"/>
    <mergeCell ref="GGI4:GGJ4"/>
    <mergeCell ref="GGK4:GGL4"/>
    <mergeCell ref="GGM4:GGN4"/>
    <mergeCell ref="GGO4:GGP4"/>
    <mergeCell ref="GGQ4:GGR4"/>
    <mergeCell ref="GFU4:GFV4"/>
    <mergeCell ref="GFW4:GFX4"/>
    <mergeCell ref="GFY4:GFZ4"/>
    <mergeCell ref="GGA4:GGB4"/>
    <mergeCell ref="GGC4:GGD4"/>
    <mergeCell ref="GGE4:GGF4"/>
    <mergeCell ref="GFI4:GFJ4"/>
    <mergeCell ref="GFK4:GFL4"/>
    <mergeCell ref="GFM4:GFN4"/>
    <mergeCell ref="GFO4:GFP4"/>
    <mergeCell ref="GFQ4:GFR4"/>
    <mergeCell ref="GFS4:GFT4"/>
    <mergeCell ref="GEW4:GEX4"/>
    <mergeCell ref="GEY4:GEZ4"/>
    <mergeCell ref="GFA4:GFB4"/>
    <mergeCell ref="GFC4:GFD4"/>
    <mergeCell ref="GFE4:GFF4"/>
    <mergeCell ref="GFG4:GFH4"/>
    <mergeCell ref="GEK4:GEL4"/>
    <mergeCell ref="GEM4:GEN4"/>
    <mergeCell ref="GEO4:GEP4"/>
    <mergeCell ref="GEQ4:GER4"/>
    <mergeCell ref="GES4:GET4"/>
    <mergeCell ref="GEU4:GEV4"/>
    <mergeCell ref="GDY4:GDZ4"/>
    <mergeCell ref="GEA4:GEB4"/>
    <mergeCell ref="GEC4:GED4"/>
    <mergeCell ref="GEE4:GEF4"/>
    <mergeCell ref="GEG4:GEH4"/>
    <mergeCell ref="GEI4:GEJ4"/>
    <mergeCell ref="GDM4:GDN4"/>
    <mergeCell ref="GDO4:GDP4"/>
    <mergeCell ref="GDQ4:GDR4"/>
    <mergeCell ref="GDS4:GDT4"/>
    <mergeCell ref="GDU4:GDV4"/>
    <mergeCell ref="GDW4:GDX4"/>
    <mergeCell ref="GDA4:GDB4"/>
    <mergeCell ref="GDC4:GDD4"/>
    <mergeCell ref="GDE4:GDF4"/>
    <mergeCell ref="GDG4:GDH4"/>
    <mergeCell ref="GDI4:GDJ4"/>
    <mergeCell ref="GDK4:GDL4"/>
    <mergeCell ref="GCO4:GCP4"/>
    <mergeCell ref="GCQ4:GCR4"/>
    <mergeCell ref="GCS4:GCT4"/>
    <mergeCell ref="GCU4:GCV4"/>
    <mergeCell ref="GCW4:GCX4"/>
    <mergeCell ref="GCY4:GCZ4"/>
    <mergeCell ref="GCC4:GCD4"/>
    <mergeCell ref="GCE4:GCF4"/>
    <mergeCell ref="GCG4:GCH4"/>
    <mergeCell ref="GCI4:GCJ4"/>
    <mergeCell ref="GCK4:GCL4"/>
    <mergeCell ref="GCM4:GCN4"/>
    <mergeCell ref="GBQ4:GBR4"/>
    <mergeCell ref="GBS4:GBT4"/>
    <mergeCell ref="GBU4:GBV4"/>
    <mergeCell ref="GBW4:GBX4"/>
    <mergeCell ref="GBY4:GBZ4"/>
    <mergeCell ref="GCA4:GCB4"/>
    <mergeCell ref="GBE4:GBF4"/>
    <mergeCell ref="GBG4:GBH4"/>
    <mergeCell ref="GBI4:GBJ4"/>
    <mergeCell ref="GBK4:GBL4"/>
    <mergeCell ref="GBM4:GBN4"/>
    <mergeCell ref="GBO4:GBP4"/>
    <mergeCell ref="GAS4:GAT4"/>
    <mergeCell ref="GAU4:GAV4"/>
    <mergeCell ref="GAW4:GAX4"/>
    <mergeCell ref="GAY4:GAZ4"/>
    <mergeCell ref="GBA4:GBB4"/>
    <mergeCell ref="GBC4:GBD4"/>
    <mergeCell ref="GAG4:GAH4"/>
    <mergeCell ref="GAI4:GAJ4"/>
    <mergeCell ref="GAK4:GAL4"/>
    <mergeCell ref="GAM4:GAN4"/>
    <mergeCell ref="GAO4:GAP4"/>
    <mergeCell ref="GAQ4:GAR4"/>
    <mergeCell ref="FZU4:FZV4"/>
    <mergeCell ref="FZW4:FZX4"/>
    <mergeCell ref="FZY4:FZZ4"/>
    <mergeCell ref="GAA4:GAB4"/>
    <mergeCell ref="GAC4:GAD4"/>
    <mergeCell ref="GAE4:GAF4"/>
    <mergeCell ref="FZI4:FZJ4"/>
    <mergeCell ref="FZK4:FZL4"/>
    <mergeCell ref="FZM4:FZN4"/>
    <mergeCell ref="FZO4:FZP4"/>
    <mergeCell ref="FZQ4:FZR4"/>
    <mergeCell ref="FZS4:FZT4"/>
    <mergeCell ref="FYW4:FYX4"/>
    <mergeCell ref="FYY4:FYZ4"/>
    <mergeCell ref="FZA4:FZB4"/>
    <mergeCell ref="FZC4:FZD4"/>
    <mergeCell ref="FZE4:FZF4"/>
    <mergeCell ref="FZG4:FZH4"/>
    <mergeCell ref="FYK4:FYL4"/>
    <mergeCell ref="FYM4:FYN4"/>
    <mergeCell ref="FYO4:FYP4"/>
    <mergeCell ref="FYQ4:FYR4"/>
    <mergeCell ref="FYS4:FYT4"/>
    <mergeCell ref="FYU4:FYV4"/>
    <mergeCell ref="FXY4:FXZ4"/>
    <mergeCell ref="FYA4:FYB4"/>
    <mergeCell ref="FYC4:FYD4"/>
    <mergeCell ref="FYE4:FYF4"/>
    <mergeCell ref="FYG4:FYH4"/>
    <mergeCell ref="FYI4:FYJ4"/>
    <mergeCell ref="FXM4:FXN4"/>
    <mergeCell ref="FXO4:FXP4"/>
    <mergeCell ref="FXQ4:FXR4"/>
    <mergeCell ref="FXS4:FXT4"/>
    <mergeCell ref="FXU4:FXV4"/>
    <mergeCell ref="FXW4:FXX4"/>
    <mergeCell ref="FXA4:FXB4"/>
    <mergeCell ref="FXC4:FXD4"/>
    <mergeCell ref="FXE4:FXF4"/>
    <mergeCell ref="FXG4:FXH4"/>
    <mergeCell ref="FXI4:FXJ4"/>
    <mergeCell ref="FXK4:FXL4"/>
    <mergeCell ref="FWO4:FWP4"/>
    <mergeCell ref="FWQ4:FWR4"/>
    <mergeCell ref="FWS4:FWT4"/>
    <mergeCell ref="FWU4:FWV4"/>
    <mergeCell ref="FWW4:FWX4"/>
    <mergeCell ref="FWY4:FWZ4"/>
    <mergeCell ref="FWC4:FWD4"/>
    <mergeCell ref="FWE4:FWF4"/>
    <mergeCell ref="FWG4:FWH4"/>
    <mergeCell ref="FWI4:FWJ4"/>
    <mergeCell ref="FWK4:FWL4"/>
    <mergeCell ref="FWM4:FWN4"/>
    <mergeCell ref="FVQ4:FVR4"/>
    <mergeCell ref="FVS4:FVT4"/>
    <mergeCell ref="FVU4:FVV4"/>
    <mergeCell ref="FVW4:FVX4"/>
    <mergeCell ref="FVY4:FVZ4"/>
    <mergeCell ref="FWA4:FWB4"/>
    <mergeCell ref="FVE4:FVF4"/>
    <mergeCell ref="FVG4:FVH4"/>
    <mergeCell ref="FVI4:FVJ4"/>
    <mergeCell ref="FVK4:FVL4"/>
    <mergeCell ref="FVM4:FVN4"/>
    <mergeCell ref="FVO4:FVP4"/>
    <mergeCell ref="FUS4:FUT4"/>
    <mergeCell ref="FUU4:FUV4"/>
    <mergeCell ref="FUW4:FUX4"/>
    <mergeCell ref="FUY4:FUZ4"/>
    <mergeCell ref="FVA4:FVB4"/>
    <mergeCell ref="FVC4:FVD4"/>
    <mergeCell ref="FUG4:FUH4"/>
    <mergeCell ref="FUI4:FUJ4"/>
    <mergeCell ref="FUK4:FUL4"/>
    <mergeCell ref="FUM4:FUN4"/>
    <mergeCell ref="FUO4:FUP4"/>
    <mergeCell ref="FUQ4:FUR4"/>
    <mergeCell ref="FTU4:FTV4"/>
    <mergeCell ref="FTW4:FTX4"/>
    <mergeCell ref="FTY4:FTZ4"/>
    <mergeCell ref="FUA4:FUB4"/>
    <mergeCell ref="FUC4:FUD4"/>
    <mergeCell ref="FUE4:FUF4"/>
    <mergeCell ref="FTI4:FTJ4"/>
    <mergeCell ref="FTK4:FTL4"/>
    <mergeCell ref="FTM4:FTN4"/>
    <mergeCell ref="FTO4:FTP4"/>
    <mergeCell ref="FTQ4:FTR4"/>
    <mergeCell ref="FTS4:FTT4"/>
    <mergeCell ref="FSW4:FSX4"/>
    <mergeCell ref="FSY4:FSZ4"/>
    <mergeCell ref="FTA4:FTB4"/>
    <mergeCell ref="FTC4:FTD4"/>
    <mergeCell ref="FTE4:FTF4"/>
    <mergeCell ref="FTG4:FTH4"/>
    <mergeCell ref="FSK4:FSL4"/>
    <mergeCell ref="FSM4:FSN4"/>
    <mergeCell ref="FSO4:FSP4"/>
    <mergeCell ref="FSQ4:FSR4"/>
    <mergeCell ref="FSS4:FST4"/>
    <mergeCell ref="FSU4:FSV4"/>
    <mergeCell ref="FRY4:FRZ4"/>
    <mergeCell ref="FSA4:FSB4"/>
    <mergeCell ref="FSC4:FSD4"/>
    <mergeCell ref="FSE4:FSF4"/>
    <mergeCell ref="FSG4:FSH4"/>
    <mergeCell ref="FSI4:FSJ4"/>
    <mergeCell ref="FRM4:FRN4"/>
    <mergeCell ref="FRO4:FRP4"/>
    <mergeCell ref="FRQ4:FRR4"/>
    <mergeCell ref="FRS4:FRT4"/>
    <mergeCell ref="FRU4:FRV4"/>
    <mergeCell ref="FRW4:FRX4"/>
    <mergeCell ref="FRA4:FRB4"/>
    <mergeCell ref="FRC4:FRD4"/>
    <mergeCell ref="FRE4:FRF4"/>
    <mergeCell ref="FRG4:FRH4"/>
    <mergeCell ref="FRI4:FRJ4"/>
    <mergeCell ref="FRK4:FRL4"/>
    <mergeCell ref="FQO4:FQP4"/>
    <mergeCell ref="FQQ4:FQR4"/>
    <mergeCell ref="FQS4:FQT4"/>
    <mergeCell ref="FQU4:FQV4"/>
    <mergeCell ref="FQW4:FQX4"/>
    <mergeCell ref="FQY4:FQZ4"/>
    <mergeCell ref="FQC4:FQD4"/>
    <mergeCell ref="FQE4:FQF4"/>
    <mergeCell ref="FQG4:FQH4"/>
    <mergeCell ref="FQI4:FQJ4"/>
    <mergeCell ref="FQK4:FQL4"/>
    <mergeCell ref="FQM4:FQN4"/>
    <mergeCell ref="FPQ4:FPR4"/>
    <mergeCell ref="FPS4:FPT4"/>
    <mergeCell ref="FPU4:FPV4"/>
    <mergeCell ref="FPW4:FPX4"/>
    <mergeCell ref="FPY4:FPZ4"/>
    <mergeCell ref="FQA4:FQB4"/>
    <mergeCell ref="FPE4:FPF4"/>
    <mergeCell ref="FPG4:FPH4"/>
    <mergeCell ref="FPI4:FPJ4"/>
    <mergeCell ref="FPK4:FPL4"/>
    <mergeCell ref="FPM4:FPN4"/>
    <mergeCell ref="FPO4:FPP4"/>
    <mergeCell ref="FOS4:FOT4"/>
    <mergeCell ref="FOU4:FOV4"/>
    <mergeCell ref="FOW4:FOX4"/>
    <mergeCell ref="FOY4:FOZ4"/>
    <mergeCell ref="FPA4:FPB4"/>
    <mergeCell ref="FPC4:FPD4"/>
    <mergeCell ref="FOG4:FOH4"/>
    <mergeCell ref="FOI4:FOJ4"/>
    <mergeCell ref="FOK4:FOL4"/>
    <mergeCell ref="FOM4:FON4"/>
    <mergeCell ref="FOO4:FOP4"/>
    <mergeCell ref="FOQ4:FOR4"/>
    <mergeCell ref="FNU4:FNV4"/>
    <mergeCell ref="FNW4:FNX4"/>
    <mergeCell ref="FNY4:FNZ4"/>
    <mergeCell ref="FOA4:FOB4"/>
    <mergeCell ref="FOC4:FOD4"/>
    <mergeCell ref="FOE4:FOF4"/>
    <mergeCell ref="FNI4:FNJ4"/>
    <mergeCell ref="FNK4:FNL4"/>
    <mergeCell ref="FNM4:FNN4"/>
    <mergeCell ref="FNO4:FNP4"/>
    <mergeCell ref="FNQ4:FNR4"/>
    <mergeCell ref="FNS4:FNT4"/>
    <mergeCell ref="FMW4:FMX4"/>
    <mergeCell ref="FMY4:FMZ4"/>
    <mergeCell ref="FNA4:FNB4"/>
    <mergeCell ref="FNC4:FND4"/>
    <mergeCell ref="FNE4:FNF4"/>
    <mergeCell ref="FNG4:FNH4"/>
    <mergeCell ref="FMK4:FML4"/>
    <mergeCell ref="FMM4:FMN4"/>
    <mergeCell ref="FMO4:FMP4"/>
    <mergeCell ref="FMQ4:FMR4"/>
    <mergeCell ref="FMS4:FMT4"/>
    <mergeCell ref="FMU4:FMV4"/>
    <mergeCell ref="FLY4:FLZ4"/>
    <mergeCell ref="FMA4:FMB4"/>
    <mergeCell ref="FMC4:FMD4"/>
    <mergeCell ref="FME4:FMF4"/>
    <mergeCell ref="FMG4:FMH4"/>
    <mergeCell ref="FMI4:FMJ4"/>
    <mergeCell ref="FLM4:FLN4"/>
    <mergeCell ref="FLO4:FLP4"/>
    <mergeCell ref="FLQ4:FLR4"/>
    <mergeCell ref="FLS4:FLT4"/>
    <mergeCell ref="FLU4:FLV4"/>
    <mergeCell ref="FLW4:FLX4"/>
    <mergeCell ref="FLA4:FLB4"/>
    <mergeCell ref="FLC4:FLD4"/>
    <mergeCell ref="FLE4:FLF4"/>
    <mergeCell ref="FLG4:FLH4"/>
    <mergeCell ref="FLI4:FLJ4"/>
    <mergeCell ref="FLK4:FLL4"/>
    <mergeCell ref="FKO4:FKP4"/>
    <mergeCell ref="FKQ4:FKR4"/>
    <mergeCell ref="FKS4:FKT4"/>
    <mergeCell ref="FKU4:FKV4"/>
    <mergeCell ref="FKW4:FKX4"/>
    <mergeCell ref="FKY4:FKZ4"/>
    <mergeCell ref="FKC4:FKD4"/>
    <mergeCell ref="FKE4:FKF4"/>
    <mergeCell ref="FKG4:FKH4"/>
    <mergeCell ref="FKI4:FKJ4"/>
    <mergeCell ref="FKK4:FKL4"/>
    <mergeCell ref="FKM4:FKN4"/>
    <mergeCell ref="FJQ4:FJR4"/>
    <mergeCell ref="FJS4:FJT4"/>
    <mergeCell ref="FJU4:FJV4"/>
    <mergeCell ref="FJW4:FJX4"/>
    <mergeCell ref="FJY4:FJZ4"/>
    <mergeCell ref="FKA4:FKB4"/>
    <mergeCell ref="FJE4:FJF4"/>
    <mergeCell ref="FJG4:FJH4"/>
    <mergeCell ref="FJI4:FJJ4"/>
    <mergeCell ref="FJK4:FJL4"/>
    <mergeCell ref="FJM4:FJN4"/>
    <mergeCell ref="FJO4:FJP4"/>
    <mergeCell ref="FIS4:FIT4"/>
    <mergeCell ref="FIU4:FIV4"/>
    <mergeCell ref="FIW4:FIX4"/>
    <mergeCell ref="FIY4:FIZ4"/>
    <mergeCell ref="FJA4:FJB4"/>
    <mergeCell ref="FJC4:FJD4"/>
    <mergeCell ref="FIG4:FIH4"/>
    <mergeCell ref="FII4:FIJ4"/>
    <mergeCell ref="FIK4:FIL4"/>
    <mergeCell ref="FIM4:FIN4"/>
    <mergeCell ref="FIO4:FIP4"/>
    <mergeCell ref="FIQ4:FIR4"/>
    <mergeCell ref="FHU4:FHV4"/>
    <mergeCell ref="FHW4:FHX4"/>
    <mergeCell ref="FHY4:FHZ4"/>
    <mergeCell ref="FIA4:FIB4"/>
    <mergeCell ref="FIC4:FID4"/>
    <mergeCell ref="FIE4:FIF4"/>
    <mergeCell ref="FHI4:FHJ4"/>
    <mergeCell ref="FHK4:FHL4"/>
    <mergeCell ref="FHM4:FHN4"/>
    <mergeCell ref="FHO4:FHP4"/>
    <mergeCell ref="FHQ4:FHR4"/>
    <mergeCell ref="FHS4:FHT4"/>
    <mergeCell ref="FGW4:FGX4"/>
    <mergeCell ref="FGY4:FGZ4"/>
    <mergeCell ref="FHA4:FHB4"/>
    <mergeCell ref="FHC4:FHD4"/>
    <mergeCell ref="FHE4:FHF4"/>
    <mergeCell ref="FHG4:FHH4"/>
    <mergeCell ref="FGK4:FGL4"/>
    <mergeCell ref="FGM4:FGN4"/>
    <mergeCell ref="FGO4:FGP4"/>
    <mergeCell ref="FGQ4:FGR4"/>
    <mergeCell ref="FGS4:FGT4"/>
    <mergeCell ref="FGU4:FGV4"/>
    <mergeCell ref="FFY4:FFZ4"/>
    <mergeCell ref="FGA4:FGB4"/>
    <mergeCell ref="FGC4:FGD4"/>
    <mergeCell ref="FGE4:FGF4"/>
    <mergeCell ref="FGG4:FGH4"/>
    <mergeCell ref="FGI4:FGJ4"/>
    <mergeCell ref="FFM4:FFN4"/>
    <mergeCell ref="FFO4:FFP4"/>
    <mergeCell ref="FFQ4:FFR4"/>
    <mergeCell ref="FFS4:FFT4"/>
    <mergeCell ref="FFU4:FFV4"/>
    <mergeCell ref="FFW4:FFX4"/>
    <mergeCell ref="FFA4:FFB4"/>
    <mergeCell ref="FFC4:FFD4"/>
    <mergeCell ref="FFE4:FFF4"/>
    <mergeCell ref="FFG4:FFH4"/>
    <mergeCell ref="FFI4:FFJ4"/>
    <mergeCell ref="FFK4:FFL4"/>
    <mergeCell ref="FEO4:FEP4"/>
    <mergeCell ref="FEQ4:FER4"/>
    <mergeCell ref="FES4:FET4"/>
    <mergeCell ref="FEU4:FEV4"/>
    <mergeCell ref="FEW4:FEX4"/>
    <mergeCell ref="FEY4:FEZ4"/>
    <mergeCell ref="FEC4:FED4"/>
    <mergeCell ref="FEE4:FEF4"/>
    <mergeCell ref="FEG4:FEH4"/>
    <mergeCell ref="FEI4:FEJ4"/>
    <mergeCell ref="FEK4:FEL4"/>
    <mergeCell ref="FEM4:FEN4"/>
    <mergeCell ref="FDQ4:FDR4"/>
    <mergeCell ref="FDS4:FDT4"/>
    <mergeCell ref="FDU4:FDV4"/>
    <mergeCell ref="FDW4:FDX4"/>
    <mergeCell ref="FDY4:FDZ4"/>
    <mergeCell ref="FEA4:FEB4"/>
    <mergeCell ref="FDE4:FDF4"/>
    <mergeCell ref="FDG4:FDH4"/>
    <mergeCell ref="FDI4:FDJ4"/>
    <mergeCell ref="FDK4:FDL4"/>
    <mergeCell ref="FDM4:FDN4"/>
    <mergeCell ref="FDO4:FDP4"/>
    <mergeCell ref="FCS4:FCT4"/>
    <mergeCell ref="FCU4:FCV4"/>
    <mergeCell ref="FCW4:FCX4"/>
    <mergeCell ref="FCY4:FCZ4"/>
    <mergeCell ref="FDA4:FDB4"/>
    <mergeCell ref="FDC4:FDD4"/>
    <mergeCell ref="FCG4:FCH4"/>
    <mergeCell ref="FCI4:FCJ4"/>
    <mergeCell ref="FCK4:FCL4"/>
    <mergeCell ref="FCM4:FCN4"/>
    <mergeCell ref="FCO4:FCP4"/>
    <mergeCell ref="FCQ4:FCR4"/>
    <mergeCell ref="FBU4:FBV4"/>
    <mergeCell ref="FBW4:FBX4"/>
    <mergeCell ref="FBY4:FBZ4"/>
    <mergeCell ref="FCA4:FCB4"/>
    <mergeCell ref="FCC4:FCD4"/>
    <mergeCell ref="FCE4:FCF4"/>
    <mergeCell ref="FBI4:FBJ4"/>
    <mergeCell ref="FBK4:FBL4"/>
    <mergeCell ref="FBM4:FBN4"/>
    <mergeCell ref="FBO4:FBP4"/>
    <mergeCell ref="FBQ4:FBR4"/>
    <mergeCell ref="FBS4:FBT4"/>
    <mergeCell ref="FAW4:FAX4"/>
    <mergeCell ref="FAY4:FAZ4"/>
    <mergeCell ref="FBA4:FBB4"/>
    <mergeCell ref="FBC4:FBD4"/>
    <mergeCell ref="FBE4:FBF4"/>
    <mergeCell ref="FBG4:FBH4"/>
    <mergeCell ref="FAK4:FAL4"/>
    <mergeCell ref="FAM4:FAN4"/>
    <mergeCell ref="FAO4:FAP4"/>
    <mergeCell ref="FAQ4:FAR4"/>
    <mergeCell ref="FAS4:FAT4"/>
    <mergeCell ref="FAU4:FAV4"/>
    <mergeCell ref="EZY4:EZZ4"/>
    <mergeCell ref="FAA4:FAB4"/>
    <mergeCell ref="FAC4:FAD4"/>
    <mergeCell ref="FAE4:FAF4"/>
    <mergeCell ref="FAG4:FAH4"/>
    <mergeCell ref="FAI4:FAJ4"/>
    <mergeCell ref="EZM4:EZN4"/>
    <mergeCell ref="EZO4:EZP4"/>
    <mergeCell ref="EZQ4:EZR4"/>
    <mergeCell ref="EZS4:EZT4"/>
    <mergeCell ref="EZU4:EZV4"/>
    <mergeCell ref="EZW4:EZX4"/>
    <mergeCell ref="EZA4:EZB4"/>
    <mergeCell ref="EZC4:EZD4"/>
    <mergeCell ref="EZE4:EZF4"/>
    <mergeCell ref="EZG4:EZH4"/>
    <mergeCell ref="EZI4:EZJ4"/>
    <mergeCell ref="EZK4:EZL4"/>
    <mergeCell ref="EYO4:EYP4"/>
    <mergeCell ref="EYQ4:EYR4"/>
    <mergeCell ref="EYS4:EYT4"/>
    <mergeCell ref="EYU4:EYV4"/>
    <mergeCell ref="EYW4:EYX4"/>
    <mergeCell ref="EYY4:EYZ4"/>
    <mergeCell ref="EYC4:EYD4"/>
    <mergeCell ref="EYE4:EYF4"/>
    <mergeCell ref="EYG4:EYH4"/>
    <mergeCell ref="EYI4:EYJ4"/>
    <mergeCell ref="EYK4:EYL4"/>
    <mergeCell ref="EYM4:EYN4"/>
    <mergeCell ref="EXQ4:EXR4"/>
    <mergeCell ref="EXS4:EXT4"/>
    <mergeCell ref="EXU4:EXV4"/>
    <mergeCell ref="EXW4:EXX4"/>
    <mergeCell ref="EXY4:EXZ4"/>
    <mergeCell ref="EYA4:EYB4"/>
    <mergeCell ref="EXE4:EXF4"/>
    <mergeCell ref="EXG4:EXH4"/>
    <mergeCell ref="EXI4:EXJ4"/>
    <mergeCell ref="EXK4:EXL4"/>
    <mergeCell ref="EXM4:EXN4"/>
    <mergeCell ref="EXO4:EXP4"/>
    <mergeCell ref="EWS4:EWT4"/>
    <mergeCell ref="EWU4:EWV4"/>
    <mergeCell ref="EWW4:EWX4"/>
    <mergeCell ref="EWY4:EWZ4"/>
    <mergeCell ref="EXA4:EXB4"/>
    <mergeCell ref="EXC4:EXD4"/>
    <mergeCell ref="EWG4:EWH4"/>
    <mergeCell ref="EWI4:EWJ4"/>
    <mergeCell ref="EWK4:EWL4"/>
    <mergeCell ref="EWM4:EWN4"/>
    <mergeCell ref="EWO4:EWP4"/>
    <mergeCell ref="EWQ4:EWR4"/>
    <mergeCell ref="EVU4:EVV4"/>
    <mergeCell ref="EVW4:EVX4"/>
    <mergeCell ref="EVY4:EVZ4"/>
    <mergeCell ref="EWA4:EWB4"/>
    <mergeCell ref="EWC4:EWD4"/>
    <mergeCell ref="EWE4:EWF4"/>
    <mergeCell ref="EVI4:EVJ4"/>
    <mergeCell ref="EVK4:EVL4"/>
    <mergeCell ref="EVM4:EVN4"/>
    <mergeCell ref="EVO4:EVP4"/>
    <mergeCell ref="EVQ4:EVR4"/>
    <mergeCell ref="EVS4:EVT4"/>
    <mergeCell ref="EUW4:EUX4"/>
    <mergeCell ref="EUY4:EUZ4"/>
    <mergeCell ref="EVA4:EVB4"/>
    <mergeCell ref="EVC4:EVD4"/>
    <mergeCell ref="EVE4:EVF4"/>
    <mergeCell ref="EVG4:EVH4"/>
    <mergeCell ref="EUK4:EUL4"/>
    <mergeCell ref="EUM4:EUN4"/>
    <mergeCell ref="EUO4:EUP4"/>
    <mergeCell ref="EUQ4:EUR4"/>
    <mergeCell ref="EUS4:EUT4"/>
    <mergeCell ref="EUU4:EUV4"/>
    <mergeCell ref="ETY4:ETZ4"/>
    <mergeCell ref="EUA4:EUB4"/>
    <mergeCell ref="EUC4:EUD4"/>
    <mergeCell ref="EUE4:EUF4"/>
    <mergeCell ref="EUG4:EUH4"/>
    <mergeCell ref="EUI4:EUJ4"/>
    <mergeCell ref="ETM4:ETN4"/>
    <mergeCell ref="ETO4:ETP4"/>
    <mergeCell ref="ETQ4:ETR4"/>
    <mergeCell ref="ETS4:ETT4"/>
    <mergeCell ref="ETU4:ETV4"/>
    <mergeCell ref="ETW4:ETX4"/>
    <mergeCell ref="ETA4:ETB4"/>
    <mergeCell ref="ETC4:ETD4"/>
    <mergeCell ref="ETE4:ETF4"/>
    <mergeCell ref="ETG4:ETH4"/>
    <mergeCell ref="ETI4:ETJ4"/>
    <mergeCell ref="ETK4:ETL4"/>
    <mergeCell ref="ESO4:ESP4"/>
    <mergeCell ref="ESQ4:ESR4"/>
    <mergeCell ref="ESS4:EST4"/>
    <mergeCell ref="ESU4:ESV4"/>
    <mergeCell ref="ESW4:ESX4"/>
    <mergeCell ref="ESY4:ESZ4"/>
    <mergeCell ref="ESC4:ESD4"/>
    <mergeCell ref="ESE4:ESF4"/>
    <mergeCell ref="ESG4:ESH4"/>
    <mergeCell ref="ESI4:ESJ4"/>
    <mergeCell ref="ESK4:ESL4"/>
    <mergeCell ref="ESM4:ESN4"/>
    <mergeCell ref="ERQ4:ERR4"/>
    <mergeCell ref="ERS4:ERT4"/>
    <mergeCell ref="ERU4:ERV4"/>
    <mergeCell ref="ERW4:ERX4"/>
    <mergeCell ref="ERY4:ERZ4"/>
    <mergeCell ref="ESA4:ESB4"/>
    <mergeCell ref="ERE4:ERF4"/>
    <mergeCell ref="ERG4:ERH4"/>
    <mergeCell ref="ERI4:ERJ4"/>
    <mergeCell ref="ERK4:ERL4"/>
    <mergeCell ref="ERM4:ERN4"/>
    <mergeCell ref="ERO4:ERP4"/>
    <mergeCell ref="EQS4:EQT4"/>
    <mergeCell ref="EQU4:EQV4"/>
    <mergeCell ref="EQW4:EQX4"/>
    <mergeCell ref="EQY4:EQZ4"/>
    <mergeCell ref="ERA4:ERB4"/>
    <mergeCell ref="ERC4:ERD4"/>
    <mergeCell ref="EQG4:EQH4"/>
    <mergeCell ref="EQI4:EQJ4"/>
    <mergeCell ref="EQK4:EQL4"/>
    <mergeCell ref="EQM4:EQN4"/>
    <mergeCell ref="EQO4:EQP4"/>
    <mergeCell ref="EQQ4:EQR4"/>
    <mergeCell ref="EPU4:EPV4"/>
    <mergeCell ref="EPW4:EPX4"/>
    <mergeCell ref="EPY4:EPZ4"/>
    <mergeCell ref="EQA4:EQB4"/>
    <mergeCell ref="EQC4:EQD4"/>
    <mergeCell ref="EQE4:EQF4"/>
    <mergeCell ref="EPI4:EPJ4"/>
    <mergeCell ref="EPK4:EPL4"/>
    <mergeCell ref="EPM4:EPN4"/>
    <mergeCell ref="EPO4:EPP4"/>
    <mergeCell ref="EPQ4:EPR4"/>
    <mergeCell ref="EPS4:EPT4"/>
    <mergeCell ref="EOW4:EOX4"/>
    <mergeCell ref="EOY4:EOZ4"/>
    <mergeCell ref="EPA4:EPB4"/>
    <mergeCell ref="EPC4:EPD4"/>
    <mergeCell ref="EPE4:EPF4"/>
    <mergeCell ref="EPG4:EPH4"/>
    <mergeCell ref="EOK4:EOL4"/>
    <mergeCell ref="EOM4:EON4"/>
    <mergeCell ref="EOO4:EOP4"/>
    <mergeCell ref="EOQ4:EOR4"/>
    <mergeCell ref="EOS4:EOT4"/>
    <mergeCell ref="EOU4:EOV4"/>
    <mergeCell ref="ENY4:ENZ4"/>
    <mergeCell ref="EOA4:EOB4"/>
    <mergeCell ref="EOC4:EOD4"/>
    <mergeCell ref="EOE4:EOF4"/>
    <mergeCell ref="EOG4:EOH4"/>
    <mergeCell ref="EOI4:EOJ4"/>
    <mergeCell ref="ENM4:ENN4"/>
    <mergeCell ref="ENO4:ENP4"/>
    <mergeCell ref="ENQ4:ENR4"/>
    <mergeCell ref="ENS4:ENT4"/>
    <mergeCell ref="ENU4:ENV4"/>
    <mergeCell ref="ENW4:ENX4"/>
    <mergeCell ref="ENA4:ENB4"/>
    <mergeCell ref="ENC4:END4"/>
    <mergeCell ref="ENE4:ENF4"/>
    <mergeCell ref="ENG4:ENH4"/>
    <mergeCell ref="ENI4:ENJ4"/>
    <mergeCell ref="ENK4:ENL4"/>
    <mergeCell ref="EMO4:EMP4"/>
    <mergeCell ref="EMQ4:EMR4"/>
    <mergeCell ref="EMS4:EMT4"/>
    <mergeCell ref="EMU4:EMV4"/>
    <mergeCell ref="EMW4:EMX4"/>
    <mergeCell ref="EMY4:EMZ4"/>
    <mergeCell ref="EMC4:EMD4"/>
    <mergeCell ref="EME4:EMF4"/>
    <mergeCell ref="EMG4:EMH4"/>
    <mergeCell ref="EMI4:EMJ4"/>
    <mergeCell ref="EMK4:EML4"/>
    <mergeCell ref="EMM4:EMN4"/>
    <mergeCell ref="ELQ4:ELR4"/>
    <mergeCell ref="ELS4:ELT4"/>
    <mergeCell ref="ELU4:ELV4"/>
    <mergeCell ref="ELW4:ELX4"/>
    <mergeCell ref="ELY4:ELZ4"/>
    <mergeCell ref="EMA4:EMB4"/>
    <mergeCell ref="ELE4:ELF4"/>
    <mergeCell ref="ELG4:ELH4"/>
    <mergeCell ref="ELI4:ELJ4"/>
    <mergeCell ref="ELK4:ELL4"/>
    <mergeCell ref="ELM4:ELN4"/>
    <mergeCell ref="ELO4:ELP4"/>
    <mergeCell ref="EKS4:EKT4"/>
    <mergeCell ref="EKU4:EKV4"/>
    <mergeCell ref="EKW4:EKX4"/>
    <mergeCell ref="EKY4:EKZ4"/>
    <mergeCell ref="ELA4:ELB4"/>
    <mergeCell ref="ELC4:ELD4"/>
    <mergeCell ref="EKG4:EKH4"/>
    <mergeCell ref="EKI4:EKJ4"/>
    <mergeCell ref="EKK4:EKL4"/>
    <mergeCell ref="EKM4:EKN4"/>
    <mergeCell ref="EKO4:EKP4"/>
    <mergeCell ref="EKQ4:EKR4"/>
    <mergeCell ref="EJU4:EJV4"/>
    <mergeCell ref="EJW4:EJX4"/>
    <mergeCell ref="EJY4:EJZ4"/>
    <mergeCell ref="EKA4:EKB4"/>
    <mergeCell ref="EKC4:EKD4"/>
    <mergeCell ref="EKE4:EKF4"/>
    <mergeCell ref="EJI4:EJJ4"/>
    <mergeCell ref="EJK4:EJL4"/>
    <mergeCell ref="EJM4:EJN4"/>
    <mergeCell ref="EJO4:EJP4"/>
    <mergeCell ref="EJQ4:EJR4"/>
    <mergeCell ref="EJS4:EJT4"/>
    <mergeCell ref="EIW4:EIX4"/>
    <mergeCell ref="EIY4:EIZ4"/>
    <mergeCell ref="EJA4:EJB4"/>
    <mergeCell ref="EJC4:EJD4"/>
    <mergeCell ref="EJE4:EJF4"/>
    <mergeCell ref="EJG4:EJH4"/>
    <mergeCell ref="EIK4:EIL4"/>
    <mergeCell ref="EIM4:EIN4"/>
    <mergeCell ref="EIO4:EIP4"/>
    <mergeCell ref="EIQ4:EIR4"/>
    <mergeCell ref="EIS4:EIT4"/>
    <mergeCell ref="EIU4:EIV4"/>
    <mergeCell ref="EHY4:EHZ4"/>
    <mergeCell ref="EIA4:EIB4"/>
    <mergeCell ref="EIC4:EID4"/>
    <mergeCell ref="EIE4:EIF4"/>
    <mergeCell ref="EIG4:EIH4"/>
    <mergeCell ref="EII4:EIJ4"/>
    <mergeCell ref="EHM4:EHN4"/>
    <mergeCell ref="EHO4:EHP4"/>
    <mergeCell ref="EHQ4:EHR4"/>
    <mergeCell ref="EHS4:EHT4"/>
    <mergeCell ref="EHU4:EHV4"/>
    <mergeCell ref="EHW4:EHX4"/>
    <mergeCell ref="EHA4:EHB4"/>
    <mergeCell ref="EHC4:EHD4"/>
    <mergeCell ref="EHE4:EHF4"/>
    <mergeCell ref="EHG4:EHH4"/>
    <mergeCell ref="EHI4:EHJ4"/>
    <mergeCell ref="EHK4:EHL4"/>
    <mergeCell ref="EGO4:EGP4"/>
    <mergeCell ref="EGQ4:EGR4"/>
    <mergeCell ref="EGS4:EGT4"/>
    <mergeCell ref="EGU4:EGV4"/>
    <mergeCell ref="EGW4:EGX4"/>
    <mergeCell ref="EGY4:EGZ4"/>
    <mergeCell ref="EGC4:EGD4"/>
    <mergeCell ref="EGE4:EGF4"/>
    <mergeCell ref="EGG4:EGH4"/>
    <mergeCell ref="EGI4:EGJ4"/>
    <mergeCell ref="EGK4:EGL4"/>
    <mergeCell ref="EGM4:EGN4"/>
    <mergeCell ref="EFQ4:EFR4"/>
    <mergeCell ref="EFS4:EFT4"/>
    <mergeCell ref="EFU4:EFV4"/>
    <mergeCell ref="EFW4:EFX4"/>
    <mergeCell ref="EFY4:EFZ4"/>
    <mergeCell ref="EGA4:EGB4"/>
    <mergeCell ref="EFE4:EFF4"/>
    <mergeCell ref="EFG4:EFH4"/>
    <mergeCell ref="EFI4:EFJ4"/>
    <mergeCell ref="EFK4:EFL4"/>
    <mergeCell ref="EFM4:EFN4"/>
    <mergeCell ref="EFO4:EFP4"/>
    <mergeCell ref="EES4:EET4"/>
    <mergeCell ref="EEU4:EEV4"/>
    <mergeCell ref="EEW4:EEX4"/>
    <mergeCell ref="EEY4:EEZ4"/>
    <mergeCell ref="EFA4:EFB4"/>
    <mergeCell ref="EFC4:EFD4"/>
    <mergeCell ref="EEG4:EEH4"/>
    <mergeCell ref="EEI4:EEJ4"/>
    <mergeCell ref="EEK4:EEL4"/>
    <mergeCell ref="EEM4:EEN4"/>
    <mergeCell ref="EEO4:EEP4"/>
    <mergeCell ref="EEQ4:EER4"/>
    <mergeCell ref="EDU4:EDV4"/>
    <mergeCell ref="EDW4:EDX4"/>
    <mergeCell ref="EDY4:EDZ4"/>
    <mergeCell ref="EEA4:EEB4"/>
    <mergeCell ref="EEC4:EED4"/>
    <mergeCell ref="EEE4:EEF4"/>
    <mergeCell ref="EDI4:EDJ4"/>
    <mergeCell ref="EDK4:EDL4"/>
    <mergeCell ref="EDM4:EDN4"/>
    <mergeCell ref="EDO4:EDP4"/>
    <mergeCell ref="EDQ4:EDR4"/>
    <mergeCell ref="EDS4:EDT4"/>
    <mergeCell ref="ECW4:ECX4"/>
    <mergeCell ref="ECY4:ECZ4"/>
    <mergeCell ref="EDA4:EDB4"/>
    <mergeCell ref="EDC4:EDD4"/>
    <mergeCell ref="EDE4:EDF4"/>
    <mergeCell ref="EDG4:EDH4"/>
    <mergeCell ref="ECK4:ECL4"/>
    <mergeCell ref="ECM4:ECN4"/>
    <mergeCell ref="ECO4:ECP4"/>
    <mergeCell ref="ECQ4:ECR4"/>
    <mergeCell ref="ECS4:ECT4"/>
    <mergeCell ref="ECU4:ECV4"/>
    <mergeCell ref="EBY4:EBZ4"/>
    <mergeCell ref="ECA4:ECB4"/>
    <mergeCell ref="ECC4:ECD4"/>
    <mergeCell ref="ECE4:ECF4"/>
    <mergeCell ref="ECG4:ECH4"/>
    <mergeCell ref="ECI4:ECJ4"/>
    <mergeCell ref="EBM4:EBN4"/>
    <mergeCell ref="EBO4:EBP4"/>
    <mergeCell ref="EBQ4:EBR4"/>
    <mergeCell ref="EBS4:EBT4"/>
    <mergeCell ref="EBU4:EBV4"/>
    <mergeCell ref="EBW4:EBX4"/>
    <mergeCell ref="EBA4:EBB4"/>
    <mergeCell ref="EBC4:EBD4"/>
    <mergeCell ref="EBE4:EBF4"/>
    <mergeCell ref="EBG4:EBH4"/>
    <mergeCell ref="EBI4:EBJ4"/>
    <mergeCell ref="EBK4:EBL4"/>
    <mergeCell ref="EAO4:EAP4"/>
    <mergeCell ref="EAQ4:EAR4"/>
    <mergeCell ref="EAS4:EAT4"/>
    <mergeCell ref="EAU4:EAV4"/>
    <mergeCell ref="EAW4:EAX4"/>
    <mergeCell ref="EAY4:EAZ4"/>
    <mergeCell ref="EAC4:EAD4"/>
    <mergeCell ref="EAE4:EAF4"/>
    <mergeCell ref="EAG4:EAH4"/>
    <mergeCell ref="EAI4:EAJ4"/>
    <mergeCell ref="EAK4:EAL4"/>
    <mergeCell ref="EAM4:EAN4"/>
    <mergeCell ref="DZQ4:DZR4"/>
    <mergeCell ref="DZS4:DZT4"/>
    <mergeCell ref="DZU4:DZV4"/>
    <mergeCell ref="DZW4:DZX4"/>
    <mergeCell ref="DZY4:DZZ4"/>
    <mergeCell ref="EAA4:EAB4"/>
    <mergeCell ref="DZE4:DZF4"/>
    <mergeCell ref="DZG4:DZH4"/>
    <mergeCell ref="DZI4:DZJ4"/>
    <mergeCell ref="DZK4:DZL4"/>
    <mergeCell ref="DZM4:DZN4"/>
    <mergeCell ref="DZO4:DZP4"/>
    <mergeCell ref="DYS4:DYT4"/>
    <mergeCell ref="DYU4:DYV4"/>
    <mergeCell ref="DYW4:DYX4"/>
    <mergeCell ref="DYY4:DYZ4"/>
    <mergeCell ref="DZA4:DZB4"/>
    <mergeCell ref="DZC4:DZD4"/>
    <mergeCell ref="DYG4:DYH4"/>
    <mergeCell ref="DYI4:DYJ4"/>
    <mergeCell ref="DYK4:DYL4"/>
    <mergeCell ref="DYM4:DYN4"/>
    <mergeCell ref="DYO4:DYP4"/>
    <mergeCell ref="DYQ4:DYR4"/>
    <mergeCell ref="DXU4:DXV4"/>
    <mergeCell ref="DXW4:DXX4"/>
    <mergeCell ref="DXY4:DXZ4"/>
    <mergeCell ref="DYA4:DYB4"/>
    <mergeCell ref="DYC4:DYD4"/>
    <mergeCell ref="DYE4:DYF4"/>
    <mergeCell ref="DXI4:DXJ4"/>
    <mergeCell ref="DXK4:DXL4"/>
    <mergeCell ref="DXM4:DXN4"/>
    <mergeCell ref="DXO4:DXP4"/>
    <mergeCell ref="DXQ4:DXR4"/>
    <mergeCell ref="DXS4:DXT4"/>
    <mergeCell ref="DWW4:DWX4"/>
    <mergeCell ref="DWY4:DWZ4"/>
    <mergeCell ref="DXA4:DXB4"/>
    <mergeCell ref="DXC4:DXD4"/>
    <mergeCell ref="DXE4:DXF4"/>
    <mergeCell ref="DXG4:DXH4"/>
    <mergeCell ref="DWK4:DWL4"/>
    <mergeCell ref="DWM4:DWN4"/>
    <mergeCell ref="DWO4:DWP4"/>
    <mergeCell ref="DWQ4:DWR4"/>
    <mergeCell ref="DWS4:DWT4"/>
    <mergeCell ref="DWU4:DWV4"/>
    <mergeCell ref="DVY4:DVZ4"/>
    <mergeCell ref="DWA4:DWB4"/>
    <mergeCell ref="DWC4:DWD4"/>
    <mergeCell ref="DWE4:DWF4"/>
    <mergeCell ref="DWG4:DWH4"/>
    <mergeCell ref="DWI4:DWJ4"/>
    <mergeCell ref="DVM4:DVN4"/>
    <mergeCell ref="DVO4:DVP4"/>
    <mergeCell ref="DVQ4:DVR4"/>
    <mergeCell ref="DVS4:DVT4"/>
    <mergeCell ref="DVU4:DVV4"/>
    <mergeCell ref="DVW4:DVX4"/>
    <mergeCell ref="DVA4:DVB4"/>
    <mergeCell ref="DVC4:DVD4"/>
    <mergeCell ref="DVE4:DVF4"/>
    <mergeCell ref="DVG4:DVH4"/>
    <mergeCell ref="DVI4:DVJ4"/>
    <mergeCell ref="DVK4:DVL4"/>
    <mergeCell ref="DUO4:DUP4"/>
    <mergeCell ref="DUQ4:DUR4"/>
    <mergeCell ref="DUS4:DUT4"/>
    <mergeCell ref="DUU4:DUV4"/>
    <mergeCell ref="DUW4:DUX4"/>
    <mergeCell ref="DUY4:DUZ4"/>
    <mergeCell ref="DUC4:DUD4"/>
    <mergeCell ref="DUE4:DUF4"/>
    <mergeCell ref="DUG4:DUH4"/>
    <mergeCell ref="DUI4:DUJ4"/>
    <mergeCell ref="DUK4:DUL4"/>
    <mergeCell ref="DUM4:DUN4"/>
    <mergeCell ref="DTQ4:DTR4"/>
    <mergeCell ref="DTS4:DTT4"/>
    <mergeCell ref="DTU4:DTV4"/>
    <mergeCell ref="DTW4:DTX4"/>
    <mergeCell ref="DTY4:DTZ4"/>
    <mergeCell ref="DUA4:DUB4"/>
    <mergeCell ref="DTE4:DTF4"/>
    <mergeCell ref="DTG4:DTH4"/>
    <mergeCell ref="DTI4:DTJ4"/>
    <mergeCell ref="DTK4:DTL4"/>
    <mergeCell ref="DTM4:DTN4"/>
    <mergeCell ref="DTO4:DTP4"/>
    <mergeCell ref="DSS4:DST4"/>
    <mergeCell ref="DSU4:DSV4"/>
    <mergeCell ref="DSW4:DSX4"/>
    <mergeCell ref="DSY4:DSZ4"/>
    <mergeCell ref="DTA4:DTB4"/>
    <mergeCell ref="DTC4:DTD4"/>
    <mergeCell ref="DSG4:DSH4"/>
    <mergeCell ref="DSI4:DSJ4"/>
    <mergeCell ref="DSK4:DSL4"/>
    <mergeCell ref="DSM4:DSN4"/>
    <mergeCell ref="DSO4:DSP4"/>
    <mergeCell ref="DSQ4:DSR4"/>
    <mergeCell ref="DRU4:DRV4"/>
    <mergeCell ref="DRW4:DRX4"/>
    <mergeCell ref="DRY4:DRZ4"/>
    <mergeCell ref="DSA4:DSB4"/>
    <mergeCell ref="DSC4:DSD4"/>
    <mergeCell ref="DSE4:DSF4"/>
    <mergeCell ref="DRI4:DRJ4"/>
    <mergeCell ref="DRK4:DRL4"/>
    <mergeCell ref="DRM4:DRN4"/>
    <mergeCell ref="DRO4:DRP4"/>
    <mergeCell ref="DRQ4:DRR4"/>
    <mergeCell ref="DRS4:DRT4"/>
    <mergeCell ref="DQW4:DQX4"/>
    <mergeCell ref="DQY4:DQZ4"/>
    <mergeCell ref="DRA4:DRB4"/>
    <mergeCell ref="DRC4:DRD4"/>
    <mergeCell ref="DRE4:DRF4"/>
    <mergeCell ref="DRG4:DRH4"/>
    <mergeCell ref="DQK4:DQL4"/>
    <mergeCell ref="DQM4:DQN4"/>
    <mergeCell ref="DQO4:DQP4"/>
    <mergeCell ref="DQQ4:DQR4"/>
    <mergeCell ref="DQS4:DQT4"/>
    <mergeCell ref="DQU4:DQV4"/>
    <mergeCell ref="DPY4:DPZ4"/>
    <mergeCell ref="DQA4:DQB4"/>
    <mergeCell ref="DQC4:DQD4"/>
    <mergeCell ref="DQE4:DQF4"/>
    <mergeCell ref="DQG4:DQH4"/>
    <mergeCell ref="DQI4:DQJ4"/>
    <mergeCell ref="DPM4:DPN4"/>
    <mergeCell ref="DPO4:DPP4"/>
    <mergeCell ref="DPQ4:DPR4"/>
    <mergeCell ref="DPS4:DPT4"/>
    <mergeCell ref="DPU4:DPV4"/>
    <mergeCell ref="DPW4:DPX4"/>
    <mergeCell ref="DPA4:DPB4"/>
    <mergeCell ref="DPC4:DPD4"/>
    <mergeCell ref="DPE4:DPF4"/>
    <mergeCell ref="DPG4:DPH4"/>
    <mergeCell ref="DPI4:DPJ4"/>
    <mergeCell ref="DPK4:DPL4"/>
    <mergeCell ref="DOO4:DOP4"/>
    <mergeCell ref="DOQ4:DOR4"/>
    <mergeCell ref="DOS4:DOT4"/>
    <mergeCell ref="DOU4:DOV4"/>
    <mergeCell ref="DOW4:DOX4"/>
    <mergeCell ref="DOY4:DOZ4"/>
    <mergeCell ref="DOC4:DOD4"/>
    <mergeCell ref="DOE4:DOF4"/>
    <mergeCell ref="DOG4:DOH4"/>
    <mergeCell ref="DOI4:DOJ4"/>
    <mergeCell ref="DOK4:DOL4"/>
    <mergeCell ref="DOM4:DON4"/>
    <mergeCell ref="DNQ4:DNR4"/>
    <mergeCell ref="DNS4:DNT4"/>
    <mergeCell ref="DNU4:DNV4"/>
    <mergeCell ref="DNW4:DNX4"/>
    <mergeCell ref="DNY4:DNZ4"/>
    <mergeCell ref="DOA4:DOB4"/>
    <mergeCell ref="DNE4:DNF4"/>
    <mergeCell ref="DNG4:DNH4"/>
    <mergeCell ref="DNI4:DNJ4"/>
    <mergeCell ref="DNK4:DNL4"/>
    <mergeCell ref="DNM4:DNN4"/>
    <mergeCell ref="DNO4:DNP4"/>
    <mergeCell ref="DMS4:DMT4"/>
    <mergeCell ref="DMU4:DMV4"/>
    <mergeCell ref="DMW4:DMX4"/>
    <mergeCell ref="DMY4:DMZ4"/>
    <mergeCell ref="DNA4:DNB4"/>
    <mergeCell ref="DNC4:DND4"/>
    <mergeCell ref="DMG4:DMH4"/>
    <mergeCell ref="DMI4:DMJ4"/>
    <mergeCell ref="DMK4:DML4"/>
    <mergeCell ref="DMM4:DMN4"/>
    <mergeCell ref="DMO4:DMP4"/>
    <mergeCell ref="DMQ4:DMR4"/>
    <mergeCell ref="DLU4:DLV4"/>
    <mergeCell ref="DLW4:DLX4"/>
    <mergeCell ref="DLY4:DLZ4"/>
    <mergeCell ref="DMA4:DMB4"/>
    <mergeCell ref="DMC4:DMD4"/>
    <mergeCell ref="DME4:DMF4"/>
    <mergeCell ref="DLI4:DLJ4"/>
    <mergeCell ref="DLK4:DLL4"/>
    <mergeCell ref="DLM4:DLN4"/>
    <mergeCell ref="DLO4:DLP4"/>
    <mergeCell ref="DLQ4:DLR4"/>
    <mergeCell ref="DLS4:DLT4"/>
    <mergeCell ref="DKW4:DKX4"/>
    <mergeCell ref="DKY4:DKZ4"/>
    <mergeCell ref="DLA4:DLB4"/>
    <mergeCell ref="DLC4:DLD4"/>
    <mergeCell ref="DLE4:DLF4"/>
    <mergeCell ref="DLG4:DLH4"/>
    <mergeCell ref="DKK4:DKL4"/>
    <mergeCell ref="DKM4:DKN4"/>
    <mergeCell ref="DKO4:DKP4"/>
    <mergeCell ref="DKQ4:DKR4"/>
    <mergeCell ref="DKS4:DKT4"/>
    <mergeCell ref="DKU4:DKV4"/>
    <mergeCell ref="DJY4:DJZ4"/>
    <mergeCell ref="DKA4:DKB4"/>
    <mergeCell ref="DKC4:DKD4"/>
    <mergeCell ref="DKE4:DKF4"/>
    <mergeCell ref="DKG4:DKH4"/>
    <mergeCell ref="DKI4:DKJ4"/>
    <mergeCell ref="DJM4:DJN4"/>
    <mergeCell ref="DJO4:DJP4"/>
    <mergeCell ref="DJQ4:DJR4"/>
    <mergeCell ref="DJS4:DJT4"/>
    <mergeCell ref="DJU4:DJV4"/>
    <mergeCell ref="DJW4:DJX4"/>
    <mergeCell ref="DJA4:DJB4"/>
    <mergeCell ref="DJC4:DJD4"/>
    <mergeCell ref="DJE4:DJF4"/>
    <mergeCell ref="DJG4:DJH4"/>
    <mergeCell ref="DJI4:DJJ4"/>
    <mergeCell ref="DJK4:DJL4"/>
    <mergeCell ref="DIO4:DIP4"/>
    <mergeCell ref="DIQ4:DIR4"/>
    <mergeCell ref="DIS4:DIT4"/>
    <mergeCell ref="DIU4:DIV4"/>
    <mergeCell ref="DIW4:DIX4"/>
    <mergeCell ref="DIY4:DIZ4"/>
    <mergeCell ref="DIC4:DID4"/>
    <mergeCell ref="DIE4:DIF4"/>
    <mergeCell ref="DIG4:DIH4"/>
    <mergeCell ref="DII4:DIJ4"/>
    <mergeCell ref="DIK4:DIL4"/>
    <mergeCell ref="DIM4:DIN4"/>
    <mergeCell ref="DHQ4:DHR4"/>
    <mergeCell ref="DHS4:DHT4"/>
    <mergeCell ref="DHU4:DHV4"/>
    <mergeCell ref="DHW4:DHX4"/>
    <mergeCell ref="DHY4:DHZ4"/>
    <mergeCell ref="DIA4:DIB4"/>
    <mergeCell ref="DHE4:DHF4"/>
    <mergeCell ref="DHG4:DHH4"/>
    <mergeCell ref="DHI4:DHJ4"/>
    <mergeCell ref="DHK4:DHL4"/>
    <mergeCell ref="DHM4:DHN4"/>
    <mergeCell ref="DHO4:DHP4"/>
    <mergeCell ref="DGS4:DGT4"/>
    <mergeCell ref="DGU4:DGV4"/>
    <mergeCell ref="DGW4:DGX4"/>
    <mergeCell ref="DGY4:DGZ4"/>
    <mergeCell ref="DHA4:DHB4"/>
    <mergeCell ref="DHC4:DHD4"/>
    <mergeCell ref="DGG4:DGH4"/>
    <mergeCell ref="DGI4:DGJ4"/>
    <mergeCell ref="DGK4:DGL4"/>
    <mergeCell ref="DGM4:DGN4"/>
    <mergeCell ref="DGO4:DGP4"/>
    <mergeCell ref="DGQ4:DGR4"/>
    <mergeCell ref="DFU4:DFV4"/>
    <mergeCell ref="DFW4:DFX4"/>
    <mergeCell ref="DFY4:DFZ4"/>
    <mergeCell ref="DGA4:DGB4"/>
    <mergeCell ref="DGC4:DGD4"/>
    <mergeCell ref="DGE4:DGF4"/>
    <mergeCell ref="DFI4:DFJ4"/>
    <mergeCell ref="DFK4:DFL4"/>
    <mergeCell ref="DFM4:DFN4"/>
    <mergeCell ref="DFO4:DFP4"/>
    <mergeCell ref="DFQ4:DFR4"/>
    <mergeCell ref="DFS4:DFT4"/>
    <mergeCell ref="DEW4:DEX4"/>
    <mergeCell ref="DEY4:DEZ4"/>
    <mergeCell ref="DFA4:DFB4"/>
    <mergeCell ref="DFC4:DFD4"/>
    <mergeCell ref="DFE4:DFF4"/>
    <mergeCell ref="DFG4:DFH4"/>
    <mergeCell ref="DEK4:DEL4"/>
    <mergeCell ref="DEM4:DEN4"/>
    <mergeCell ref="DEO4:DEP4"/>
    <mergeCell ref="DEQ4:DER4"/>
    <mergeCell ref="DES4:DET4"/>
    <mergeCell ref="DEU4:DEV4"/>
    <mergeCell ref="DDY4:DDZ4"/>
    <mergeCell ref="DEA4:DEB4"/>
    <mergeCell ref="DEC4:DED4"/>
    <mergeCell ref="DEE4:DEF4"/>
    <mergeCell ref="DEG4:DEH4"/>
    <mergeCell ref="DEI4:DEJ4"/>
    <mergeCell ref="DDM4:DDN4"/>
    <mergeCell ref="DDO4:DDP4"/>
    <mergeCell ref="DDQ4:DDR4"/>
    <mergeCell ref="DDS4:DDT4"/>
    <mergeCell ref="DDU4:DDV4"/>
    <mergeCell ref="DDW4:DDX4"/>
    <mergeCell ref="DDA4:DDB4"/>
    <mergeCell ref="DDC4:DDD4"/>
    <mergeCell ref="DDE4:DDF4"/>
    <mergeCell ref="DDG4:DDH4"/>
    <mergeCell ref="DDI4:DDJ4"/>
    <mergeCell ref="DDK4:DDL4"/>
    <mergeCell ref="DCO4:DCP4"/>
    <mergeCell ref="DCQ4:DCR4"/>
    <mergeCell ref="DCS4:DCT4"/>
    <mergeCell ref="DCU4:DCV4"/>
    <mergeCell ref="DCW4:DCX4"/>
    <mergeCell ref="DCY4:DCZ4"/>
    <mergeCell ref="DCC4:DCD4"/>
    <mergeCell ref="DCE4:DCF4"/>
    <mergeCell ref="DCG4:DCH4"/>
    <mergeCell ref="DCI4:DCJ4"/>
    <mergeCell ref="DCK4:DCL4"/>
    <mergeCell ref="DCM4:DCN4"/>
    <mergeCell ref="DBQ4:DBR4"/>
    <mergeCell ref="DBS4:DBT4"/>
    <mergeCell ref="DBU4:DBV4"/>
    <mergeCell ref="DBW4:DBX4"/>
    <mergeCell ref="DBY4:DBZ4"/>
    <mergeCell ref="DCA4:DCB4"/>
    <mergeCell ref="DBE4:DBF4"/>
    <mergeCell ref="DBG4:DBH4"/>
    <mergeCell ref="DBI4:DBJ4"/>
    <mergeCell ref="DBK4:DBL4"/>
    <mergeCell ref="DBM4:DBN4"/>
    <mergeCell ref="DBO4:DBP4"/>
    <mergeCell ref="DAS4:DAT4"/>
    <mergeCell ref="DAU4:DAV4"/>
    <mergeCell ref="DAW4:DAX4"/>
    <mergeCell ref="DAY4:DAZ4"/>
    <mergeCell ref="DBA4:DBB4"/>
    <mergeCell ref="DBC4:DBD4"/>
    <mergeCell ref="DAG4:DAH4"/>
    <mergeCell ref="DAI4:DAJ4"/>
    <mergeCell ref="DAK4:DAL4"/>
    <mergeCell ref="DAM4:DAN4"/>
    <mergeCell ref="DAO4:DAP4"/>
    <mergeCell ref="DAQ4:DAR4"/>
    <mergeCell ref="CZU4:CZV4"/>
    <mergeCell ref="CZW4:CZX4"/>
    <mergeCell ref="CZY4:CZZ4"/>
    <mergeCell ref="DAA4:DAB4"/>
    <mergeCell ref="DAC4:DAD4"/>
    <mergeCell ref="DAE4:DAF4"/>
    <mergeCell ref="CZI4:CZJ4"/>
    <mergeCell ref="CZK4:CZL4"/>
    <mergeCell ref="CZM4:CZN4"/>
    <mergeCell ref="CZO4:CZP4"/>
    <mergeCell ref="CZQ4:CZR4"/>
    <mergeCell ref="CZS4:CZT4"/>
    <mergeCell ref="CYW4:CYX4"/>
    <mergeCell ref="CYY4:CYZ4"/>
    <mergeCell ref="CZA4:CZB4"/>
    <mergeCell ref="CZC4:CZD4"/>
    <mergeCell ref="CZE4:CZF4"/>
    <mergeCell ref="CZG4:CZH4"/>
    <mergeCell ref="CYK4:CYL4"/>
    <mergeCell ref="CYM4:CYN4"/>
    <mergeCell ref="CYO4:CYP4"/>
    <mergeCell ref="CYQ4:CYR4"/>
    <mergeCell ref="CYS4:CYT4"/>
    <mergeCell ref="CYU4:CYV4"/>
    <mergeCell ref="CXY4:CXZ4"/>
    <mergeCell ref="CYA4:CYB4"/>
    <mergeCell ref="CYC4:CYD4"/>
    <mergeCell ref="CYE4:CYF4"/>
    <mergeCell ref="CYG4:CYH4"/>
    <mergeCell ref="CYI4:CYJ4"/>
    <mergeCell ref="CXM4:CXN4"/>
    <mergeCell ref="CXO4:CXP4"/>
    <mergeCell ref="CXQ4:CXR4"/>
    <mergeCell ref="CXS4:CXT4"/>
    <mergeCell ref="CXU4:CXV4"/>
    <mergeCell ref="CXW4:CXX4"/>
    <mergeCell ref="CXA4:CXB4"/>
    <mergeCell ref="CXC4:CXD4"/>
    <mergeCell ref="CXE4:CXF4"/>
    <mergeCell ref="CXG4:CXH4"/>
    <mergeCell ref="CXI4:CXJ4"/>
    <mergeCell ref="CXK4:CXL4"/>
    <mergeCell ref="CWO4:CWP4"/>
    <mergeCell ref="CWQ4:CWR4"/>
    <mergeCell ref="CWS4:CWT4"/>
    <mergeCell ref="CWU4:CWV4"/>
    <mergeCell ref="CWW4:CWX4"/>
    <mergeCell ref="CWY4:CWZ4"/>
    <mergeCell ref="CWC4:CWD4"/>
    <mergeCell ref="CWE4:CWF4"/>
    <mergeCell ref="CWG4:CWH4"/>
    <mergeCell ref="CWI4:CWJ4"/>
    <mergeCell ref="CWK4:CWL4"/>
    <mergeCell ref="CWM4:CWN4"/>
    <mergeCell ref="CVQ4:CVR4"/>
    <mergeCell ref="CVS4:CVT4"/>
    <mergeCell ref="CVU4:CVV4"/>
    <mergeCell ref="CVW4:CVX4"/>
    <mergeCell ref="CVY4:CVZ4"/>
    <mergeCell ref="CWA4:CWB4"/>
    <mergeCell ref="CVE4:CVF4"/>
    <mergeCell ref="CVG4:CVH4"/>
    <mergeCell ref="CVI4:CVJ4"/>
    <mergeCell ref="CVK4:CVL4"/>
    <mergeCell ref="CVM4:CVN4"/>
    <mergeCell ref="CVO4:CVP4"/>
    <mergeCell ref="CUS4:CUT4"/>
    <mergeCell ref="CUU4:CUV4"/>
    <mergeCell ref="CUW4:CUX4"/>
    <mergeCell ref="CUY4:CUZ4"/>
    <mergeCell ref="CVA4:CVB4"/>
    <mergeCell ref="CVC4:CVD4"/>
    <mergeCell ref="CUG4:CUH4"/>
    <mergeCell ref="CUI4:CUJ4"/>
    <mergeCell ref="CUK4:CUL4"/>
    <mergeCell ref="CUM4:CUN4"/>
    <mergeCell ref="CUO4:CUP4"/>
    <mergeCell ref="CUQ4:CUR4"/>
    <mergeCell ref="CTU4:CTV4"/>
    <mergeCell ref="CTW4:CTX4"/>
    <mergeCell ref="CTY4:CTZ4"/>
    <mergeCell ref="CUA4:CUB4"/>
    <mergeCell ref="CUC4:CUD4"/>
    <mergeCell ref="CUE4:CUF4"/>
    <mergeCell ref="CTI4:CTJ4"/>
    <mergeCell ref="CTK4:CTL4"/>
    <mergeCell ref="CTM4:CTN4"/>
    <mergeCell ref="CTO4:CTP4"/>
    <mergeCell ref="CTQ4:CTR4"/>
    <mergeCell ref="CTS4:CTT4"/>
    <mergeCell ref="CSW4:CSX4"/>
    <mergeCell ref="CSY4:CSZ4"/>
    <mergeCell ref="CTA4:CTB4"/>
    <mergeCell ref="CTC4:CTD4"/>
    <mergeCell ref="CTE4:CTF4"/>
    <mergeCell ref="CTG4:CTH4"/>
    <mergeCell ref="CSK4:CSL4"/>
    <mergeCell ref="CSM4:CSN4"/>
    <mergeCell ref="CSO4:CSP4"/>
    <mergeCell ref="CSQ4:CSR4"/>
    <mergeCell ref="CSS4:CST4"/>
    <mergeCell ref="CSU4:CSV4"/>
    <mergeCell ref="CRY4:CRZ4"/>
    <mergeCell ref="CSA4:CSB4"/>
    <mergeCell ref="CSC4:CSD4"/>
    <mergeCell ref="CSE4:CSF4"/>
    <mergeCell ref="CSG4:CSH4"/>
    <mergeCell ref="CSI4:CSJ4"/>
    <mergeCell ref="CRM4:CRN4"/>
    <mergeCell ref="CRO4:CRP4"/>
    <mergeCell ref="CRQ4:CRR4"/>
    <mergeCell ref="CRS4:CRT4"/>
    <mergeCell ref="CRU4:CRV4"/>
    <mergeCell ref="CRW4:CRX4"/>
    <mergeCell ref="CRA4:CRB4"/>
    <mergeCell ref="CRC4:CRD4"/>
    <mergeCell ref="CRE4:CRF4"/>
    <mergeCell ref="CRG4:CRH4"/>
    <mergeCell ref="CRI4:CRJ4"/>
    <mergeCell ref="CRK4:CRL4"/>
    <mergeCell ref="CQO4:CQP4"/>
    <mergeCell ref="CQQ4:CQR4"/>
    <mergeCell ref="CQS4:CQT4"/>
    <mergeCell ref="CQU4:CQV4"/>
    <mergeCell ref="CQW4:CQX4"/>
    <mergeCell ref="CQY4:CQZ4"/>
    <mergeCell ref="CQC4:CQD4"/>
    <mergeCell ref="CQE4:CQF4"/>
    <mergeCell ref="CQG4:CQH4"/>
    <mergeCell ref="CQI4:CQJ4"/>
    <mergeCell ref="CQK4:CQL4"/>
    <mergeCell ref="CQM4:CQN4"/>
    <mergeCell ref="CPQ4:CPR4"/>
    <mergeCell ref="CPS4:CPT4"/>
    <mergeCell ref="CPU4:CPV4"/>
    <mergeCell ref="CPW4:CPX4"/>
    <mergeCell ref="CPY4:CPZ4"/>
    <mergeCell ref="CQA4:CQB4"/>
    <mergeCell ref="CPE4:CPF4"/>
    <mergeCell ref="CPG4:CPH4"/>
    <mergeCell ref="CPI4:CPJ4"/>
    <mergeCell ref="CPK4:CPL4"/>
    <mergeCell ref="CPM4:CPN4"/>
    <mergeCell ref="CPO4:CPP4"/>
    <mergeCell ref="COS4:COT4"/>
    <mergeCell ref="COU4:COV4"/>
    <mergeCell ref="COW4:COX4"/>
    <mergeCell ref="COY4:COZ4"/>
    <mergeCell ref="CPA4:CPB4"/>
    <mergeCell ref="CPC4:CPD4"/>
    <mergeCell ref="COG4:COH4"/>
    <mergeCell ref="COI4:COJ4"/>
    <mergeCell ref="COK4:COL4"/>
    <mergeCell ref="COM4:CON4"/>
    <mergeCell ref="COO4:COP4"/>
    <mergeCell ref="COQ4:COR4"/>
    <mergeCell ref="CNU4:CNV4"/>
    <mergeCell ref="CNW4:CNX4"/>
    <mergeCell ref="CNY4:CNZ4"/>
    <mergeCell ref="COA4:COB4"/>
    <mergeCell ref="COC4:COD4"/>
    <mergeCell ref="COE4:COF4"/>
    <mergeCell ref="CNI4:CNJ4"/>
    <mergeCell ref="CNK4:CNL4"/>
    <mergeCell ref="CNM4:CNN4"/>
    <mergeCell ref="CNO4:CNP4"/>
    <mergeCell ref="CNQ4:CNR4"/>
    <mergeCell ref="CNS4:CNT4"/>
    <mergeCell ref="CMW4:CMX4"/>
    <mergeCell ref="CMY4:CMZ4"/>
    <mergeCell ref="CNA4:CNB4"/>
    <mergeCell ref="CNC4:CND4"/>
    <mergeCell ref="CNE4:CNF4"/>
    <mergeCell ref="CNG4:CNH4"/>
    <mergeCell ref="CMK4:CML4"/>
    <mergeCell ref="CMM4:CMN4"/>
    <mergeCell ref="CMO4:CMP4"/>
    <mergeCell ref="CMQ4:CMR4"/>
    <mergeCell ref="CMS4:CMT4"/>
    <mergeCell ref="CMU4:CMV4"/>
    <mergeCell ref="CLY4:CLZ4"/>
    <mergeCell ref="CMA4:CMB4"/>
    <mergeCell ref="CMC4:CMD4"/>
    <mergeCell ref="CME4:CMF4"/>
    <mergeCell ref="CMG4:CMH4"/>
    <mergeCell ref="CMI4:CMJ4"/>
    <mergeCell ref="CLM4:CLN4"/>
    <mergeCell ref="CLO4:CLP4"/>
    <mergeCell ref="CLQ4:CLR4"/>
    <mergeCell ref="CLS4:CLT4"/>
    <mergeCell ref="CLU4:CLV4"/>
    <mergeCell ref="CLW4:CLX4"/>
    <mergeCell ref="CLA4:CLB4"/>
    <mergeCell ref="CLC4:CLD4"/>
    <mergeCell ref="CLE4:CLF4"/>
    <mergeCell ref="CLG4:CLH4"/>
    <mergeCell ref="CLI4:CLJ4"/>
    <mergeCell ref="CLK4:CLL4"/>
    <mergeCell ref="CKO4:CKP4"/>
    <mergeCell ref="CKQ4:CKR4"/>
    <mergeCell ref="CKS4:CKT4"/>
    <mergeCell ref="CKU4:CKV4"/>
    <mergeCell ref="CKW4:CKX4"/>
    <mergeCell ref="CKY4:CKZ4"/>
    <mergeCell ref="CKC4:CKD4"/>
    <mergeCell ref="CKE4:CKF4"/>
    <mergeCell ref="CKG4:CKH4"/>
    <mergeCell ref="CKI4:CKJ4"/>
    <mergeCell ref="CKK4:CKL4"/>
    <mergeCell ref="CKM4:CKN4"/>
    <mergeCell ref="CJQ4:CJR4"/>
    <mergeCell ref="CJS4:CJT4"/>
    <mergeCell ref="CJU4:CJV4"/>
    <mergeCell ref="CJW4:CJX4"/>
    <mergeCell ref="CJY4:CJZ4"/>
    <mergeCell ref="CKA4:CKB4"/>
    <mergeCell ref="CJE4:CJF4"/>
    <mergeCell ref="CJG4:CJH4"/>
    <mergeCell ref="CJI4:CJJ4"/>
    <mergeCell ref="CJK4:CJL4"/>
    <mergeCell ref="CJM4:CJN4"/>
    <mergeCell ref="CJO4:CJP4"/>
    <mergeCell ref="CIS4:CIT4"/>
    <mergeCell ref="CIU4:CIV4"/>
    <mergeCell ref="CIW4:CIX4"/>
    <mergeCell ref="CIY4:CIZ4"/>
    <mergeCell ref="CJA4:CJB4"/>
    <mergeCell ref="CJC4:CJD4"/>
    <mergeCell ref="CIG4:CIH4"/>
    <mergeCell ref="CII4:CIJ4"/>
    <mergeCell ref="CIK4:CIL4"/>
    <mergeCell ref="CIM4:CIN4"/>
    <mergeCell ref="CIO4:CIP4"/>
    <mergeCell ref="CIQ4:CIR4"/>
    <mergeCell ref="CHU4:CHV4"/>
    <mergeCell ref="CHW4:CHX4"/>
    <mergeCell ref="CHY4:CHZ4"/>
    <mergeCell ref="CIA4:CIB4"/>
    <mergeCell ref="CIC4:CID4"/>
    <mergeCell ref="CIE4:CIF4"/>
    <mergeCell ref="CHI4:CHJ4"/>
    <mergeCell ref="CHK4:CHL4"/>
    <mergeCell ref="CHM4:CHN4"/>
    <mergeCell ref="CHO4:CHP4"/>
    <mergeCell ref="CHQ4:CHR4"/>
    <mergeCell ref="CHS4:CHT4"/>
    <mergeCell ref="CGW4:CGX4"/>
    <mergeCell ref="CGY4:CGZ4"/>
    <mergeCell ref="CHA4:CHB4"/>
    <mergeCell ref="CHC4:CHD4"/>
    <mergeCell ref="CHE4:CHF4"/>
    <mergeCell ref="CHG4:CHH4"/>
    <mergeCell ref="CGK4:CGL4"/>
    <mergeCell ref="CGM4:CGN4"/>
    <mergeCell ref="CGO4:CGP4"/>
    <mergeCell ref="CGQ4:CGR4"/>
    <mergeCell ref="CGS4:CGT4"/>
    <mergeCell ref="CGU4:CGV4"/>
    <mergeCell ref="CFY4:CFZ4"/>
    <mergeCell ref="CGA4:CGB4"/>
    <mergeCell ref="CGC4:CGD4"/>
    <mergeCell ref="CGE4:CGF4"/>
    <mergeCell ref="CGG4:CGH4"/>
    <mergeCell ref="CGI4:CGJ4"/>
    <mergeCell ref="CFM4:CFN4"/>
    <mergeCell ref="CFO4:CFP4"/>
    <mergeCell ref="CFQ4:CFR4"/>
    <mergeCell ref="CFS4:CFT4"/>
    <mergeCell ref="CFU4:CFV4"/>
    <mergeCell ref="CFW4:CFX4"/>
    <mergeCell ref="CFA4:CFB4"/>
    <mergeCell ref="CFC4:CFD4"/>
    <mergeCell ref="CFE4:CFF4"/>
    <mergeCell ref="CFG4:CFH4"/>
    <mergeCell ref="CFI4:CFJ4"/>
    <mergeCell ref="CFK4:CFL4"/>
    <mergeCell ref="CEO4:CEP4"/>
    <mergeCell ref="CEQ4:CER4"/>
    <mergeCell ref="CES4:CET4"/>
    <mergeCell ref="CEU4:CEV4"/>
    <mergeCell ref="CEW4:CEX4"/>
    <mergeCell ref="CEY4:CEZ4"/>
    <mergeCell ref="CEC4:CED4"/>
    <mergeCell ref="CEE4:CEF4"/>
    <mergeCell ref="CEG4:CEH4"/>
    <mergeCell ref="CEI4:CEJ4"/>
    <mergeCell ref="CEK4:CEL4"/>
    <mergeCell ref="CEM4:CEN4"/>
    <mergeCell ref="CDQ4:CDR4"/>
    <mergeCell ref="CDS4:CDT4"/>
    <mergeCell ref="CDU4:CDV4"/>
    <mergeCell ref="CDW4:CDX4"/>
    <mergeCell ref="CDY4:CDZ4"/>
    <mergeCell ref="CEA4:CEB4"/>
    <mergeCell ref="CDE4:CDF4"/>
    <mergeCell ref="CDG4:CDH4"/>
    <mergeCell ref="CDI4:CDJ4"/>
    <mergeCell ref="CDK4:CDL4"/>
    <mergeCell ref="CDM4:CDN4"/>
    <mergeCell ref="CDO4:CDP4"/>
    <mergeCell ref="CCS4:CCT4"/>
    <mergeCell ref="CCU4:CCV4"/>
    <mergeCell ref="CCW4:CCX4"/>
    <mergeCell ref="CCY4:CCZ4"/>
    <mergeCell ref="CDA4:CDB4"/>
    <mergeCell ref="CDC4:CDD4"/>
    <mergeCell ref="CCG4:CCH4"/>
    <mergeCell ref="CCI4:CCJ4"/>
    <mergeCell ref="CCK4:CCL4"/>
    <mergeCell ref="CCM4:CCN4"/>
    <mergeCell ref="CCO4:CCP4"/>
    <mergeCell ref="CCQ4:CCR4"/>
    <mergeCell ref="CBU4:CBV4"/>
    <mergeCell ref="CBW4:CBX4"/>
    <mergeCell ref="CBY4:CBZ4"/>
    <mergeCell ref="CCA4:CCB4"/>
    <mergeCell ref="CCC4:CCD4"/>
    <mergeCell ref="CCE4:CCF4"/>
    <mergeCell ref="CBI4:CBJ4"/>
    <mergeCell ref="CBK4:CBL4"/>
    <mergeCell ref="CBM4:CBN4"/>
    <mergeCell ref="CBO4:CBP4"/>
    <mergeCell ref="CBQ4:CBR4"/>
    <mergeCell ref="CBS4:CBT4"/>
    <mergeCell ref="CAW4:CAX4"/>
    <mergeCell ref="CAY4:CAZ4"/>
    <mergeCell ref="CBA4:CBB4"/>
    <mergeCell ref="CBC4:CBD4"/>
    <mergeCell ref="CBE4:CBF4"/>
    <mergeCell ref="CBG4:CBH4"/>
    <mergeCell ref="CAK4:CAL4"/>
    <mergeCell ref="CAM4:CAN4"/>
    <mergeCell ref="CAO4:CAP4"/>
    <mergeCell ref="CAQ4:CAR4"/>
    <mergeCell ref="CAS4:CAT4"/>
    <mergeCell ref="CAU4:CAV4"/>
    <mergeCell ref="BZY4:BZZ4"/>
    <mergeCell ref="CAA4:CAB4"/>
    <mergeCell ref="CAC4:CAD4"/>
    <mergeCell ref="CAE4:CAF4"/>
    <mergeCell ref="CAG4:CAH4"/>
    <mergeCell ref="CAI4:CAJ4"/>
    <mergeCell ref="BZM4:BZN4"/>
    <mergeCell ref="BZO4:BZP4"/>
    <mergeCell ref="BZQ4:BZR4"/>
    <mergeCell ref="BZS4:BZT4"/>
    <mergeCell ref="BZU4:BZV4"/>
    <mergeCell ref="BZW4:BZX4"/>
    <mergeCell ref="BZA4:BZB4"/>
    <mergeCell ref="BZC4:BZD4"/>
    <mergeCell ref="BZE4:BZF4"/>
    <mergeCell ref="BZG4:BZH4"/>
    <mergeCell ref="BZI4:BZJ4"/>
    <mergeCell ref="BZK4:BZL4"/>
    <mergeCell ref="BYO4:BYP4"/>
    <mergeCell ref="BYQ4:BYR4"/>
    <mergeCell ref="BYS4:BYT4"/>
    <mergeCell ref="BYU4:BYV4"/>
    <mergeCell ref="BYW4:BYX4"/>
    <mergeCell ref="BYY4:BYZ4"/>
    <mergeCell ref="BYC4:BYD4"/>
    <mergeCell ref="BYE4:BYF4"/>
    <mergeCell ref="BYG4:BYH4"/>
    <mergeCell ref="BYI4:BYJ4"/>
    <mergeCell ref="BYK4:BYL4"/>
    <mergeCell ref="BYM4:BYN4"/>
    <mergeCell ref="BXQ4:BXR4"/>
    <mergeCell ref="BXS4:BXT4"/>
    <mergeCell ref="BXU4:BXV4"/>
    <mergeCell ref="BXW4:BXX4"/>
    <mergeCell ref="BXY4:BXZ4"/>
    <mergeCell ref="BYA4:BYB4"/>
    <mergeCell ref="BXE4:BXF4"/>
    <mergeCell ref="BXG4:BXH4"/>
    <mergeCell ref="BXI4:BXJ4"/>
    <mergeCell ref="BXK4:BXL4"/>
    <mergeCell ref="BXM4:BXN4"/>
    <mergeCell ref="BXO4:BXP4"/>
    <mergeCell ref="BWS4:BWT4"/>
    <mergeCell ref="BWU4:BWV4"/>
    <mergeCell ref="BWW4:BWX4"/>
    <mergeCell ref="BWY4:BWZ4"/>
    <mergeCell ref="BXA4:BXB4"/>
    <mergeCell ref="BXC4:BXD4"/>
    <mergeCell ref="BWG4:BWH4"/>
    <mergeCell ref="BWI4:BWJ4"/>
    <mergeCell ref="BWK4:BWL4"/>
    <mergeCell ref="BWM4:BWN4"/>
    <mergeCell ref="BWO4:BWP4"/>
    <mergeCell ref="BWQ4:BWR4"/>
    <mergeCell ref="BVU4:BVV4"/>
    <mergeCell ref="BVW4:BVX4"/>
    <mergeCell ref="BVY4:BVZ4"/>
    <mergeCell ref="BWA4:BWB4"/>
    <mergeCell ref="BWC4:BWD4"/>
    <mergeCell ref="BWE4:BWF4"/>
    <mergeCell ref="BVI4:BVJ4"/>
    <mergeCell ref="BVK4:BVL4"/>
    <mergeCell ref="BVM4:BVN4"/>
    <mergeCell ref="BVO4:BVP4"/>
    <mergeCell ref="BVQ4:BVR4"/>
    <mergeCell ref="BVS4:BVT4"/>
    <mergeCell ref="BUW4:BUX4"/>
    <mergeCell ref="BUY4:BUZ4"/>
    <mergeCell ref="BVA4:BVB4"/>
    <mergeCell ref="BVC4:BVD4"/>
    <mergeCell ref="BVE4:BVF4"/>
    <mergeCell ref="BVG4:BVH4"/>
    <mergeCell ref="BUK4:BUL4"/>
    <mergeCell ref="BUM4:BUN4"/>
    <mergeCell ref="BUO4:BUP4"/>
    <mergeCell ref="BUQ4:BUR4"/>
    <mergeCell ref="BUS4:BUT4"/>
    <mergeCell ref="BUU4:BUV4"/>
    <mergeCell ref="BTY4:BTZ4"/>
    <mergeCell ref="BUA4:BUB4"/>
    <mergeCell ref="BUC4:BUD4"/>
    <mergeCell ref="BUE4:BUF4"/>
    <mergeCell ref="BUG4:BUH4"/>
    <mergeCell ref="BUI4:BUJ4"/>
    <mergeCell ref="BTM4:BTN4"/>
    <mergeCell ref="BTO4:BTP4"/>
    <mergeCell ref="BTQ4:BTR4"/>
    <mergeCell ref="BTS4:BTT4"/>
    <mergeCell ref="BTU4:BTV4"/>
    <mergeCell ref="BTW4:BTX4"/>
    <mergeCell ref="BTA4:BTB4"/>
    <mergeCell ref="BTC4:BTD4"/>
    <mergeCell ref="BTE4:BTF4"/>
    <mergeCell ref="BTG4:BTH4"/>
    <mergeCell ref="BTI4:BTJ4"/>
    <mergeCell ref="BTK4:BTL4"/>
    <mergeCell ref="BSO4:BSP4"/>
    <mergeCell ref="BSQ4:BSR4"/>
    <mergeCell ref="BSS4:BST4"/>
    <mergeCell ref="BSU4:BSV4"/>
    <mergeCell ref="BSW4:BSX4"/>
    <mergeCell ref="BSY4:BSZ4"/>
    <mergeCell ref="BSC4:BSD4"/>
    <mergeCell ref="BSE4:BSF4"/>
    <mergeCell ref="BSG4:BSH4"/>
    <mergeCell ref="BSI4:BSJ4"/>
    <mergeCell ref="BSK4:BSL4"/>
    <mergeCell ref="BSM4:BSN4"/>
    <mergeCell ref="BRQ4:BRR4"/>
    <mergeCell ref="BRS4:BRT4"/>
    <mergeCell ref="BRU4:BRV4"/>
    <mergeCell ref="BRW4:BRX4"/>
    <mergeCell ref="BRY4:BRZ4"/>
    <mergeCell ref="BSA4:BSB4"/>
    <mergeCell ref="BRE4:BRF4"/>
    <mergeCell ref="BRG4:BRH4"/>
    <mergeCell ref="BRI4:BRJ4"/>
    <mergeCell ref="BRK4:BRL4"/>
    <mergeCell ref="BRM4:BRN4"/>
    <mergeCell ref="BRO4:BRP4"/>
    <mergeCell ref="BQS4:BQT4"/>
    <mergeCell ref="BQU4:BQV4"/>
    <mergeCell ref="BQW4:BQX4"/>
    <mergeCell ref="BQY4:BQZ4"/>
    <mergeCell ref="BRA4:BRB4"/>
    <mergeCell ref="BRC4:BRD4"/>
    <mergeCell ref="BQG4:BQH4"/>
    <mergeCell ref="BQI4:BQJ4"/>
    <mergeCell ref="BQK4:BQL4"/>
    <mergeCell ref="BQM4:BQN4"/>
    <mergeCell ref="BQO4:BQP4"/>
    <mergeCell ref="BQQ4:BQR4"/>
    <mergeCell ref="BPU4:BPV4"/>
    <mergeCell ref="BPW4:BPX4"/>
    <mergeCell ref="BPY4:BPZ4"/>
    <mergeCell ref="BQA4:BQB4"/>
    <mergeCell ref="BQC4:BQD4"/>
    <mergeCell ref="BQE4:BQF4"/>
    <mergeCell ref="BPI4:BPJ4"/>
    <mergeCell ref="BPK4:BPL4"/>
    <mergeCell ref="BPM4:BPN4"/>
    <mergeCell ref="BPO4:BPP4"/>
    <mergeCell ref="BPQ4:BPR4"/>
    <mergeCell ref="BPS4:BPT4"/>
    <mergeCell ref="BOW4:BOX4"/>
    <mergeCell ref="BOY4:BOZ4"/>
    <mergeCell ref="BPA4:BPB4"/>
    <mergeCell ref="BPC4:BPD4"/>
    <mergeCell ref="BPE4:BPF4"/>
    <mergeCell ref="BPG4:BPH4"/>
    <mergeCell ref="BOK4:BOL4"/>
    <mergeCell ref="BOM4:BON4"/>
    <mergeCell ref="BOO4:BOP4"/>
    <mergeCell ref="BOQ4:BOR4"/>
    <mergeCell ref="BOS4:BOT4"/>
    <mergeCell ref="BOU4:BOV4"/>
    <mergeCell ref="BNY4:BNZ4"/>
    <mergeCell ref="BOA4:BOB4"/>
    <mergeCell ref="BOC4:BOD4"/>
    <mergeCell ref="BOE4:BOF4"/>
    <mergeCell ref="BOG4:BOH4"/>
    <mergeCell ref="BOI4:BOJ4"/>
    <mergeCell ref="BNM4:BNN4"/>
    <mergeCell ref="BNO4:BNP4"/>
    <mergeCell ref="BNQ4:BNR4"/>
    <mergeCell ref="BNS4:BNT4"/>
    <mergeCell ref="BNU4:BNV4"/>
    <mergeCell ref="BNW4:BNX4"/>
    <mergeCell ref="BNA4:BNB4"/>
    <mergeCell ref="BNC4:BND4"/>
    <mergeCell ref="BNE4:BNF4"/>
    <mergeCell ref="BNG4:BNH4"/>
    <mergeCell ref="BNI4:BNJ4"/>
    <mergeCell ref="BNK4:BNL4"/>
    <mergeCell ref="BMO4:BMP4"/>
    <mergeCell ref="BMQ4:BMR4"/>
    <mergeCell ref="BMS4:BMT4"/>
    <mergeCell ref="BMU4:BMV4"/>
    <mergeCell ref="BMW4:BMX4"/>
    <mergeCell ref="BMY4:BMZ4"/>
    <mergeCell ref="BMC4:BMD4"/>
    <mergeCell ref="BME4:BMF4"/>
    <mergeCell ref="BMG4:BMH4"/>
    <mergeCell ref="BMI4:BMJ4"/>
    <mergeCell ref="BMK4:BML4"/>
    <mergeCell ref="BMM4:BMN4"/>
    <mergeCell ref="BLQ4:BLR4"/>
    <mergeCell ref="BLS4:BLT4"/>
    <mergeCell ref="BLU4:BLV4"/>
    <mergeCell ref="BLW4:BLX4"/>
    <mergeCell ref="BLY4:BLZ4"/>
    <mergeCell ref="BMA4:BMB4"/>
    <mergeCell ref="BLE4:BLF4"/>
    <mergeCell ref="BLG4:BLH4"/>
    <mergeCell ref="BLI4:BLJ4"/>
    <mergeCell ref="BLK4:BLL4"/>
    <mergeCell ref="BLM4:BLN4"/>
    <mergeCell ref="BLO4:BLP4"/>
    <mergeCell ref="BKS4:BKT4"/>
    <mergeCell ref="BKU4:BKV4"/>
    <mergeCell ref="BKW4:BKX4"/>
    <mergeCell ref="BKY4:BKZ4"/>
    <mergeCell ref="BLA4:BLB4"/>
    <mergeCell ref="BLC4:BLD4"/>
    <mergeCell ref="BKG4:BKH4"/>
    <mergeCell ref="BKI4:BKJ4"/>
    <mergeCell ref="BKK4:BKL4"/>
    <mergeCell ref="BKM4:BKN4"/>
    <mergeCell ref="BKO4:BKP4"/>
    <mergeCell ref="BKQ4:BKR4"/>
    <mergeCell ref="BJU4:BJV4"/>
    <mergeCell ref="BJW4:BJX4"/>
    <mergeCell ref="BJY4:BJZ4"/>
    <mergeCell ref="BKA4:BKB4"/>
    <mergeCell ref="BKC4:BKD4"/>
    <mergeCell ref="BKE4:BKF4"/>
    <mergeCell ref="BJI4:BJJ4"/>
    <mergeCell ref="BJK4:BJL4"/>
    <mergeCell ref="BJM4:BJN4"/>
    <mergeCell ref="BJO4:BJP4"/>
    <mergeCell ref="BJQ4:BJR4"/>
    <mergeCell ref="BJS4:BJT4"/>
    <mergeCell ref="BIW4:BIX4"/>
    <mergeCell ref="BIY4:BIZ4"/>
    <mergeCell ref="BJA4:BJB4"/>
    <mergeCell ref="BJC4:BJD4"/>
    <mergeCell ref="BJE4:BJF4"/>
    <mergeCell ref="BJG4:BJH4"/>
    <mergeCell ref="BIK4:BIL4"/>
    <mergeCell ref="BIM4:BIN4"/>
    <mergeCell ref="BIO4:BIP4"/>
    <mergeCell ref="BIQ4:BIR4"/>
    <mergeCell ref="BIS4:BIT4"/>
    <mergeCell ref="BIU4:BIV4"/>
    <mergeCell ref="BHY4:BHZ4"/>
    <mergeCell ref="BIA4:BIB4"/>
    <mergeCell ref="BIC4:BID4"/>
    <mergeCell ref="BIE4:BIF4"/>
    <mergeCell ref="BIG4:BIH4"/>
    <mergeCell ref="BII4:BIJ4"/>
    <mergeCell ref="BHM4:BHN4"/>
    <mergeCell ref="BHO4:BHP4"/>
    <mergeCell ref="BHQ4:BHR4"/>
    <mergeCell ref="BHS4:BHT4"/>
    <mergeCell ref="BHU4:BHV4"/>
    <mergeCell ref="BHW4:BHX4"/>
    <mergeCell ref="BHA4:BHB4"/>
    <mergeCell ref="BHC4:BHD4"/>
    <mergeCell ref="BHE4:BHF4"/>
    <mergeCell ref="BHG4:BHH4"/>
    <mergeCell ref="BHI4:BHJ4"/>
    <mergeCell ref="BHK4:BHL4"/>
    <mergeCell ref="BGO4:BGP4"/>
    <mergeCell ref="BGQ4:BGR4"/>
    <mergeCell ref="BGS4:BGT4"/>
    <mergeCell ref="BGU4:BGV4"/>
    <mergeCell ref="BGW4:BGX4"/>
    <mergeCell ref="BGY4:BGZ4"/>
    <mergeCell ref="BGC4:BGD4"/>
    <mergeCell ref="BGE4:BGF4"/>
    <mergeCell ref="BGG4:BGH4"/>
    <mergeCell ref="BGI4:BGJ4"/>
    <mergeCell ref="BGK4:BGL4"/>
    <mergeCell ref="BGM4:BGN4"/>
    <mergeCell ref="BFQ4:BFR4"/>
    <mergeCell ref="BFS4:BFT4"/>
    <mergeCell ref="BFU4:BFV4"/>
    <mergeCell ref="BFW4:BFX4"/>
    <mergeCell ref="BFY4:BFZ4"/>
    <mergeCell ref="BGA4:BGB4"/>
    <mergeCell ref="BFE4:BFF4"/>
    <mergeCell ref="BFG4:BFH4"/>
    <mergeCell ref="BFI4:BFJ4"/>
    <mergeCell ref="BFK4:BFL4"/>
    <mergeCell ref="BFM4:BFN4"/>
    <mergeCell ref="BFO4:BFP4"/>
    <mergeCell ref="BES4:BET4"/>
    <mergeCell ref="BEU4:BEV4"/>
    <mergeCell ref="BEW4:BEX4"/>
    <mergeCell ref="BEY4:BEZ4"/>
    <mergeCell ref="BFA4:BFB4"/>
    <mergeCell ref="BFC4:BFD4"/>
    <mergeCell ref="BEG4:BEH4"/>
    <mergeCell ref="BEI4:BEJ4"/>
    <mergeCell ref="BEK4:BEL4"/>
    <mergeCell ref="BEM4:BEN4"/>
    <mergeCell ref="BEO4:BEP4"/>
    <mergeCell ref="BEQ4:BER4"/>
    <mergeCell ref="BDU4:BDV4"/>
    <mergeCell ref="BDW4:BDX4"/>
    <mergeCell ref="BDY4:BDZ4"/>
    <mergeCell ref="BEA4:BEB4"/>
    <mergeCell ref="BEC4:BED4"/>
    <mergeCell ref="BEE4:BEF4"/>
    <mergeCell ref="BDI4:BDJ4"/>
    <mergeCell ref="BDK4:BDL4"/>
    <mergeCell ref="BDM4:BDN4"/>
    <mergeCell ref="BDO4:BDP4"/>
    <mergeCell ref="BDQ4:BDR4"/>
    <mergeCell ref="BDS4:BDT4"/>
    <mergeCell ref="BCW4:BCX4"/>
    <mergeCell ref="BCY4:BCZ4"/>
    <mergeCell ref="BDA4:BDB4"/>
    <mergeCell ref="BDC4:BDD4"/>
    <mergeCell ref="BDE4:BDF4"/>
    <mergeCell ref="BDG4:BDH4"/>
    <mergeCell ref="BCK4:BCL4"/>
    <mergeCell ref="BCM4:BCN4"/>
    <mergeCell ref="BCO4:BCP4"/>
    <mergeCell ref="BCQ4:BCR4"/>
    <mergeCell ref="BCS4:BCT4"/>
    <mergeCell ref="BCU4:BCV4"/>
    <mergeCell ref="BBY4:BBZ4"/>
    <mergeCell ref="BCA4:BCB4"/>
    <mergeCell ref="BCC4:BCD4"/>
    <mergeCell ref="BCE4:BCF4"/>
    <mergeCell ref="BCG4:BCH4"/>
    <mergeCell ref="BCI4:BCJ4"/>
    <mergeCell ref="BBM4:BBN4"/>
    <mergeCell ref="BBO4:BBP4"/>
    <mergeCell ref="BBQ4:BBR4"/>
    <mergeCell ref="BBS4:BBT4"/>
    <mergeCell ref="BBU4:BBV4"/>
    <mergeCell ref="BBW4:BBX4"/>
    <mergeCell ref="BBA4:BBB4"/>
    <mergeCell ref="BBC4:BBD4"/>
    <mergeCell ref="BBE4:BBF4"/>
    <mergeCell ref="BBG4:BBH4"/>
    <mergeCell ref="BBI4:BBJ4"/>
    <mergeCell ref="BBK4:BBL4"/>
    <mergeCell ref="BAO4:BAP4"/>
    <mergeCell ref="BAQ4:BAR4"/>
    <mergeCell ref="BAS4:BAT4"/>
    <mergeCell ref="BAU4:BAV4"/>
    <mergeCell ref="BAW4:BAX4"/>
    <mergeCell ref="BAY4:BAZ4"/>
    <mergeCell ref="BAC4:BAD4"/>
    <mergeCell ref="BAE4:BAF4"/>
    <mergeCell ref="BAG4:BAH4"/>
    <mergeCell ref="BAI4:BAJ4"/>
    <mergeCell ref="BAK4:BAL4"/>
    <mergeCell ref="BAM4:BAN4"/>
    <mergeCell ref="AZQ4:AZR4"/>
    <mergeCell ref="AZS4:AZT4"/>
    <mergeCell ref="AZU4:AZV4"/>
    <mergeCell ref="AZW4:AZX4"/>
    <mergeCell ref="AZY4:AZZ4"/>
    <mergeCell ref="BAA4:BAB4"/>
    <mergeCell ref="AZE4:AZF4"/>
    <mergeCell ref="AZG4:AZH4"/>
    <mergeCell ref="AZI4:AZJ4"/>
    <mergeCell ref="AZK4:AZL4"/>
    <mergeCell ref="AZM4:AZN4"/>
    <mergeCell ref="AZO4:AZP4"/>
    <mergeCell ref="AYS4:AYT4"/>
    <mergeCell ref="AYU4:AYV4"/>
    <mergeCell ref="AYW4:AYX4"/>
    <mergeCell ref="AYY4:AYZ4"/>
    <mergeCell ref="AZA4:AZB4"/>
    <mergeCell ref="AZC4:AZD4"/>
    <mergeCell ref="AYG4:AYH4"/>
    <mergeCell ref="AYI4:AYJ4"/>
    <mergeCell ref="AYK4:AYL4"/>
    <mergeCell ref="AYM4:AYN4"/>
    <mergeCell ref="AYO4:AYP4"/>
    <mergeCell ref="AYQ4:AYR4"/>
    <mergeCell ref="AXU4:AXV4"/>
    <mergeCell ref="AXW4:AXX4"/>
    <mergeCell ref="AXY4:AXZ4"/>
    <mergeCell ref="AYA4:AYB4"/>
    <mergeCell ref="AYC4:AYD4"/>
    <mergeCell ref="AYE4:AYF4"/>
    <mergeCell ref="AXI4:AXJ4"/>
    <mergeCell ref="AXK4:AXL4"/>
    <mergeCell ref="AXM4:AXN4"/>
    <mergeCell ref="AXO4:AXP4"/>
    <mergeCell ref="AXQ4:AXR4"/>
    <mergeCell ref="AXS4:AXT4"/>
    <mergeCell ref="AWW4:AWX4"/>
    <mergeCell ref="AWY4:AWZ4"/>
    <mergeCell ref="AXA4:AXB4"/>
    <mergeCell ref="AXC4:AXD4"/>
    <mergeCell ref="AXE4:AXF4"/>
    <mergeCell ref="AXG4:AXH4"/>
    <mergeCell ref="AWK4:AWL4"/>
    <mergeCell ref="AWM4:AWN4"/>
    <mergeCell ref="AWO4:AWP4"/>
    <mergeCell ref="AWQ4:AWR4"/>
    <mergeCell ref="AWS4:AWT4"/>
    <mergeCell ref="AWU4:AWV4"/>
    <mergeCell ref="AVY4:AVZ4"/>
    <mergeCell ref="AWA4:AWB4"/>
    <mergeCell ref="AWC4:AWD4"/>
    <mergeCell ref="AWE4:AWF4"/>
    <mergeCell ref="AWG4:AWH4"/>
    <mergeCell ref="AWI4:AWJ4"/>
    <mergeCell ref="AVM4:AVN4"/>
    <mergeCell ref="AVO4:AVP4"/>
    <mergeCell ref="AVQ4:AVR4"/>
    <mergeCell ref="AVS4:AVT4"/>
    <mergeCell ref="AVU4:AVV4"/>
    <mergeCell ref="AVW4:AVX4"/>
    <mergeCell ref="AVA4:AVB4"/>
    <mergeCell ref="AVC4:AVD4"/>
    <mergeCell ref="AVE4:AVF4"/>
    <mergeCell ref="AVG4:AVH4"/>
    <mergeCell ref="AVI4:AVJ4"/>
    <mergeCell ref="AVK4:AVL4"/>
    <mergeCell ref="AUO4:AUP4"/>
    <mergeCell ref="AUQ4:AUR4"/>
    <mergeCell ref="AUS4:AUT4"/>
    <mergeCell ref="AUU4:AUV4"/>
    <mergeCell ref="AUW4:AUX4"/>
    <mergeCell ref="AUY4:AUZ4"/>
    <mergeCell ref="AUC4:AUD4"/>
    <mergeCell ref="AUE4:AUF4"/>
    <mergeCell ref="AUG4:AUH4"/>
    <mergeCell ref="AUI4:AUJ4"/>
    <mergeCell ref="AUK4:AUL4"/>
    <mergeCell ref="AUM4:AUN4"/>
    <mergeCell ref="ATQ4:ATR4"/>
    <mergeCell ref="ATS4:ATT4"/>
    <mergeCell ref="ATU4:ATV4"/>
    <mergeCell ref="ATW4:ATX4"/>
    <mergeCell ref="ATY4:ATZ4"/>
    <mergeCell ref="AUA4:AUB4"/>
    <mergeCell ref="ATE4:ATF4"/>
    <mergeCell ref="ATG4:ATH4"/>
    <mergeCell ref="ATI4:ATJ4"/>
    <mergeCell ref="ATK4:ATL4"/>
    <mergeCell ref="ATM4:ATN4"/>
    <mergeCell ref="ATO4:ATP4"/>
    <mergeCell ref="ASS4:AST4"/>
    <mergeCell ref="ASU4:ASV4"/>
    <mergeCell ref="ASW4:ASX4"/>
    <mergeCell ref="ASY4:ASZ4"/>
    <mergeCell ref="ATA4:ATB4"/>
    <mergeCell ref="ATC4:ATD4"/>
    <mergeCell ref="ASG4:ASH4"/>
    <mergeCell ref="ASI4:ASJ4"/>
    <mergeCell ref="ASK4:ASL4"/>
    <mergeCell ref="ASM4:ASN4"/>
    <mergeCell ref="ASO4:ASP4"/>
    <mergeCell ref="ASQ4:ASR4"/>
    <mergeCell ref="ARU4:ARV4"/>
    <mergeCell ref="ARW4:ARX4"/>
    <mergeCell ref="ARY4:ARZ4"/>
    <mergeCell ref="ASA4:ASB4"/>
    <mergeCell ref="ASC4:ASD4"/>
    <mergeCell ref="ASE4:ASF4"/>
    <mergeCell ref="ARI4:ARJ4"/>
    <mergeCell ref="ARK4:ARL4"/>
    <mergeCell ref="ARM4:ARN4"/>
    <mergeCell ref="ARO4:ARP4"/>
    <mergeCell ref="ARQ4:ARR4"/>
    <mergeCell ref="ARS4:ART4"/>
    <mergeCell ref="AQW4:AQX4"/>
    <mergeCell ref="AQY4:AQZ4"/>
    <mergeCell ref="ARA4:ARB4"/>
    <mergeCell ref="ARC4:ARD4"/>
    <mergeCell ref="ARE4:ARF4"/>
    <mergeCell ref="ARG4:ARH4"/>
    <mergeCell ref="AQK4:AQL4"/>
    <mergeCell ref="AQM4:AQN4"/>
    <mergeCell ref="AQO4:AQP4"/>
    <mergeCell ref="AQQ4:AQR4"/>
    <mergeCell ref="AQS4:AQT4"/>
    <mergeCell ref="AQU4:AQV4"/>
    <mergeCell ref="APY4:APZ4"/>
    <mergeCell ref="AQA4:AQB4"/>
    <mergeCell ref="AQC4:AQD4"/>
    <mergeCell ref="AQE4:AQF4"/>
    <mergeCell ref="AQG4:AQH4"/>
    <mergeCell ref="AQI4:AQJ4"/>
    <mergeCell ref="APM4:APN4"/>
    <mergeCell ref="APO4:APP4"/>
    <mergeCell ref="APQ4:APR4"/>
    <mergeCell ref="APS4:APT4"/>
    <mergeCell ref="APU4:APV4"/>
    <mergeCell ref="APW4:APX4"/>
    <mergeCell ref="APA4:APB4"/>
    <mergeCell ref="APC4:APD4"/>
    <mergeCell ref="APE4:APF4"/>
    <mergeCell ref="APG4:APH4"/>
    <mergeCell ref="API4:APJ4"/>
    <mergeCell ref="APK4:APL4"/>
    <mergeCell ref="AOO4:AOP4"/>
    <mergeCell ref="AOQ4:AOR4"/>
    <mergeCell ref="AOS4:AOT4"/>
    <mergeCell ref="AOU4:AOV4"/>
    <mergeCell ref="AOW4:AOX4"/>
    <mergeCell ref="AOY4:AOZ4"/>
    <mergeCell ref="AOC4:AOD4"/>
    <mergeCell ref="AOE4:AOF4"/>
    <mergeCell ref="AOG4:AOH4"/>
    <mergeCell ref="AOI4:AOJ4"/>
    <mergeCell ref="AOK4:AOL4"/>
    <mergeCell ref="AOM4:AON4"/>
    <mergeCell ref="ANQ4:ANR4"/>
    <mergeCell ref="ANS4:ANT4"/>
    <mergeCell ref="ANU4:ANV4"/>
    <mergeCell ref="ANW4:ANX4"/>
    <mergeCell ref="ANY4:ANZ4"/>
    <mergeCell ref="AOA4:AOB4"/>
    <mergeCell ref="ANE4:ANF4"/>
    <mergeCell ref="ANG4:ANH4"/>
    <mergeCell ref="ANI4:ANJ4"/>
    <mergeCell ref="ANK4:ANL4"/>
    <mergeCell ref="ANM4:ANN4"/>
    <mergeCell ref="ANO4:ANP4"/>
    <mergeCell ref="AMS4:AMT4"/>
    <mergeCell ref="AMU4:AMV4"/>
    <mergeCell ref="AMW4:AMX4"/>
    <mergeCell ref="AMY4:AMZ4"/>
    <mergeCell ref="ANA4:ANB4"/>
    <mergeCell ref="ANC4:AND4"/>
    <mergeCell ref="AMG4:AMH4"/>
    <mergeCell ref="AMI4:AMJ4"/>
    <mergeCell ref="AMK4:AML4"/>
    <mergeCell ref="AMM4:AMN4"/>
    <mergeCell ref="AMO4:AMP4"/>
    <mergeCell ref="AMQ4:AMR4"/>
    <mergeCell ref="ALU4:ALV4"/>
    <mergeCell ref="ALW4:ALX4"/>
    <mergeCell ref="ALY4:ALZ4"/>
    <mergeCell ref="AMA4:AMB4"/>
    <mergeCell ref="AMC4:AMD4"/>
    <mergeCell ref="AME4:AMF4"/>
    <mergeCell ref="ALI4:ALJ4"/>
    <mergeCell ref="ALK4:ALL4"/>
    <mergeCell ref="ALM4:ALN4"/>
    <mergeCell ref="ALO4:ALP4"/>
    <mergeCell ref="ALQ4:ALR4"/>
    <mergeCell ref="ALS4:ALT4"/>
    <mergeCell ref="AKW4:AKX4"/>
    <mergeCell ref="AKY4:AKZ4"/>
    <mergeCell ref="ALA4:ALB4"/>
    <mergeCell ref="ALC4:ALD4"/>
    <mergeCell ref="ALE4:ALF4"/>
    <mergeCell ref="ALG4:ALH4"/>
    <mergeCell ref="AKK4:AKL4"/>
    <mergeCell ref="AKM4:AKN4"/>
    <mergeCell ref="AKO4:AKP4"/>
    <mergeCell ref="AKQ4:AKR4"/>
    <mergeCell ref="AKS4:AKT4"/>
    <mergeCell ref="AKU4:AKV4"/>
    <mergeCell ref="AJY4:AJZ4"/>
    <mergeCell ref="AKA4:AKB4"/>
    <mergeCell ref="AKC4:AKD4"/>
    <mergeCell ref="AKE4:AKF4"/>
    <mergeCell ref="AKG4:AKH4"/>
    <mergeCell ref="AKI4:AKJ4"/>
    <mergeCell ref="AJM4:AJN4"/>
    <mergeCell ref="AJO4:AJP4"/>
    <mergeCell ref="AJQ4:AJR4"/>
    <mergeCell ref="AJS4:AJT4"/>
    <mergeCell ref="AJU4:AJV4"/>
    <mergeCell ref="AJW4:AJX4"/>
    <mergeCell ref="AJA4:AJB4"/>
    <mergeCell ref="AJC4:AJD4"/>
    <mergeCell ref="AJE4:AJF4"/>
    <mergeCell ref="AJG4:AJH4"/>
    <mergeCell ref="AJI4:AJJ4"/>
    <mergeCell ref="AJK4:AJL4"/>
    <mergeCell ref="AIO4:AIP4"/>
    <mergeCell ref="AIQ4:AIR4"/>
    <mergeCell ref="AIS4:AIT4"/>
    <mergeCell ref="AIU4:AIV4"/>
    <mergeCell ref="AIW4:AIX4"/>
    <mergeCell ref="AIY4:AIZ4"/>
    <mergeCell ref="AIC4:AID4"/>
    <mergeCell ref="AIE4:AIF4"/>
    <mergeCell ref="AIG4:AIH4"/>
    <mergeCell ref="AII4:AIJ4"/>
    <mergeCell ref="AIK4:AIL4"/>
    <mergeCell ref="AIM4:AIN4"/>
    <mergeCell ref="AHQ4:AHR4"/>
    <mergeCell ref="AHS4:AHT4"/>
    <mergeCell ref="AHU4:AHV4"/>
    <mergeCell ref="AHW4:AHX4"/>
    <mergeCell ref="AHY4:AHZ4"/>
    <mergeCell ref="AIA4:AIB4"/>
    <mergeCell ref="AHE4:AHF4"/>
    <mergeCell ref="AHG4:AHH4"/>
    <mergeCell ref="AHI4:AHJ4"/>
    <mergeCell ref="AHK4:AHL4"/>
    <mergeCell ref="AHM4:AHN4"/>
    <mergeCell ref="AHO4:AHP4"/>
    <mergeCell ref="AGS4:AGT4"/>
    <mergeCell ref="AGU4:AGV4"/>
    <mergeCell ref="AGW4:AGX4"/>
    <mergeCell ref="AGY4:AGZ4"/>
    <mergeCell ref="AHA4:AHB4"/>
    <mergeCell ref="AHC4:AHD4"/>
    <mergeCell ref="AGG4:AGH4"/>
    <mergeCell ref="AGI4:AGJ4"/>
    <mergeCell ref="AGK4:AGL4"/>
    <mergeCell ref="AGM4:AGN4"/>
    <mergeCell ref="AGO4:AGP4"/>
    <mergeCell ref="AGQ4:AGR4"/>
    <mergeCell ref="AFU4:AFV4"/>
    <mergeCell ref="AFW4:AFX4"/>
    <mergeCell ref="AFY4:AFZ4"/>
    <mergeCell ref="AGA4:AGB4"/>
    <mergeCell ref="AGC4:AGD4"/>
    <mergeCell ref="AGE4:AGF4"/>
    <mergeCell ref="AFI4:AFJ4"/>
    <mergeCell ref="AFK4:AFL4"/>
    <mergeCell ref="AFM4:AFN4"/>
    <mergeCell ref="AFO4:AFP4"/>
    <mergeCell ref="AFQ4:AFR4"/>
    <mergeCell ref="AFS4:AFT4"/>
    <mergeCell ref="AEW4:AEX4"/>
    <mergeCell ref="AEY4:AEZ4"/>
    <mergeCell ref="AFA4:AFB4"/>
    <mergeCell ref="AFC4:AFD4"/>
    <mergeCell ref="AFE4:AFF4"/>
    <mergeCell ref="AFG4:AFH4"/>
    <mergeCell ref="AEK4:AEL4"/>
    <mergeCell ref="AEM4:AEN4"/>
    <mergeCell ref="AEO4:AEP4"/>
    <mergeCell ref="AEQ4:AER4"/>
    <mergeCell ref="AES4:AET4"/>
    <mergeCell ref="AEU4:AEV4"/>
    <mergeCell ref="ADY4:ADZ4"/>
    <mergeCell ref="AEA4:AEB4"/>
    <mergeCell ref="AEC4:AED4"/>
    <mergeCell ref="AEE4:AEF4"/>
    <mergeCell ref="AEG4:AEH4"/>
    <mergeCell ref="AEI4:AEJ4"/>
    <mergeCell ref="ADM4:ADN4"/>
    <mergeCell ref="ADO4:ADP4"/>
    <mergeCell ref="ADQ4:ADR4"/>
    <mergeCell ref="ADS4:ADT4"/>
    <mergeCell ref="ADU4:ADV4"/>
    <mergeCell ref="ADW4:ADX4"/>
    <mergeCell ref="ADA4:ADB4"/>
    <mergeCell ref="ADC4:ADD4"/>
    <mergeCell ref="ADE4:ADF4"/>
    <mergeCell ref="ADG4:ADH4"/>
    <mergeCell ref="ADI4:ADJ4"/>
    <mergeCell ref="ADK4:ADL4"/>
    <mergeCell ref="ACO4:ACP4"/>
    <mergeCell ref="ACQ4:ACR4"/>
    <mergeCell ref="ACS4:ACT4"/>
    <mergeCell ref="ACU4:ACV4"/>
    <mergeCell ref="ACW4:ACX4"/>
    <mergeCell ref="ACY4:ACZ4"/>
    <mergeCell ref="ACC4:ACD4"/>
    <mergeCell ref="ACE4:ACF4"/>
    <mergeCell ref="ACG4:ACH4"/>
    <mergeCell ref="ACI4:ACJ4"/>
    <mergeCell ref="ACK4:ACL4"/>
    <mergeCell ref="ACM4:ACN4"/>
    <mergeCell ref="ABQ4:ABR4"/>
    <mergeCell ref="ABS4:ABT4"/>
    <mergeCell ref="ABU4:ABV4"/>
    <mergeCell ref="ABW4:ABX4"/>
    <mergeCell ref="ABY4:ABZ4"/>
    <mergeCell ref="ACA4:ACB4"/>
    <mergeCell ref="ABE4:ABF4"/>
    <mergeCell ref="ABG4:ABH4"/>
    <mergeCell ref="ABI4:ABJ4"/>
    <mergeCell ref="ABK4:ABL4"/>
    <mergeCell ref="ABM4:ABN4"/>
    <mergeCell ref="ABO4:ABP4"/>
    <mergeCell ref="AAS4:AAT4"/>
    <mergeCell ref="AAU4:AAV4"/>
    <mergeCell ref="AAW4:AAX4"/>
    <mergeCell ref="AAY4:AAZ4"/>
    <mergeCell ref="ABA4:ABB4"/>
    <mergeCell ref="ABC4:ABD4"/>
    <mergeCell ref="AAG4:AAH4"/>
    <mergeCell ref="AAI4:AAJ4"/>
    <mergeCell ref="AAK4:AAL4"/>
    <mergeCell ref="AAM4:AAN4"/>
    <mergeCell ref="AAO4:AAP4"/>
    <mergeCell ref="AAQ4:AAR4"/>
    <mergeCell ref="ZU4:ZV4"/>
    <mergeCell ref="ZW4:ZX4"/>
    <mergeCell ref="ZY4:ZZ4"/>
    <mergeCell ref="AAA4:AAB4"/>
    <mergeCell ref="AAC4:AAD4"/>
    <mergeCell ref="AAE4:AAF4"/>
    <mergeCell ref="ZI4:ZJ4"/>
    <mergeCell ref="ZK4:ZL4"/>
    <mergeCell ref="ZM4:ZN4"/>
    <mergeCell ref="ZO4:ZP4"/>
    <mergeCell ref="ZQ4:ZR4"/>
    <mergeCell ref="ZS4:ZT4"/>
    <mergeCell ref="YW4:YX4"/>
    <mergeCell ref="YY4:YZ4"/>
    <mergeCell ref="ZA4:ZB4"/>
    <mergeCell ref="ZC4:ZD4"/>
    <mergeCell ref="ZE4:ZF4"/>
    <mergeCell ref="ZG4:ZH4"/>
    <mergeCell ref="YK4:YL4"/>
    <mergeCell ref="YM4:YN4"/>
    <mergeCell ref="YO4:YP4"/>
    <mergeCell ref="YQ4:YR4"/>
    <mergeCell ref="YS4:YT4"/>
    <mergeCell ref="YU4:YV4"/>
    <mergeCell ref="XY4:XZ4"/>
    <mergeCell ref="YA4:YB4"/>
    <mergeCell ref="YC4:YD4"/>
    <mergeCell ref="YE4:YF4"/>
    <mergeCell ref="YG4:YH4"/>
    <mergeCell ref="YI4:YJ4"/>
    <mergeCell ref="XM4:XN4"/>
    <mergeCell ref="XO4:XP4"/>
    <mergeCell ref="XQ4:XR4"/>
    <mergeCell ref="XS4:XT4"/>
    <mergeCell ref="XU4:XV4"/>
    <mergeCell ref="XW4:XX4"/>
    <mergeCell ref="XA4:XB4"/>
    <mergeCell ref="XC4:XD4"/>
    <mergeCell ref="XE4:XF4"/>
    <mergeCell ref="XG4:XH4"/>
    <mergeCell ref="XI4:XJ4"/>
    <mergeCell ref="XK4:XL4"/>
    <mergeCell ref="WO4:WP4"/>
    <mergeCell ref="WQ4:WR4"/>
    <mergeCell ref="WS4:WT4"/>
    <mergeCell ref="WU4:WV4"/>
    <mergeCell ref="WW4:WX4"/>
    <mergeCell ref="WY4:WZ4"/>
    <mergeCell ref="WC4:WD4"/>
    <mergeCell ref="WE4:WF4"/>
    <mergeCell ref="WG4:WH4"/>
    <mergeCell ref="WI4:WJ4"/>
    <mergeCell ref="WK4:WL4"/>
    <mergeCell ref="WM4:WN4"/>
    <mergeCell ref="VQ4:VR4"/>
    <mergeCell ref="VS4:VT4"/>
    <mergeCell ref="VU4:VV4"/>
    <mergeCell ref="VW4:VX4"/>
    <mergeCell ref="VY4:VZ4"/>
    <mergeCell ref="WA4:WB4"/>
    <mergeCell ref="VE4:VF4"/>
    <mergeCell ref="VG4:VH4"/>
    <mergeCell ref="VI4:VJ4"/>
    <mergeCell ref="VK4:VL4"/>
    <mergeCell ref="VM4:VN4"/>
    <mergeCell ref="VO4:VP4"/>
    <mergeCell ref="US4:UT4"/>
    <mergeCell ref="UU4:UV4"/>
    <mergeCell ref="UW4:UX4"/>
    <mergeCell ref="UY4:UZ4"/>
    <mergeCell ref="VA4:VB4"/>
    <mergeCell ref="VC4:VD4"/>
    <mergeCell ref="UG4:UH4"/>
    <mergeCell ref="UI4:UJ4"/>
    <mergeCell ref="UK4:UL4"/>
    <mergeCell ref="UM4:UN4"/>
    <mergeCell ref="UO4:UP4"/>
    <mergeCell ref="UQ4:UR4"/>
    <mergeCell ref="TU4:TV4"/>
    <mergeCell ref="TW4:TX4"/>
    <mergeCell ref="TY4:TZ4"/>
    <mergeCell ref="UA4:UB4"/>
    <mergeCell ref="UC4:UD4"/>
    <mergeCell ref="UE4:UF4"/>
    <mergeCell ref="TI4:TJ4"/>
    <mergeCell ref="TK4:TL4"/>
    <mergeCell ref="TM4:TN4"/>
    <mergeCell ref="TO4:TP4"/>
    <mergeCell ref="TQ4:TR4"/>
    <mergeCell ref="TS4:TT4"/>
    <mergeCell ref="SW4:SX4"/>
    <mergeCell ref="SY4:SZ4"/>
    <mergeCell ref="TA4:TB4"/>
    <mergeCell ref="TC4:TD4"/>
    <mergeCell ref="TE4:TF4"/>
    <mergeCell ref="TG4:TH4"/>
    <mergeCell ref="SK4:SL4"/>
    <mergeCell ref="SM4:SN4"/>
    <mergeCell ref="SO4:SP4"/>
    <mergeCell ref="SQ4:SR4"/>
    <mergeCell ref="SS4:ST4"/>
    <mergeCell ref="SU4:SV4"/>
    <mergeCell ref="RY4:RZ4"/>
    <mergeCell ref="SA4:SB4"/>
    <mergeCell ref="SC4:SD4"/>
    <mergeCell ref="SE4:SF4"/>
    <mergeCell ref="SG4:SH4"/>
    <mergeCell ref="SI4:SJ4"/>
    <mergeCell ref="RM4:RN4"/>
    <mergeCell ref="RO4:RP4"/>
    <mergeCell ref="RQ4:RR4"/>
    <mergeCell ref="RS4:RT4"/>
    <mergeCell ref="RU4:RV4"/>
    <mergeCell ref="RW4:RX4"/>
    <mergeCell ref="RA4:RB4"/>
    <mergeCell ref="RC4:RD4"/>
    <mergeCell ref="RE4:RF4"/>
    <mergeCell ref="RG4:RH4"/>
    <mergeCell ref="RI4:RJ4"/>
    <mergeCell ref="RK4:RL4"/>
    <mergeCell ref="QO4:QP4"/>
    <mergeCell ref="QQ4:QR4"/>
    <mergeCell ref="QS4:QT4"/>
    <mergeCell ref="QU4:QV4"/>
    <mergeCell ref="QW4:QX4"/>
    <mergeCell ref="QY4:QZ4"/>
    <mergeCell ref="QC4:QD4"/>
    <mergeCell ref="QE4:QF4"/>
    <mergeCell ref="QG4:QH4"/>
    <mergeCell ref="QI4:QJ4"/>
    <mergeCell ref="QK4:QL4"/>
    <mergeCell ref="QM4:QN4"/>
    <mergeCell ref="PQ4:PR4"/>
    <mergeCell ref="PS4:PT4"/>
    <mergeCell ref="PU4:PV4"/>
    <mergeCell ref="PW4:PX4"/>
    <mergeCell ref="PY4:PZ4"/>
    <mergeCell ref="QA4:QB4"/>
    <mergeCell ref="PE4:PF4"/>
    <mergeCell ref="PG4:PH4"/>
    <mergeCell ref="PI4:PJ4"/>
    <mergeCell ref="PK4:PL4"/>
    <mergeCell ref="PM4:PN4"/>
    <mergeCell ref="PO4:PP4"/>
    <mergeCell ref="OS4:OT4"/>
    <mergeCell ref="OU4:OV4"/>
    <mergeCell ref="OW4:OX4"/>
    <mergeCell ref="OY4:OZ4"/>
    <mergeCell ref="PA4:PB4"/>
    <mergeCell ref="PC4:PD4"/>
    <mergeCell ref="OG4:OH4"/>
    <mergeCell ref="OI4:OJ4"/>
    <mergeCell ref="OK4:OL4"/>
    <mergeCell ref="OM4:ON4"/>
    <mergeCell ref="OO4:OP4"/>
    <mergeCell ref="OQ4:OR4"/>
    <mergeCell ref="NU4:NV4"/>
    <mergeCell ref="NW4:NX4"/>
    <mergeCell ref="NY4:NZ4"/>
    <mergeCell ref="OA4:OB4"/>
    <mergeCell ref="OC4:OD4"/>
    <mergeCell ref="OE4:OF4"/>
    <mergeCell ref="NI4:NJ4"/>
    <mergeCell ref="NK4:NL4"/>
    <mergeCell ref="NM4:NN4"/>
    <mergeCell ref="NO4:NP4"/>
    <mergeCell ref="NQ4:NR4"/>
    <mergeCell ref="NS4:NT4"/>
    <mergeCell ref="MW4:MX4"/>
    <mergeCell ref="MY4:MZ4"/>
    <mergeCell ref="NA4:NB4"/>
    <mergeCell ref="NC4:ND4"/>
    <mergeCell ref="NE4:NF4"/>
    <mergeCell ref="NG4:NH4"/>
    <mergeCell ref="MK4:ML4"/>
    <mergeCell ref="MM4:MN4"/>
    <mergeCell ref="MO4:MP4"/>
    <mergeCell ref="MQ4:MR4"/>
    <mergeCell ref="MS4:MT4"/>
    <mergeCell ref="MU4:MV4"/>
    <mergeCell ref="LY4:LZ4"/>
    <mergeCell ref="MA4:MB4"/>
    <mergeCell ref="MC4:MD4"/>
    <mergeCell ref="ME4:MF4"/>
    <mergeCell ref="MG4:MH4"/>
    <mergeCell ref="MI4:MJ4"/>
    <mergeCell ref="LM4:LN4"/>
    <mergeCell ref="LO4:LP4"/>
    <mergeCell ref="LQ4:LR4"/>
    <mergeCell ref="LS4:LT4"/>
    <mergeCell ref="LU4:LV4"/>
    <mergeCell ref="LW4:LX4"/>
    <mergeCell ref="LA4:LB4"/>
    <mergeCell ref="LC4:LD4"/>
    <mergeCell ref="LE4:LF4"/>
    <mergeCell ref="LG4:LH4"/>
    <mergeCell ref="LI4:LJ4"/>
    <mergeCell ref="LK4:LL4"/>
    <mergeCell ref="KO4:KP4"/>
    <mergeCell ref="KQ4:KR4"/>
    <mergeCell ref="KS4:KT4"/>
    <mergeCell ref="KU4:KV4"/>
    <mergeCell ref="KW4:KX4"/>
    <mergeCell ref="KY4:KZ4"/>
    <mergeCell ref="KC4:KD4"/>
    <mergeCell ref="KE4:KF4"/>
    <mergeCell ref="KG4:KH4"/>
    <mergeCell ref="KI4:KJ4"/>
    <mergeCell ref="KK4:KL4"/>
    <mergeCell ref="KM4:KN4"/>
    <mergeCell ref="JQ4:JR4"/>
    <mergeCell ref="JS4:JT4"/>
    <mergeCell ref="JU4:JV4"/>
    <mergeCell ref="JW4:JX4"/>
    <mergeCell ref="JY4:JZ4"/>
    <mergeCell ref="KA4:KB4"/>
    <mergeCell ref="JE4:JF4"/>
    <mergeCell ref="JG4:JH4"/>
    <mergeCell ref="JI4:JJ4"/>
    <mergeCell ref="JK4:JL4"/>
    <mergeCell ref="JM4:JN4"/>
    <mergeCell ref="JO4:JP4"/>
    <mergeCell ref="IS4:IT4"/>
    <mergeCell ref="IU4:IV4"/>
    <mergeCell ref="IW4:IX4"/>
    <mergeCell ref="IY4:IZ4"/>
    <mergeCell ref="JA4:JB4"/>
    <mergeCell ref="JC4:JD4"/>
    <mergeCell ref="IG4:IH4"/>
    <mergeCell ref="II4:IJ4"/>
    <mergeCell ref="IK4:IL4"/>
    <mergeCell ref="IM4:IN4"/>
    <mergeCell ref="IO4:IP4"/>
    <mergeCell ref="IQ4:IR4"/>
    <mergeCell ref="HU4:HV4"/>
    <mergeCell ref="HW4:HX4"/>
    <mergeCell ref="HY4:HZ4"/>
    <mergeCell ref="IA4:IB4"/>
    <mergeCell ref="IC4:ID4"/>
    <mergeCell ref="IE4:IF4"/>
    <mergeCell ref="HI4:HJ4"/>
    <mergeCell ref="HK4:HL4"/>
    <mergeCell ref="HM4:HN4"/>
    <mergeCell ref="HO4:HP4"/>
    <mergeCell ref="HQ4:HR4"/>
    <mergeCell ref="HS4:HT4"/>
    <mergeCell ref="GW4:GX4"/>
    <mergeCell ref="GY4:GZ4"/>
    <mergeCell ref="HA4:HB4"/>
    <mergeCell ref="HC4:HD4"/>
    <mergeCell ref="HE4:HF4"/>
    <mergeCell ref="HG4:HH4"/>
    <mergeCell ref="GK4:GL4"/>
    <mergeCell ref="GM4:GN4"/>
    <mergeCell ref="GO4:GP4"/>
    <mergeCell ref="GQ4:GR4"/>
    <mergeCell ref="GS4:GT4"/>
    <mergeCell ref="GU4:GV4"/>
    <mergeCell ref="FY4:FZ4"/>
    <mergeCell ref="GA4:GB4"/>
    <mergeCell ref="GC4:GD4"/>
    <mergeCell ref="GE4:GF4"/>
    <mergeCell ref="GG4:GH4"/>
    <mergeCell ref="GI4:GJ4"/>
    <mergeCell ref="FM4:FN4"/>
    <mergeCell ref="FO4:FP4"/>
    <mergeCell ref="FQ4:FR4"/>
    <mergeCell ref="FS4:FT4"/>
    <mergeCell ref="FU4:FV4"/>
    <mergeCell ref="FW4:FX4"/>
    <mergeCell ref="FA4:FB4"/>
    <mergeCell ref="FC4:FD4"/>
    <mergeCell ref="FE4:FF4"/>
    <mergeCell ref="FG4:FH4"/>
    <mergeCell ref="FI4:FJ4"/>
    <mergeCell ref="FK4:FL4"/>
    <mergeCell ref="EO4:EP4"/>
    <mergeCell ref="EQ4:ER4"/>
    <mergeCell ref="ES4:ET4"/>
    <mergeCell ref="EU4:EV4"/>
    <mergeCell ref="EW4:EX4"/>
    <mergeCell ref="EY4:EZ4"/>
    <mergeCell ref="EC4:ED4"/>
    <mergeCell ref="EE4:EF4"/>
    <mergeCell ref="EG4:EH4"/>
    <mergeCell ref="EI4:EJ4"/>
    <mergeCell ref="EK4:EL4"/>
    <mergeCell ref="EM4:EN4"/>
    <mergeCell ref="DQ4:DR4"/>
    <mergeCell ref="DS4:DT4"/>
    <mergeCell ref="DU4:DV4"/>
    <mergeCell ref="DW4:DX4"/>
    <mergeCell ref="DY4:DZ4"/>
    <mergeCell ref="EA4:EB4"/>
    <mergeCell ref="DE4:DF4"/>
    <mergeCell ref="DG4:DH4"/>
    <mergeCell ref="DI4:DJ4"/>
    <mergeCell ref="DK4:DL4"/>
    <mergeCell ref="DM4:DN4"/>
    <mergeCell ref="DO4:DP4"/>
    <mergeCell ref="CS4:CT4"/>
    <mergeCell ref="CU4:CV4"/>
    <mergeCell ref="CW4:CX4"/>
    <mergeCell ref="CY4:CZ4"/>
    <mergeCell ref="DA4:DB4"/>
    <mergeCell ref="DC4:DD4"/>
    <mergeCell ref="CG4:CH4"/>
    <mergeCell ref="CI4:CJ4"/>
    <mergeCell ref="CK4:CL4"/>
    <mergeCell ref="CM4:CN4"/>
    <mergeCell ref="CO4:CP4"/>
    <mergeCell ref="CQ4:CR4"/>
    <mergeCell ref="BU4:BV4"/>
    <mergeCell ref="BW4:BX4"/>
    <mergeCell ref="BY4:BZ4"/>
    <mergeCell ref="CA4:CB4"/>
    <mergeCell ref="CC4:CD4"/>
    <mergeCell ref="CE4:CF4"/>
    <mergeCell ref="BI4:BJ4"/>
    <mergeCell ref="BK4:BL4"/>
    <mergeCell ref="BM4:BN4"/>
    <mergeCell ref="BO4:BP4"/>
    <mergeCell ref="BQ4:BR4"/>
    <mergeCell ref="BS4:BT4"/>
    <mergeCell ref="AW4:AX4"/>
    <mergeCell ref="AY4:AZ4"/>
    <mergeCell ref="BA4:BB4"/>
    <mergeCell ref="BC4:BD4"/>
    <mergeCell ref="BE4:BF4"/>
    <mergeCell ref="BG4:BH4"/>
    <mergeCell ref="AK4:AL4"/>
    <mergeCell ref="AM4:AN4"/>
    <mergeCell ref="AO4:AP4"/>
    <mergeCell ref="AQ4:AR4"/>
    <mergeCell ref="AS4:AT4"/>
    <mergeCell ref="AU4:AV4"/>
    <mergeCell ref="Y4:Z4"/>
    <mergeCell ref="AA4:AB4"/>
    <mergeCell ref="AC4:AD4"/>
    <mergeCell ref="AE4:AF4"/>
    <mergeCell ref="AG4:AH4"/>
    <mergeCell ref="AI4:AJ4"/>
    <mergeCell ref="M4:N4"/>
    <mergeCell ref="O4:P4"/>
    <mergeCell ref="Q4:R4"/>
    <mergeCell ref="S4:T4"/>
    <mergeCell ref="U4:V4"/>
    <mergeCell ref="W4:X4"/>
    <mergeCell ref="XEW3:XEX3"/>
    <mergeCell ref="XEY3:XEZ3"/>
    <mergeCell ref="XFA3:XFB3"/>
    <mergeCell ref="XFC3:XFD3"/>
    <mergeCell ref="C4:D4"/>
    <mergeCell ref="E4:F4"/>
    <mergeCell ref="G4:H4"/>
    <mergeCell ref="I4:J4"/>
    <mergeCell ref="K4:L4"/>
    <mergeCell ref="XEK3:XEL3"/>
    <mergeCell ref="XEM3:XEN3"/>
    <mergeCell ref="XEO3:XEP3"/>
    <mergeCell ref="XEQ3:XER3"/>
    <mergeCell ref="XES3:XET3"/>
    <mergeCell ref="XEU3:XEV3"/>
    <mergeCell ref="XDY3:XDZ3"/>
    <mergeCell ref="XEA3:XEB3"/>
    <mergeCell ref="XEC3:XED3"/>
    <mergeCell ref="XEE3:XEF3"/>
    <mergeCell ref="XEG3:XEH3"/>
    <mergeCell ref="XEI3:XEJ3"/>
    <mergeCell ref="XDM3:XDN3"/>
    <mergeCell ref="XDO3:XDP3"/>
    <mergeCell ref="XDQ3:XDR3"/>
    <mergeCell ref="XDS3:XDT3"/>
    <mergeCell ref="XDU3:XDV3"/>
    <mergeCell ref="XDW3:XDX3"/>
    <mergeCell ref="XDA3:XDB3"/>
    <mergeCell ref="XDC3:XDD3"/>
    <mergeCell ref="XDE3:XDF3"/>
    <mergeCell ref="XDG3:XDH3"/>
    <mergeCell ref="XDI3:XDJ3"/>
    <mergeCell ref="XDK3:XDL3"/>
    <mergeCell ref="XCO3:XCP3"/>
    <mergeCell ref="XCQ3:XCR3"/>
    <mergeCell ref="XCS3:XCT3"/>
    <mergeCell ref="XCU3:XCV3"/>
    <mergeCell ref="XCW3:XCX3"/>
    <mergeCell ref="XCY3:XCZ3"/>
    <mergeCell ref="XCC3:XCD3"/>
    <mergeCell ref="XCE3:XCF3"/>
    <mergeCell ref="XCG3:XCH3"/>
    <mergeCell ref="XCI3:XCJ3"/>
    <mergeCell ref="XCK3:XCL3"/>
    <mergeCell ref="XCM3:XCN3"/>
    <mergeCell ref="XBQ3:XBR3"/>
    <mergeCell ref="XBS3:XBT3"/>
    <mergeCell ref="XBU3:XBV3"/>
    <mergeCell ref="XBW3:XBX3"/>
    <mergeCell ref="XBY3:XBZ3"/>
    <mergeCell ref="XCA3:XCB3"/>
    <mergeCell ref="XBE3:XBF3"/>
    <mergeCell ref="XBG3:XBH3"/>
    <mergeCell ref="XBI3:XBJ3"/>
    <mergeCell ref="XBK3:XBL3"/>
    <mergeCell ref="XBM3:XBN3"/>
    <mergeCell ref="XBO3:XBP3"/>
    <mergeCell ref="XAS3:XAT3"/>
    <mergeCell ref="XAU3:XAV3"/>
    <mergeCell ref="XAW3:XAX3"/>
    <mergeCell ref="XAY3:XAZ3"/>
    <mergeCell ref="XBA3:XBB3"/>
    <mergeCell ref="XBC3:XBD3"/>
    <mergeCell ref="XAG3:XAH3"/>
    <mergeCell ref="XAI3:XAJ3"/>
    <mergeCell ref="XAK3:XAL3"/>
    <mergeCell ref="XAM3:XAN3"/>
    <mergeCell ref="XAO3:XAP3"/>
    <mergeCell ref="XAQ3:XAR3"/>
    <mergeCell ref="WZU3:WZV3"/>
    <mergeCell ref="WZW3:WZX3"/>
    <mergeCell ref="WZY3:WZZ3"/>
    <mergeCell ref="XAA3:XAB3"/>
    <mergeCell ref="XAC3:XAD3"/>
    <mergeCell ref="XAE3:XAF3"/>
    <mergeCell ref="WZI3:WZJ3"/>
    <mergeCell ref="WZK3:WZL3"/>
    <mergeCell ref="WZM3:WZN3"/>
    <mergeCell ref="WZO3:WZP3"/>
    <mergeCell ref="WZQ3:WZR3"/>
    <mergeCell ref="WZS3:WZT3"/>
    <mergeCell ref="WYW3:WYX3"/>
    <mergeCell ref="WYY3:WYZ3"/>
    <mergeCell ref="WZA3:WZB3"/>
    <mergeCell ref="WZC3:WZD3"/>
    <mergeCell ref="WZE3:WZF3"/>
    <mergeCell ref="WZG3:WZH3"/>
    <mergeCell ref="WYK3:WYL3"/>
    <mergeCell ref="WYM3:WYN3"/>
    <mergeCell ref="WYO3:WYP3"/>
    <mergeCell ref="WYQ3:WYR3"/>
    <mergeCell ref="WYS3:WYT3"/>
    <mergeCell ref="WYU3:WYV3"/>
    <mergeCell ref="WXY3:WXZ3"/>
    <mergeCell ref="WYA3:WYB3"/>
    <mergeCell ref="WYC3:WYD3"/>
    <mergeCell ref="WYE3:WYF3"/>
    <mergeCell ref="WYG3:WYH3"/>
    <mergeCell ref="WYI3:WYJ3"/>
    <mergeCell ref="WXM3:WXN3"/>
    <mergeCell ref="WXO3:WXP3"/>
    <mergeCell ref="WXQ3:WXR3"/>
    <mergeCell ref="WXS3:WXT3"/>
    <mergeCell ref="WXU3:WXV3"/>
    <mergeCell ref="WXW3:WXX3"/>
    <mergeCell ref="WXA3:WXB3"/>
    <mergeCell ref="WXC3:WXD3"/>
    <mergeCell ref="WXE3:WXF3"/>
    <mergeCell ref="WXG3:WXH3"/>
    <mergeCell ref="WXI3:WXJ3"/>
    <mergeCell ref="WXK3:WXL3"/>
    <mergeCell ref="WWO3:WWP3"/>
    <mergeCell ref="WWQ3:WWR3"/>
    <mergeCell ref="WWS3:WWT3"/>
    <mergeCell ref="WWU3:WWV3"/>
    <mergeCell ref="WWW3:WWX3"/>
    <mergeCell ref="WWY3:WWZ3"/>
    <mergeCell ref="WWC3:WWD3"/>
    <mergeCell ref="WWE3:WWF3"/>
    <mergeCell ref="WWG3:WWH3"/>
    <mergeCell ref="WWI3:WWJ3"/>
    <mergeCell ref="WWK3:WWL3"/>
    <mergeCell ref="WWM3:WWN3"/>
    <mergeCell ref="WVQ3:WVR3"/>
    <mergeCell ref="WVS3:WVT3"/>
    <mergeCell ref="WVU3:WVV3"/>
    <mergeCell ref="WVW3:WVX3"/>
    <mergeCell ref="WVY3:WVZ3"/>
    <mergeCell ref="WWA3:WWB3"/>
    <mergeCell ref="WVE3:WVF3"/>
    <mergeCell ref="WVG3:WVH3"/>
    <mergeCell ref="WVI3:WVJ3"/>
    <mergeCell ref="WVK3:WVL3"/>
    <mergeCell ref="WVM3:WVN3"/>
    <mergeCell ref="WVO3:WVP3"/>
    <mergeCell ref="WUS3:WUT3"/>
    <mergeCell ref="WUU3:WUV3"/>
    <mergeCell ref="WUW3:WUX3"/>
    <mergeCell ref="WUY3:WUZ3"/>
    <mergeCell ref="WVA3:WVB3"/>
    <mergeCell ref="WVC3:WVD3"/>
    <mergeCell ref="WUG3:WUH3"/>
    <mergeCell ref="WUI3:WUJ3"/>
    <mergeCell ref="WUK3:WUL3"/>
    <mergeCell ref="WUM3:WUN3"/>
    <mergeCell ref="WUO3:WUP3"/>
    <mergeCell ref="WUQ3:WUR3"/>
    <mergeCell ref="WTU3:WTV3"/>
    <mergeCell ref="WTW3:WTX3"/>
    <mergeCell ref="WTY3:WTZ3"/>
    <mergeCell ref="WUA3:WUB3"/>
    <mergeCell ref="WUC3:WUD3"/>
    <mergeCell ref="WUE3:WUF3"/>
    <mergeCell ref="WTI3:WTJ3"/>
    <mergeCell ref="WTK3:WTL3"/>
    <mergeCell ref="WTM3:WTN3"/>
    <mergeCell ref="WTO3:WTP3"/>
    <mergeCell ref="WTQ3:WTR3"/>
    <mergeCell ref="WTS3:WTT3"/>
    <mergeCell ref="WSW3:WSX3"/>
    <mergeCell ref="WSY3:WSZ3"/>
    <mergeCell ref="WTA3:WTB3"/>
    <mergeCell ref="WTC3:WTD3"/>
    <mergeCell ref="WTE3:WTF3"/>
    <mergeCell ref="WTG3:WTH3"/>
    <mergeCell ref="WSK3:WSL3"/>
    <mergeCell ref="WSM3:WSN3"/>
    <mergeCell ref="WSO3:WSP3"/>
    <mergeCell ref="WSQ3:WSR3"/>
    <mergeCell ref="WSS3:WST3"/>
    <mergeCell ref="WSU3:WSV3"/>
    <mergeCell ref="WRY3:WRZ3"/>
    <mergeCell ref="WSA3:WSB3"/>
    <mergeCell ref="WSC3:WSD3"/>
    <mergeCell ref="WSE3:WSF3"/>
    <mergeCell ref="WSG3:WSH3"/>
    <mergeCell ref="WSI3:WSJ3"/>
    <mergeCell ref="WRM3:WRN3"/>
    <mergeCell ref="WRO3:WRP3"/>
    <mergeCell ref="WRQ3:WRR3"/>
    <mergeCell ref="WRS3:WRT3"/>
    <mergeCell ref="WRU3:WRV3"/>
    <mergeCell ref="WRW3:WRX3"/>
    <mergeCell ref="WRA3:WRB3"/>
    <mergeCell ref="WRC3:WRD3"/>
    <mergeCell ref="WRE3:WRF3"/>
    <mergeCell ref="WRG3:WRH3"/>
    <mergeCell ref="WRI3:WRJ3"/>
    <mergeCell ref="WRK3:WRL3"/>
    <mergeCell ref="WQO3:WQP3"/>
    <mergeCell ref="WQQ3:WQR3"/>
    <mergeCell ref="WQS3:WQT3"/>
    <mergeCell ref="WQU3:WQV3"/>
    <mergeCell ref="WQW3:WQX3"/>
    <mergeCell ref="WQY3:WQZ3"/>
    <mergeCell ref="WQC3:WQD3"/>
    <mergeCell ref="WQE3:WQF3"/>
    <mergeCell ref="WQG3:WQH3"/>
    <mergeCell ref="WQI3:WQJ3"/>
    <mergeCell ref="WQK3:WQL3"/>
    <mergeCell ref="WQM3:WQN3"/>
    <mergeCell ref="WPQ3:WPR3"/>
    <mergeCell ref="WPS3:WPT3"/>
    <mergeCell ref="WPU3:WPV3"/>
    <mergeCell ref="WPW3:WPX3"/>
    <mergeCell ref="WPY3:WPZ3"/>
    <mergeCell ref="WQA3:WQB3"/>
    <mergeCell ref="WPE3:WPF3"/>
    <mergeCell ref="WPG3:WPH3"/>
    <mergeCell ref="WPI3:WPJ3"/>
    <mergeCell ref="WPK3:WPL3"/>
    <mergeCell ref="WPM3:WPN3"/>
    <mergeCell ref="WPO3:WPP3"/>
    <mergeCell ref="WOS3:WOT3"/>
    <mergeCell ref="WOU3:WOV3"/>
    <mergeCell ref="WOW3:WOX3"/>
    <mergeCell ref="WOY3:WOZ3"/>
    <mergeCell ref="WPA3:WPB3"/>
    <mergeCell ref="WPC3:WPD3"/>
    <mergeCell ref="WOG3:WOH3"/>
    <mergeCell ref="WOI3:WOJ3"/>
    <mergeCell ref="WOK3:WOL3"/>
    <mergeCell ref="WOM3:WON3"/>
    <mergeCell ref="WOO3:WOP3"/>
    <mergeCell ref="WOQ3:WOR3"/>
    <mergeCell ref="WNU3:WNV3"/>
    <mergeCell ref="WNW3:WNX3"/>
    <mergeCell ref="WNY3:WNZ3"/>
    <mergeCell ref="WOA3:WOB3"/>
    <mergeCell ref="WOC3:WOD3"/>
    <mergeCell ref="WOE3:WOF3"/>
    <mergeCell ref="WNI3:WNJ3"/>
    <mergeCell ref="WNK3:WNL3"/>
    <mergeCell ref="WNM3:WNN3"/>
    <mergeCell ref="WNO3:WNP3"/>
    <mergeCell ref="WNQ3:WNR3"/>
    <mergeCell ref="WNS3:WNT3"/>
    <mergeCell ref="WMW3:WMX3"/>
    <mergeCell ref="WMY3:WMZ3"/>
    <mergeCell ref="WNA3:WNB3"/>
    <mergeCell ref="WNC3:WND3"/>
    <mergeCell ref="WNE3:WNF3"/>
    <mergeCell ref="WNG3:WNH3"/>
    <mergeCell ref="WMK3:WML3"/>
    <mergeCell ref="WMM3:WMN3"/>
    <mergeCell ref="WMO3:WMP3"/>
    <mergeCell ref="WMQ3:WMR3"/>
    <mergeCell ref="WMS3:WMT3"/>
    <mergeCell ref="WMU3:WMV3"/>
    <mergeCell ref="WLY3:WLZ3"/>
    <mergeCell ref="WMA3:WMB3"/>
    <mergeCell ref="WMC3:WMD3"/>
    <mergeCell ref="WME3:WMF3"/>
    <mergeCell ref="WMG3:WMH3"/>
    <mergeCell ref="WMI3:WMJ3"/>
    <mergeCell ref="WLM3:WLN3"/>
    <mergeCell ref="WLO3:WLP3"/>
    <mergeCell ref="WLQ3:WLR3"/>
    <mergeCell ref="WLS3:WLT3"/>
    <mergeCell ref="WLU3:WLV3"/>
    <mergeCell ref="WLW3:WLX3"/>
    <mergeCell ref="WLA3:WLB3"/>
    <mergeCell ref="WLC3:WLD3"/>
    <mergeCell ref="WLE3:WLF3"/>
    <mergeCell ref="WLG3:WLH3"/>
    <mergeCell ref="WLI3:WLJ3"/>
    <mergeCell ref="WLK3:WLL3"/>
    <mergeCell ref="WKO3:WKP3"/>
    <mergeCell ref="WKQ3:WKR3"/>
    <mergeCell ref="WKS3:WKT3"/>
    <mergeCell ref="WKU3:WKV3"/>
    <mergeCell ref="WKW3:WKX3"/>
    <mergeCell ref="WKY3:WKZ3"/>
    <mergeCell ref="WKC3:WKD3"/>
    <mergeCell ref="WKE3:WKF3"/>
    <mergeCell ref="WKG3:WKH3"/>
    <mergeCell ref="WKI3:WKJ3"/>
    <mergeCell ref="WKK3:WKL3"/>
    <mergeCell ref="WKM3:WKN3"/>
    <mergeCell ref="WJQ3:WJR3"/>
    <mergeCell ref="WJS3:WJT3"/>
    <mergeCell ref="WJU3:WJV3"/>
    <mergeCell ref="WJW3:WJX3"/>
    <mergeCell ref="WJY3:WJZ3"/>
    <mergeCell ref="WKA3:WKB3"/>
    <mergeCell ref="WJE3:WJF3"/>
    <mergeCell ref="WJG3:WJH3"/>
    <mergeCell ref="WJI3:WJJ3"/>
    <mergeCell ref="WJK3:WJL3"/>
    <mergeCell ref="WJM3:WJN3"/>
    <mergeCell ref="WJO3:WJP3"/>
    <mergeCell ref="WIS3:WIT3"/>
    <mergeCell ref="WIU3:WIV3"/>
    <mergeCell ref="WIW3:WIX3"/>
    <mergeCell ref="WIY3:WIZ3"/>
    <mergeCell ref="WJA3:WJB3"/>
    <mergeCell ref="WJC3:WJD3"/>
    <mergeCell ref="WIG3:WIH3"/>
    <mergeCell ref="WII3:WIJ3"/>
    <mergeCell ref="WIK3:WIL3"/>
    <mergeCell ref="WIM3:WIN3"/>
    <mergeCell ref="WIO3:WIP3"/>
    <mergeCell ref="WIQ3:WIR3"/>
    <mergeCell ref="WHU3:WHV3"/>
    <mergeCell ref="WHW3:WHX3"/>
    <mergeCell ref="WHY3:WHZ3"/>
    <mergeCell ref="WIA3:WIB3"/>
    <mergeCell ref="WIC3:WID3"/>
    <mergeCell ref="WIE3:WIF3"/>
    <mergeCell ref="WHI3:WHJ3"/>
    <mergeCell ref="WHK3:WHL3"/>
    <mergeCell ref="WHM3:WHN3"/>
    <mergeCell ref="WHO3:WHP3"/>
    <mergeCell ref="WHQ3:WHR3"/>
    <mergeCell ref="WHS3:WHT3"/>
    <mergeCell ref="WGW3:WGX3"/>
    <mergeCell ref="WGY3:WGZ3"/>
    <mergeCell ref="WHA3:WHB3"/>
    <mergeCell ref="WHC3:WHD3"/>
    <mergeCell ref="WHE3:WHF3"/>
    <mergeCell ref="WHG3:WHH3"/>
    <mergeCell ref="WGK3:WGL3"/>
    <mergeCell ref="WGM3:WGN3"/>
    <mergeCell ref="WGO3:WGP3"/>
    <mergeCell ref="WGQ3:WGR3"/>
    <mergeCell ref="WGS3:WGT3"/>
    <mergeCell ref="WGU3:WGV3"/>
    <mergeCell ref="WFY3:WFZ3"/>
    <mergeCell ref="WGA3:WGB3"/>
    <mergeCell ref="WGC3:WGD3"/>
    <mergeCell ref="WGE3:WGF3"/>
    <mergeCell ref="WGG3:WGH3"/>
    <mergeCell ref="WGI3:WGJ3"/>
    <mergeCell ref="WFM3:WFN3"/>
    <mergeCell ref="WFO3:WFP3"/>
    <mergeCell ref="WFQ3:WFR3"/>
    <mergeCell ref="WFS3:WFT3"/>
    <mergeCell ref="WFU3:WFV3"/>
    <mergeCell ref="WFW3:WFX3"/>
    <mergeCell ref="WFA3:WFB3"/>
    <mergeCell ref="WFC3:WFD3"/>
    <mergeCell ref="WFE3:WFF3"/>
    <mergeCell ref="WFG3:WFH3"/>
    <mergeCell ref="WFI3:WFJ3"/>
    <mergeCell ref="WFK3:WFL3"/>
    <mergeCell ref="WEO3:WEP3"/>
    <mergeCell ref="WEQ3:WER3"/>
    <mergeCell ref="WES3:WET3"/>
    <mergeCell ref="WEU3:WEV3"/>
    <mergeCell ref="WEW3:WEX3"/>
    <mergeCell ref="WEY3:WEZ3"/>
    <mergeCell ref="WEC3:WED3"/>
    <mergeCell ref="WEE3:WEF3"/>
    <mergeCell ref="WEG3:WEH3"/>
    <mergeCell ref="WEI3:WEJ3"/>
    <mergeCell ref="WEK3:WEL3"/>
    <mergeCell ref="WEM3:WEN3"/>
    <mergeCell ref="WDQ3:WDR3"/>
    <mergeCell ref="WDS3:WDT3"/>
    <mergeCell ref="WDU3:WDV3"/>
    <mergeCell ref="WDW3:WDX3"/>
    <mergeCell ref="WDY3:WDZ3"/>
    <mergeCell ref="WEA3:WEB3"/>
    <mergeCell ref="WDE3:WDF3"/>
    <mergeCell ref="WDG3:WDH3"/>
    <mergeCell ref="WDI3:WDJ3"/>
    <mergeCell ref="WDK3:WDL3"/>
    <mergeCell ref="WDM3:WDN3"/>
    <mergeCell ref="WDO3:WDP3"/>
    <mergeCell ref="WCS3:WCT3"/>
    <mergeCell ref="WCU3:WCV3"/>
    <mergeCell ref="WCW3:WCX3"/>
    <mergeCell ref="WCY3:WCZ3"/>
    <mergeCell ref="WDA3:WDB3"/>
    <mergeCell ref="WDC3:WDD3"/>
    <mergeCell ref="WCG3:WCH3"/>
    <mergeCell ref="WCI3:WCJ3"/>
    <mergeCell ref="WCK3:WCL3"/>
    <mergeCell ref="WCM3:WCN3"/>
    <mergeCell ref="WCO3:WCP3"/>
    <mergeCell ref="WCQ3:WCR3"/>
    <mergeCell ref="WBU3:WBV3"/>
    <mergeCell ref="WBW3:WBX3"/>
    <mergeCell ref="WBY3:WBZ3"/>
    <mergeCell ref="WCA3:WCB3"/>
    <mergeCell ref="WCC3:WCD3"/>
    <mergeCell ref="WCE3:WCF3"/>
    <mergeCell ref="WBI3:WBJ3"/>
    <mergeCell ref="WBK3:WBL3"/>
    <mergeCell ref="WBM3:WBN3"/>
    <mergeCell ref="WBO3:WBP3"/>
    <mergeCell ref="WBQ3:WBR3"/>
    <mergeCell ref="WBS3:WBT3"/>
    <mergeCell ref="WAW3:WAX3"/>
    <mergeCell ref="WAY3:WAZ3"/>
    <mergeCell ref="WBA3:WBB3"/>
    <mergeCell ref="WBC3:WBD3"/>
    <mergeCell ref="WBE3:WBF3"/>
    <mergeCell ref="WBG3:WBH3"/>
    <mergeCell ref="WAK3:WAL3"/>
    <mergeCell ref="WAM3:WAN3"/>
    <mergeCell ref="WAO3:WAP3"/>
    <mergeCell ref="WAQ3:WAR3"/>
    <mergeCell ref="WAS3:WAT3"/>
    <mergeCell ref="WAU3:WAV3"/>
    <mergeCell ref="VZY3:VZZ3"/>
    <mergeCell ref="WAA3:WAB3"/>
    <mergeCell ref="WAC3:WAD3"/>
    <mergeCell ref="WAE3:WAF3"/>
    <mergeCell ref="WAG3:WAH3"/>
    <mergeCell ref="WAI3:WAJ3"/>
    <mergeCell ref="VZM3:VZN3"/>
    <mergeCell ref="VZO3:VZP3"/>
    <mergeCell ref="VZQ3:VZR3"/>
    <mergeCell ref="VZS3:VZT3"/>
    <mergeCell ref="VZU3:VZV3"/>
    <mergeCell ref="VZW3:VZX3"/>
    <mergeCell ref="VZA3:VZB3"/>
    <mergeCell ref="VZC3:VZD3"/>
    <mergeCell ref="VZE3:VZF3"/>
    <mergeCell ref="VZG3:VZH3"/>
    <mergeCell ref="VZI3:VZJ3"/>
    <mergeCell ref="VZK3:VZL3"/>
    <mergeCell ref="VYO3:VYP3"/>
    <mergeCell ref="VYQ3:VYR3"/>
    <mergeCell ref="VYS3:VYT3"/>
    <mergeCell ref="VYU3:VYV3"/>
    <mergeCell ref="VYW3:VYX3"/>
    <mergeCell ref="VYY3:VYZ3"/>
    <mergeCell ref="VYC3:VYD3"/>
    <mergeCell ref="VYE3:VYF3"/>
    <mergeCell ref="VYG3:VYH3"/>
    <mergeCell ref="VYI3:VYJ3"/>
    <mergeCell ref="VYK3:VYL3"/>
    <mergeCell ref="VYM3:VYN3"/>
    <mergeCell ref="VXQ3:VXR3"/>
    <mergeCell ref="VXS3:VXT3"/>
    <mergeCell ref="VXU3:VXV3"/>
    <mergeCell ref="VXW3:VXX3"/>
    <mergeCell ref="VXY3:VXZ3"/>
    <mergeCell ref="VYA3:VYB3"/>
    <mergeCell ref="VXE3:VXF3"/>
    <mergeCell ref="VXG3:VXH3"/>
    <mergeCell ref="VXI3:VXJ3"/>
    <mergeCell ref="VXK3:VXL3"/>
    <mergeCell ref="VXM3:VXN3"/>
    <mergeCell ref="VXO3:VXP3"/>
    <mergeCell ref="VWS3:VWT3"/>
    <mergeCell ref="VWU3:VWV3"/>
    <mergeCell ref="VWW3:VWX3"/>
    <mergeCell ref="VWY3:VWZ3"/>
    <mergeCell ref="VXA3:VXB3"/>
    <mergeCell ref="VXC3:VXD3"/>
    <mergeCell ref="VWG3:VWH3"/>
    <mergeCell ref="VWI3:VWJ3"/>
    <mergeCell ref="VWK3:VWL3"/>
    <mergeCell ref="VWM3:VWN3"/>
    <mergeCell ref="VWO3:VWP3"/>
    <mergeCell ref="VWQ3:VWR3"/>
    <mergeCell ref="VVU3:VVV3"/>
    <mergeCell ref="VVW3:VVX3"/>
    <mergeCell ref="VVY3:VVZ3"/>
    <mergeCell ref="VWA3:VWB3"/>
    <mergeCell ref="VWC3:VWD3"/>
    <mergeCell ref="VWE3:VWF3"/>
    <mergeCell ref="VVI3:VVJ3"/>
    <mergeCell ref="VVK3:VVL3"/>
    <mergeCell ref="VVM3:VVN3"/>
    <mergeCell ref="VVO3:VVP3"/>
    <mergeCell ref="VVQ3:VVR3"/>
    <mergeCell ref="VVS3:VVT3"/>
    <mergeCell ref="VUW3:VUX3"/>
    <mergeCell ref="VUY3:VUZ3"/>
    <mergeCell ref="VVA3:VVB3"/>
    <mergeCell ref="VVC3:VVD3"/>
    <mergeCell ref="VVE3:VVF3"/>
    <mergeCell ref="VVG3:VVH3"/>
    <mergeCell ref="VUK3:VUL3"/>
    <mergeCell ref="VUM3:VUN3"/>
    <mergeCell ref="VUO3:VUP3"/>
    <mergeCell ref="VUQ3:VUR3"/>
    <mergeCell ref="VUS3:VUT3"/>
    <mergeCell ref="VUU3:VUV3"/>
    <mergeCell ref="VTY3:VTZ3"/>
    <mergeCell ref="VUA3:VUB3"/>
    <mergeCell ref="VUC3:VUD3"/>
    <mergeCell ref="VUE3:VUF3"/>
    <mergeCell ref="VUG3:VUH3"/>
    <mergeCell ref="VUI3:VUJ3"/>
    <mergeCell ref="VTM3:VTN3"/>
    <mergeCell ref="VTO3:VTP3"/>
    <mergeCell ref="VTQ3:VTR3"/>
    <mergeCell ref="VTS3:VTT3"/>
    <mergeCell ref="VTU3:VTV3"/>
    <mergeCell ref="VTW3:VTX3"/>
    <mergeCell ref="VTA3:VTB3"/>
    <mergeCell ref="VTC3:VTD3"/>
    <mergeCell ref="VTE3:VTF3"/>
    <mergeCell ref="VTG3:VTH3"/>
    <mergeCell ref="VTI3:VTJ3"/>
    <mergeCell ref="VTK3:VTL3"/>
    <mergeCell ref="VSO3:VSP3"/>
    <mergeCell ref="VSQ3:VSR3"/>
    <mergeCell ref="VSS3:VST3"/>
    <mergeCell ref="VSU3:VSV3"/>
    <mergeCell ref="VSW3:VSX3"/>
    <mergeCell ref="VSY3:VSZ3"/>
    <mergeCell ref="VSC3:VSD3"/>
    <mergeCell ref="VSE3:VSF3"/>
    <mergeCell ref="VSG3:VSH3"/>
    <mergeCell ref="VSI3:VSJ3"/>
    <mergeCell ref="VSK3:VSL3"/>
    <mergeCell ref="VSM3:VSN3"/>
    <mergeCell ref="VRQ3:VRR3"/>
    <mergeCell ref="VRS3:VRT3"/>
    <mergeCell ref="VRU3:VRV3"/>
    <mergeCell ref="VRW3:VRX3"/>
    <mergeCell ref="VRY3:VRZ3"/>
    <mergeCell ref="VSA3:VSB3"/>
    <mergeCell ref="VRE3:VRF3"/>
    <mergeCell ref="VRG3:VRH3"/>
    <mergeCell ref="VRI3:VRJ3"/>
    <mergeCell ref="VRK3:VRL3"/>
    <mergeCell ref="VRM3:VRN3"/>
    <mergeCell ref="VRO3:VRP3"/>
    <mergeCell ref="VQS3:VQT3"/>
    <mergeCell ref="VQU3:VQV3"/>
    <mergeCell ref="VQW3:VQX3"/>
    <mergeCell ref="VQY3:VQZ3"/>
    <mergeCell ref="VRA3:VRB3"/>
    <mergeCell ref="VRC3:VRD3"/>
    <mergeCell ref="VQG3:VQH3"/>
    <mergeCell ref="VQI3:VQJ3"/>
    <mergeCell ref="VQK3:VQL3"/>
    <mergeCell ref="VQM3:VQN3"/>
    <mergeCell ref="VQO3:VQP3"/>
    <mergeCell ref="VQQ3:VQR3"/>
    <mergeCell ref="VPU3:VPV3"/>
    <mergeCell ref="VPW3:VPX3"/>
    <mergeCell ref="VPY3:VPZ3"/>
    <mergeCell ref="VQA3:VQB3"/>
    <mergeCell ref="VQC3:VQD3"/>
    <mergeCell ref="VQE3:VQF3"/>
    <mergeCell ref="VPI3:VPJ3"/>
    <mergeCell ref="VPK3:VPL3"/>
    <mergeCell ref="VPM3:VPN3"/>
    <mergeCell ref="VPO3:VPP3"/>
    <mergeCell ref="VPQ3:VPR3"/>
    <mergeCell ref="VPS3:VPT3"/>
    <mergeCell ref="VOW3:VOX3"/>
    <mergeCell ref="VOY3:VOZ3"/>
    <mergeCell ref="VPA3:VPB3"/>
    <mergeCell ref="VPC3:VPD3"/>
    <mergeCell ref="VPE3:VPF3"/>
    <mergeCell ref="VPG3:VPH3"/>
    <mergeCell ref="VOK3:VOL3"/>
    <mergeCell ref="VOM3:VON3"/>
    <mergeCell ref="VOO3:VOP3"/>
    <mergeCell ref="VOQ3:VOR3"/>
    <mergeCell ref="VOS3:VOT3"/>
    <mergeCell ref="VOU3:VOV3"/>
    <mergeCell ref="VNY3:VNZ3"/>
    <mergeCell ref="VOA3:VOB3"/>
    <mergeCell ref="VOC3:VOD3"/>
    <mergeCell ref="VOE3:VOF3"/>
    <mergeCell ref="VOG3:VOH3"/>
    <mergeCell ref="VOI3:VOJ3"/>
    <mergeCell ref="VNM3:VNN3"/>
    <mergeCell ref="VNO3:VNP3"/>
    <mergeCell ref="VNQ3:VNR3"/>
    <mergeCell ref="VNS3:VNT3"/>
    <mergeCell ref="VNU3:VNV3"/>
    <mergeCell ref="VNW3:VNX3"/>
    <mergeCell ref="VNA3:VNB3"/>
    <mergeCell ref="VNC3:VND3"/>
    <mergeCell ref="VNE3:VNF3"/>
    <mergeCell ref="VNG3:VNH3"/>
    <mergeCell ref="VNI3:VNJ3"/>
    <mergeCell ref="VNK3:VNL3"/>
    <mergeCell ref="VMO3:VMP3"/>
    <mergeCell ref="VMQ3:VMR3"/>
    <mergeCell ref="VMS3:VMT3"/>
    <mergeCell ref="VMU3:VMV3"/>
    <mergeCell ref="VMW3:VMX3"/>
    <mergeCell ref="VMY3:VMZ3"/>
    <mergeCell ref="VMC3:VMD3"/>
    <mergeCell ref="VME3:VMF3"/>
    <mergeCell ref="VMG3:VMH3"/>
    <mergeCell ref="VMI3:VMJ3"/>
    <mergeCell ref="VMK3:VML3"/>
    <mergeCell ref="VMM3:VMN3"/>
    <mergeCell ref="VLQ3:VLR3"/>
    <mergeCell ref="VLS3:VLT3"/>
    <mergeCell ref="VLU3:VLV3"/>
    <mergeCell ref="VLW3:VLX3"/>
    <mergeCell ref="VLY3:VLZ3"/>
    <mergeCell ref="VMA3:VMB3"/>
    <mergeCell ref="VLE3:VLF3"/>
    <mergeCell ref="VLG3:VLH3"/>
    <mergeCell ref="VLI3:VLJ3"/>
    <mergeCell ref="VLK3:VLL3"/>
    <mergeCell ref="VLM3:VLN3"/>
    <mergeCell ref="VLO3:VLP3"/>
    <mergeCell ref="VKS3:VKT3"/>
    <mergeCell ref="VKU3:VKV3"/>
    <mergeCell ref="VKW3:VKX3"/>
    <mergeCell ref="VKY3:VKZ3"/>
    <mergeCell ref="VLA3:VLB3"/>
    <mergeCell ref="VLC3:VLD3"/>
    <mergeCell ref="VKG3:VKH3"/>
    <mergeCell ref="VKI3:VKJ3"/>
    <mergeCell ref="VKK3:VKL3"/>
    <mergeCell ref="VKM3:VKN3"/>
    <mergeCell ref="VKO3:VKP3"/>
    <mergeCell ref="VKQ3:VKR3"/>
    <mergeCell ref="VJU3:VJV3"/>
    <mergeCell ref="VJW3:VJX3"/>
    <mergeCell ref="VJY3:VJZ3"/>
    <mergeCell ref="VKA3:VKB3"/>
    <mergeCell ref="VKC3:VKD3"/>
    <mergeCell ref="VKE3:VKF3"/>
    <mergeCell ref="VJI3:VJJ3"/>
    <mergeCell ref="VJK3:VJL3"/>
    <mergeCell ref="VJM3:VJN3"/>
    <mergeCell ref="VJO3:VJP3"/>
    <mergeCell ref="VJQ3:VJR3"/>
    <mergeCell ref="VJS3:VJT3"/>
    <mergeCell ref="VIW3:VIX3"/>
    <mergeCell ref="VIY3:VIZ3"/>
    <mergeCell ref="VJA3:VJB3"/>
    <mergeCell ref="VJC3:VJD3"/>
    <mergeCell ref="VJE3:VJF3"/>
    <mergeCell ref="VJG3:VJH3"/>
    <mergeCell ref="VIK3:VIL3"/>
    <mergeCell ref="VIM3:VIN3"/>
    <mergeCell ref="VIO3:VIP3"/>
    <mergeCell ref="VIQ3:VIR3"/>
    <mergeCell ref="VIS3:VIT3"/>
    <mergeCell ref="VIU3:VIV3"/>
    <mergeCell ref="VHY3:VHZ3"/>
    <mergeCell ref="VIA3:VIB3"/>
    <mergeCell ref="VIC3:VID3"/>
    <mergeCell ref="VIE3:VIF3"/>
    <mergeCell ref="VIG3:VIH3"/>
    <mergeCell ref="VII3:VIJ3"/>
    <mergeCell ref="VHM3:VHN3"/>
    <mergeCell ref="VHO3:VHP3"/>
    <mergeCell ref="VHQ3:VHR3"/>
    <mergeCell ref="VHS3:VHT3"/>
    <mergeCell ref="VHU3:VHV3"/>
    <mergeCell ref="VHW3:VHX3"/>
    <mergeCell ref="VHA3:VHB3"/>
    <mergeCell ref="VHC3:VHD3"/>
    <mergeCell ref="VHE3:VHF3"/>
    <mergeCell ref="VHG3:VHH3"/>
    <mergeCell ref="VHI3:VHJ3"/>
    <mergeCell ref="VHK3:VHL3"/>
    <mergeCell ref="VGO3:VGP3"/>
    <mergeCell ref="VGQ3:VGR3"/>
    <mergeCell ref="VGS3:VGT3"/>
    <mergeCell ref="VGU3:VGV3"/>
    <mergeCell ref="VGW3:VGX3"/>
    <mergeCell ref="VGY3:VGZ3"/>
    <mergeCell ref="VGC3:VGD3"/>
    <mergeCell ref="VGE3:VGF3"/>
    <mergeCell ref="VGG3:VGH3"/>
    <mergeCell ref="VGI3:VGJ3"/>
    <mergeCell ref="VGK3:VGL3"/>
    <mergeCell ref="VGM3:VGN3"/>
    <mergeCell ref="VFQ3:VFR3"/>
    <mergeCell ref="VFS3:VFT3"/>
    <mergeCell ref="VFU3:VFV3"/>
    <mergeCell ref="VFW3:VFX3"/>
    <mergeCell ref="VFY3:VFZ3"/>
    <mergeCell ref="VGA3:VGB3"/>
    <mergeCell ref="VFE3:VFF3"/>
    <mergeCell ref="VFG3:VFH3"/>
    <mergeCell ref="VFI3:VFJ3"/>
    <mergeCell ref="VFK3:VFL3"/>
    <mergeCell ref="VFM3:VFN3"/>
    <mergeCell ref="VFO3:VFP3"/>
    <mergeCell ref="VES3:VET3"/>
    <mergeCell ref="VEU3:VEV3"/>
    <mergeCell ref="VEW3:VEX3"/>
    <mergeCell ref="VEY3:VEZ3"/>
    <mergeCell ref="VFA3:VFB3"/>
    <mergeCell ref="VFC3:VFD3"/>
    <mergeCell ref="VEG3:VEH3"/>
    <mergeCell ref="VEI3:VEJ3"/>
    <mergeCell ref="VEK3:VEL3"/>
    <mergeCell ref="VEM3:VEN3"/>
    <mergeCell ref="VEO3:VEP3"/>
    <mergeCell ref="VEQ3:VER3"/>
    <mergeCell ref="VDU3:VDV3"/>
    <mergeCell ref="VDW3:VDX3"/>
    <mergeCell ref="VDY3:VDZ3"/>
    <mergeCell ref="VEA3:VEB3"/>
    <mergeCell ref="VEC3:VED3"/>
    <mergeCell ref="VEE3:VEF3"/>
    <mergeCell ref="VDI3:VDJ3"/>
    <mergeCell ref="VDK3:VDL3"/>
    <mergeCell ref="VDM3:VDN3"/>
    <mergeCell ref="VDO3:VDP3"/>
    <mergeCell ref="VDQ3:VDR3"/>
    <mergeCell ref="VDS3:VDT3"/>
    <mergeCell ref="VCW3:VCX3"/>
    <mergeCell ref="VCY3:VCZ3"/>
    <mergeCell ref="VDA3:VDB3"/>
    <mergeCell ref="VDC3:VDD3"/>
    <mergeCell ref="VDE3:VDF3"/>
    <mergeCell ref="VDG3:VDH3"/>
    <mergeCell ref="VCK3:VCL3"/>
    <mergeCell ref="VCM3:VCN3"/>
    <mergeCell ref="VCO3:VCP3"/>
    <mergeCell ref="VCQ3:VCR3"/>
    <mergeCell ref="VCS3:VCT3"/>
    <mergeCell ref="VCU3:VCV3"/>
    <mergeCell ref="VBY3:VBZ3"/>
    <mergeCell ref="VCA3:VCB3"/>
    <mergeCell ref="VCC3:VCD3"/>
    <mergeCell ref="VCE3:VCF3"/>
    <mergeCell ref="VCG3:VCH3"/>
    <mergeCell ref="VCI3:VCJ3"/>
    <mergeCell ref="VBM3:VBN3"/>
    <mergeCell ref="VBO3:VBP3"/>
    <mergeCell ref="VBQ3:VBR3"/>
    <mergeCell ref="VBS3:VBT3"/>
    <mergeCell ref="VBU3:VBV3"/>
    <mergeCell ref="VBW3:VBX3"/>
    <mergeCell ref="VBA3:VBB3"/>
    <mergeCell ref="VBC3:VBD3"/>
    <mergeCell ref="VBE3:VBF3"/>
    <mergeCell ref="VBG3:VBH3"/>
    <mergeCell ref="VBI3:VBJ3"/>
    <mergeCell ref="VBK3:VBL3"/>
    <mergeCell ref="VAO3:VAP3"/>
    <mergeCell ref="VAQ3:VAR3"/>
    <mergeCell ref="VAS3:VAT3"/>
    <mergeCell ref="VAU3:VAV3"/>
    <mergeCell ref="VAW3:VAX3"/>
    <mergeCell ref="VAY3:VAZ3"/>
    <mergeCell ref="VAC3:VAD3"/>
    <mergeCell ref="VAE3:VAF3"/>
    <mergeCell ref="VAG3:VAH3"/>
    <mergeCell ref="VAI3:VAJ3"/>
    <mergeCell ref="VAK3:VAL3"/>
    <mergeCell ref="VAM3:VAN3"/>
    <mergeCell ref="UZQ3:UZR3"/>
    <mergeCell ref="UZS3:UZT3"/>
    <mergeCell ref="UZU3:UZV3"/>
    <mergeCell ref="UZW3:UZX3"/>
    <mergeCell ref="UZY3:UZZ3"/>
    <mergeCell ref="VAA3:VAB3"/>
    <mergeCell ref="UZE3:UZF3"/>
    <mergeCell ref="UZG3:UZH3"/>
    <mergeCell ref="UZI3:UZJ3"/>
    <mergeCell ref="UZK3:UZL3"/>
    <mergeCell ref="UZM3:UZN3"/>
    <mergeCell ref="UZO3:UZP3"/>
    <mergeCell ref="UYS3:UYT3"/>
    <mergeCell ref="UYU3:UYV3"/>
    <mergeCell ref="UYW3:UYX3"/>
    <mergeCell ref="UYY3:UYZ3"/>
    <mergeCell ref="UZA3:UZB3"/>
    <mergeCell ref="UZC3:UZD3"/>
    <mergeCell ref="UYG3:UYH3"/>
    <mergeCell ref="UYI3:UYJ3"/>
    <mergeCell ref="UYK3:UYL3"/>
    <mergeCell ref="UYM3:UYN3"/>
    <mergeCell ref="UYO3:UYP3"/>
    <mergeCell ref="UYQ3:UYR3"/>
    <mergeCell ref="UXU3:UXV3"/>
    <mergeCell ref="UXW3:UXX3"/>
    <mergeCell ref="UXY3:UXZ3"/>
    <mergeCell ref="UYA3:UYB3"/>
    <mergeCell ref="UYC3:UYD3"/>
    <mergeCell ref="UYE3:UYF3"/>
    <mergeCell ref="UXI3:UXJ3"/>
    <mergeCell ref="UXK3:UXL3"/>
    <mergeCell ref="UXM3:UXN3"/>
    <mergeCell ref="UXO3:UXP3"/>
    <mergeCell ref="UXQ3:UXR3"/>
    <mergeCell ref="UXS3:UXT3"/>
    <mergeCell ref="UWW3:UWX3"/>
    <mergeCell ref="UWY3:UWZ3"/>
    <mergeCell ref="UXA3:UXB3"/>
    <mergeCell ref="UXC3:UXD3"/>
    <mergeCell ref="UXE3:UXF3"/>
    <mergeCell ref="UXG3:UXH3"/>
    <mergeCell ref="UWK3:UWL3"/>
    <mergeCell ref="UWM3:UWN3"/>
    <mergeCell ref="UWO3:UWP3"/>
    <mergeCell ref="UWQ3:UWR3"/>
    <mergeCell ref="UWS3:UWT3"/>
    <mergeCell ref="UWU3:UWV3"/>
    <mergeCell ref="UVY3:UVZ3"/>
    <mergeCell ref="UWA3:UWB3"/>
    <mergeCell ref="UWC3:UWD3"/>
    <mergeCell ref="UWE3:UWF3"/>
    <mergeCell ref="UWG3:UWH3"/>
    <mergeCell ref="UWI3:UWJ3"/>
    <mergeCell ref="UVM3:UVN3"/>
    <mergeCell ref="UVO3:UVP3"/>
    <mergeCell ref="UVQ3:UVR3"/>
    <mergeCell ref="UVS3:UVT3"/>
    <mergeCell ref="UVU3:UVV3"/>
    <mergeCell ref="UVW3:UVX3"/>
    <mergeCell ref="UVA3:UVB3"/>
    <mergeCell ref="UVC3:UVD3"/>
    <mergeCell ref="UVE3:UVF3"/>
    <mergeCell ref="UVG3:UVH3"/>
    <mergeCell ref="UVI3:UVJ3"/>
    <mergeCell ref="UVK3:UVL3"/>
    <mergeCell ref="UUO3:UUP3"/>
    <mergeCell ref="UUQ3:UUR3"/>
    <mergeCell ref="UUS3:UUT3"/>
    <mergeCell ref="UUU3:UUV3"/>
    <mergeCell ref="UUW3:UUX3"/>
    <mergeCell ref="UUY3:UUZ3"/>
    <mergeCell ref="UUC3:UUD3"/>
    <mergeCell ref="UUE3:UUF3"/>
    <mergeCell ref="UUG3:UUH3"/>
    <mergeCell ref="UUI3:UUJ3"/>
    <mergeCell ref="UUK3:UUL3"/>
    <mergeCell ref="UUM3:UUN3"/>
    <mergeCell ref="UTQ3:UTR3"/>
    <mergeCell ref="UTS3:UTT3"/>
    <mergeCell ref="UTU3:UTV3"/>
    <mergeCell ref="UTW3:UTX3"/>
    <mergeCell ref="UTY3:UTZ3"/>
    <mergeCell ref="UUA3:UUB3"/>
    <mergeCell ref="UTE3:UTF3"/>
    <mergeCell ref="UTG3:UTH3"/>
    <mergeCell ref="UTI3:UTJ3"/>
    <mergeCell ref="UTK3:UTL3"/>
    <mergeCell ref="UTM3:UTN3"/>
    <mergeCell ref="UTO3:UTP3"/>
    <mergeCell ref="USS3:UST3"/>
    <mergeCell ref="USU3:USV3"/>
    <mergeCell ref="USW3:USX3"/>
    <mergeCell ref="USY3:USZ3"/>
    <mergeCell ref="UTA3:UTB3"/>
    <mergeCell ref="UTC3:UTD3"/>
    <mergeCell ref="USG3:USH3"/>
    <mergeCell ref="USI3:USJ3"/>
    <mergeCell ref="USK3:USL3"/>
    <mergeCell ref="USM3:USN3"/>
    <mergeCell ref="USO3:USP3"/>
    <mergeCell ref="USQ3:USR3"/>
    <mergeCell ref="URU3:URV3"/>
    <mergeCell ref="URW3:URX3"/>
    <mergeCell ref="URY3:URZ3"/>
    <mergeCell ref="USA3:USB3"/>
    <mergeCell ref="USC3:USD3"/>
    <mergeCell ref="USE3:USF3"/>
    <mergeCell ref="URI3:URJ3"/>
    <mergeCell ref="URK3:URL3"/>
    <mergeCell ref="URM3:URN3"/>
    <mergeCell ref="URO3:URP3"/>
    <mergeCell ref="URQ3:URR3"/>
    <mergeCell ref="URS3:URT3"/>
    <mergeCell ref="UQW3:UQX3"/>
    <mergeCell ref="UQY3:UQZ3"/>
    <mergeCell ref="URA3:URB3"/>
    <mergeCell ref="URC3:URD3"/>
    <mergeCell ref="URE3:URF3"/>
    <mergeCell ref="URG3:URH3"/>
    <mergeCell ref="UQK3:UQL3"/>
    <mergeCell ref="UQM3:UQN3"/>
    <mergeCell ref="UQO3:UQP3"/>
    <mergeCell ref="UQQ3:UQR3"/>
    <mergeCell ref="UQS3:UQT3"/>
    <mergeCell ref="UQU3:UQV3"/>
    <mergeCell ref="UPY3:UPZ3"/>
    <mergeCell ref="UQA3:UQB3"/>
    <mergeCell ref="UQC3:UQD3"/>
    <mergeCell ref="UQE3:UQF3"/>
    <mergeCell ref="UQG3:UQH3"/>
    <mergeCell ref="UQI3:UQJ3"/>
    <mergeCell ref="UPM3:UPN3"/>
    <mergeCell ref="UPO3:UPP3"/>
    <mergeCell ref="UPQ3:UPR3"/>
    <mergeCell ref="UPS3:UPT3"/>
    <mergeCell ref="UPU3:UPV3"/>
    <mergeCell ref="UPW3:UPX3"/>
    <mergeCell ref="UPA3:UPB3"/>
    <mergeCell ref="UPC3:UPD3"/>
    <mergeCell ref="UPE3:UPF3"/>
    <mergeCell ref="UPG3:UPH3"/>
    <mergeCell ref="UPI3:UPJ3"/>
    <mergeCell ref="UPK3:UPL3"/>
    <mergeCell ref="UOO3:UOP3"/>
    <mergeCell ref="UOQ3:UOR3"/>
    <mergeCell ref="UOS3:UOT3"/>
    <mergeCell ref="UOU3:UOV3"/>
    <mergeCell ref="UOW3:UOX3"/>
    <mergeCell ref="UOY3:UOZ3"/>
    <mergeCell ref="UOC3:UOD3"/>
    <mergeCell ref="UOE3:UOF3"/>
    <mergeCell ref="UOG3:UOH3"/>
    <mergeCell ref="UOI3:UOJ3"/>
    <mergeCell ref="UOK3:UOL3"/>
    <mergeCell ref="UOM3:UON3"/>
    <mergeCell ref="UNQ3:UNR3"/>
    <mergeCell ref="UNS3:UNT3"/>
    <mergeCell ref="UNU3:UNV3"/>
    <mergeCell ref="UNW3:UNX3"/>
    <mergeCell ref="UNY3:UNZ3"/>
    <mergeCell ref="UOA3:UOB3"/>
    <mergeCell ref="UNE3:UNF3"/>
    <mergeCell ref="UNG3:UNH3"/>
    <mergeCell ref="UNI3:UNJ3"/>
    <mergeCell ref="UNK3:UNL3"/>
    <mergeCell ref="UNM3:UNN3"/>
    <mergeCell ref="UNO3:UNP3"/>
    <mergeCell ref="UMS3:UMT3"/>
    <mergeCell ref="UMU3:UMV3"/>
    <mergeCell ref="UMW3:UMX3"/>
    <mergeCell ref="UMY3:UMZ3"/>
    <mergeCell ref="UNA3:UNB3"/>
    <mergeCell ref="UNC3:UND3"/>
    <mergeCell ref="UMG3:UMH3"/>
    <mergeCell ref="UMI3:UMJ3"/>
    <mergeCell ref="UMK3:UML3"/>
    <mergeCell ref="UMM3:UMN3"/>
    <mergeCell ref="UMO3:UMP3"/>
    <mergeCell ref="UMQ3:UMR3"/>
    <mergeCell ref="ULU3:ULV3"/>
    <mergeCell ref="ULW3:ULX3"/>
    <mergeCell ref="ULY3:ULZ3"/>
    <mergeCell ref="UMA3:UMB3"/>
    <mergeCell ref="UMC3:UMD3"/>
    <mergeCell ref="UME3:UMF3"/>
    <mergeCell ref="ULI3:ULJ3"/>
    <mergeCell ref="ULK3:ULL3"/>
    <mergeCell ref="ULM3:ULN3"/>
    <mergeCell ref="ULO3:ULP3"/>
    <mergeCell ref="ULQ3:ULR3"/>
    <mergeCell ref="ULS3:ULT3"/>
    <mergeCell ref="UKW3:UKX3"/>
    <mergeCell ref="UKY3:UKZ3"/>
    <mergeCell ref="ULA3:ULB3"/>
    <mergeCell ref="ULC3:ULD3"/>
    <mergeCell ref="ULE3:ULF3"/>
    <mergeCell ref="ULG3:ULH3"/>
    <mergeCell ref="UKK3:UKL3"/>
    <mergeCell ref="UKM3:UKN3"/>
    <mergeCell ref="UKO3:UKP3"/>
    <mergeCell ref="UKQ3:UKR3"/>
    <mergeCell ref="UKS3:UKT3"/>
    <mergeCell ref="UKU3:UKV3"/>
    <mergeCell ref="UJY3:UJZ3"/>
    <mergeCell ref="UKA3:UKB3"/>
    <mergeCell ref="UKC3:UKD3"/>
    <mergeCell ref="UKE3:UKF3"/>
    <mergeCell ref="UKG3:UKH3"/>
    <mergeCell ref="UKI3:UKJ3"/>
    <mergeCell ref="UJM3:UJN3"/>
    <mergeCell ref="UJO3:UJP3"/>
    <mergeCell ref="UJQ3:UJR3"/>
    <mergeCell ref="UJS3:UJT3"/>
    <mergeCell ref="UJU3:UJV3"/>
    <mergeCell ref="UJW3:UJX3"/>
    <mergeCell ref="UJA3:UJB3"/>
    <mergeCell ref="UJC3:UJD3"/>
    <mergeCell ref="UJE3:UJF3"/>
    <mergeCell ref="UJG3:UJH3"/>
    <mergeCell ref="UJI3:UJJ3"/>
    <mergeCell ref="UJK3:UJL3"/>
    <mergeCell ref="UIO3:UIP3"/>
    <mergeCell ref="UIQ3:UIR3"/>
    <mergeCell ref="UIS3:UIT3"/>
    <mergeCell ref="UIU3:UIV3"/>
    <mergeCell ref="UIW3:UIX3"/>
    <mergeCell ref="UIY3:UIZ3"/>
    <mergeCell ref="UIC3:UID3"/>
    <mergeCell ref="UIE3:UIF3"/>
    <mergeCell ref="UIG3:UIH3"/>
    <mergeCell ref="UII3:UIJ3"/>
    <mergeCell ref="UIK3:UIL3"/>
    <mergeCell ref="UIM3:UIN3"/>
    <mergeCell ref="UHQ3:UHR3"/>
    <mergeCell ref="UHS3:UHT3"/>
    <mergeCell ref="UHU3:UHV3"/>
    <mergeCell ref="UHW3:UHX3"/>
    <mergeCell ref="UHY3:UHZ3"/>
    <mergeCell ref="UIA3:UIB3"/>
    <mergeCell ref="UHE3:UHF3"/>
    <mergeCell ref="UHG3:UHH3"/>
    <mergeCell ref="UHI3:UHJ3"/>
    <mergeCell ref="UHK3:UHL3"/>
    <mergeCell ref="UHM3:UHN3"/>
    <mergeCell ref="UHO3:UHP3"/>
    <mergeCell ref="UGS3:UGT3"/>
    <mergeCell ref="UGU3:UGV3"/>
    <mergeCell ref="UGW3:UGX3"/>
    <mergeCell ref="UGY3:UGZ3"/>
    <mergeCell ref="UHA3:UHB3"/>
    <mergeCell ref="UHC3:UHD3"/>
    <mergeCell ref="UGG3:UGH3"/>
    <mergeCell ref="UGI3:UGJ3"/>
    <mergeCell ref="UGK3:UGL3"/>
    <mergeCell ref="UGM3:UGN3"/>
    <mergeCell ref="UGO3:UGP3"/>
    <mergeCell ref="UGQ3:UGR3"/>
    <mergeCell ref="UFU3:UFV3"/>
    <mergeCell ref="UFW3:UFX3"/>
    <mergeCell ref="UFY3:UFZ3"/>
    <mergeCell ref="UGA3:UGB3"/>
    <mergeCell ref="UGC3:UGD3"/>
    <mergeCell ref="UGE3:UGF3"/>
    <mergeCell ref="UFI3:UFJ3"/>
    <mergeCell ref="UFK3:UFL3"/>
    <mergeCell ref="UFM3:UFN3"/>
    <mergeCell ref="UFO3:UFP3"/>
    <mergeCell ref="UFQ3:UFR3"/>
    <mergeCell ref="UFS3:UFT3"/>
    <mergeCell ref="UEW3:UEX3"/>
    <mergeCell ref="UEY3:UEZ3"/>
    <mergeCell ref="UFA3:UFB3"/>
    <mergeCell ref="UFC3:UFD3"/>
    <mergeCell ref="UFE3:UFF3"/>
    <mergeCell ref="UFG3:UFH3"/>
    <mergeCell ref="UEK3:UEL3"/>
    <mergeCell ref="UEM3:UEN3"/>
    <mergeCell ref="UEO3:UEP3"/>
    <mergeCell ref="UEQ3:UER3"/>
    <mergeCell ref="UES3:UET3"/>
    <mergeCell ref="UEU3:UEV3"/>
    <mergeCell ref="UDY3:UDZ3"/>
    <mergeCell ref="UEA3:UEB3"/>
    <mergeCell ref="UEC3:UED3"/>
    <mergeCell ref="UEE3:UEF3"/>
    <mergeCell ref="UEG3:UEH3"/>
    <mergeCell ref="UEI3:UEJ3"/>
    <mergeCell ref="UDM3:UDN3"/>
    <mergeCell ref="UDO3:UDP3"/>
    <mergeCell ref="UDQ3:UDR3"/>
    <mergeCell ref="UDS3:UDT3"/>
    <mergeCell ref="UDU3:UDV3"/>
    <mergeCell ref="UDW3:UDX3"/>
    <mergeCell ref="UDA3:UDB3"/>
    <mergeCell ref="UDC3:UDD3"/>
    <mergeCell ref="UDE3:UDF3"/>
    <mergeCell ref="UDG3:UDH3"/>
    <mergeCell ref="UDI3:UDJ3"/>
    <mergeCell ref="UDK3:UDL3"/>
    <mergeCell ref="UCO3:UCP3"/>
    <mergeCell ref="UCQ3:UCR3"/>
    <mergeCell ref="UCS3:UCT3"/>
    <mergeCell ref="UCU3:UCV3"/>
    <mergeCell ref="UCW3:UCX3"/>
    <mergeCell ref="UCY3:UCZ3"/>
    <mergeCell ref="UCC3:UCD3"/>
    <mergeCell ref="UCE3:UCF3"/>
    <mergeCell ref="UCG3:UCH3"/>
    <mergeCell ref="UCI3:UCJ3"/>
    <mergeCell ref="UCK3:UCL3"/>
    <mergeCell ref="UCM3:UCN3"/>
    <mergeCell ref="UBQ3:UBR3"/>
    <mergeCell ref="UBS3:UBT3"/>
    <mergeCell ref="UBU3:UBV3"/>
    <mergeCell ref="UBW3:UBX3"/>
    <mergeCell ref="UBY3:UBZ3"/>
    <mergeCell ref="UCA3:UCB3"/>
    <mergeCell ref="UBE3:UBF3"/>
    <mergeCell ref="UBG3:UBH3"/>
    <mergeCell ref="UBI3:UBJ3"/>
    <mergeCell ref="UBK3:UBL3"/>
    <mergeCell ref="UBM3:UBN3"/>
    <mergeCell ref="UBO3:UBP3"/>
    <mergeCell ref="UAS3:UAT3"/>
    <mergeCell ref="UAU3:UAV3"/>
    <mergeCell ref="UAW3:UAX3"/>
    <mergeCell ref="UAY3:UAZ3"/>
    <mergeCell ref="UBA3:UBB3"/>
    <mergeCell ref="UBC3:UBD3"/>
    <mergeCell ref="UAG3:UAH3"/>
    <mergeCell ref="UAI3:UAJ3"/>
    <mergeCell ref="UAK3:UAL3"/>
    <mergeCell ref="UAM3:UAN3"/>
    <mergeCell ref="UAO3:UAP3"/>
    <mergeCell ref="UAQ3:UAR3"/>
    <mergeCell ref="TZU3:TZV3"/>
    <mergeCell ref="TZW3:TZX3"/>
    <mergeCell ref="TZY3:TZZ3"/>
    <mergeCell ref="UAA3:UAB3"/>
    <mergeCell ref="UAC3:UAD3"/>
    <mergeCell ref="UAE3:UAF3"/>
    <mergeCell ref="TZI3:TZJ3"/>
    <mergeCell ref="TZK3:TZL3"/>
    <mergeCell ref="TZM3:TZN3"/>
    <mergeCell ref="TZO3:TZP3"/>
    <mergeCell ref="TZQ3:TZR3"/>
    <mergeCell ref="TZS3:TZT3"/>
    <mergeCell ref="TYW3:TYX3"/>
    <mergeCell ref="TYY3:TYZ3"/>
    <mergeCell ref="TZA3:TZB3"/>
    <mergeCell ref="TZC3:TZD3"/>
    <mergeCell ref="TZE3:TZF3"/>
    <mergeCell ref="TZG3:TZH3"/>
    <mergeCell ref="TYK3:TYL3"/>
    <mergeCell ref="TYM3:TYN3"/>
    <mergeCell ref="TYO3:TYP3"/>
    <mergeCell ref="TYQ3:TYR3"/>
    <mergeCell ref="TYS3:TYT3"/>
    <mergeCell ref="TYU3:TYV3"/>
    <mergeCell ref="TXY3:TXZ3"/>
    <mergeCell ref="TYA3:TYB3"/>
    <mergeCell ref="TYC3:TYD3"/>
    <mergeCell ref="TYE3:TYF3"/>
    <mergeCell ref="TYG3:TYH3"/>
    <mergeCell ref="TYI3:TYJ3"/>
    <mergeCell ref="TXM3:TXN3"/>
    <mergeCell ref="TXO3:TXP3"/>
    <mergeCell ref="TXQ3:TXR3"/>
    <mergeCell ref="TXS3:TXT3"/>
    <mergeCell ref="TXU3:TXV3"/>
    <mergeCell ref="TXW3:TXX3"/>
    <mergeCell ref="TXA3:TXB3"/>
    <mergeCell ref="TXC3:TXD3"/>
    <mergeCell ref="TXE3:TXF3"/>
    <mergeCell ref="TXG3:TXH3"/>
    <mergeCell ref="TXI3:TXJ3"/>
    <mergeCell ref="TXK3:TXL3"/>
    <mergeCell ref="TWO3:TWP3"/>
    <mergeCell ref="TWQ3:TWR3"/>
    <mergeCell ref="TWS3:TWT3"/>
    <mergeCell ref="TWU3:TWV3"/>
    <mergeCell ref="TWW3:TWX3"/>
    <mergeCell ref="TWY3:TWZ3"/>
    <mergeCell ref="TWC3:TWD3"/>
    <mergeCell ref="TWE3:TWF3"/>
    <mergeCell ref="TWG3:TWH3"/>
    <mergeCell ref="TWI3:TWJ3"/>
    <mergeCell ref="TWK3:TWL3"/>
    <mergeCell ref="TWM3:TWN3"/>
    <mergeCell ref="TVQ3:TVR3"/>
    <mergeCell ref="TVS3:TVT3"/>
    <mergeCell ref="TVU3:TVV3"/>
    <mergeCell ref="TVW3:TVX3"/>
    <mergeCell ref="TVY3:TVZ3"/>
    <mergeCell ref="TWA3:TWB3"/>
    <mergeCell ref="TVE3:TVF3"/>
    <mergeCell ref="TVG3:TVH3"/>
    <mergeCell ref="TVI3:TVJ3"/>
    <mergeCell ref="TVK3:TVL3"/>
    <mergeCell ref="TVM3:TVN3"/>
    <mergeCell ref="TVO3:TVP3"/>
    <mergeCell ref="TUS3:TUT3"/>
    <mergeCell ref="TUU3:TUV3"/>
    <mergeCell ref="TUW3:TUX3"/>
    <mergeCell ref="TUY3:TUZ3"/>
    <mergeCell ref="TVA3:TVB3"/>
    <mergeCell ref="TVC3:TVD3"/>
    <mergeCell ref="TUG3:TUH3"/>
    <mergeCell ref="TUI3:TUJ3"/>
    <mergeCell ref="TUK3:TUL3"/>
    <mergeCell ref="TUM3:TUN3"/>
    <mergeCell ref="TUO3:TUP3"/>
    <mergeCell ref="TUQ3:TUR3"/>
    <mergeCell ref="TTU3:TTV3"/>
    <mergeCell ref="TTW3:TTX3"/>
    <mergeCell ref="TTY3:TTZ3"/>
    <mergeCell ref="TUA3:TUB3"/>
    <mergeCell ref="TUC3:TUD3"/>
    <mergeCell ref="TUE3:TUF3"/>
    <mergeCell ref="TTI3:TTJ3"/>
    <mergeCell ref="TTK3:TTL3"/>
    <mergeCell ref="TTM3:TTN3"/>
    <mergeCell ref="TTO3:TTP3"/>
    <mergeCell ref="TTQ3:TTR3"/>
    <mergeCell ref="TTS3:TTT3"/>
    <mergeCell ref="TSW3:TSX3"/>
    <mergeCell ref="TSY3:TSZ3"/>
    <mergeCell ref="TTA3:TTB3"/>
    <mergeCell ref="TTC3:TTD3"/>
    <mergeCell ref="TTE3:TTF3"/>
    <mergeCell ref="TTG3:TTH3"/>
    <mergeCell ref="TSK3:TSL3"/>
    <mergeCell ref="TSM3:TSN3"/>
    <mergeCell ref="TSO3:TSP3"/>
    <mergeCell ref="TSQ3:TSR3"/>
    <mergeCell ref="TSS3:TST3"/>
    <mergeCell ref="TSU3:TSV3"/>
    <mergeCell ref="TRY3:TRZ3"/>
    <mergeCell ref="TSA3:TSB3"/>
    <mergeCell ref="TSC3:TSD3"/>
    <mergeCell ref="TSE3:TSF3"/>
    <mergeCell ref="TSG3:TSH3"/>
    <mergeCell ref="TSI3:TSJ3"/>
    <mergeCell ref="TRM3:TRN3"/>
    <mergeCell ref="TRO3:TRP3"/>
    <mergeCell ref="TRQ3:TRR3"/>
    <mergeCell ref="TRS3:TRT3"/>
    <mergeCell ref="TRU3:TRV3"/>
    <mergeCell ref="TRW3:TRX3"/>
    <mergeCell ref="TRA3:TRB3"/>
    <mergeCell ref="TRC3:TRD3"/>
    <mergeCell ref="TRE3:TRF3"/>
    <mergeCell ref="TRG3:TRH3"/>
    <mergeCell ref="TRI3:TRJ3"/>
    <mergeCell ref="TRK3:TRL3"/>
    <mergeCell ref="TQO3:TQP3"/>
    <mergeCell ref="TQQ3:TQR3"/>
    <mergeCell ref="TQS3:TQT3"/>
    <mergeCell ref="TQU3:TQV3"/>
    <mergeCell ref="TQW3:TQX3"/>
    <mergeCell ref="TQY3:TQZ3"/>
    <mergeCell ref="TQC3:TQD3"/>
    <mergeCell ref="TQE3:TQF3"/>
    <mergeCell ref="TQG3:TQH3"/>
    <mergeCell ref="TQI3:TQJ3"/>
    <mergeCell ref="TQK3:TQL3"/>
    <mergeCell ref="TQM3:TQN3"/>
    <mergeCell ref="TPQ3:TPR3"/>
    <mergeCell ref="TPS3:TPT3"/>
    <mergeCell ref="TPU3:TPV3"/>
    <mergeCell ref="TPW3:TPX3"/>
    <mergeCell ref="TPY3:TPZ3"/>
    <mergeCell ref="TQA3:TQB3"/>
    <mergeCell ref="TPE3:TPF3"/>
    <mergeCell ref="TPG3:TPH3"/>
    <mergeCell ref="TPI3:TPJ3"/>
    <mergeCell ref="TPK3:TPL3"/>
    <mergeCell ref="TPM3:TPN3"/>
    <mergeCell ref="TPO3:TPP3"/>
    <mergeCell ref="TOS3:TOT3"/>
    <mergeCell ref="TOU3:TOV3"/>
    <mergeCell ref="TOW3:TOX3"/>
    <mergeCell ref="TOY3:TOZ3"/>
    <mergeCell ref="TPA3:TPB3"/>
    <mergeCell ref="TPC3:TPD3"/>
    <mergeCell ref="TOG3:TOH3"/>
    <mergeCell ref="TOI3:TOJ3"/>
    <mergeCell ref="TOK3:TOL3"/>
    <mergeCell ref="TOM3:TON3"/>
    <mergeCell ref="TOO3:TOP3"/>
    <mergeCell ref="TOQ3:TOR3"/>
    <mergeCell ref="TNU3:TNV3"/>
    <mergeCell ref="TNW3:TNX3"/>
    <mergeCell ref="TNY3:TNZ3"/>
    <mergeCell ref="TOA3:TOB3"/>
    <mergeCell ref="TOC3:TOD3"/>
    <mergeCell ref="TOE3:TOF3"/>
    <mergeCell ref="TNI3:TNJ3"/>
    <mergeCell ref="TNK3:TNL3"/>
    <mergeCell ref="TNM3:TNN3"/>
    <mergeCell ref="TNO3:TNP3"/>
    <mergeCell ref="TNQ3:TNR3"/>
    <mergeCell ref="TNS3:TNT3"/>
    <mergeCell ref="TMW3:TMX3"/>
    <mergeCell ref="TMY3:TMZ3"/>
    <mergeCell ref="TNA3:TNB3"/>
    <mergeCell ref="TNC3:TND3"/>
    <mergeCell ref="TNE3:TNF3"/>
    <mergeCell ref="TNG3:TNH3"/>
    <mergeCell ref="TMK3:TML3"/>
    <mergeCell ref="TMM3:TMN3"/>
    <mergeCell ref="TMO3:TMP3"/>
    <mergeCell ref="TMQ3:TMR3"/>
    <mergeCell ref="TMS3:TMT3"/>
    <mergeCell ref="TMU3:TMV3"/>
    <mergeCell ref="TLY3:TLZ3"/>
    <mergeCell ref="TMA3:TMB3"/>
    <mergeCell ref="TMC3:TMD3"/>
    <mergeCell ref="TME3:TMF3"/>
    <mergeCell ref="TMG3:TMH3"/>
    <mergeCell ref="TMI3:TMJ3"/>
    <mergeCell ref="TLM3:TLN3"/>
    <mergeCell ref="TLO3:TLP3"/>
    <mergeCell ref="TLQ3:TLR3"/>
    <mergeCell ref="TLS3:TLT3"/>
    <mergeCell ref="TLU3:TLV3"/>
    <mergeCell ref="TLW3:TLX3"/>
    <mergeCell ref="TLA3:TLB3"/>
    <mergeCell ref="TLC3:TLD3"/>
    <mergeCell ref="TLE3:TLF3"/>
    <mergeCell ref="TLG3:TLH3"/>
    <mergeCell ref="TLI3:TLJ3"/>
    <mergeCell ref="TLK3:TLL3"/>
    <mergeCell ref="TKO3:TKP3"/>
    <mergeCell ref="TKQ3:TKR3"/>
    <mergeCell ref="TKS3:TKT3"/>
    <mergeCell ref="TKU3:TKV3"/>
    <mergeCell ref="TKW3:TKX3"/>
    <mergeCell ref="TKY3:TKZ3"/>
    <mergeCell ref="TKC3:TKD3"/>
    <mergeCell ref="TKE3:TKF3"/>
    <mergeCell ref="TKG3:TKH3"/>
    <mergeCell ref="TKI3:TKJ3"/>
    <mergeCell ref="TKK3:TKL3"/>
    <mergeCell ref="TKM3:TKN3"/>
    <mergeCell ref="TJQ3:TJR3"/>
    <mergeCell ref="TJS3:TJT3"/>
    <mergeCell ref="TJU3:TJV3"/>
    <mergeCell ref="TJW3:TJX3"/>
    <mergeCell ref="TJY3:TJZ3"/>
    <mergeCell ref="TKA3:TKB3"/>
    <mergeCell ref="TJE3:TJF3"/>
    <mergeCell ref="TJG3:TJH3"/>
    <mergeCell ref="TJI3:TJJ3"/>
    <mergeCell ref="TJK3:TJL3"/>
    <mergeCell ref="TJM3:TJN3"/>
    <mergeCell ref="TJO3:TJP3"/>
    <mergeCell ref="TIS3:TIT3"/>
    <mergeCell ref="TIU3:TIV3"/>
    <mergeCell ref="TIW3:TIX3"/>
    <mergeCell ref="TIY3:TIZ3"/>
    <mergeCell ref="TJA3:TJB3"/>
    <mergeCell ref="TJC3:TJD3"/>
    <mergeCell ref="TIG3:TIH3"/>
    <mergeCell ref="TII3:TIJ3"/>
    <mergeCell ref="TIK3:TIL3"/>
    <mergeCell ref="TIM3:TIN3"/>
    <mergeCell ref="TIO3:TIP3"/>
    <mergeCell ref="TIQ3:TIR3"/>
    <mergeCell ref="THU3:THV3"/>
    <mergeCell ref="THW3:THX3"/>
    <mergeCell ref="THY3:THZ3"/>
    <mergeCell ref="TIA3:TIB3"/>
    <mergeCell ref="TIC3:TID3"/>
    <mergeCell ref="TIE3:TIF3"/>
    <mergeCell ref="THI3:THJ3"/>
    <mergeCell ref="THK3:THL3"/>
    <mergeCell ref="THM3:THN3"/>
    <mergeCell ref="THO3:THP3"/>
    <mergeCell ref="THQ3:THR3"/>
    <mergeCell ref="THS3:THT3"/>
    <mergeCell ref="TGW3:TGX3"/>
    <mergeCell ref="TGY3:TGZ3"/>
    <mergeCell ref="THA3:THB3"/>
    <mergeCell ref="THC3:THD3"/>
    <mergeCell ref="THE3:THF3"/>
    <mergeCell ref="THG3:THH3"/>
    <mergeCell ref="TGK3:TGL3"/>
    <mergeCell ref="TGM3:TGN3"/>
    <mergeCell ref="TGO3:TGP3"/>
    <mergeCell ref="TGQ3:TGR3"/>
    <mergeCell ref="TGS3:TGT3"/>
    <mergeCell ref="TGU3:TGV3"/>
    <mergeCell ref="TFY3:TFZ3"/>
    <mergeCell ref="TGA3:TGB3"/>
    <mergeCell ref="TGC3:TGD3"/>
    <mergeCell ref="TGE3:TGF3"/>
    <mergeCell ref="TGG3:TGH3"/>
    <mergeCell ref="TGI3:TGJ3"/>
    <mergeCell ref="TFM3:TFN3"/>
    <mergeCell ref="TFO3:TFP3"/>
    <mergeCell ref="TFQ3:TFR3"/>
    <mergeCell ref="TFS3:TFT3"/>
    <mergeCell ref="TFU3:TFV3"/>
    <mergeCell ref="TFW3:TFX3"/>
    <mergeCell ref="TFA3:TFB3"/>
    <mergeCell ref="TFC3:TFD3"/>
    <mergeCell ref="TFE3:TFF3"/>
    <mergeCell ref="TFG3:TFH3"/>
    <mergeCell ref="TFI3:TFJ3"/>
    <mergeCell ref="TFK3:TFL3"/>
    <mergeCell ref="TEO3:TEP3"/>
    <mergeCell ref="TEQ3:TER3"/>
    <mergeCell ref="TES3:TET3"/>
    <mergeCell ref="TEU3:TEV3"/>
    <mergeCell ref="TEW3:TEX3"/>
    <mergeCell ref="TEY3:TEZ3"/>
    <mergeCell ref="TEC3:TED3"/>
    <mergeCell ref="TEE3:TEF3"/>
    <mergeCell ref="TEG3:TEH3"/>
    <mergeCell ref="TEI3:TEJ3"/>
    <mergeCell ref="TEK3:TEL3"/>
    <mergeCell ref="TEM3:TEN3"/>
    <mergeCell ref="TDQ3:TDR3"/>
    <mergeCell ref="TDS3:TDT3"/>
    <mergeCell ref="TDU3:TDV3"/>
    <mergeCell ref="TDW3:TDX3"/>
    <mergeCell ref="TDY3:TDZ3"/>
    <mergeCell ref="TEA3:TEB3"/>
    <mergeCell ref="TDE3:TDF3"/>
    <mergeCell ref="TDG3:TDH3"/>
    <mergeCell ref="TDI3:TDJ3"/>
    <mergeCell ref="TDK3:TDL3"/>
    <mergeCell ref="TDM3:TDN3"/>
    <mergeCell ref="TDO3:TDP3"/>
    <mergeCell ref="TCS3:TCT3"/>
    <mergeCell ref="TCU3:TCV3"/>
    <mergeCell ref="TCW3:TCX3"/>
    <mergeCell ref="TCY3:TCZ3"/>
    <mergeCell ref="TDA3:TDB3"/>
    <mergeCell ref="TDC3:TDD3"/>
    <mergeCell ref="TCG3:TCH3"/>
    <mergeCell ref="TCI3:TCJ3"/>
    <mergeCell ref="TCK3:TCL3"/>
    <mergeCell ref="TCM3:TCN3"/>
    <mergeCell ref="TCO3:TCP3"/>
    <mergeCell ref="TCQ3:TCR3"/>
    <mergeCell ref="TBU3:TBV3"/>
    <mergeCell ref="TBW3:TBX3"/>
    <mergeCell ref="TBY3:TBZ3"/>
    <mergeCell ref="TCA3:TCB3"/>
    <mergeCell ref="TCC3:TCD3"/>
    <mergeCell ref="TCE3:TCF3"/>
    <mergeCell ref="TBI3:TBJ3"/>
    <mergeCell ref="TBK3:TBL3"/>
    <mergeCell ref="TBM3:TBN3"/>
    <mergeCell ref="TBO3:TBP3"/>
    <mergeCell ref="TBQ3:TBR3"/>
    <mergeCell ref="TBS3:TBT3"/>
    <mergeCell ref="TAW3:TAX3"/>
    <mergeCell ref="TAY3:TAZ3"/>
    <mergeCell ref="TBA3:TBB3"/>
    <mergeCell ref="TBC3:TBD3"/>
    <mergeCell ref="TBE3:TBF3"/>
    <mergeCell ref="TBG3:TBH3"/>
    <mergeCell ref="TAK3:TAL3"/>
    <mergeCell ref="TAM3:TAN3"/>
    <mergeCell ref="TAO3:TAP3"/>
    <mergeCell ref="TAQ3:TAR3"/>
    <mergeCell ref="TAS3:TAT3"/>
    <mergeCell ref="TAU3:TAV3"/>
    <mergeCell ref="SZY3:SZZ3"/>
    <mergeCell ref="TAA3:TAB3"/>
    <mergeCell ref="TAC3:TAD3"/>
    <mergeCell ref="TAE3:TAF3"/>
    <mergeCell ref="TAG3:TAH3"/>
    <mergeCell ref="TAI3:TAJ3"/>
    <mergeCell ref="SZM3:SZN3"/>
    <mergeCell ref="SZO3:SZP3"/>
    <mergeCell ref="SZQ3:SZR3"/>
    <mergeCell ref="SZS3:SZT3"/>
    <mergeCell ref="SZU3:SZV3"/>
    <mergeCell ref="SZW3:SZX3"/>
    <mergeCell ref="SZA3:SZB3"/>
    <mergeCell ref="SZC3:SZD3"/>
    <mergeCell ref="SZE3:SZF3"/>
    <mergeCell ref="SZG3:SZH3"/>
    <mergeCell ref="SZI3:SZJ3"/>
    <mergeCell ref="SZK3:SZL3"/>
    <mergeCell ref="SYO3:SYP3"/>
    <mergeCell ref="SYQ3:SYR3"/>
    <mergeCell ref="SYS3:SYT3"/>
    <mergeCell ref="SYU3:SYV3"/>
    <mergeCell ref="SYW3:SYX3"/>
    <mergeCell ref="SYY3:SYZ3"/>
    <mergeCell ref="SYC3:SYD3"/>
    <mergeCell ref="SYE3:SYF3"/>
    <mergeCell ref="SYG3:SYH3"/>
    <mergeCell ref="SYI3:SYJ3"/>
    <mergeCell ref="SYK3:SYL3"/>
    <mergeCell ref="SYM3:SYN3"/>
    <mergeCell ref="SXQ3:SXR3"/>
    <mergeCell ref="SXS3:SXT3"/>
    <mergeCell ref="SXU3:SXV3"/>
    <mergeCell ref="SXW3:SXX3"/>
    <mergeCell ref="SXY3:SXZ3"/>
    <mergeCell ref="SYA3:SYB3"/>
    <mergeCell ref="SXE3:SXF3"/>
    <mergeCell ref="SXG3:SXH3"/>
    <mergeCell ref="SXI3:SXJ3"/>
    <mergeCell ref="SXK3:SXL3"/>
    <mergeCell ref="SXM3:SXN3"/>
    <mergeCell ref="SXO3:SXP3"/>
    <mergeCell ref="SWS3:SWT3"/>
    <mergeCell ref="SWU3:SWV3"/>
    <mergeCell ref="SWW3:SWX3"/>
    <mergeCell ref="SWY3:SWZ3"/>
    <mergeCell ref="SXA3:SXB3"/>
    <mergeCell ref="SXC3:SXD3"/>
    <mergeCell ref="SWG3:SWH3"/>
    <mergeCell ref="SWI3:SWJ3"/>
    <mergeCell ref="SWK3:SWL3"/>
    <mergeCell ref="SWM3:SWN3"/>
    <mergeCell ref="SWO3:SWP3"/>
    <mergeCell ref="SWQ3:SWR3"/>
    <mergeCell ref="SVU3:SVV3"/>
    <mergeCell ref="SVW3:SVX3"/>
    <mergeCell ref="SVY3:SVZ3"/>
    <mergeCell ref="SWA3:SWB3"/>
    <mergeCell ref="SWC3:SWD3"/>
    <mergeCell ref="SWE3:SWF3"/>
    <mergeCell ref="SVI3:SVJ3"/>
    <mergeCell ref="SVK3:SVL3"/>
    <mergeCell ref="SVM3:SVN3"/>
    <mergeCell ref="SVO3:SVP3"/>
    <mergeCell ref="SVQ3:SVR3"/>
    <mergeCell ref="SVS3:SVT3"/>
    <mergeCell ref="SUW3:SUX3"/>
    <mergeCell ref="SUY3:SUZ3"/>
    <mergeCell ref="SVA3:SVB3"/>
    <mergeCell ref="SVC3:SVD3"/>
    <mergeCell ref="SVE3:SVF3"/>
    <mergeCell ref="SVG3:SVH3"/>
    <mergeCell ref="SUK3:SUL3"/>
    <mergeCell ref="SUM3:SUN3"/>
    <mergeCell ref="SUO3:SUP3"/>
    <mergeCell ref="SUQ3:SUR3"/>
    <mergeCell ref="SUS3:SUT3"/>
    <mergeCell ref="SUU3:SUV3"/>
    <mergeCell ref="STY3:STZ3"/>
    <mergeCell ref="SUA3:SUB3"/>
    <mergeCell ref="SUC3:SUD3"/>
    <mergeCell ref="SUE3:SUF3"/>
    <mergeCell ref="SUG3:SUH3"/>
    <mergeCell ref="SUI3:SUJ3"/>
    <mergeCell ref="STM3:STN3"/>
    <mergeCell ref="STO3:STP3"/>
    <mergeCell ref="STQ3:STR3"/>
    <mergeCell ref="STS3:STT3"/>
    <mergeCell ref="STU3:STV3"/>
    <mergeCell ref="STW3:STX3"/>
    <mergeCell ref="STA3:STB3"/>
    <mergeCell ref="STC3:STD3"/>
    <mergeCell ref="STE3:STF3"/>
    <mergeCell ref="STG3:STH3"/>
    <mergeCell ref="STI3:STJ3"/>
    <mergeCell ref="STK3:STL3"/>
    <mergeCell ref="SSO3:SSP3"/>
    <mergeCell ref="SSQ3:SSR3"/>
    <mergeCell ref="SSS3:SST3"/>
    <mergeCell ref="SSU3:SSV3"/>
    <mergeCell ref="SSW3:SSX3"/>
    <mergeCell ref="SSY3:SSZ3"/>
    <mergeCell ref="SSC3:SSD3"/>
    <mergeCell ref="SSE3:SSF3"/>
    <mergeCell ref="SSG3:SSH3"/>
    <mergeCell ref="SSI3:SSJ3"/>
    <mergeCell ref="SSK3:SSL3"/>
    <mergeCell ref="SSM3:SSN3"/>
    <mergeCell ref="SRQ3:SRR3"/>
    <mergeCell ref="SRS3:SRT3"/>
    <mergeCell ref="SRU3:SRV3"/>
    <mergeCell ref="SRW3:SRX3"/>
    <mergeCell ref="SRY3:SRZ3"/>
    <mergeCell ref="SSA3:SSB3"/>
    <mergeCell ref="SRE3:SRF3"/>
    <mergeCell ref="SRG3:SRH3"/>
    <mergeCell ref="SRI3:SRJ3"/>
    <mergeCell ref="SRK3:SRL3"/>
    <mergeCell ref="SRM3:SRN3"/>
    <mergeCell ref="SRO3:SRP3"/>
    <mergeCell ref="SQS3:SQT3"/>
    <mergeCell ref="SQU3:SQV3"/>
    <mergeCell ref="SQW3:SQX3"/>
    <mergeCell ref="SQY3:SQZ3"/>
    <mergeCell ref="SRA3:SRB3"/>
    <mergeCell ref="SRC3:SRD3"/>
    <mergeCell ref="SQG3:SQH3"/>
    <mergeCell ref="SQI3:SQJ3"/>
    <mergeCell ref="SQK3:SQL3"/>
    <mergeCell ref="SQM3:SQN3"/>
    <mergeCell ref="SQO3:SQP3"/>
    <mergeCell ref="SQQ3:SQR3"/>
    <mergeCell ref="SPU3:SPV3"/>
    <mergeCell ref="SPW3:SPX3"/>
    <mergeCell ref="SPY3:SPZ3"/>
    <mergeCell ref="SQA3:SQB3"/>
    <mergeCell ref="SQC3:SQD3"/>
    <mergeCell ref="SQE3:SQF3"/>
    <mergeCell ref="SPI3:SPJ3"/>
    <mergeCell ref="SPK3:SPL3"/>
    <mergeCell ref="SPM3:SPN3"/>
    <mergeCell ref="SPO3:SPP3"/>
    <mergeCell ref="SPQ3:SPR3"/>
    <mergeCell ref="SPS3:SPT3"/>
    <mergeCell ref="SOW3:SOX3"/>
    <mergeCell ref="SOY3:SOZ3"/>
    <mergeCell ref="SPA3:SPB3"/>
    <mergeCell ref="SPC3:SPD3"/>
    <mergeCell ref="SPE3:SPF3"/>
    <mergeCell ref="SPG3:SPH3"/>
    <mergeCell ref="SOK3:SOL3"/>
    <mergeCell ref="SOM3:SON3"/>
    <mergeCell ref="SOO3:SOP3"/>
    <mergeCell ref="SOQ3:SOR3"/>
    <mergeCell ref="SOS3:SOT3"/>
    <mergeCell ref="SOU3:SOV3"/>
    <mergeCell ref="SNY3:SNZ3"/>
    <mergeCell ref="SOA3:SOB3"/>
    <mergeCell ref="SOC3:SOD3"/>
    <mergeCell ref="SOE3:SOF3"/>
    <mergeCell ref="SOG3:SOH3"/>
    <mergeCell ref="SOI3:SOJ3"/>
    <mergeCell ref="SNM3:SNN3"/>
    <mergeCell ref="SNO3:SNP3"/>
    <mergeCell ref="SNQ3:SNR3"/>
    <mergeCell ref="SNS3:SNT3"/>
    <mergeCell ref="SNU3:SNV3"/>
    <mergeCell ref="SNW3:SNX3"/>
    <mergeCell ref="SNA3:SNB3"/>
    <mergeCell ref="SNC3:SND3"/>
    <mergeCell ref="SNE3:SNF3"/>
    <mergeCell ref="SNG3:SNH3"/>
    <mergeCell ref="SNI3:SNJ3"/>
    <mergeCell ref="SNK3:SNL3"/>
    <mergeCell ref="SMO3:SMP3"/>
    <mergeCell ref="SMQ3:SMR3"/>
    <mergeCell ref="SMS3:SMT3"/>
    <mergeCell ref="SMU3:SMV3"/>
    <mergeCell ref="SMW3:SMX3"/>
    <mergeCell ref="SMY3:SMZ3"/>
    <mergeCell ref="SMC3:SMD3"/>
    <mergeCell ref="SME3:SMF3"/>
    <mergeCell ref="SMG3:SMH3"/>
    <mergeCell ref="SMI3:SMJ3"/>
    <mergeCell ref="SMK3:SML3"/>
    <mergeCell ref="SMM3:SMN3"/>
    <mergeCell ref="SLQ3:SLR3"/>
    <mergeCell ref="SLS3:SLT3"/>
    <mergeCell ref="SLU3:SLV3"/>
    <mergeCell ref="SLW3:SLX3"/>
    <mergeCell ref="SLY3:SLZ3"/>
    <mergeCell ref="SMA3:SMB3"/>
    <mergeCell ref="SLE3:SLF3"/>
    <mergeCell ref="SLG3:SLH3"/>
    <mergeCell ref="SLI3:SLJ3"/>
    <mergeCell ref="SLK3:SLL3"/>
    <mergeCell ref="SLM3:SLN3"/>
    <mergeCell ref="SLO3:SLP3"/>
    <mergeCell ref="SKS3:SKT3"/>
    <mergeCell ref="SKU3:SKV3"/>
    <mergeCell ref="SKW3:SKX3"/>
    <mergeCell ref="SKY3:SKZ3"/>
    <mergeCell ref="SLA3:SLB3"/>
    <mergeCell ref="SLC3:SLD3"/>
    <mergeCell ref="SKG3:SKH3"/>
    <mergeCell ref="SKI3:SKJ3"/>
    <mergeCell ref="SKK3:SKL3"/>
    <mergeCell ref="SKM3:SKN3"/>
    <mergeCell ref="SKO3:SKP3"/>
    <mergeCell ref="SKQ3:SKR3"/>
    <mergeCell ref="SJU3:SJV3"/>
    <mergeCell ref="SJW3:SJX3"/>
    <mergeCell ref="SJY3:SJZ3"/>
    <mergeCell ref="SKA3:SKB3"/>
    <mergeCell ref="SKC3:SKD3"/>
    <mergeCell ref="SKE3:SKF3"/>
    <mergeCell ref="SJI3:SJJ3"/>
    <mergeCell ref="SJK3:SJL3"/>
    <mergeCell ref="SJM3:SJN3"/>
    <mergeCell ref="SJO3:SJP3"/>
    <mergeCell ref="SJQ3:SJR3"/>
    <mergeCell ref="SJS3:SJT3"/>
    <mergeCell ref="SIW3:SIX3"/>
    <mergeCell ref="SIY3:SIZ3"/>
    <mergeCell ref="SJA3:SJB3"/>
    <mergeCell ref="SJC3:SJD3"/>
    <mergeCell ref="SJE3:SJF3"/>
    <mergeCell ref="SJG3:SJH3"/>
    <mergeCell ref="SIK3:SIL3"/>
    <mergeCell ref="SIM3:SIN3"/>
    <mergeCell ref="SIO3:SIP3"/>
    <mergeCell ref="SIQ3:SIR3"/>
    <mergeCell ref="SIS3:SIT3"/>
    <mergeCell ref="SIU3:SIV3"/>
    <mergeCell ref="SHY3:SHZ3"/>
    <mergeCell ref="SIA3:SIB3"/>
    <mergeCell ref="SIC3:SID3"/>
    <mergeCell ref="SIE3:SIF3"/>
    <mergeCell ref="SIG3:SIH3"/>
    <mergeCell ref="SII3:SIJ3"/>
    <mergeCell ref="SHM3:SHN3"/>
    <mergeCell ref="SHO3:SHP3"/>
    <mergeCell ref="SHQ3:SHR3"/>
    <mergeCell ref="SHS3:SHT3"/>
    <mergeCell ref="SHU3:SHV3"/>
    <mergeCell ref="SHW3:SHX3"/>
    <mergeCell ref="SHA3:SHB3"/>
    <mergeCell ref="SHC3:SHD3"/>
    <mergeCell ref="SHE3:SHF3"/>
    <mergeCell ref="SHG3:SHH3"/>
    <mergeCell ref="SHI3:SHJ3"/>
    <mergeCell ref="SHK3:SHL3"/>
    <mergeCell ref="SGO3:SGP3"/>
    <mergeCell ref="SGQ3:SGR3"/>
    <mergeCell ref="SGS3:SGT3"/>
    <mergeCell ref="SGU3:SGV3"/>
    <mergeCell ref="SGW3:SGX3"/>
    <mergeCell ref="SGY3:SGZ3"/>
    <mergeCell ref="SGC3:SGD3"/>
    <mergeCell ref="SGE3:SGF3"/>
    <mergeCell ref="SGG3:SGH3"/>
    <mergeCell ref="SGI3:SGJ3"/>
    <mergeCell ref="SGK3:SGL3"/>
    <mergeCell ref="SGM3:SGN3"/>
    <mergeCell ref="SFQ3:SFR3"/>
    <mergeCell ref="SFS3:SFT3"/>
    <mergeCell ref="SFU3:SFV3"/>
    <mergeCell ref="SFW3:SFX3"/>
    <mergeCell ref="SFY3:SFZ3"/>
    <mergeCell ref="SGA3:SGB3"/>
    <mergeCell ref="SFE3:SFF3"/>
    <mergeCell ref="SFG3:SFH3"/>
    <mergeCell ref="SFI3:SFJ3"/>
    <mergeCell ref="SFK3:SFL3"/>
    <mergeCell ref="SFM3:SFN3"/>
    <mergeCell ref="SFO3:SFP3"/>
    <mergeCell ref="SES3:SET3"/>
    <mergeCell ref="SEU3:SEV3"/>
    <mergeCell ref="SEW3:SEX3"/>
    <mergeCell ref="SEY3:SEZ3"/>
    <mergeCell ref="SFA3:SFB3"/>
    <mergeCell ref="SFC3:SFD3"/>
    <mergeCell ref="SEG3:SEH3"/>
    <mergeCell ref="SEI3:SEJ3"/>
    <mergeCell ref="SEK3:SEL3"/>
    <mergeCell ref="SEM3:SEN3"/>
    <mergeCell ref="SEO3:SEP3"/>
    <mergeCell ref="SEQ3:SER3"/>
    <mergeCell ref="SDU3:SDV3"/>
    <mergeCell ref="SDW3:SDX3"/>
    <mergeCell ref="SDY3:SDZ3"/>
    <mergeCell ref="SEA3:SEB3"/>
    <mergeCell ref="SEC3:SED3"/>
    <mergeCell ref="SEE3:SEF3"/>
    <mergeCell ref="SDI3:SDJ3"/>
    <mergeCell ref="SDK3:SDL3"/>
    <mergeCell ref="SDM3:SDN3"/>
    <mergeCell ref="SDO3:SDP3"/>
    <mergeCell ref="SDQ3:SDR3"/>
    <mergeCell ref="SDS3:SDT3"/>
    <mergeCell ref="SCW3:SCX3"/>
    <mergeCell ref="SCY3:SCZ3"/>
    <mergeCell ref="SDA3:SDB3"/>
    <mergeCell ref="SDC3:SDD3"/>
    <mergeCell ref="SDE3:SDF3"/>
    <mergeCell ref="SDG3:SDH3"/>
    <mergeCell ref="SCK3:SCL3"/>
    <mergeCell ref="SCM3:SCN3"/>
    <mergeCell ref="SCO3:SCP3"/>
    <mergeCell ref="SCQ3:SCR3"/>
    <mergeCell ref="SCS3:SCT3"/>
    <mergeCell ref="SCU3:SCV3"/>
    <mergeCell ref="SBY3:SBZ3"/>
    <mergeCell ref="SCA3:SCB3"/>
    <mergeCell ref="SCC3:SCD3"/>
    <mergeCell ref="SCE3:SCF3"/>
    <mergeCell ref="SCG3:SCH3"/>
    <mergeCell ref="SCI3:SCJ3"/>
    <mergeCell ref="SBM3:SBN3"/>
    <mergeCell ref="SBO3:SBP3"/>
    <mergeCell ref="SBQ3:SBR3"/>
    <mergeCell ref="SBS3:SBT3"/>
    <mergeCell ref="SBU3:SBV3"/>
    <mergeCell ref="SBW3:SBX3"/>
    <mergeCell ref="SBA3:SBB3"/>
    <mergeCell ref="SBC3:SBD3"/>
    <mergeCell ref="SBE3:SBF3"/>
    <mergeCell ref="SBG3:SBH3"/>
    <mergeCell ref="SBI3:SBJ3"/>
    <mergeCell ref="SBK3:SBL3"/>
    <mergeCell ref="SAO3:SAP3"/>
    <mergeCell ref="SAQ3:SAR3"/>
    <mergeCell ref="SAS3:SAT3"/>
    <mergeCell ref="SAU3:SAV3"/>
    <mergeCell ref="SAW3:SAX3"/>
    <mergeCell ref="SAY3:SAZ3"/>
    <mergeCell ref="SAC3:SAD3"/>
    <mergeCell ref="SAE3:SAF3"/>
    <mergeCell ref="SAG3:SAH3"/>
    <mergeCell ref="SAI3:SAJ3"/>
    <mergeCell ref="SAK3:SAL3"/>
    <mergeCell ref="SAM3:SAN3"/>
    <mergeCell ref="RZQ3:RZR3"/>
    <mergeCell ref="RZS3:RZT3"/>
    <mergeCell ref="RZU3:RZV3"/>
    <mergeCell ref="RZW3:RZX3"/>
    <mergeCell ref="RZY3:RZZ3"/>
    <mergeCell ref="SAA3:SAB3"/>
    <mergeCell ref="RZE3:RZF3"/>
    <mergeCell ref="RZG3:RZH3"/>
    <mergeCell ref="RZI3:RZJ3"/>
    <mergeCell ref="RZK3:RZL3"/>
    <mergeCell ref="RZM3:RZN3"/>
    <mergeCell ref="RZO3:RZP3"/>
    <mergeCell ref="RYS3:RYT3"/>
    <mergeCell ref="RYU3:RYV3"/>
    <mergeCell ref="RYW3:RYX3"/>
    <mergeCell ref="RYY3:RYZ3"/>
    <mergeCell ref="RZA3:RZB3"/>
    <mergeCell ref="RZC3:RZD3"/>
    <mergeCell ref="RYG3:RYH3"/>
    <mergeCell ref="RYI3:RYJ3"/>
    <mergeCell ref="RYK3:RYL3"/>
    <mergeCell ref="RYM3:RYN3"/>
    <mergeCell ref="RYO3:RYP3"/>
    <mergeCell ref="RYQ3:RYR3"/>
    <mergeCell ref="RXU3:RXV3"/>
    <mergeCell ref="RXW3:RXX3"/>
    <mergeCell ref="RXY3:RXZ3"/>
    <mergeCell ref="RYA3:RYB3"/>
    <mergeCell ref="RYC3:RYD3"/>
    <mergeCell ref="RYE3:RYF3"/>
    <mergeCell ref="RXI3:RXJ3"/>
    <mergeCell ref="RXK3:RXL3"/>
    <mergeCell ref="RXM3:RXN3"/>
    <mergeCell ref="RXO3:RXP3"/>
    <mergeCell ref="RXQ3:RXR3"/>
    <mergeCell ref="RXS3:RXT3"/>
    <mergeCell ref="RWW3:RWX3"/>
    <mergeCell ref="RWY3:RWZ3"/>
    <mergeCell ref="RXA3:RXB3"/>
    <mergeCell ref="RXC3:RXD3"/>
    <mergeCell ref="RXE3:RXF3"/>
    <mergeCell ref="RXG3:RXH3"/>
    <mergeCell ref="RWK3:RWL3"/>
    <mergeCell ref="RWM3:RWN3"/>
    <mergeCell ref="RWO3:RWP3"/>
    <mergeCell ref="RWQ3:RWR3"/>
    <mergeCell ref="RWS3:RWT3"/>
    <mergeCell ref="RWU3:RWV3"/>
    <mergeCell ref="RVY3:RVZ3"/>
    <mergeCell ref="RWA3:RWB3"/>
    <mergeCell ref="RWC3:RWD3"/>
    <mergeCell ref="RWE3:RWF3"/>
    <mergeCell ref="RWG3:RWH3"/>
    <mergeCell ref="RWI3:RWJ3"/>
    <mergeCell ref="RVM3:RVN3"/>
    <mergeCell ref="RVO3:RVP3"/>
    <mergeCell ref="RVQ3:RVR3"/>
    <mergeCell ref="RVS3:RVT3"/>
    <mergeCell ref="RVU3:RVV3"/>
    <mergeCell ref="RVW3:RVX3"/>
    <mergeCell ref="RVA3:RVB3"/>
    <mergeCell ref="RVC3:RVD3"/>
    <mergeCell ref="RVE3:RVF3"/>
    <mergeCell ref="RVG3:RVH3"/>
    <mergeCell ref="RVI3:RVJ3"/>
    <mergeCell ref="RVK3:RVL3"/>
    <mergeCell ref="RUO3:RUP3"/>
    <mergeCell ref="RUQ3:RUR3"/>
    <mergeCell ref="RUS3:RUT3"/>
    <mergeCell ref="RUU3:RUV3"/>
    <mergeCell ref="RUW3:RUX3"/>
    <mergeCell ref="RUY3:RUZ3"/>
    <mergeCell ref="RUC3:RUD3"/>
    <mergeCell ref="RUE3:RUF3"/>
    <mergeCell ref="RUG3:RUH3"/>
    <mergeCell ref="RUI3:RUJ3"/>
    <mergeCell ref="RUK3:RUL3"/>
    <mergeCell ref="RUM3:RUN3"/>
    <mergeCell ref="RTQ3:RTR3"/>
    <mergeCell ref="RTS3:RTT3"/>
    <mergeCell ref="RTU3:RTV3"/>
    <mergeCell ref="RTW3:RTX3"/>
    <mergeCell ref="RTY3:RTZ3"/>
    <mergeCell ref="RUA3:RUB3"/>
    <mergeCell ref="RTE3:RTF3"/>
    <mergeCell ref="RTG3:RTH3"/>
    <mergeCell ref="RTI3:RTJ3"/>
    <mergeCell ref="RTK3:RTL3"/>
    <mergeCell ref="RTM3:RTN3"/>
    <mergeCell ref="RTO3:RTP3"/>
    <mergeCell ref="RSS3:RST3"/>
    <mergeCell ref="RSU3:RSV3"/>
    <mergeCell ref="RSW3:RSX3"/>
    <mergeCell ref="RSY3:RSZ3"/>
    <mergeCell ref="RTA3:RTB3"/>
    <mergeCell ref="RTC3:RTD3"/>
    <mergeCell ref="RSG3:RSH3"/>
    <mergeCell ref="RSI3:RSJ3"/>
    <mergeCell ref="RSK3:RSL3"/>
    <mergeCell ref="RSM3:RSN3"/>
    <mergeCell ref="RSO3:RSP3"/>
    <mergeCell ref="RSQ3:RSR3"/>
    <mergeCell ref="RRU3:RRV3"/>
    <mergeCell ref="RRW3:RRX3"/>
    <mergeCell ref="RRY3:RRZ3"/>
    <mergeCell ref="RSA3:RSB3"/>
    <mergeCell ref="RSC3:RSD3"/>
    <mergeCell ref="RSE3:RSF3"/>
    <mergeCell ref="RRI3:RRJ3"/>
    <mergeCell ref="RRK3:RRL3"/>
    <mergeCell ref="RRM3:RRN3"/>
    <mergeCell ref="RRO3:RRP3"/>
    <mergeCell ref="RRQ3:RRR3"/>
    <mergeCell ref="RRS3:RRT3"/>
    <mergeCell ref="RQW3:RQX3"/>
    <mergeCell ref="RQY3:RQZ3"/>
    <mergeCell ref="RRA3:RRB3"/>
    <mergeCell ref="RRC3:RRD3"/>
    <mergeCell ref="RRE3:RRF3"/>
    <mergeCell ref="RRG3:RRH3"/>
    <mergeCell ref="RQK3:RQL3"/>
    <mergeCell ref="RQM3:RQN3"/>
    <mergeCell ref="RQO3:RQP3"/>
    <mergeCell ref="RQQ3:RQR3"/>
    <mergeCell ref="RQS3:RQT3"/>
    <mergeCell ref="RQU3:RQV3"/>
    <mergeCell ref="RPY3:RPZ3"/>
    <mergeCell ref="RQA3:RQB3"/>
    <mergeCell ref="RQC3:RQD3"/>
    <mergeCell ref="RQE3:RQF3"/>
    <mergeCell ref="RQG3:RQH3"/>
    <mergeCell ref="RQI3:RQJ3"/>
    <mergeCell ref="RPM3:RPN3"/>
    <mergeCell ref="RPO3:RPP3"/>
    <mergeCell ref="RPQ3:RPR3"/>
    <mergeCell ref="RPS3:RPT3"/>
    <mergeCell ref="RPU3:RPV3"/>
    <mergeCell ref="RPW3:RPX3"/>
    <mergeCell ref="RPA3:RPB3"/>
    <mergeCell ref="RPC3:RPD3"/>
    <mergeCell ref="RPE3:RPF3"/>
    <mergeCell ref="RPG3:RPH3"/>
    <mergeCell ref="RPI3:RPJ3"/>
    <mergeCell ref="RPK3:RPL3"/>
    <mergeCell ref="ROO3:ROP3"/>
    <mergeCell ref="ROQ3:ROR3"/>
    <mergeCell ref="ROS3:ROT3"/>
    <mergeCell ref="ROU3:ROV3"/>
    <mergeCell ref="ROW3:ROX3"/>
    <mergeCell ref="ROY3:ROZ3"/>
    <mergeCell ref="ROC3:ROD3"/>
    <mergeCell ref="ROE3:ROF3"/>
    <mergeCell ref="ROG3:ROH3"/>
    <mergeCell ref="ROI3:ROJ3"/>
    <mergeCell ref="ROK3:ROL3"/>
    <mergeCell ref="ROM3:RON3"/>
    <mergeCell ref="RNQ3:RNR3"/>
    <mergeCell ref="RNS3:RNT3"/>
    <mergeCell ref="RNU3:RNV3"/>
    <mergeCell ref="RNW3:RNX3"/>
    <mergeCell ref="RNY3:RNZ3"/>
    <mergeCell ref="ROA3:ROB3"/>
    <mergeCell ref="RNE3:RNF3"/>
    <mergeCell ref="RNG3:RNH3"/>
    <mergeCell ref="RNI3:RNJ3"/>
    <mergeCell ref="RNK3:RNL3"/>
    <mergeCell ref="RNM3:RNN3"/>
    <mergeCell ref="RNO3:RNP3"/>
    <mergeCell ref="RMS3:RMT3"/>
    <mergeCell ref="RMU3:RMV3"/>
    <mergeCell ref="RMW3:RMX3"/>
    <mergeCell ref="RMY3:RMZ3"/>
    <mergeCell ref="RNA3:RNB3"/>
    <mergeCell ref="RNC3:RND3"/>
    <mergeCell ref="RMG3:RMH3"/>
    <mergeCell ref="RMI3:RMJ3"/>
    <mergeCell ref="RMK3:RML3"/>
    <mergeCell ref="RMM3:RMN3"/>
    <mergeCell ref="RMO3:RMP3"/>
    <mergeCell ref="RMQ3:RMR3"/>
    <mergeCell ref="RLU3:RLV3"/>
    <mergeCell ref="RLW3:RLX3"/>
    <mergeCell ref="RLY3:RLZ3"/>
    <mergeCell ref="RMA3:RMB3"/>
    <mergeCell ref="RMC3:RMD3"/>
    <mergeCell ref="RME3:RMF3"/>
    <mergeCell ref="RLI3:RLJ3"/>
    <mergeCell ref="RLK3:RLL3"/>
    <mergeCell ref="RLM3:RLN3"/>
    <mergeCell ref="RLO3:RLP3"/>
    <mergeCell ref="RLQ3:RLR3"/>
    <mergeCell ref="RLS3:RLT3"/>
    <mergeCell ref="RKW3:RKX3"/>
    <mergeCell ref="RKY3:RKZ3"/>
    <mergeCell ref="RLA3:RLB3"/>
    <mergeCell ref="RLC3:RLD3"/>
    <mergeCell ref="RLE3:RLF3"/>
    <mergeCell ref="RLG3:RLH3"/>
    <mergeCell ref="RKK3:RKL3"/>
    <mergeCell ref="RKM3:RKN3"/>
    <mergeCell ref="RKO3:RKP3"/>
    <mergeCell ref="RKQ3:RKR3"/>
    <mergeCell ref="RKS3:RKT3"/>
    <mergeCell ref="RKU3:RKV3"/>
    <mergeCell ref="RJY3:RJZ3"/>
    <mergeCell ref="RKA3:RKB3"/>
    <mergeCell ref="RKC3:RKD3"/>
    <mergeCell ref="RKE3:RKF3"/>
    <mergeCell ref="RKG3:RKH3"/>
    <mergeCell ref="RKI3:RKJ3"/>
    <mergeCell ref="RJM3:RJN3"/>
    <mergeCell ref="RJO3:RJP3"/>
    <mergeCell ref="RJQ3:RJR3"/>
    <mergeCell ref="RJS3:RJT3"/>
    <mergeCell ref="RJU3:RJV3"/>
    <mergeCell ref="RJW3:RJX3"/>
    <mergeCell ref="RJA3:RJB3"/>
    <mergeCell ref="RJC3:RJD3"/>
    <mergeCell ref="RJE3:RJF3"/>
    <mergeCell ref="RJG3:RJH3"/>
    <mergeCell ref="RJI3:RJJ3"/>
    <mergeCell ref="RJK3:RJL3"/>
    <mergeCell ref="RIO3:RIP3"/>
    <mergeCell ref="RIQ3:RIR3"/>
    <mergeCell ref="RIS3:RIT3"/>
    <mergeCell ref="RIU3:RIV3"/>
    <mergeCell ref="RIW3:RIX3"/>
    <mergeCell ref="RIY3:RIZ3"/>
    <mergeCell ref="RIC3:RID3"/>
    <mergeCell ref="RIE3:RIF3"/>
    <mergeCell ref="RIG3:RIH3"/>
    <mergeCell ref="RII3:RIJ3"/>
    <mergeCell ref="RIK3:RIL3"/>
    <mergeCell ref="RIM3:RIN3"/>
    <mergeCell ref="RHQ3:RHR3"/>
    <mergeCell ref="RHS3:RHT3"/>
    <mergeCell ref="RHU3:RHV3"/>
    <mergeCell ref="RHW3:RHX3"/>
    <mergeCell ref="RHY3:RHZ3"/>
    <mergeCell ref="RIA3:RIB3"/>
    <mergeCell ref="RHE3:RHF3"/>
    <mergeCell ref="RHG3:RHH3"/>
    <mergeCell ref="RHI3:RHJ3"/>
    <mergeCell ref="RHK3:RHL3"/>
    <mergeCell ref="RHM3:RHN3"/>
    <mergeCell ref="RHO3:RHP3"/>
    <mergeCell ref="RGS3:RGT3"/>
    <mergeCell ref="RGU3:RGV3"/>
    <mergeCell ref="RGW3:RGX3"/>
    <mergeCell ref="RGY3:RGZ3"/>
    <mergeCell ref="RHA3:RHB3"/>
    <mergeCell ref="RHC3:RHD3"/>
    <mergeCell ref="RGG3:RGH3"/>
    <mergeCell ref="RGI3:RGJ3"/>
    <mergeCell ref="RGK3:RGL3"/>
    <mergeCell ref="RGM3:RGN3"/>
    <mergeCell ref="RGO3:RGP3"/>
    <mergeCell ref="RGQ3:RGR3"/>
    <mergeCell ref="RFU3:RFV3"/>
    <mergeCell ref="RFW3:RFX3"/>
    <mergeCell ref="RFY3:RFZ3"/>
    <mergeCell ref="RGA3:RGB3"/>
    <mergeCell ref="RGC3:RGD3"/>
    <mergeCell ref="RGE3:RGF3"/>
    <mergeCell ref="RFI3:RFJ3"/>
    <mergeCell ref="RFK3:RFL3"/>
    <mergeCell ref="RFM3:RFN3"/>
    <mergeCell ref="RFO3:RFP3"/>
    <mergeCell ref="RFQ3:RFR3"/>
    <mergeCell ref="RFS3:RFT3"/>
    <mergeCell ref="REW3:REX3"/>
    <mergeCell ref="REY3:REZ3"/>
    <mergeCell ref="RFA3:RFB3"/>
    <mergeCell ref="RFC3:RFD3"/>
    <mergeCell ref="RFE3:RFF3"/>
    <mergeCell ref="RFG3:RFH3"/>
    <mergeCell ref="REK3:REL3"/>
    <mergeCell ref="REM3:REN3"/>
    <mergeCell ref="REO3:REP3"/>
    <mergeCell ref="REQ3:RER3"/>
    <mergeCell ref="RES3:RET3"/>
    <mergeCell ref="REU3:REV3"/>
    <mergeCell ref="RDY3:RDZ3"/>
    <mergeCell ref="REA3:REB3"/>
    <mergeCell ref="REC3:RED3"/>
    <mergeCell ref="REE3:REF3"/>
    <mergeCell ref="REG3:REH3"/>
    <mergeCell ref="REI3:REJ3"/>
    <mergeCell ref="RDM3:RDN3"/>
    <mergeCell ref="RDO3:RDP3"/>
    <mergeCell ref="RDQ3:RDR3"/>
    <mergeCell ref="RDS3:RDT3"/>
    <mergeCell ref="RDU3:RDV3"/>
    <mergeCell ref="RDW3:RDX3"/>
    <mergeCell ref="RDA3:RDB3"/>
    <mergeCell ref="RDC3:RDD3"/>
    <mergeCell ref="RDE3:RDF3"/>
    <mergeCell ref="RDG3:RDH3"/>
    <mergeCell ref="RDI3:RDJ3"/>
    <mergeCell ref="RDK3:RDL3"/>
    <mergeCell ref="RCO3:RCP3"/>
    <mergeCell ref="RCQ3:RCR3"/>
    <mergeCell ref="RCS3:RCT3"/>
    <mergeCell ref="RCU3:RCV3"/>
    <mergeCell ref="RCW3:RCX3"/>
    <mergeCell ref="RCY3:RCZ3"/>
    <mergeCell ref="RCC3:RCD3"/>
    <mergeCell ref="RCE3:RCF3"/>
    <mergeCell ref="RCG3:RCH3"/>
    <mergeCell ref="RCI3:RCJ3"/>
    <mergeCell ref="RCK3:RCL3"/>
    <mergeCell ref="RCM3:RCN3"/>
    <mergeCell ref="RBQ3:RBR3"/>
    <mergeCell ref="RBS3:RBT3"/>
    <mergeCell ref="RBU3:RBV3"/>
    <mergeCell ref="RBW3:RBX3"/>
    <mergeCell ref="RBY3:RBZ3"/>
    <mergeCell ref="RCA3:RCB3"/>
    <mergeCell ref="RBE3:RBF3"/>
    <mergeCell ref="RBG3:RBH3"/>
    <mergeCell ref="RBI3:RBJ3"/>
    <mergeCell ref="RBK3:RBL3"/>
    <mergeCell ref="RBM3:RBN3"/>
    <mergeCell ref="RBO3:RBP3"/>
    <mergeCell ref="RAS3:RAT3"/>
    <mergeCell ref="RAU3:RAV3"/>
    <mergeCell ref="RAW3:RAX3"/>
    <mergeCell ref="RAY3:RAZ3"/>
    <mergeCell ref="RBA3:RBB3"/>
    <mergeCell ref="RBC3:RBD3"/>
    <mergeCell ref="RAG3:RAH3"/>
    <mergeCell ref="RAI3:RAJ3"/>
    <mergeCell ref="RAK3:RAL3"/>
    <mergeCell ref="RAM3:RAN3"/>
    <mergeCell ref="RAO3:RAP3"/>
    <mergeCell ref="RAQ3:RAR3"/>
    <mergeCell ref="QZU3:QZV3"/>
    <mergeCell ref="QZW3:QZX3"/>
    <mergeCell ref="QZY3:QZZ3"/>
    <mergeCell ref="RAA3:RAB3"/>
    <mergeCell ref="RAC3:RAD3"/>
    <mergeCell ref="RAE3:RAF3"/>
    <mergeCell ref="QZI3:QZJ3"/>
    <mergeCell ref="QZK3:QZL3"/>
    <mergeCell ref="QZM3:QZN3"/>
    <mergeCell ref="QZO3:QZP3"/>
    <mergeCell ref="QZQ3:QZR3"/>
    <mergeCell ref="QZS3:QZT3"/>
    <mergeCell ref="QYW3:QYX3"/>
    <mergeCell ref="QYY3:QYZ3"/>
    <mergeCell ref="QZA3:QZB3"/>
    <mergeCell ref="QZC3:QZD3"/>
    <mergeCell ref="QZE3:QZF3"/>
    <mergeCell ref="QZG3:QZH3"/>
    <mergeCell ref="QYK3:QYL3"/>
    <mergeCell ref="QYM3:QYN3"/>
    <mergeCell ref="QYO3:QYP3"/>
    <mergeCell ref="QYQ3:QYR3"/>
    <mergeCell ref="QYS3:QYT3"/>
    <mergeCell ref="QYU3:QYV3"/>
    <mergeCell ref="QXY3:QXZ3"/>
    <mergeCell ref="QYA3:QYB3"/>
    <mergeCell ref="QYC3:QYD3"/>
    <mergeCell ref="QYE3:QYF3"/>
    <mergeCell ref="QYG3:QYH3"/>
    <mergeCell ref="QYI3:QYJ3"/>
    <mergeCell ref="QXM3:QXN3"/>
    <mergeCell ref="QXO3:QXP3"/>
    <mergeCell ref="QXQ3:QXR3"/>
    <mergeCell ref="QXS3:QXT3"/>
    <mergeCell ref="QXU3:QXV3"/>
    <mergeCell ref="QXW3:QXX3"/>
    <mergeCell ref="QXA3:QXB3"/>
    <mergeCell ref="QXC3:QXD3"/>
    <mergeCell ref="QXE3:QXF3"/>
    <mergeCell ref="QXG3:QXH3"/>
    <mergeCell ref="QXI3:QXJ3"/>
    <mergeCell ref="QXK3:QXL3"/>
    <mergeCell ref="QWO3:QWP3"/>
    <mergeCell ref="QWQ3:QWR3"/>
    <mergeCell ref="QWS3:QWT3"/>
    <mergeCell ref="QWU3:QWV3"/>
    <mergeCell ref="QWW3:QWX3"/>
    <mergeCell ref="QWY3:QWZ3"/>
    <mergeCell ref="QWC3:QWD3"/>
    <mergeCell ref="QWE3:QWF3"/>
    <mergeCell ref="QWG3:QWH3"/>
    <mergeCell ref="QWI3:QWJ3"/>
    <mergeCell ref="QWK3:QWL3"/>
    <mergeCell ref="QWM3:QWN3"/>
    <mergeCell ref="QVQ3:QVR3"/>
    <mergeCell ref="QVS3:QVT3"/>
    <mergeCell ref="QVU3:QVV3"/>
    <mergeCell ref="QVW3:QVX3"/>
    <mergeCell ref="QVY3:QVZ3"/>
    <mergeCell ref="QWA3:QWB3"/>
    <mergeCell ref="QVE3:QVF3"/>
    <mergeCell ref="QVG3:QVH3"/>
    <mergeCell ref="QVI3:QVJ3"/>
    <mergeCell ref="QVK3:QVL3"/>
    <mergeCell ref="QVM3:QVN3"/>
    <mergeCell ref="QVO3:QVP3"/>
    <mergeCell ref="QUS3:QUT3"/>
    <mergeCell ref="QUU3:QUV3"/>
    <mergeCell ref="QUW3:QUX3"/>
    <mergeCell ref="QUY3:QUZ3"/>
    <mergeCell ref="QVA3:QVB3"/>
    <mergeCell ref="QVC3:QVD3"/>
    <mergeCell ref="QUG3:QUH3"/>
    <mergeCell ref="QUI3:QUJ3"/>
    <mergeCell ref="QUK3:QUL3"/>
    <mergeCell ref="QUM3:QUN3"/>
    <mergeCell ref="QUO3:QUP3"/>
    <mergeCell ref="QUQ3:QUR3"/>
    <mergeCell ref="QTU3:QTV3"/>
    <mergeCell ref="QTW3:QTX3"/>
    <mergeCell ref="QTY3:QTZ3"/>
    <mergeCell ref="QUA3:QUB3"/>
    <mergeCell ref="QUC3:QUD3"/>
    <mergeCell ref="QUE3:QUF3"/>
    <mergeCell ref="QTI3:QTJ3"/>
    <mergeCell ref="QTK3:QTL3"/>
    <mergeCell ref="QTM3:QTN3"/>
    <mergeCell ref="QTO3:QTP3"/>
    <mergeCell ref="QTQ3:QTR3"/>
    <mergeCell ref="QTS3:QTT3"/>
    <mergeCell ref="QSW3:QSX3"/>
    <mergeCell ref="QSY3:QSZ3"/>
    <mergeCell ref="QTA3:QTB3"/>
    <mergeCell ref="QTC3:QTD3"/>
    <mergeCell ref="QTE3:QTF3"/>
    <mergeCell ref="QTG3:QTH3"/>
    <mergeCell ref="QSK3:QSL3"/>
    <mergeCell ref="QSM3:QSN3"/>
    <mergeCell ref="QSO3:QSP3"/>
    <mergeCell ref="QSQ3:QSR3"/>
    <mergeCell ref="QSS3:QST3"/>
    <mergeCell ref="QSU3:QSV3"/>
    <mergeCell ref="QRY3:QRZ3"/>
    <mergeCell ref="QSA3:QSB3"/>
    <mergeCell ref="QSC3:QSD3"/>
    <mergeCell ref="QSE3:QSF3"/>
    <mergeCell ref="QSG3:QSH3"/>
    <mergeCell ref="QSI3:QSJ3"/>
    <mergeCell ref="QRM3:QRN3"/>
    <mergeCell ref="QRO3:QRP3"/>
    <mergeCell ref="QRQ3:QRR3"/>
    <mergeCell ref="QRS3:QRT3"/>
    <mergeCell ref="QRU3:QRV3"/>
    <mergeCell ref="QRW3:QRX3"/>
    <mergeCell ref="QRA3:QRB3"/>
    <mergeCell ref="QRC3:QRD3"/>
    <mergeCell ref="QRE3:QRF3"/>
    <mergeCell ref="QRG3:QRH3"/>
    <mergeCell ref="QRI3:QRJ3"/>
    <mergeCell ref="QRK3:QRL3"/>
    <mergeCell ref="QQO3:QQP3"/>
    <mergeCell ref="QQQ3:QQR3"/>
    <mergeCell ref="QQS3:QQT3"/>
    <mergeCell ref="QQU3:QQV3"/>
    <mergeCell ref="QQW3:QQX3"/>
    <mergeCell ref="QQY3:QQZ3"/>
    <mergeCell ref="QQC3:QQD3"/>
    <mergeCell ref="QQE3:QQF3"/>
    <mergeCell ref="QQG3:QQH3"/>
    <mergeCell ref="QQI3:QQJ3"/>
    <mergeCell ref="QQK3:QQL3"/>
    <mergeCell ref="QQM3:QQN3"/>
    <mergeCell ref="QPQ3:QPR3"/>
    <mergeCell ref="QPS3:QPT3"/>
    <mergeCell ref="QPU3:QPV3"/>
    <mergeCell ref="QPW3:QPX3"/>
    <mergeCell ref="QPY3:QPZ3"/>
    <mergeCell ref="QQA3:QQB3"/>
    <mergeCell ref="QPE3:QPF3"/>
    <mergeCell ref="QPG3:QPH3"/>
    <mergeCell ref="QPI3:QPJ3"/>
    <mergeCell ref="QPK3:QPL3"/>
    <mergeCell ref="QPM3:QPN3"/>
    <mergeCell ref="QPO3:QPP3"/>
    <mergeCell ref="QOS3:QOT3"/>
    <mergeCell ref="QOU3:QOV3"/>
    <mergeCell ref="QOW3:QOX3"/>
    <mergeCell ref="QOY3:QOZ3"/>
    <mergeCell ref="QPA3:QPB3"/>
    <mergeCell ref="QPC3:QPD3"/>
    <mergeCell ref="QOG3:QOH3"/>
    <mergeCell ref="QOI3:QOJ3"/>
    <mergeCell ref="QOK3:QOL3"/>
    <mergeCell ref="QOM3:QON3"/>
    <mergeCell ref="QOO3:QOP3"/>
    <mergeCell ref="QOQ3:QOR3"/>
    <mergeCell ref="QNU3:QNV3"/>
    <mergeCell ref="QNW3:QNX3"/>
    <mergeCell ref="QNY3:QNZ3"/>
    <mergeCell ref="QOA3:QOB3"/>
    <mergeCell ref="QOC3:QOD3"/>
    <mergeCell ref="QOE3:QOF3"/>
    <mergeCell ref="QNI3:QNJ3"/>
    <mergeCell ref="QNK3:QNL3"/>
    <mergeCell ref="QNM3:QNN3"/>
    <mergeCell ref="QNO3:QNP3"/>
    <mergeCell ref="QNQ3:QNR3"/>
    <mergeCell ref="QNS3:QNT3"/>
    <mergeCell ref="QMW3:QMX3"/>
    <mergeCell ref="QMY3:QMZ3"/>
    <mergeCell ref="QNA3:QNB3"/>
    <mergeCell ref="QNC3:QND3"/>
    <mergeCell ref="QNE3:QNF3"/>
    <mergeCell ref="QNG3:QNH3"/>
    <mergeCell ref="QMK3:QML3"/>
    <mergeCell ref="QMM3:QMN3"/>
    <mergeCell ref="QMO3:QMP3"/>
    <mergeCell ref="QMQ3:QMR3"/>
    <mergeCell ref="QMS3:QMT3"/>
    <mergeCell ref="QMU3:QMV3"/>
    <mergeCell ref="QLY3:QLZ3"/>
    <mergeCell ref="QMA3:QMB3"/>
    <mergeCell ref="QMC3:QMD3"/>
    <mergeCell ref="QME3:QMF3"/>
    <mergeCell ref="QMG3:QMH3"/>
    <mergeCell ref="QMI3:QMJ3"/>
    <mergeCell ref="QLM3:QLN3"/>
    <mergeCell ref="QLO3:QLP3"/>
    <mergeCell ref="QLQ3:QLR3"/>
    <mergeCell ref="QLS3:QLT3"/>
    <mergeCell ref="QLU3:QLV3"/>
    <mergeCell ref="QLW3:QLX3"/>
    <mergeCell ref="QLA3:QLB3"/>
    <mergeCell ref="QLC3:QLD3"/>
    <mergeCell ref="QLE3:QLF3"/>
    <mergeCell ref="QLG3:QLH3"/>
    <mergeCell ref="QLI3:QLJ3"/>
    <mergeCell ref="QLK3:QLL3"/>
    <mergeCell ref="QKO3:QKP3"/>
    <mergeCell ref="QKQ3:QKR3"/>
    <mergeCell ref="QKS3:QKT3"/>
    <mergeCell ref="QKU3:QKV3"/>
    <mergeCell ref="QKW3:QKX3"/>
    <mergeCell ref="QKY3:QKZ3"/>
    <mergeCell ref="QKC3:QKD3"/>
    <mergeCell ref="QKE3:QKF3"/>
    <mergeCell ref="QKG3:QKH3"/>
    <mergeCell ref="QKI3:QKJ3"/>
    <mergeCell ref="QKK3:QKL3"/>
    <mergeCell ref="QKM3:QKN3"/>
    <mergeCell ref="QJQ3:QJR3"/>
    <mergeCell ref="QJS3:QJT3"/>
    <mergeCell ref="QJU3:QJV3"/>
    <mergeCell ref="QJW3:QJX3"/>
    <mergeCell ref="QJY3:QJZ3"/>
    <mergeCell ref="QKA3:QKB3"/>
    <mergeCell ref="QJE3:QJF3"/>
    <mergeCell ref="QJG3:QJH3"/>
    <mergeCell ref="QJI3:QJJ3"/>
    <mergeCell ref="QJK3:QJL3"/>
    <mergeCell ref="QJM3:QJN3"/>
    <mergeCell ref="QJO3:QJP3"/>
    <mergeCell ref="QIS3:QIT3"/>
    <mergeCell ref="QIU3:QIV3"/>
    <mergeCell ref="QIW3:QIX3"/>
    <mergeCell ref="QIY3:QIZ3"/>
    <mergeCell ref="QJA3:QJB3"/>
    <mergeCell ref="QJC3:QJD3"/>
    <mergeCell ref="QIG3:QIH3"/>
    <mergeCell ref="QII3:QIJ3"/>
    <mergeCell ref="QIK3:QIL3"/>
    <mergeCell ref="QIM3:QIN3"/>
    <mergeCell ref="QIO3:QIP3"/>
    <mergeCell ref="QIQ3:QIR3"/>
    <mergeCell ref="QHU3:QHV3"/>
    <mergeCell ref="QHW3:QHX3"/>
    <mergeCell ref="QHY3:QHZ3"/>
    <mergeCell ref="QIA3:QIB3"/>
    <mergeCell ref="QIC3:QID3"/>
    <mergeCell ref="QIE3:QIF3"/>
    <mergeCell ref="QHI3:QHJ3"/>
    <mergeCell ref="QHK3:QHL3"/>
    <mergeCell ref="QHM3:QHN3"/>
    <mergeCell ref="QHO3:QHP3"/>
    <mergeCell ref="QHQ3:QHR3"/>
    <mergeCell ref="QHS3:QHT3"/>
    <mergeCell ref="QGW3:QGX3"/>
    <mergeCell ref="QGY3:QGZ3"/>
    <mergeCell ref="QHA3:QHB3"/>
    <mergeCell ref="QHC3:QHD3"/>
    <mergeCell ref="QHE3:QHF3"/>
    <mergeCell ref="QHG3:QHH3"/>
    <mergeCell ref="QGK3:QGL3"/>
    <mergeCell ref="QGM3:QGN3"/>
    <mergeCell ref="QGO3:QGP3"/>
    <mergeCell ref="QGQ3:QGR3"/>
    <mergeCell ref="QGS3:QGT3"/>
    <mergeCell ref="QGU3:QGV3"/>
    <mergeCell ref="QFY3:QFZ3"/>
    <mergeCell ref="QGA3:QGB3"/>
    <mergeCell ref="QGC3:QGD3"/>
    <mergeCell ref="QGE3:QGF3"/>
    <mergeCell ref="QGG3:QGH3"/>
    <mergeCell ref="QGI3:QGJ3"/>
    <mergeCell ref="QFM3:QFN3"/>
    <mergeCell ref="QFO3:QFP3"/>
    <mergeCell ref="QFQ3:QFR3"/>
    <mergeCell ref="QFS3:QFT3"/>
    <mergeCell ref="QFU3:QFV3"/>
    <mergeCell ref="QFW3:QFX3"/>
    <mergeCell ref="QFA3:QFB3"/>
    <mergeCell ref="QFC3:QFD3"/>
    <mergeCell ref="QFE3:QFF3"/>
    <mergeCell ref="QFG3:QFH3"/>
    <mergeCell ref="QFI3:QFJ3"/>
    <mergeCell ref="QFK3:QFL3"/>
    <mergeCell ref="QEO3:QEP3"/>
    <mergeCell ref="QEQ3:QER3"/>
    <mergeCell ref="QES3:QET3"/>
    <mergeCell ref="QEU3:QEV3"/>
    <mergeCell ref="QEW3:QEX3"/>
    <mergeCell ref="QEY3:QEZ3"/>
    <mergeCell ref="QEC3:QED3"/>
    <mergeCell ref="QEE3:QEF3"/>
    <mergeCell ref="QEG3:QEH3"/>
    <mergeCell ref="QEI3:QEJ3"/>
    <mergeCell ref="QEK3:QEL3"/>
    <mergeCell ref="QEM3:QEN3"/>
    <mergeCell ref="QDQ3:QDR3"/>
    <mergeCell ref="QDS3:QDT3"/>
    <mergeCell ref="QDU3:QDV3"/>
    <mergeCell ref="QDW3:QDX3"/>
    <mergeCell ref="QDY3:QDZ3"/>
    <mergeCell ref="QEA3:QEB3"/>
    <mergeCell ref="QDE3:QDF3"/>
    <mergeCell ref="QDG3:QDH3"/>
    <mergeCell ref="QDI3:QDJ3"/>
    <mergeCell ref="QDK3:QDL3"/>
    <mergeCell ref="QDM3:QDN3"/>
    <mergeCell ref="QDO3:QDP3"/>
    <mergeCell ref="QCS3:QCT3"/>
    <mergeCell ref="QCU3:QCV3"/>
    <mergeCell ref="QCW3:QCX3"/>
    <mergeCell ref="QCY3:QCZ3"/>
    <mergeCell ref="QDA3:QDB3"/>
    <mergeCell ref="QDC3:QDD3"/>
    <mergeCell ref="QCG3:QCH3"/>
    <mergeCell ref="QCI3:QCJ3"/>
    <mergeCell ref="QCK3:QCL3"/>
    <mergeCell ref="QCM3:QCN3"/>
    <mergeCell ref="QCO3:QCP3"/>
    <mergeCell ref="QCQ3:QCR3"/>
    <mergeCell ref="QBU3:QBV3"/>
    <mergeCell ref="QBW3:QBX3"/>
    <mergeCell ref="QBY3:QBZ3"/>
    <mergeCell ref="QCA3:QCB3"/>
    <mergeCell ref="QCC3:QCD3"/>
    <mergeCell ref="QCE3:QCF3"/>
    <mergeCell ref="QBI3:QBJ3"/>
    <mergeCell ref="QBK3:QBL3"/>
    <mergeCell ref="QBM3:QBN3"/>
    <mergeCell ref="QBO3:QBP3"/>
    <mergeCell ref="QBQ3:QBR3"/>
    <mergeCell ref="QBS3:QBT3"/>
    <mergeCell ref="QAW3:QAX3"/>
    <mergeCell ref="QAY3:QAZ3"/>
    <mergeCell ref="QBA3:QBB3"/>
    <mergeCell ref="QBC3:QBD3"/>
    <mergeCell ref="QBE3:QBF3"/>
    <mergeCell ref="QBG3:QBH3"/>
    <mergeCell ref="QAK3:QAL3"/>
    <mergeCell ref="QAM3:QAN3"/>
    <mergeCell ref="QAO3:QAP3"/>
    <mergeCell ref="QAQ3:QAR3"/>
    <mergeCell ref="QAS3:QAT3"/>
    <mergeCell ref="QAU3:QAV3"/>
    <mergeCell ref="PZY3:PZZ3"/>
    <mergeCell ref="QAA3:QAB3"/>
    <mergeCell ref="QAC3:QAD3"/>
    <mergeCell ref="QAE3:QAF3"/>
    <mergeCell ref="QAG3:QAH3"/>
    <mergeCell ref="QAI3:QAJ3"/>
    <mergeCell ref="PZM3:PZN3"/>
    <mergeCell ref="PZO3:PZP3"/>
    <mergeCell ref="PZQ3:PZR3"/>
    <mergeCell ref="PZS3:PZT3"/>
    <mergeCell ref="PZU3:PZV3"/>
    <mergeCell ref="PZW3:PZX3"/>
    <mergeCell ref="PZA3:PZB3"/>
    <mergeCell ref="PZC3:PZD3"/>
    <mergeCell ref="PZE3:PZF3"/>
    <mergeCell ref="PZG3:PZH3"/>
    <mergeCell ref="PZI3:PZJ3"/>
    <mergeCell ref="PZK3:PZL3"/>
    <mergeCell ref="PYO3:PYP3"/>
    <mergeCell ref="PYQ3:PYR3"/>
    <mergeCell ref="PYS3:PYT3"/>
    <mergeCell ref="PYU3:PYV3"/>
    <mergeCell ref="PYW3:PYX3"/>
    <mergeCell ref="PYY3:PYZ3"/>
    <mergeCell ref="PYC3:PYD3"/>
    <mergeCell ref="PYE3:PYF3"/>
    <mergeCell ref="PYG3:PYH3"/>
    <mergeCell ref="PYI3:PYJ3"/>
    <mergeCell ref="PYK3:PYL3"/>
    <mergeCell ref="PYM3:PYN3"/>
    <mergeCell ref="PXQ3:PXR3"/>
    <mergeCell ref="PXS3:PXT3"/>
    <mergeCell ref="PXU3:PXV3"/>
    <mergeCell ref="PXW3:PXX3"/>
    <mergeCell ref="PXY3:PXZ3"/>
    <mergeCell ref="PYA3:PYB3"/>
    <mergeCell ref="PXE3:PXF3"/>
    <mergeCell ref="PXG3:PXH3"/>
    <mergeCell ref="PXI3:PXJ3"/>
    <mergeCell ref="PXK3:PXL3"/>
    <mergeCell ref="PXM3:PXN3"/>
    <mergeCell ref="PXO3:PXP3"/>
    <mergeCell ref="PWS3:PWT3"/>
    <mergeCell ref="PWU3:PWV3"/>
    <mergeCell ref="PWW3:PWX3"/>
    <mergeCell ref="PWY3:PWZ3"/>
    <mergeCell ref="PXA3:PXB3"/>
    <mergeCell ref="PXC3:PXD3"/>
    <mergeCell ref="PWG3:PWH3"/>
    <mergeCell ref="PWI3:PWJ3"/>
    <mergeCell ref="PWK3:PWL3"/>
    <mergeCell ref="PWM3:PWN3"/>
    <mergeCell ref="PWO3:PWP3"/>
    <mergeCell ref="PWQ3:PWR3"/>
    <mergeCell ref="PVU3:PVV3"/>
    <mergeCell ref="PVW3:PVX3"/>
    <mergeCell ref="PVY3:PVZ3"/>
    <mergeCell ref="PWA3:PWB3"/>
    <mergeCell ref="PWC3:PWD3"/>
    <mergeCell ref="PWE3:PWF3"/>
    <mergeCell ref="PVI3:PVJ3"/>
    <mergeCell ref="PVK3:PVL3"/>
    <mergeCell ref="PVM3:PVN3"/>
    <mergeCell ref="PVO3:PVP3"/>
    <mergeCell ref="PVQ3:PVR3"/>
    <mergeCell ref="PVS3:PVT3"/>
    <mergeCell ref="PUW3:PUX3"/>
    <mergeCell ref="PUY3:PUZ3"/>
    <mergeCell ref="PVA3:PVB3"/>
    <mergeCell ref="PVC3:PVD3"/>
    <mergeCell ref="PVE3:PVF3"/>
    <mergeCell ref="PVG3:PVH3"/>
    <mergeCell ref="PUK3:PUL3"/>
    <mergeCell ref="PUM3:PUN3"/>
    <mergeCell ref="PUO3:PUP3"/>
    <mergeCell ref="PUQ3:PUR3"/>
    <mergeCell ref="PUS3:PUT3"/>
    <mergeCell ref="PUU3:PUV3"/>
    <mergeCell ref="PTY3:PTZ3"/>
    <mergeCell ref="PUA3:PUB3"/>
    <mergeCell ref="PUC3:PUD3"/>
    <mergeCell ref="PUE3:PUF3"/>
    <mergeCell ref="PUG3:PUH3"/>
    <mergeCell ref="PUI3:PUJ3"/>
    <mergeCell ref="PTM3:PTN3"/>
    <mergeCell ref="PTO3:PTP3"/>
    <mergeCell ref="PTQ3:PTR3"/>
    <mergeCell ref="PTS3:PTT3"/>
    <mergeCell ref="PTU3:PTV3"/>
    <mergeCell ref="PTW3:PTX3"/>
    <mergeCell ref="PTA3:PTB3"/>
    <mergeCell ref="PTC3:PTD3"/>
    <mergeCell ref="PTE3:PTF3"/>
    <mergeCell ref="PTG3:PTH3"/>
    <mergeCell ref="PTI3:PTJ3"/>
    <mergeCell ref="PTK3:PTL3"/>
    <mergeCell ref="PSO3:PSP3"/>
    <mergeCell ref="PSQ3:PSR3"/>
    <mergeCell ref="PSS3:PST3"/>
    <mergeCell ref="PSU3:PSV3"/>
    <mergeCell ref="PSW3:PSX3"/>
    <mergeCell ref="PSY3:PSZ3"/>
    <mergeCell ref="PSC3:PSD3"/>
    <mergeCell ref="PSE3:PSF3"/>
    <mergeCell ref="PSG3:PSH3"/>
    <mergeCell ref="PSI3:PSJ3"/>
    <mergeCell ref="PSK3:PSL3"/>
    <mergeCell ref="PSM3:PSN3"/>
    <mergeCell ref="PRQ3:PRR3"/>
    <mergeCell ref="PRS3:PRT3"/>
    <mergeCell ref="PRU3:PRV3"/>
    <mergeCell ref="PRW3:PRX3"/>
    <mergeCell ref="PRY3:PRZ3"/>
    <mergeCell ref="PSA3:PSB3"/>
    <mergeCell ref="PRE3:PRF3"/>
    <mergeCell ref="PRG3:PRH3"/>
    <mergeCell ref="PRI3:PRJ3"/>
    <mergeCell ref="PRK3:PRL3"/>
    <mergeCell ref="PRM3:PRN3"/>
    <mergeCell ref="PRO3:PRP3"/>
    <mergeCell ref="PQS3:PQT3"/>
    <mergeCell ref="PQU3:PQV3"/>
    <mergeCell ref="PQW3:PQX3"/>
    <mergeCell ref="PQY3:PQZ3"/>
    <mergeCell ref="PRA3:PRB3"/>
    <mergeCell ref="PRC3:PRD3"/>
    <mergeCell ref="PQG3:PQH3"/>
    <mergeCell ref="PQI3:PQJ3"/>
    <mergeCell ref="PQK3:PQL3"/>
    <mergeCell ref="PQM3:PQN3"/>
    <mergeCell ref="PQO3:PQP3"/>
    <mergeCell ref="PQQ3:PQR3"/>
    <mergeCell ref="PPU3:PPV3"/>
    <mergeCell ref="PPW3:PPX3"/>
    <mergeCell ref="PPY3:PPZ3"/>
    <mergeCell ref="PQA3:PQB3"/>
    <mergeCell ref="PQC3:PQD3"/>
    <mergeCell ref="PQE3:PQF3"/>
    <mergeCell ref="PPI3:PPJ3"/>
    <mergeCell ref="PPK3:PPL3"/>
    <mergeCell ref="PPM3:PPN3"/>
    <mergeCell ref="PPO3:PPP3"/>
    <mergeCell ref="PPQ3:PPR3"/>
    <mergeCell ref="PPS3:PPT3"/>
    <mergeCell ref="POW3:POX3"/>
    <mergeCell ref="POY3:POZ3"/>
    <mergeCell ref="PPA3:PPB3"/>
    <mergeCell ref="PPC3:PPD3"/>
    <mergeCell ref="PPE3:PPF3"/>
    <mergeCell ref="PPG3:PPH3"/>
    <mergeCell ref="POK3:POL3"/>
    <mergeCell ref="POM3:PON3"/>
    <mergeCell ref="POO3:POP3"/>
    <mergeCell ref="POQ3:POR3"/>
    <mergeCell ref="POS3:POT3"/>
    <mergeCell ref="POU3:POV3"/>
    <mergeCell ref="PNY3:PNZ3"/>
    <mergeCell ref="POA3:POB3"/>
    <mergeCell ref="POC3:POD3"/>
    <mergeCell ref="POE3:POF3"/>
    <mergeCell ref="POG3:POH3"/>
    <mergeCell ref="POI3:POJ3"/>
    <mergeCell ref="PNM3:PNN3"/>
    <mergeCell ref="PNO3:PNP3"/>
    <mergeCell ref="PNQ3:PNR3"/>
    <mergeCell ref="PNS3:PNT3"/>
    <mergeCell ref="PNU3:PNV3"/>
    <mergeCell ref="PNW3:PNX3"/>
    <mergeCell ref="PNA3:PNB3"/>
    <mergeCell ref="PNC3:PND3"/>
    <mergeCell ref="PNE3:PNF3"/>
    <mergeCell ref="PNG3:PNH3"/>
    <mergeCell ref="PNI3:PNJ3"/>
    <mergeCell ref="PNK3:PNL3"/>
    <mergeCell ref="PMO3:PMP3"/>
    <mergeCell ref="PMQ3:PMR3"/>
    <mergeCell ref="PMS3:PMT3"/>
    <mergeCell ref="PMU3:PMV3"/>
    <mergeCell ref="PMW3:PMX3"/>
    <mergeCell ref="PMY3:PMZ3"/>
    <mergeCell ref="PMC3:PMD3"/>
    <mergeCell ref="PME3:PMF3"/>
    <mergeCell ref="PMG3:PMH3"/>
    <mergeCell ref="PMI3:PMJ3"/>
    <mergeCell ref="PMK3:PML3"/>
    <mergeCell ref="PMM3:PMN3"/>
    <mergeCell ref="PLQ3:PLR3"/>
    <mergeCell ref="PLS3:PLT3"/>
    <mergeCell ref="PLU3:PLV3"/>
    <mergeCell ref="PLW3:PLX3"/>
    <mergeCell ref="PLY3:PLZ3"/>
    <mergeCell ref="PMA3:PMB3"/>
    <mergeCell ref="PLE3:PLF3"/>
    <mergeCell ref="PLG3:PLH3"/>
    <mergeCell ref="PLI3:PLJ3"/>
    <mergeCell ref="PLK3:PLL3"/>
    <mergeCell ref="PLM3:PLN3"/>
    <mergeCell ref="PLO3:PLP3"/>
    <mergeCell ref="PKS3:PKT3"/>
    <mergeCell ref="PKU3:PKV3"/>
    <mergeCell ref="PKW3:PKX3"/>
    <mergeCell ref="PKY3:PKZ3"/>
    <mergeCell ref="PLA3:PLB3"/>
    <mergeCell ref="PLC3:PLD3"/>
    <mergeCell ref="PKG3:PKH3"/>
    <mergeCell ref="PKI3:PKJ3"/>
    <mergeCell ref="PKK3:PKL3"/>
    <mergeCell ref="PKM3:PKN3"/>
    <mergeCell ref="PKO3:PKP3"/>
    <mergeCell ref="PKQ3:PKR3"/>
    <mergeCell ref="PJU3:PJV3"/>
    <mergeCell ref="PJW3:PJX3"/>
    <mergeCell ref="PJY3:PJZ3"/>
    <mergeCell ref="PKA3:PKB3"/>
    <mergeCell ref="PKC3:PKD3"/>
    <mergeCell ref="PKE3:PKF3"/>
    <mergeCell ref="PJI3:PJJ3"/>
    <mergeCell ref="PJK3:PJL3"/>
    <mergeCell ref="PJM3:PJN3"/>
    <mergeCell ref="PJO3:PJP3"/>
    <mergeCell ref="PJQ3:PJR3"/>
    <mergeCell ref="PJS3:PJT3"/>
    <mergeCell ref="PIW3:PIX3"/>
    <mergeCell ref="PIY3:PIZ3"/>
    <mergeCell ref="PJA3:PJB3"/>
    <mergeCell ref="PJC3:PJD3"/>
    <mergeCell ref="PJE3:PJF3"/>
    <mergeCell ref="PJG3:PJH3"/>
    <mergeCell ref="PIK3:PIL3"/>
    <mergeCell ref="PIM3:PIN3"/>
    <mergeCell ref="PIO3:PIP3"/>
    <mergeCell ref="PIQ3:PIR3"/>
    <mergeCell ref="PIS3:PIT3"/>
    <mergeCell ref="PIU3:PIV3"/>
    <mergeCell ref="PHY3:PHZ3"/>
    <mergeCell ref="PIA3:PIB3"/>
    <mergeCell ref="PIC3:PID3"/>
    <mergeCell ref="PIE3:PIF3"/>
    <mergeCell ref="PIG3:PIH3"/>
    <mergeCell ref="PII3:PIJ3"/>
    <mergeCell ref="PHM3:PHN3"/>
    <mergeCell ref="PHO3:PHP3"/>
    <mergeCell ref="PHQ3:PHR3"/>
    <mergeCell ref="PHS3:PHT3"/>
    <mergeCell ref="PHU3:PHV3"/>
    <mergeCell ref="PHW3:PHX3"/>
    <mergeCell ref="PHA3:PHB3"/>
    <mergeCell ref="PHC3:PHD3"/>
    <mergeCell ref="PHE3:PHF3"/>
    <mergeCell ref="PHG3:PHH3"/>
    <mergeCell ref="PHI3:PHJ3"/>
    <mergeCell ref="PHK3:PHL3"/>
    <mergeCell ref="PGO3:PGP3"/>
    <mergeCell ref="PGQ3:PGR3"/>
    <mergeCell ref="PGS3:PGT3"/>
    <mergeCell ref="PGU3:PGV3"/>
    <mergeCell ref="PGW3:PGX3"/>
    <mergeCell ref="PGY3:PGZ3"/>
    <mergeCell ref="PGC3:PGD3"/>
    <mergeCell ref="PGE3:PGF3"/>
    <mergeCell ref="PGG3:PGH3"/>
    <mergeCell ref="PGI3:PGJ3"/>
    <mergeCell ref="PGK3:PGL3"/>
    <mergeCell ref="PGM3:PGN3"/>
    <mergeCell ref="PFQ3:PFR3"/>
    <mergeCell ref="PFS3:PFT3"/>
    <mergeCell ref="PFU3:PFV3"/>
    <mergeCell ref="PFW3:PFX3"/>
    <mergeCell ref="PFY3:PFZ3"/>
    <mergeCell ref="PGA3:PGB3"/>
    <mergeCell ref="PFE3:PFF3"/>
    <mergeCell ref="PFG3:PFH3"/>
    <mergeCell ref="PFI3:PFJ3"/>
    <mergeCell ref="PFK3:PFL3"/>
    <mergeCell ref="PFM3:PFN3"/>
    <mergeCell ref="PFO3:PFP3"/>
    <mergeCell ref="PES3:PET3"/>
    <mergeCell ref="PEU3:PEV3"/>
    <mergeCell ref="PEW3:PEX3"/>
    <mergeCell ref="PEY3:PEZ3"/>
    <mergeCell ref="PFA3:PFB3"/>
    <mergeCell ref="PFC3:PFD3"/>
    <mergeCell ref="PEG3:PEH3"/>
    <mergeCell ref="PEI3:PEJ3"/>
    <mergeCell ref="PEK3:PEL3"/>
    <mergeCell ref="PEM3:PEN3"/>
    <mergeCell ref="PEO3:PEP3"/>
    <mergeCell ref="PEQ3:PER3"/>
    <mergeCell ref="PDU3:PDV3"/>
    <mergeCell ref="PDW3:PDX3"/>
    <mergeCell ref="PDY3:PDZ3"/>
    <mergeCell ref="PEA3:PEB3"/>
    <mergeCell ref="PEC3:PED3"/>
    <mergeCell ref="PEE3:PEF3"/>
    <mergeCell ref="PDI3:PDJ3"/>
    <mergeCell ref="PDK3:PDL3"/>
    <mergeCell ref="PDM3:PDN3"/>
    <mergeCell ref="PDO3:PDP3"/>
    <mergeCell ref="PDQ3:PDR3"/>
    <mergeCell ref="PDS3:PDT3"/>
    <mergeCell ref="PCW3:PCX3"/>
    <mergeCell ref="PCY3:PCZ3"/>
    <mergeCell ref="PDA3:PDB3"/>
    <mergeCell ref="PDC3:PDD3"/>
    <mergeCell ref="PDE3:PDF3"/>
    <mergeCell ref="PDG3:PDH3"/>
    <mergeCell ref="PCK3:PCL3"/>
    <mergeCell ref="PCM3:PCN3"/>
    <mergeCell ref="PCO3:PCP3"/>
    <mergeCell ref="PCQ3:PCR3"/>
    <mergeCell ref="PCS3:PCT3"/>
    <mergeCell ref="PCU3:PCV3"/>
    <mergeCell ref="PBY3:PBZ3"/>
    <mergeCell ref="PCA3:PCB3"/>
    <mergeCell ref="PCC3:PCD3"/>
    <mergeCell ref="PCE3:PCF3"/>
    <mergeCell ref="PCG3:PCH3"/>
    <mergeCell ref="PCI3:PCJ3"/>
    <mergeCell ref="PBM3:PBN3"/>
    <mergeCell ref="PBO3:PBP3"/>
    <mergeCell ref="PBQ3:PBR3"/>
    <mergeCell ref="PBS3:PBT3"/>
    <mergeCell ref="PBU3:PBV3"/>
    <mergeCell ref="PBW3:PBX3"/>
    <mergeCell ref="PBA3:PBB3"/>
    <mergeCell ref="PBC3:PBD3"/>
    <mergeCell ref="PBE3:PBF3"/>
    <mergeCell ref="PBG3:PBH3"/>
    <mergeCell ref="PBI3:PBJ3"/>
    <mergeCell ref="PBK3:PBL3"/>
    <mergeCell ref="PAO3:PAP3"/>
    <mergeCell ref="PAQ3:PAR3"/>
    <mergeCell ref="PAS3:PAT3"/>
    <mergeCell ref="PAU3:PAV3"/>
    <mergeCell ref="PAW3:PAX3"/>
    <mergeCell ref="PAY3:PAZ3"/>
    <mergeCell ref="PAC3:PAD3"/>
    <mergeCell ref="PAE3:PAF3"/>
    <mergeCell ref="PAG3:PAH3"/>
    <mergeCell ref="PAI3:PAJ3"/>
    <mergeCell ref="PAK3:PAL3"/>
    <mergeCell ref="PAM3:PAN3"/>
    <mergeCell ref="OZQ3:OZR3"/>
    <mergeCell ref="OZS3:OZT3"/>
    <mergeCell ref="OZU3:OZV3"/>
    <mergeCell ref="OZW3:OZX3"/>
    <mergeCell ref="OZY3:OZZ3"/>
    <mergeCell ref="PAA3:PAB3"/>
    <mergeCell ref="OZE3:OZF3"/>
    <mergeCell ref="OZG3:OZH3"/>
    <mergeCell ref="OZI3:OZJ3"/>
    <mergeCell ref="OZK3:OZL3"/>
    <mergeCell ref="OZM3:OZN3"/>
    <mergeCell ref="OZO3:OZP3"/>
    <mergeCell ref="OYS3:OYT3"/>
    <mergeCell ref="OYU3:OYV3"/>
    <mergeCell ref="OYW3:OYX3"/>
    <mergeCell ref="OYY3:OYZ3"/>
    <mergeCell ref="OZA3:OZB3"/>
    <mergeCell ref="OZC3:OZD3"/>
    <mergeCell ref="OYG3:OYH3"/>
    <mergeCell ref="OYI3:OYJ3"/>
    <mergeCell ref="OYK3:OYL3"/>
    <mergeCell ref="OYM3:OYN3"/>
    <mergeCell ref="OYO3:OYP3"/>
    <mergeCell ref="OYQ3:OYR3"/>
    <mergeCell ref="OXU3:OXV3"/>
    <mergeCell ref="OXW3:OXX3"/>
    <mergeCell ref="OXY3:OXZ3"/>
    <mergeCell ref="OYA3:OYB3"/>
    <mergeCell ref="OYC3:OYD3"/>
    <mergeCell ref="OYE3:OYF3"/>
    <mergeCell ref="OXI3:OXJ3"/>
    <mergeCell ref="OXK3:OXL3"/>
    <mergeCell ref="OXM3:OXN3"/>
    <mergeCell ref="OXO3:OXP3"/>
    <mergeCell ref="OXQ3:OXR3"/>
    <mergeCell ref="OXS3:OXT3"/>
    <mergeCell ref="OWW3:OWX3"/>
    <mergeCell ref="OWY3:OWZ3"/>
    <mergeCell ref="OXA3:OXB3"/>
    <mergeCell ref="OXC3:OXD3"/>
    <mergeCell ref="OXE3:OXF3"/>
    <mergeCell ref="OXG3:OXH3"/>
    <mergeCell ref="OWK3:OWL3"/>
    <mergeCell ref="OWM3:OWN3"/>
    <mergeCell ref="OWO3:OWP3"/>
    <mergeCell ref="OWQ3:OWR3"/>
    <mergeCell ref="OWS3:OWT3"/>
    <mergeCell ref="OWU3:OWV3"/>
    <mergeCell ref="OVY3:OVZ3"/>
    <mergeCell ref="OWA3:OWB3"/>
    <mergeCell ref="OWC3:OWD3"/>
    <mergeCell ref="OWE3:OWF3"/>
    <mergeCell ref="OWG3:OWH3"/>
    <mergeCell ref="OWI3:OWJ3"/>
    <mergeCell ref="OVM3:OVN3"/>
    <mergeCell ref="OVO3:OVP3"/>
    <mergeCell ref="OVQ3:OVR3"/>
    <mergeCell ref="OVS3:OVT3"/>
    <mergeCell ref="OVU3:OVV3"/>
    <mergeCell ref="OVW3:OVX3"/>
    <mergeCell ref="OVA3:OVB3"/>
    <mergeCell ref="OVC3:OVD3"/>
    <mergeCell ref="OVE3:OVF3"/>
    <mergeCell ref="OVG3:OVH3"/>
    <mergeCell ref="OVI3:OVJ3"/>
    <mergeCell ref="OVK3:OVL3"/>
    <mergeCell ref="OUO3:OUP3"/>
    <mergeCell ref="OUQ3:OUR3"/>
    <mergeCell ref="OUS3:OUT3"/>
    <mergeCell ref="OUU3:OUV3"/>
    <mergeCell ref="OUW3:OUX3"/>
    <mergeCell ref="OUY3:OUZ3"/>
    <mergeCell ref="OUC3:OUD3"/>
    <mergeCell ref="OUE3:OUF3"/>
    <mergeCell ref="OUG3:OUH3"/>
    <mergeCell ref="OUI3:OUJ3"/>
    <mergeCell ref="OUK3:OUL3"/>
    <mergeCell ref="OUM3:OUN3"/>
    <mergeCell ref="OTQ3:OTR3"/>
    <mergeCell ref="OTS3:OTT3"/>
    <mergeCell ref="OTU3:OTV3"/>
    <mergeCell ref="OTW3:OTX3"/>
    <mergeCell ref="OTY3:OTZ3"/>
    <mergeCell ref="OUA3:OUB3"/>
    <mergeCell ref="OTE3:OTF3"/>
    <mergeCell ref="OTG3:OTH3"/>
    <mergeCell ref="OTI3:OTJ3"/>
    <mergeCell ref="OTK3:OTL3"/>
    <mergeCell ref="OTM3:OTN3"/>
    <mergeCell ref="OTO3:OTP3"/>
    <mergeCell ref="OSS3:OST3"/>
    <mergeCell ref="OSU3:OSV3"/>
    <mergeCell ref="OSW3:OSX3"/>
    <mergeCell ref="OSY3:OSZ3"/>
    <mergeCell ref="OTA3:OTB3"/>
    <mergeCell ref="OTC3:OTD3"/>
    <mergeCell ref="OSG3:OSH3"/>
    <mergeCell ref="OSI3:OSJ3"/>
    <mergeCell ref="OSK3:OSL3"/>
    <mergeCell ref="OSM3:OSN3"/>
    <mergeCell ref="OSO3:OSP3"/>
    <mergeCell ref="OSQ3:OSR3"/>
    <mergeCell ref="ORU3:ORV3"/>
    <mergeCell ref="ORW3:ORX3"/>
    <mergeCell ref="ORY3:ORZ3"/>
    <mergeCell ref="OSA3:OSB3"/>
    <mergeCell ref="OSC3:OSD3"/>
    <mergeCell ref="OSE3:OSF3"/>
    <mergeCell ref="ORI3:ORJ3"/>
    <mergeCell ref="ORK3:ORL3"/>
    <mergeCell ref="ORM3:ORN3"/>
    <mergeCell ref="ORO3:ORP3"/>
    <mergeCell ref="ORQ3:ORR3"/>
    <mergeCell ref="ORS3:ORT3"/>
    <mergeCell ref="OQW3:OQX3"/>
    <mergeCell ref="OQY3:OQZ3"/>
    <mergeCell ref="ORA3:ORB3"/>
    <mergeCell ref="ORC3:ORD3"/>
    <mergeCell ref="ORE3:ORF3"/>
    <mergeCell ref="ORG3:ORH3"/>
    <mergeCell ref="OQK3:OQL3"/>
    <mergeCell ref="OQM3:OQN3"/>
    <mergeCell ref="OQO3:OQP3"/>
    <mergeCell ref="OQQ3:OQR3"/>
    <mergeCell ref="OQS3:OQT3"/>
    <mergeCell ref="OQU3:OQV3"/>
    <mergeCell ref="OPY3:OPZ3"/>
    <mergeCell ref="OQA3:OQB3"/>
    <mergeCell ref="OQC3:OQD3"/>
    <mergeCell ref="OQE3:OQF3"/>
    <mergeCell ref="OQG3:OQH3"/>
    <mergeCell ref="OQI3:OQJ3"/>
    <mergeCell ref="OPM3:OPN3"/>
    <mergeCell ref="OPO3:OPP3"/>
    <mergeCell ref="OPQ3:OPR3"/>
    <mergeCell ref="OPS3:OPT3"/>
    <mergeCell ref="OPU3:OPV3"/>
    <mergeCell ref="OPW3:OPX3"/>
    <mergeCell ref="OPA3:OPB3"/>
    <mergeCell ref="OPC3:OPD3"/>
    <mergeCell ref="OPE3:OPF3"/>
    <mergeCell ref="OPG3:OPH3"/>
    <mergeCell ref="OPI3:OPJ3"/>
    <mergeCell ref="OPK3:OPL3"/>
    <mergeCell ref="OOO3:OOP3"/>
    <mergeCell ref="OOQ3:OOR3"/>
    <mergeCell ref="OOS3:OOT3"/>
    <mergeCell ref="OOU3:OOV3"/>
    <mergeCell ref="OOW3:OOX3"/>
    <mergeCell ref="OOY3:OOZ3"/>
    <mergeCell ref="OOC3:OOD3"/>
    <mergeCell ref="OOE3:OOF3"/>
    <mergeCell ref="OOG3:OOH3"/>
    <mergeCell ref="OOI3:OOJ3"/>
    <mergeCell ref="OOK3:OOL3"/>
    <mergeCell ref="OOM3:OON3"/>
    <mergeCell ref="ONQ3:ONR3"/>
    <mergeCell ref="ONS3:ONT3"/>
    <mergeCell ref="ONU3:ONV3"/>
    <mergeCell ref="ONW3:ONX3"/>
    <mergeCell ref="ONY3:ONZ3"/>
    <mergeCell ref="OOA3:OOB3"/>
    <mergeCell ref="ONE3:ONF3"/>
    <mergeCell ref="ONG3:ONH3"/>
    <mergeCell ref="ONI3:ONJ3"/>
    <mergeCell ref="ONK3:ONL3"/>
    <mergeCell ref="ONM3:ONN3"/>
    <mergeCell ref="ONO3:ONP3"/>
    <mergeCell ref="OMS3:OMT3"/>
    <mergeCell ref="OMU3:OMV3"/>
    <mergeCell ref="OMW3:OMX3"/>
    <mergeCell ref="OMY3:OMZ3"/>
    <mergeCell ref="ONA3:ONB3"/>
    <mergeCell ref="ONC3:OND3"/>
    <mergeCell ref="OMG3:OMH3"/>
    <mergeCell ref="OMI3:OMJ3"/>
    <mergeCell ref="OMK3:OML3"/>
    <mergeCell ref="OMM3:OMN3"/>
    <mergeCell ref="OMO3:OMP3"/>
    <mergeCell ref="OMQ3:OMR3"/>
    <mergeCell ref="OLU3:OLV3"/>
    <mergeCell ref="OLW3:OLX3"/>
    <mergeCell ref="OLY3:OLZ3"/>
    <mergeCell ref="OMA3:OMB3"/>
    <mergeCell ref="OMC3:OMD3"/>
    <mergeCell ref="OME3:OMF3"/>
    <mergeCell ref="OLI3:OLJ3"/>
    <mergeCell ref="OLK3:OLL3"/>
    <mergeCell ref="OLM3:OLN3"/>
    <mergeCell ref="OLO3:OLP3"/>
    <mergeCell ref="OLQ3:OLR3"/>
    <mergeCell ref="OLS3:OLT3"/>
    <mergeCell ref="OKW3:OKX3"/>
    <mergeCell ref="OKY3:OKZ3"/>
    <mergeCell ref="OLA3:OLB3"/>
    <mergeCell ref="OLC3:OLD3"/>
    <mergeCell ref="OLE3:OLF3"/>
    <mergeCell ref="OLG3:OLH3"/>
    <mergeCell ref="OKK3:OKL3"/>
    <mergeCell ref="OKM3:OKN3"/>
    <mergeCell ref="OKO3:OKP3"/>
    <mergeCell ref="OKQ3:OKR3"/>
    <mergeCell ref="OKS3:OKT3"/>
    <mergeCell ref="OKU3:OKV3"/>
    <mergeCell ref="OJY3:OJZ3"/>
    <mergeCell ref="OKA3:OKB3"/>
    <mergeCell ref="OKC3:OKD3"/>
    <mergeCell ref="OKE3:OKF3"/>
    <mergeCell ref="OKG3:OKH3"/>
    <mergeCell ref="OKI3:OKJ3"/>
    <mergeCell ref="OJM3:OJN3"/>
    <mergeCell ref="OJO3:OJP3"/>
    <mergeCell ref="OJQ3:OJR3"/>
    <mergeCell ref="OJS3:OJT3"/>
    <mergeCell ref="OJU3:OJV3"/>
    <mergeCell ref="OJW3:OJX3"/>
    <mergeCell ref="OJA3:OJB3"/>
    <mergeCell ref="OJC3:OJD3"/>
    <mergeCell ref="OJE3:OJF3"/>
    <mergeCell ref="OJG3:OJH3"/>
    <mergeCell ref="OJI3:OJJ3"/>
    <mergeCell ref="OJK3:OJL3"/>
    <mergeCell ref="OIO3:OIP3"/>
    <mergeCell ref="OIQ3:OIR3"/>
    <mergeCell ref="OIS3:OIT3"/>
    <mergeCell ref="OIU3:OIV3"/>
    <mergeCell ref="OIW3:OIX3"/>
    <mergeCell ref="OIY3:OIZ3"/>
    <mergeCell ref="OIC3:OID3"/>
    <mergeCell ref="OIE3:OIF3"/>
    <mergeCell ref="OIG3:OIH3"/>
    <mergeCell ref="OII3:OIJ3"/>
    <mergeCell ref="OIK3:OIL3"/>
    <mergeCell ref="OIM3:OIN3"/>
    <mergeCell ref="OHQ3:OHR3"/>
    <mergeCell ref="OHS3:OHT3"/>
    <mergeCell ref="OHU3:OHV3"/>
    <mergeCell ref="OHW3:OHX3"/>
    <mergeCell ref="OHY3:OHZ3"/>
    <mergeCell ref="OIA3:OIB3"/>
    <mergeCell ref="OHE3:OHF3"/>
    <mergeCell ref="OHG3:OHH3"/>
    <mergeCell ref="OHI3:OHJ3"/>
    <mergeCell ref="OHK3:OHL3"/>
    <mergeCell ref="OHM3:OHN3"/>
    <mergeCell ref="OHO3:OHP3"/>
    <mergeCell ref="OGS3:OGT3"/>
    <mergeCell ref="OGU3:OGV3"/>
    <mergeCell ref="OGW3:OGX3"/>
    <mergeCell ref="OGY3:OGZ3"/>
    <mergeCell ref="OHA3:OHB3"/>
    <mergeCell ref="OHC3:OHD3"/>
    <mergeCell ref="OGG3:OGH3"/>
    <mergeCell ref="OGI3:OGJ3"/>
    <mergeCell ref="OGK3:OGL3"/>
    <mergeCell ref="OGM3:OGN3"/>
    <mergeCell ref="OGO3:OGP3"/>
    <mergeCell ref="OGQ3:OGR3"/>
    <mergeCell ref="OFU3:OFV3"/>
    <mergeCell ref="OFW3:OFX3"/>
    <mergeCell ref="OFY3:OFZ3"/>
    <mergeCell ref="OGA3:OGB3"/>
    <mergeCell ref="OGC3:OGD3"/>
    <mergeCell ref="OGE3:OGF3"/>
    <mergeCell ref="OFI3:OFJ3"/>
    <mergeCell ref="OFK3:OFL3"/>
    <mergeCell ref="OFM3:OFN3"/>
    <mergeCell ref="OFO3:OFP3"/>
    <mergeCell ref="OFQ3:OFR3"/>
    <mergeCell ref="OFS3:OFT3"/>
    <mergeCell ref="OEW3:OEX3"/>
    <mergeCell ref="OEY3:OEZ3"/>
    <mergeCell ref="OFA3:OFB3"/>
    <mergeCell ref="OFC3:OFD3"/>
    <mergeCell ref="OFE3:OFF3"/>
    <mergeCell ref="OFG3:OFH3"/>
    <mergeCell ref="OEK3:OEL3"/>
    <mergeCell ref="OEM3:OEN3"/>
    <mergeCell ref="OEO3:OEP3"/>
    <mergeCell ref="OEQ3:OER3"/>
    <mergeCell ref="OES3:OET3"/>
    <mergeCell ref="OEU3:OEV3"/>
    <mergeCell ref="ODY3:ODZ3"/>
    <mergeCell ref="OEA3:OEB3"/>
    <mergeCell ref="OEC3:OED3"/>
    <mergeCell ref="OEE3:OEF3"/>
    <mergeCell ref="OEG3:OEH3"/>
    <mergeCell ref="OEI3:OEJ3"/>
    <mergeCell ref="ODM3:ODN3"/>
    <mergeCell ref="ODO3:ODP3"/>
    <mergeCell ref="ODQ3:ODR3"/>
    <mergeCell ref="ODS3:ODT3"/>
    <mergeCell ref="ODU3:ODV3"/>
    <mergeCell ref="ODW3:ODX3"/>
    <mergeCell ref="ODA3:ODB3"/>
    <mergeCell ref="ODC3:ODD3"/>
    <mergeCell ref="ODE3:ODF3"/>
    <mergeCell ref="ODG3:ODH3"/>
    <mergeCell ref="ODI3:ODJ3"/>
    <mergeCell ref="ODK3:ODL3"/>
    <mergeCell ref="OCO3:OCP3"/>
    <mergeCell ref="OCQ3:OCR3"/>
    <mergeCell ref="OCS3:OCT3"/>
    <mergeCell ref="OCU3:OCV3"/>
    <mergeCell ref="OCW3:OCX3"/>
    <mergeCell ref="OCY3:OCZ3"/>
    <mergeCell ref="OCC3:OCD3"/>
    <mergeCell ref="OCE3:OCF3"/>
    <mergeCell ref="OCG3:OCH3"/>
    <mergeCell ref="OCI3:OCJ3"/>
    <mergeCell ref="OCK3:OCL3"/>
    <mergeCell ref="OCM3:OCN3"/>
    <mergeCell ref="OBQ3:OBR3"/>
    <mergeCell ref="OBS3:OBT3"/>
    <mergeCell ref="OBU3:OBV3"/>
    <mergeCell ref="OBW3:OBX3"/>
    <mergeCell ref="OBY3:OBZ3"/>
    <mergeCell ref="OCA3:OCB3"/>
    <mergeCell ref="OBE3:OBF3"/>
    <mergeCell ref="OBG3:OBH3"/>
    <mergeCell ref="OBI3:OBJ3"/>
    <mergeCell ref="OBK3:OBL3"/>
    <mergeCell ref="OBM3:OBN3"/>
    <mergeCell ref="OBO3:OBP3"/>
    <mergeCell ref="OAS3:OAT3"/>
    <mergeCell ref="OAU3:OAV3"/>
    <mergeCell ref="OAW3:OAX3"/>
    <mergeCell ref="OAY3:OAZ3"/>
    <mergeCell ref="OBA3:OBB3"/>
    <mergeCell ref="OBC3:OBD3"/>
    <mergeCell ref="OAG3:OAH3"/>
    <mergeCell ref="OAI3:OAJ3"/>
    <mergeCell ref="OAK3:OAL3"/>
    <mergeCell ref="OAM3:OAN3"/>
    <mergeCell ref="OAO3:OAP3"/>
    <mergeCell ref="OAQ3:OAR3"/>
    <mergeCell ref="NZU3:NZV3"/>
    <mergeCell ref="NZW3:NZX3"/>
    <mergeCell ref="NZY3:NZZ3"/>
    <mergeCell ref="OAA3:OAB3"/>
    <mergeCell ref="OAC3:OAD3"/>
    <mergeCell ref="OAE3:OAF3"/>
    <mergeCell ref="NZI3:NZJ3"/>
    <mergeCell ref="NZK3:NZL3"/>
    <mergeCell ref="NZM3:NZN3"/>
    <mergeCell ref="NZO3:NZP3"/>
    <mergeCell ref="NZQ3:NZR3"/>
    <mergeCell ref="NZS3:NZT3"/>
    <mergeCell ref="NYW3:NYX3"/>
    <mergeCell ref="NYY3:NYZ3"/>
    <mergeCell ref="NZA3:NZB3"/>
    <mergeCell ref="NZC3:NZD3"/>
    <mergeCell ref="NZE3:NZF3"/>
    <mergeCell ref="NZG3:NZH3"/>
    <mergeCell ref="NYK3:NYL3"/>
    <mergeCell ref="NYM3:NYN3"/>
    <mergeCell ref="NYO3:NYP3"/>
    <mergeCell ref="NYQ3:NYR3"/>
    <mergeCell ref="NYS3:NYT3"/>
    <mergeCell ref="NYU3:NYV3"/>
    <mergeCell ref="NXY3:NXZ3"/>
    <mergeCell ref="NYA3:NYB3"/>
    <mergeCell ref="NYC3:NYD3"/>
    <mergeCell ref="NYE3:NYF3"/>
    <mergeCell ref="NYG3:NYH3"/>
    <mergeCell ref="NYI3:NYJ3"/>
    <mergeCell ref="NXM3:NXN3"/>
    <mergeCell ref="NXO3:NXP3"/>
    <mergeCell ref="NXQ3:NXR3"/>
    <mergeCell ref="NXS3:NXT3"/>
    <mergeCell ref="NXU3:NXV3"/>
    <mergeCell ref="NXW3:NXX3"/>
    <mergeCell ref="NXA3:NXB3"/>
    <mergeCell ref="NXC3:NXD3"/>
    <mergeCell ref="NXE3:NXF3"/>
    <mergeCell ref="NXG3:NXH3"/>
    <mergeCell ref="NXI3:NXJ3"/>
    <mergeCell ref="NXK3:NXL3"/>
    <mergeCell ref="NWO3:NWP3"/>
    <mergeCell ref="NWQ3:NWR3"/>
    <mergeCell ref="NWS3:NWT3"/>
    <mergeCell ref="NWU3:NWV3"/>
    <mergeCell ref="NWW3:NWX3"/>
    <mergeCell ref="NWY3:NWZ3"/>
    <mergeCell ref="NWC3:NWD3"/>
    <mergeCell ref="NWE3:NWF3"/>
    <mergeCell ref="NWG3:NWH3"/>
    <mergeCell ref="NWI3:NWJ3"/>
    <mergeCell ref="NWK3:NWL3"/>
    <mergeCell ref="NWM3:NWN3"/>
    <mergeCell ref="NVQ3:NVR3"/>
    <mergeCell ref="NVS3:NVT3"/>
    <mergeCell ref="NVU3:NVV3"/>
    <mergeCell ref="NVW3:NVX3"/>
    <mergeCell ref="NVY3:NVZ3"/>
    <mergeCell ref="NWA3:NWB3"/>
    <mergeCell ref="NVE3:NVF3"/>
    <mergeCell ref="NVG3:NVH3"/>
    <mergeCell ref="NVI3:NVJ3"/>
    <mergeCell ref="NVK3:NVL3"/>
    <mergeCell ref="NVM3:NVN3"/>
    <mergeCell ref="NVO3:NVP3"/>
    <mergeCell ref="NUS3:NUT3"/>
    <mergeCell ref="NUU3:NUV3"/>
    <mergeCell ref="NUW3:NUX3"/>
    <mergeCell ref="NUY3:NUZ3"/>
    <mergeCell ref="NVA3:NVB3"/>
    <mergeCell ref="NVC3:NVD3"/>
    <mergeCell ref="NUG3:NUH3"/>
    <mergeCell ref="NUI3:NUJ3"/>
    <mergeCell ref="NUK3:NUL3"/>
    <mergeCell ref="NUM3:NUN3"/>
    <mergeCell ref="NUO3:NUP3"/>
    <mergeCell ref="NUQ3:NUR3"/>
    <mergeCell ref="NTU3:NTV3"/>
    <mergeCell ref="NTW3:NTX3"/>
    <mergeCell ref="NTY3:NTZ3"/>
    <mergeCell ref="NUA3:NUB3"/>
    <mergeCell ref="NUC3:NUD3"/>
    <mergeCell ref="NUE3:NUF3"/>
    <mergeCell ref="NTI3:NTJ3"/>
    <mergeCell ref="NTK3:NTL3"/>
    <mergeCell ref="NTM3:NTN3"/>
    <mergeCell ref="NTO3:NTP3"/>
    <mergeCell ref="NTQ3:NTR3"/>
    <mergeCell ref="NTS3:NTT3"/>
    <mergeCell ref="NSW3:NSX3"/>
    <mergeCell ref="NSY3:NSZ3"/>
    <mergeCell ref="NTA3:NTB3"/>
    <mergeCell ref="NTC3:NTD3"/>
    <mergeCell ref="NTE3:NTF3"/>
    <mergeCell ref="NTG3:NTH3"/>
    <mergeCell ref="NSK3:NSL3"/>
    <mergeCell ref="NSM3:NSN3"/>
    <mergeCell ref="NSO3:NSP3"/>
    <mergeCell ref="NSQ3:NSR3"/>
    <mergeCell ref="NSS3:NST3"/>
    <mergeCell ref="NSU3:NSV3"/>
    <mergeCell ref="NRY3:NRZ3"/>
    <mergeCell ref="NSA3:NSB3"/>
    <mergeCell ref="NSC3:NSD3"/>
    <mergeCell ref="NSE3:NSF3"/>
    <mergeCell ref="NSG3:NSH3"/>
    <mergeCell ref="NSI3:NSJ3"/>
    <mergeCell ref="NRM3:NRN3"/>
    <mergeCell ref="NRO3:NRP3"/>
    <mergeCell ref="NRQ3:NRR3"/>
    <mergeCell ref="NRS3:NRT3"/>
    <mergeCell ref="NRU3:NRV3"/>
    <mergeCell ref="NRW3:NRX3"/>
    <mergeCell ref="NRA3:NRB3"/>
    <mergeCell ref="NRC3:NRD3"/>
    <mergeCell ref="NRE3:NRF3"/>
    <mergeCell ref="NRG3:NRH3"/>
    <mergeCell ref="NRI3:NRJ3"/>
    <mergeCell ref="NRK3:NRL3"/>
    <mergeCell ref="NQO3:NQP3"/>
    <mergeCell ref="NQQ3:NQR3"/>
    <mergeCell ref="NQS3:NQT3"/>
    <mergeCell ref="NQU3:NQV3"/>
    <mergeCell ref="NQW3:NQX3"/>
    <mergeCell ref="NQY3:NQZ3"/>
    <mergeCell ref="NQC3:NQD3"/>
    <mergeCell ref="NQE3:NQF3"/>
    <mergeCell ref="NQG3:NQH3"/>
    <mergeCell ref="NQI3:NQJ3"/>
    <mergeCell ref="NQK3:NQL3"/>
    <mergeCell ref="NQM3:NQN3"/>
    <mergeCell ref="NPQ3:NPR3"/>
    <mergeCell ref="NPS3:NPT3"/>
    <mergeCell ref="NPU3:NPV3"/>
    <mergeCell ref="NPW3:NPX3"/>
    <mergeCell ref="NPY3:NPZ3"/>
    <mergeCell ref="NQA3:NQB3"/>
    <mergeCell ref="NPE3:NPF3"/>
    <mergeCell ref="NPG3:NPH3"/>
    <mergeCell ref="NPI3:NPJ3"/>
    <mergeCell ref="NPK3:NPL3"/>
    <mergeCell ref="NPM3:NPN3"/>
    <mergeCell ref="NPO3:NPP3"/>
    <mergeCell ref="NOS3:NOT3"/>
    <mergeCell ref="NOU3:NOV3"/>
    <mergeCell ref="NOW3:NOX3"/>
    <mergeCell ref="NOY3:NOZ3"/>
    <mergeCell ref="NPA3:NPB3"/>
    <mergeCell ref="NPC3:NPD3"/>
    <mergeCell ref="NOG3:NOH3"/>
    <mergeCell ref="NOI3:NOJ3"/>
    <mergeCell ref="NOK3:NOL3"/>
    <mergeCell ref="NOM3:NON3"/>
    <mergeCell ref="NOO3:NOP3"/>
    <mergeCell ref="NOQ3:NOR3"/>
    <mergeCell ref="NNU3:NNV3"/>
    <mergeCell ref="NNW3:NNX3"/>
    <mergeCell ref="NNY3:NNZ3"/>
    <mergeCell ref="NOA3:NOB3"/>
    <mergeCell ref="NOC3:NOD3"/>
    <mergeCell ref="NOE3:NOF3"/>
    <mergeCell ref="NNI3:NNJ3"/>
    <mergeCell ref="NNK3:NNL3"/>
    <mergeCell ref="NNM3:NNN3"/>
    <mergeCell ref="NNO3:NNP3"/>
    <mergeCell ref="NNQ3:NNR3"/>
    <mergeCell ref="NNS3:NNT3"/>
    <mergeCell ref="NMW3:NMX3"/>
    <mergeCell ref="NMY3:NMZ3"/>
    <mergeCell ref="NNA3:NNB3"/>
    <mergeCell ref="NNC3:NND3"/>
    <mergeCell ref="NNE3:NNF3"/>
    <mergeCell ref="NNG3:NNH3"/>
    <mergeCell ref="NMK3:NML3"/>
    <mergeCell ref="NMM3:NMN3"/>
    <mergeCell ref="NMO3:NMP3"/>
    <mergeCell ref="NMQ3:NMR3"/>
    <mergeCell ref="NMS3:NMT3"/>
    <mergeCell ref="NMU3:NMV3"/>
    <mergeCell ref="NLY3:NLZ3"/>
    <mergeCell ref="NMA3:NMB3"/>
    <mergeCell ref="NMC3:NMD3"/>
    <mergeCell ref="NME3:NMF3"/>
    <mergeCell ref="NMG3:NMH3"/>
    <mergeCell ref="NMI3:NMJ3"/>
    <mergeCell ref="NLM3:NLN3"/>
    <mergeCell ref="NLO3:NLP3"/>
    <mergeCell ref="NLQ3:NLR3"/>
    <mergeCell ref="NLS3:NLT3"/>
    <mergeCell ref="NLU3:NLV3"/>
    <mergeCell ref="NLW3:NLX3"/>
    <mergeCell ref="NLA3:NLB3"/>
    <mergeCell ref="NLC3:NLD3"/>
    <mergeCell ref="NLE3:NLF3"/>
    <mergeCell ref="NLG3:NLH3"/>
    <mergeCell ref="NLI3:NLJ3"/>
    <mergeCell ref="NLK3:NLL3"/>
    <mergeCell ref="NKO3:NKP3"/>
    <mergeCell ref="NKQ3:NKR3"/>
    <mergeCell ref="NKS3:NKT3"/>
    <mergeCell ref="NKU3:NKV3"/>
    <mergeCell ref="NKW3:NKX3"/>
    <mergeCell ref="NKY3:NKZ3"/>
    <mergeCell ref="NKC3:NKD3"/>
    <mergeCell ref="NKE3:NKF3"/>
    <mergeCell ref="NKG3:NKH3"/>
    <mergeCell ref="NKI3:NKJ3"/>
    <mergeCell ref="NKK3:NKL3"/>
    <mergeCell ref="NKM3:NKN3"/>
    <mergeCell ref="NJQ3:NJR3"/>
    <mergeCell ref="NJS3:NJT3"/>
    <mergeCell ref="NJU3:NJV3"/>
    <mergeCell ref="NJW3:NJX3"/>
    <mergeCell ref="NJY3:NJZ3"/>
    <mergeCell ref="NKA3:NKB3"/>
    <mergeCell ref="NJE3:NJF3"/>
    <mergeCell ref="NJG3:NJH3"/>
    <mergeCell ref="NJI3:NJJ3"/>
    <mergeCell ref="NJK3:NJL3"/>
    <mergeCell ref="NJM3:NJN3"/>
    <mergeCell ref="NJO3:NJP3"/>
    <mergeCell ref="NIS3:NIT3"/>
    <mergeCell ref="NIU3:NIV3"/>
    <mergeCell ref="NIW3:NIX3"/>
    <mergeCell ref="NIY3:NIZ3"/>
    <mergeCell ref="NJA3:NJB3"/>
    <mergeCell ref="NJC3:NJD3"/>
    <mergeCell ref="NIG3:NIH3"/>
    <mergeCell ref="NII3:NIJ3"/>
    <mergeCell ref="NIK3:NIL3"/>
    <mergeCell ref="NIM3:NIN3"/>
    <mergeCell ref="NIO3:NIP3"/>
    <mergeCell ref="NIQ3:NIR3"/>
    <mergeCell ref="NHU3:NHV3"/>
    <mergeCell ref="NHW3:NHX3"/>
    <mergeCell ref="NHY3:NHZ3"/>
    <mergeCell ref="NIA3:NIB3"/>
    <mergeCell ref="NIC3:NID3"/>
    <mergeCell ref="NIE3:NIF3"/>
    <mergeCell ref="NHI3:NHJ3"/>
    <mergeCell ref="NHK3:NHL3"/>
    <mergeCell ref="NHM3:NHN3"/>
    <mergeCell ref="NHO3:NHP3"/>
    <mergeCell ref="NHQ3:NHR3"/>
    <mergeCell ref="NHS3:NHT3"/>
    <mergeCell ref="NGW3:NGX3"/>
    <mergeCell ref="NGY3:NGZ3"/>
    <mergeCell ref="NHA3:NHB3"/>
    <mergeCell ref="NHC3:NHD3"/>
    <mergeCell ref="NHE3:NHF3"/>
    <mergeCell ref="NHG3:NHH3"/>
    <mergeCell ref="NGK3:NGL3"/>
    <mergeCell ref="NGM3:NGN3"/>
    <mergeCell ref="NGO3:NGP3"/>
    <mergeCell ref="NGQ3:NGR3"/>
    <mergeCell ref="NGS3:NGT3"/>
    <mergeCell ref="NGU3:NGV3"/>
    <mergeCell ref="NFY3:NFZ3"/>
    <mergeCell ref="NGA3:NGB3"/>
    <mergeCell ref="NGC3:NGD3"/>
    <mergeCell ref="NGE3:NGF3"/>
    <mergeCell ref="NGG3:NGH3"/>
    <mergeCell ref="NGI3:NGJ3"/>
    <mergeCell ref="NFM3:NFN3"/>
    <mergeCell ref="NFO3:NFP3"/>
    <mergeCell ref="NFQ3:NFR3"/>
    <mergeCell ref="NFS3:NFT3"/>
    <mergeCell ref="NFU3:NFV3"/>
    <mergeCell ref="NFW3:NFX3"/>
    <mergeCell ref="NFA3:NFB3"/>
    <mergeCell ref="NFC3:NFD3"/>
    <mergeCell ref="NFE3:NFF3"/>
    <mergeCell ref="NFG3:NFH3"/>
    <mergeCell ref="NFI3:NFJ3"/>
    <mergeCell ref="NFK3:NFL3"/>
    <mergeCell ref="NEO3:NEP3"/>
    <mergeCell ref="NEQ3:NER3"/>
    <mergeCell ref="NES3:NET3"/>
    <mergeCell ref="NEU3:NEV3"/>
    <mergeCell ref="NEW3:NEX3"/>
    <mergeCell ref="NEY3:NEZ3"/>
    <mergeCell ref="NEC3:NED3"/>
    <mergeCell ref="NEE3:NEF3"/>
    <mergeCell ref="NEG3:NEH3"/>
    <mergeCell ref="NEI3:NEJ3"/>
    <mergeCell ref="NEK3:NEL3"/>
    <mergeCell ref="NEM3:NEN3"/>
    <mergeCell ref="NDQ3:NDR3"/>
    <mergeCell ref="NDS3:NDT3"/>
    <mergeCell ref="NDU3:NDV3"/>
    <mergeCell ref="NDW3:NDX3"/>
    <mergeCell ref="NDY3:NDZ3"/>
    <mergeCell ref="NEA3:NEB3"/>
    <mergeCell ref="NDE3:NDF3"/>
    <mergeCell ref="NDG3:NDH3"/>
    <mergeCell ref="NDI3:NDJ3"/>
    <mergeCell ref="NDK3:NDL3"/>
    <mergeCell ref="NDM3:NDN3"/>
    <mergeCell ref="NDO3:NDP3"/>
    <mergeCell ref="NCS3:NCT3"/>
    <mergeCell ref="NCU3:NCV3"/>
    <mergeCell ref="NCW3:NCX3"/>
    <mergeCell ref="NCY3:NCZ3"/>
    <mergeCell ref="NDA3:NDB3"/>
    <mergeCell ref="NDC3:NDD3"/>
    <mergeCell ref="NCG3:NCH3"/>
    <mergeCell ref="NCI3:NCJ3"/>
    <mergeCell ref="NCK3:NCL3"/>
    <mergeCell ref="NCM3:NCN3"/>
    <mergeCell ref="NCO3:NCP3"/>
    <mergeCell ref="NCQ3:NCR3"/>
    <mergeCell ref="NBU3:NBV3"/>
    <mergeCell ref="NBW3:NBX3"/>
    <mergeCell ref="NBY3:NBZ3"/>
    <mergeCell ref="NCA3:NCB3"/>
    <mergeCell ref="NCC3:NCD3"/>
    <mergeCell ref="NCE3:NCF3"/>
    <mergeCell ref="NBI3:NBJ3"/>
    <mergeCell ref="NBK3:NBL3"/>
    <mergeCell ref="NBM3:NBN3"/>
    <mergeCell ref="NBO3:NBP3"/>
    <mergeCell ref="NBQ3:NBR3"/>
    <mergeCell ref="NBS3:NBT3"/>
    <mergeCell ref="NAW3:NAX3"/>
    <mergeCell ref="NAY3:NAZ3"/>
    <mergeCell ref="NBA3:NBB3"/>
    <mergeCell ref="NBC3:NBD3"/>
    <mergeCell ref="NBE3:NBF3"/>
    <mergeCell ref="NBG3:NBH3"/>
    <mergeCell ref="NAK3:NAL3"/>
    <mergeCell ref="NAM3:NAN3"/>
    <mergeCell ref="NAO3:NAP3"/>
    <mergeCell ref="NAQ3:NAR3"/>
    <mergeCell ref="NAS3:NAT3"/>
    <mergeCell ref="NAU3:NAV3"/>
    <mergeCell ref="MZY3:MZZ3"/>
    <mergeCell ref="NAA3:NAB3"/>
    <mergeCell ref="NAC3:NAD3"/>
    <mergeCell ref="NAE3:NAF3"/>
    <mergeCell ref="NAG3:NAH3"/>
    <mergeCell ref="NAI3:NAJ3"/>
    <mergeCell ref="MZM3:MZN3"/>
    <mergeCell ref="MZO3:MZP3"/>
    <mergeCell ref="MZQ3:MZR3"/>
    <mergeCell ref="MZS3:MZT3"/>
    <mergeCell ref="MZU3:MZV3"/>
    <mergeCell ref="MZW3:MZX3"/>
    <mergeCell ref="MZA3:MZB3"/>
    <mergeCell ref="MZC3:MZD3"/>
    <mergeCell ref="MZE3:MZF3"/>
    <mergeCell ref="MZG3:MZH3"/>
    <mergeCell ref="MZI3:MZJ3"/>
    <mergeCell ref="MZK3:MZL3"/>
    <mergeCell ref="MYO3:MYP3"/>
    <mergeCell ref="MYQ3:MYR3"/>
    <mergeCell ref="MYS3:MYT3"/>
    <mergeCell ref="MYU3:MYV3"/>
    <mergeCell ref="MYW3:MYX3"/>
    <mergeCell ref="MYY3:MYZ3"/>
    <mergeCell ref="MYC3:MYD3"/>
    <mergeCell ref="MYE3:MYF3"/>
    <mergeCell ref="MYG3:MYH3"/>
    <mergeCell ref="MYI3:MYJ3"/>
    <mergeCell ref="MYK3:MYL3"/>
    <mergeCell ref="MYM3:MYN3"/>
    <mergeCell ref="MXQ3:MXR3"/>
    <mergeCell ref="MXS3:MXT3"/>
    <mergeCell ref="MXU3:MXV3"/>
    <mergeCell ref="MXW3:MXX3"/>
    <mergeCell ref="MXY3:MXZ3"/>
    <mergeCell ref="MYA3:MYB3"/>
    <mergeCell ref="MXE3:MXF3"/>
    <mergeCell ref="MXG3:MXH3"/>
    <mergeCell ref="MXI3:MXJ3"/>
    <mergeCell ref="MXK3:MXL3"/>
    <mergeCell ref="MXM3:MXN3"/>
    <mergeCell ref="MXO3:MXP3"/>
    <mergeCell ref="MWS3:MWT3"/>
    <mergeCell ref="MWU3:MWV3"/>
    <mergeCell ref="MWW3:MWX3"/>
    <mergeCell ref="MWY3:MWZ3"/>
    <mergeCell ref="MXA3:MXB3"/>
    <mergeCell ref="MXC3:MXD3"/>
    <mergeCell ref="MWG3:MWH3"/>
    <mergeCell ref="MWI3:MWJ3"/>
    <mergeCell ref="MWK3:MWL3"/>
    <mergeCell ref="MWM3:MWN3"/>
    <mergeCell ref="MWO3:MWP3"/>
    <mergeCell ref="MWQ3:MWR3"/>
    <mergeCell ref="MVU3:MVV3"/>
    <mergeCell ref="MVW3:MVX3"/>
    <mergeCell ref="MVY3:MVZ3"/>
    <mergeCell ref="MWA3:MWB3"/>
    <mergeCell ref="MWC3:MWD3"/>
    <mergeCell ref="MWE3:MWF3"/>
    <mergeCell ref="MVI3:MVJ3"/>
    <mergeCell ref="MVK3:MVL3"/>
    <mergeCell ref="MVM3:MVN3"/>
    <mergeCell ref="MVO3:MVP3"/>
    <mergeCell ref="MVQ3:MVR3"/>
    <mergeCell ref="MVS3:MVT3"/>
    <mergeCell ref="MUW3:MUX3"/>
    <mergeCell ref="MUY3:MUZ3"/>
    <mergeCell ref="MVA3:MVB3"/>
    <mergeCell ref="MVC3:MVD3"/>
    <mergeCell ref="MVE3:MVF3"/>
    <mergeCell ref="MVG3:MVH3"/>
    <mergeCell ref="MUK3:MUL3"/>
    <mergeCell ref="MUM3:MUN3"/>
    <mergeCell ref="MUO3:MUP3"/>
    <mergeCell ref="MUQ3:MUR3"/>
    <mergeCell ref="MUS3:MUT3"/>
    <mergeCell ref="MUU3:MUV3"/>
    <mergeCell ref="MTY3:MTZ3"/>
    <mergeCell ref="MUA3:MUB3"/>
    <mergeCell ref="MUC3:MUD3"/>
    <mergeCell ref="MUE3:MUF3"/>
    <mergeCell ref="MUG3:MUH3"/>
    <mergeCell ref="MUI3:MUJ3"/>
    <mergeCell ref="MTM3:MTN3"/>
    <mergeCell ref="MTO3:MTP3"/>
    <mergeCell ref="MTQ3:MTR3"/>
    <mergeCell ref="MTS3:MTT3"/>
    <mergeCell ref="MTU3:MTV3"/>
    <mergeCell ref="MTW3:MTX3"/>
    <mergeCell ref="MTA3:MTB3"/>
    <mergeCell ref="MTC3:MTD3"/>
    <mergeCell ref="MTE3:MTF3"/>
    <mergeCell ref="MTG3:MTH3"/>
    <mergeCell ref="MTI3:MTJ3"/>
    <mergeCell ref="MTK3:MTL3"/>
    <mergeCell ref="MSO3:MSP3"/>
    <mergeCell ref="MSQ3:MSR3"/>
    <mergeCell ref="MSS3:MST3"/>
    <mergeCell ref="MSU3:MSV3"/>
    <mergeCell ref="MSW3:MSX3"/>
    <mergeCell ref="MSY3:MSZ3"/>
    <mergeCell ref="MSC3:MSD3"/>
    <mergeCell ref="MSE3:MSF3"/>
    <mergeCell ref="MSG3:MSH3"/>
    <mergeCell ref="MSI3:MSJ3"/>
    <mergeCell ref="MSK3:MSL3"/>
    <mergeCell ref="MSM3:MSN3"/>
    <mergeCell ref="MRQ3:MRR3"/>
    <mergeCell ref="MRS3:MRT3"/>
    <mergeCell ref="MRU3:MRV3"/>
    <mergeCell ref="MRW3:MRX3"/>
    <mergeCell ref="MRY3:MRZ3"/>
    <mergeCell ref="MSA3:MSB3"/>
    <mergeCell ref="MRE3:MRF3"/>
    <mergeCell ref="MRG3:MRH3"/>
    <mergeCell ref="MRI3:MRJ3"/>
    <mergeCell ref="MRK3:MRL3"/>
    <mergeCell ref="MRM3:MRN3"/>
    <mergeCell ref="MRO3:MRP3"/>
    <mergeCell ref="MQS3:MQT3"/>
    <mergeCell ref="MQU3:MQV3"/>
    <mergeCell ref="MQW3:MQX3"/>
    <mergeCell ref="MQY3:MQZ3"/>
    <mergeCell ref="MRA3:MRB3"/>
    <mergeCell ref="MRC3:MRD3"/>
    <mergeCell ref="MQG3:MQH3"/>
    <mergeCell ref="MQI3:MQJ3"/>
    <mergeCell ref="MQK3:MQL3"/>
    <mergeCell ref="MQM3:MQN3"/>
    <mergeCell ref="MQO3:MQP3"/>
    <mergeCell ref="MQQ3:MQR3"/>
    <mergeCell ref="MPU3:MPV3"/>
    <mergeCell ref="MPW3:MPX3"/>
    <mergeCell ref="MPY3:MPZ3"/>
    <mergeCell ref="MQA3:MQB3"/>
    <mergeCell ref="MQC3:MQD3"/>
    <mergeCell ref="MQE3:MQF3"/>
    <mergeCell ref="MPI3:MPJ3"/>
    <mergeCell ref="MPK3:MPL3"/>
    <mergeCell ref="MPM3:MPN3"/>
    <mergeCell ref="MPO3:MPP3"/>
    <mergeCell ref="MPQ3:MPR3"/>
    <mergeCell ref="MPS3:MPT3"/>
    <mergeCell ref="MOW3:MOX3"/>
    <mergeCell ref="MOY3:MOZ3"/>
    <mergeCell ref="MPA3:MPB3"/>
    <mergeCell ref="MPC3:MPD3"/>
    <mergeCell ref="MPE3:MPF3"/>
    <mergeCell ref="MPG3:MPH3"/>
    <mergeCell ref="MOK3:MOL3"/>
    <mergeCell ref="MOM3:MON3"/>
    <mergeCell ref="MOO3:MOP3"/>
    <mergeCell ref="MOQ3:MOR3"/>
    <mergeCell ref="MOS3:MOT3"/>
    <mergeCell ref="MOU3:MOV3"/>
    <mergeCell ref="MNY3:MNZ3"/>
    <mergeCell ref="MOA3:MOB3"/>
    <mergeCell ref="MOC3:MOD3"/>
    <mergeCell ref="MOE3:MOF3"/>
    <mergeCell ref="MOG3:MOH3"/>
    <mergeCell ref="MOI3:MOJ3"/>
    <mergeCell ref="MNM3:MNN3"/>
    <mergeCell ref="MNO3:MNP3"/>
    <mergeCell ref="MNQ3:MNR3"/>
    <mergeCell ref="MNS3:MNT3"/>
    <mergeCell ref="MNU3:MNV3"/>
    <mergeCell ref="MNW3:MNX3"/>
    <mergeCell ref="MNA3:MNB3"/>
    <mergeCell ref="MNC3:MND3"/>
    <mergeCell ref="MNE3:MNF3"/>
    <mergeCell ref="MNG3:MNH3"/>
    <mergeCell ref="MNI3:MNJ3"/>
    <mergeCell ref="MNK3:MNL3"/>
    <mergeCell ref="MMO3:MMP3"/>
    <mergeCell ref="MMQ3:MMR3"/>
    <mergeCell ref="MMS3:MMT3"/>
    <mergeCell ref="MMU3:MMV3"/>
    <mergeCell ref="MMW3:MMX3"/>
    <mergeCell ref="MMY3:MMZ3"/>
    <mergeCell ref="MMC3:MMD3"/>
    <mergeCell ref="MME3:MMF3"/>
    <mergeCell ref="MMG3:MMH3"/>
    <mergeCell ref="MMI3:MMJ3"/>
    <mergeCell ref="MMK3:MML3"/>
    <mergeCell ref="MMM3:MMN3"/>
    <mergeCell ref="MLQ3:MLR3"/>
    <mergeCell ref="MLS3:MLT3"/>
    <mergeCell ref="MLU3:MLV3"/>
    <mergeCell ref="MLW3:MLX3"/>
    <mergeCell ref="MLY3:MLZ3"/>
    <mergeCell ref="MMA3:MMB3"/>
    <mergeCell ref="MLE3:MLF3"/>
    <mergeCell ref="MLG3:MLH3"/>
    <mergeCell ref="MLI3:MLJ3"/>
    <mergeCell ref="MLK3:MLL3"/>
    <mergeCell ref="MLM3:MLN3"/>
    <mergeCell ref="MLO3:MLP3"/>
    <mergeCell ref="MKS3:MKT3"/>
    <mergeCell ref="MKU3:MKV3"/>
    <mergeCell ref="MKW3:MKX3"/>
    <mergeCell ref="MKY3:MKZ3"/>
    <mergeCell ref="MLA3:MLB3"/>
    <mergeCell ref="MLC3:MLD3"/>
    <mergeCell ref="MKG3:MKH3"/>
    <mergeCell ref="MKI3:MKJ3"/>
    <mergeCell ref="MKK3:MKL3"/>
    <mergeCell ref="MKM3:MKN3"/>
    <mergeCell ref="MKO3:MKP3"/>
    <mergeCell ref="MKQ3:MKR3"/>
    <mergeCell ref="MJU3:MJV3"/>
    <mergeCell ref="MJW3:MJX3"/>
    <mergeCell ref="MJY3:MJZ3"/>
    <mergeCell ref="MKA3:MKB3"/>
    <mergeCell ref="MKC3:MKD3"/>
    <mergeCell ref="MKE3:MKF3"/>
    <mergeCell ref="MJI3:MJJ3"/>
    <mergeCell ref="MJK3:MJL3"/>
    <mergeCell ref="MJM3:MJN3"/>
    <mergeCell ref="MJO3:MJP3"/>
    <mergeCell ref="MJQ3:MJR3"/>
    <mergeCell ref="MJS3:MJT3"/>
    <mergeCell ref="MIW3:MIX3"/>
    <mergeCell ref="MIY3:MIZ3"/>
    <mergeCell ref="MJA3:MJB3"/>
    <mergeCell ref="MJC3:MJD3"/>
    <mergeCell ref="MJE3:MJF3"/>
    <mergeCell ref="MJG3:MJH3"/>
    <mergeCell ref="MIK3:MIL3"/>
    <mergeCell ref="MIM3:MIN3"/>
    <mergeCell ref="MIO3:MIP3"/>
    <mergeCell ref="MIQ3:MIR3"/>
    <mergeCell ref="MIS3:MIT3"/>
    <mergeCell ref="MIU3:MIV3"/>
    <mergeCell ref="MHY3:MHZ3"/>
    <mergeCell ref="MIA3:MIB3"/>
    <mergeCell ref="MIC3:MID3"/>
    <mergeCell ref="MIE3:MIF3"/>
    <mergeCell ref="MIG3:MIH3"/>
    <mergeCell ref="MII3:MIJ3"/>
    <mergeCell ref="MHM3:MHN3"/>
    <mergeCell ref="MHO3:MHP3"/>
    <mergeCell ref="MHQ3:MHR3"/>
    <mergeCell ref="MHS3:MHT3"/>
    <mergeCell ref="MHU3:MHV3"/>
    <mergeCell ref="MHW3:MHX3"/>
    <mergeCell ref="MHA3:MHB3"/>
    <mergeCell ref="MHC3:MHD3"/>
    <mergeCell ref="MHE3:MHF3"/>
    <mergeCell ref="MHG3:MHH3"/>
    <mergeCell ref="MHI3:MHJ3"/>
    <mergeCell ref="MHK3:MHL3"/>
    <mergeCell ref="MGO3:MGP3"/>
    <mergeCell ref="MGQ3:MGR3"/>
    <mergeCell ref="MGS3:MGT3"/>
    <mergeCell ref="MGU3:MGV3"/>
    <mergeCell ref="MGW3:MGX3"/>
    <mergeCell ref="MGY3:MGZ3"/>
    <mergeCell ref="MGC3:MGD3"/>
    <mergeCell ref="MGE3:MGF3"/>
    <mergeCell ref="MGG3:MGH3"/>
    <mergeCell ref="MGI3:MGJ3"/>
    <mergeCell ref="MGK3:MGL3"/>
    <mergeCell ref="MGM3:MGN3"/>
    <mergeCell ref="MFQ3:MFR3"/>
    <mergeCell ref="MFS3:MFT3"/>
    <mergeCell ref="MFU3:MFV3"/>
    <mergeCell ref="MFW3:MFX3"/>
    <mergeCell ref="MFY3:MFZ3"/>
    <mergeCell ref="MGA3:MGB3"/>
    <mergeCell ref="MFE3:MFF3"/>
    <mergeCell ref="MFG3:MFH3"/>
    <mergeCell ref="MFI3:MFJ3"/>
    <mergeCell ref="MFK3:MFL3"/>
    <mergeCell ref="MFM3:MFN3"/>
    <mergeCell ref="MFO3:MFP3"/>
    <mergeCell ref="MES3:MET3"/>
    <mergeCell ref="MEU3:MEV3"/>
    <mergeCell ref="MEW3:MEX3"/>
    <mergeCell ref="MEY3:MEZ3"/>
    <mergeCell ref="MFA3:MFB3"/>
    <mergeCell ref="MFC3:MFD3"/>
    <mergeCell ref="MEG3:MEH3"/>
    <mergeCell ref="MEI3:MEJ3"/>
    <mergeCell ref="MEK3:MEL3"/>
    <mergeCell ref="MEM3:MEN3"/>
    <mergeCell ref="MEO3:MEP3"/>
    <mergeCell ref="MEQ3:MER3"/>
    <mergeCell ref="MDU3:MDV3"/>
    <mergeCell ref="MDW3:MDX3"/>
    <mergeCell ref="MDY3:MDZ3"/>
    <mergeCell ref="MEA3:MEB3"/>
    <mergeCell ref="MEC3:MED3"/>
    <mergeCell ref="MEE3:MEF3"/>
    <mergeCell ref="MDI3:MDJ3"/>
    <mergeCell ref="MDK3:MDL3"/>
    <mergeCell ref="MDM3:MDN3"/>
    <mergeCell ref="MDO3:MDP3"/>
    <mergeCell ref="MDQ3:MDR3"/>
    <mergeCell ref="MDS3:MDT3"/>
    <mergeCell ref="MCW3:MCX3"/>
    <mergeCell ref="MCY3:MCZ3"/>
    <mergeCell ref="MDA3:MDB3"/>
    <mergeCell ref="MDC3:MDD3"/>
    <mergeCell ref="MDE3:MDF3"/>
    <mergeCell ref="MDG3:MDH3"/>
    <mergeCell ref="MCK3:MCL3"/>
    <mergeCell ref="MCM3:MCN3"/>
    <mergeCell ref="MCO3:MCP3"/>
    <mergeCell ref="MCQ3:MCR3"/>
    <mergeCell ref="MCS3:MCT3"/>
    <mergeCell ref="MCU3:MCV3"/>
    <mergeCell ref="MBY3:MBZ3"/>
    <mergeCell ref="MCA3:MCB3"/>
    <mergeCell ref="MCC3:MCD3"/>
    <mergeCell ref="MCE3:MCF3"/>
    <mergeCell ref="MCG3:MCH3"/>
    <mergeCell ref="MCI3:MCJ3"/>
    <mergeCell ref="MBM3:MBN3"/>
    <mergeCell ref="MBO3:MBP3"/>
    <mergeCell ref="MBQ3:MBR3"/>
    <mergeCell ref="MBS3:MBT3"/>
    <mergeCell ref="MBU3:MBV3"/>
    <mergeCell ref="MBW3:MBX3"/>
    <mergeCell ref="MBA3:MBB3"/>
    <mergeCell ref="MBC3:MBD3"/>
    <mergeCell ref="MBE3:MBF3"/>
    <mergeCell ref="MBG3:MBH3"/>
    <mergeCell ref="MBI3:MBJ3"/>
    <mergeCell ref="MBK3:MBL3"/>
    <mergeCell ref="MAO3:MAP3"/>
    <mergeCell ref="MAQ3:MAR3"/>
    <mergeCell ref="MAS3:MAT3"/>
    <mergeCell ref="MAU3:MAV3"/>
    <mergeCell ref="MAW3:MAX3"/>
    <mergeCell ref="MAY3:MAZ3"/>
    <mergeCell ref="MAC3:MAD3"/>
    <mergeCell ref="MAE3:MAF3"/>
    <mergeCell ref="MAG3:MAH3"/>
    <mergeCell ref="MAI3:MAJ3"/>
    <mergeCell ref="MAK3:MAL3"/>
    <mergeCell ref="MAM3:MAN3"/>
    <mergeCell ref="LZQ3:LZR3"/>
    <mergeCell ref="LZS3:LZT3"/>
    <mergeCell ref="LZU3:LZV3"/>
    <mergeCell ref="LZW3:LZX3"/>
    <mergeCell ref="LZY3:LZZ3"/>
    <mergeCell ref="MAA3:MAB3"/>
    <mergeCell ref="LZE3:LZF3"/>
    <mergeCell ref="LZG3:LZH3"/>
    <mergeCell ref="LZI3:LZJ3"/>
    <mergeCell ref="LZK3:LZL3"/>
    <mergeCell ref="LZM3:LZN3"/>
    <mergeCell ref="LZO3:LZP3"/>
    <mergeCell ref="LYS3:LYT3"/>
    <mergeCell ref="LYU3:LYV3"/>
    <mergeCell ref="LYW3:LYX3"/>
    <mergeCell ref="LYY3:LYZ3"/>
    <mergeCell ref="LZA3:LZB3"/>
    <mergeCell ref="LZC3:LZD3"/>
    <mergeCell ref="LYG3:LYH3"/>
    <mergeCell ref="LYI3:LYJ3"/>
    <mergeCell ref="LYK3:LYL3"/>
    <mergeCell ref="LYM3:LYN3"/>
    <mergeCell ref="LYO3:LYP3"/>
    <mergeCell ref="LYQ3:LYR3"/>
    <mergeCell ref="LXU3:LXV3"/>
    <mergeCell ref="LXW3:LXX3"/>
    <mergeCell ref="LXY3:LXZ3"/>
    <mergeCell ref="LYA3:LYB3"/>
    <mergeCell ref="LYC3:LYD3"/>
    <mergeCell ref="LYE3:LYF3"/>
    <mergeCell ref="LXI3:LXJ3"/>
    <mergeCell ref="LXK3:LXL3"/>
    <mergeCell ref="LXM3:LXN3"/>
    <mergeCell ref="LXO3:LXP3"/>
    <mergeCell ref="LXQ3:LXR3"/>
    <mergeCell ref="LXS3:LXT3"/>
    <mergeCell ref="LWW3:LWX3"/>
    <mergeCell ref="LWY3:LWZ3"/>
    <mergeCell ref="LXA3:LXB3"/>
    <mergeCell ref="LXC3:LXD3"/>
    <mergeCell ref="LXE3:LXF3"/>
    <mergeCell ref="LXG3:LXH3"/>
    <mergeCell ref="LWK3:LWL3"/>
    <mergeCell ref="LWM3:LWN3"/>
    <mergeCell ref="LWO3:LWP3"/>
    <mergeCell ref="LWQ3:LWR3"/>
    <mergeCell ref="LWS3:LWT3"/>
    <mergeCell ref="LWU3:LWV3"/>
    <mergeCell ref="LVY3:LVZ3"/>
    <mergeCell ref="LWA3:LWB3"/>
    <mergeCell ref="LWC3:LWD3"/>
    <mergeCell ref="LWE3:LWF3"/>
    <mergeCell ref="LWG3:LWH3"/>
    <mergeCell ref="LWI3:LWJ3"/>
    <mergeCell ref="LVM3:LVN3"/>
    <mergeCell ref="LVO3:LVP3"/>
    <mergeCell ref="LVQ3:LVR3"/>
    <mergeCell ref="LVS3:LVT3"/>
    <mergeCell ref="LVU3:LVV3"/>
    <mergeCell ref="LVW3:LVX3"/>
    <mergeCell ref="LVA3:LVB3"/>
    <mergeCell ref="LVC3:LVD3"/>
    <mergeCell ref="LVE3:LVF3"/>
    <mergeCell ref="LVG3:LVH3"/>
    <mergeCell ref="LVI3:LVJ3"/>
    <mergeCell ref="LVK3:LVL3"/>
    <mergeCell ref="LUO3:LUP3"/>
    <mergeCell ref="LUQ3:LUR3"/>
    <mergeCell ref="LUS3:LUT3"/>
    <mergeCell ref="LUU3:LUV3"/>
    <mergeCell ref="LUW3:LUX3"/>
    <mergeCell ref="LUY3:LUZ3"/>
    <mergeCell ref="LUC3:LUD3"/>
    <mergeCell ref="LUE3:LUF3"/>
    <mergeCell ref="LUG3:LUH3"/>
    <mergeCell ref="LUI3:LUJ3"/>
    <mergeCell ref="LUK3:LUL3"/>
    <mergeCell ref="LUM3:LUN3"/>
    <mergeCell ref="LTQ3:LTR3"/>
    <mergeCell ref="LTS3:LTT3"/>
    <mergeCell ref="LTU3:LTV3"/>
    <mergeCell ref="LTW3:LTX3"/>
    <mergeCell ref="LTY3:LTZ3"/>
    <mergeCell ref="LUA3:LUB3"/>
    <mergeCell ref="LTE3:LTF3"/>
    <mergeCell ref="LTG3:LTH3"/>
    <mergeCell ref="LTI3:LTJ3"/>
    <mergeCell ref="LTK3:LTL3"/>
    <mergeCell ref="LTM3:LTN3"/>
    <mergeCell ref="LTO3:LTP3"/>
    <mergeCell ref="LSS3:LST3"/>
    <mergeCell ref="LSU3:LSV3"/>
    <mergeCell ref="LSW3:LSX3"/>
    <mergeCell ref="LSY3:LSZ3"/>
    <mergeCell ref="LTA3:LTB3"/>
    <mergeCell ref="LTC3:LTD3"/>
    <mergeCell ref="LSG3:LSH3"/>
    <mergeCell ref="LSI3:LSJ3"/>
    <mergeCell ref="LSK3:LSL3"/>
    <mergeCell ref="LSM3:LSN3"/>
    <mergeCell ref="LSO3:LSP3"/>
    <mergeCell ref="LSQ3:LSR3"/>
    <mergeCell ref="LRU3:LRV3"/>
    <mergeCell ref="LRW3:LRX3"/>
    <mergeCell ref="LRY3:LRZ3"/>
    <mergeCell ref="LSA3:LSB3"/>
    <mergeCell ref="LSC3:LSD3"/>
    <mergeCell ref="LSE3:LSF3"/>
    <mergeCell ref="LRI3:LRJ3"/>
    <mergeCell ref="LRK3:LRL3"/>
    <mergeCell ref="LRM3:LRN3"/>
    <mergeCell ref="LRO3:LRP3"/>
    <mergeCell ref="LRQ3:LRR3"/>
    <mergeCell ref="LRS3:LRT3"/>
    <mergeCell ref="LQW3:LQX3"/>
    <mergeCell ref="LQY3:LQZ3"/>
    <mergeCell ref="LRA3:LRB3"/>
    <mergeCell ref="LRC3:LRD3"/>
    <mergeCell ref="LRE3:LRF3"/>
    <mergeCell ref="LRG3:LRH3"/>
    <mergeCell ref="LQK3:LQL3"/>
    <mergeCell ref="LQM3:LQN3"/>
    <mergeCell ref="LQO3:LQP3"/>
    <mergeCell ref="LQQ3:LQR3"/>
    <mergeCell ref="LQS3:LQT3"/>
    <mergeCell ref="LQU3:LQV3"/>
    <mergeCell ref="LPY3:LPZ3"/>
    <mergeCell ref="LQA3:LQB3"/>
    <mergeCell ref="LQC3:LQD3"/>
    <mergeCell ref="LQE3:LQF3"/>
    <mergeCell ref="LQG3:LQH3"/>
    <mergeCell ref="LQI3:LQJ3"/>
    <mergeCell ref="LPM3:LPN3"/>
    <mergeCell ref="LPO3:LPP3"/>
    <mergeCell ref="LPQ3:LPR3"/>
    <mergeCell ref="LPS3:LPT3"/>
    <mergeCell ref="LPU3:LPV3"/>
    <mergeCell ref="LPW3:LPX3"/>
    <mergeCell ref="LPA3:LPB3"/>
    <mergeCell ref="LPC3:LPD3"/>
    <mergeCell ref="LPE3:LPF3"/>
    <mergeCell ref="LPG3:LPH3"/>
    <mergeCell ref="LPI3:LPJ3"/>
    <mergeCell ref="LPK3:LPL3"/>
    <mergeCell ref="LOO3:LOP3"/>
    <mergeCell ref="LOQ3:LOR3"/>
    <mergeCell ref="LOS3:LOT3"/>
    <mergeCell ref="LOU3:LOV3"/>
    <mergeCell ref="LOW3:LOX3"/>
    <mergeCell ref="LOY3:LOZ3"/>
    <mergeCell ref="LOC3:LOD3"/>
    <mergeCell ref="LOE3:LOF3"/>
    <mergeCell ref="LOG3:LOH3"/>
    <mergeCell ref="LOI3:LOJ3"/>
    <mergeCell ref="LOK3:LOL3"/>
    <mergeCell ref="LOM3:LON3"/>
    <mergeCell ref="LNQ3:LNR3"/>
    <mergeCell ref="LNS3:LNT3"/>
    <mergeCell ref="LNU3:LNV3"/>
    <mergeCell ref="LNW3:LNX3"/>
    <mergeCell ref="LNY3:LNZ3"/>
    <mergeCell ref="LOA3:LOB3"/>
    <mergeCell ref="LNE3:LNF3"/>
    <mergeCell ref="LNG3:LNH3"/>
    <mergeCell ref="LNI3:LNJ3"/>
    <mergeCell ref="LNK3:LNL3"/>
    <mergeCell ref="LNM3:LNN3"/>
    <mergeCell ref="LNO3:LNP3"/>
    <mergeCell ref="LMS3:LMT3"/>
    <mergeCell ref="LMU3:LMV3"/>
    <mergeCell ref="LMW3:LMX3"/>
    <mergeCell ref="LMY3:LMZ3"/>
    <mergeCell ref="LNA3:LNB3"/>
    <mergeCell ref="LNC3:LND3"/>
    <mergeCell ref="LMG3:LMH3"/>
    <mergeCell ref="LMI3:LMJ3"/>
    <mergeCell ref="LMK3:LML3"/>
    <mergeCell ref="LMM3:LMN3"/>
    <mergeCell ref="LMO3:LMP3"/>
    <mergeCell ref="LMQ3:LMR3"/>
    <mergeCell ref="LLU3:LLV3"/>
    <mergeCell ref="LLW3:LLX3"/>
    <mergeCell ref="LLY3:LLZ3"/>
    <mergeCell ref="LMA3:LMB3"/>
    <mergeCell ref="LMC3:LMD3"/>
    <mergeCell ref="LME3:LMF3"/>
    <mergeCell ref="LLI3:LLJ3"/>
    <mergeCell ref="LLK3:LLL3"/>
    <mergeCell ref="LLM3:LLN3"/>
    <mergeCell ref="LLO3:LLP3"/>
    <mergeCell ref="LLQ3:LLR3"/>
    <mergeCell ref="LLS3:LLT3"/>
    <mergeCell ref="LKW3:LKX3"/>
    <mergeCell ref="LKY3:LKZ3"/>
    <mergeCell ref="LLA3:LLB3"/>
    <mergeCell ref="LLC3:LLD3"/>
    <mergeCell ref="LLE3:LLF3"/>
    <mergeCell ref="LLG3:LLH3"/>
    <mergeCell ref="LKK3:LKL3"/>
    <mergeCell ref="LKM3:LKN3"/>
    <mergeCell ref="LKO3:LKP3"/>
    <mergeCell ref="LKQ3:LKR3"/>
    <mergeCell ref="LKS3:LKT3"/>
    <mergeCell ref="LKU3:LKV3"/>
    <mergeCell ref="LJY3:LJZ3"/>
    <mergeCell ref="LKA3:LKB3"/>
    <mergeCell ref="LKC3:LKD3"/>
    <mergeCell ref="LKE3:LKF3"/>
    <mergeCell ref="LKG3:LKH3"/>
    <mergeCell ref="LKI3:LKJ3"/>
    <mergeCell ref="LJM3:LJN3"/>
    <mergeCell ref="LJO3:LJP3"/>
    <mergeCell ref="LJQ3:LJR3"/>
    <mergeCell ref="LJS3:LJT3"/>
    <mergeCell ref="LJU3:LJV3"/>
    <mergeCell ref="LJW3:LJX3"/>
    <mergeCell ref="LJA3:LJB3"/>
    <mergeCell ref="LJC3:LJD3"/>
    <mergeCell ref="LJE3:LJF3"/>
    <mergeCell ref="LJG3:LJH3"/>
    <mergeCell ref="LJI3:LJJ3"/>
    <mergeCell ref="LJK3:LJL3"/>
    <mergeCell ref="LIO3:LIP3"/>
    <mergeCell ref="LIQ3:LIR3"/>
    <mergeCell ref="LIS3:LIT3"/>
    <mergeCell ref="LIU3:LIV3"/>
    <mergeCell ref="LIW3:LIX3"/>
    <mergeCell ref="LIY3:LIZ3"/>
    <mergeCell ref="LIC3:LID3"/>
    <mergeCell ref="LIE3:LIF3"/>
    <mergeCell ref="LIG3:LIH3"/>
    <mergeCell ref="LII3:LIJ3"/>
    <mergeCell ref="LIK3:LIL3"/>
    <mergeCell ref="LIM3:LIN3"/>
    <mergeCell ref="LHQ3:LHR3"/>
    <mergeCell ref="LHS3:LHT3"/>
    <mergeCell ref="LHU3:LHV3"/>
    <mergeCell ref="LHW3:LHX3"/>
    <mergeCell ref="LHY3:LHZ3"/>
    <mergeCell ref="LIA3:LIB3"/>
    <mergeCell ref="LHE3:LHF3"/>
    <mergeCell ref="LHG3:LHH3"/>
    <mergeCell ref="LHI3:LHJ3"/>
    <mergeCell ref="LHK3:LHL3"/>
    <mergeCell ref="LHM3:LHN3"/>
    <mergeCell ref="LHO3:LHP3"/>
    <mergeCell ref="LGS3:LGT3"/>
    <mergeCell ref="LGU3:LGV3"/>
    <mergeCell ref="LGW3:LGX3"/>
    <mergeCell ref="LGY3:LGZ3"/>
    <mergeCell ref="LHA3:LHB3"/>
    <mergeCell ref="LHC3:LHD3"/>
    <mergeCell ref="LGG3:LGH3"/>
    <mergeCell ref="LGI3:LGJ3"/>
    <mergeCell ref="LGK3:LGL3"/>
    <mergeCell ref="LGM3:LGN3"/>
    <mergeCell ref="LGO3:LGP3"/>
    <mergeCell ref="LGQ3:LGR3"/>
    <mergeCell ref="LFU3:LFV3"/>
    <mergeCell ref="LFW3:LFX3"/>
    <mergeCell ref="LFY3:LFZ3"/>
    <mergeCell ref="LGA3:LGB3"/>
    <mergeCell ref="LGC3:LGD3"/>
    <mergeCell ref="LGE3:LGF3"/>
    <mergeCell ref="LFI3:LFJ3"/>
    <mergeCell ref="LFK3:LFL3"/>
    <mergeCell ref="LFM3:LFN3"/>
    <mergeCell ref="LFO3:LFP3"/>
    <mergeCell ref="LFQ3:LFR3"/>
    <mergeCell ref="LFS3:LFT3"/>
    <mergeCell ref="LEW3:LEX3"/>
    <mergeCell ref="LEY3:LEZ3"/>
    <mergeCell ref="LFA3:LFB3"/>
    <mergeCell ref="LFC3:LFD3"/>
    <mergeCell ref="LFE3:LFF3"/>
    <mergeCell ref="LFG3:LFH3"/>
    <mergeCell ref="LEK3:LEL3"/>
    <mergeCell ref="LEM3:LEN3"/>
    <mergeCell ref="LEO3:LEP3"/>
    <mergeCell ref="LEQ3:LER3"/>
    <mergeCell ref="LES3:LET3"/>
    <mergeCell ref="LEU3:LEV3"/>
    <mergeCell ref="LDY3:LDZ3"/>
    <mergeCell ref="LEA3:LEB3"/>
    <mergeCell ref="LEC3:LED3"/>
    <mergeCell ref="LEE3:LEF3"/>
    <mergeCell ref="LEG3:LEH3"/>
    <mergeCell ref="LEI3:LEJ3"/>
    <mergeCell ref="LDM3:LDN3"/>
    <mergeCell ref="LDO3:LDP3"/>
    <mergeCell ref="LDQ3:LDR3"/>
    <mergeCell ref="LDS3:LDT3"/>
    <mergeCell ref="LDU3:LDV3"/>
    <mergeCell ref="LDW3:LDX3"/>
    <mergeCell ref="LDA3:LDB3"/>
    <mergeCell ref="LDC3:LDD3"/>
    <mergeCell ref="LDE3:LDF3"/>
    <mergeCell ref="LDG3:LDH3"/>
    <mergeCell ref="LDI3:LDJ3"/>
    <mergeCell ref="LDK3:LDL3"/>
    <mergeCell ref="LCO3:LCP3"/>
    <mergeCell ref="LCQ3:LCR3"/>
    <mergeCell ref="LCS3:LCT3"/>
    <mergeCell ref="LCU3:LCV3"/>
    <mergeCell ref="LCW3:LCX3"/>
    <mergeCell ref="LCY3:LCZ3"/>
    <mergeCell ref="LCC3:LCD3"/>
    <mergeCell ref="LCE3:LCF3"/>
    <mergeCell ref="LCG3:LCH3"/>
    <mergeCell ref="LCI3:LCJ3"/>
    <mergeCell ref="LCK3:LCL3"/>
    <mergeCell ref="LCM3:LCN3"/>
    <mergeCell ref="LBQ3:LBR3"/>
    <mergeCell ref="LBS3:LBT3"/>
    <mergeCell ref="LBU3:LBV3"/>
    <mergeCell ref="LBW3:LBX3"/>
    <mergeCell ref="LBY3:LBZ3"/>
    <mergeCell ref="LCA3:LCB3"/>
    <mergeCell ref="LBE3:LBF3"/>
    <mergeCell ref="LBG3:LBH3"/>
    <mergeCell ref="LBI3:LBJ3"/>
    <mergeCell ref="LBK3:LBL3"/>
    <mergeCell ref="LBM3:LBN3"/>
    <mergeCell ref="LBO3:LBP3"/>
    <mergeCell ref="LAS3:LAT3"/>
    <mergeCell ref="LAU3:LAV3"/>
    <mergeCell ref="LAW3:LAX3"/>
    <mergeCell ref="LAY3:LAZ3"/>
    <mergeCell ref="LBA3:LBB3"/>
    <mergeCell ref="LBC3:LBD3"/>
    <mergeCell ref="LAG3:LAH3"/>
    <mergeCell ref="LAI3:LAJ3"/>
    <mergeCell ref="LAK3:LAL3"/>
    <mergeCell ref="LAM3:LAN3"/>
    <mergeCell ref="LAO3:LAP3"/>
    <mergeCell ref="LAQ3:LAR3"/>
    <mergeCell ref="KZU3:KZV3"/>
    <mergeCell ref="KZW3:KZX3"/>
    <mergeCell ref="KZY3:KZZ3"/>
    <mergeCell ref="LAA3:LAB3"/>
    <mergeCell ref="LAC3:LAD3"/>
    <mergeCell ref="LAE3:LAF3"/>
    <mergeCell ref="KZI3:KZJ3"/>
    <mergeCell ref="KZK3:KZL3"/>
    <mergeCell ref="KZM3:KZN3"/>
    <mergeCell ref="KZO3:KZP3"/>
    <mergeCell ref="KZQ3:KZR3"/>
    <mergeCell ref="KZS3:KZT3"/>
    <mergeCell ref="KYW3:KYX3"/>
    <mergeCell ref="KYY3:KYZ3"/>
    <mergeCell ref="KZA3:KZB3"/>
    <mergeCell ref="KZC3:KZD3"/>
    <mergeCell ref="KZE3:KZF3"/>
    <mergeCell ref="KZG3:KZH3"/>
    <mergeCell ref="KYK3:KYL3"/>
    <mergeCell ref="KYM3:KYN3"/>
    <mergeCell ref="KYO3:KYP3"/>
    <mergeCell ref="KYQ3:KYR3"/>
    <mergeCell ref="KYS3:KYT3"/>
    <mergeCell ref="KYU3:KYV3"/>
    <mergeCell ref="KXY3:KXZ3"/>
    <mergeCell ref="KYA3:KYB3"/>
    <mergeCell ref="KYC3:KYD3"/>
    <mergeCell ref="KYE3:KYF3"/>
    <mergeCell ref="KYG3:KYH3"/>
    <mergeCell ref="KYI3:KYJ3"/>
    <mergeCell ref="KXM3:KXN3"/>
    <mergeCell ref="KXO3:KXP3"/>
    <mergeCell ref="KXQ3:KXR3"/>
    <mergeCell ref="KXS3:KXT3"/>
    <mergeCell ref="KXU3:KXV3"/>
    <mergeCell ref="KXW3:KXX3"/>
    <mergeCell ref="KXA3:KXB3"/>
    <mergeCell ref="KXC3:KXD3"/>
    <mergeCell ref="KXE3:KXF3"/>
    <mergeCell ref="KXG3:KXH3"/>
    <mergeCell ref="KXI3:KXJ3"/>
    <mergeCell ref="KXK3:KXL3"/>
    <mergeCell ref="KWO3:KWP3"/>
    <mergeCell ref="KWQ3:KWR3"/>
    <mergeCell ref="KWS3:KWT3"/>
    <mergeCell ref="KWU3:KWV3"/>
    <mergeCell ref="KWW3:KWX3"/>
    <mergeCell ref="KWY3:KWZ3"/>
    <mergeCell ref="KWC3:KWD3"/>
    <mergeCell ref="KWE3:KWF3"/>
    <mergeCell ref="KWG3:KWH3"/>
    <mergeCell ref="KWI3:KWJ3"/>
    <mergeCell ref="KWK3:KWL3"/>
    <mergeCell ref="KWM3:KWN3"/>
    <mergeCell ref="KVQ3:KVR3"/>
    <mergeCell ref="KVS3:KVT3"/>
    <mergeCell ref="KVU3:KVV3"/>
    <mergeCell ref="KVW3:KVX3"/>
    <mergeCell ref="KVY3:KVZ3"/>
    <mergeCell ref="KWA3:KWB3"/>
    <mergeCell ref="KVE3:KVF3"/>
    <mergeCell ref="KVG3:KVH3"/>
    <mergeCell ref="KVI3:KVJ3"/>
    <mergeCell ref="KVK3:KVL3"/>
    <mergeCell ref="KVM3:KVN3"/>
    <mergeCell ref="KVO3:KVP3"/>
    <mergeCell ref="KUS3:KUT3"/>
    <mergeCell ref="KUU3:KUV3"/>
    <mergeCell ref="KUW3:KUX3"/>
    <mergeCell ref="KUY3:KUZ3"/>
    <mergeCell ref="KVA3:KVB3"/>
    <mergeCell ref="KVC3:KVD3"/>
    <mergeCell ref="KUG3:KUH3"/>
    <mergeCell ref="KUI3:KUJ3"/>
    <mergeCell ref="KUK3:KUL3"/>
    <mergeCell ref="KUM3:KUN3"/>
    <mergeCell ref="KUO3:KUP3"/>
    <mergeCell ref="KUQ3:KUR3"/>
    <mergeCell ref="KTU3:KTV3"/>
    <mergeCell ref="KTW3:KTX3"/>
    <mergeCell ref="KTY3:KTZ3"/>
    <mergeCell ref="KUA3:KUB3"/>
    <mergeCell ref="KUC3:KUD3"/>
    <mergeCell ref="KUE3:KUF3"/>
    <mergeCell ref="KTI3:KTJ3"/>
    <mergeCell ref="KTK3:KTL3"/>
    <mergeCell ref="KTM3:KTN3"/>
    <mergeCell ref="KTO3:KTP3"/>
    <mergeCell ref="KTQ3:KTR3"/>
    <mergeCell ref="KTS3:KTT3"/>
    <mergeCell ref="KSW3:KSX3"/>
    <mergeCell ref="KSY3:KSZ3"/>
    <mergeCell ref="KTA3:KTB3"/>
    <mergeCell ref="KTC3:KTD3"/>
    <mergeCell ref="KTE3:KTF3"/>
    <mergeCell ref="KTG3:KTH3"/>
    <mergeCell ref="KSK3:KSL3"/>
    <mergeCell ref="KSM3:KSN3"/>
    <mergeCell ref="KSO3:KSP3"/>
    <mergeCell ref="KSQ3:KSR3"/>
    <mergeCell ref="KSS3:KST3"/>
    <mergeCell ref="KSU3:KSV3"/>
    <mergeCell ref="KRY3:KRZ3"/>
    <mergeCell ref="KSA3:KSB3"/>
    <mergeCell ref="KSC3:KSD3"/>
    <mergeCell ref="KSE3:KSF3"/>
    <mergeCell ref="KSG3:KSH3"/>
    <mergeCell ref="KSI3:KSJ3"/>
    <mergeCell ref="KRM3:KRN3"/>
    <mergeCell ref="KRO3:KRP3"/>
    <mergeCell ref="KRQ3:KRR3"/>
    <mergeCell ref="KRS3:KRT3"/>
    <mergeCell ref="KRU3:KRV3"/>
    <mergeCell ref="KRW3:KRX3"/>
    <mergeCell ref="KRA3:KRB3"/>
    <mergeCell ref="KRC3:KRD3"/>
    <mergeCell ref="KRE3:KRF3"/>
    <mergeCell ref="KRG3:KRH3"/>
    <mergeCell ref="KRI3:KRJ3"/>
    <mergeCell ref="KRK3:KRL3"/>
    <mergeCell ref="KQO3:KQP3"/>
    <mergeCell ref="KQQ3:KQR3"/>
    <mergeCell ref="KQS3:KQT3"/>
    <mergeCell ref="KQU3:KQV3"/>
    <mergeCell ref="KQW3:KQX3"/>
    <mergeCell ref="KQY3:KQZ3"/>
    <mergeCell ref="KQC3:KQD3"/>
    <mergeCell ref="KQE3:KQF3"/>
    <mergeCell ref="KQG3:KQH3"/>
    <mergeCell ref="KQI3:KQJ3"/>
    <mergeCell ref="KQK3:KQL3"/>
    <mergeCell ref="KQM3:KQN3"/>
    <mergeCell ref="KPQ3:KPR3"/>
    <mergeCell ref="KPS3:KPT3"/>
    <mergeCell ref="KPU3:KPV3"/>
    <mergeCell ref="KPW3:KPX3"/>
    <mergeCell ref="KPY3:KPZ3"/>
    <mergeCell ref="KQA3:KQB3"/>
    <mergeCell ref="KPE3:KPF3"/>
    <mergeCell ref="KPG3:KPH3"/>
    <mergeCell ref="KPI3:KPJ3"/>
    <mergeCell ref="KPK3:KPL3"/>
    <mergeCell ref="KPM3:KPN3"/>
    <mergeCell ref="KPO3:KPP3"/>
    <mergeCell ref="KOS3:KOT3"/>
    <mergeCell ref="KOU3:KOV3"/>
    <mergeCell ref="KOW3:KOX3"/>
    <mergeCell ref="KOY3:KOZ3"/>
    <mergeCell ref="KPA3:KPB3"/>
    <mergeCell ref="KPC3:KPD3"/>
    <mergeCell ref="KOG3:KOH3"/>
    <mergeCell ref="KOI3:KOJ3"/>
    <mergeCell ref="KOK3:KOL3"/>
    <mergeCell ref="KOM3:KON3"/>
    <mergeCell ref="KOO3:KOP3"/>
    <mergeCell ref="KOQ3:KOR3"/>
    <mergeCell ref="KNU3:KNV3"/>
    <mergeCell ref="KNW3:KNX3"/>
    <mergeCell ref="KNY3:KNZ3"/>
    <mergeCell ref="KOA3:KOB3"/>
    <mergeCell ref="KOC3:KOD3"/>
    <mergeCell ref="KOE3:KOF3"/>
    <mergeCell ref="KNI3:KNJ3"/>
    <mergeCell ref="KNK3:KNL3"/>
    <mergeCell ref="KNM3:KNN3"/>
    <mergeCell ref="KNO3:KNP3"/>
    <mergeCell ref="KNQ3:KNR3"/>
    <mergeCell ref="KNS3:KNT3"/>
    <mergeCell ref="KMW3:KMX3"/>
    <mergeCell ref="KMY3:KMZ3"/>
    <mergeCell ref="KNA3:KNB3"/>
    <mergeCell ref="KNC3:KND3"/>
    <mergeCell ref="KNE3:KNF3"/>
    <mergeCell ref="KNG3:KNH3"/>
    <mergeCell ref="KMK3:KML3"/>
    <mergeCell ref="KMM3:KMN3"/>
    <mergeCell ref="KMO3:KMP3"/>
    <mergeCell ref="KMQ3:KMR3"/>
    <mergeCell ref="KMS3:KMT3"/>
    <mergeCell ref="KMU3:KMV3"/>
    <mergeCell ref="KLY3:KLZ3"/>
    <mergeCell ref="KMA3:KMB3"/>
    <mergeCell ref="KMC3:KMD3"/>
    <mergeCell ref="KME3:KMF3"/>
    <mergeCell ref="KMG3:KMH3"/>
    <mergeCell ref="KMI3:KMJ3"/>
    <mergeCell ref="KLM3:KLN3"/>
    <mergeCell ref="KLO3:KLP3"/>
    <mergeCell ref="KLQ3:KLR3"/>
    <mergeCell ref="KLS3:KLT3"/>
    <mergeCell ref="KLU3:KLV3"/>
    <mergeCell ref="KLW3:KLX3"/>
    <mergeCell ref="KLA3:KLB3"/>
    <mergeCell ref="KLC3:KLD3"/>
    <mergeCell ref="KLE3:KLF3"/>
    <mergeCell ref="KLG3:KLH3"/>
    <mergeCell ref="KLI3:KLJ3"/>
    <mergeCell ref="KLK3:KLL3"/>
    <mergeCell ref="KKO3:KKP3"/>
    <mergeCell ref="KKQ3:KKR3"/>
    <mergeCell ref="KKS3:KKT3"/>
    <mergeCell ref="KKU3:KKV3"/>
    <mergeCell ref="KKW3:KKX3"/>
    <mergeCell ref="KKY3:KKZ3"/>
    <mergeCell ref="KKC3:KKD3"/>
    <mergeCell ref="KKE3:KKF3"/>
    <mergeCell ref="KKG3:KKH3"/>
    <mergeCell ref="KKI3:KKJ3"/>
    <mergeCell ref="KKK3:KKL3"/>
    <mergeCell ref="KKM3:KKN3"/>
    <mergeCell ref="KJQ3:KJR3"/>
    <mergeCell ref="KJS3:KJT3"/>
    <mergeCell ref="KJU3:KJV3"/>
    <mergeCell ref="KJW3:KJX3"/>
    <mergeCell ref="KJY3:KJZ3"/>
    <mergeCell ref="KKA3:KKB3"/>
    <mergeCell ref="KJE3:KJF3"/>
    <mergeCell ref="KJG3:KJH3"/>
    <mergeCell ref="KJI3:KJJ3"/>
    <mergeCell ref="KJK3:KJL3"/>
    <mergeCell ref="KJM3:KJN3"/>
    <mergeCell ref="KJO3:KJP3"/>
    <mergeCell ref="KIS3:KIT3"/>
    <mergeCell ref="KIU3:KIV3"/>
    <mergeCell ref="KIW3:KIX3"/>
    <mergeCell ref="KIY3:KIZ3"/>
    <mergeCell ref="KJA3:KJB3"/>
    <mergeCell ref="KJC3:KJD3"/>
    <mergeCell ref="KIG3:KIH3"/>
    <mergeCell ref="KII3:KIJ3"/>
    <mergeCell ref="KIK3:KIL3"/>
    <mergeCell ref="KIM3:KIN3"/>
    <mergeCell ref="KIO3:KIP3"/>
    <mergeCell ref="KIQ3:KIR3"/>
    <mergeCell ref="KHU3:KHV3"/>
    <mergeCell ref="KHW3:KHX3"/>
    <mergeCell ref="KHY3:KHZ3"/>
    <mergeCell ref="KIA3:KIB3"/>
    <mergeCell ref="KIC3:KID3"/>
    <mergeCell ref="KIE3:KIF3"/>
    <mergeCell ref="KHI3:KHJ3"/>
    <mergeCell ref="KHK3:KHL3"/>
    <mergeCell ref="KHM3:KHN3"/>
    <mergeCell ref="KHO3:KHP3"/>
    <mergeCell ref="KHQ3:KHR3"/>
    <mergeCell ref="KHS3:KHT3"/>
    <mergeCell ref="KGW3:KGX3"/>
    <mergeCell ref="KGY3:KGZ3"/>
    <mergeCell ref="KHA3:KHB3"/>
    <mergeCell ref="KHC3:KHD3"/>
    <mergeCell ref="KHE3:KHF3"/>
    <mergeCell ref="KHG3:KHH3"/>
    <mergeCell ref="KGK3:KGL3"/>
    <mergeCell ref="KGM3:KGN3"/>
    <mergeCell ref="KGO3:KGP3"/>
    <mergeCell ref="KGQ3:KGR3"/>
    <mergeCell ref="KGS3:KGT3"/>
    <mergeCell ref="KGU3:KGV3"/>
    <mergeCell ref="KFY3:KFZ3"/>
    <mergeCell ref="KGA3:KGB3"/>
    <mergeCell ref="KGC3:KGD3"/>
    <mergeCell ref="KGE3:KGF3"/>
    <mergeCell ref="KGG3:KGH3"/>
    <mergeCell ref="KGI3:KGJ3"/>
    <mergeCell ref="KFM3:KFN3"/>
    <mergeCell ref="KFO3:KFP3"/>
    <mergeCell ref="KFQ3:KFR3"/>
    <mergeCell ref="KFS3:KFT3"/>
    <mergeCell ref="KFU3:KFV3"/>
    <mergeCell ref="KFW3:KFX3"/>
    <mergeCell ref="KFA3:KFB3"/>
    <mergeCell ref="KFC3:KFD3"/>
    <mergeCell ref="KFE3:KFF3"/>
    <mergeCell ref="KFG3:KFH3"/>
    <mergeCell ref="KFI3:KFJ3"/>
    <mergeCell ref="KFK3:KFL3"/>
    <mergeCell ref="KEO3:KEP3"/>
    <mergeCell ref="KEQ3:KER3"/>
    <mergeCell ref="KES3:KET3"/>
    <mergeCell ref="KEU3:KEV3"/>
    <mergeCell ref="KEW3:KEX3"/>
    <mergeCell ref="KEY3:KEZ3"/>
    <mergeCell ref="KEC3:KED3"/>
    <mergeCell ref="KEE3:KEF3"/>
    <mergeCell ref="KEG3:KEH3"/>
    <mergeCell ref="KEI3:KEJ3"/>
    <mergeCell ref="KEK3:KEL3"/>
    <mergeCell ref="KEM3:KEN3"/>
    <mergeCell ref="KDQ3:KDR3"/>
    <mergeCell ref="KDS3:KDT3"/>
    <mergeCell ref="KDU3:KDV3"/>
    <mergeCell ref="KDW3:KDX3"/>
    <mergeCell ref="KDY3:KDZ3"/>
    <mergeCell ref="KEA3:KEB3"/>
    <mergeCell ref="KDE3:KDF3"/>
    <mergeCell ref="KDG3:KDH3"/>
    <mergeCell ref="KDI3:KDJ3"/>
    <mergeCell ref="KDK3:KDL3"/>
    <mergeCell ref="KDM3:KDN3"/>
    <mergeCell ref="KDO3:KDP3"/>
    <mergeCell ref="KCS3:KCT3"/>
    <mergeCell ref="KCU3:KCV3"/>
    <mergeCell ref="KCW3:KCX3"/>
    <mergeCell ref="KCY3:KCZ3"/>
    <mergeCell ref="KDA3:KDB3"/>
    <mergeCell ref="KDC3:KDD3"/>
    <mergeCell ref="KCG3:KCH3"/>
    <mergeCell ref="KCI3:KCJ3"/>
    <mergeCell ref="KCK3:KCL3"/>
    <mergeCell ref="KCM3:KCN3"/>
    <mergeCell ref="KCO3:KCP3"/>
    <mergeCell ref="KCQ3:KCR3"/>
    <mergeCell ref="KBU3:KBV3"/>
    <mergeCell ref="KBW3:KBX3"/>
    <mergeCell ref="KBY3:KBZ3"/>
    <mergeCell ref="KCA3:KCB3"/>
    <mergeCell ref="KCC3:KCD3"/>
    <mergeCell ref="KCE3:KCF3"/>
    <mergeCell ref="KBI3:KBJ3"/>
    <mergeCell ref="KBK3:KBL3"/>
    <mergeCell ref="KBM3:KBN3"/>
    <mergeCell ref="KBO3:KBP3"/>
    <mergeCell ref="KBQ3:KBR3"/>
    <mergeCell ref="KBS3:KBT3"/>
    <mergeCell ref="KAW3:KAX3"/>
    <mergeCell ref="KAY3:KAZ3"/>
    <mergeCell ref="KBA3:KBB3"/>
    <mergeCell ref="KBC3:KBD3"/>
    <mergeCell ref="KBE3:KBF3"/>
    <mergeCell ref="KBG3:KBH3"/>
    <mergeCell ref="KAK3:KAL3"/>
    <mergeCell ref="KAM3:KAN3"/>
    <mergeCell ref="KAO3:KAP3"/>
    <mergeCell ref="KAQ3:KAR3"/>
    <mergeCell ref="KAS3:KAT3"/>
    <mergeCell ref="KAU3:KAV3"/>
    <mergeCell ref="JZY3:JZZ3"/>
    <mergeCell ref="KAA3:KAB3"/>
    <mergeCell ref="KAC3:KAD3"/>
    <mergeCell ref="KAE3:KAF3"/>
    <mergeCell ref="KAG3:KAH3"/>
    <mergeCell ref="KAI3:KAJ3"/>
    <mergeCell ref="JZM3:JZN3"/>
    <mergeCell ref="JZO3:JZP3"/>
    <mergeCell ref="JZQ3:JZR3"/>
    <mergeCell ref="JZS3:JZT3"/>
    <mergeCell ref="JZU3:JZV3"/>
    <mergeCell ref="JZW3:JZX3"/>
    <mergeCell ref="JZA3:JZB3"/>
    <mergeCell ref="JZC3:JZD3"/>
    <mergeCell ref="JZE3:JZF3"/>
    <mergeCell ref="JZG3:JZH3"/>
    <mergeCell ref="JZI3:JZJ3"/>
    <mergeCell ref="JZK3:JZL3"/>
    <mergeCell ref="JYO3:JYP3"/>
    <mergeCell ref="JYQ3:JYR3"/>
    <mergeCell ref="JYS3:JYT3"/>
    <mergeCell ref="JYU3:JYV3"/>
    <mergeCell ref="JYW3:JYX3"/>
    <mergeCell ref="JYY3:JYZ3"/>
    <mergeCell ref="JYC3:JYD3"/>
    <mergeCell ref="JYE3:JYF3"/>
    <mergeCell ref="JYG3:JYH3"/>
    <mergeCell ref="JYI3:JYJ3"/>
    <mergeCell ref="JYK3:JYL3"/>
    <mergeCell ref="JYM3:JYN3"/>
    <mergeCell ref="JXQ3:JXR3"/>
    <mergeCell ref="JXS3:JXT3"/>
    <mergeCell ref="JXU3:JXV3"/>
    <mergeCell ref="JXW3:JXX3"/>
    <mergeCell ref="JXY3:JXZ3"/>
    <mergeCell ref="JYA3:JYB3"/>
    <mergeCell ref="JXE3:JXF3"/>
    <mergeCell ref="JXG3:JXH3"/>
    <mergeCell ref="JXI3:JXJ3"/>
    <mergeCell ref="JXK3:JXL3"/>
    <mergeCell ref="JXM3:JXN3"/>
    <mergeCell ref="JXO3:JXP3"/>
    <mergeCell ref="JWS3:JWT3"/>
    <mergeCell ref="JWU3:JWV3"/>
    <mergeCell ref="JWW3:JWX3"/>
    <mergeCell ref="JWY3:JWZ3"/>
    <mergeCell ref="JXA3:JXB3"/>
    <mergeCell ref="JXC3:JXD3"/>
    <mergeCell ref="JWG3:JWH3"/>
    <mergeCell ref="JWI3:JWJ3"/>
    <mergeCell ref="JWK3:JWL3"/>
    <mergeCell ref="JWM3:JWN3"/>
    <mergeCell ref="JWO3:JWP3"/>
    <mergeCell ref="JWQ3:JWR3"/>
    <mergeCell ref="JVU3:JVV3"/>
    <mergeCell ref="JVW3:JVX3"/>
    <mergeCell ref="JVY3:JVZ3"/>
    <mergeCell ref="JWA3:JWB3"/>
    <mergeCell ref="JWC3:JWD3"/>
    <mergeCell ref="JWE3:JWF3"/>
    <mergeCell ref="JVI3:JVJ3"/>
    <mergeCell ref="JVK3:JVL3"/>
    <mergeCell ref="JVM3:JVN3"/>
    <mergeCell ref="JVO3:JVP3"/>
    <mergeCell ref="JVQ3:JVR3"/>
    <mergeCell ref="JVS3:JVT3"/>
    <mergeCell ref="JUW3:JUX3"/>
    <mergeCell ref="JUY3:JUZ3"/>
    <mergeCell ref="JVA3:JVB3"/>
    <mergeCell ref="JVC3:JVD3"/>
    <mergeCell ref="JVE3:JVF3"/>
    <mergeCell ref="JVG3:JVH3"/>
    <mergeCell ref="JUK3:JUL3"/>
    <mergeCell ref="JUM3:JUN3"/>
    <mergeCell ref="JUO3:JUP3"/>
    <mergeCell ref="JUQ3:JUR3"/>
    <mergeCell ref="JUS3:JUT3"/>
    <mergeCell ref="JUU3:JUV3"/>
    <mergeCell ref="JTY3:JTZ3"/>
    <mergeCell ref="JUA3:JUB3"/>
    <mergeCell ref="JUC3:JUD3"/>
    <mergeCell ref="JUE3:JUF3"/>
    <mergeCell ref="JUG3:JUH3"/>
    <mergeCell ref="JUI3:JUJ3"/>
    <mergeCell ref="JTM3:JTN3"/>
    <mergeCell ref="JTO3:JTP3"/>
    <mergeCell ref="JTQ3:JTR3"/>
    <mergeCell ref="JTS3:JTT3"/>
    <mergeCell ref="JTU3:JTV3"/>
    <mergeCell ref="JTW3:JTX3"/>
    <mergeCell ref="JTA3:JTB3"/>
    <mergeCell ref="JTC3:JTD3"/>
    <mergeCell ref="JTE3:JTF3"/>
    <mergeCell ref="JTG3:JTH3"/>
    <mergeCell ref="JTI3:JTJ3"/>
    <mergeCell ref="JTK3:JTL3"/>
    <mergeCell ref="JSO3:JSP3"/>
    <mergeCell ref="JSQ3:JSR3"/>
    <mergeCell ref="JSS3:JST3"/>
    <mergeCell ref="JSU3:JSV3"/>
    <mergeCell ref="JSW3:JSX3"/>
    <mergeCell ref="JSY3:JSZ3"/>
    <mergeCell ref="JSC3:JSD3"/>
    <mergeCell ref="JSE3:JSF3"/>
    <mergeCell ref="JSG3:JSH3"/>
    <mergeCell ref="JSI3:JSJ3"/>
    <mergeCell ref="JSK3:JSL3"/>
    <mergeCell ref="JSM3:JSN3"/>
    <mergeCell ref="JRQ3:JRR3"/>
    <mergeCell ref="JRS3:JRT3"/>
    <mergeCell ref="JRU3:JRV3"/>
    <mergeCell ref="JRW3:JRX3"/>
    <mergeCell ref="JRY3:JRZ3"/>
    <mergeCell ref="JSA3:JSB3"/>
    <mergeCell ref="JRE3:JRF3"/>
    <mergeCell ref="JRG3:JRH3"/>
    <mergeCell ref="JRI3:JRJ3"/>
    <mergeCell ref="JRK3:JRL3"/>
    <mergeCell ref="JRM3:JRN3"/>
    <mergeCell ref="JRO3:JRP3"/>
    <mergeCell ref="JQS3:JQT3"/>
    <mergeCell ref="JQU3:JQV3"/>
    <mergeCell ref="JQW3:JQX3"/>
    <mergeCell ref="JQY3:JQZ3"/>
    <mergeCell ref="JRA3:JRB3"/>
    <mergeCell ref="JRC3:JRD3"/>
    <mergeCell ref="JQG3:JQH3"/>
    <mergeCell ref="JQI3:JQJ3"/>
    <mergeCell ref="JQK3:JQL3"/>
    <mergeCell ref="JQM3:JQN3"/>
    <mergeCell ref="JQO3:JQP3"/>
    <mergeCell ref="JQQ3:JQR3"/>
    <mergeCell ref="JPU3:JPV3"/>
    <mergeCell ref="JPW3:JPX3"/>
    <mergeCell ref="JPY3:JPZ3"/>
    <mergeCell ref="JQA3:JQB3"/>
    <mergeCell ref="JQC3:JQD3"/>
    <mergeCell ref="JQE3:JQF3"/>
    <mergeCell ref="JPI3:JPJ3"/>
    <mergeCell ref="JPK3:JPL3"/>
    <mergeCell ref="JPM3:JPN3"/>
    <mergeCell ref="JPO3:JPP3"/>
    <mergeCell ref="JPQ3:JPR3"/>
    <mergeCell ref="JPS3:JPT3"/>
    <mergeCell ref="JOW3:JOX3"/>
    <mergeCell ref="JOY3:JOZ3"/>
    <mergeCell ref="JPA3:JPB3"/>
    <mergeCell ref="JPC3:JPD3"/>
    <mergeCell ref="JPE3:JPF3"/>
    <mergeCell ref="JPG3:JPH3"/>
    <mergeCell ref="JOK3:JOL3"/>
    <mergeCell ref="JOM3:JON3"/>
    <mergeCell ref="JOO3:JOP3"/>
    <mergeCell ref="JOQ3:JOR3"/>
    <mergeCell ref="JOS3:JOT3"/>
    <mergeCell ref="JOU3:JOV3"/>
    <mergeCell ref="JNY3:JNZ3"/>
    <mergeCell ref="JOA3:JOB3"/>
    <mergeCell ref="JOC3:JOD3"/>
    <mergeCell ref="JOE3:JOF3"/>
    <mergeCell ref="JOG3:JOH3"/>
    <mergeCell ref="JOI3:JOJ3"/>
    <mergeCell ref="JNM3:JNN3"/>
    <mergeCell ref="JNO3:JNP3"/>
    <mergeCell ref="JNQ3:JNR3"/>
    <mergeCell ref="JNS3:JNT3"/>
    <mergeCell ref="JNU3:JNV3"/>
    <mergeCell ref="JNW3:JNX3"/>
    <mergeCell ref="JNA3:JNB3"/>
    <mergeCell ref="JNC3:JND3"/>
    <mergeCell ref="JNE3:JNF3"/>
    <mergeCell ref="JNG3:JNH3"/>
    <mergeCell ref="JNI3:JNJ3"/>
    <mergeCell ref="JNK3:JNL3"/>
    <mergeCell ref="JMO3:JMP3"/>
    <mergeCell ref="JMQ3:JMR3"/>
    <mergeCell ref="JMS3:JMT3"/>
    <mergeCell ref="JMU3:JMV3"/>
    <mergeCell ref="JMW3:JMX3"/>
    <mergeCell ref="JMY3:JMZ3"/>
    <mergeCell ref="JMC3:JMD3"/>
    <mergeCell ref="JME3:JMF3"/>
    <mergeCell ref="JMG3:JMH3"/>
    <mergeCell ref="JMI3:JMJ3"/>
    <mergeCell ref="JMK3:JML3"/>
    <mergeCell ref="JMM3:JMN3"/>
    <mergeCell ref="JLQ3:JLR3"/>
    <mergeCell ref="JLS3:JLT3"/>
    <mergeCell ref="JLU3:JLV3"/>
    <mergeCell ref="JLW3:JLX3"/>
    <mergeCell ref="JLY3:JLZ3"/>
    <mergeCell ref="JMA3:JMB3"/>
    <mergeCell ref="JLE3:JLF3"/>
    <mergeCell ref="JLG3:JLH3"/>
    <mergeCell ref="JLI3:JLJ3"/>
    <mergeCell ref="JLK3:JLL3"/>
    <mergeCell ref="JLM3:JLN3"/>
    <mergeCell ref="JLO3:JLP3"/>
    <mergeCell ref="JKS3:JKT3"/>
    <mergeCell ref="JKU3:JKV3"/>
    <mergeCell ref="JKW3:JKX3"/>
    <mergeCell ref="JKY3:JKZ3"/>
    <mergeCell ref="JLA3:JLB3"/>
    <mergeCell ref="JLC3:JLD3"/>
    <mergeCell ref="JKG3:JKH3"/>
    <mergeCell ref="JKI3:JKJ3"/>
    <mergeCell ref="JKK3:JKL3"/>
    <mergeCell ref="JKM3:JKN3"/>
    <mergeCell ref="JKO3:JKP3"/>
    <mergeCell ref="JKQ3:JKR3"/>
    <mergeCell ref="JJU3:JJV3"/>
    <mergeCell ref="JJW3:JJX3"/>
    <mergeCell ref="JJY3:JJZ3"/>
    <mergeCell ref="JKA3:JKB3"/>
    <mergeCell ref="JKC3:JKD3"/>
    <mergeCell ref="JKE3:JKF3"/>
    <mergeCell ref="JJI3:JJJ3"/>
    <mergeCell ref="JJK3:JJL3"/>
    <mergeCell ref="JJM3:JJN3"/>
    <mergeCell ref="JJO3:JJP3"/>
    <mergeCell ref="JJQ3:JJR3"/>
    <mergeCell ref="JJS3:JJT3"/>
    <mergeCell ref="JIW3:JIX3"/>
    <mergeCell ref="JIY3:JIZ3"/>
    <mergeCell ref="JJA3:JJB3"/>
    <mergeCell ref="JJC3:JJD3"/>
    <mergeCell ref="JJE3:JJF3"/>
    <mergeCell ref="JJG3:JJH3"/>
    <mergeCell ref="JIK3:JIL3"/>
    <mergeCell ref="JIM3:JIN3"/>
    <mergeCell ref="JIO3:JIP3"/>
    <mergeCell ref="JIQ3:JIR3"/>
    <mergeCell ref="JIS3:JIT3"/>
    <mergeCell ref="JIU3:JIV3"/>
    <mergeCell ref="JHY3:JHZ3"/>
    <mergeCell ref="JIA3:JIB3"/>
    <mergeCell ref="JIC3:JID3"/>
    <mergeCell ref="JIE3:JIF3"/>
    <mergeCell ref="JIG3:JIH3"/>
    <mergeCell ref="JII3:JIJ3"/>
    <mergeCell ref="JHM3:JHN3"/>
    <mergeCell ref="JHO3:JHP3"/>
    <mergeCell ref="JHQ3:JHR3"/>
    <mergeCell ref="JHS3:JHT3"/>
    <mergeCell ref="JHU3:JHV3"/>
    <mergeCell ref="JHW3:JHX3"/>
    <mergeCell ref="JHA3:JHB3"/>
    <mergeCell ref="JHC3:JHD3"/>
    <mergeCell ref="JHE3:JHF3"/>
    <mergeCell ref="JHG3:JHH3"/>
    <mergeCell ref="JHI3:JHJ3"/>
    <mergeCell ref="JHK3:JHL3"/>
    <mergeCell ref="JGO3:JGP3"/>
    <mergeCell ref="JGQ3:JGR3"/>
    <mergeCell ref="JGS3:JGT3"/>
    <mergeCell ref="JGU3:JGV3"/>
    <mergeCell ref="JGW3:JGX3"/>
    <mergeCell ref="JGY3:JGZ3"/>
    <mergeCell ref="JGC3:JGD3"/>
    <mergeCell ref="JGE3:JGF3"/>
    <mergeCell ref="JGG3:JGH3"/>
    <mergeCell ref="JGI3:JGJ3"/>
    <mergeCell ref="JGK3:JGL3"/>
    <mergeCell ref="JGM3:JGN3"/>
    <mergeCell ref="JFQ3:JFR3"/>
    <mergeCell ref="JFS3:JFT3"/>
    <mergeCell ref="JFU3:JFV3"/>
    <mergeCell ref="JFW3:JFX3"/>
    <mergeCell ref="JFY3:JFZ3"/>
    <mergeCell ref="JGA3:JGB3"/>
    <mergeCell ref="JFE3:JFF3"/>
    <mergeCell ref="JFG3:JFH3"/>
    <mergeCell ref="JFI3:JFJ3"/>
    <mergeCell ref="JFK3:JFL3"/>
    <mergeCell ref="JFM3:JFN3"/>
    <mergeCell ref="JFO3:JFP3"/>
    <mergeCell ref="JES3:JET3"/>
    <mergeCell ref="JEU3:JEV3"/>
    <mergeCell ref="JEW3:JEX3"/>
    <mergeCell ref="JEY3:JEZ3"/>
    <mergeCell ref="JFA3:JFB3"/>
    <mergeCell ref="JFC3:JFD3"/>
    <mergeCell ref="JEG3:JEH3"/>
    <mergeCell ref="JEI3:JEJ3"/>
    <mergeCell ref="JEK3:JEL3"/>
    <mergeCell ref="JEM3:JEN3"/>
    <mergeCell ref="JEO3:JEP3"/>
    <mergeCell ref="JEQ3:JER3"/>
    <mergeCell ref="JDU3:JDV3"/>
    <mergeCell ref="JDW3:JDX3"/>
    <mergeCell ref="JDY3:JDZ3"/>
    <mergeCell ref="JEA3:JEB3"/>
    <mergeCell ref="JEC3:JED3"/>
    <mergeCell ref="JEE3:JEF3"/>
    <mergeCell ref="JDI3:JDJ3"/>
    <mergeCell ref="JDK3:JDL3"/>
    <mergeCell ref="JDM3:JDN3"/>
    <mergeCell ref="JDO3:JDP3"/>
    <mergeCell ref="JDQ3:JDR3"/>
    <mergeCell ref="JDS3:JDT3"/>
    <mergeCell ref="JCW3:JCX3"/>
    <mergeCell ref="JCY3:JCZ3"/>
    <mergeCell ref="JDA3:JDB3"/>
    <mergeCell ref="JDC3:JDD3"/>
    <mergeCell ref="JDE3:JDF3"/>
    <mergeCell ref="JDG3:JDH3"/>
    <mergeCell ref="JCK3:JCL3"/>
    <mergeCell ref="JCM3:JCN3"/>
    <mergeCell ref="JCO3:JCP3"/>
    <mergeCell ref="JCQ3:JCR3"/>
    <mergeCell ref="JCS3:JCT3"/>
    <mergeCell ref="JCU3:JCV3"/>
    <mergeCell ref="JBY3:JBZ3"/>
    <mergeCell ref="JCA3:JCB3"/>
    <mergeCell ref="JCC3:JCD3"/>
    <mergeCell ref="JCE3:JCF3"/>
    <mergeCell ref="JCG3:JCH3"/>
    <mergeCell ref="JCI3:JCJ3"/>
    <mergeCell ref="JBM3:JBN3"/>
    <mergeCell ref="JBO3:JBP3"/>
    <mergeCell ref="JBQ3:JBR3"/>
    <mergeCell ref="JBS3:JBT3"/>
    <mergeCell ref="JBU3:JBV3"/>
    <mergeCell ref="JBW3:JBX3"/>
    <mergeCell ref="JBA3:JBB3"/>
    <mergeCell ref="JBC3:JBD3"/>
    <mergeCell ref="JBE3:JBF3"/>
    <mergeCell ref="JBG3:JBH3"/>
    <mergeCell ref="JBI3:JBJ3"/>
    <mergeCell ref="JBK3:JBL3"/>
    <mergeCell ref="JAO3:JAP3"/>
    <mergeCell ref="JAQ3:JAR3"/>
    <mergeCell ref="JAS3:JAT3"/>
    <mergeCell ref="JAU3:JAV3"/>
    <mergeCell ref="JAW3:JAX3"/>
    <mergeCell ref="JAY3:JAZ3"/>
    <mergeCell ref="JAC3:JAD3"/>
    <mergeCell ref="JAE3:JAF3"/>
    <mergeCell ref="JAG3:JAH3"/>
    <mergeCell ref="JAI3:JAJ3"/>
    <mergeCell ref="JAK3:JAL3"/>
    <mergeCell ref="JAM3:JAN3"/>
    <mergeCell ref="IZQ3:IZR3"/>
    <mergeCell ref="IZS3:IZT3"/>
    <mergeCell ref="IZU3:IZV3"/>
    <mergeCell ref="IZW3:IZX3"/>
    <mergeCell ref="IZY3:IZZ3"/>
    <mergeCell ref="JAA3:JAB3"/>
    <mergeCell ref="IZE3:IZF3"/>
    <mergeCell ref="IZG3:IZH3"/>
    <mergeCell ref="IZI3:IZJ3"/>
    <mergeCell ref="IZK3:IZL3"/>
    <mergeCell ref="IZM3:IZN3"/>
    <mergeCell ref="IZO3:IZP3"/>
    <mergeCell ref="IYS3:IYT3"/>
    <mergeCell ref="IYU3:IYV3"/>
    <mergeCell ref="IYW3:IYX3"/>
    <mergeCell ref="IYY3:IYZ3"/>
    <mergeCell ref="IZA3:IZB3"/>
    <mergeCell ref="IZC3:IZD3"/>
    <mergeCell ref="IYG3:IYH3"/>
    <mergeCell ref="IYI3:IYJ3"/>
    <mergeCell ref="IYK3:IYL3"/>
    <mergeCell ref="IYM3:IYN3"/>
    <mergeCell ref="IYO3:IYP3"/>
    <mergeCell ref="IYQ3:IYR3"/>
    <mergeCell ref="IXU3:IXV3"/>
    <mergeCell ref="IXW3:IXX3"/>
    <mergeCell ref="IXY3:IXZ3"/>
    <mergeCell ref="IYA3:IYB3"/>
    <mergeCell ref="IYC3:IYD3"/>
    <mergeCell ref="IYE3:IYF3"/>
    <mergeCell ref="IXI3:IXJ3"/>
    <mergeCell ref="IXK3:IXL3"/>
    <mergeCell ref="IXM3:IXN3"/>
    <mergeCell ref="IXO3:IXP3"/>
    <mergeCell ref="IXQ3:IXR3"/>
    <mergeCell ref="IXS3:IXT3"/>
    <mergeCell ref="IWW3:IWX3"/>
    <mergeCell ref="IWY3:IWZ3"/>
    <mergeCell ref="IXA3:IXB3"/>
    <mergeCell ref="IXC3:IXD3"/>
    <mergeCell ref="IXE3:IXF3"/>
    <mergeCell ref="IXG3:IXH3"/>
    <mergeCell ref="IWK3:IWL3"/>
    <mergeCell ref="IWM3:IWN3"/>
    <mergeCell ref="IWO3:IWP3"/>
    <mergeCell ref="IWQ3:IWR3"/>
    <mergeCell ref="IWS3:IWT3"/>
    <mergeCell ref="IWU3:IWV3"/>
    <mergeCell ref="IVY3:IVZ3"/>
    <mergeCell ref="IWA3:IWB3"/>
    <mergeCell ref="IWC3:IWD3"/>
    <mergeCell ref="IWE3:IWF3"/>
    <mergeCell ref="IWG3:IWH3"/>
    <mergeCell ref="IWI3:IWJ3"/>
    <mergeCell ref="IVM3:IVN3"/>
    <mergeCell ref="IVO3:IVP3"/>
    <mergeCell ref="IVQ3:IVR3"/>
    <mergeCell ref="IVS3:IVT3"/>
    <mergeCell ref="IVU3:IVV3"/>
    <mergeCell ref="IVW3:IVX3"/>
    <mergeCell ref="IVA3:IVB3"/>
    <mergeCell ref="IVC3:IVD3"/>
    <mergeCell ref="IVE3:IVF3"/>
    <mergeCell ref="IVG3:IVH3"/>
    <mergeCell ref="IVI3:IVJ3"/>
    <mergeCell ref="IVK3:IVL3"/>
    <mergeCell ref="IUO3:IUP3"/>
    <mergeCell ref="IUQ3:IUR3"/>
    <mergeCell ref="IUS3:IUT3"/>
    <mergeCell ref="IUU3:IUV3"/>
    <mergeCell ref="IUW3:IUX3"/>
    <mergeCell ref="IUY3:IUZ3"/>
    <mergeCell ref="IUC3:IUD3"/>
    <mergeCell ref="IUE3:IUF3"/>
    <mergeCell ref="IUG3:IUH3"/>
    <mergeCell ref="IUI3:IUJ3"/>
    <mergeCell ref="IUK3:IUL3"/>
    <mergeCell ref="IUM3:IUN3"/>
    <mergeCell ref="ITQ3:ITR3"/>
    <mergeCell ref="ITS3:ITT3"/>
    <mergeCell ref="ITU3:ITV3"/>
    <mergeCell ref="ITW3:ITX3"/>
    <mergeCell ref="ITY3:ITZ3"/>
    <mergeCell ref="IUA3:IUB3"/>
    <mergeCell ref="ITE3:ITF3"/>
    <mergeCell ref="ITG3:ITH3"/>
    <mergeCell ref="ITI3:ITJ3"/>
    <mergeCell ref="ITK3:ITL3"/>
    <mergeCell ref="ITM3:ITN3"/>
    <mergeCell ref="ITO3:ITP3"/>
    <mergeCell ref="ISS3:IST3"/>
    <mergeCell ref="ISU3:ISV3"/>
    <mergeCell ref="ISW3:ISX3"/>
    <mergeCell ref="ISY3:ISZ3"/>
    <mergeCell ref="ITA3:ITB3"/>
    <mergeCell ref="ITC3:ITD3"/>
    <mergeCell ref="ISG3:ISH3"/>
    <mergeCell ref="ISI3:ISJ3"/>
    <mergeCell ref="ISK3:ISL3"/>
    <mergeCell ref="ISM3:ISN3"/>
    <mergeCell ref="ISO3:ISP3"/>
    <mergeCell ref="ISQ3:ISR3"/>
    <mergeCell ref="IRU3:IRV3"/>
    <mergeCell ref="IRW3:IRX3"/>
    <mergeCell ref="IRY3:IRZ3"/>
    <mergeCell ref="ISA3:ISB3"/>
    <mergeCell ref="ISC3:ISD3"/>
    <mergeCell ref="ISE3:ISF3"/>
    <mergeCell ref="IRI3:IRJ3"/>
    <mergeCell ref="IRK3:IRL3"/>
    <mergeCell ref="IRM3:IRN3"/>
    <mergeCell ref="IRO3:IRP3"/>
    <mergeCell ref="IRQ3:IRR3"/>
    <mergeCell ref="IRS3:IRT3"/>
    <mergeCell ref="IQW3:IQX3"/>
    <mergeCell ref="IQY3:IQZ3"/>
    <mergeCell ref="IRA3:IRB3"/>
    <mergeCell ref="IRC3:IRD3"/>
    <mergeCell ref="IRE3:IRF3"/>
    <mergeCell ref="IRG3:IRH3"/>
    <mergeCell ref="IQK3:IQL3"/>
    <mergeCell ref="IQM3:IQN3"/>
    <mergeCell ref="IQO3:IQP3"/>
    <mergeCell ref="IQQ3:IQR3"/>
    <mergeCell ref="IQS3:IQT3"/>
    <mergeCell ref="IQU3:IQV3"/>
    <mergeCell ref="IPY3:IPZ3"/>
    <mergeCell ref="IQA3:IQB3"/>
    <mergeCell ref="IQC3:IQD3"/>
    <mergeCell ref="IQE3:IQF3"/>
    <mergeCell ref="IQG3:IQH3"/>
    <mergeCell ref="IQI3:IQJ3"/>
    <mergeCell ref="IPM3:IPN3"/>
    <mergeCell ref="IPO3:IPP3"/>
    <mergeCell ref="IPQ3:IPR3"/>
    <mergeCell ref="IPS3:IPT3"/>
    <mergeCell ref="IPU3:IPV3"/>
    <mergeCell ref="IPW3:IPX3"/>
    <mergeCell ref="IPA3:IPB3"/>
    <mergeCell ref="IPC3:IPD3"/>
    <mergeCell ref="IPE3:IPF3"/>
    <mergeCell ref="IPG3:IPH3"/>
    <mergeCell ref="IPI3:IPJ3"/>
    <mergeCell ref="IPK3:IPL3"/>
    <mergeCell ref="IOO3:IOP3"/>
    <mergeCell ref="IOQ3:IOR3"/>
    <mergeCell ref="IOS3:IOT3"/>
    <mergeCell ref="IOU3:IOV3"/>
    <mergeCell ref="IOW3:IOX3"/>
    <mergeCell ref="IOY3:IOZ3"/>
    <mergeCell ref="IOC3:IOD3"/>
    <mergeCell ref="IOE3:IOF3"/>
    <mergeCell ref="IOG3:IOH3"/>
    <mergeCell ref="IOI3:IOJ3"/>
    <mergeCell ref="IOK3:IOL3"/>
    <mergeCell ref="IOM3:ION3"/>
    <mergeCell ref="INQ3:INR3"/>
    <mergeCell ref="INS3:INT3"/>
    <mergeCell ref="INU3:INV3"/>
    <mergeCell ref="INW3:INX3"/>
    <mergeCell ref="INY3:INZ3"/>
    <mergeCell ref="IOA3:IOB3"/>
    <mergeCell ref="INE3:INF3"/>
    <mergeCell ref="ING3:INH3"/>
    <mergeCell ref="INI3:INJ3"/>
    <mergeCell ref="INK3:INL3"/>
    <mergeCell ref="INM3:INN3"/>
    <mergeCell ref="INO3:INP3"/>
    <mergeCell ref="IMS3:IMT3"/>
    <mergeCell ref="IMU3:IMV3"/>
    <mergeCell ref="IMW3:IMX3"/>
    <mergeCell ref="IMY3:IMZ3"/>
    <mergeCell ref="INA3:INB3"/>
    <mergeCell ref="INC3:IND3"/>
    <mergeCell ref="IMG3:IMH3"/>
    <mergeCell ref="IMI3:IMJ3"/>
    <mergeCell ref="IMK3:IML3"/>
    <mergeCell ref="IMM3:IMN3"/>
    <mergeCell ref="IMO3:IMP3"/>
    <mergeCell ref="IMQ3:IMR3"/>
    <mergeCell ref="ILU3:ILV3"/>
    <mergeCell ref="ILW3:ILX3"/>
    <mergeCell ref="ILY3:ILZ3"/>
    <mergeCell ref="IMA3:IMB3"/>
    <mergeCell ref="IMC3:IMD3"/>
    <mergeCell ref="IME3:IMF3"/>
    <mergeCell ref="ILI3:ILJ3"/>
    <mergeCell ref="ILK3:ILL3"/>
    <mergeCell ref="ILM3:ILN3"/>
    <mergeCell ref="ILO3:ILP3"/>
    <mergeCell ref="ILQ3:ILR3"/>
    <mergeCell ref="ILS3:ILT3"/>
    <mergeCell ref="IKW3:IKX3"/>
    <mergeCell ref="IKY3:IKZ3"/>
    <mergeCell ref="ILA3:ILB3"/>
    <mergeCell ref="ILC3:ILD3"/>
    <mergeCell ref="ILE3:ILF3"/>
    <mergeCell ref="ILG3:ILH3"/>
    <mergeCell ref="IKK3:IKL3"/>
    <mergeCell ref="IKM3:IKN3"/>
    <mergeCell ref="IKO3:IKP3"/>
    <mergeCell ref="IKQ3:IKR3"/>
    <mergeCell ref="IKS3:IKT3"/>
    <mergeCell ref="IKU3:IKV3"/>
    <mergeCell ref="IJY3:IJZ3"/>
    <mergeCell ref="IKA3:IKB3"/>
    <mergeCell ref="IKC3:IKD3"/>
    <mergeCell ref="IKE3:IKF3"/>
    <mergeCell ref="IKG3:IKH3"/>
    <mergeCell ref="IKI3:IKJ3"/>
    <mergeCell ref="IJM3:IJN3"/>
    <mergeCell ref="IJO3:IJP3"/>
    <mergeCell ref="IJQ3:IJR3"/>
    <mergeCell ref="IJS3:IJT3"/>
    <mergeCell ref="IJU3:IJV3"/>
    <mergeCell ref="IJW3:IJX3"/>
    <mergeCell ref="IJA3:IJB3"/>
    <mergeCell ref="IJC3:IJD3"/>
    <mergeCell ref="IJE3:IJF3"/>
    <mergeCell ref="IJG3:IJH3"/>
    <mergeCell ref="IJI3:IJJ3"/>
    <mergeCell ref="IJK3:IJL3"/>
    <mergeCell ref="IIO3:IIP3"/>
    <mergeCell ref="IIQ3:IIR3"/>
    <mergeCell ref="IIS3:IIT3"/>
    <mergeCell ref="IIU3:IIV3"/>
    <mergeCell ref="IIW3:IIX3"/>
    <mergeCell ref="IIY3:IIZ3"/>
    <mergeCell ref="IIC3:IID3"/>
    <mergeCell ref="IIE3:IIF3"/>
    <mergeCell ref="IIG3:IIH3"/>
    <mergeCell ref="III3:IIJ3"/>
    <mergeCell ref="IIK3:IIL3"/>
    <mergeCell ref="IIM3:IIN3"/>
    <mergeCell ref="IHQ3:IHR3"/>
    <mergeCell ref="IHS3:IHT3"/>
    <mergeCell ref="IHU3:IHV3"/>
    <mergeCell ref="IHW3:IHX3"/>
    <mergeCell ref="IHY3:IHZ3"/>
    <mergeCell ref="IIA3:IIB3"/>
    <mergeCell ref="IHE3:IHF3"/>
    <mergeCell ref="IHG3:IHH3"/>
    <mergeCell ref="IHI3:IHJ3"/>
    <mergeCell ref="IHK3:IHL3"/>
    <mergeCell ref="IHM3:IHN3"/>
    <mergeCell ref="IHO3:IHP3"/>
    <mergeCell ref="IGS3:IGT3"/>
    <mergeCell ref="IGU3:IGV3"/>
    <mergeCell ref="IGW3:IGX3"/>
    <mergeCell ref="IGY3:IGZ3"/>
    <mergeCell ref="IHA3:IHB3"/>
    <mergeCell ref="IHC3:IHD3"/>
    <mergeCell ref="IGG3:IGH3"/>
    <mergeCell ref="IGI3:IGJ3"/>
    <mergeCell ref="IGK3:IGL3"/>
    <mergeCell ref="IGM3:IGN3"/>
    <mergeCell ref="IGO3:IGP3"/>
    <mergeCell ref="IGQ3:IGR3"/>
    <mergeCell ref="IFU3:IFV3"/>
    <mergeCell ref="IFW3:IFX3"/>
    <mergeCell ref="IFY3:IFZ3"/>
    <mergeCell ref="IGA3:IGB3"/>
    <mergeCell ref="IGC3:IGD3"/>
    <mergeCell ref="IGE3:IGF3"/>
    <mergeCell ref="IFI3:IFJ3"/>
    <mergeCell ref="IFK3:IFL3"/>
    <mergeCell ref="IFM3:IFN3"/>
    <mergeCell ref="IFO3:IFP3"/>
    <mergeCell ref="IFQ3:IFR3"/>
    <mergeCell ref="IFS3:IFT3"/>
    <mergeCell ref="IEW3:IEX3"/>
    <mergeCell ref="IEY3:IEZ3"/>
    <mergeCell ref="IFA3:IFB3"/>
    <mergeCell ref="IFC3:IFD3"/>
    <mergeCell ref="IFE3:IFF3"/>
    <mergeCell ref="IFG3:IFH3"/>
    <mergeCell ref="IEK3:IEL3"/>
    <mergeCell ref="IEM3:IEN3"/>
    <mergeCell ref="IEO3:IEP3"/>
    <mergeCell ref="IEQ3:IER3"/>
    <mergeCell ref="IES3:IET3"/>
    <mergeCell ref="IEU3:IEV3"/>
    <mergeCell ref="IDY3:IDZ3"/>
    <mergeCell ref="IEA3:IEB3"/>
    <mergeCell ref="IEC3:IED3"/>
    <mergeCell ref="IEE3:IEF3"/>
    <mergeCell ref="IEG3:IEH3"/>
    <mergeCell ref="IEI3:IEJ3"/>
    <mergeCell ref="IDM3:IDN3"/>
    <mergeCell ref="IDO3:IDP3"/>
    <mergeCell ref="IDQ3:IDR3"/>
    <mergeCell ref="IDS3:IDT3"/>
    <mergeCell ref="IDU3:IDV3"/>
    <mergeCell ref="IDW3:IDX3"/>
    <mergeCell ref="IDA3:IDB3"/>
    <mergeCell ref="IDC3:IDD3"/>
    <mergeCell ref="IDE3:IDF3"/>
    <mergeCell ref="IDG3:IDH3"/>
    <mergeCell ref="IDI3:IDJ3"/>
    <mergeCell ref="IDK3:IDL3"/>
    <mergeCell ref="ICO3:ICP3"/>
    <mergeCell ref="ICQ3:ICR3"/>
    <mergeCell ref="ICS3:ICT3"/>
    <mergeCell ref="ICU3:ICV3"/>
    <mergeCell ref="ICW3:ICX3"/>
    <mergeCell ref="ICY3:ICZ3"/>
    <mergeCell ref="ICC3:ICD3"/>
    <mergeCell ref="ICE3:ICF3"/>
    <mergeCell ref="ICG3:ICH3"/>
    <mergeCell ref="ICI3:ICJ3"/>
    <mergeCell ref="ICK3:ICL3"/>
    <mergeCell ref="ICM3:ICN3"/>
    <mergeCell ref="IBQ3:IBR3"/>
    <mergeCell ref="IBS3:IBT3"/>
    <mergeCell ref="IBU3:IBV3"/>
    <mergeCell ref="IBW3:IBX3"/>
    <mergeCell ref="IBY3:IBZ3"/>
    <mergeCell ref="ICA3:ICB3"/>
    <mergeCell ref="IBE3:IBF3"/>
    <mergeCell ref="IBG3:IBH3"/>
    <mergeCell ref="IBI3:IBJ3"/>
    <mergeCell ref="IBK3:IBL3"/>
    <mergeCell ref="IBM3:IBN3"/>
    <mergeCell ref="IBO3:IBP3"/>
    <mergeCell ref="IAS3:IAT3"/>
    <mergeCell ref="IAU3:IAV3"/>
    <mergeCell ref="IAW3:IAX3"/>
    <mergeCell ref="IAY3:IAZ3"/>
    <mergeCell ref="IBA3:IBB3"/>
    <mergeCell ref="IBC3:IBD3"/>
    <mergeCell ref="IAG3:IAH3"/>
    <mergeCell ref="IAI3:IAJ3"/>
    <mergeCell ref="IAK3:IAL3"/>
    <mergeCell ref="IAM3:IAN3"/>
    <mergeCell ref="IAO3:IAP3"/>
    <mergeCell ref="IAQ3:IAR3"/>
    <mergeCell ref="HZU3:HZV3"/>
    <mergeCell ref="HZW3:HZX3"/>
    <mergeCell ref="HZY3:HZZ3"/>
    <mergeCell ref="IAA3:IAB3"/>
    <mergeCell ref="IAC3:IAD3"/>
    <mergeCell ref="IAE3:IAF3"/>
    <mergeCell ref="HZI3:HZJ3"/>
    <mergeCell ref="HZK3:HZL3"/>
    <mergeCell ref="HZM3:HZN3"/>
    <mergeCell ref="HZO3:HZP3"/>
    <mergeCell ref="HZQ3:HZR3"/>
    <mergeCell ref="HZS3:HZT3"/>
    <mergeCell ref="HYW3:HYX3"/>
    <mergeCell ref="HYY3:HYZ3"/>
    <mergeCell ref="HZA3:HZB3"/>
    <mergeCell ref="HZC3:HZD3"/>
    <mergeCell ref="HZE3:HZF3"/>
    <mergeCell ref="HZG3:HZH3"/>
    <mergeCell ref="HYK3:HYL3"/>
    <mergeCell ref="HYM3:HYN3"/>
    <mergeCell ref="HYO3:HYP3"/>
    <mergeCell ref="HYQ3:HYR3"/>
    <mergeCell ref="HYS3:HYT3"/>
    <mergeCell ref="HYU3:HYV3"/>
    <mergeCell ref="HXY3:HXZ3"/>
    <mergeCell ref="HYA3:HYB3"/>
    <mergeCell ref="HYC3:HYD3"/>
    <mergeCell ref="HYE3:HYF3"/>
    <mergeCell ref="HYG3:HYH3"/>
    <mergeCell ref="HYI3:HYJ3"/>
    <mergeCell ref="HXM3:HXN3"/>
    <mergeCell ref="HXO3:HXP3"/>
    <mergeCell ref="HXQ3:HXR3"/>
    <mergeCell ref="HXS3:HXT3"/>
    <mergeCell ref="HXU3:HXV3"/>
    <mergeCell ref="HXW3:HXX3"/>
    <mergeCell ref="HXA3:HXB3"/>
    <mergeCell ref="HXC3:HXD3"/>
    <mergeCell ref="HXE3:HXF3"/>
    <mergeCell ref="HXG3:HXH3"/>
    <mergeCell ref="HXI3:HXJ3"/>
    <mergeCell ref="HXK3:HXL3"/>
    <mergeCell ref="HWO3:HWP3"/>
    <mergeCell ref="HWQ3:HWR3"/>
    <mergeCell ref="HWS3:HWT3"/>
    <mergeCell ref="HWU3:HWV3"/>
    <mergeCell ref="HWW3:HWX3"/>
    <mergeCell ref="HWY3:HWZ3"/>
    <mergeCell ref="HWC3:HWD3"/>
    <mergeCell ref="HWE3:HWF3"/>
    <mergeCell ref="HWG3:HWH3"/>
    <mergeCell ref="HWI3:HWJ3"/>
    <mergeCell ref="HWK3:HWL3"/>
    <mergeCell ref="HWM3:HWN3"/>
    <mergeCell ref="HVQ3:HVR3"/>
    <mergeCell ref="HVS3:HVT3"/>
    <mergeCell ref="HVU3:HVV3"/>
    <mergeCell ref="HVW3:HVX3"/>
    <mergeCell ref="HVY3:HVZ3"/>
    <mergeCell ref="HWA3:HWB3"/>
    <mergeCell ref="HVE3:HVF3"/>
    <mergeCell ref="HVG3:HVH3"/>
    <mergeCell ref="HVI3:HVJ3"/>
    <mergeCell ref="HVK3:HVL3"/>
    <mergeCell ref="HVM3:HVN3"/>
    <mergeCell ref="HVO3:HVP3"/>
    <mergeCell ref="HUS3:HUT3"/>
    <mergeCell ref="HUU3:HUV3"/>
    <mergeCell ref="HUW3:HUX3"/>
    <mergeCell ref="HUY3:HUZ3"/>
    <mergeCell ref="HVA3:HVB3"/>
    <mergeCell ref="HVC3:HVD3"/>
    <mergeCell ref="HUG3:HUH3"/>
    <mergeCell ref="HUI3:HUJ3"/>
    <mergeCell ref="HUK3:HUL3"/>
    <mergeCell ref="HUM3:HUN3"/>
    <mergeCell ref="HUO3:HUP3"/>
    <mergeCell ref="HUQ3:HUR3"/>
    <mergeCell ref="HTU3:HTV3"/>
    <mergeCell ref="HTW3:HTX3"/>
    <mergeCell ref="HTY3:HTZ3"/>
    <mergeCell ref="HUA3:HUB3"/>
    <mergeCell ref="HUC3:HUD3"/>
    <mergeCell ref="HUE3:HUF3"/>
    <mergeCell ref="HTI3:HTJ3"/>
    <mergeCell ref="HTK3:HTL3"/>
    <mergeCell ref="HTM3:HTN3"/>
    <mergeCell ref="HTO3:HTP3"/>
    <mergeCell ref="HTQ3:HTR3"/>
    <mergeCell ref="HTS3:HTT3"/>
    <mergeCell ref="HSW3:HSX3"/>
    <mergeCell ref="HSY3:HSZ3"/>
    <mergeCell ref="HTA3:HTB3"/>
    <mergeCell ref="HTC3:HTD3"/>
    <mergeCell ref="HTE3:HTF3"/>
    <mergeCell ref="HTG3:HTH3"/>
    <mergeCell ref="HSK3:HSL3"/>
    <mergeCell ref="HSM3:HSN3"/>
    <mergeCell ref="HSO3:HSP3"/>
    <mergeCell ref="HSQ3:HSR3"/>
    <mergeCell ref="HSS3:HST3"/>
    <mergeCell ref="HSU3:HSV3"/>
    <mergeCell ref="HRY3:HRZ3"/>
    <mergeCell ref="HSA3:HSB3"/>
    <mergeCell ref="HSC3:HSD3"/>
    <mergeCell ref="HSE3:HSF3"/>
    <mergeCell ref="HSG3:HSH3"/>
    <mergeCell ref="HSI3:HSJ3"/>
    <mergeCell ref="HRM3:HRN3"/>
    <mergeCell ref="HRO3:HRP3"/>
    <mergeCell ref="HRQ3:HRR3"/>
    <mergeCell ref="HRS3:HRT3"/>
    <mergeCell ref="HRU3:HRV3"/>
    <mergeCell ref="HRW3:HRX3"/>
    <mergeCell ref="HRA3:HRB3"/>
    <mergeCell ref="HRC3:HRD3"/>
    <mergeCell ref="HRE3:HRF3"/>
    <mergeCell ref="HRG3:HRH3"/>
    <mergeCell ref="HRI3:HRJ3"/>
    <mergeCell ref="HRK3:HRL3"/>
    <mergeCell ref="HQO3:HQP3"/>
    <mergeCell ref="HQQ3:HQR3"/>
    <mergeCell ref="HQS3:HQT3"/>
    <mergeCell ref="HQU3:HQV3"/>
    <mergeCell ref="HQW3:HQX3"/>
    <mergeCell ref="HQY3:HQZ3"/>
    <mergeCell ref="HQC3:HQD3"/>
    <mergeCell ref="HQE3:HQF3"/>
    <mergeCell ref="HQG3:HQH3"/>
    <mergeCell ref="HQI3:HQJ3"/>
    <mergeCell ref="HQK3:HQL3"/>
    <mergeCell ref="HQM3:HQN3"/>
    <mergeCell ref="HPQ3:HPR3"/>
    <mergeCell ref="HPS3:HPT3"/>
    <mergeCell ref="HPU3:HPV3"/>
    <mergeCell ref="HPW3:HPX3"/>
    <mergeCell ref="HPY3:HPZ3"/>
    <mergeCell ref="HQA3:HQB3"/>
    <mergeCell ref="HPE3:HPF3"/>
    <mergeCell ref="HPG3:HPH3"/>
    <mergeCell ref="HPI3:HPJ3"/>
    <mergeCell ref="HPK3:HPL3"/>
    <mergeCell ref="HPM3:HPN3"/>
    <mergeCell ref="HPO3:HPP3"/>
    <mergeCell ref="HOS3:HOT3"/>
    <mergeCell ref="HOU3:HOV3"/>
    <mergeCell ref="HOW3:HOX3"/>
    <mergeCell ref="HOY3:HOZ3"/>
    <mergeCell ref="HPA3:HPB3"/>
    <mergeCell ref="HPC3:HPD3"/>
    <mergeCell ref="HOG3:HOH3"/>
    <mergeCell ref="HOI3:HOJ3"/>
    <mergeCell ref="HOK3:HOL3"/>
    <mergeCell ref="HOM3:HON3"/>
    <mergeCell ref="HOO3:HOP3"/>
    <mergeCell ref="HOQ3:HOR3"/>
    <mergeCell ref="HNU3:HNV3"/>
    <mergeCell ref="HNW3:HNX3"/>
    <mergeCell ref="HNY3:HNZ3"/>
    <mergeCell ref="HOA3:HOB3"/>
    <mergeCell ref="HOC3:HOD3"/>
    <mergeCell ref="HOE3:HOF3"/>
    <mergeCell ref="HNI3:HNJ3"/>
    <mergeCell ref="HNK3:HNL3"/>
    <mergeCell ref="HNM3:HNN3"/>
    <mergeCell ref="HNO3:HNP3"/>
    <mergeCell ref="HNQ3:HNR3"/>
    <mergeCell ref="HNS3:HNT3"/>
    <mergeCell ref="HMW3:HMX3"/>
    <mergeCell ref="HMY3:HMZ3"/>
    <mergeCell ref="HNA3:HNB3"/>
    <mergeCell ref="HNC3:HND3"/>
    <mergeCell ref="HNE3:HNF3"/>
    <mergeCell ref="HNG3:HNH3"/>
    <mergeCell ref="HMK3:HML3"/>
    <mergeCell ref="HMM3:HMN3"/>
    <mergeCell ref="HMO3:HMP3"/>
    <mergeCell ref="HMQ3:HMR3"/>
    <mergeCell ref="HMS3:HMT3"/>
    <mergeCell ref="HMU3:HMV3"/>
    <mergeCell ref="HLY3:HLZ3"/>
    <mergeCell ref="HMA3:HMB3"/>
    <mergeCell ref="HMC3:HMD3"/>
    <mergeCell ref="HME3:HMF3"/>
    <mergeCell ref="HMG3:HMH3"/>
    <mergeCell ref="HMI3:HMJ3"/>
    <mergeCell ref="HLM3:HLN3"/>
    <mergeCell ref="HLO3:HLP3"/>
    <mergeCell ref="HLQ3:HLR3"/>
    <mergeCell ref="HLS3:HLT3"/>
    <mergeCell ref="HLU3:HLV3"/>
    <mergeCell ref="HLW3:HLX3"/>
    <mergeCell ref="HLA3:HLB3"/>
    <mergeCell ref="HLC3:HLD3"/>
    <mergeCell ref="HLE3:HLF3"/>
    <mergeCell ref="HLG3:HLH3"/>
    <mergeCell ref="HLI3:HLJ3"/>
    <mergeCell ref="HLK3:HLL3"/>
    <mergeCell ref="HKO3:HKP3"/>
    <mergeCell ref="HKQ3:HKR3"/>
    <mergeCell ref="HKS3:HKT3"/>
    <mergeCell ref="HKU3:HKV3"/>
    <mergeCell ref="HKW3:HKX3"/>
    <mergeCell ref="HKY3:HKZ3"/>
    <mergeCell ref="HKC3:HKD3"/>
    <mergeCell ref="HKE3:HKF3"/>
    <mergeCell ref="HKG3:HKH3"/>
    <mergeCell ref="HKI3:HKJ3"/>
    <mergeCell ref="HKK3:HKL3"/>
    <mergeCell ref="HKM3:HKN3"/>
    <mergeCell ref="HJQ3:HJR3"/>
    <mergeCell ref="HJS3:HJT3"/>
    <mergeCell ref="HJU3:HJV3"/>
    <mergeCell ref="HJW3:HJX3"/>
    <mergeCell ref="HJY3:HJZ3"/>
    <mergeCell ref="HKA3:HKB3"/>
    <mergeCell ref="HJE3:HJF3"/>
    <mergeCell ref="HJG3:HJH3"/>
    <mergeCell ref="HJI3:HJJ3"/>
    <mergeCell ref="HJK3:HJL3"/>
    <mergeCell ref="HJM3:HJN3"/>
    <mergeCell ref="HJO3:HJP3"/>
    <mergeCell ref="HIS3:HIT3"/>
    <mergeCell ref="HIU3:HIV3"/>
    <mergeCell ref="HIW3:HIX3"/>
    <mergeCell ref="HIY3:HIZ3"/>
    <mergeCell ref="HJA3:HJB3"/>
    <mergeCell ref="HJC3:HJD3"/>
    <mergeCell ref="HIG3:HIH3"/>
    <mergeCell ref="HII3:HIJ3"/>
    <mergeCell ref="HIK3:HIL3"/>
    <mergeCell ref="HIM3:HIN3"/>
    <mergeCell ref="HIO3:HIP3"/>
    <mergeCell ref="HIQ3:HIR3"/>
    <mergeCell ref="HHU3:HHV3"/>
    <mergeCell ref="HHW3:HHX3"/>
    <mergeCell ref="HHY3:HHZ3"/>
    <mergeCell ref="HIA3:HIB3"/>
    <mergeCell ref="HIC3:HID3"/>
    <mergeCell ref="HIE3:HIF3"/>
    <mergeCell ref="HHI3:HHJ3"/>
    <mergeCell ref="HHK3:HHL3"/>
    <mergeCell ref="HHM3:HHN3"/>
    <mergeCell ref="HHO3:HHP3"/>
    <mergeCell ref="HHQ3:HHR3"/>
    <mergeCell ref="HHS3:HHT3"/>
    <mergeCell ref="HGW3:HGX3"/>
    <mergeCell ref="HGY3:HGZ3"/>
    <mergeCell ref="HHA3:HHB3"/>
    <mergeCell ref="HHC3:HHD3"/>
    <mergeCell ref="HHE3:HHF3"/>
    <mergeCell ref="HHG3:HHH3"/>
    <mergeCell ref="HGK3:HGL3"/>
    <mergeCell ref="HGM3:HGN3"/>
    <mergeCell ref="HGO3:HGP3"/>
    <mergeCell ref="HGQ3:HGR3"/>
    <mergeCell ref="HGS3:HGT3"/>
    <mergeCell ref="HGU3:HGV3"/>
    <mergeCell ref="HFY3:HFZ3"/>
    <mergeCell ref="HGA3:HGB3"/>
    <mergeCell ref="HGC3:HGD3"/>
    <mergeCell ref="HGE3:HGF3"/>
    <mergeCell ref="HGG3:HGH3"/>
    <mergeCell ref="HGI3:HGJ3"/>
    <mergeCell ref="HFM3:HFN3"/>
    <mergeCell ref="HFO3:HFP3"/>
    <mergeCell ref="HFQ3:HFR3"/>
    <mergeCell ref="HFS3:HFT3"/>
    <mergeCell ref="HFU3:HFV3"/>
    <mergeCell ref="HFW3:HFX3"/>
    <mergeCell ref="HFA3:HFB3"/>
    <mergeCell ref="HFC3:HFD3"/>
    <mergeCell ref="HFE3:HFF3"/>
    <mergeCell ref="HFG3:HFH3"/>
    <mergeCell ref="HFI3:HFJ3"/>
    <mergeCell ref="HFK3:HFL3"/>
    <mergeCell ref="HEO3:HEP3"/>
    <mergeCell ref="HEQ3:HER3"/>
    <mergeCell ref="HES3:HET3"/>
    <mergeCell ref="HEU3:HEV3"/>
    <mergeCell ref="HEW3:HEX3"/>
    <mergeCell ref="HEY3:HEZ3"/>
    <mergeCell ref="HEC3:HED3"/>
    <mergeCell ref="HEE3:HEF3"/>
    <mergeCell ref="HEG3:HEH3"/>
    <mergeCell ref="HEI3:HEJ3"/>
    <mergeCell ref="HEK3:HEL3"/>
    <mergeCell ref="HEM3:HEN3"/>
    <mergeCell ref="HDQ3:HDR3"/>
    <mergeCell ref="HDS3:HDT3"/>
    <mergeCell ref="HDU3:HDV3"/>
    <mergeCell ref="HDW3:HDX3"/>
    <mergeCell ref="HDY3:HDZ3"/>
    <mergeCell ref="HEA3:HEB3"/>
    <mergeCell ref="HDE3:HDF3"/>
    <mergeCell ref="HDG3:HDH3"/>
    <mergeCell ref="HDI3:HDJ3"/>
    <mergeCell ref="HDK3:HDL3"/>
    <mergeCell ref="HDM3:HDN3"/>
    <mergeCell ref="HDO3:HDP3"/>
    <mergeCell ref="HCS3:HCT3"/>
    <mergeCell ref="HCU3:HCV3"/>
    <mergeCell ref="HCW3:HCX3"/>
    <mergeCell ref="HCY3:HCZ3"/>
    <mergeCell ref="HDA3:HDB3"/>
    <mergeCell ref="HDC3:HDD3"/>
    <mergeCell ref="HCG3:HCH3"/>
    <mergeCell ref="HCI3:HCJ3"/>
    <mergeCell ref="HCK3:HCL3"/>
    <mergeCell ref="HCM3:HCN3"/>
    <mergeCell ref="HCO3:HCP3"/>
    <mergeCell ref="HCQ3:HCR3"/>
    <mergeCell ref="HBU3:HBV3"/>
    <mergeCell ref="HBW3:HBX3"/>
    <mergeCell ref="HBY3:HBZ3"/>
    <mergeCell ref="HCA3:HCB3"/>
    <mergeCell ref="HCC3:HCD3"/>
    <mergeCell ref="HCE3:HCF3"/>
    <mergeCell ref="HBI3:HBJ3"/>
    <mergeCell ref="HBK3:HBL3"/>
    <mergeCell ref="HBM3:HBN3"/>
    <mergeCell ref="HBO3:HBP3"/>
    <mergeCell ref="HBQ3:HBR3"/>
    <mergeCell ref="HBS3:HBT3"/>
    <mergeCell ref="HAW3:HAX3"/>
    <mergeCell ref="HAY3:HAZ3"/>
    <mergeCell ref="HBA3:HBB3"/>
    <mergeCell ref="HBC3:HBD3"/>
    <mergeCell ref="HBE3:HBF3"/>
    <mergeCell ref="HBG3:HBH3"/>
    <mergeCell ref="HAK3:HAL3"/>
    <mergeCell ref="HAM3:HAN3"/>
    <mergeCell ref="HAO3:HAP3"/>
    <mergeCell ref="HAQ3:HAR3"/>
    <mergeCell ref="HAS3:HAT3"/>
    <mergeCell ref="HAU3:HAV3"/>
    <mergeCell ref="GZY3:GZZ3"/>
    <mergeCell ref="HAA3:HAB3"/>
    <mergeCell ref="HAC3:HAD3"/>
    <mergeCell ref="HAE3:HAF3"/>
    <mergeCell ref="HAG3:HAH3"/>
    <mergeCell ref="HAI3:HAJ3"/>
    <mergeCell ref="GZM3:GZN3"/>
    <mergeCell ref="GZO3:GZP3"/>
    <mergeCell ref="GZQ3:GZR3"/>
    <mergeCell ref="GZS3:GZT3"/>
    <mergeCell ref="GZU3:GZV3"/>
    <mergeCell ref="GZW3:GZX3"/>
    <mergeCell ref="GZA3:GZB3"/>
    <mergeCell ref="GZC3:GZD3"/>
    <mergeCell ref="GZE3:GZF3"/>
    <mergeCell ref="GZG3:GZH3"/>
    <mergeCell ref="GZI3:GZJ3"/>
    <mergeCell ref="GZK3:GZL3"/>
    <mergeCell ref="GYO3:GYP3"/>
    <mergeCell ref="GYQ3:GYR3"/>
    <mergeCell ref="GYS3:GYT3"/>
    <mergeCell ref="GYU3:GYV3"/>
    <mergeCell ref="GYW3:GYX3"/>
    <mergeCell ref="GYY3:GYZ3"/>
    <mergeCell ref="GYC3:GYD3"/>
    <mergeCell ref="GYE3:GYF3"/>
    <mergeCell ref="GYG3:GYH3"/>
    <mergeCell ref="GYI3:GYJ3"/>
    <mergeCell ref="GYK3:GYL3"/>
    <mergeCell ref="GYM3:GYN3"/>
    <mergeCell ref="GXQ3:GXR3"/>
    <mergeCell ref="GXS3:GXT3"/>
    <mergeCell ref="GXU3:GXV3"/>
    <mergeCell ref="GXW3:GXX3"/>
    <mergeCell ref="GXY3:GXZ3"/>
    <mergeCell ref="GYA3:GYB3"/>
    <mergeCell ref="GXE3:GXF3"/>
    <mergeCell ref="GXG3:GXH3"/>
    <mergeCell ref="GXI3:GXJ3"/>
    <mergeCell ref="GXK3:GXL3"/>
    <mergeCell ref="GXM3:GXN3"/>
    <mergeCell ref="GXO3:GXP3"/>
    <mergeCell ref="GWS3:GWT3"/>
    <mergeCell ref="GWU3:GWV3"/>
    <mergeCell ref="GWW3:GWX3"/>
    <mergeCell ref="GWY3:GWZ3"/>
    <mergeCell ref="GXA3:GXB3"/>
    <mergeCell ref="GXC3:GXD3"/>
    <mergeCell ref="GWG3:GWH3"/>
    <mergeCell ref="GWI3:GWJ3"/>
    <mergeCell ref="GWK3:GWL3"/>
    <mergeCell ref="GWM3:GWN3"/>
    <mergeCell ref="GWO3:GWP3"/>
    <mergeCell ref="GWQ3:GWR3"/>
    <mergeCell ref="GVU3:GVV3"/>
    <mergeCell ref="GVW3:GVX3"/>
    <mergeCell ref="GVY3:GVZ3"/>
    <mergeCell ref="GWA3:GWB3"/>
    <mergeCell ref="GWC3:GWD3"/>
    <mergeCell ref="GWE3:GWF3"/>
    <mergeCell ref="GVI3:GVJ3"/>
    <mergeCell ref="GVK3:GVL3"/>
    <mergeCell ref="GVM3:GVN3"/>
    <mergeCell ref="GVO3:GVP3"/>
    <mergeCell ref="GVQ3:GVR3"/>
    <mergeCell ref="GVS3:GVT3"/>
    <mergeCell ref="GUW3:GUX3"/>
    <mergeCell ref="GUY3:GUZ3"/>
    <mergeCell ref="GVA3:GVB3"/>
    <mergeCell ref="GVC3:GVD3"/>
    <mergeCell ref="GVE3:GVF3"/>
    <mergeCell ref="GVG3:GVH3"/>
    <mergeCell ref="GUK3:GUL3"/>
    <mergeCell ref="GUM3:GUN3"/>
    <mergeCell ref="GUO3:GUP3"/>
    <mergeCell ref="GUQ3:GUR3"/>
    <mergeCell ref="GUS3:GUT3"/>
    <mergeCell ref="GUU3:GUV3"/>
    <mergeCell ref="GTY3:GTZ3"/>
    <mergeCell ref="GUA3:GUB3"/>
    <mergeCell ref="GUC3:GUD3"/>
    <mergeCell ref="GUE3:GUF3"/>
    <mergeCell ref="GUG3:GUH3"/>
    <mergeCell ref="GUI3:GUJ3"/>
    <mergeCell ref="GTM3:GTN3"/>
    <mergeCell ref="GTO3:GTP3"/>
    <mergeCell ref="GTQ3:GTR3"/>
    <mergeCell ref="GTS3:GTT3"/>
    <mergeCell ref="GTU3:GTV3"/>
    <mergeCell ref="GTW3:GTX3"/>
    <mergeCell ref="GTA3:GTB3"/>
    <mergeCell ref="GTC3:GTD3"/>
    <mergeCell ref="GTE3:GTF3"/>
    <mergeCell ref="GTG3:GTH3"/>
    <mergeCell ref="GTI3:GTJ3"/>
    <mergeCell ref="GTK3:GTL3"/>
    <mergeCell ref="GSO3:GSP3"/>
    <mergeCell ref="GSQ3:GSR3"/>
    <mergeCell ref="GSS3:GST3"/>
    <mergeCell ref="GSU3:GSV3"/>
    <mergeCell ref="GSW3:GSX3"/>
    <mergeCell ref="GSY3:GSZ3"/>
    <mergeCell ref="GSC3:GSD3"/>
    <mergeCell ref="GSE3:GSF3"/>
    <mergeCell ref="GSG3:GSH3"/>
    <mergeCell ref="GSI3:GSJ3"/>
    <mergeCell ref="GSK3:GSL3"/>
    <mergeCell ref="GSM3:GSN3"/>
    <mergeCell ref="GRQ3:GRR3"/>
    <mergeCell ref="GRS3:GRT3"/>
    <mergeCell ref="GRU3:GRV3"/>
    <mergeCell ref="GRW3:GRX3"/>
    <mergeCell ref="GRY3:GRZ3"/>
    <mergeCell ref="GSA3:GSB3"/>
    <mergeCell ref="GRE3:GRF3"/>
    <mergeCell ref="GRG3:GRH3"/>
    <mergeCell ref="GRI3:GRJ3"/>
    <mergeCell ref="GRK3:GRL3"/>
    <mergeCell ref="GRM3:GRN3"/>
    <mergeCell ref="GRO3:GRP3"/>
    <mergeCell ref="GQS3:GQT3"/>
    <mergeCell ref="GQU3:GQV3"/>
    <mergeCell ref="GQW3:GQX3"/>
    <mergeCell ref="GQY3:GQZ3"/>
    <mergeCell ref="GRA3:GRB3"/>
    <mergeCell ref="GRC3:GRD3"/>
    <mergeCell ref="GQG3:GQH3"/>
    <mergeCell ref="GQI3:GQJ3"/>
    <mergeCell ref="GQK3:GQL3"/>
    <mergeCell ref="GQM3:GQN3"/>
    <mergeCell ref="GQO3:GQP3"/>
    <mergeCell ref="GQQ3:GQR3"/>
    <mergeCell ref="GPU3:GPV3"/>
    <mergeCell ref="GPW3:GPX3"/>
    <mergeCell ref="GPY3:GPZ3"/>
    <mergeCell ref="GQA3:GQB3"/>
    <mergeCell ref="GQC3:GQD3"/>
    <mergeCell ref="GQE3:GQF3"/>
    <mergeCell ref="GPI3:GPJ3"/>
    <mergeCell ref="GPK3:GPL3"/>
    <mergeCell ref="GPM3:GPN3"/>
    <mergeCell ref="GPO3:GPP3"/>
    <mergeCell ref="GPQ3:GPR3"/>
    <mergeCell ref="GPS3:GPT3"/>
    <mergeCell ref="GOW3:GOX3"/>
    <mergeCell ref="GOY3:GOZ3"/>
    <mergeCell ref="GPA3:GPB3"/>
    <mergeCell ref="GPC3:GPD3"/>
    <mergeCell ref="GPE3:GPF3"/>
    <mergeCell ref="GPG3:GPH3"/>
    <mergeCell ref="GOK3:GOL3"/>
    <mergeCell ref="GOM3:GON3"/>
    <mergeCell ref="GOO3:GOP3"/>
    <mergeCell ref="GOQ3:GOR3"/>
    <mergeCell ref="GOS3:GOT3"/>
    <mergeCell ref="GOU3:GOV3"/>
    <mergeCell ref="GNY3:GNZ3"/>
    <mergeCell ref="GOA3:GOB3"/>
    <mergeCell ref="GOC3:GOD3"/>
    <mergeCell ref="GOE3:GOF3"/>
    <mergeCell ref="GOG3:GOH3"/>
    <mergeCell ref="GOI3:GOJ3"/>
    <mergeCell ref="GNM3:GNN3"/>
    <mergeCell ref="GNO3:GNP3"/>
    <mergeCell ref="GNQ3:GNR3"/>
    <mergeCell ref="GNS3:GNT3"/>
    <mergeCell ref="GNU3:GNV3"/>
    <mergeCell ref="GNW3:GNX3"/>
    <mergeCell ref="GNA3:GNB3"/>
    <mergeCell ref="GNC3:GND3"/>
    <mergeCell ref="GNE3:GNF3"/>
    <mergeCell ref="GNG3:GNH3"/>
    <mergeCell ref="GNI3:GNJ3"/>
    <mergeCell ref="GNK3:GNL3"/>
    <mergeCell ref="GMO3:GMP3"/>
    <mergeCell ref="GMQ3:GMR3"/>
    <mergeCell ref="GMS3:GMT3"/>
    <mergeCell ref="GMU3:GMV3"/>
    <mergeCell ref="GMW3:GMX3"/>
    <mergeCell ref="GMY3:GMZ3"/>
    <mergeCell ref="GMC3:GMD3"/>
    <mergeCell ref="GME3:GMF3"/>
    <mergeCell ref="GMG3:GMH3"/>
    <mergeCell ref="GMI3:GMJ3"/>
    <mergeCell ref="GMK3:GML3"/>
    <mergeCell ref="GMM3:GMN3"/>
    <mergeCell ref="GLQ3:GLR3"/>
    <mergeCell ref="GLS3:GLT3"/>
    <mergeCell ref="GLU3:GLV3"/>
    <mergeCell ref="GLW3:GLX3"/>
    <mergeCell ref="GLY3:GLZ3"/>
    <mergeCell ref="GMA3:GMB3"/>
    <mergeCell ref="GLE3:GLF3"/>
    <mergeCell ref="GLG3:GLH3"/>
    <mergeCell ref="GLI3:GLJ3"/>
    <mergeCell ref="GLK3:GLL3"/>
    <mergeCell ref="GLM3:GLN3"/>
    <mergeCell ref="GLO3:GLP3"/>
    <mergeCell ref="GKS3:GKT3"/>
    <mergeCell ref="GKU3:GKV3"/>
    <mergeCell ref="GKW3:GKX3"/>
    <mergeCell ref="GKY3:GKZ3"/>
    <mergeCell ref="GLA3:GLB3"/>
    <mergeCell ref="GLC3:GLD3"/>
    <mergeCell ref="GKG3:GKH3"/>
    <mergeCell ref="GKI3:GKJ3"/>
    <mergeCell ref="GKK3:GKL3"/>
    <mergeCell ref="GKM3:GKN3"/>
    <mergeCell ref="GKO3:GKP3"/>
    <mergeCell ref="GKQ3:GKR3"/>
    <mergeCell ref="GJU3:GJV3"/>
    <mergeCell ref="GJW3:GJX3"/>
    <mergeCell ref="GJY3:GJZ3"/>
    <mergeCell ref="GKA3:GKB3"/>
    <mergeCell ref="GKC3:GKD3"/>
    <mergeCell ref="GKE3:GKF3"/>
    <mergeCell ref="GJI3:GJJ3"/>
    <mergeCell ref="GJK3:GJL3"/>
    <mergeCell ref="GJM3:GJN3"/>
    <mergeCell ref="GJO3:GJP3"/>
    <mergeCell ref="GJQ3:GJR3"/>
    <mergeCell ref="GJS3:GJT3"/>
    <mergeCell ref="GIW3:GIX3"/>
    <mergeCell ref="GIY3:GIZ3"/>
    <mergeCell ref="GJA3:GJB3"/>
    <mergeCell ref="GJC3:GJD3"/>
    <mergeCell ref="GJE3:GJF3"/>
    <mergeCell ref="GJG3:GJH3"/>
    <mergeCell ref="GIK3:GIL3"/>
    <mergeCell ref="GIM3:GIN3"/>
    <mergeCell ref="GIO3:GIP3"/>
    <mergeCell ref="GIQ3:GIR3"/>
    <mergeCell ref="GIS3:GIT3"/>
    <mergeCell ref="GIU3:GIV3"/>
    <mergeCell ref="GHY3:GHZ3"/>
    <mergeCell ref="GIA3:GIB3"/>
    <mergeCell ref="GIC3:GID3"/>
    <mergeCell ref="GIE3:GIF3"/>
    <mergeCell ref="GIG3:GIH3"/>
    <mergeCell ref="GII3:GIJ3"/>
    <mergeCell ref="GHM3:GHN3"/>
    <mergeCell ref="GHO3:GHP3"/>
    <mergeCell ref="GHQ3:GHR3"/>
    <mergeCell ref="GHS3:GHT3"/>
    <mergeCell ref="GHU3:GHV3"/>
    <mergeCell ref="GHW3:GHX3"/>
    <mergeCell ref="GHA3:GHB3"/>
    <mergeCell ref="GHC3:GHD3"/>
    <mergeCell ref="GHE3:GHF3"/>
    <mergeCell ref="GHG3:GHH3"/>
    <mergeCell ref="GHI3:GHJ3"/>
    <mergeCell ref="GHK3:GHL3"/>
    <mergeCell ref="GGO3:GGP3"/>
    <mergeCell ref="GGQ3:GGR3"/>
    <mergeCell ref="GGS3:GGT3"/>
    <mergeCell ref="GGU3:GGV3"/>
    <mergeCell ref="GGW3:GGX3"/>
    <mergeCell ref="GGY3:GGZ3"/>
    <mergeCell ref="GGC3:GGD3"/>
    <mergeCell ref="GGE3:GGF3"/>
    <mergeCell ref="GGG3:GGH3"/>
    <mergeCell ref="GGI3:GGJ3"/>
    <mergeCell ref="GGK3:GGL3"/>
    <mergeCell ref="GGM3:GGN3"/>
    <mergeCell ref="GFQ3:GFR3"/>
    <mergeCell ref="GFS3:GFT3"/>
    <mergeCell ref="GFU3:GFV3"/>
    <mergeCell ref="GFW3:GFX3"/>
    <mergeCell ref="GFY3:GFZ3"/>
    <mergeCell ref="GGA3:GGB3"/>
    <mergeCell ref="GFE3:GFF3"/>
    <mergeCell ref="GFG3:GFH3"/>
    <mergeCell ref="GFI3:GFJ3"/>
    <mergeCell ref="GFK3:GFL3"/>
    <mergeCell ref="GFM3:GFN3"/>
    <mergeCell ref="GFO3:GFP3"/>
    <mergeCell ref="GES3:GET3"/>
    <mergeCell ref="GEU3:GEV3"/>
    <mergeCell ref="GEW3:GEX3"/>
    <mergeCell ref="GEY3:GEZ3"/>
    <mergeCell ref="GFA3:GFB3"/>
    <mergeCell ref="GFC3:GFD3"/>
    <mergeCell ref="GEG3:GEH3"/>
    <mergeCell ref="GEI3:GEJ3"/>
    <mergeCell ref="GEK3:GEL3"/>
    <mergeCell ref="GEM3:GEN3"/>
    <mergeCell ref="GEO3:GEP3"/>
    <mergeCell ref="GEQ3:GER3"/>
    <mergeCell ref="GDU3:GDV3"/>
    <mergeCell ref="GDW3:GDX3"/>
    <mergeCell ref="GDY3:GDZ3"/>
    <mergeCell ref="GEA3:GEB3"/>
    <mergeCell ref="GEC3:GED3"/>
    <mergeCell ref="GEE3:GEF3"/>
    <mergeCell ref="GDI3:GDJ3"/>
    <mergeCell ref="GDK3:GDL3"/>
    <mergeCell ref="GDM3:GDN3"/>
    <mergeCell ref="GDO3:GDP3"/>
    <mergeCell ref="GDQ3:GDR3"/>
    <mergeCell ref="GDS3:GDT3"/>
    <mergeCell ref="GCW3:GCX3"/>
    <mergeCell ref="GCY3:GCZ3"/>
    <mergeCell ref="GDA3:GDB3"/>
    <mergeCell ref="GDC3:GDD3"/>
    <mergeCell ref="GDE3:GDF3"/>
    <mergeCell ref="GDG3:GDH3"/>
    <mergeCell ref="GCK3:GCL3"/>
    <mergeCell ref="GCM3:GCN3"/>
    <mergeCell ref="GCO3:GCP3"/>
    <mergeCell ref="GCQ3:GCR3"/>
    <mergeCell ref="GCS3:GCT3"/>
    <mergeCell ref="GCU3:GCV3"/>
    <mergeCell ref="GBY3:GBZ3"/>
    <mergeCell ref="GCA3:GCB3"/>
    <mergeCell ref="GCC3:GCD3"/>
    <mergeCell ref="GCE3:GCF3"/>
    <mergeCell ref="GCG3:GCH3"/>
    <mergeCell ref="GCI3:GCJ3"/>
    <mergeCell ref="GBM3:GBN3"/>
    <mergeCell ref="GBO3:GBP3"/>
    <mergeCell ref="GBQ3:GBR3"/>
    <mergeCell ref="GBS3:GBT3"/>
    <mergeCell ref="GBU3:GBV3"/>
    <mergeCell ref="GBW3:GBX3"/>
    <mergeCell ref="GBA3:GBB3"/>
    <mergeCell ref="GBC3:GBD3"/>
    <mergeCell ref="GBE3:GBF3"/>
    <mergeCell ref="GBG3:GBH3"/>
    <mergeCell ref="GBI3:GBJ3"/>
    <mergeCell ref="GBK3:GBL3"/>
    <mergeCell ref="GAO3:GAP3"/>
    <mergeCell ref="GAQ3:GAR3"/>
    <mergeCell ref="GAS3:GAT3"/>
    <mergeCell ref="GAU3:GAV3"/>
    <mergeCell ref="GAW3:GAX3"/>
    <mergeCell ref="GAY3:GAZ3"/>
    <mergeCell ref="GAC3:GAD3"/>
    <mergeCell ref="GAE3:GAF3"/>
    <mergeCell ref="GAG3:GAH3"/>
    <mergeCell ref="GAI3:GAJ3"/>
    <mergeCell ref="GAK3:GAL3"/>
    <mergeCell ref="GAM3:GAN3"/>
    <mergeCell ref="FZQ3:FZR3"/>
    <mergeCell ref="FZS3:FZT3"/>
    <mergeCell ref="FZU3:FZV3"/>
    <mergeCell ref="FZW3:FZX3"/>
    <mergeCell ref="FZY3:FZZ3"/>
    <mergeCell ref="GAA3:GAB3"/>
    <mergeCell ref="FZE3:FZF3"/>
    <mergeCell ref="FZG3:FZH3"/>
    <mergeCell ref="FZI3:FZJ3"/>
    <mergeCell ref="FZK3:FZL3"/>
    <mergeCell ref="FZM3:FZN3"/>
    <mergeCell ref="FZO3:FZP3"/>
    <mergeCell ref="FYS3:FYT3"/>
    <mergeCell ref="FYU3:FYV3"/>
    <mergeCell ref="FYW3:FYX3"/>
    <mergeCell ref="FYY3:FYZ3"/>
    <mergeCell ref="FZA3:FZB3"/>
    <mergeCell ref="FZC3:FZD3"/>
    <mergeCell ref="FYG3:FYH3"/>
    <mergeCell ref="FYI3:FYJ3"/>
    <mergeCell ref="FYK3:FYL3"/>
    <mergeCell ref="FYM3:FYN3"/>
    <mergeCell ref="FYO3:FYP3"/>
    <mergeCell ref="FYQ3:FYR3"/>
    <mergeCell ref="FXU3:FXV3"/>
    <mergeCell ref="FXW3:FXX3"/>
    <mergeCell ref="FXY3:FXZ3"/>
    <mergeCell ref="FYA3:FYB3"/>
    <mergeCell ref="FYC3:FYD3"/>
    <mergeCell ref="FYE3:FYF3"/>
    <mergeCell ref="FXI3:FXJ3"/>
    <mergeCell ref="FXK3:FXL3"/>
    <mergeCell ref="FXM3:FXN3"/>
    <mergeCell ref="FXO3:FXP3"/>
    <mergeCell ref="FXQ3:FXR3"/>
    <mergeCell ref="FXS3:FXT3"/>
    <mergeCell ref="FWW3:FWX3"/>
    <mergeCell ref="FWY3:FWZ3"/>
    <mergeCell ref="FXA3:FXB3"/>
    <mergeCell ref="FXC3:FXD3"/>
    <mergeCell ref="FXE3:FXF3"/>
    <mergeCell ref="FXG3:FXH3"/>
    <mergeCell ref="FWK3:FWL3"/>
    <mergeCell ref="FWM3:FWN3"/>
    <mergeCell ref="FWO3:FWP3"/>
    <mergeCell ref="FWQ3:FWR3"/>
    <mergeCell ref="FWS3:FWT3"/>
    <mergeCell ref="FWU3:FWV3"/>
    <mergeCell ref="FVY3:FVZ3"/>
    <mergeCell ref="FWA3:FWB3"/>
    <mergeCell ref="FWC3:FWD3"/>
    <mergeCell ref="FWE3:FWF3"/>
    <mergeCell ref="FWG3:FWH3"/>
    <mergeCell ref="FWI3:FWJ3"/>
    <mergeCell ref="FVM3:FVN3"/>
    <mergeCell ref="FVO3:FVP3"/>
    <mergeCell ref="FVQ3:FVR3"/>
    <mergeCell ref="FVS3:FVT3"/>
    <mergeCell ref="FVU3:FVV3"/>
    <mergeCell ref="FVW3:FVX3"/>
    <mergeCell ref="FVA3:FVB3"/>
    <mergeCell ref="FVC3:FVD3"/>
    <mergeCell ref="FVE3:FVF3"/>
    <mergeCell ref="FVG3:FVH3"/>
    <mergeCell ref="FVI3:FVJ3"/>
    <mergeCell ref="FVK3:FVL3"/>
    <mergeCell ref="FUO3:FUP3"/>
    <mergeCell ref="FUQ3:FUR3"/>
    <mergeCell ref="FUS3:FUT3"/>
    <mergeCell ref="FUU3:FUV3"/>
    <mergeCell ref="FUW3:FUX3"/>
    <mergeCell ref="FUY3:FUZ3"/>
    <mergeCell ref="FUC3:FUD3"/>
    <mergeCell ref="FUE3:FUF3"/>
    <mergeCell ref="FUG3:FUH3"/>
    <mergeCell ref="FUI3:FUJ3"/>
    <mergeCell ref="FUK3:FUL3"/>
    <mergeCell ref="FUM3:FUN3"/>
    <mergeCell ref="FTQ3:FTR3"/>
    <mergeCell ref="FTS3:FTT3"/>
    <mergeCell ref="FTU3:FTV3"/>
    <mergeCell ref="FTW3:FTX3"/>
    <mergeCell ref="FTY3:FTZ3"/>
    <mergeCell ref="FUA3:FUB3"/>
    <mergeCell ref="FTE3:FTF3"/>
    <mergeCell ref="FTG3:FTH3"/>
    <mergeCell ref="FTI3:FTJ3"/>
    <mergeCell ref="FTK3:FTL3"/>
    <mergeCell ref="FTM3:FTN3"/>
    <mergeCell ref="FTO3:FTP3"/>
    <mergeCell ref="FSS3:FST3"/>
    <mergeCell ref="FSU3:FSV3"/>
    <mergeCell ref="FSW3:FSX3"/>
    <mergeCell ref="FSY3:FSZ3"/>
    <mergeCell ref="FTA3:FTB3"/>
    <mergeCell ref="FTC3:FTD3"/>
    <mergeCell ref="FSG3:FSH3"/>
    <mergeCell ref="FSI3:FSJ3"/>
    <mergeCell ref="FSK3:FSL3"/>
    <mergeCell ref="FSM3:FSN3"/>
    <mergeCell ref="FSO3:FSP3"/>
    <mergeCell ref="FSQ3:FSR3"/>
    <mergeCell ref="FRU3:FRV3"/>
    <mergeCell ref="FRW3:FRX3"/>
    <mergeCell ref="FRY3:FRZ3"/>
    <mergeCell ref="FSA3:FSB3"/>
    <mergeCell ref="FSC3:FSD3"/>
    <mergeCell ref="FSE3:FSF3"/>
    <mergeCell ref="FRI3:FRJ3"/>
    <mergeCell ref="FRK3:FRL3"/>
    <mergeCell ref="FRM3:FRN3"/>
    <mergeCell ref="FRO3:FRP3"/>
    <mergeCell ref="FRQ3:FRR3"/>
    <mergeCell ref="FRS3:FRT3"/>
    <mergeCell ref="FQW3:FQX3"/>
    <mergeCell ref="FQY3:FQZ3"/>
    <mergeCell ref="FRA3:FRB3"/>
    <mergeCell ref="FRC3:FRD3"/>
    <mergeCell ref="FRE3:FRF3"/>
    <mergeCell ref="FRG3:FRH3"/>
    <mergeCell ref="FQK3:FQL3"/>
    <mergeCell ref="FQM3:FQN3"/>
    <mergeCell ref="FQO3:FQP3"/>
    <mergeCell ref="FQQ3:FQR3"/>
    <mergeCell ref="FQS3:FQT3"/>
    <mergeCell ref="FQU3:FQV3"/>
    <mergeCell ref="FPY3:FPZ3"/>
    <mergeCell ref="FQA3:FQB3"/>
    <mergeCell ref="FQC3:FQD3"/>
    <mergeCell ref="FQE3:FQF3"/>
    <mergeCell ref="FQG3:FQH3"/>
    <mergeCell ref="FQI3:FQJ3"/>
    <mergeCell ref="FPM3:FPN3"/>
    <mergeCell ref="FPO3:FPP3"/>
    <mergeCell ref="FPQ3:FPR3"/>
    <mergeCell ref="FPS3:FPT3"/>
    <mergeCell ref="FPU3:FPV3"/>
    <mergeCell ref="FPW3:FPX3"/>
    <mergeCell ref="FPA3:FPB3"/>
    <mergeCell ref="FPC3:FPD3"/>
    <mergeCell ref="FPE3:FPF3"/>
    <mergeCell ref="FPG3:FPH3"/>
    <mergeCell ref="FPI3:FPJ3"/>
    <mergeCell ref="FPK3:FPL3"/>
    <mergeCell ref="FOO3:FOP3"/>
    <mergeCell ref="FOQ3:FOR3"/>
    <mergeCell ref="FOS3:FOT3"/>
    <mergeCell ref="FOU3:FOV3"/>
    <mergeCell ref="FOW3:FOX3"/>
    <mergeCell ref="FOY3:FOZ3"/>
    <mergeCell ref="FOC3:FOD3"/>
    <mergeCell ref="FOE3:FOF3"/>
    <mergeCell ref="FOG3:FOH3"/>
    <mergeCell ref="FOI3:FOJ3"/>
    <mergeCell ref="FOK3:FOL3"/>
    <mergeCell ref="FOM3:FON3"/>
    <mergeCell ref="FNQ3:FNR3"/>
    <mergeCell ref="FNS3:FNT3"/>
    <mergeCell ref="FNU3:FNV3"/>
    <mergeCell ref="FNW3:FNX3"/>
    <mergeCell ref="FNY3:FNZ3"/>
    <mergeCell ref="FOA3:FOB3"/>
    <mergeCell ref="FNE3:FNF3"/>
    <mergeCell ref="FNG3:FNH3"/>
    <mergeCell ref="FNI3:FNJ3"/>
    <mergeCell ref="FNK3:FNL3"/>
    <mergeCell ref="FNM3:FNN3"/>
    <mergeCell ref="FNO3:FNP3"/>
    <mergeCell ref="FMS3:FMT3"/>
    <mergeCell ref="FMU3:FMV3"/>
    <mergeCell ref="FMW3:FMX3"/>
    <mergeCell ref="FMY3:FMZ3"/>
    <mergeCell ref="FNA3:FNB3"/>
    <mergeCell ref="FNC3:FND3"/>
    <mergeCell ref="FMG3:FMH3"/>
    <mergeCell ref="FMI3:FMJ3"/>
    <mergeCell ref="FMK3:FML3"/>
    <mergeCell ref="FMM3:FMN3"/>
    <mergeCell ref="FMO3:FMP3"/>
    <mergeCell ref="FMQ3:FMR3"/>
    <mergeCell ref="FLU3:FLV3"/>
    <mergeCell ref="FLW3:FLX3"/>
    <mergeCell ref="FLY3:FLZ3"/>
    <mergeCell ref="FMA3:FMB3"/>
    <mergeCell ref="FMC3:FMD3"/>
    <mergeCell ref="FME3:FMF3"/>
    <mergeCell ref="FLI3:FLJ3"/>
    <mergeCell ref="FLK3:FLL3"/>
    <mergeCell ref="FLM3:FLN3"/>
    <mergeCell ref="FLO3:FLP3"/>
    <mergeCell ref="FLQ3:FLR3"/>
    <mergeCell ref="FLS3:FLT3"/>
    <mergeCell ref="FKW3:FKX3"/>
    <mergeCell ref="FKY3:FKZ3"/>
    <mergeCell ref="FLA3:FLB3"/>
    <mergeCell ref="FLC3:FLD3"/>
    <mergeCell ref="FLE3:FLF3"/>
    <mergeCell ref="FLG3:FLH3"/>
    <mergeCell ref="FKK3:FKL3"/>
    <mergeCell ref="FKM3:FKN3"/>
    <mergeCell ref="FKO3:FKP3"/>
    <mergeCell ref="FKQ3:FKR3"/>
    <mergeCell ref="FKS3:FKT3"/>
    <mergeCell ref="FKU3:FKV3"/>
    <mergeCell ref="FJY3:FJZ3"/>
    <mergeCell ref="FKA3:FKB3"/>
    <mergeCell ref="FKC3:FKD3"/>
    <mergeCell ref="FKE3:FKF3"/>
    <mergeCell ref="FKG3:FKH3"/>
    <mergeCell ref="FKI3:FKJ3"/>
    <mergeCell ref="FJM3:FJN3"/>
    <mergeCell ref="FJO3:FJP3"/>
    <mergeCell ref="FJQ3:FJR3"/>
    <mergeCell ref="FJS3:FJT3"/>
    <mergeCell ref="FJU3:FJV3"/>
    <mergeCell ref="FJW3:FJX3"/>
    <mergeCell ref="FJA3:FJB3"/>
    <mergeCell ref="FJC3:FJD3"/>
    <mergeCell ref="FJE3:FJF3"/>
    <mergeCell ref="FJG3:FJH3"/>
    <mergeCell ref="FJI3:FJJ3"/>
    <mergeCell ref="FJK3:FJL3"/>
    <mergeCell ref="FIO3:FIP3"/>
    <mergeCell ref="FIQ3:FIR3"/>
    <mergeCell ref="FIS3:FIT3"/>
    <mergeCell ref="FIU3:FIV3"/>
    <mergeCell ref="FIW3:FIX3"/>
    <mergeCell ref="FIY3:FIZ3"/>
    <mergeCell ref="FIC3:FID3"/>
    <mergeCell ref="FIE3:FIF3"/>
    <mergeCell ref="FIG3:FIH3"/>
    <mergeCell ref="FII3:FIJ3"/>
    <mergeCell ref="FIK3:FIL3"/>
    <mergeCell ref="FIM3:FIN3"/>
    <mergeCell ref="FHQ3:FHR3"/>
    <mergeCell ref="FHS3:FHT3"/>
    <mergeCell ref="FHU3:FHV3"/>
    <mergeCell ref="FHW3:FHX3"/>
    <mergeCell ref="FHY3:FHZ3"/>
    <mergeCell ref="FIA3:FIB3"/>
    <mergeCell ref="FHE3:FHF3"/>
    <mergeCell ref="FHG3:FHH3"/>
    <mergeCell ref="FHI3:FHJ3"/>
    <mergeCell ref="FHK3:FHL3"/>
    <mergeCell ref="FHM3:FHN3"/>
    <mergeCell ref="FHO3:FHP3"/>
    <mergeCell ref="FGS3:FGT3"/>
    <mergeCell ref="FGU3:FGV3"/>
    <mergeCell ref="FGW3:FGX3"/>
    <mergeCell ref="FGY3:FGZ3"/>
    <mergeCell ref="FHA3:FHB3"/>
    <mergeCell ref="FHC3:FHD3"/>
    <mergeCell ref="FGG3:FGH3"/>
    <mergeCell ref="FGI3:FGJ3"/>
    <mergeCell ref="FGK3:FGL3"/>
    <mergeCell ref="FGM3:FGN3"/>
    <mergeCell ref="FGO3:FGP3"/>
    <mergeCell ref="FGQ3:FGR3"/>
    <mergeCell ref="FFU3:FFV3"/>
    <mergeCell ref="FFW3:FFX3"/>
    <mergeCell ref="FFY3:FFZ3"/>
    <mergeCell ref="FGA3:FGB3"/>
    <mergeCell ref="FGC3:FGD3"/>
    <mergeCell ref="FGE3:FGF3"/>
    <mergeCell ref="FFI3:FFJ3"/>
    <mergeCell ref="FFK3:FFL3"/>
    <mergeCell ref="FFM3:FFN3"/>
    <mergeCell ref="FFO3:FFP3"/>
    <mergeCell ref="FFQ3:FFR3"/>
    <mergeCell ref="FFS3:FFT3"/>
    <mergeCell ref="FEW3:FEX3"/>
    <mergeCell ref="FEY3:FEZ3"/>
    <mergeCell ref="FFA3:FFB3"/>
    <mergeCell ref="FFC3:FFD3"/>
    <mergeCell ref="FFE3:FFF3"/>
    <mergeCell ref="FFG3:FFH3"/>
    <mergeCell ref="FEK3:FEL3"/>
    <mergeCell ref="FEM3:FEN3"/>
    <mergeCell ref="FEO3:FEP3"/>
    <mergeCell ref="FEQ3:FER3"/>
    <mergeCell ref="FES3:FET3"/>
    <mergeCell ref="FEU3:FEV3"/>
    <mergeCell ref="FDY3:FDZ3"/>
    <mergeCell ref="FEA3:FEB3"/>
    <mergeCell ref="FEC3:FED3"/>
    <mergeCell ref="FEE3:FEF3"/>
    <mergeCell ref="FEG3:FEH3"/>
    <mergeCell ref="FEI3:FEJ3"/>
    <mergeCell ref="FDM3:FDN3"/>
    <mergeCell ref="FDO3:FDP3"/>
    <mergeCell ref="FDQ3:FDR3"/>
    <mergeCell ref="FDS3:FDT3"/>
    <mergeCell ref="FDU3:FDV3"/>
    <mergeCell ref="FDW3:FDX3"/>
    <mergeCell ref="FDA3:FDB3"/>
    <mergeCell ref="FDC3:FDD3"/>
    <mergeCell ref="FDE3:FDF3"/>
    <mergeCell ref="FDG3:FDH3"/>
    <mergeCell ref="FDI3:FDJ3"/>
    <mergeCell ref="FDK3:FDL3"/>
    <mergeCell ref="FCO3:FCP3"/>
    <mergeCell ref="FCQ3:FCR3"/>
    <mergeCell ref="FCS3:FCT3"/>
    <mergeCell ref="FCU3:FCV3"/>
    <mergeCell ref="FCW3:FCX3"/>
    <mergeCell ref="FCY3:FCZ3"/>
    <mergeCell ref="FCC3:FCD3"/>
    <mergeCell ref="FCE3:FCF3"/>
    <mergeCell ref="FCG3:FCH3"/>
    <mergeCell ref="FCI3:FCJ3"/>
    <mergeCell ref="FCK3:FCL3"/>
    <mergeCell ref="FCM3:FCN3"/>
    <mergeCell ref="FBQ3:FBR3"/>
    <mergeCell ref="FBS3:FBT3"/>
    <mergeCell ref="FBU3:FBV3"/>
    <mergeCell ref="FBW3:FBX3"/>
    <mergeCell ref="FBY3:FBZ3"/>
    <mergeCell ref="FCA3:FCB3"/>
    <mergeCell ref="FBE3:FBF3"/>
    <mergeCell ref="FBG3:FBH3"/>
    <mergeCell ref="FBI3:FBJ3"/>
    <mergeCell ref="FBK3:FBL3"/>
    <mergeCell ref="FBM3:FBN3"/>
    <mergeCell ref="FBO3:FBP3"/>
    <mergeCell ref="FAS3:FAT3"/>
    <mergeCell ref="FAU3:FAV3"/>
    <mergeCell ref="FAW3:FAX3"/>
    <mergeCell ref="FAY3:FAZ3"/>
    <mergeCell ref="FBA3:FBB3"/>
    <mergeCell ref="FBC3:FBD3"/>
    <mergeCell ref="FAG3:FAH3"/>
    <mergeCell ref="FAI3:FAJ3"/>
    <mergeCell ref="FAK3:FAL3"/>
    <mergeCell ref="FAM3:FAN3"/>
    <mergeCell ref="FAO3:FAP3"/>
    <mergeCell ref="FAQ3:FAR3"/>
    <mergeCell ref="EZU3:EZV3"/>
    <mergeCell ref="EZW3:EZX3"/>
    <mergeCell ref="EZY3:EZZ3"/>
    <mergeCell ref="FAA3:FAB3"/>
    <mergeCell ref="FAC3:FAD3"/>
    <mergeCell ref="FAE3:FAF3"/>
    <mergeCell ref="EZI3:EZJ3"/>
    <mergeCell ref="EZK3:EZL3"/>
    <mergeCell ref="EZM3:EZN3"/>
    <mergeCell ref="EZO3:EZP3"/>
    <mergeCell ref="EZQ3:EZR3"/>
    <mergeCell ref="EZS3:EZT3"/>
    <mergeCell ref="EYW3:EYX3"/>
    <mergeCell ref="EYY3:EYZ3"/>
    <mergeCell ref="EZA3:EZB3"/>
    <mergeCell ref="EZC3:EZD3"/>
    <mergeCell ref="EZE3:EZF3"/>
    <mergeCell ref="EZG3:EZH3"/>
    <mergeCell ref="EYK3:EYL3"/>
    <mergeCell ref="EYM3:EYN3"/>
    <mergeCell ref="EYO3:EYP3"/>
    <mergeCell ref="EYQ3:EYR3"/>
    <mergeCell ref="EYS3:EYT3"/>
    <mergeCell ref="EYU3:EYV3"/>
    <mergeCell ref="EXY3:EXZ3"/>
    <mergeCell ref="EYA3:EYB3"/>
    <mergeCell ref="EYC3:EYD3"/>
    <mergeCell ref="EYE3:EYF3"/>
    <mergeCell ref="EYG3:EYH3"/>
    <mergeCell ref="EYI3:EYJ3"/>
    <mergeCell ref="EXM3:EXN3"/>
    <mergeCell ref="EXO3:EXP3"/>
    <mergeCell ref="EXQ3:EXR3"/>
    <mergeCell ref="EXS3:EXT3"/>
    <mergeCell ref="EXU3:EXV3"/>
    <mergeCell ref="EXW3:EXX3"/>
    <mergeCell ref="EXA3:EXB3"/>
    <mergeCell ref="EXC3:EXD3"/>
    <mergeCell ref="EXE3:EXF3"/>
    <mergeCell ref="EXG3:EXH3"/>
    <mergeCell ref="EXI3:EXJ3"/>
    <mergeCell ref="EXK3:EXL3"/>
    <mergeCell ref="EWO3:EWP3"/>
    <mergeCell ref="EWQ3:EWR3"/>
    <mergeCell ref="EWS3:EWT3"/>
    <mergeCell ref="EWU3:EWV3"/>
    <mergeCell ref="EWW3:EWX3"/>
    <mergeCell ref="EWY3:EWZ3"/>
    <mergeCell ref="EWC3:EWD3"/>
    <mergeCell ref="EWE3:EWF3"/>
    <mergeCell ref="EWG3:EWH3"/>
    <mergeCell ref="EWI3:EWJ3"/>
    <mergeCell ref="EWK3:EWL3"/>
    <mergeCell ref="EWM3:EWN3"/>
    <mergeCell ref="EVQ3:EVR3"/>
    <mergeCell ref="EVS3:EVT3"/>
    <mergeCell ref="EVU3:EVV3"/>
    <mergeCell ref="EVW3:EVX3"/>
    <mergeCell ref="EVY3:EVZ3"/>
    <mergeCell ref="EWA3:EWB3"/>
    <mergeCell ref="EVE3:EVF3"/>
    <mergeCell ref="EVG3:EVH3"/>
    <mergeCell ref="EVI3:EVJ3"/>
    <mergeCell ref="EVK3:EVL3"/>
    <mergeCell ref="EVM3:EVN3"/>
    <mergeCell ref="EVO3:EVP3"/>
    <mergeCell ref="EUS3:EUT3"/>
    <mergeCell ref="EUU3:EUV3"/>
    <mergeCell ref="EUW3:EUX3"/>
    <mergeCell ref="EUY3:EUZ3"/>
    <mergeCell ref="EVA3:EVB3"/>
    <mergeCell ref="EVC3:EVD3"/>
    <mergeCell ref="EUG3:EUH3"/>
    <mergeCell ref="EUI3:EUJ3"/>
    <mergeCell ref="EUK3:EUL3"/>
    <mergeCell ref="EUM3:EUN3"/>
    <mergeCell ref="EUO3:EUP3"/>
    <mergeCell ref="EUQ3:EUR3"/>
    <mergeCell ref="ETU3:ETV3"/>
    <mergeCell ref="ETW3:ETX3"/>
    <mergeCell ref="ETY3:ETZ3"/>
    <mergeCell ref="EUA3:EUB3"/>
    <mergeCell ref="EUC3:EUD3"/>
    <mergeCell ref="EUE3:EUF3"/>
    <mergeCell ref="ETI3:ETJ3"/>
    <mergeCell ref="ETK3:ETL3"/>
    <mergeCell ref="ETM3:ETN3"/>
    <mergeCell ref="ETO3:ETP3"/>
    <mergeCell ref="ETQ3:ETR3"/>
    <mergeCell ref="ETS3:ETT3"/>
    <mergeCell ref="ESW3:ESX3"/>
    <mergeCell ref="ESY3:ESZ3"/>
    <mergeCell ref="ETA3:ETB3"/>
    <mergeCell ref="ETC3:ETD3"/>
    <mergeCell ref="ETE3:ETF3"/>
    <mergeCell ref="ETG3:ETH3"/>
    <mergeCell ref="ESK3:ESL3"/>
    <mergeCell ref="ESM3:ESN3"/>
    <mergeCell ref="ESO3:ESP3"/>
    <mergeCell ref="ESQ3:ESR3"/>
    <mergeCell ref="ESS3:EST3"/>
    <mergeCell ref="ESU3:ESV3"/>
    <mergeCell ref="ERY3:ERZ3"/>
    <mergeCell ref="ESA3:ESB3"/>
    <mergeCell ref="ESC3:ESD3"/>
    <mergeCell ref="ESE3:ESF3"/>
    <mergeCell ref="ESG3:ESH3"/>
    <mergeCell ref="ESI3:ESJ3"/>
    <mergeCell ref="ERM3:ERN3"/>
    <mergeCell ref="ERO3:ERP3"/>
    <mergeCell ref="ERQ3:ERR3"/>
    <mergeCell ref="ERS3:ERT3"/>
    <mergeCell ref="ERU3:ERV3"/>
    <mergeCell ref="ERW3:ERX3"/>
    <mergeCell ref="ERA3:ERB3"/>
    <mergeCell ref="ERC3:ERD3"/>
    <mergeCell ref="ERE3:ERF3"/>
    <mergeCell ref="ERG3:ERH3"/>
    <mergeCell ref="ERI3:ERJ3"/>
    <mergeCell ref="ERK3:ERL3"/>
    <mergeCell ref="EQO3:EQP3"/>
    <mergeCell ref="EQQ3:EQR3"/>
    <mergeCell ref="EQS3:EQT3"/>
    <mergeCell ref="EQU3:EQV3"/>
    <mergeCell ref="EQW3:EQX3"/>
    <mergeCell ref="EQY3:EQZ3"/>
    <mergeCell ref="EQC3:EQD3"/>
    <mergeCell ref="EQE3:EQF3"/>
    <mergeCell ref="EQG3:EQH3"/>
    <mergeCell ref="EQI3:EQJ3"/>
    <mergeCell ref="EQK3:EQL3"/>
    <mergeCell ref="EQM3:EQN3"/>
    <mergeCell ref="EPQ3:EPR3"/>
    <mergeCell ref="EPS3:EPT3"/>
    <mergeCell ref="EPU3:EPV3"/>
    <mergeCell ref="EPW3:EPX3"/>
    <mergeCell ref="EPY3:EPZ3"/>
    <mergeCell ref="EQA3:EQB3"/>
    <mergeCell ref="EPE3:EPF3"/>
    <mergeCell ref="EPG3:EPH3"/>
    <mergeCell ref="EPI3:EPJ3"/>
    <mergeCell ref="EPK3:EPL3"/>
    <mergeCell ref="EPM3:EPN3"/>
    <mergeCell ref="EPO3:EPP3"/>
    <mergeCell ref="EOS3:EOT3"/>
    <mergeCell ref="EOU3:EOV3"/>
    <mergeCell ref="EOW3:EOX3"/>
    <mergeCell ref="EOY3:EOZ3"/>
    <mergeCell ref="EPA3:EPB3"/>
    <mergeCell ref="EPC3:EPD3"/>
    <mergeCell ref="EOG3:EOH3"/>
    <mergeCell ref="EOI3:EOJ3"/>
    <mergeCell ref="EOK3:EOL3"/>
    <mergeCell ref="EOM3:EON3"/>
    <mergeCell ref="EOO3:EOP3"/>
    <mergeCell ref="EOQ3:EOR3"/>
    <mergeCell ref="ENU3:ENV3"/>
    <mergeCell ref="ENW3:ENX3"/>
    <mergeCell ref="ENY3:ENZ3"/>
    <mergeCell ref="EOA3:EOB3"/>
    <mergeCell ref="EOC3:EOD3"/>
    <mergeCell ref="EOE3:EOF3"/>
    <mergeCell ref="ENI3:ENJ3"/>
    <mergeCell ref="ENK3:ENL3"/>
    <mergeCell ref="ENM3:ENN3"/>
    <mergeCell ref="ENO3:ENP3"/>
    <mergeCell ref="ENQ3:ENR3"/>
    <mergeCell ref="ENS3:ENT3"/>
    <mergeCell ref="EMW3:EMX3"/>
    <mergeCell ref="EMY3:EMZ3"/>
    <mergeCell ref="ENA3:ENB3"/>
    <mergeCell ref="ENC3:END3"/>
    <mergeCell ref="ENE3:ENF3"/>
    <mergeCell ref="ENG3:ENH3"/>
    <mergeCell ref="EMK3:EML3"/>
    <mergeCell ref="EMM3:EMN3"/>
    <mergeCell ref="EMO3:EMP3"/>
    <mergeCell ref="EMQ3:EMR3"/>
    <mergeCell ref="EMS3:EMT3"/>
    <mergeCell ref="EMU3:EMV3"/>
    <mergeCell ref="ELY3:ELZ3"/>
    <mergeCell ref="EMA3:EMB3"/>
    <mergeCell ref="EMC3:EMD3"/>
    <mergeCell ref="EME3:EMF3"/>
    <mergeCell ref="EMG3:EMH3"/>
    <mergeCell ref="EMI3:EMJ3"/>
    <mergeCell ref="ELM3:ELN3"/>
    <mergeCell ref="ELO3:ELP3"/>
    <mergeCell ref="ELQ3:ELR3"/>
    <mergeCell ref="ELS3:ELT3"/>
    <mergeCell ref="ELU3:ELV3"/>
    <mergeCell ref="ELW3:ELX3"/>
    <mergeCell ref="ELA3:ELB3"/>
    <mergeCell ref="ELC3:ELD3"/>
    <mergeCell ref="ELE3:ELF3"/>
    <mergeCell ref="ELG3:ELH3"/>
    <mergeCell ref="ELI3:ELJ3"/>
    <mergeCell ref="ELK3:ELL3"/>
    <mergeCell ref="EKO3:EKP3"/>
    <mergeCell ref="EKQ3:EKR3"/>
    <mergeCell ref="EKS3:EKT3"/>
    <mergeCell ref="EKU3:EKV3"/>
    <mergeCell ref="EKW3:EKX3"/>
    <mergeCell ref="EKY3:EKZ3"/>
    <mergeCell ref="EKC3:EKD3"/>
    <mergeCell ref="EKE3:EKF3"/>
    <mergeCell ref="EKG3:EKH3"/>
    <mergeCell ref="EKI3:EKJ3"/>
    <mergeCell ref="EKK3:EKL3"/>
    <mergeCell ref="EKM3:EKN3"/>
    <mergeCell ref="EJQ3:EJR3"/>
    <mergeCell ref="EJS3:EJT3"/>
    <mergeCell ref="EJU3:EJV3"/>
    <mergeCell ref="EJW3:EJX3"/>
    <mergeCell ref="EJY3:EJZ3"/>
    <mergeCell ref="EKA3:EKB3"/>
    <mergeCell ref="EJE3:EJF3"/>
    <mergeCell ref="EJG3:EJH3"/>
    <mergeCell ref="EJI3:EJJ3"/>
    <mergeCell ref="EJK3:EJL3"/>
    <mergeCell ref="EJM3:EJN3"/>
    <mergeCell ref="EJO3:EJP3"/>
    <mergeCell ref="EIS3:EIT3"/>
    <mergeCell ref="EIU3:EIV3"/>
    <mergeCell ref="EIW3:EIX3"/>
    <mergeCell ref="EIY3:EIZ3"/>
    <mergeCell ref="EJA3:EJB3"/>
    <mergeCell ref="EJC3:EJD3"/>
    <mergeCell ref="EIG3:EIH3"/>
    <mergeCell ref="EII3:EIJ3"/>
    <mergeCell ref="EIK3:EIL3"/>
    <mergeCell ref="EIM3:EIN3"/>
    <mergeCell ref="EIO3:EIP3"/>
    <mergeCell ref="EIQ3:EIR3"/>
    <mergeCell ref="EHU3:EHV3"/>
    <mergeCell ref="EHW3:EHX3"/>
    <mergeCell ref="EHY3:EHZ3"/>
    <mergeCell ref="EIA3:EIB3"/>
    <mergeCell ref="EIC3:EID3"/>
    <mergeCell ref="EIE3:EIF3"/>
    <mergeCell ref="EHI3:EHJ3"/>
    <mergeCell ref="EHK3:EHL3"/>
    <mergeCell ref="EHM3:EHN3"/>
    <mergeCell ref="EHO3:EHP3"/>
    <mergeCell ref="EHQ3:EHR3"/>
    <mergeCell ref="EHS3:EHT3"/>
    <mergeCell ref="EGW3:EGX3"/>
    <mergeCell ref="EGY3:EGZ3"/>
    <mergeCell ref="EHA3:EHB3"/>
    <mergeCell ref="EHC3:EHD3"/>
    <mergeCell ref="EHE3:EHF3"/>
    <mergeCell ref="EHG3:EHH3"/>
    <mergeCell ref="EGK3:EGL3"/>
    <mergeCell ref="EGM3:EGN3"/>
    <mergeCell ref="EGO3:EGP3"/>
    <mergeCell ref="EGQ3:EGR3"/>
    <mergeCell ref="EGS3:EGT3"/>
    <mergeCell ref="EGU3:EGV3"/>
    <mergeCell ref="EFY3:EFZ3"/>
    <mergeCell ref="EGA3:EGB3"/>
    <mergeCell ref="EGC3:EGD3"/>
    <mergeCell ref="EGE3:EGF3"/>
    <mergeCell ref="EGG3:EGH3"/>
    <mergeCell ref="EGI3:EGJ3"/>
    <mergeCell ref="EFM3:EFN3"/>
    <mergeCell ref="EFO3:EFP3"/>
    <mergeCell ref="EFQ3:EFR3"/>
    <mergeCell ref="EFS3:EFT3"/>
    <mergeCell ref="EFU3:EFV3"/>
    <mergeCell ref="EFW3:EFX3"/>
    <mergeCell ref="EFA3:EFB3"/>
    <mergeCell ref="EFC3:EFD3"/>
    <mergeCell ref="EFE3:EFF3"/>
    <mergeCell ref="EFG3:EFH3"/>
    <mergeCell ref="EFI3:EFJ3"/>
    <mergeCell ref="EFK3:EFL3"/>
    <mergeCell ref="EEO3:EEP3"/>
    <mergeCell ref="EEQ3:EER3"/>
    <mergeCell ref="EES3:EET3"/>
    <mergeCell ref="EEU3:EEV3"/>
    <mergeCell ref="EEW3:EEX3"/>
    <mergeCell ref="EEY3:EEZ3"/>
    <mergeCell ref="EEC3:EED3"/>
    <mergeCell ref="EEE3:EEF3"/>
    <mergeCell ref="EEG3:EEH3"/>
    <mergeCell ref="EEI3:EEJ3"/>
    <mergeCell ref="EEK3:EEL3"/>
    <mergeCell ref="EEM3:EEN3"/>
    <mergeCell ref="EDQ3:EDR3"/>
    <mergeCell ref="EDS3:EDT3"/>
    <mergeCell ref="EDU3:EDV3"/>
    <mergeCell ref="EDW3:EDX3"/>
    <mergeCell ref="EDY3:EDZ3"/>
    <mergeCell ref="EEA3:EEB3"/>
    <mergeCell ref="EDE3:EDF3"/>
    <mergeCell ref="EDG3:EDH3"/>
    <mergeCell ref="EDI3:EDJ3"/>
    <mergeCell ref="EDK3:EDL3"/>
    <mergeCell ref="EDM3:EDN3"/>
    <mergeCell ref="EDO3:EDP3"/>
    <mergeCell ref="ECS3:ECT3"/>
    <mergeCell ref="ECU3:ECV3"/>
    <mergeCell ref="ECW3:ECX3"/>
    <mergeCell ref="ECY3:ECZ3"/>
    <mergeCell ref="EDA3:EDB3"/>
    <mergeCell ref="EDC3:EDD3"/>
    <mergeCell ref="ECG3:ECH3"/>
    <mergeCell ref="ECI3:ECJ3"/>
    <mergeCell ref="ECK3:ECL3"/>
    <mergeCell ref="ECM3:ECN3"/>
    <mergeCell ref="ECO3:ECP3"/>
    <mergeCell ref="ECQ3:ECR3"/>
    <mergeCell ref="EBU3:EBV3"/>
    <mergeCell ref="EBW3:EBX3"/>
    <mergeCell ref="EBY3:EBZ3"/>
    <mergeCell ref="ECA3:ECB3"/>
    <mergeCell ref="ECC3:ECD3"/>
    <mergeCell ref="ECE3:ECF3"/>
    <mergeCell ref="EBI3:EBJ3"/>
    <mergeCell ref="EBK3:EBL3"/>
    <mergeCell ref="EBM3:EBN3"/>
    <mergeCell ref="EBO3:EBP3"/>
    <mergeCell ref="EBQ3:EBR3"/>
    <mergeCell ref="EBS3:EBT3"/>
    <mergeCell ref="EAW3:EAX3"/>
    <mergeCell ref="EAY3:EAZ3"/>
    <mergeCell ref="EBA3:EBB3"/>
    <mergeCell ref="EBC3:EBD3"/>
    <mergeCell ref="EBE3:EBF3"/>
    <mergeCell ref="EBG3:EBH3"/>
    <mergeCell ref="EAK3:EAL3"/>
    <mergeCell ref="EAM3:EAN3"/>
    <mergeCell ref="EAO3:EAP3"/>
    <mergeCell ref="EAQ3:EAR3"/>
    <mergeCell ref="EAS3:EAT3"/>
    <mergeCell ref="EAU3:EAV3"/>
    <mergeCell ref="DZY3:DZZ3"/>
    <mergeCell ref="EAA3:EAB3"/>
    <mergeCell ref="EAC3:EAD3"/>
    <mergeCell ref="EAE3:EAF3"/>
    <mergeCell ref="EAG3:EAH3"/>
    <mergeCell ref="EAI3:EAJ3"/>
    <mergeCell ref="DZM3:DZN3"/>
    <mergeCell ref="DZO3:DZP3"/>
    <mergeCell ref="DZQ3:DZR3"/>
    <mergeCell ref="DZS3:DZT3"/>
    <mergeCell ref="DZU3:DZV3"/>
    <mergeCell ref="DZW3:DZX3"/>
    <mergeCell ref="DZA3:DZB3"/>
    <mergeCell ref="DZC3:DZD3"/>
    <mergeCell ref="DZE3:DZF3"/>
    <mergeCell ref="DZG3:DZH3"/>
    <mergeCell ref="DZI3:DZJ3"/>
    <mergeCell ref="DZK3:DZL3"/>
    <mergeCell ref="DYO3:DYP3"/>
    <mergeCell ref="DYQ3:DYR3"/>
    <mergeCell ref="DYS3:DYT3"/>
    <mergeCell ref="DYU3:DYV3"/>
    <mergeCell ref="DYW3:DYX3"/>
    <mergeCell ref="DYY3:DYZ3"/>
    <mergeCell ref="DYC3:DYD3"/>
    <mergeCell ref="DYE3:DYF3"/>
    <mergeCell ref="DYG3:DYH3"/>
    <mergeCell ref="DYI3:DYJ3"/>
    <mergeCell ref="DYK3:DYL3"/>
    <mergeCell ref="DYM3:DYN3"/>
    <mergeCell ref="DXQ3:DXR3"/>
    <mergeCell ref="DXS3:DXT3"/>
    <mergeCell ref="DXU3:DXV3"/>
    <mergeCell ref="DXW3:DXX3"/>
    <mergeCell ref="DXY3:DXZ3"/>
    <mergeCell ref="DYA3:DYB3"/>
    <mergeCell ref="DXE3:DXF3"/>
    <mergeCell ref="DXG3:DXH3"/>
    <mergeCell ref="DXI3:DXJ3"/>
    <mergeCell ref="DXK3:DXL3"/>
    <mergeCell ref="DXM3:DXN3"/>
    <mergeCell ref="DXO3:DXP3"/>
    <mergeCell ref="DWS3:DWT3"/>
    <mergeCell ref="DWU3:DWV3"/>
    <mergeCell ref="DWW3:DWX3"/>
    <mergeCell ref="DWY3:DWZ3"/>
    <mergeCell ref="DXA3:DXB3"/>
    <mergeCell ref="DXC3:DXD3"/>
    <mergeCell ref="DWG3:DWH3"/>
    <mergeCell ref="DWI3:DWJ3"/>
    <mergeCell ref="DWK3:DWL3"/>
    <mergeCell ref="DWM3:DWN3"/>
    <mergeCell ref="DWO3:DWP3"/>
    <mergeCell ref="DWQ3:DWR3"/>
    <mergeCell ref="DVU3:DVV3"/>
    <mergeCell ref="DVW3:DVX3"/>
    <mergeCell ref="DVY3:DVZ3"/>
    <mergeCell ref="DWA3:DWB3"/>
    <mergeCell ref="DWC3:DWD3"/>
    <mergeCell ref="DWE3:DWF3"/>
    <mergeCell ref="DVI3:DVJ3"/>
    <mergeCell ref="DVK3:DVL3"/>
    <mergeCell ref="DVM3:DVN3"/>
    <mergeCell ref="DVO3:DVP3"/>
    <mergeCell ref="DVQ3:DVR3"/>
    <mergeCell ref="DVS3:DVT3"/>
    <mergeCell ref="DUW3:DUX3"/>
    <mergeCell ref="DUY3:DUZ3"/>
    <mergeCell ref="DVA3:DVB3"/>
    <mergeCell ref="DVC3:DVD3"/>
    <mergeCell ref="DVE3:DVF3"/>
    <mergeCell ref="DVG3:DVH3"/>
    <mergeCell ref="DUK3:DUL3"/>
    <mergeCell ref="DUM3:DUN3"/>
    <mergeCell ref="DUO3:DUP3"/>
    <mergeCell ref="DUQ3:DUR3"/>
    <mergeCell ref="DUS3:DUT3"/>
    <mergeCell ref="DUU3:DUV3"/>
    <mergeCell ref="DTY3:DTZ3"/>
    <mergeCell ref="DUA3:DUB3"/>
    <mergeCell ref="DUC3:DUD3"/>
    <mergeCell ref="DUE3:DUF3"/>
    <mergeCell ref="DUG3:DUH3"/>
    <mergeCell ref="DUI3:DUJ3"/>
    <mergeCell ref="DTM3:DTN3"/>
    <mergeCell ref="DTO3:DTP3"/>
    <mergeCell ref="DTQ3:DTR3"/>
    <mergeCell ref="DTS3:DTT3"/>
    <mergeCell ref="DTU3:DTV3"/>
    <mergeCell ref="DTW3:DTX3"/>
    <mergeCell ref="DTA3:DTB3"/>
    <mergeCell ref="DTC3:DTD3"/>
    <mergeCell ref="DTE3:DTF3"/>
    <mergeCell ref="DTG3:DTH3"/>
    <mergeCell ref="DTI3:DTJ3"/>
    <mergeCell ref="DTK3:DTL3"/>
    <mergeCell ref="DSO3:DSP3"/>
    <mergeCell ref="DSQ3:DSR3"/>
    <mergeCell ref="DSS3:DST3"/>
    <mergeCell ref="DSU3:DSV3"/>
    <mergeCell ref="DSW3:DSX3"/>
    <mergeCell ref="DSY3:DSZ3"/>
    <mergeCell ref="DSC3:DSD3"/>
    <mergeCell ref="DSE3:DSF3"/>
    <mergeCell ref="DSG3:DSH3"/>
    <mergeCell ref="DSI3:DSJ3"/>
    <mergeCell ref="DSK3:DSL3"/>
    <mergeCell ref="DSM3:DSN3"/>
    <mergeCell ref="DRQ3:DRR3"/>
    <mergeCell ref="DRS3:DRT3"/>
    <mergeCell ref="DRU3:DRV3"/>
    <mergeCell ref="DRW3:DRX3"/>
    <mergeCell ref="DRY3:DRZ3"/>
    <mergeCell ref="DSA3:DSB3"/>
    <mergeCell ref="DRE3:DRF3"/>
    <mergeCell ref="DRG3:DRH3"/>
    <mergeCell ref="DRI3:DRJ3"/>
    <mergeCell ref="DRK3:DRL3"/>
    <mergeCell ref="DRM3:DRN3"/>
    <mergeCell ref="DRO3:DRP3"/>
    <mergeCell ref="DQS3:DQT3"/>
    <mergeCell ref="DQU3:DQV3"/>
    <mergeCell ref="DQW3:DQX3"/>
    <mergeCell ref="DQY3:DQZ3"/>
    <mergeCell ref="DRA3:DRB3"/>
    <mergeCell ref="DRC3:DRD3"/>
    <mergeCell ref="DQG3:DQH3"/>
    <mergeCell ref="DQI3:DQJ3"/>
    <mergeCell ref="DQK3:DQL3"/>
    <mergeCell ref="DQM3:DQN3"/>
    <mergeCell ref="DQO3:DQP3"/>
    <mergeCell ref="DQQ3:DQR3"/>
    <mergeCell ref="DPU3:DPV3"/>
    <mergeCell ref="DPW3:DPX3"/>
    <mergeCell ref="DPY3:DPZ3"/>
    <mergeCell ref="DQA3:DQB3"/>
    <mergeCell ref="DQC3:DQD3"/>
    <mergeCell ref="DQE3:DQF3"/>
    <mergeCell ref="DPI3:DPJ3"/>
    <mergeCell ref="DPK3:DPL3"/>
    <mergeCell ref="DPM3:DPN3"/>
    <mergeCell ref="DPO3:DPP3"/>
    <mergeCell ref="DPQ3:DPR3"/>
    <mergeCell ref="DPS3:DPT3"/>
    <mergeCell ref="DOW3:DOX3"/>
    <mergeCell ref="DOY3:DOZ3"/>
    <mergeCell ref="DPA3:DPB3"/>
    <mergeCell ref="DPC3:DPD3"/>
    <mergeCell ref="DPE3:DPF3"/>
    <mergeCell ref="DPG3:DPH3"/>
    <mergeCell ref="DOK3:DOL3"/>
    <mergeCell ref="DOM3:DON3"/>
    <mergeCell ref="DOO3:DOP3"/>
    <mergeCell ref="DOQ3:DOR3"/>
    <mergeCell ref="DOS3:DOT3"/>
    <mergeCell ref="DOU3:DOV3"/>
    <mergeCell ref="DNY3:DNZ3"/>
    <mergeCell ref="DOA3:DOB3"/>
    <mergeCell ref="DOC3:DOD3"/>
    <mergeCell ref="DOE3:DOF3"/>
    <mergeCell ref="DOG3:DOH3"/>
    <mergeCell ref="DOI3:DOJ3"/>
    <mergeCell ref="DNM3:DNN3"/>
    <mergeCell ref="DNO3:DNP3"/>
    <mergeCell ref="DNQ3:DNR3"/>
    <mergeCell ref="DNS3:DNT3"/>
    <mergeCell ref="DNU3:DNV3"/>
    <mergeCell ref="DNW3:DNX3"/>
    <mergeCell ref="DNA3:DNB3"/>
    <mergeCell ref="DNC3:DND3"/>
    <mergeCell ref="DNE3:DNF3"/>
    <mergeCell ref="DNG3:DNH3"/>
    <mergeCell ref="DNI3:DNJ3"/>
    <mergeCell ref="DNK3:DNL3"/>
    <mergeCell ref="DMO3:DMP3"/>
    <mergeCell ref="DMQ3:DMR3"/>
    <mergeCell ref="DMS3:DMT3"/>
    <mergeCell ref="DMU3:DMV3"/>
    <mergeCell ref="DMW3:DMX3"/>
    <mergeCell ref="DMY3:DMZ3"/>
    <mergeCell ref="DMC3:DMD3"/>
    <mergeCell ref="DME3:DMF3"/>
    <mergeCell ref="DMG3:DMH3"/>
    <mergeCell ref="DMI3:DMJ3"/>
    <mergeCell ref="DMK3:DML3"/>
    <mergeCell ref="DMM3:DMN3"/>
    <mergeCell ref="DLQ3:DLR3"/>
    <mergeCell ref="DLS3:DLT3"/>
    <mergeCell ref="DLU3:DLV3"/>
    <mergeCell ref="DLW3:DLX3"/>
    <mergeCell ref="DLY3:DLZ3"/>
    <mergeCell ref="DMA3:DMB3"/>
    <mergeCell ref="DLE3:DLF3"/>
    <mergeCell ref="DLG3:DLH3"/>
    <mergeCell ref="DLI3:DLJ3"/>
    <mergeCell ref="DLK3:DLL3"/>
    <mergeCell ref="DLM3:DLN3"/>
    <mergeCell ref="DLO3:DLP3"/>
    <mergeCell ref="DKS3:DKT3"/>
    <mergeCell ref="DKU3:DKV3"/>
    <mergeCell ref="DKW3:DKX3"/>
    <mergeCell ref="DKY3:DKZ3"/>
    <mergeCell ref="DLA3:DLB3"/>
    <mergeCell ref="DLC3:DLD3"/>
    <mergeCell ref="DKG3:DKH3"/>
    <mergeCell ref="DKI3:DKJ3"/>
    <mergeCell ref="DKK3:DKL3"/>
    <mergeCell ref="DKM3:DKN3"/>
    <mergeCell ref="DKO3:DKP3"/>
    <mergeCell ref="DKQ3:DKR3"/>
    <mergeCell ref="DJU3:DJV3"/>
    <mergeCell ref="DJW3:DJX3"/>
    <mergeCell ref="DJY3:DJZ3"/>
    <mergeCell ref="DKA3:DKB3"/>
    <mergeCell ref="DKC3:DKD3"/>
    <mergeCell ref="DKE3:DKF3"/>
    <mergeCell ref="DJI3:DJJ3"/>
    <mergeCell ref="DJK3:DJL3"/>
    <mergeCell ref="DJM3:DJN3"/>
    <mergeCell ref="DJO3:DJP3"/>
    <mergeCell ref="DJQ3:DJR3"/>
    <mergeCell ref="DJS3:DJT3"/>
    <mergeCell ref="DIW3:DIX3"/>
    <mergeCell ref="DIY3:DIZ3"/>
    <mergeCell ref="DJA3:DJB3"/>
    <mergeCell ref="DJC3:DJD3"/>
    <mergeCell ref="DJE3:DJF3"/>
    <mergeCell ref="DJG3:DJH3"/>
    <mergeCell ref="DIK3:DIL3"/>
    <mergeCell ref="DIM3:DIN3"/>
    <mergeCell ref="DIO3:DIP3"/>
    <mergeCell ref="DIQ3:DIR3"/>
    <mergeCell ref="DIS3:DIT3"/>
    <mergeCell ref="DIU3:DIV3"/>
    <mergeCell ref="DHY3:DHZ3"/>
    <mergeCell ref="DIA3:DIB3"/>
    <mergeCell ref="DIC3:DID3"/>
    <mergeCell ref="DIE3:DIF3"/>
    <mergeCell ref="DIG3:DIH3"/>
    <mergeCell ref="DII3:DIJ3"/>
    <mergeCell ref="DHM3:DHN3"/>
    <mergeCell ref="DHO3:DHP3"/>
    <mergeCell ref="DHQ3:DHR3"/>
    <mergeCell ref="DHS3:DHT3"/>
    <mergeCell ref="DHU3:DHV3"/>
    <mergeCell ref="DHW3:DHX3"/>
    <mergeCell ref="DHA3:DHB3"/>
    <mergeCell ref="DHC3:DHD3"/>
    <mergeCell ref="DHE3:DHF3"/>
    <mergeCell ref="DHG3:DHH3"/>
    <mergeCell ref="DHI3:DHJ3"/>
    <mergeCell ref="DHK3:DHL3"/>
    <mergeCell ref="DGO3:DGP3"/>
    <mergeCell ref="DGQ3:DGR3"/>
    <mergeCell ref="DGS3:DGT3"/>
    <mergeCell ref="DGU3:DGV3"/>
    <mergeCell ref="DGW3:DGX3"/>
    <mergeCell ref="DGY3:DGZ3"/>
    <mergeCell ref="DGC3:DGD3"/>
    <mergeCell ref="DGE3:DGF3"/>
    <mergeCell ref="DGG3:DGH3"/>
    <mergeCell ref="DGI3:DGJ3"/>
    <mergeCell ref="DGK3:DGL3"/>
    <mergeCell ref="DGM3:DGN3"/>
    <mergeCell ref="DFQ3:DFR3"/>
    <mergeCell ref="DFS3:DFT3"/>
    <mergeCell ref="DFU3:DFV3"/>
    <mergeCell ref="DFW3:DFX3"/>
    <mergeCell ref="DFY3:DFZ3"/>
    <mergeCell ref="DGA3:DGB3"/>
    <mergeCell ref="DFE3:DFF3"/>
    <mergeCell ref="DFG3:DFH3"/>
    <mergeCell ref="DFI3:DFJ3"/>
    <mergeCell ref="DFK3:DFL3"/>
    <mergeCell ref="DFM3:DFN3"/>
    <mergeCell ref="DFO3:DFP3"/>
    <mergeCell ref="DES3:DET3"/>
    <mergeCell ref="DEU3:DEV3"/>
    <mergeCell ref="DEW3:DEX3"/>
    <mergeCell ref="DEY3:DEZ3"/>
    <mergeCell ref="DFA3:DFB3"/>
    <mergeCell ref="DFC3:DFD3"/>
    <mergeCell ref="DEG3:DEH3"/>
    <mergeCell ref="DEI3:DEJ3"/>
    <mergeCell ref="DEK3:DEL3"/>
    <mergeCell ref="DEM3:DEN3"/>
    <mergeCell ref="DEO3:DEP3"/>
    <mergeCell ref="DEQ3:DER3"/>
    <mergeCell ref="DDU3:DDV3"/>
    <mergeCell ref="DDW3:DDX3"/>
    <mergeCell ref="DDY3:DDZ3"/>
    <mergeCell ref="DEA3:DEB3"/>
    <mergeCell ref="DEC3:DED3"/>
    <mergeCell ref="DEE3:DEF3"/>
    <mergeCell ref="DDI3:DDJ3"/>
    <mergeCell ref="DDK3:DDL3"/>
    <mergeCell ref="DDM3:DDN3"/>
    <mergeCell ref="DDO3:DDP3"/>
    <mergeCell ref="DDQ3:DDR3"/>
    <mergeCell ref="DDS3:DDT3"/>
    <mergeCell ref="DCW3:DCX3"/>
    <mergeCell ref="DCY3:DCZ3"/>
    <mergeCell ref="DDA3:DDB3"/>
    <mergeCell ref="DDC3:DDD3"/>
    <mergeCell ref="DDE3:DDF3"/>
    <mergeCell ref="DDG3:DDH3"/>
    <mergeCell ref="DCK3:DCL3"/>
    <mergeCell ref="DCM3:DCN3"/>
    <mergeCell ref="DCO3:DCP3"/>
    <mergeCell ref="DCQ3:DCR3"/>
    <mergeCell ref="DCS3:DCT3"/>
    <mergeCell ref="DCU3:DCV3"/>
    <mergeCell ref="DBY3:DBZ3"/>
    <mergeCell ref="DCA3:DCB3"/>
    <mergeCell ref="DCC3:DCD3"/>
    <mergeCell ref="DCE3:DCF3"/>
    <mergeCell ref="DCG3:DCH3"/>
    <mergeCell ref="DCI3:DCJ3"/>
    <mergeCell ref="DBM3:DBN3"/>
    <mergeCell ref="DBO3:DBP3"/>
    <mergeCell ref="DBQ3:DBR3"/>
    <mergeCell ref="DBS3:DBT3"/>
    <mergeCell ref="DBU3:DBV3"/>
    <mergeCell ref="DBW3:DBX3"/>
    <mergeCell ref="DBA3:DBB3"/>
    <mergeCell ref="DBC3:DBD3"/>
    <mergeCell ref="DBE3:DBF3"/>
    <mergeCell ref="DBG3:DBH3"/>
    <mergeCell ref="DBI3:DBJ3"/>
    <mergeCell ref="DBK3:DBL3"/>
    <mergeCell ref="DAO3:DAP3"/>
    <mergeCell ref="DAQ3:DAR3"/>
    <mergeCell ref="DAS3:DAT3"/>
    <mergeCell ref="DAU3:DAV3"/>
    <mergeCell ref="DAW3:DAX3"/>
    <mergeCell ref="DAY3:DAZ3"/>
    <mergeCell ref="DAC3:DAD3"/>
    <mergeCell ref="DAE3:DAF3"/>
    <mergeCell ref="DAG3:DAH3"/>
    <mergeCell ref="DAI3:DAJ3"/>
    <mergeCell ref="DAK3:DAL3"/>
    <mergeCell ref="DAM3:DAN3"/>
    <mergeCell ref="CZQ3:CZR3"/>
    <mergeCell ref="CZS3:CZT3"/>
    <mergeCell ref="CZU3:CZV3"/>
    <mergeCell ref="CZW3:CZX3"/>
    <mergeCell ref="CZY3:CZZ3"/>
    <mergeCell ref="DAA3:DAB3"/>
    <mergeCell ref="CZE3:CZF3"/>
    <mergeCell ref="CZG3:CZH3"/>
    <mergeCell ref="CZI3:CZJ3"/>
    <mergeCell ref="CZK3:CZL3"/>
    <mergeCell ref="CZM3:CZN3"/>
    <mergeCell ref="CZO3:CZP3"/>
    <mergeCell ref="CYS3:CYT3"/>
    <mergeCell ref="CYU3:CYV3"/>
    <mergeCell ref="CYW3:CYX3"/>
    <mergeCell ref="CYY3:CYZ3"/>
    <mergeCell ref="CZA3:CZB3"/>
    <mergeCell ref="CZC3:CZD3"/>
    <mergeCell ref="CYG3:CYH3"/>
    <mergeCell ref="CYI3:CYJ3"/>
    <mergeCell ref="CYK3:CYL3"/>
    <mergeCell ref="CYM3:CYN3"/>
    <mergeCell ref="CYO3:CYP3"/>
    <mergeCell ref="CYQ3:CYR3"/>
    <mergeCell ref="CXU3:CXV3"/>
    <mergeCell ref="CXW3:CXX3"/>
    <mergeCell ref="CXY3:CXZ3"/>
    <mergeCell ref="CYA3:CYB3"/>
    <mergeCell ref="CYC3:CYD3"/>
    <mergeCell ref="CYE3:CYF3"/>
    <mergeCell ref="CXI3:CXJ3"/>
    <mergeCell ref="CXK3:CXL3"/>
    <mergeCell ref="CXM3:CXN3"/>
    <mergeCell ref="CXO3:CXP3"/>
    <mergeCell ref="CXQ3:CXR3"/>
    <mergeCell ref="CXS3:CXT3"/>
    <mergeCell ref="CWW3:CWX3"/>
    <mergeCell ref="CWY3:CWZ3"/>
    <mergeCell ref="CXA3:CXB3"/>
    <mergeCell ref="CXC3:CXD3"/>
    <mergeCell ref="CXE3:CXF3"/>
    <mergeCell ref="CXG3:CXH3"/>
    <mergeCell ref="CWK3:CWL3"/>
    <mergeCell ref="CWM3:CWN3"/>
    <mergeCell ref="CWO3:CWP3"/>
    <mergeCell ref="CWQ3:CWR3"/>
    <mergeCell ref="CWS3:CWT3"/>
    <mergeCell ref="CWU3:CWV3"/>
    <mergeCell ref="CVY3:CVZ3"/>
    <mergeCell ref="CWA3:CWB3"/>
    <mergeCell ref="CWC3:CWD3"/>
    <mergeCell ref="CWE3:CWF3"/>
    <mergeCell ref="CWG3:CWH3"/>
    <mergeCell ref="CWI3:CWJ3"/>
    <mergeCell ref="CVM3:CVN3"/>
    <mergeCell ref="CVO3:CVP3"/>
    <mergeCell ref="CVQ3:CVR3"/>
    <mergeCell ref="CVS3:CVT3"/>
    <mergeCell ref="CVU3:CVV3"/>
    <mergeCell ref="CVW3:CVX3"/>
    <mergeCell ref="CVA3:CVB3"/>
    <mergeCell ref="CVC3:CVD3"/>
    <mergeCell ref="CVE3:CVF3"/>
    <mergeCell ref="CVG3:CVH3"/>
    <mergeCell ref="CVI3:CVJ3"/>
    <mergeCell ref="CVK3:CVL3"/>
    <mergeCell ref="CUO3:CUP3"/>
    <mergeCell ref="CUQ3:CUR3"/>
    <mergeCell ref="CUS3:CUT3"/>
    <mergeCell ref="CUU3:CUV3"/>
    <mergeCell ref="CUW3:CUX3"/>
    <mergeCell ref="CUY3:CUZ3"/>
    <mergeCell ref="CUC3:CUD3"/>
    <mergeCell ref="CUE3:CUF3"/>
    <mergeCell ref="CUG3:CUH3"/>
    <mergeCell ref="CUI3:CUJ3"/>
    <mergeCell ref="CUK3:CUL3"/>
    <mergeCell ref="CUM3:CUN3"/>
    <mergeCell ref="CTQ3:CTR3"/>
    <mergeCell ref="CTS3:CTT3"/>
    <mergeCell ref="CTU3:CTV3"/>
    <mergeCell ref="CTW3:CTX3"/>
    <mergeCell ref="CTY3:CTZ3"/>
    <mergeCell ref="CUA3:CUB3"/>
    <mergeCell ref="CTE3:CTF3"/>
    <mergeCell ref="CTG3:CTH3"/>
    <mergeCell ref="CTI3:CTJ3"/>
    <mergeCell ref="CTK3:CTL3"/>
    <mergeCell ref="CTM3:CTN3"/>
    <mergeCell ref="CTO3:CTP3"/>
    <mergeCell ref="CSS3:CST3"/>
    <mergeCell ref="CSU3:CSV3"/>
    <mergeCell ref="CSW3:CSX3"/>
    <mergeCell ref="CSY3:CSZ3"/>
    <mergeCell ref="CTA3:CTB3"/>
    <mergeCell ref="CTC3:CTD3"/>
    <mergeCell ref="CSG3:CSH3"/>
    <mergeCell ref="CSI3:CSJ3"/>
    <mergeCell ref="CSK3:CSL3"/>
    <mergeCell ref="CSM3:CSN3"/>
    <mergeCell ref="CSO3:CSP3"/>
    <mergeCell ref="CSQ3:CSR3"/>
    <mergeCell ref="CRU3:CRV3"/>
    <mergeCell ref="CRW3:CRX3"/>
    <mergeCell ref="CRY3:CRZ3"/>
    <mergeCell ref="CSA3:CSB3"/>
    <mergeCell ref="CSC3:CSD3"/>
    <mergeCell ref="CSE3:CSF3"/>
    <mergeCell ref="CRI3:CRJ3"/>
    <mergeCell ref="CRK3:CRL3"/>
    <mergeCell ref="CRM3:CRN3"/>
    <mergeCell ref="CRO3:CRP3"/>
    <mergeCell ref="CRQ3:CRR3"/>
    <mergeCell ref="CRS3:CRT3"/>
    <mergeCell ref="CQW3:CQX3"/>
    <mergeCell ref="CQY3:CQZ3"/>
    <mergeCell ref="CRA3:CRB3"/>
    <mergeCell ref="CRC3:CRD3"/>
    <mergeCell ref="CRE3:CRF3"/>
    <mergeCell ref="CRG3:CRH3"/>
    <mergeCell ref="CQK3:CQL3"/>
    <mergeCell ref="CQM3:CQN3"/>
    <mergeCell ref="CQO3:CQP3"/>
    <mergeCell ref="CQQ3:CQR3"/>
    <mergeCell ref="CQS3:CQT3"/>
    <mergeCell ref="CQU3:CQV3"/>
    <mergeCell ref="CPY3:CPZ3"/>
    <mergeCell ref="CQA3:CQB3"/>
    <mergeCell ref="CQC3:CQD3"/>
    <mergeCell ref="CQE3:CQF3"/>
    <mergeCell ref="CQG3:CQH3"/>
    <mergeCell ref="CQI3:CQJ3"/>
    <mergeCell ref="CPM3:CPN3"/>
    <mergeCell ref="CPO3:CPP3"/>
    <mergeCell ref="CPQ3:CPR3"/>
    <mergeCell ref="CPS3:CPT3"/>
    <mergeCell ref="CPU3:CPV3"/>
    <mergeCell ref="CPW3:CPX3"/>
    <mergeCell ref="CPA3:CPB3"/>
    <mergeCell ref="CPC3:CPD3"/>
    <mergeCell ref="CPE3:CPF3"/>
    <mergeCell ref="CPG3:CPH3"/>
    <mergeCell ref="CPI3:CPJ3"/>
    <mergeCell ref="CPK3:CPL3"/>
    <mergeCell ref="COO3:COP3"/>
    <mergeCell ref="COQ3:COR3"/>
    <mergeCell ref="COS3:COT3"/>
    <mergeCell ref="COU3:COV3"/>
    <mergeCell ref="COW3:COX3"/>
    <mergeCell ref="COY3:COZ3"/>
    <mergeCell ref="COC3:COD3"/>
    <mergeCell ref="COE3:COF3"/>
    <mergeCell ref="COG3:COH3"/>
    <mergeCell ref="COI3:COJ3"/>
    <mergeCell ref="COK3:COL3"/>
    <mergeCell ref="COM3:CON3"/>
    <mergeCell ref="CNQ3:CNR3"/>
    <mergeCell ref="CNS3:CNT3"/>
    <mergeCell ref="CNU3:CNV3"/>
    <mergeCell ref="CNW3:CNX3"/>
    <mergeCell ref="CNY3:CNZ3"/>
    <mergeCell ref="COA3:COB3"/>
    <mergeCell ref="CNE3:CNF3"/>
    <mergeCell ref="CNG3:CNH3"/>
    <mergeCell ref="CNI3:CNJ3"/>
    <mergeCell ref="CNK3:CNL3"/>
    <mergeCell ref="CNM3:CNN3"/>
    <mergeCell ref="CNO3:CNP3"/>
    <mergeCell ref="CMS3:CMT3"/>
    <mergeCell ref="CMU3:CMV3"/>
    <mergeCell ref="CMW3:CMX3"/>
    <mergeCell ref="CMY3:CMZ3"/>
    <mergeCell ref="CNA3:CNB3"/>
    <mergeCell ref="CNC3:CND3"/>
    <mergeCell ref="CMG3:CMH3"/>
    <mergeCell ref="CMI3:CMJ3"/>
    <mergeCell ref="CMK3:CML3"/>
    <mergeCell ref="CMM3:CMN3"/>
    <mergeCell ref="CMO3:CMP3"/>
    <mergeCell ref="CMQ3:CMR3"/>
    <mergeCell ref="CLU3:CLV3"/>
    <mergeCell ref="CLW3:CLX3"/>
    <mergeCell ref="CLY3:CLZ3"/>
    <mergeCell ref="CMA3:CMB3"/>
    <mergeCell ref="CMC3:CMD3"/>
    <mergeCell ref="CME3:CMF3"/>
    <mergeCell ref="CLI3:CLJ3"/>
    <mergeCell ref="CLK3:CLL3"/>
    <mergeCell ref="CLM3:CLN3"/>
    <mergeCell ref="CLO3:CLP3"/>
    <mergeCell ref="CLQ3:CLR3"/>
    <mergeCell ref="CLS3:CLT3"/>
    <mergeCell ref="CKW3:CKX3"/>
    <mergeCell ref="CKY3:CKZ3"/>
    <mergeCell ref="CLA3:CLB3"/>
    <mergeCell ref="CLC3:CLD3"/>
    <mergeCell ref="CLE3:CLF3"/>
    <mergeCell ref="CLG3:CLH3"/>
    <mergeCell ref="CKK3:CKL3"/>
    <mergeCell ref="CKM3:CKN3"/>
    <mergeCell ref="CKO3:CKP3"/>
    <mergeCell ref="CKQ3:CKR3"/>
    <mergeCell ref="CKS3:CKT3"/>
    <mergeCell ref="CKU3:CKV3"/>
    <mergeCell ref="CJY3:CJZ3"/>
    <mergeCell ref="CKA3:CKB3"/>
    <mergeCell ref="CKC3:CKD3"/>
    <mergeCell ref="CKE3:CKF3"/>
    <mergeCell ref="CKG3:CKH3"/>
    <mergeCell ref="CKI3:CKJ3"/>
    <mergeCell ref="CJM3:CJN3"/>
    <mergeCell ref="CJO3:CJP3"/>
    <mergeCell ref="CJQ3:CJR3"/>
    <mergeCell ref="CJS3:CJT3"/>
    <mergeCell ref="CJU3:CJV3"/>
    <mergeCell ref="CJW3:CJX3"/>
    <mergeCell ref="CJA3:CJB3"/>
    <mergeCell ref="CJC3:CJD3"/>
    <mergeCell ref="CJE3:CJF3"/>
    <mergeCell ref="CJG3:CJH3"/>
    <mergeCell ref="CJI3:CJJ3"/>
    <mergeCell ref="CJK3:CJL3"/>
    <mergeCell ref="CIO3:CIP3"/>
    <mergeCell ref="CIQ3:CIR3"/>
    <mergeCell ref="CIS3:CIT3"/>
    <mergeCell ref="CIU3:CIV3"/>
    <mergeCell ref="CIW3:CIX3"/>
    <mergeCell ref="CIY3:CIZ3"/>
    <mergeCell ref="CIC3:CID3"/>
    <mergeCell ref="CIE3:CIF3"/>
    <mergeCell ref="CIG3:CIH3"/>
    <mergeCell ref="CII3:CIJ3"/>
    <mergeCell ref="CIK3:CIL3"/>
    <mergeCell ref="CIM3:CIN3"/>
    <mergeCell ref="CHQ3:CHR3"/>
    <mergeCell ref="CHS3:CHT3"/>
    <mergeCell ref="CHU3:CHV3"/>
    <mergeCell ref="CHW3:CHX3"/>
    <mergeCell ref="CHY3:CHZ3"/>
    <mergeCell ref="CIA3:CIB3"/>
    <mergeCell ref="CHE3:CHF3"/>
    <mergeCell ref="CHG3:CHH3"/>
    <mergeCell ref="CHI3:CHJ3"/>
    <mergeCell ref="CHK3:CHL3"/>
    <mergeCell ref="CHM3:CHN3"/>
    <mergeCell ref="CHO3:CHP3"/>
    <mergeCell ref="CGS3:CGT3"/>
    <mergeCell ref="CGU3:CGV3"/>
    <mergeCell ref="CGW3:CGX3"/>
    <mergeCell ref="CGY3:CGZ3"/>
    <mergeCell ref="CHA3:CHB3"/>
    <mergeCell ref="CHC3:CHD3"/>
    <mergeCell ref="CGG3:CGH3"/>
    <mergeCell ref="CGI3:CGJ3"/>
    <mergeCell ref="CGK3:CGL3"/>
    <mergeCell ref="CGM3:CGN3"/>
    <mergeCell ref="CGO3:CGP3"/>
    <mergeCell ref="CGQ3:CGR3"/>
    <mergeCell ref="CFU3:CFV3"/>
    <mergeCell ref="CFW3:CFX3"/>
    <mergeCell ref="CFY3:CFZ3"/>
    <mergeCell ref="CGA3:CGB3"/>
    <mergeCell ref="CGC3:CGD3"/>
    <mergeCell ref="CGE3:CGF3"/>
    <mergeCell ref="CFI3:CFJ3"/>
    <mergeCell ref="CFK3:CFL3"/>
    <mergeCell ref="CFM3:CFN3"/>
    <mergeCell ref="CFO3:CFP3"/>
    <mergeCell ref="CFQ3:CFR3"/>
    <mergeCell ref="CFS3:CFT3"/>
    <mergeCell ref="CEW3:CEX3"/>
    <mergeCell ref="CEY3:CEZ3"/>
    <mergeCell ref="CFA3:CFB3"/>
    <mergeCell ref="CFC3:CFD3"/>
    <mergeCell ref="CFE3:CFF3"/>
    <mergeCell ref="CFG3:CFH3"/>
    <mergeCell ref="CEK3:CEL3"/>
    <mergeCell ref="CEM3:CEN3"/>
    <mergeCell ref="CEO3:CEP3"/>
    <mergeCell ref="CEQ3:CER3"/>
    <mergeCell ref="CES3:CET3"/>
    <mergeCell ref="CEU3:CEV3"/>
    <mergeCell ref="CDY3:CDZ3"/>
    <mergeCell ref="CEA3:CEB3"/>
    <mergeCell ref="CEC3:CED3"/>
    <mergeCell ref="CEE3:CEF3"/>
    <mergeCell ref="CEG3:CEH3"/>
    <mergeCell ref="CEI3:CEJ3"/>
    <mergeCell ref="CDM3:CDN3"/>
    <mergeCell ref="CDO3:CDP3"/>
    <mergeCell ref="CDQ3:CDR3"/>
    <mergeCell ref="CDS3:CDT3"/>
    <mergeCell ref="CDU3:CDV3"/>
    <mergeCell ref="CDW3:CDX3"/>
    <mergeCell ref="CDA3:CDB3"/>
    <mergeCell ref="CDC3:CDD3"/>
    <mergeCell ref="CDE3:CDF3"/>
    <mergeCell ref="CDG3:CDH3"/>
    <mergeCell ref="CDI3:CDJ3"/>
    <mergeCell ref="CDK3:CDL3"/>
    <mergeCell ref="CCO3:CCP3"/>
    <mergeCell ref="CCQ3:CCR3"/>
    <mergeCell ref="CCS3:CCT3"/>
    <mergeCell ref="CCU3:CCV3"/>
    <mergeCell ref="CCW3:CCX3"/>
    <mergeCell ref="CCY3:CCZ3"/>
    <mergeCell ref="CCC3:CCD3"/>
    <mergeCell ref="CCE3:CCF3"/>
    <mergeCell ref="CCG3:CCH3"/>
    <mergeCell ref="CCI3:CCJ3"/>
    <mergeCell ref="CCK3:CCL3"/>
    <mergeCell ref="CCM3:CCN3"/>
    <mergeCell ref="CBQ3:CBR3"/>
    <mergeCell ref="CBS3:CBT3"/>
    <mergeCell ref="CBU3:CBV3"/>
    <mergeCell ref="CBW3:CBX3"/>
    <mergeCell ref="CBY3:CBZ3"/>
    <mergeCell ref="CCA3:CCB3"/>
    <mergeCell ref="CBE3:CBF3"/>
    <mergeCell ref="CBG3:CBH3"/>
    <mergeCell ref="CBI3:CBJ3"/>
    <mergeCell ref="CBK3:CBL3"/>
    <mergeCell ref="CBM3:CBN3"/>
    <mergeCell ref="CBO3:CBP3"/>
    <mergeCell ref="CAS3:CAT3"/>
    <mergeCell ref="CAU3:CAV3"/>
    <mergeCell ref="CAW3:CAX3"/>
    <mergeCell ref="CAY3:CAZ3"/>
    <mergeCell ref="CBA3:CBB3"/>
    <mergeCell ref="CBC3:CBD3"/>
    <mergeCell ref="CAG3:CAH3"/>
    <mergeCell ref="CAI3:CAJ3"/>
    <mergeCell ref="CAK3:CAL3"/>
    <mergeCell ref="CAM3:CAN3"/>
    <mergeCell ref="CAO3:CAP3"/>
    <mergeCell ref="CAQ3:CAR3"/>
    <mergeCell ref="BZU3:BZV3"/>
    <mergeCell ref="BZW3:BZX3"/>
    <mergeCell ref="BZY3:BZZ3"/>
    <mergeCell ref="CAA3:CAB3"/>
    <mergeCell ref="CAC3:CAD3"/>
    <mergeCell ref="CAE3:CAF3"/>
    <mergeCell ref="BZI3:BZJ3"/>
    <mergeCell ref="BZK3:BZL3"/>
    <mergeCell ref="BZM3:BZN3"/>
    <mergeCell ref="BZO3:BZP3"/>
    <mergeCell ref="BZQ3:BZR3"/>
    <mergeCell ref="BZS3:BZT3"/>
    <mergeCell ref="BYW3:BYX3"/>
    <mergeCell ref="BYY3:BYZ3"/>
    <mergeCell ref="BZA3:BZB3"/>
    <mergeCell ref="BZC3:BZD3"/>
    <mergeCell ref="BZE3:BZF3"/>
    <mergeCell ref="BZG3:BZH3"/>
    <mergeCell ref="BYK3:BYL3"/>
    <mergeCell ref="BYM3:BYN3"/>
    <mergeCell ref="BYO3:BYP3"/>
    <mergeCell ref="BYQ3:BYR3"/>
    <mergeCell ref="BYS3:BYT3"/>
    <mergeCell ref="BYU3:BYV3"/>
    <mergeCell ref="BXY3:BXZ3"/>
    <mergeCell ref="BYA3:BYB3"/>
    <mergeCell ref="BYC3:BYD3"/>
    <mergeCell ref="BYE3:BYF3"/>
    <mergeCell ref="BYG3:BYH3"/>
    <mergeCell ref="BYI3:BYJ3"/>
    <mergeCell ref="BXM3:BXN3"/>
    <mergeCell ref="BXO3:BXP3"/>
    <mergeCell ref="BXQ3:BXR3"/>
    <mergeCell ref="BXS3:BXT3"/>
    <mergeCell ref="BXU3:BXV3"/>
    <mergeCell ref="BXW3:BXX3"/>
    <mergeCell ref="BXA3:BXB3"/>
    <mergeCell ref="BXC3:BXD3"/>
    <mergeCell ref="BXE3:BXF3"/>
    <mergeCell ref="BXG3:BXH3"/>
    <mergeCell ref="BXI3:BXJ3"/>
    <mergeCell ref="BXK3:BXL3"/>
    <mergeCell ref="BWO3:BWP3"/>
    <mergeCell ref="BWQ3:BWR3"/>
    <mergeCell ref="BWS3:BWT3"/>
    <mergeCell ref="BWU3:BWV3"/>
    <mergeCell ref="BWW3:BWX3"/>
    <mergeCell ref="BWY3:BWZ3"/>
    <mergeCell ref="BWC3:BWD3"/>
    <mergeCell ref="BWE3:BWF3"/>
    <mergeCell ref="BWG3:BWH3"/>
    <mergeCell ref="BWI3:BWJ3"/>
    <mergeCell ref="BWK3:BWL3"/>
    <mergeCell ref="BWM3:BWN3"/>
    <mergeCell ref="BVQ3:BVR3"/>
    <mergeCell ref="BVS3:BVT3"/>
    <mergeCell ref="BVU3:BVV3"/>
    <mergeCell ref="BVW3:BVX3"/>
    <mergeCell ref="BVY3:BVZ3"/>
    <mergeCell ref="BWA3:BWB3"/>
    <mergeCell ref="BVE3:BVF3"/>
    <mergeCell ref="BVG3:BVH3"/>
    <mergeCell ref="BVI3:BVJ3"/>
    <mergeCell ref="BVK3:BVL3"/>
    <mergeCell ref="BVM3:BVN3"/>
    <mergeCell ref="BVO3:BVP3"/>
    <mergeCell ref="BUS3:BUT3"/>
    <mergeCell ref="BUU3:BUV3"/>
    <mergeCell ref="BUW3:BUX3"/>
    <mergeCell ref="BUY3:BUZ3"/>
    <mergeCell ref="BVA3:BVB3"/>
    <mergeCell ref="BVC3:BVD3"/>
    <mergeCell ref="BUG3:BUH3"/>
    <mergeCell ref="BUI3:BUJ3"/>
    <mergeCell ref="BUK3:BUL3"/>
    <mergeCell ref="BUM3:BUN3"/>
    <mergeCell ref="BUO3:BUP3"/>
    <mergeCell ref="BUQ3:BUR3"/>
    <mergeCell ref="BTU3:BTV3"/>
    <mergeCell ref="BTW3:BTX3"/>
    <mergeCell ref="BTY3:BTZ3"/>
    <mergeCell ref="BUA3:BUB3"/>
    <mergeCell ref="BUC3:BUD3"/>
    <mergeCell ref="BUE3:BUF3"/>
    <mergeCell ref="BTI3:BTJ3"/>
    <mergeCell ref="BTK3:BTL3"/>
    <mergeCell ref="BTM3:BTN3"/>
    <mergeCell ref="BTO3:BTP3"/>
    <mergeCell ref="BTQ3:BTR3"/>
    <mergeCell ref="BTS3:BTT3"/>
    <mergeCell ref="BSW3:BSX3"/>
    <mergeCell ref="BSY3:BSZ3"/>
    <mergeCell ref="BTA3:BTB3"/>
    <mergeCell ref="BTC3:BTD3"/>
    <mergeCell ref="BTE3:BTF3"/>
    <mergeCell ref="BTG3:BTH3"/>
    <mergeCell ref="BSK3:BSL3"/>
    <mergeCell ref="BSM3:BSN3"/>
    <mergeCell ref="BSO3:BSP3"/>
    <mergeCell ref="BSQ3:BSR3"/>
    <mergeCell ref="BSS3:BST3"/>
    <mergeCell ref="BSU3:BSV3"/>
    <mergeCell ref="BRY3:BRZ3"/>
    <mergeCell ref="BSA3:BSB3"/>
    <mergeCell ref="BSC3:BSD3"/>
    <mergeCell ref="BSE3:BSF3"/>
    <mergeCell ref="BSG3:BSH3"/>
    <mergeCell ref="BSI3:BSJ3"/>
    <mergeCell ref="BRM3:BRN3"/>
    <mergeCell ref="BRO3:BRP3"/>
    <mergeCell ref="BRQ3:BRR3"/>
    <mergeCell ref="BRS3:BRT3"/>
    <mergeCell ref="BRU3:BRV3"/>
    <mergeCell ref="BRW3:BRX3"/>
    <mergeCell ref="BRA3:BRB3"/>
    <mergeCell ref="BRC3:BRD3"/>
    <mergeCell ref="BRE3:BRF3"/>
    <mergeCell ref="BRG3:BRH3"/>
    <mergeCell ref="BRI3:BRJ3"/>
    <mergeCell ref="BRK3:BRL3"/>
    <mergeCell ref="BQO3:BQP3"/>
    <mergeCell ref="BQQ3:BQR3"/>
    <mergeCell ref="BQS3:BQT3"/>
    <mergeCell ref="BQU3:BQV3"/>
    <mergeCell ref="BQW3:BQX3"/>
    <mergeCell ref="BQY3:BQZ3"/>
    <mergeCell ref="BQC3:BQD3"/>
    <mergeCell ref="BQE3:BQF3"/>
    <mergeCell ref="BQG3:BQH3"/>
    <mergeCell ref="BQI3:BQJ3"/>
    <mergeCell ref="BQK3:BQL3"/>
    <mergeCell ref="BQM3:BQN3"/>
    <mergeCell ref="BPQ3:BPR3"/>
    <mergeCell ref="BPS3:BPT3"/>
    <mergeCell ref="BPU3:BPV3"/>
    <mergeCell ref="BPW3:BPX3"/>
    <mergeCell ref="BPY3:BPZ3"/>
    <mergeCell ref="BQA3:BQB3"/>
    <mergeCell ref="BPE3:BPF3"/>
    <mergeCell ref="BPG3:BPH3"/>
    <mergeCell ref="BPI3:BPJ3"/>
    <mergeCell ref="BPK3:BPL3"/>
    <mergeCell ref="BPM3:BPN3"/>
    <mergeCell ref="BPO3:BPP3"/>
    <mergeCell ref="BOS3:BOT3"/>
    <mergeCell ref="BOU3:BOV3"/>
    <mergeCell ref="BOW3:BOX3"/>
    <mergeCell ref="BOY3:BOZ3"/>
    <mergeCell ref="BPA3:BPB3"/>
    <mergeCell ref="BPC3:BPD3"/>
    <mergeCell ref="BOG3:BOH3"/>
    <mergeCell ref="BOI3:BOJ3"/>
    <mergeCell ref="BOK3:BOL3"/>
    <mergeCell ref="BOM3:BON3"/>
    <mergeCell ref="BOO3:BOP3"/>
    <mergeCell ref="BOQ3:BOR3"/>
    <mergeCell ref="BNU3:BNV3"/>
    <mergeCell ref="BNW3:BNX3"/>
    <mergeCell ref="BNY3:BNZ3"/>
    <mergeCell ref="BOA3:BOB3"/>
    <mergeCell ref="BOC3:BOD3"/>
    <mergeCell ref="BOE3:BOF3"/>
    <mergeCell ref="BNI3:BNJ3"/>
    <mergeCell ref="BNK3:BNL3"/>
    <mergeCell ref="BNM3:BNN3"/>
    <mergeCell ref="BNO3:BNP3"/>
    <mergeCell ref="BNQ3:BNR3"/>
    <mergeCell ref="BNS3:BNT3"/>
    <mergeCell ref="BMW3:BMX3"/>
    <mergeCell ref="BMY3:BMZ3"/>
    <mergeCell ref="BNA3:BNB3"/>
    <mergeCell ref="BNC3:BND3"/>
    <mergeCell ref="BNE3:BNF3"/>
    <mergeCell ref="BNG3:BNH3"/>
    <mergeCell ref="BMK3:BML3"/>
    <mergeCell ref="BMM3:BMN3"/>
    <mergeCell ref="BMO3:BMP3"/>
    <mergeCell ref="BMQ3:BMR3"/>
    <mergeCell ref="BMS3:BMT3"/>
    <mergeCell ref="BMU3:BMV3"/>
    <mergeCell ref="BLY3:BLZ3"/>
    <mergeCell ref="BMA3:BMB3"/>
    <mergeCell ref="BMC3:BMD3"/>
    <mergeCell ref="BME3:BMF3"/>
    <mergeCell ref="BMG3:BMH3"/>
    <mergeCell ref="BMI3:BMJ3"/>
    <mergeCell ref="BLM3:BLN3"/>
    <mergeCell ref="BLO3:BLP3"/>
    <mergeCell ref="BLQ3:BLR3"/>
    <mergeCell ref="BLS3:BLT3"/>
    <mergeCell ref="BLU3:BLV3"/>
    <mergeCell ref="BLW3:BLX3"/>
    <mergeCell ref="BLA3:BLB3"/>
    <mergeCell ref="BLC3:BLD3"/>
    <mergeCell ref="BLE3:BLF3"/>
    <mergeCell ref="BLG3:BLH3"/>
    <mergeCell ref="BLI3:BLJ3"/>
    <mergeCell ref="BLK3:BLL3"/>
    <mergeCell ref="BKO3:BKP3"/>
    <mergeCell ref="BKQ3:BKR3"/>
    <mergeCell ref="BKS3:BKT3"/>
    <mergeCell ref="BKU3:BKV3"/>
    <mergeCell ref="BKW3:BKX3"/>
    <mergeCell ref="BKY3:BKZ3"/>
    <mergeCell ref="BKC3:BKD3"/>
    <mergeCell ref="BKE3:BKF3"/>
    <mergeCell ref="BKG3:BKH3"/>
    <mergeCell ref="BKI3:BKJ3"/>
    <mergeCell ref="BKK3:BKL3"/>
    <mergeCell ref="BKM3:BKN3"/>
    <mergeCell ref="BJQ3:BJR3"/>
    <mergeCell ref="BJS3:BJT3"/>
    <mergeCell ref="BJU3:BJV3"/>
    <mergeCell ref="BJW3:BJX3"/>
    <mergeCell ref="BJY3:BJZ3"/>
    <mergeCell ref="BKA3:BKB3"/>
    <mergeCell ref="BJE3:BJF3"/>
    <mergeCell ref="BJG3:BJH3"/>
    <mergeCell ref="BJI3:BJJ3"/>
    <mergeCell ref="BJK3:BJL3"/>
    <mergeCell ref="BJM3:BJN3"/>
    <mergeCell ref="BJO3:BJP3"/>
    <mergeCell ref="BIS3:BIT3"/>
    <mergeCell ref="BIU3:BIV3"/>
    <mergeCell ref="BIW3:BIX3"/>
    <mergeCell ref="BIY3:BIZ3"/>
    <mergeCell ref="BJA3:BJB3"/>
    <mergeCell ref="BJC3:BJD3"/>
    <mergeCell ref="BIG3:BIH3"/>
    <mergeCell ref="BII3:BIJ3"/>
    <mergeCell ref="BIK3:BIL3"/>
    <mergeCell ref="BIM3:BIN3"/>
    <mergeCell ref="BIO3:BIP3"/>
    <mergeCell ref="BIQ3:BIR3"/>
    <mergeCell ref="BHU3:BHV3"/>
    <mergeCell ref="BHW3:BHX3"/>
    <mergeCell ref="BHY3:BHZ3"/>
    <mergeCell ref="BIA3:BIB3"/>
    <mergeCell ref="BIC3:BID3"/>
    <mergeCell ref="BIE3:BIF3"/>
    <mergeCell ref="BHI3:BHJ3"/>
    <mergeCell ref="BHK3:BHL3"/>
    <mergeCell ref="BHM3:BHN3"/>
    <mergeCell ref="BHO3:BHP3"/>
    <mergeCell ref="BHQ3:BHR3"/>
    <mergeCell ref="BHS3:BHT3"/>
    <mergeCell ref="BGW3:BGX3"/>
    <mergeCell ref="BGY3:BGZ3"/>
    <mergeCell ref="BHA3:BHB3"/>
    <mergeCell ref="BHC3:BHD3"/>
    <mergeCell ref="BHE3:BHF3"/>
    <mergeCell ref="BHG3:BHH3"/>
    <mergeCell ref="BGK3:BGL3"/>
    <mergeCell ref="BGM3:BGN3"/>
    <mergeCell ref="BGO3:BGP3"/>
    <mergeCell ref="BGQ3:BGR3"/>
    <mergeCell ref="BGS3:BGT3"/>
    <mergeCell ref="BGU3:BGV3"/>
    <mergeCell ref="BFY3:BFZ3"/>
    <mergeCell ref="BGA3:BGB3"/>
    <mergeCell ref="BGC3:BGD3"/>
    <mergeCell ref="BGE3:BGF3"/>
    <mergeCell ref="BGG3:BGH3"/>
    <mergeCell ref="BGI3:BGJ3"/>
    <mergeCell ref="BFM3:BFN3"/>
    <mergeCell ref="BFO3:BFP3"/>
    <mergeCell ref="BFQ3:BFR3"/>
    <mergeCell ref="BFS3:BFT3"/>
    <mergeCell ref="BFU3:BFV3"/>
    <mergeCell ref="BFW3:BFX3"/>
    <mergeCell ref="BFA3:BFB3"/>
    <mergeCell ref="BFC3:BFD3"/>
    <mergeCell ref="BFE3:BFF3"/>
    <mergeCell ref="BFG3:BFH3"/>
    <mergeCell ref="BFI3:BFJ3"/>
    <mergeCell ref="BFK3:BFL3"/>
    <mergeCell ref="BEO3:BEP3"/>
    <mergeCell ref="BEQ3:BER3"/>
    <mergeCell ref="BES3:BET3"/>
    <mergeCell ref="BEU3:BEV3"/>
    <mergeCell ref="BEW3:BEX3"/>
    <mergeCell ref="BEY3:BEZ3"/>
    <mergeCell ref="BEC3:BED3"/>
    <mergeCell ref="BEE3:BEF3"/>
    <mergeCell ref="BEG3:BEH3"/>
    <mergeCell ref="BEI3:BEJ3"/>
    <mergeCell ref="BEK3:BEL3"/>
    <mergeCell ref="BEM3:BEN3"/>
    <mergeCell ref="BDQ3:BDR3"/>
    <mergeCell ref="BDS3:BDT3"/>
    <mergeCell ref="BDU3:BDV3"/>
    <mergeCell ref="BDW3:BDX3"/>
    <mergeCell ref="BDY3:BDZ3"/>
    <mergeCell ref="BEA3:BEB3"/>
    <mergeCell ref="BDE3:BDF3"/>
    <mergeCell ref="BDG3:BDH3"/>
    <mergeCell ref="BDI3:BDJ3"/>
    <mergeCell ref="BDK3:BDL3"/>
    <mergeCell ref="BDM3:BDN3"/>
    <mergeCell ref="BDO3:BDP3"/>
    <mergeCell ref="BCS3:BCT3"/>
    <mergeCell ref="BCU3:BCV3"/>
    <mergeCell ref="BCW3:BCX3"/>
    <mergeCell ref="BCY3:BCZ3"/>
    <mergeCell ref="BDA3:BDB3"/>
    <mergeCell ref="BDC3:BDD3"/>
    <mergeCell ref="BCG3:BCH3"/>
    <mergeCell ref="BCI3:BCJ3"/>
    <mergeCell ref="BCK3:BCL3"/>
    <mergeCell ref="BCM3:BCN3"/>
    <mergeCell ref="BCO3:BCP3"/>
    <mergeCell ref="BCQ3:BCR3"/>
    <mergeCell ref="BBU3:BBV3"/>
    <mergeCell ref="BBW3:BBX3"/>
    <mergeCell ref="BBY3:BBZ3"/>
    <mergeCell ref="BCA3:BCB3"/>
    <mergeCell ref="BCC3:BCD3"/>
    <mergeCell ref="BCE3:BCF3"/>
    <mergeCell ref="BBI3:BBJ3"/>
    <mergeCell ref="BBK3:BBL3"/>
    <mergeCell ref="BBM3:BBN3"/>
    <mergeCell ref="BBO3:BBP3"/>
    <mergeCell ref="BBQ3:BBR3"/>
    <mergeCell ref="BBS3:BBT3"/>
    <mergeCell ref="BAW3:BAX3"/>
    <mergeCell ref="BAY3:BAZ3"/>
    <mergeCell ref="BBA3:BBB3"/>
    <mergeCell ref="BBC3:BBD3"/>
    <mergeCell ref="BBE3:BBF3"/>
    <mergeCell ref="BBG3:BBH3"/>
    <mergeCell ref="BAK3:BAL3"/>
    <mergeCell ref="BAM3:BAN3"/>
    <mergeCell ref="BAO3:BAP3"/>
    <mergeCell ref="BAQ3:BAR3"/>
    <mergeCell ref="BAS3:BAT3"/>
    <mergeCell ref="BAU3:BAV3"/>
    <mergeCell ref="AZY3:AZZ3"/>
    <mergeCell ref="BAA3:BAB3"/>
    <mergeCell ref="BAC3:BAD3"/>
    <mergeCell ref="BAE3:BAF3"/>
    <mergeCell ref="BAG3:BAH3"/>
    <mergeCell ref="BAI3:BAJ3"/>
    <mergeCell ref="AZM3:AZN3"/>
    <mergeCell ref="AZO3:AZP3"/>
    <mergeCell ref="AZQ3:AZR3"/>
    <mergeCell ref="AZS3:AZT3"/>
    <mergeCell ref="AZU3:AZV3"/>
    <mergeCell ref="AZW3:AZX3"/>
    <mergeCell ref="AZA3:AZB3"/>
    <mergeCell ref="AZC3:AZD3"/>
    <mergeCell ref="AZE3:AZF3"/>
    <mergeCell ref="AZG3:AZH3"/>
    <mergeCell ref="AZI3:AZJ3"/>
    <mergeCell ref="AZK3:AZL3"/>
    <mergeCell ref="AYO3:AYP3"/>
    <mergeCell ref="AYQ3:AYR3"/>
    <mergeCell ref="AYS3:AYT3"/>
    <mergeCell ref="AYU3:AYV3"/>
    <mergeCell ref="AYW3:AYX3"/>
    <mergeCell ref="AYY3:AYZ3"/>
    <mergeCell ref="AYC3:AYD3"/>
    <mergeCell ref="AYE3:AYF3"/>
    <mergeCell ref="AYG3:AYH3"/>
    <mergeCell ref="AYI3:AYJ3"/>
    <mergeCell ref="AYK3:AYL3"/>
    <mergeCell ref="AYM3:AYN3"/>
    <mergeCell ref="AXQ3:AXR3"/>
    <mergeCell ref="AXS3:AXT3"/>
    <mergeCell ref="AXU3:AXV3"/>
    <mergeCell ref="AXW3:AXX3"/>
    <mergeCell ref="AXY3:AXZ3"/>
    <mergeCell ref="AYA3:AYB3"/>
    <mergeCell ref="AXE3:AXF3"/>
    <mergeCell ref="AXG3:AXH3"/>
    <mergeCell ref="AXI3:AXJ3"/>
    <mergeCell ref="AXK3:AXL3"/>
    <mergeCell ref="AXM3:AXN3"/>
    <mergeCell ref="AXO3:AXP3"/>
    <mergeCell ref="AWS3:AWT3"/>
    <mergeCell ref="AWU3:AWV3"/>
    <mergeCell ref="AWW3:AWX3"/>
    <mergeCell ref="AWY3:AWZ3"/>
    <mergeCell ref="AXA3:AXB3"/>
    <mergeCell ref="AXC3:AXD3"/>
    <mergeCell ref="AWG3:AWH3"/>
    <mergeCell ref="AWI3:AWJ3"/>
    <mergeCell ref="AWK3:AWL3"/>
    <mergeCell ref="AWM3:AWN3"/>
    <mergeCell ref="AWO3:AWP3"/>
    <mergeCell ref="AWQ3:AWR3"/>
    <mergeCell ref="AVU3:AVV3"/>
    <mergeCell ref="AVW3:AVX3"/>
    <mergeCell ref="AVY3:AVZ3"/>
    <mergeCell ref="AWA3:AWB3"/>
    <mergeCell ref="AWC3:AWD3"/>
    <mergeCell ref="AWE3:AWF3"/>
    <mergeCell ref="AVI3:AVJ3"/>
    <mergeCell ref="AVK3:AVL3"/>
    <mergeCell ref="AVM3:AVN3"/>
    <mergeCell ref="AVO3:AVP3"/>
    <mergeCell ref="AVQ3:AVR3"/>
    <mergeCell ref="AVS3:AVT3"/>
    <mergeCell ref="AUW3:AUX3"/>
    <mergeCell ref="AUY3:AUZ3"/>
    <mergeCell ref="AVA3:AVB3"/>
    <mergeCell ref="AVC3:AVD3"/>
    <mergeCell ref="AVE3:AVF3"/>
    <mergeCell ref="AVG3:AVH3"/>
    <mergeCell ref="AUK3:AUL3"/>
    <mergeCell ref="AUM3:AUN3"/>
    <mergeCell ref="AUO3:AUP3"/>
    <mergeCell ref="AUQ3:AUR3"/>
    <mergeCell ref="AUS3:AUT3"/>
    <mergeCell ref="AUU3:AUV3"/>
    <mergeCell ref="ATY3:ATZ3"/>
    <mergeCell ref="AUA3:AUB3"/>
    <mergeCell ref="AUC3:AUD3"/>
    <mergeCell ref="AUE3:AUF3"/>
    <mergeCell ref="AUG3:AUH3"/>
    <mergeCell ref="AUI3:AUJ3"/>
    <mergeCell ref="ATM3:ATN3"/>
    <mergeCell ref="ATO3:ATP3"/>
    <mergeCell ref="ATQ3:ATR3"/>
    <mergeCell ref="ATS3:ATT3"/>
    <mergeCell ref="ATU3:ATV3"/>
    <mergeCell ref="ATW3:ATX3"/>
    <mergeCell ref="ATA3:ATB3"/>
    <mergeCell ref="ATC3:ATD3"/>
    <mergeCell ref="ATE3:ATF3"/>
    <mergeCell ref="ATG3:ATH3"/>
    <mergeCell ref="ATI3:ATJ3"/>
    <mergeCell ref="ATK3:ATL3"/>
    <mergeCell ref="ASO3:ASP3"/>
    <mergeCell ref="ASQ3:ASR3"/>
    <mergeCell ref="ASS3:AST3"/>
    <mergeCell ref="ASU3:ASV3"/>
    <mergeCell ref="ASW3:ASX3"/>
    <mergeCell ref="ASY3:ASZ3"/>
    <mergeCell ref="ASC3:ASD3"/>
    <mergeCell ref="ASE3:ASF3"/>
    <mergeCell ref="ASG3:ASH3"/>
    <mergeCell ref="ASI3:ASJ3"/>
    <mergeCell ref="ASK3:ASL3"/>
    <mergeCell ref="ASM3:ASN3"/>
    <mergeCell ref="ARQ3:ARR3"/>
    <mergeCell ref="ARS3:ART3"/>
    <mergeCell ref="ARU3:ARV3"/>
    <mergeCell ref="ARW3:ARX3"/>
    <mergeCell ref="ARY3:ARZ3"/>
    <mergeCell ref="ASA3:ASB3"/>
    <mergeCell ref="ARE3:ARF3"/>
    <mergeCell ref="ARG3:ARH3"/>
    <mergeCell ref="ARI3:ARJ3"/>
    <mergeCell ref="ARK3:ARL3"/>
    <mergeCell ref="ARM3:ARN3"/>
    <mergeCell ref="ARO3:ARP3"/>
    <mergeCell ref="AQS3:AQT3"/>
    <mergeCell ref="AQU3:AQV3"/>
    <mergeCell ref="AQW3:AQX3"/>
    <mergeCell ref="AQY3:AQZ3"/>
    <mergeCell ref="ARA3:ARB3"/>
    <mergeCell ref="ARC3:ARD3"/>
    <mergeCell ref="AQG3:AQH3"/>
    <mergeCell ref="AQI3:AQJ3"/>
    <mergeCell ref="AQK3:AQL3"/>
    <mergeCell ref="AQM3:AQN3"/>
    <mergeCell ref="AQO3:AQP3"/>
    <mergeCell ref="AQQ3:AQR3"/>
    <mergeCell ref="APU3:APV3"/>
    <mergeCell ref="APW3:APX3"/>
    <mergeCell ref="APY3:APZ3"/>
    <mergeCell ref="AQA3:AQB3"/>
    <mergeCell ref="AQC3:AQD3"/>
    <mergeCell ref="AQE3:AQF3"/>
    <mergeCell ref="API3:APJ3"/>
    <mergeCell ref="APK3:APL3"/>
    <mergeCell ref="APM3:APN3"/>
    <mergeCell ref="APO3:APP3"/>
    <mergeCell ref="APQ3:APR3"/>
    <mergeCell ref="APS3:APT3"/>
    <mergeCell ref="AOW3:AOX3"/>
    <mergeCell ref="AOY3:AOZ3"/>
    <mergeCell ref="APA3:APB3"/>
    <mergeCell ref="APC3:APD3"/>
    <mergeCell ref="APE3:APF3"/>
    <mergeCell ref="APG3:APH3"/>
    <mergeCell ref="AOK3:AOL3"/>
    <mergeCell ref="AOM3:AON3"/>
    <mergeCell ref="AOO3:AOP3"/>
    <mergeCell ref="AOQ3:AOR3"/>
    <mergeCell ref="AOS3:AOT3"/>
    <mergeCell ref="AOU3:AOV3"/>
    <mergeCell ref="ANY3:ANZ3"/>
    <mergeCell ref="AOA3:AOB3"/>
    <mergeCell ref="AOC3:AOD3"/>
    <mergeCell ref="AOE3:AOF3"/>
    <mergeCell ref="AOG3:AOH3"/>
    <mergeCell ref="AOI3:AOJ3"/>
    <mergeCell ref="ANM3:ANN3"/>
    <mergeCell ref="ANO3:ANP3"/>
    <mergeCell ref="ANQ3:ANR3"/>
    <mergeCell ref="ANS3:ANT3"/>
    <mergeCell ref="ANU3:ANV3"/>
    <mergeCell ref="ANW3:ANX3"/>
    <mergeCell ref="ANA3:ANB3"/>
    <mergeCell ref="ANC3:AND3"/>
    <mergeCell ref="ANE3:ANF3"/>
    <mergeCell ref="ANG3:ANH3"/>
    <mergeCell ref="ANI3:ANJ3"/>
    <mergeCell ref="ANK3:ANL3"/>
    <mergeCell ref="AMO3:AMP3"/>
    <mergeCell ref="AMQ3:AMR3"/>
    <mergeCell ref="AMS3:AMT3"/>
    <mergeCell ref="AMU3:AMV3"/>
    <mergeCell ref="AMW3:AMX3"/>
    <mergeCell ref="AMY3:AMZ3"/>
    <mergeCell ref="AMC3:AMD3"/>
    <mergeCell ref="AME3:AMF3"/>
    <mergeCell ref="AMG3:AMH3"/>
    <mergeCell ref="AMI3:AMJ3"/>
    <mergeCell ref="AMK3:AML3"/>
    <mergeCell ref="AMM3:AMN3"/>
    <mergeCell ref="ALQ3:ALR3"/>
    <mergeCell ref="ALS3:ALT3"/>
    <mergeCell ref="ALU3:ALV3"/>
    <mergeCell ref="ALW3:ALX3"/>
    <mergeCell ref="ALY3:ALZ3"/>
    <mergeCell ref="AMA3:AMB3"/>
    <mergeCell ref="ALE3:ALF3"/>
    <mergeCell ref="ALG3:ALH3"/>
    <mergeCell ref="ALI3:ALJ3"/>
    <mergeCell ref="ALK3:ALL3"/>
    <mergeCell ref="ALM3:ALN3"/>
    <mergeCell ref="ALO3:ALP3"/>
    <mergeCell ref="AKS3:AKT3"/>
    <mergeCell ref="AKU3:AKV3"/>
    <mergeCell ref="AKW3:AKX3"/>
    <mergeCell ref="AKY3:AKZ3"/>
    <mergeCell ref="ALA3:ALB3"/>
    <mergeCell ref="ALC3:ALD3"/>
    <mergeCell ref="AKG3:AKH3"/>
    <mergeCell ref="AKI3:AKJ3"/>
    <mergeCell ref="AKK3:AKL3"/>
    <mergeCell ref="AKM3:AKN3"/>
    <mergeCell ref="AKO3:AKP3"/>
    <mergeCell ref="AKQ3:AKR3"/>
    <mergeCell ref="AJU3:AJV3"/>
    <mergeCell ref="AJW3:AJX3"/>
    <mergeCell ref="AJY3:AJZ3"/>
    <mergeCell ref="AKA3:AKB3"/>
    <mergeCell ref="AKC3:AKD3"/>
    <mergeCell ref="AKE3:AKF3"/>
    <mergeCell ref="AJI3:AJJ3"/>
    <mergeCell ref="AJK3:AJL3"/>
    <mergeCell ref="AJM3:AJN3"/>
    <mergeCell ref="AJO3:AJP3"/>
    <mergeCell ref="AJQ3:AJR3"/>
    <mergeCell ref="AJS3:AJT3"/>
    <mergeCell ref="AIW3:AIX3"/>
    <mergeCell ref="AIY3:AIZ3"/>
    <mergeCell ref="AJA3:AJB3"/>
    <mergeCell ref="AJC3:AJD3"/>
    <mergeCell ref="AJE3:AJF3"/>
    <mergeCell ref="AJG3:AJH3"/>
    <mergeCell ref="AIK3:AIL3"/>
    <mergeCell ref="AIM3:AIN3"/>
    <mergeCell ref="AIO3:AIP3"/>
    <mergeCell ref="AIQ3:AIR3"/>
    <mergeCell ref="AIS3:AIT3"/>
    <mergeCell ref="AIU3:AIV3"/>
    <mergeCell ref="AHY3:AHZ3"/>
    <mergeCell ref="AIA3:AIB3"/>
    <mergeCell ref="AIC3:AID3"/>
    <mergeCell ref="AIE3:AIF3"/>
    <mergeCell ref="AIG3:AIH3"/>
    <mergeCell ref="AII3:AIJ3"/>
    <mergeCell ref="AHM3:AHN3"/>
    <mergeCell ref="AHO3:AHP3"/>
    <mergeCell ref="AHQ3:AHR3"/>
    <mergeCell ref="AHS3:AHT3"/>
    <mergeCell ref="AHU3:AHV3"/>
    <mergeCell ref="AHW3:AHX3"/>
    <mergeCell ref="AHA3:AHB3"/>
    <mergeCell ref="AHC3:AHD3"/>
    <mergeCell ref="AHE3:AHF3"/>
    <mergeCell ref="AHG3:AHH3"/>
    <mergeCell ref="AHI3:AHJ3"/>
    <mergeCell ref="AHK3:AHL3"/>
    <mergeCell ref="AGO3:AGP3"/>
    <mergeCell ref="AGQ3:AGR3"/>
    <mergeCell ref="AGS3:AGT3"/>
    <mergeCell ref="AGU3:AGV3"/>
    <mergeCell ref="AGW3:AGX3"/>
    <mergeCell ref="AGY3:AGZ3"/>
    <mergeCell ref="AGC3:AGD3"/>
    <mergeCell ref="AGE3:AGF3"/>
    <mergeCell ref="AGG3:AGH3"/>
    <mergeCell ref="AGI3:AGJ3"/>
    <mergeCell ref="AGK3:AGL3"/>
    <mergeCell ref="AGM3:AGN3"/>
    <mergeCell ref="AFQ3:AFR3"/>
    <mergeCell ref="AFS3:AFT3"/>
    <mergeCell ref="AFU3:AFV3"/>
    <mergeCell ref="AFW3:AFX3"/>
    <mergeCell ref="AFY3:AFZ3"/>
    <mergeCell ref="AGA3:AGB3"/>
    <mergeCell ref="AFE3:AFF3"/>
    <mergeCell ref="AFG3:AFH3"/>
    <mergeCell ref="AFI3:AFJ3"/>
    <mergeCell ref="AFK3:AFL3"/>
    <mergeCell ref="AFM3:AFN3"/>
    <mergeCell ref="AFO3:AFP3"/>
    <mergeCell ref="AES3:AET3"/>
    <mergeCell ref="AEU3:AEV3"/>
    <mergeCell ref="AEW3:AEX3"/>
    <mergeCell ref="AEY3:AEZ3"/>
    <mergeCell ref="AFA3:AFB3"/>
    <mergeCell ref="AFC3:AFD3"/>
    <mergeCell ref="AEG3:AEH3"/>
    <mergeCell ref="AEI3:AEJ3"/>
    <mergeCell ref="AEK3:AEL3"/>
    <mergeCell ref="AEM3:AEN3"/>
    <mergeCell ref="AEO3:AEP3"/>
    <mergeCell ref="AEQ3:AER3"/>
    <mergeCell ref="ADU3:ADV3"/>
    <mergeCell ref="ADW3:ADX3"/>
    <mergeCell ref="ADY3:ADZ3"/>
    <mergeCell ref="AEA3:AEB3"/>
    <mergeCell ref="AEC3:AED3"/>
    <mergeCell ref="AEE3:AEF3"/>
    <mergeCell ref="ADI3:ADJ3"/>
    <mergeCell ref="ADK3:ADL3"/>
    <mergeCell ref="ADM3:ADN3"/>
    <mergeCell ref="ADO3:ADP3"/>
    <mergeCell ref="ADQ3:ADR3"/>
    <mergeCell ref="ADS3:ADT3"/>
    <mergeCell ref="ACW3:ACX3"/>
    <mergeCell ref="ACY3:ACZ3"/>
    <mergeCell ref="ADA3:ADB3"/>
    <mergeCell ref="ADC3:ADD3"/>
    <mergeCell ref="ADE3:ADF3"/>
    <mergeCell ref="ADG3:ADH3"/>
    <mergeCell ref="ACK3:ACL3"/>
    <mergeCell ref="ACM3:ACN3"/>
    <mergeCell ref="ACO3:ACP3"/>
    <mergeCell ref="ACQ3:ACR3"/>
    <mergeCell ref="ACS3:ACT3"/>
    <mergeCell ref="ACU3:ACV3"/>
    <mergeCell ref="ABY3:ABZ3"/>
    <mergeCell ref="ACA3:ACB3"/>
    <mergeCell ref="ACC3:ACD3"/>
    <mergeCell ref="ACE3:ACF3"/>
    <mergeCell ref="ACG3:ACH3"/>
    <mergeCell ref="ACI3:ACJ3"/>
    <mergeCell ref="ABM3:ABN3"/>
    <mergeCell ref="ABO3:ABP3"/>
    <mergeCell ref="ABQ3:ABR3"/>
    <mergeCell ref="ABS3:ABT3"/>
    <mergeCell ref="ABU3:ABV3"/>
    <mergeCell ref="ABW3:ABX3"/>
    <mergeCell ref="ABA3:ABB3"/>
    <mergeCell ref="ABC3:ABD3"/>
    <mergeCell ref="ABE3:ABF3"/>
    <mergeCell ref="ABG3:ABH3"/>
    <mergeCell ref="ABI3:ABJ3"/>
    <mergeCell ref="ABK3:ABL3"/>
    <mergeCell ref="AAO3:AAP3"/>
    <mergeCell ref="AAQ3:AAR3"/>
    <mergeCell ref="AAS3:AAT3"/>
    <mergeCell ref="AAU3:AAV3"/>
    <mergeCell ref="AAW3:AAX3"/>
    <mergeCell ref="AAY3:AAZ3"/>
    <mergeCell ref="AAC3:AAD3"/>
    <mergeCell ref="AAE3:AAF3"/>
    <mergeCell ref="AAG3:AAH3"/>
    <mergeCell ref="AAI3:AAJ3"/>
    <mergeCell ref="AAK3:AAL3"/>
    <mergeCell ref="AAM3:AAN3"/>
    <mergeCell ref="ZQ3:ZR3"/>
    <mergeCell ref="ZS3:ZT3"/>
    <mergeCell ref="ZU3:ZV3"/>
    <mergeCell ref="ZW3:ZX3"/>
    <mergeCell ref="ZY3:ZZ3"/>
    <mergeCell ref="AAA3:AAB3"/>
    <mergeCell ref="ZE3:ZF3"/>
    <mergeCell ref="ZG3:ZH3"/>
    <mergeCell ref="ZI3:ZJ3"/>
    <mergeCell ref="ZK3:ZL3"/>
    <mergeCell ref="ZM3:ZN3"/>
    <mergeCell ref="ZO3:ZP3"/>
    <mergeCell ref="YS3:YT3"/>
    <mergeCell ref="YU3:YV3"/>
    <mergeCell ref="YW3:YX3"/>
    <mergeCell ref="YY3:YZ3"/>
    <mergeCell ref="ZA3:ZB3"/>
    <mergeCell ref="ZC3:ZD3"/>
    <mergeCell ref="YG3:YH3"/>
    <mergeCell ref="YI3:YJ3"/>
    <mergeCell ref="YK3:YL3"/>
    <mergeCell ref="YM3:YN3"/>
    <mergeCell ref="YO3:YP3"/>
    <mergeCell ref="YQ3:YR3"/>
    <mergeCell ref="XU3:XV3"/>
    <mergeCell ref="XW3:XX3"/>
    <mergeCell ref="XY3:XZ3"/>
    <mergeCell ref="YA3:YB3"/>
    <mergeCell ref="YC3:YD3"/>
    <mergeCell ref="YE3:YF3"/>
    <mergeCell ref="XI3:XJ3"/>
    <mergeCell ref="XK3:XL3"/>
    <mergeCell ref="XM3:XN3"/>
    <mergeCell ref="XO3:XP3"/>
    <mergeCell ref="XQ3:XR3"/>
    <mergeCell ref="XS3:XT3"/>
    <mergeCell ref="WW3:WX3"/>
    <mergeCell ref="WY3:WZ3"/>
    <mergeCell ref="XA3:XB3"/>
    <mergeCell ref="XC3:XD3"/>
    <mergeCell ref="XE3:XF3"/>
    <mergeCell ref="XG3:XH3"/>
    <mergeCell ref="WK3:WL3"/>
    <mergeCell ref="WM3:WN3"/>
    <mergeCell ref="WO3:WP3"/>
    <mergeCell ref="WQ3:WR3"/>
    <mergeCell ref="WS3:WT3"/>
    <mergeCell ref="WU3:WV3"/>
    <mergeCell ref="VY3:VZ3"/>
    <mergeCell ref="WA3:WB3"/>
    <mergeCell ref="WC3:WD3"/>
    <mergeCell ref="WE3:WF3"/>
    <mergeCell ref="WG3:WH3"/>
    <mergeCell ref="WI3:WJ3"/>
    <mergeCell ref="VM3:VN3"/>
    <mergeCell ref="VO3:VP3"/>
    <mergeCell ref="VQ3:VR3"/>
    <mergeCell ref="VS3:VT3"/>
    <mergeCell ref="VU3:VV3"/>
    <mergeCell ref="VW3:VX3"/>
    <mergeCell ref="VA3:VB3"/>
    <mergeCell ref="VC3:VD3"/>
    <mergeCell ref="VE3:VF3"/>
    <mergeCell ref="VG3:VH3"/>
    <mergeCell ref="VI3:VJ3"/>
    <mergeCell ref="VK3:VL3"/>
    <mergeCell ref="UO3:UP3"/>
    <mergeCell ref="UQ3:UR3"/>
    <mergeCell ref="US3:UT3"/>
    <mergeCell ref="UU3:UV3"/>
    <mergeCell ref="UW3:UX3"/>
    <mergeCell ref="UY3:UZ3"/>
    <mergeCell ref="UC3:UD3"/>
    <mergeCell ref="UE3:UF3"/>
    <mergeCell ref="UG3:UH3"/>
    <mergeCell ref="UI3:UJ3"/>
    <mergeCell ref="UK3:UL3"/>
    <mergeCell ref="UM3:UN3"/>
    <mergeCell ref="TQ3:TR3"/>
    <mergeCell ref="TS3:TT3"/>
    <mergeCell ref="TU3:TV3"/>
    <mergeCell ref="TW3:TX3"/>
    <mergeCell ref="TY3:TZ3"/>
    <mergeCell ref="UA3:UB3"/>
    <mergeCell ref="TE3:TF3"/>
    <mergeCell ref="TG3:TH3"/>
    <mergeCell ref="TI3:TJ3"/>
    <mergeCell ref="TK3:TL3"/>
    <mergeCell ref="TM3:TN3"/>
    <mergeCell ref="TO3:TP3"/>
    <mergeCell ref="SS3:ST3"/>
    <mergeCell ref="SU3:SV3"/>
    <mergeCell ref="SW3:SX3"/>
    <mergeCell ref="SY3:SZ3"/>
    <mergeCell ref="TA3:TB3"/>
    <mergeCell ref="TC3:TD3"/>
    <mergeCell ref="SG3:SH3"/>
    <mergeCell ref="SI3:SJ3"/>
    <mergeCell ref="SK3:SL3"/>
    <mergeCell ref="SM3:SN3"/>
    <mergeCell ref="SO3:SP3"/>
    <mergeCell ref="SQ3:SR3"/>
    <mergeCell ref="RU3:RV3"/>
    <mergeCell ref="RW3:RX3"/>
    <mergeCell ref="RY3:RZ3"/>
    <mergeCell ref="SA3:SB3"/>
    <mergeCell ref="SC3:SD3"/>
    <mergeCell ref="SE3:SF3"/>
    <mergeCell ref="RI3:RJ3"/>
    <mergeCell ref="RK3:RL3"/>
    <mergeCell ref="RM3:RN3"/>
    <mergeCell ref="RO3:RP3"/>
    <mergeCell ref="RQ3:RR3"/>
    <mergeCell ref="RS3:RT3"/>
    <mergeCell ref="QW3:QX3"/>
    <mergeCell ref="QY3:QZ3"/>
    <mergeCell ref="RA3:RB3"/>
    <mergeCell ref="RC3:RD3"/>
    <mergeCell ref="RE3:RF3"/>
    <mergeCell ref="RG3:RH3"/>
    <mergeCell ref="QK3:QL3"/>
    <mergeCell ref="QM3:QN3"/>
    <mergeCell ref="QO3:QP3"/>
    <mergeCell ref="QQ3:QR3"/>
    <mergeCell ref="QS3:QT3"/>
    <mergeCell ref="QU3:QV3"/>
    <mergeCell ref="PY3:PZ3"/>
    <mergeCell ref="QA3:QB3"/>
    <mergeCell ref="QC3:QD3"/>
    <mergeCell ref="QE3:QF3"/>
    <mergeCell ref="QG3:QH3"/>
    <mergeCell ref="QI3:QJ3"/>
    <mergeCell ref="PM3:PN3"/>
    <mergeCell ref="PO3:PP3"/>
    <mergeCell ref="PQ3:PR3"/>
    <mergeCell ref="PS3:PT3"/>
    <mergeCell ref="PU3:PV3"/>
    <mergeCell ref="PW3:PX3"/>
    <mergeCell ref="PA3:PB3"/>
    <mergeCell ref="PC3:PD3"/>
    <mergeCell ref="PE3:PF3"/>
    <mergeCell ref="PG3:PH3"/>
    <mergeCell ref="PI3:PJ3"/>
    <mergeCell ref="PK3:PL3"/>
    <mergeCell ref="OO3:OP3"/>
    <mergeCell ref="OQ3:OR3"/>
    <mergeCell ref="OS3:OT3"/>
    <mergeCell ref="OU3:OV3"/>
    <mergeCell ref="OW3:OX3"/>
    <mergeCell ref="OY3:OZ3"/>
    <mergeCell ref="OC3:OD3"/>
    <mergeCell ref="OE3:OF3"/>
    <mergeCell ref="OG3:OH3"/>
    <mergeCell ref="OI3:OJ3"/>
    <mergeCell ref="OK3:OL3"/>
    <mergeCell ref="OM3:ON3"/>
    <mergeCell ref="NQ3:NR3"/>
    <mergeCell ref="NS3:NT3"/>
    <mergeCell ref="NU3:NV3"/>
    <mergeCell ref="NW3:NX3"/>
    <mergeCell ref="NY3:NZ3"/>
    <mergeCell ref="OA3:OB3"/>
    <mergeCell ref="NE3:NF3"/>
    <mergeCell ref="NG3:NH3"/>
    <mergeCell ref="NI3:NJ3"/>
    <mergeCell ref="NK3:NL3"/>
    <mergeCell ref="NM3:NN3"/>
    <mergeCell ref="NO3:NP3"/>
    <mergeCell ref="MS3:MT3"/>
    <mergeCell ref="MU3:MV3"/>
    <mergeCell ref="MW3:MX3"/>
    <mergeCell ref="MY3:MZ3"/>
    <mergeCell ref="NA3:NB3"/>
    <mergeCell ref="NC3:ND3"/>
    <mergeCell ref="MG3:MH3"/>
    <mergeCell ref="MI3:MJ3"/>
    <mergeCell ref="MK3:ML3"/>
    <mergeCell ref="MM3:MN3"/>
    <mergeCell ref="MO3:MP3"/>
    <mergeCell ref="MQ3:MR3"/>
    <mergeCell ref="LU3:LV3"/>
    <mergeCell ref="LW3:LX3"/>
    <mergeCell ref="LY3:LZ3"/>
    <mergeCell ref="MA3:MB3"/>
    <mergeCell ref="MC3:MD3"/>
    <mergeCell ref="ME3:MF3"/>
    <mergeCell ref="LI3:LJ3"/>
    <mergeCell ref="LK3:LL3"/>
    <mergeCell ref="LM3:LN3"/>
    <mergeCell ref="LO3:LP3"/>
    <mergeCell ref="LQ3:LR3"/>
    <mergeCell ref="LS3:LT3"/>
    <mergeCell ref="KW3:KX3"/>
    <mergeCell ref="KY3:KZ3"/>
    <mergeCell ref="LA3:LB3"/>
    <mergeCell ref="LC3:LD3"/>
    <mergeCell ref="LE3:LF3"/>
    <mergeCell ref="LG3:LH3"/>
    <mergeCell ref="KK3:KL3"/>
    <mergeCell ref="KM3:KN3"/>
    <mergeCell ref="KO3:KP3"/>
    <mergeCell ref="KQ3:KR3"/>
    <mergeCell ref="KS3:KT3"/>
    <mergeCell ref="KU3:KV3"/>
    <mergeCell ref="JY3:JZ3"/>
    <mergeCell ref="KA3:KB3"/>
    <mergeCell ref="KC3:KD3"/>
    <mergeCell ref="KE3:KF3"/>
    <mergeCell ref="KG3:KH3"/>
    <mergeCell ref="KI3:KJ3"/>
    <mergeCell ref="JM3:JN3"/>
    <mergeCell ref="JO3:JP3"/>
    <mergeCell ref="JQ3:JR3"/>
    <mergeCell ref="JS3:JT3"/>
    <mergeCell ref="JU3:JV3"/>
    <mergeCell ref="JW3:JX3"/>
    <mergeCell ref="JA3:JB3"/>
    <mergeCell ref="JC3:JD3"/>
    <mergeCell ref="JE3:JF3"/>
    <mergeCell ref="JG3:JH3"/>
    <mergeCell ref="JI3:JJ3"/>
    <mergeCell ref="JK3:JL3"/>
    <mergeCell ref="IO3:IP3"/>
    <mergeCell ref="IQ3:IR3"/>
    <mergeCell ref="IS3:IT3"/>
    <mergeCell ref="IU3:IV3"/>
    <mergeCell ref="IW3:IX3"/>
    <mergeCell ref="IY3:IZ3"/>
    <mergeCell ref="IC3:ID3"/>
    <mergeCell ref="IE3:IF3"/>
    <mergeCell ref="IG3:IH3"/>
    <mergeCell ref="II3:IJ3"/>
    <mergeCell ref="IK3:IL3"/>
    <mergeCell ref="IM3:IN3"/>
    <mergeCell ref="HQ3:HR3"/>
    <mergeCell ref="HS3:HT3"/>
    <mergeCell ref="HU3:HV3"/>
    <mergeCell ref="HW3:HX3"/>
    <mergeCell ref="HY3:HZ3"/>
    <mergeCell ref="IA3:IB3"/>
    <mergeCell ref="HE3:HF3"/>
    <mergeCell ref="HG3:HH3"/>
    <mergeCell ref="HI3:HJ3"/>
    <mergeCell ref="HK3:HL3"/>
    <mergeCell ref="HM3:HN3"/>
    <mergeCell ref="HO3:HP3"/>
    <mergeCell ref="GS3:GT3"/>
    <mergeCell ref="GU3:GV3"/>
    <mergeCell ref="GW3:GX3"/>
    <mergeCell ref="GY3:GZ3"/>
    <mergeCell ref="HA3:HB3"/>
    <mergeCell ref="HC3:HD3"/>
    <mergeCell ref="GG3:GH3"/>
    <mergeCell ref="GI3:GJ3"/>
    <mergeCell ref="GK3:GL3"/>
    <mergeCell ref="GM3:GN3"/>
    <mergeCell ref="GO3:GP3"/>
    <mergeCell ref="GQ3:GR3"/>
    <mergeCell ref="FU3:FV3"/>
    <mergeCell ref="FW3:FX3"/>
    <mergeCell ref="FY3:FZ3"/>
    <mergeCell ref="GA3:GB3"/>
    <mergeCell ref="GC3:GD3"/>
    <mergeCell ref="GE3:GF3"/>
    <mergeCell ref="FI3:FJ3"/>
    <mergeCell ref="FK3:FL3"/>
    <mergeCell ref="FM3:FN3"/>
    <mergeCell ref="FO3:FP3"/>
    <mergeCell ref="FQ3:FR3"/>
    <mergeCell ref="FS3:FT3"/>
    <mergeCell ref="EW3:EX3"/>
    <mergeCell ref="EY3:EZ3"/>
    <mergeCell ref="FA3:FB3"/>
    <mergeCell ref="FC3:FD3"/>
    <mergeCell ref="FE3:FF3"/>
    <mergeCell ref="FG3:FH3"/>
    <mergeCell ref="EK3:EL3"/>
    <mergeCell ref="EM3:EN3"/>
    <mergeCell ref="EO3:EP3"/>
    <mergeCell ref="EQ3:ER3"/>
    <mergeCell ref="ES3:ET3"/>
    <mergeCell ref="EU3:EV3"/>
    <mergeCell ref="DY3:DZ3"/>
    <mergeCell ref="EA3:EB3"/>
    <mergeCell ref="EC3:ED3"/>
    <mergeCell ref="EE3:EF3"/>
    <mergeCell ref="EG3:EH3"/>
    <mergeCell ref="EI3:EJ3"/>
    <mergeCell ref="DM3:DN3"/>
    <mergeCell ref="DO3:DP3"/>
    <mergeCell ref="DQ3:DR3"/>
    <mergeCell ref="DS3:DT3"/>
    <mergeCell ref="DU3:DV3"/>
    <mergeCell ref="DW3:DX3"/>
    <mergeCell ref="DA3:DB3"/>
    <mergeCell ref="DC3:DD3"/>
    <mergeCell ref="DE3:DF3"/>
    <mergeCell ref="DG3:DH3"/>
    <mergeCell ref="DI3:DJ3"/>
    <mergeCell ref="DK3:DL3"/>
    <mergeCell ref="CO3:CP3"/>
    <mergeCell ref="CQ3:CR3"/>
    <mergeCell ref="CS3:CT3"/>
    <mergeCell ref="CU3:CV3"/>
    <mergeCell ref="CW3:CX3"/>
    <mergeCell ref="CY3:CZ3"/>
    <mergeCell ref="CC3:CD3"/>
    <mergeCell ref="CE3:CF3"/>
    <mergeCell ref="CG3:CH3"/>
    <mergeCell ref="CI3:CJ3"/>
    <mergeCell ref="CK3:CL3"/>
    <mergeCell ref="CM3:CN3"/>
    <mergeCell ref="BQ3:BR3"/>
    <mergeCell ref="BS3:BT3"/>
    <mergeCell ref="BU3:BV3"/>
    <mergeCell ref="BW3:BX3"/>
    <mergeCell ref="BY3:BZ3"/>
    <mergeCell ref="CA3:CB3"/>
    <mergeCell ref="BE3:BF3"/>
    <mergeCell ref="BG3:BH3"/>
    <mergeCell ref="BI3:BJ3"/>
    <mergeCell ref="BK3:BL3"/>
    <mergeCell ref="BM3:BN3"/>
    <mergeCell ref="BO3:BP3"/>
    <mergeCell ref="AS3:AT3"/>
    <mergeCell ref="AU3:AV3"/>
    <mergeCell ref="AW3:AX3"/>
    <mergeCell ref="AY3:AZ3"/>
    <mergeCell ref="BA3:BB3"/>
    <mergeCell ref="BC3:BD3"/>
    <mergeCell ref="AG3:AH3"/>
    <mergeCell ref="AI3:AJ3"/>
    <mergeCell ref="AK3:AL3"/>
    <mergeCell ref="AM3:AN3"/>
    <mergeCell ref="AO3:AP3"/>
    <mergeCell ref="AQ3:AR3"/>
    <mergeCell ref="U3:V3"/>
    <mergeCell ref="W3:X3"/>
    <mergeCell ref="Y3:Z3"/>
    <mergeCell ref="AA3:AB3"/>
    <mergeCell ref="AC3:AD3"/>
    <mergeCell ref="AE3:AF3"/>
    <mergeCell ref="XFC2:XFD2"/>
    <mergeCell ref="C3:D3"/>
    <mergeCell ref="E3:F3"/>
    <mergeCell ref="G3:H3"/>
    <mergeCell ref="I3:J3"/>
    <mergeCell ref="K3:L3"/>
    <mergeCell ref="M3:N3"/>
    <mergeCell ref="O3:P3"/>
    <mergeCell ref="Q3:R3"/>
    <mergeCell ref="S3:T3"/>
    <mergeCell ref="XEQ2:XER2"/>
    <mergeCell ref="XES2:XET2"/>
    <mergeCell ref="XEU2:XEV2"/>
    <mergeCell ref="XEW2:XEX2"/>
    <mergeCell ref="XEY2:XEZ2"/>
    <mergeCell ref="XFA2:XFB2"/>
    <mergeCell ref="XEE2:XEF2"/>
    <mergeCell ref="XEG2:XEH2"/>
    <mergeCell ref="XEI2:XEJ2"/>
    <mergeCell ref="XEK2:XEL2"/>
    <mergeCell ref="XEM2:XEN2"/>
    <mergeCell ref="XEO2:XEP2"/>
    <mergeCell ref="XDS2:XDT2"/>
    <mergeCell ref="XDU2:XDV2"/>
    <mergeCell ref="XDW2:XDX2"/>
    <mergeCell ref="XDY2:XDZ2"/>
    <mergeCell ref="XEA2:XEB2"/>
    <mergeCell ref="XEC2:XED2"/>
    <mergeCell ref="XDG2:XDH2"/>
    <mergeCell ref="XDI2:XDJ2"/>
    <mergeCell ref="XDK2:XDL2"/>
    <mergeCell ref="XDM2:XDN2"/>
    <mergeCell ref="XDO2:XDP2"/>
    <mergeCell ref="XDQ2:XDR2"/>
    <mergeCell ref="XCU2:XCV2"/>
    <mergeCell ref="XCW2:XCX2"/>
    <mergeCell ref="XCY2:XCZ2"/>
    <mergeCell ref="XDA2:XDB2"/>
    <mergeCell ref="XDC2:XDD2"/>
    <mergeCell ref="XDE2:XDF2"/>
    <mergeCell ref="XCI2:XCJ2"/>
    <mergeCell ref="XCK2:XCL2"/>
    <mergeCell ref="XCM2:XCN2"/>
    <mergeCell ref="XCO2:XCP2"/>
    <mergeCell ref="XCQ2:XCR2"/>
    <mergeCell ref="XCS2:XCT2"/>
    <mergeCell ref="XBW2:XBX2"/>
    <mergeCell ref="XBY2:XBZ2"/>
    <mergeCell ref="XCA2:XCB2"/>
    <mergeCell ref="XCC2:XCD2"/>
    <mergeCell ref="XCE2:XCF2"/>
    <mergeCell ref="XCG2:XCH2"/>
    <mergeCell ref="XBK2:XBL2"/>
    <mergeCell ref="XBM2:XBN2"/>
    <mergeCell ref="XBO2:XBP2"/>
    <mergeCell ref="XBQ2:XBR2"/>
    <mergeCell ref="XBS2:XBT2"/>
    <mergeCell ref="XBU2:XBV2"/>
    <mergeCell ref="XAY2:XAZ2"/>
    <mergeCell ref="XBA2:XBB2"/>
    <mergeCell ref="XBC2:XBD2"/>
    <mergeCell ref="XBE2:XBF2"/>
    <mergeCell ref="XBG2:XBH2"/>
    <mergeCell ref="XBI2:XBJ2"/>
    <mergeCell ref="XAM2:XAN2"/>
    <mergeCell ref="XAO2:XAP2"/>
    <mergeCell ref="XAQ2:XAR2"/>
    <mergeCell ref="XAS2:XAT2"/>
    <mergeCell ref="XAU2:XAV2"/>
    <mergeCell ref="XAW2:XAX2"/>
    <mergeCell ref="XAA2:XAB2"/>
    <mergeCell ref="XAC2:XAD2"/>
    <mergeCell ref="XAE2:XAF2"/>
    <mergeCell ref="XAG2:XAH2"/>
    <mergeCell ref="XAI2:XAJ2"/>
    <mergeCell ref="XAK2:XAL2"/>
    <mergeCell ref="WZO2:WZP2"/>
    <mergeCell ref="WZQ2:WZR2"/>
    <mergeCell ref="WZS2:WZT2"/>
    <mergeCell ref="WZU2:WZV2"/>
    <mergeCell ref="WZW2:WZX2"/>
    <mergeCell ref="WZY2:WZZ2"/>
    <mergeCell ref="WZC2:WZD2"/>
    <mergeCell ref="WZE2:WZF2"/>
    <mergeCell ref="WZG2:WZH2"/>
    <mergeCell ref="WZI2:WZJ2"/>
    <mergeCell ref="WZK2:WZL2"/>
    <mergeCell ref="WZM2:WZN2"/>
    <mergeCell ref="WYQ2:WYR2"/>
    <mergeCell ref="WYS2:WYT2"/>
    <mergeCell ref="WYU2:WYV2"/>
    <mergeCell ref="WYW2:WYX2"/>
    <mergeCell ref="WYY2:WYZ2"/>
    <mergeCell ref="WZA2:WZB2"/>
    <mergeCell ref="WYE2:WYF2"/>
    <mergeCell ref="WYG2:WYH2"/>
    <mergeCell ref="WYI2:WYJ2"/>
    <mergeCell ref="WYK2:WYL2"/>
    <mergeCell ref="WYM2:WYN2"/>
    <mergeCell ref="WYO2:WYP2"/>
    <mergeCell ref="WXS2:WXT2"/>
    <mergeCell ref="WXU2:WXV2"/>
    <mergeCell ref="WXW2:WXX2"/>
    <mergeCell ref="WXY2:WXZ2"/>
    <mergeCell ref="WYA2:WYB2"/>
    <mergeCell ref="WYC2:WYD2"/>
    <mergeCell ref="WXG2:WXH2"/>
    <mergeCell ref="WXI2:WXJ2"/>
    <mergeCell ref="WXK2:WXL2"/>
    <mergeCell ref="WXM2:WXN2"/>
    <mergeCell ref="WXO2:WXP2"/>
    <mergeCell ref="WXQ2:WXR2"/>
    <mergeCell ref="WWU2:WWV2"/>
    <mergeCell ref="WWW2:WWX2"/>
    <mergeCell ref="WWY2:WWZ2"/>
    <mergeCell ref="WXA2:WXB2"/>
    <mergeCell ref="WXC2:WXD2"/>
    <mergeCell ref="WXE2:WXF2"/>
    <mergeCell ref="WWI2:WWJ2"/>
    <mergeCell ref="WWK2:WWL2"/>
    <mergeCell ref="WWM2:WWN2"/>
    <mergeCell ref="WWO2:WWP2"/>
    <mergeCell ref="WWQ2:WWR2"/>
    <mergeCell ref="WWS2:WWT2"/>
    <mergeCell ref="WVW2:WVX2"/>
    <mergeCell ref="WVY2:WVZ2"/>
    <mergeCell ref="WWA2:WWB2"/>
    <mergeCell ref="WWC2:WWD2"/>
    <mergeCell ref="WWE2:WWF2"/>
    <mergeCell ref="WWG2:WWH2"/>
    <mergeCell ref="WVK2:WVL2"/>
    <mergeCell ref="WVM2:WVN2"/>
    <mergeCell ref="WVO2:WVP2"/>
    <mergeCell ref="WVQ2:WVR2"/>
    <mergeCell ref="WVS2:WVT2"/>
    <mergeCell ref="WVU2:WVV2"/>
    <mergeCell ref="WUY2:WUZ2"/>
    <mergeCell ref="WVA2:WVB2"/>
    <mergeCell ref="WVC2:WVD2"/>
    <mergeCell ref="WVE2:WVF2"/>
    <mergeCell ref="WVG2:WVH2"/>
    <mergeCell ref="WVI2:WVJ2"/>
    <mergeCell ref="WUM2:WUN2"/>
    <mergeCell ref="WUO2:WUP2"/>
    <mergeCell ref="WUQ2:WUR2"/>
    <mergeCell ref="WUS2:WUT2"/>
    <mergeCell ref="WUU2:WUV2"/>
    <mergeCell ref="WUW2:WUX2"/>
    <mergeCell ref="WUA2:WUB2"/>
    <mergeCell ref="WUC2:WUD2"/>
    <mergeCell ref="WUE2:WUF2"/>
    <mergeCell ref="WUG2:WUH2"/>
    <mergeCell ref="WUI2:WUJ2"/>
    <mergeCell ref="WUK2:WUL2"/>
    <mergeCell ref="WTO2:WTP2"/>
    <mergeCell ref="WTQ2:WTR2"/>
    <mergeCell ref="WTS2:WTT2"/>
    <mergeCell ref="WTU2:WTV2"/>
    <mergeCell ref="WTW2:WTX2"/>
    <mergeCell ref="WTY2:WTZ2"/>
    <mergeCell ref="WTC2:WTD2"/>
    <mergeCell ref="WTE2:WTF2"/>
    <mergeCell ref="WTG2:WTH2"/>
    <mergeCell ref="WTI2:WTJ2"/>
    <mergeCell ref="WTK2:WTL2"/>
    <mergeCell ref="WTM2:WTN2"/>
    <mergeCell ref="WSQ2:WSR2"/>
    <mergeCell ref="WSS2:WST2"/>
    <mergeCell ref="WSU2:WSV2"/>
    <mergeCell ref="WSW2:WSX2"/>
    <mergeCell ref="WSY2:WSZ2"/>
    <mergeCell ref="WTA2:WTB2"/>
    <mergeCell ref="WSE2:WSF2"/>
    <mergeCell ref="WSG2:WSH2"/>
    <mergeCell ref="WSI2:WSJ2"/>
    <mergeCell ref="WSK2:WSL2"/>
    <mergeCell ref="WSM2:WSN2"/>
    <mergeCell ref="WSO2:WSP2"/>
    <mergeCell ref="WRS2:WRT2"/>
    <mergeCell ref="WRU2:WRV2"/>
    <mergeCell ref="WRW2:WRX2"/>
    <mergeCell ref="WRY2:WRZ2"/>
    <mergeCell ref="WSA2:WSB2"/>
    <mergeCell ref="WSC2:WSD2"/>
    <mergeCell ref="WRG2:WRH2"/>
    <mergeCell ref="WRI2:WRJ2"/>
    <mergeCell ref="WRK2:WRL2"/>
    <mergeCell ref="WRM2:WRN2"/>
    <mergeCell ref="WRO2:WRP2"/>
    <mergeCell ref="WRQ2:WRR2"/>
    <mergeCell ref="WQU2:WQV2"/>
    <mergeCell ref="WQW2:WQX2"/>
    <mergeCell ref="WQY2:WQZ2"/>
    <mergeCell ref="WRA2:WRB2"/>
    <mergeCell ref="WRC2:WRD2"/>
    <mergeCell ref="WRE2:WRF2"/>
    <mergeCell ref="WQI2:WQJ2"/>
    <mergeCell ref="WQK2:WQL2"/>
    <mergeCell ref="WQM2:WQN2"/>
    <mergeCell ref="WQO2:WQP2"/>
    <mergeCell ref="WQQ2:WQR2"/>
    <mergeCell ref="WQS2:WQT2"/>
    <mergeCell ref="WPW2:WPX2"/>
    <mergeCell ref="WPY2:WPZ2"/>
    <mergeCell ref="WQA2:WQB2"/>
    <mergeCell ref="WQC2:WQD2"/>
    <mergeCell ref="WQE2:WQF2"/>
    <mergeCell ref="WQG2:WQH2"/>
    <mergeCell ref="WPK2:WPL2"/>
    <mergeCell ref="WPM2:WPN2"/>
    <mergeCell ref="WPO2:WPP2"/>
    <mergeCell ref="WPQ2:WPR2"/>
    <mergeCell ref="WPS2:WPT2"/>
    <mergeCell ref="WPU2:WPV2"/>
    <mergeCell ref="WOY2:WOZ2"/>
    <mergeCell ref="WPA2:WPB2"/>
    <mergeCell ref="WPC2:WPD2"/>
    <mergeCell ref="WPE2:WPF2"/>
    <mergeCell ref="WPG2:WPH2"/>
    <mergeCell ref="WPI2:WPJ2"/>
    <mergeCell ref="WOM2:WON2"/>
    <mergeCell ref="WOO2:WOP2"/>
    <mergeCell ref="WOQ2:WOR2"/>
    <mergeCell ref="WOS2:WOT2"/>
    <mergeCell ref="WOU2:WOV2"/>
    <mergeCell ref="WOW2:WOX2"/>
    <mergeCell ref="WOA2:WOB2"/>
    <mergeCell ref="WOC2:WOD2"/>
    <mergeCell ref="WOE2:WOF2"/>
    <mergeCell ref="WOG2:WOH2"/>
    <mergeCell ref="WOI2:WOJ2"/>
    <mergeCell ref="WOK2:WOL2"/>
    <mergeCell ref="WNO2:WNP2"/>
    <mergeCell ref="WNQ2:WNR2"/>
    <mergeCell ref="WNS2:WNT2"/>
    <mergeCell ref="WNU2:WNV2"/>
    <mergeCell ref="WNW2:WNX2"/>
    <mergeCell ref="WNY2:WNZ2"/>
    <mergeCell ref="WNC2:WND2"/>
    <mergeCell ref="WNE2:WNF2"/>
    <mergeCell ref="WNG2:WNH2"/>
    <mergeCell ref="WNI2:WNJ2"/>
    <mergeCell ref="WNK2:WNL2"/>
    <mergeCell ref="WNM2:WNN2"/>
    <mergeCell ref="WMQ2:WMR2"/>
    <mergeCell ref="WMS2:WMT2"/>
    <mergeCell ref="WMU2:WMV2"/>
    <mergeCell ref="WMW2:WMX2"/>
    <mergeCell ref="WMY2:WMZ2"/>
    <mergeCell ref="WNA2:WNB2"/>
    <mergeCell ref="WME2:WMF2"/>
    <mergeCell ref="WMG2:WMH2"/>
    <mergeCell ref="WMI2:WMJ2"/>
    <mergeCell ref="WMK2:WML2"/>
    <mergeCell ref="WMM2:WMN2"/>
    <mergeCell ref="WMO2:WMP2"/>
    <mergeCell ref="WLS2:WLT2"/>
    <mergeCell ref="WLU2:WLV2"/>
    <mergeCell ref="WLW2:WLX2"/>
    <mergeCell ref="WLY2:WLZ2"/>
    <mergeCell ref="WMA2:WMB2"/>
    <mergeCell ref="WMC2:WMD2"/>
    <mergeCell ref="WLG2:WLH2"/>
    <mergeCell ref="WLI2:WLJ2"/>
    <mergeCell ref="WLK2:WLL2"/>
    <mergeCell ref="WLM2:WLN2"/>
    <mergeCell ref="WLO2:WLP2"/>
    <mergeCell ref="WLQ2:WLR2"/>
    <mergeCell ref="WKU2:WKV2"/>
    <mergeCell ref="WKW2:WKX2"/>
    <mergeCell ref="WKY2:WKZ2"/>
    <mergeCell ref="WLA2:WLB2"/>
    <mergeCell ref="WLC2:WLD2"/>
    <mergeCell ref="WLE2:WLF2"/>
    <mergeCell ref="WKI2:WKJ2"/>
    <mergeCell ref="WKK2:WKL2"/>
    <mergeCell ref="WKM2:WKN2"/>
    <mergeCell ref="WKO2:WKP2"/>
    <mergeCell ref="WKQ2:WKR2"/>
    <mergeCell ref="WKS2:WKT2"/>
    <mergeCell ref="WJW2:WJX2"/>
    <mergeCell ref="WJY2:WJZ2"/>
    <mergeCell ref="WKA2:WKB2"/>
    <mergeCell ref="WKC2:WKD2"/>
    <mergeCell ref="WKE2:WKF2"/>
    <mergeCell ref="WKG2:WKH2"/>
    <mergeCell ref="WJK2:WJL2"/>
    <mergeCell ref="WJM2:WJN2"/>
    <mergeCell ref="WJO2:WJP2"/>
    <mergeCell ref="WJQ2:WJR2"/>
    <mergeCell ref="WJS2:WJT2"/>
    <mergeCell ref="WJU2:WJV2"/>
    <mergeCell ref="WIY2:WIZ2"/>
    <mergeCell ref="WJA2:WJB2"/>
    <mergeCell ref="WJC2:WJD2"/>
    <mergeCell ref="WJE2:WJF2"/>
    <mergeCell ref="WJG2:WJH2"/>
    <mergeCell ref="WJI2:WJJ2"/>
    <mergeCell ref="WIM2:WIN2"/>
    <mergeCell ref="WIO2:WIP2"/>
    <mergeCell ref="WIQ2:WIR2"/>
    <mergeCell ref="WIS2:WIT2"/>
    <mergeCell ref="WIU2:WIV2"/>
    <mergeCell ref="WIW2:WIX2"/>
    <mergeCell ref="WIA2:WIB2"/>
    <mergeCell ref="WIC2:WID2"/>
    <mergeCell ref="WIE2:WIF2"/>
    <mergeCell ref="WIG2:WIH2"/>
    <mergeCell ref="WII2:WIJ2"/>
    <mergeCell ref="WIK2:WIL2"/>
    <mergeCell ref="WHO2:WHP2"/>
    <mergeCell ref="WHQ2:WHR2"/>
    <mergeCell ref="WHS2:WHT2"/>
    <mergeCell ref="WHU2:WHV2"/>
    <mergeCell ref="WHW2:WHX2"/>
    <mergeCell ref="WHY2:WHZ2"/>
    <mergeCell ref="WHC2:WHD2"/>
    <mergeCell ref="WHE2:WHF2"/>
    <mergeCell ref="WHG2:WHH2"/>
    <mergeCell ref="WHI2:WHJ2"/>
    <mergeCell ref="WHK2:WHL2"/>
    <mergeCell ref="WHM2:WHN2"/>
    <mergeCell ref="WGQ2:WGR2"/>
    <mergeCell ref="WGS2:WGT2"/>
    <mergeCell ref="WGU2:WGV2"/>
    <mergeCell ref="WGW2:WGX2"/>
    <mergeCell ref="WGY2:WGZ2"/>
    <mergeCell ref="WHA2:WHB2"/>
    <mergeCell ref="WGE2:WGF2"/>
    <mergeCell ref="WGG2:WGH2"/>
    <mergeCell ref="WGI2:WGJ2"/>
    <mergeCell ref="WGK2:WGL2"/>
    <mergeCell ref="WGM2:WGN2"/>
    <mergeCell ref="WGO2:WGP2"/>
    <mergeCell ref="WFS2:WFT2"/>
    <mergeCell ref="WFU2:WFV2"/>
    <mergeCell ref="WFW2:WFX2"/>
    <mergeCell ref="WFY2:WFZ2"/>
    <mergeCell ref="WGA2:WGB2"/>
    <mergeCell ref="WGC2:WGD2"/>
    <mergeCell ref="WFG2:WFH2"/>
    <mergeCell ref="WFI2:WFJ2"/>
    <mergeCell ref="WFK2:WFL2"/>
    <mergeCell ref="WFM2:WFN2"/>
    <mergeCell ref="WFO2:WFP2"/>
    <mergeCell ref="WFQ2:WFR2"/>
    <mergeCell ref="WEU2:WEV2"/>
    <mergeCell ref="WEW2:WEX2"/>
    <mergeCell ref="WEY2:WEZ2"/>
    <mergeCell ref="WFA2:WFB2"/>
    <mergeCell ref="WFC2:WFD2"/>
    <mergeCell ref="WFE2:WFF2"/>
    <mergeCell ref="WEI2:WEJ2"/>
    <mergeCell ref="WEK2:WEL2"/>
    <mergeCell ref="WEM2:WEN2"/>
    <mergeCell ref="WEO2:WEP2"/>
    <mergeCell ref="WEQ2:WER2"/>
    <mergeCell ref="WES2:WET2"/>
    <mergeCell ref="WDW2:WDX2"/>
    <mergeCell ref="WDY2:WDZ2"/>
    <mergeCell ref="WEA2:WEB2"/>
    <mergeCell ref="WEC2:WED2"/>
    <mergeCell ref="WEE2:WEF2"/>
    <mergeCell ref="WEG2:WEH2"/>
    <mergeCell ref="WDK2:WDL2"/>
    <mergeCell ref="WDM2:WDN2"/>
    <mergeCell ref="WDO2:WDP2"/>
    <mergeCell ref="WDQ2:WDR2"/>
    <mergeCell ref="WDS2:WDT2"/>
    <mergeCell ref="WDU2:WDV2"/>
    <mergeCell ref="WCY2:WCZ2"/>
    <mergeCell ref="WDA2:WDB2"/>
    <mergeCell ref="WDC2:WDD2"/>
    <mergeCell ref="WDE2:WDF2"/>
    <mergeCell ref="WDG2:WDH2"/>
    <mergeCell ref="WDI2:WDJ2"/>
    <mergeCell ref="WCM2:WCN2"/>
    <mergeCell ref="WCO2:WCP2"/>
    <mergeCell ref="WCQ2:WCR2"/>
    <mergeCell ref="WCS2:WCT2"/>
    <mergeCell ref="WCU2:WCV2"/>
    <mergeCell ref="WCW2:WCX2"/>
    <mergeCell ref="WCA2:WCB2"/>
    <mergeCell ref="WCC2:WCD2"/>
    <mergeCell ref="WCE2:WCF2"/>
    <mergeCell ref="WCG2:WCH2"/>
    <mergeCell ref="WCI2:WCJ2"/>
    <mergeCell ref="WCK2:WCL2"/>
    <mergeCell ref="WBO2:WBP2"/>
    <mergeCell ref="WBQ2:WBR2"/>
    <mergeCell ref="WBS2:WBT2"/>
    <mergeCell ref="WBU2:WBV2"/>
    <mergeCell ref="WBW2:WBX2"/>
    <mergeCell ref="WBY2:WBZ2"/>
    <mergeCell ref="WBC2:WBD2"/>
    <mergeCell ref="WBE2:WBF2"/>
    <mergeCell ref="WBG2:WBH2"/>
    <mergeCell ref="WBI2:WBJ2"/>
    <mergeCell ref="WBK2:WBL2"/>
    <mergeCell ref="WBM2:WBN2"/>
    <mergeCell ref="WAQ2:WAR2"/>
    <mergeCell ref="WAS2:WAT2"/>
    <mergeCell ref="WAU2:WAV2"/>
    <mergeCell ref="WAW2:WAX2"/>
    <mergeCell ref="WAY2:WAZ2"/>
    <mergeCell ref="WBA2:WBB2"/>
    <mergeCell ref="WAE2:WAF2"/>
    <mergeCell ref="WAG2:WAH2"/>
    <mergeCell ref="WAI2:WAJ2"/>
    <mergeCell ref="WAK2:WAL2"/>
    <mergeCell ref="WAM2:WAN2"/>
    <mergeCell ref="WAO2:WAP2"/>
    <mergeCell ref="VZS2:VZT2"/>
    <mergeCell ref="VZU2:VZV2"/>
    <mergeCell ref="VZW2:VZX2"/>
    <mergeCell ref="VZY2:VZZ2"/>
    <mergeCell ref="WAA2:WAB2"/>
    <mergeCell ref="WAC2:WAD2"/>
    <mergeCell ref="VZG2:VZH2"/>
    <mergeCell ref="VZI2:VZJ2"/>
    <mergeCell ref="VZK2:VZL2"/>
    <mergeCell ref="VZM2:VZN2"/>
    <mergeCell ref="VZO2:VZP2"/>
    <mergeCell ref="VZQ2:VZR2"/>
    <mergeCell ref="VYU2:VYV2"/>
    <mergeCell ref="VYW2:VYX2"/>
    <mergeCell ref="VYY2:VYZ2"/>
    <mergeCell ref="VZA2:VZB2"/>
    <mergeCell ref="VZC2:VZD2"/>
    <mergeCell ref="VZE2:VZF2"/>
    <mergeCell ref="VYI2:VYJ2"/>
    <mergeCell ref="VYK2:VYL2"/>
    <mergeCell ref="VYM2:VYN2"/>
    <mergeCell ref="VYO2:VYP2"/>
    <mergeCell ref="VYQ2:VYR2"/>
    <mergeCell ref="VYS2:VYT2"/>
    <mergeCell ref="VXW2:VXX2"/>
    <mergeCell ref="VXY2:VXZ2"/>
    <mergeCell ref="VYA2:VYB2"/>
    <mergeCell ref="VYC2:VYD2"/>
    <mergeCell ref="VYE2:VYF2"/>
    <mergeCell ref="VYG2:VYH2"/>
    <mergeCell ref="VXK2:VXL2"/>
    <mergeCell ref="VXM2:VXN2"/>
    <mergeCell ref="VXO2:VXP2"/>
    <mergeCell ref="VXQ2:VXR2"/>
    <mergeCell ref="VXS2:VXT2"/>
    <mergeCell ref="VXU2:VXV2"/>
    <mergeCell ref="VWY2:VWZ2"/>
    <mergeCell ref="VXA2:VXB2"/>
    <mergeCell ref="VXC2:VXD2"/>
    <mergeCell ref="VXE2:VXF2"/>
    <mergeCell ref="VXG2:VXH2"/>
    <mergeCell ref="VXI2:VXJ2"/>
    <mergeCell ref="VWM2:VWN2"/>
    <mergeCell ref="VWO2:VWP2"/>
    <mergeCell ref="VWQ2:VWR2"/>
    <mergeCell ref="VWS2:VWT2"/>
    <mergeCell ref="VWU2:VWV2"/>
    <mergeCell ref="VWW2:VWX2"/>
    <mergeCell ref="VWA2:VWB2"/>
    <mergeCell ref="VWC2:VWD2"/>
    <mergeCell ref="VWE2:VWF2"/>
    <mergeCell ref="VWG2:VWH2"/>
    <mergeCell ref="VWI2:VWJ2"/>
    <mergeCell ref="VWK2:VWL2"/>
    <mergeCell ref="VVO2:VVP2"/>
    <mergeCell ref="VVQ2:VVR2"/>
    <mergeCell ref="VVS2:VVT2"/>
    <mergeCell ref="VVU2:VVV2"/>
    <mergeCell ref="VVW2:VVX2"/>
    <mergeCell ref="VVY2:VVZ2"/>
    <mergeCell ref="VVC2:VVD2"/>
    <mergeCell ref="VVE2:VVF2"/>
    <mergeCell ref="VVG2:VVH2"/>
    <mergeCell ref="VVI2:VVJ2"/>
    <mergeCell ref="VVK2:VVL2"/>
    <mergeCell ref="VVM2:VVN2"/>
    <mergeCell ref="VUQ2:VUR2"/>
    <mergeCell ref="VUS2:VUT2"/>
    <mergeCell ref="VUU2:VUV2"/>
    <mergeCell ref="VUW2:VUX2"/>
    <mergeCell ref="VUY2:VUZ2"/>
    <mergeCell ref="VVA2:VVB2"/>
    <mergeCell ref="VUE2:VUF2"/>
    <mergeCell ref="VUG2:VUH2"/>
    <mergeCell ref="VUI2:VUJ2"/>
    <mergeCell ref="VUK2:VUL2"/>
    <mergeCell ref="VUM2:VUN2"/>
    <mergeCell ref="VUO2:VUP2"/>
    <mergeCell ref="VTS2:VTT2"/>
    <mergeCell ref="VTU2:VTV2"/>
    <mergeCell ref="VTW2:VTX2"/>
    <mergeCell ref="VTY2:VTZ2"/>
    <mergeCell ref="VUA2:VUB2"/>
    <mergeCell ref="VUC2:VUD2"/>
    <mergeCell ref="VTG2:VTH2"/>
    <mergeCell ref="VTI2:VTJ2"/>
    <mergeCell ref="VTK2:VTL2"/>
    <mergeCell ref="VTM2:VTN2"/>
    <mergeCell ref="VTO2:VTP2"/>
    <mergeCell ref="VTQ2:VTR2"/>
    <mergeCell ref="VSU2:VSV2"/>
    <mergeCell ref="VSW2:VSX2"/>
    <mergeCell ref="VSY2:VSZ2"/>
    <mergeCell ref="VTA2:VTB2"/>
    <mergeCell ref="VTC2:VTD2"/>
    <mergeCell ref="VTE2:VTF2"/>
    <mergeCell ref="VSI2:VSJ2"/>
    <mergeCell ref="VSK2:VSL2"/>
    <mergeCell ref="VSM2:VSN2"/>
    <mergeCell ref="VSO2:VSP2"/>
    <mergeCell ref="VSQ2:VSR2"/>
    <mergeCell ref="VSS2:VST2"/>
    <mergeCell ref="VRW2:VRX2"/>
    <mergeCell ref="VRY2:VRZ2"/>
    <mergeCell ref="VSA2:VSB2"/>
    <mergeCell ref="VSC2:VSD2"/>
    <mergeCell ref="VSE2:VSF2"/>
    <mergeCell ref="VSG2:VSH2"/>
    <mergeCell ref="VRK2:VRL2"/>
    <mergeCell ref="VRM2:VRN2"/>
    <mergeCell ref="VRO2:VRP2"/>
    <mergeCell ref="VRQ2:VRR2"/>
    <mergeCell ref="VRS2:VRT2"/>
    <mergeCell ref="VRU2:VRV2"/>
    <mergeCell ref="VQY2:VQZ2"/>
    <mergeCell ref="VRA2:VRB2"/>
    <mergeCell ref="VRC2:VRD2"/>
    <mergeCell ref="VRE2:VRF2"/>
    <mergeCell ref="VRG2:VRH2"/>
    <mergeCell ref="VRI2:VRJ2"/>
    <mergeCell ref="VQM2:VQN2"/>
    <mergeCell ref="VQO2:VQP2"/>
    <mergeCell ref="VQQ2:VQR2"/>
    <mergeCell ref="VQS2:VQT2"/>
    <mergeCell ref="VQU2:VQV2"/>
    <mergeCell ref="VQW2:VQX2"/>
    <mergeCell ref="VQA2:VQB2"/>
    <mergeCell ref="VQC2:VQD2"/>
    <mergeCell ref="VQE2:VQF2"/>
    <mergeCell ref="VQG2:VQH2"/>
    <mergeCell ref="VQI2:VQJ2"/>
    <mergeCell ref="VQK2:VQL2"/>
    <mergeCell ref="VPO2:VPP2"/>
    <mergeCell ref="VPQ2:VPR2"/>
    <mergeCell ref="VPS2:VPT2"/>
    <mergeCell ref="VPU2:VPV2"/>
    <mergeCell ref="VPW2:VPX2"/>
    <mergeCell ref="VPY2:VPZ2"/>
    <mergeCell ref="VPC2:VPD2"/>
    <mergeCell ref="VPE2:VPF2"/>
    <mergeCell ref="VPG2:VPH2"/>
    <mergeCell ref="VPI2:VPJ2"/>
    <mergeCell ref="VPK2:VPL2"/>
    <mergeCell ref="VPM2:VPN2"/>
    <mergeCell ref="VOQ2:VOR2"/>
    <mergeCell ref="VOS2:VOT2"/>
    <mergeCell ref="VOU2:VOV2"/>
    <mergeCell ref="VOW2:VOX2"/>
    <mergeCell ref="VOY2:VOZ2"/>
    <mergeCell ref="VPA2:VPB2"/>
    <mergeCell ref="VOE2:VOF2"/>
    <mergeCell ref="VOG2:VOH2"/>
    <mergeCell ref="VOI2:VOJ2"/>
    <mergeCell ref="VOK2:VOL2"/>
    <mergeCell ref="VOM2:VON2"/>
    <mergeCell ref="VOO2:VOP2"/>
    <mergeCell ref="VNS2:VNT2"/>
    <mergeCell ref="VNU2:VNV2"/>
    <mergeCell ref="VNW2:VNX2"/>
    <mergeCell ref="VNY2:VNZ2"/>
    <mergeCell ref="VOA2:VOB2"/>
    <mergeCell ref="VOC2:VOD2"/>
    <mergeCell ref="VNG2:VNH2"/>
    <mergeCell ref="VNI2:VNJ2"/>
    <mergeCell ref="VNK2:VNL2"/>
    <mergeCell ref="VNM2:VNN2"/>
    <mergeCell ref="VNO2:VNP2"/>
    <mergeCell ref="VNQ2:VNR2"/>
    <mergeCell ref="VMU2:VMV2"/>
    <mergeCell ref="VMW2:VMX2"/>
    <mergeCell ref="VMY2:VMZ2"/>
    <mergeCell ref="VNA2:VNB2"/>
    <mergeCell ref="VNC2:VND2"/>
    <mergeCell ref="VNE2:VNF2"/>
    <mergeCell ref="VMI2:VMJ2"/>
    <mergeCell ref="VMK2:VML2"/>
    <mergeCell ref="VMM2:VMN2"/>
    <mergeCell ref="VMO2:VMP2"/>
    <mergeCell ref="VMQ2:VMR2"/>
    <mergeCell ref="VMS2:VMT2"/>
    <mergeCell ref="VLW2:VLX2"/>
    <mergeCell ref="VLY2:VLZ2"/>
    <mergeCell ref="VMA2:VMB2"/>
    <mergeCell ref="VMC2:VMD2"/>
    <mergeCell ref="VME2:VMF2"/>
    <mergeCell ref="VMG2:VMH2"/>
    <mergeCell ref="VLK2:VLL2"/>
    <mergeCell ref="VLM2:VLN2"/>
    <mergeCell ref="VLO2:VLP2"/>
    <mergeCell ref="VLQ2:VLR2"/>
    <mergeCell ref="VLS2:VLT2"/>
    <mergeCell ref="VLU2:VLV2"/>
    <mergeCell ref="VKY2:VKZ2"/>
    <mergeCell ref="VLA2:VLB2"/>
    <mergeCell ref="VLC2:VLD2"/>
    <mergeCell ref="VLE2:VLF2"/>
    <mergeCell ref="VLG2:VLH2"/>
    <mergeCell ref="VLI2:VLJ2"/>
    <mergeCell ref="VKM2:VKN2"/>
    <mergeCell ref="VKO2:VKP2"/>
    <mergeCell ref="VKQ2:VKR2"/>
    <mergeCell ref="VKS2:VKT2"/>
    <mergeCell ref="VKU2:VKV2"/>
    <mergeCell ref="VKW2:VKX2"/>
    <mergeCell ref="VKA2:VKB2"/>
    <mergeCell ref="VKC2:VKD2"/>
    <mergeCell ref="VKE2:VKF2"/>
    <mergeCell ref="VKG2:VKH2"/>
    <mergeCell ref="VKI2:VKJ2"/>
    <mergeCell ref="VKK2:VKL2"/>
    <mergeCell ref="VJO2:VJP2"/>
    <mergeCell ref="VJQ2:VJR2"/>
    <mergeCell ref="VJS2:VJT2"/>
    <mergeCell ref="VJU2:VJV2"/>
    <mergeCell ref="VJW2:VJX2"/>
    <mergeCell ref="VJY2:VJZ2"/>
    <mergeCell ref="VJC2:VJD2"/>
    <mergeCell ref="VJE2:VJF2"/>
    <mergeCell ref="VJG2:VJH2"/>
    <mergeCell ref="VJI2:VJJ2"/>
    <mergeCell ref="VJK2:VJL2"/>
    <mergeCell ref="VJM2:VJN2"/>
    <mergeCell ref="VIQ2:VIR2"/>
    <mergeCell ref="VIS2:VIT2"/>
    <mergeCell ref="VIU2:VIV2"/>
    <mergeCell ref="VIW2:VIX2"/>
    <mergeCell ref="VIY2:VIZ2"/>
    <mergeCell ref="VJA2:VJB2"/>
    <mergeCell ref="VIE2:VIF2"/>
    <mergeCell ref="VIG2:VIH2"/>
    <mergeCell ref="VII2:VIJ2"/>
    <mergeCell ref="VIK2:VIL2"/>
    <mergeCell ref="VIM2:VIN2"/>
    <mergeCell ref="VIO2:VIP2"/>
    <mergeCell ref="VHS2:VHT2"/>
    <mergeCell ref="VHU2:VHV2"/>
    <mergeCell ref="VHW2:VHX2"/>
    <mergeCell ref="VHY2:VHZ2"/>
    <mergeCell ref="VIA2:VIB2"/>
    <mergeCell ref="VIC2:VID2"/>
    <mergeCell ref="VHG2:VHH2"/>
    <mergeCell ref="VHI2:VHJ2"/>
    <mergeCell ref="VHK2:VHL2"/>
    <mergeCell ref="VHM2:VHN2"/>
    <mergeCell ref="VHO2:VHP2"/>
    <mergeCell ref="VHQ2:VHR2"/>
    <mergeCell ref="VGU2:VGV2"/>
    <mergeCell ref="VGW2:VGX2"/>
    <mergeCell ref="VGY2:VGZ2"/>
    <mergeCell ref="VHA2:VHB2"/>
    <mergeCell ref="VHC2:VHD2"/>
    <mergeCell ref="VHE2:VHF2"/>
    <mergeCell ref="VGI2:VGJ2"/>
    <mergeCell ref="VGK2:VGL2"/>
    <mergeCell ref="VGM2:VGN2"/>
    <mergeCell ref="VGO2:VGP2"/>
    <mergeCell ref="VGQ2:VGR2"/>
    <mergeCell ref="VGS2:VGT2"/>
    <mergeCell ref="VFW2:VFX2"/>
    <mergeCell ref="VFY2:VFZ2"/>
    <mergeCell ref="VGA2:VGB2"/>
    <mergeCell ref="VGC2:VGD2"/>
    <mergeCell ref="VGE2:VGF2"/>
    <mergeCell ref="VGG2:VGH2"/>
    <mergeCell ref="VFK2:VFL2"/>
    <mergeCell ref="VFM2:VFN2"/>
    <mergeCell ref="VFO2:VFP2"/>
    <mergeCell ref="VFQ2:VFR2"/>
    <mergeCell ref="VFS2:VFT2"/>
    <mergeCell ref="VFU2:VFV2"/>
    <mergeCell ref="VEY2:VEZ2"/>
    <mergeCell ref="VFA2:VFB2"/>
    <mergeCell ref="VFC2:VFD2"/>
    <mergeCell ref="VFE2:VFF2"/>
    <mergeCell ref="VFG2:VFH2"/>
    <mergeCell ref="VFI2:VFJ2"/>
    <mergeCell ref="VEM2:VEN2"/>
    <mergeCell ref="VEO2:VEP2"/>
    <mergeCell ref="VEQ2:VER2"/>
    <mergeCell ref="VES2:VET2"/>
    <mergeCell ref="VEU2:VEV2"/>
    <mergeCell ref="VEW2:VEX2"/>
    <mergeCell ref="VEA2:VEB2"/>
    <mergeCell ref="VEC2:VED2"/>
    <mergeCell ref="VEE2:VEF2"/>
    <mergeCell ref="VEG2:VEH2"/>
    <mergeCell ref="VEI2:VEJ2"/>
    <mergeCell ref="VEK2:VEL2"/>
    <mergeCell ref="VDO2:VDP2"/>
    <mergeCell ref="VDQ2:VDR2"/>
    <mergeCell ref="VDS2:VDT2"/>
    <mergeCell ref="VDU2:VDV2"/>
    <mergeCell ref="VDW2:VDX2"/>
    <mergeCell ref="VDY2:VDZ2"/>
    <mergeCell ref="VDC2:VDD2"/>
    <mergeCell ref="VDE2:VDF2"/>
    <mergeCell ref="VDG2:VDH2"/>
    <mergeCell ref="VDI2:VDJ2"/>
    <mergeCell ref="VDK2:VDL2"/>
    <mergeCell ref="VDM2:VDN2"/>
    <mergeCell ref="VCQ2:VCR2"/>
    <mergeCell ref="VCS2:VCT2"/>
    <mergeCell ref="VCU2:VCV2"/>
    <mergeCell ref="VCW2:VCX2"/>
    <mergeCell ref="VCY2:VCZ2"/>
    <mergeCell ref="VDA2:VDB2"/>
    <mergeCell ref="VCE2:VCF2"/>
    <mergeCell ref="VCG2:VCH2"/>
    <mergeCell ref="VCI2:VCJ2"/>
    <mergeCell ref="VCK2:VCL2"/>
    <mergeCell ref="VCM2:VCN2"/>
    <mergeCell ref="VCO2:VCP2"/>
    <mergeCell ref="VBS2:VBT2"/>
    <mergeCell ref="VBU2:VBV2"/>
    <mergeCell ref="VBW2:VBX2"/>
    <mergeCell ref="VBY2:VBZ2"/>
    <mergeCell ref="VCA2:VCB2"/>
    <mergeCell ref="VCC2:VCD2"/>
    <mergeCell ref="VBG2:VBH2"/>
    <mergeCell ref="VBI2:VBJ2"/>
    <mergeCell ref="VBK2:VBL2"/>
    <mergeCell ref="VBM2:VBN2"/>
    <mergeCell ref="VBO2:VBP2"/>
    <mergeCell ref="VBQ2:VBR2"/>
    <mergeCell ref="VAU2:VAV2"/>
    <mergeCell ref="VAW2:VAX2"/>
    <mergeCell ref="VAY2:VAZ2"/>
    <mergeCell ref="VBA2:VBB2"/>
    <mergeCell ref="VBC2:VBD2"/>
    <mergeCell ref="VBE2:VBF2"/>
    <mergeCell ref="VAI2:VAJ2"/>
    <mergeCell ref="VAK2:VAL2"/>
    <mergeCell ref="VAM2:VAN2"/>
    <mergeCell ref="VAO2:VAP2"/>
    <mergeCell ref="VAQ2:VAR2"/>
    <mergeCell ref="VAS2:VAT2"/>
    <mergeCell ref="UZW2:UZX2"/>
    <mergeCell ref="UZY2:UZZ2"/>
    <mergeCell ref="VAA2:VAB2"/>
    <mergeCell ref="VAC2:VAD2"/>
    <mergeCell ref="VAE2:VAF2"/>
    <mergeCell ref="VAG2:VAH2"/>
    <mergeCell ref="UZK2:UZL2"/>
    <mergeCell ref="UZM2:UZN2"/>
    <mergeCell ref="UZO2:UZP2"/>
    <mergeCell ref="UZQ2:UZR2"/>
    <mergeCell ref="UZS2:UZT2"/>
    <mergeCell ref="UZU2:UZV2"/>
    <mergeCell ref="UYY2:UYZ2"/>
    <mergeCell ref="UZA2:UZB2"/>
    <mergeCell ref="UZC2:UZD2"/>
    <mergeCell ref="UZE2:UZF2"/>
    <mergeCell ref="UZG2:UZH2"/>
    <mergeCell ref="UZI2:UZJ2"/>
    <mergeCell ref="UYM2:UYN2"/>
    <mergeCell ref="UYO2:UYP2"/>
    <mergeCell ref="UYQ2:UYR2"/>
    <mergeCell ref="UYS2:UYT2"/>
    <mergeCell ref="UYU2:UYV2"/>
    <mergeCell ref="UYW2:UYX2"/>
    <mergeCell ref="UYA2:UYB2"/>
    <mergeCell ref="UYC2:UYD2"/>
    <mergeCell ref="UYE2:UYF2"/>
    <mergeCell ref="UYG2:UYH2"/>
    <mergeCell ref="UYI2:UYJ2"/>
    <mergeCell ref="UYK2:UYL2"/>
    <mergeCell ref="UXO2:UXP2"/>
    <mergeCell ref="UXQ2:UXR2"/>
    <mergeCell ref="UXS2:UXT2"/>
    <mergeCell ref="UXU2:UXV2"/>
    <mergeCell ref="UXW2:UXX2"/>
    <mergeCell ref="UXY2:UXZ2"/>
    <mergeCell ref="UXC2:UXD2"/>
    <mergeCell ref="UXE2:UXF2"/>
    <mergeCell ref="UXG2:UXH2"/>
    <mergeCell ref="UXI2:UXJ2"/>
    <mergeCell ref="UXK2:UXL2"/>
    <mergeCell ref="UXM2:UXN2"/>
    <mergeCell ref="UWQ2:UWR2"/>
    <mergeCell ref="UWS2:UWT2"/>
    <mergeCell ref="UWU2:UWV2"/>
    <mergeCell ref="UWW2:UWX2"/>
    <mergeCell ref="UWY2:UWZ2"/>
    <mergeCell ref="UXA2:UXB2"/>
    <mergeCell ref="UWE2:UWF2"/>
    <mergeCell ref="UWG2:UWH2"/>
    <mergeCell ref="UWI2:UWJ2"/>
    <mergeCell ref="UWK2:UWL2"/>
    <mergeCell ref="UWM2:UWN2"/>
    <mergeCell ref="UWO2:UWP2"/>
    <mergeCell ref="UVS2:UVT2"/>
    <mergeCell ref="UVU2:UVV2"/>
    <mergeCell ref="UVW2:UVX2"/>
    <mergeCell ref="UVY2:UVZ2"/>
    <mergeCell ref="UWA2:UWB2"/>
    <mergeCell ref="UWC2:UWD2"/>
    <mergeCell ref="UVG2:UVH2"/>
    <mergeCell ref="UVI2:UVJ2"/>
    <mergeCell ref="UVK2:UVL2"/>
    <mergeCell ref="UVM2:UVN2"/>
    <mergeCell ref="UVO2:UVP2"/>
    <mergeCell ref="UVQ2:UVR2"/>
    <mergeCell ref="UUU2:UUV2"/>
    <mergeCell ref="UUW2:UUX2"/>
    <mergeCell ref="UUY2:UUZ2"/>
    <mergeCell ref="UVA2:UVB2"/>
    <mergeCell ref="UVC2:UVD2"/>
    <mergeCell ref="UVE2:UVF2"/>
    <mergeCell ref="UUI2:UUJ2"/>
    <mergeCell ref="UUK2:UUL2"/>
    <mergeCell ref="UUM2:UUN2"/>
    <mergeCell ref="UUO2:UUP2"/>
    <mergeCell ref="UUQ2:UUR2"/>
    <mergeCell ref="UUS2:UUT2"/>
    <mergeCell ref="UTW2:UTX2"/>
    <mergeCell ref="UTY2:UTZ2"/>
    <mergeCell ref="UUA2:UUB2"/>
    <mergeCell ref="UUC2:UUD2"/>
    <mergeCell ref="UUE2:UUF2"/>
    <mergeCell ref="UUG2:UUH2"/>
    <mergeCell ref="UTK2:UTL2"/>
    <mergeCell ref="UTM2:UTN2"/>
    <mergeCell ref="UTO2:UTP2"/>
    <mergeCell ref="UTQ2:UTR2"/>
    <mergeCell ref="UTS2:UTT2"/>
    <mergeCell ref="UTU2:UTV2"/>
    <mergeCell ref="USY2:USZ2"/>
    <mergeCell ref="UTA2:UTB2"/>
    <mergeCell ref="UTC2:UTD2"/>
    <mergeCell ref="UTE2:UTF2"/>
    <mergeCell ref="UTG2:UTH2"/>
    <mergeCell ref="UTI2:UTJ2"/>
    <mergeCell ref="USM2:USN2"/>
    <mergeCell ref="USO2:USP2"/>
    <mergeCell ref="USQ2:USR2"/>
    <mergeCell ref="USS2:UST2"/>
    <mergeCell ref="USU2:USV2"/>
    <mergeCell ref="USW2:USX2"/>
    <mergeCell ref="USA2:USB2"/>
    <mergeCell ref="USC2:USD2"/>
    <mergeCell ref="USE2:USF2"/>
    <mergeCell ref="USG2:USH2"/>
    <mergeCell ref="USI2:USJ2"/>
    <mergeCell ref="USK2:USL2"/>
    <mergeCell ref="URO2:URP2"/>
    <mergeCell ref="URQ2:URR2"/>
    <mergeCell ref="URS2:URT2"/>
    <mergeCell ref="URU2:URV2"/>
    <mergeCell ref="URW2:URX2"/>
    <mergeCell ref="URY2:URZ2"/>
    <mergeCell ref="URC2:URD2"/>
    <mergeCell ref="URE2:URF2"/>
    <mergeCell ref="URG2:URH2"/>
    <mergeCell ref="URI2:URJ2"/>
    <mergeCell ref="URK2:URL2"/>
    <mergeCell ref="URM2:URN2"/>
    <mergeCell ref="UQQ2:UQR2"/>
    <mergeCell ref="UQS2:UQT2"/>
    <mergeCell ref="UQU2:UQV2"/>
    <mergeCell ref="UQW2:UQX2"/>
    <mergeCell ref="UQY2:UQZ2"/>
    <mergeCell ref="URA2:URB2"/>
    <mergeCell ref="UQE2:UQF2"/>
    <mergeCell ref="UQG2:UQH2"/>
    <mergeCell ref="UQI2:UQJ2"/>
    <mergeCell ref="UQK2:UQL2"/>
    <mergeCell ref="UQM2:UQN2"/>
    <mergeCell ref="UQO2:UQP2"/>
    <mergeCell ref="UPS2:UPT2"/>
    <mergeCell ref="UPU2:UPV2"/>
    <mergeCell ref="UPW2:UPX2"/>
    <mergeCell ref="UPY2:UPZ2"/>
    <mergeCell ref="UQA2:UQB2"/>
    <mergeCell ref="UQC2:UQD2"/>
    <mergeCell ref="UPG2:UPH2"/>
    <mergeCell ref="UPI2:UPJ2"/>
    <mergeCell ref="UPK2:UPL2"/>
    <mergeCell ref="UPM2:UPN2"/>
    <mergeCell ref="UPO2:UPP2"/>
    <mergeCell ref="UPQ2:UPR2"/>
    <mergeCell ref="UOU2:UOV2"/>
    <mergeCell ref="UOW2:UOX2"/>
    <mergeCell ref="UOY2:UOZ2"/>
    <mergeCell ref="UPA2:UPB2"/>
    <mergeCell ref="UPC2:UPD2"/>
    <mergeCell ref="UPE2:UPF2"/>
    <mergeCell ref="UOI2:UOJ2"/>
    <mergeCell ref="UOK2:UOL2"/>
    <mergeCell ref="UOM2:UON2"/>
    <mergeCell ref="UOO2:UOP2"/>
    <mergeCell ref="UOQ2:UOR2"/>
    <mergeCell ref="UOS2:UOT2"/>
    <mergeCell ref="UNW2:UNX2"/>
    <mergeCell ref="UNY2:UNZ2"/>
    <mergeCell ref="UOA2:UOB2"/>
    <mergeCell ref="UOC2:UOD2"/>
    <mergeCell ref="UOE2:UOF2"/>
    <mergeCell ref="UOG2:UOH2"/>
    <mergeCell ref="UNK2:UNL2"/>
    <mergeCell ref="UNM2:UNN2"/>
    <mergeCell ref="UNO2:UNP2"/>
    <mergeCell ref="UNQ2:UNR2"/>
    <mergeCell ref="UNS2:UNT2"/>
    <mergeCell ref="UNU2:UNV2"/>
    <mergeCell ref="UMY2:UMZ2"/>
    <mergeCell ref="UNA2:UNB2"/>
    <mergeCell ref="UNC2:UND2"/>
    <mergeCell ref="UNE2:UNF2"/>
    <mergeCell ref="UNG2:UNH2"/>
    <mergeCell ref="UNI2:UNJ2"/>
    <mergeCell ref="UMM2:UMN2"/>
    <mergeCell ref="UMO2:UMP2"/>
    <mergeCell ref="UMQ2:UMR2"/>
    <mergeCell ref="UMS2:UMT2"/>
    <mergeCell ref="UMU2:UMV2"/>
    <mergeCell ref="UMW2:UMX2"/>
    <mergeCell ref="UMA2:UMB2"/>
    <mergeCell ref="UMC2:UMD2"/>
    <mergeCell ref="UME2:UMF2"/>
    <mergeCell ref="UMG2:UMH2"/>
    <mergeCell ref="UMI2:UMJ2"/>
    <mergeCell ref="UMK2:UML2"/>
    <mergeCell ref="ULO2:ULP2"/>
    <mergeCell ref="ULQ2:ULR2"/>
    <mergeCell ref="ULS2:ULT2"/>
    <mergeCell ref="ULU2:ULV2"/>
    <mergeCell ref="ULW2:ULX2"/>
    <mergeCell ref="ULY2:ULZ2"/>
    <mergeCell ref="ULC2:ULD2"/>
    <mergeCell ref="ULE2:ULF2"/>
    <mergeCell ref="ULG2:ULH2"/>
    <mergeCell ref="ULI2:ULJ2"/>
    <mergeCell ref="ULK2:ULL2"/>
    <mergeCell ref="ULM2:ULN2"/>
    <mergeCell ref="UKQ2:UKR2"/>
    <mergeCell ref="UKS2:UKT2"/>
    <mergeCell ref="UKU2:UKV2"/>
    <mergeCell ref="UKW2:UKX2"/>
    <mergeCell ref="UKY2:UKZ2"/>
    <mergeCell ref="ULA2:ULB2"/>
    <mergeCell ref="UKE2:UKF2"/>
    <mergeCell ref="UKG2:UKH2"/>
    <mergeCell ref="UKI2:UKJ2"/>
    <mergeCell ref="UKK2:UKL2"/>
    <mergeCell ref="UKM2:UKN2"/>
    <mergeCell ref="UKO2:UKP2"/>
    <mergeCell ref="UJS2:UJT2"/>
    <mergeCell ref="UJU2:UJV2"/>
    <mergeCell ref="UJW2:UJX2"/>
    <mergeCell ref="UJY2:UJZ2"/>
    <mergeCell ref="UKA2:UKB2"/>
    <mergeCell ref="UKC2:UKD2"/>
    <mergeCell ref="UJG2:UJH2"/>
    <mergeCell ref="UJI2:UJJ2"/>
    <mergeCell ref="UJK2:UJL2"/>
    <mergeCell ref="UJM2:UJN2"/>
    <mergeCell ref="UJO2:UJP2"/>
    <mergeCell ref="UJQ2:UJR2"/>
    <mergeCell ref="UIU2:UIV2"/>
    <mergeCell ref="UIW2:UIX2"/>
    <mergeCell ref="UIY2:UIZ2"/>
    <mergeCell ref="UJA2:UJB2"/>
    <mergeCell ref="UJC2:UJD2"/>
    <mergeCell ref="UJE2:UJF2"/>
    <mergeCell ref="UII2:UIJ2"/>
    <mergeCell ref="UIK2:UIL2"/>
    <mergeCell ref="UIM2:UIN2"/>
    <mergeCell ref="UIO2:UIP2"/>
    <mergeCell ref="UIQ2:UIR2"/>
    <mergeCell ref="UIS2:UIT2"/>
    <mergeCell ref="UHW2:UHX2"/>
    <mergeCell ref="UHY2:UHZ2"/>
    <mergeCell ref="UIA2:UIB2"/>
    <mergeCell ref="UIC2:UID2"/>
    <mergeCell ref="UIE2:UIF2"/>
    <mergeCell ref="UIG2:UIH2"/>
    <mergeCell ref="UHK2:UHL2"/>
    <mergeCell ref="UHM2:UHN2"/>
    <mergeCell ref="UHO2:UHP2"/>
    <mergeCell ref="UHQ2:UHR2"/>
    <mergeCell ref="UHS2:UHT2"/>
    <mergeCell ref="UHU2:UHV2"/>
    <mergeCell ref="UGY2:UGZ2"/>
    <mergeCell ref="UHA2:UHB2"/>
    <mergeCell ref="UHC2:UHD2"/>
    <mergeCell ref="UHE2:UHF2"/>
    <mergeCell ref="UHG2:UHH2"/>
    <mergeCell ref="UHI2:UHJ2"/>
    <mergeCell ref="UGM2:UGN2"/>
    <mergeCell ref="UGO2:UGP2"/>
    <mergeCell ref="UGQ2:UGR2"/>
    <mergeCell ref="UGS2:UGT2"/>
    <mergeCell ref="UGU2:UGV2"/>
    <mergeCell ref="UGW2:UGX2"/>
    <mergeCell ref="UGA2:UGB2"/>
    <mergeCell ref="UGC2:UGD2"/>
    <mergeCell ref="UGE2:UGF2"/>
    <mergeCell ref="UGG2:UGH2"/>
    <mergeCell ref="UGI2:UGJ2"/>
    <mergeCell ref="UGK2:UGL2"/>
    <mergeCell ref="UFO2:UFP2"/>
    <mergeCell ref="UFQ2:UFR2"/>
    <mergeCell ref="UFS2:UFT2"/>
    <mergeCell ref="UFU2:UFV2"/>
    <mergeCell ref="UFW2:UFX2"/>
    <mergeCell ref="UFY2:UFZ2"/>
    <mergeCell ref="UFC2:UFD2"/>
    <mergeCell ref="UFE2:UFF2"/>
    <mergeCell ref="UFG2:UFH2"/>
    <mergeCell ref="UFI2:UFJ2"/>
    <mergeCell ref="UFK2:UFL2"/>
    <mergeCell ref="UFM2:UFN2"/>
    <mergeCell ref="UEQ2:UER2"/>
    <mergeCell ref="UES2:UET2"/>
    <mergeCell ref="UEU2:UEV2"/>
    <mergeCell ref="UEW2:UEX2"/>
    <mergeCell ref="UEY2:UEZ2"/>
    <mergeCell ref="UFA2:UFB2"/>
    <mergeCell ref="UEE2:UEF2"/>
    <mergeCell ref="UEG2:UEH2"/>
    <mergeCell ref="UEI2:UEJ2"/>
    <mergeCell ref="UEK2:UEL2"/>
    <mergeCell ref="UEM2:UEN2"/>
    <mergeCell ref="UEO2:UEP2"/>
    <mergeCell ref="UDS2:UDT2"/>
    <mergeCell ref="UDU2:UDV2"/>
    <mergeCell ref="UDW2:UDX2"/>
    <mergeCell ref="UDY2:UDZ2"/>
    <mergeCell ref="UEA2:UEB2"/>
    <mergeCell ref="UEC2:UED2"/>
    <mergeCell ref="UDG2:UDH2"/>
    <mergeCell ref="UDI2:UDJ2"/>
    <mergeCell ref="UDK2:UDL2"/>
    <mergeCell ref="UDM2:UDN2"/>
    <mergeCell ref="UDO2:UDP2"/>
    <mergeCell ref="UDQ2:UDR2"/>
    <mergeCell ref="UCU2:UCV2"/>
    <mergeCell ref="UCW2:UCX2"/>
    <mergeCell ref="UCY2:UCZ2"/>
    <mergeCell ref="UDA2:UDB2"/>
    <mergeCell ref="UDC2:UDD2"/>
    <mergeCell ref="UDE2:UDF2"/>
    <mergeCell ref="UCI2:UCJ2"/>
    <mergeCell ref="UCK2:UCL2"/>
    <mergeCell ref="UCM2:UCN2"/>
    <mergeCell ref="UCO2:UCP2"/>
    <mergeCell ref="UCQ2:UCR2"/>
    <mergeCell ref="UCS2:UCT2"/>
    <mergeCell ref="UBW2:UBX2"/>
    <mergeCell ref="UBY2:UBZ2"/>
    <mergeCell ref="UCA2:UCB2"/>
    <mergeCell ref="UCC2:UCD2"/>
    <mergeCell ref="UCE2:UCF2"/>
    <mergeCell ref="UCG2:UCH2"/>
    <mergeCell ref="UBK2:UBL2"/>
    <mergeCell ref="UBM2:UBN2"/>
    <mergeCell ref="UBO2:UBP2"/>
    <mergeCell ref="UBQ2:UBR2"/>
    <mergeCell ref="UBS2:UBT2"/>
    <mergeCell ref="UBU2:UBV2"/>
    <mergeCell ref="UAY2:UAZ2"/>
    <mergeCell ref="UBA2:UBB2"/>
    <mergeCell ref="UBC2:UBD2"/>
    <mergeCell ref="UBE2:UBF2"/>
    <mergeCell ref="UBG2:UBH2"/>
    <mergeCell ref="UBI2:UBJ2"/>
    <mergeCell ref="UAM2:UAN2"/>
    <mergeCell ref="UAO2:UAP2"/>
    <mergeCell ref="UAQ2:UAR2"/>
    <mergeCell ref="UAS2:UAT2"/>
    <mergeCell ref="UAU2:UAV2"/>
    <mergeCell ref="UAW2:UAX2"/>
    <mergeCell ref="UAA2:UAB2"/>
    <mergeCell ref="UAC2:UAD2"/>
    <mergeCell ref="UAE2:UAF2"/>
    <mergeCell ref="UAG2:UAH2"/>
    <mergeCell ref="UAI2:UAJ2"/>
    <mergeCell ref="UAK2:UAL2"/>
    <mergeCell ref="TZO2:TZP2"/>
    <mergeCell ref="TZQ2:TZR2"/>
    <mergeCell ref="TZS2:TZT2"/>
    <mergeCell ref="TZU2:TZV2"/>
    <mergeCell ref="TZW2:TZX2"/>
    <mergeCell ref="TZY2:TZZ2"/>
    <mergeCell ref="TZC2:TZD2"/>
    <mergeCell ref="TZE2:TZF2"/>
    <mergeCell ref="TZG2:TZH2"/>
    <mergeCell ref="TZI2:TZJ2"/>
    <mergeCell ref="TZK2:TZL2"/>
    <mergeCell ref="TZM2:TZN2"/>
    <mergeCell ref="TYQ2:TYR2"/>
    <mergeCell ref="TYS2:TYT2"/>
    <mergeCell ref="TYU2:TYV2"/>
    <mergeCell ref="TYW2:TYX2"/>
    <mergeCell ref="TYY2:TYZ2"/>
    <mergeCell ref="TZA2:TZB2"/>
    <mergeCell ref="TYE2:TYF2"/>
    <mergeCell ref="TYG2:TYH2"/>
    <mergeCell ref="TYI2:TYJ2"/>
    <mergeCell ref="TYK2:TYL2"/>
    <mergeCell ref="TYM2:TYN2"/>
    <mergeCell ref="TYO2:TYP2"/>
    <mergeCell ref="TXS2:TXT2"/>
    <mergeCell ref="TXU2:TXV2"/>
    <mergeCell ref="TXW2:TXX2"/>
    <mergeCell ref="TXY2:TXZ2"/>
    <mergeCell ref="TYA2:TYB2"/>
    <mergeCell ref="TYC2:TYD2"/>
    <mergeCell ref="TXG2:TXH2"/>
    <mergeCell ref="TXI2:TXJ2"/>
    <mergeCell ref="TXK2:TXL2"/>
    <mergeCell ref="TXM2:TXN2"/>
    <mergeCell ref="TXO2:TXP2"/>
    <mergeCell ref="TXQ2:TXR2"/>
    <mergeCell ref="TWU2:TWV2"/>
    <mergeCell ref="TWW2:TWX2"/>
    <mergeCell ref="TWY2:TWZ2"/>
    <mergeCell ref="TXA2:TXB2"/>
    <mergeCell ref="TXC2:TXD2"/>
    <mergeCell ref="TXE2:TXF2"/>
    <mergeCell ref="TWI2:TWJ2"/>
    <mergeCell ref="TWK2:TWL2"/>
    <mergeCell ref="TWM2:TWN2"/>
    <mergeCell ref="TWO2:TWP2"/>
    <mergeCell ref="TWQ2:TWR2"/>
    <mergeCell ref="TWS2:TWT2"/>
    <mergeCell ref="TVW2:TVX2"/>
    <mergeCell ref="TVY2:TVZ2"/>
    <mergeCell ref="TWA2:TWB2"/>
    <mergeCell ref="TWC2:TWD2"/>
    <mergeCell ref="TWE2:TWF2"/>
    <mergeCell ref="TWG2:TWH2"/>
    <mergeCell ref="TVK2:TVL2"/>
    <mergeCell ref="TVM2:TVN2"/>
    <mergeCell ref="TVO2:TVP2"/>
    <mergeCell ref="TVQ2:TVR2"/>
    <mergeCell ref="TVS2:TVT2"/>
    <mergeCell ref="TVU2:TVV2"/>
    <mergeCell ref="TUY2:TUZ2"/>
    <mergeCell ref="TVA2:TVB2"/>
    <mergeCell ref="TVC2:TVD2"/>
    <mergeCell ref="TVE2:TVF2"/>
    <mergeCell ref="TVG2:TVH2"/>
    <mergeCell ref="TVI2:TVJ2"/>
    <mergeCell ref="TUM2:TUN2"/>
    <mergeCell ref="TUO2:TUP2"/>
    <mergeCell ref="TUQ2:TUR2"/>
    <mergeCell ref="TUS2:TUT2"/>
    <mergeCell ref="TUU2:TUV2"/>
    <mergeCell ref="TUW2:TUX2"/>
    <mergeCell ref="TUA2:TUB2"/>
    <mergeCell ref="TUC2:TUD2"/>
    <mergeCell ref="TUE2:TUF2"/>
    <mergeCell ref="TUG2:TUH2"/>
    <mergeCell ref="TUI2:TUJ2"/>
    <mergeCell ref="TUK2:TUL2"/>
    <mergeCell ref="TTO2:TTP2"/>
    <mergeCell ref="TTQ2:TTR2"/>
    <mergeCell ref="TTS2:TTT2"/>
    <mergeCell ref="TTU2:TTV2"/>
    <mergeCell ref="TTW2:TTX2"/>
    <mergeCell ref="TTY2:TTZ2"/>
    <mergeCell ref="TTC2:TTD2"/>
    <mergeCell ref="TTE2:TTF2"/>
    <mergeCell ref="TTG2:TTH2"/>
    <mergeCell ref="TTI2:TTJ2"/>
    <mergeCell ref="TTK2:TTL2"/>
    <mergeCell ref="TTM2:TTN2"/>
    <mergeCell ref="TSQ2:TSR2"/>
    <mergeCell ref="TSS2:TST2"/>
    <mergeCell ref="TSU2:TSV2"/>
    <mergeCell ref="TSW2:TSX2"/>
    <mergeCell ref="TSY2:TSZ2"/>
    <mergeCell ref="TTA2:TTB2"/>
    <mergeCell ref="TSE2:TSF2"/>
    <mergeCell ref="TSG2:TSH2"/>
    <mergeCell ref="TSI2:TSJ2"/>
    <mergeCell ref="TSK2:TSL2"/>
    <mergeCell ref="TSM2:TSN2"/>
    <mergeCell ref="TSO2:TSP2"/>
    <mergeCell ref="TRS2:TRT2"/>
    <mergeCell ref="TRU2:TRV2"/>
    <mergeCell ref="TRW2:TRX2"/>
    <mergeCell ref="TRY2:TRZ2"/>
    <mergeCell ref="TSA2:TSB2"/>
    <mergeCell ref="TSC2:TSD2"/>
    <mergeCell ref="TRG2:TRH2"/>
    <mergeCell ref="TRI2:TRJ2"/>
    <mergeCell ref="TRK2:TRL2"/>
    <mergeCell ref="TRM2:TRN2"/>
    <mergeCell ref="TRO2:TRP2"/>
    <mergeCell ref="TRQ2:TRR2"/>
    <mergeCell ref="TQU2:TQV2"/>
    <mergeCell ref="TQW2:TQX2"/>
    <mergeCell ref="TQY2:TQZ2"/>
    <mergeCell ref="TRA2:TRB2"/>
    <mergeCell ref="TRC2:TRD2"/>
    <mergeCell ref="TRE2:TRF2"/>
    <mergeCell ref="TQI2:TQJ2"/>
    <mergeCell ref="TQK2:TQL2"/>
    <mergeCell ref="TQM2:TQN2"/>
    <mergeCell ref="TQO2:TQP2"/>
    <mergeCell ref="TQQ2:TQR2"/>
    <mergeCell ref="TQS2:TQT2"/>
    <mergeCell ref="TPW2:TPX2"/>
    <mergeCell ref="TPY2:TPZ2"/>
    <mergeCell ref="TQA2:TQB2"/>
    <mergeCell ref="TQC2:TQD2"/>
    <mergeCell ref="TQE2:TQF2"/>
    <mergeCell ref="TQG2:TQH2"/>
    <mergeCell ref="TPK2:TPL2"/>
    <mergeCell ref="TPM2:TPN2"/>
    <mergeCell ref="TPO2:TPP2"/>
    <mergeCell ref="TPQ2:TPR2"/>
    <mergeCell ref="TPS2:TPT2"/>
    <mergeCell ref="TPU2:TPV2"/>
    <mergeCell ref="TOY2:TOZ2"/>
    <mergeCell ref="TPA2:TPB2"/>
    <mergeCell ref="TPC2:TPD2"/>
    <mergeCell ref="TPE2:TPF2"/>
    <mergeCell ref="TPG2:TPH2"/>
    <mergeCell ref="TPI2:TPJ2"/>
    <mergeCell ref="TOM2:TON2"/>
    <mergeCell ref="TOO2:TOP2"/>
    <mergeCell ref="TOQ2:TOR2"/>
    <mergeCell ref="TOS2:TOT2"/>
    <mergeCell ref="TOU2:TOV2"/>
    <mergeCell ref="TOW2:TOX2"/>
    <mergeCell ref="TOA2:TOB2"/>
    <mergeCell ref="TOC2:TOD2"/>
    <mergeCell ref="TOE2:TOF2"/>
    <mergeCell ref="TOG2:TOH2"/>
    <mergeCell ref="TOI2:TOJ2"/>
    <mergeCell ref="TOK2:TOL2"/>
    <mergeCell ref="TNO2:TNP2"/>
    <mergeCell ref="TNQ2:TNR2"/>
    <mergeCell ref="TNS2:TNT2"/>
    <mergeCell ref="TNU2:TNV2"/>
    <mergeCell ref="TNW2:TNX2"/>
    <mergeCell ref="TNY2:TNZ2"/>
    <mergeCell ref="TNC2:TND2"/>
    <mergeCell ref="TNE2:TNF2"/>
    <mergeCell ref="TNG2:TNH2"/>
    <mergeCell ref="TNI2:TNJ2"/>
    <mergeCell ref="TNK2:TNL2"/>
    <mergeCell ref="TNM2:TNN2"/>
    <mergeCell ref="TMQ2:TMR2"/>
    <mergeCell ref="TMS2:TMT2"/>
    <mergeCell ref="TMU2:TMV2"/>
    <mergeCell ref="TMW2:TMX2"/>
    <mergeCell ref="TMY2:TMZ2"/>
    <mergeCell ref="TNA2:TNB2"/>
    <mergeCell ref="TME2:TMF2"/>
    <mergeCell ref="TMG2:TMH2"/>
    <mergeCell ref="TMI2:TMJ2"/>
    <mergeCell ref="TMK2:TML2"/>
    <mergeCell ref="TMM2:TMN2"/>
    <mergeCell ref="TMO2:TMP2"/>
    <mergeCell ref="TLS2:TLT2"/>
    <mergeCell ref="TLU2:TLV2"/>
    <mergeCell ref="TLW2:TLX2"/>
    <mergeCell ref="TLY2:TLZ2"/>
    <mergeCell ref="TMA2:TMB2"/>
    <mergeCell ref="TMC2:TMD2"/>
    <mergeCell ref="TLG2:TLH2"/>
    <mergeCell ref="TLI2:TLJ2"/>
    <mergeCell ref="TLK2:TLL2"/>
    <mergeCell ref="TLM2:TLN2"/>
    <mergeCell ref="TLO2:TLP2"/>
    <mergeCell ref="TLQ2:TLR2"/>
    <mergeCell ref="TKU2:TKV2"/>
    <mergeCell ref="TKW2:TKX2"/>
    <mergeCell ref="TKY2:TKZ2"/>
    <mergeCell ref="TLA2:TLB2"/>
    <mergeCell ref="TLC2:TLD2"/>
    <mergeCell ref="TLE2:TLF2"/>
    <mergeCell ref="TKI2:TKJ2"/>
    <mergeCell ref="TKK2:TKL2"/>
    <mergeCell ref="TKM2:TKN2"/>
    <mergeCell ref="TKO2:TKP2"/>
    <mergeCell ref="TKQ2:TKR2"/>
    <mergeCell ref="TKS2:TKT2"/>
    <mergeCell ref="TJW2:TJX2"/>
    <mergeCell ref="TJY2:TJZ2"/>
    <mergeCell ref="TKA2:TKB2"/>
    <mergeCell ref="TKC2:TKD2"/>
    <mergeCell ref="TKE2:TKF2"/>
    <mergeCell ref="TKG2:TKH2"/>
    <mergeCell ref="TJK2:TJL2"/>
    <mergeCell ref="TJM2:TJN2"/>
    <mergeCell ref="TJO2:TJP2"/>
    <mergeCell ref="TJQ2:TJR2"/>
    <mergeCell ref="TJS2:TJT2"/>
    <mergeCell ref="TJU2:TJV2"/>
    <mergeCell ref="TIY2:TIZ2"/>
    <mergeCell ref="TJA2:TJB2"/>
    <mergeCell ref="TJC2:TJD2"/>
    <mergeCell ref="TJE2:TJF2"/>
    <mergeCell ref="TJG2:TJH2"/>
    <mergeCell ref="TJI2:TJJ2"/>
    <mergeCell ref="TIM2:TIN2"/>
    <mergeCell ref="TIO2:TIP2"/>
    <mergeCell ref="TIQ2:TIR2"/>
    <mergeCell ref="TIS2:TIT2"/>
    <mergeCell ref="TIU2:TIV2"/>
    <mergeCell ref="TIW2:TIX2"/>
    <mergeCell ref="TIA2:TIB2"/>
    <mergeCell ref="TIC2:TID2"/>
    <mergeCell ref="TIE2:TIF2"/>
    <mergeCell ref="TIG2:TIH2"/>
    <mergeCell ref="TII2:TIJ2"/>
    <mergeCell ref="TIK2:TIL2"/>
    <mergeCell ref="THO2:THP2"/>
    <mergeCell ref="THQ2:THR2"/>
    <mergeCell ref="THS2:THT2"/>
    <mergeCell ref="THU2:THV2"/>
    <mergeCell ref="THW2:THX2"/>
    <mergeCell ref="THY2:THZ2"/>
    <mergeCell ref="THC2:THD2"/>
    <mergeCell ref="THE2:THF2"/>
    <mergeCell ref="THG2:THH2"/>
    <mergeCell ref="THI2:THJ2"/>
    <mergeCell ref="THK2:THL2"/>
    <mergeCell ref="THM2:THN2"/>
    <mergeCell ref="TGQ2:TGR2"/>
    <mergeCell ref="TGS2:TGT2"/>
    <mergeCell ref="TGU2:TGV2"/>
    <mergeCell ref="TGW2:TGX2"/>
    <mergeCell ref="TGY2:TGZ2"/>
    <mergeCell ref="THA2:THB2"/>
    <mergeCell ref="TGE2:TGF2"/>
    <mergeCell ref="TGG2:TGH2"/>
    <mergeCell ref="TGI2:TGJ2"/>
    <mergeCell ref="TGK2:TGL2"/>
    <mergeCell ref="TGM2:TGN2"/>
    <mergeCell ref="TGO2:TGP2"/>
    <mergeCell ref="TFS2:TFT2"/>
    <mergeCell ref="TFU2:TFV2"/>
    <mergeCell ref="TFW2:TFX2"/>
    <mergeCell ref="TFY2:TFZ2"/>
    <mergeCell ref="TGA2:TGB2"/>
    <mergeCell ref="TGC2:TGD2"/>
    <mergeCell ref="TFG2:TFH2"/>
    <mergeCell ref="TFI2:TFJ2"/>
    <mergeCell ref="TFK2:TFL2"/>
    <mergeCell ref="TFM2:TFN2"/>
    <mergeCell ref="TFO2:TFP2"/>
    <mergeCell ref="TFQ2:TFR2"/>
    <mergeCell ref="TEU2:TEV2"/>
    <mergeCell ref="TEW2:TEX2"/>
    <mergeCell ref="TEY2:TEZ2"/>
    <mergeCell ref="TFA2:TFB2"/>
    <mergeCell ref="TFC2:TFD2"/>
    <mergeCell ref="TFE2:TFF2"/>
    <mergeCell ref="TEI2:TEJ2"/>
    <mergeCell ref="TEK2:TEL2"/>
    <mergeCell ref="TEM2:TEN2"/>
    <mergeCell ref="TEO2:TEP2"/>
    <mergeCell ref="TEQ2:TER2"/>
    <mergeCell ref="TES2:TET2"/>
    <mergeCell ref="TDW2:TDX2"/>
    <mergeCell ref="TDY2:TDZ2"/>
    <mergeCell ref="TEA2:TEB2"/>
    <mergeCell ref="TEC2:TED2"/>
    <mergeCell ref="TEE2:TEF2"/>
    <mergeCell ref="TEG2:TEH2"/>
    <mergeCell ref="TDK2:TDL2"/>
    <mergeCell ref="TDM2:TDN2"/>
    <mergeCell ref="TDO2:TDP2"/>
    <mergeCell ref="TDQ2:TDR2"/>
    <mergeCell ref="TDS2:TDT2"/>
    <mergeCell ref="TDU2:TDV2"/>
    <mergeCell ref="TCY2:TCZ2"/>
    <mergeCell ref="TDA2:TDB2"/>
    <mergeCell ref="TDC2:TDD2"/>
    <mergeCell ref="TDE2:TDF2"/>
    <mergeCell ref="TDG2:TDH2"/>
    <mergeCell ref="TDI2:TDJ2"/>
    <mergeCell ref="TCM2:TCN2"/>
    <mergeCell ref="TCO2:TCP2"/>
    <mergeCell ref="TCQ2:TCR2"/>
    <mergeCell ref="TCS2:TCT2"/>
    <mergeCell ref="TCU2:TCV2"/>
    <mergeCell ref="TCW2:TCX2"/>
    <mergeCell ref="TCA2:TCB2"/>
    <mergeCell ref="TCC2:TCD2"/>
    <mergeCell ref="TCE2:TCF2"/>
    <mergeCell ref="TCG2:TCH2"/>
    <mergeCell ref="TCI2:TCJ2"/>
    <mergeCell ref="TCK2:TCL2"/>
    <mergeCell ref="TBO2:TBP2"/>
    <mergeCell ref="TBQ2:TBR2"/>
    <mergeCell ref="TBS2:TBT2"/>
    <mergeCell ref="TBU2:TBV2"/>
    <mergeCell ref="TBW2:TBX2"/>
    <mergeCell ref="TBY2:TBZ2"/>
    <mergeCell ref="TBC2:TBD2"/>
    <mergeCell ref="TBE2:TBF2"/>
    <mergeCell ref="TBG2:TBH2"/>
    <mergeCell ref="TBI2:TBJ2"/>
    <mergeCell ref="TBK2:TBL2"/>
    <mergeCell ref="TBM2:TBN2"/>
    <mergeCell ref="TAQ2:TAR2"/>
    <mergeCell ref="TAS2:TAT2"/>
    <mergeCell ref="TAU2:TAV2"/>
    <mergeCell ref="TAW2:TAX2"/>
    <mergeCell ref="TAY2:TAZ2"/>
    <mergeCell ref="TBA2:TBB2"/>
    <mergeCell ref="TAE2:TAF2"/>
    <mergeCell ref="TAG2:TAH2"/>
    <mergeCell ref="TAI2:TAJ2"/>
    <mergeCell ref="TAK2:TAL2"/>
    <mergeCell ref="TAM2:TAN2"/>
    <mergeCell ref="TAO2:TAP2"/>
    <mergeCell ref="SZS2:SZT2"/>
    <mergeCell ref="SZU2:SZV2"/>
    <mergeCell ref="SZW2:SZX2"/>
    <mergeCell ref="SZY2:SZZ2"/>
    <mergeCell ref="TAA2:TAB2"/>
    <mergeCell ref="TAC2:TAD2"/>
    <mergeCell ref="SZG2:SZH2"/>
    <mergeCell ref="SZI2:SZJ2"/>
    <mergeCell ref="SZK2:SZL2"/>
    <mergeCell ref="SZM2:SZN2"/>
    <mergeCell ref="SZO2:SZP2"/>
    <mergeCell ref="SZQ2:SZR2"/>
    <mergeCell ref="SYU2:SYV2"/>
    <mergeCell ref="SYW2:SYX2"/>
    <mergeCell ref="SYY2:SYZ2"/>
    <mergeCell ref="SZA2:SZB2"/>
    <mergeCell ref="SZC2:SZD2"/>
    <mergeCell ref="SZE2:SZF2"/>
    <mergeCell ref="SYI2:SYJ2"/>
    <mergeCell ref="SYK2:SYL2"/>
    <mergeCell ref="SYM2:SYN2"/>
    <mergeCell ref="SYO2:SYP2"/>
    <mergeCell ref="SYQ2:SYR2"/>
    <mergeCell ref="SYS2:SYT2"/>
    <mergeCell ref="SXW2:SXX2"/>
    <mergeCell ref="SXY2:SXZ2"/>
    <mergeCell ref="SYA2:SYB2"/>
    <mergeCell ref="SYC2:SYD2"/>
    <mergeCell ref="SYE2:SYF2"/>
    <mergeCell ref="SYG2:SYH2"/>
    <mergeCell ref="SXK2:SXL2"/>
    <mergeCell ref="SXM2:SXN2"/>
    <mergeCell ref="SXO2:SXP2"/>
    <mergeCell ref="SXQ2:SXR2"/>
    <mergeCell ref="SXS2:SXT2"/>
    <mergeCell ref="SXU2:SXV2"/>
    <mergeCell ref="SWY2:SWZ2"/>
    <mergeCell ref="SXA2:SXB2"/>
    <mergeCell ref="SXC2:SXD2"/>
    <mergeCell ref="SXE2:SXF2"/>
    <mergeCell ref="SXG2:SXH2"/>
    <mergeCell ref="SXI2:SXJ2"/>
    <mergeCell ref="SWM2:SWN2"/>
    <mergeCell ref="SWO2:SWP2"/>
    <mergeCell ref="SWQ2:SWR2"/>
    <mergeCell ref="SWS2:SWT2"/>
    <mergeCell ref="SWU2:SWV2"/>
    <mergeCell ref="SWW2:SWX2"/>
    <mergeCell ref="SWA2:SWB2"/>
    <mergeCell ref="SWC2:SWD2"/>
    <mergeCell ref="SWE2:SWF2"/>
    <mergeCell ref="SWG2:SWH2"/>
    <mergeCell ref="SWI2:SWJ2"/>
    <mergeCell ref="SWK2:SWL2"/>
    <mergeCell ref="SVO2:SVP2"/>
    <mergeCell ref="SVQ2:SVR2"/>
    <mergeCell ref="SVS2:SVT2"/>
    <mergeCell ref="SVU2:SVV2"/>
    <mergeCell ref="SVW2:SVX2"/>
    <mergeCell ref="SVY2:SVZ2"/>
    <mergeCell ref="SVC2:SVD2"/>
    <mergeCell ref="SVE2:SVF2"/>
    <mergeCell ref="SVG2:SVH2"/>
    <mergeCell ref="SVI2:SVJ2"/>
    <mergeCell ref="SVK2:SVL2"/>
    <mergeCell ref="SVM2:SVN2"/>
    <mergeCell ref="SUQ2:SUR2"/>
    <mergeCell ref="SUS2:SUT2"/>
    <mergeCell ref="SUU2:SUV2"/>
    <mergeCell ref="SUW2:SUX2"/>
    <mergeCell ref="SUY2:SUZ2"/>
    <mergeCell ref="SVA2:SVB2"/>
    <mergeCell ref="SUE2:SUF2"/>
    <mergeCell ref="SUG2:SUH2"/>
    <mergeCell ref="SUI2:SUJ2"/>
    <mergeCell ref="SUK2:SUL2"/>
    <mergeCell ref="SUM2:SUN2"/>
    <mergeCell ref="SUO2:SUP2"/>
    <mergeCell ref="STS2:STT2"/>
    <mergeCell ref="STU2:STV2"/>
    <mergeCell ref="STW2:STX2"/>
    <mergeCell ref="STY2:STZ2"/>
    <mergeCell ref="SUA2:SUB2"/>
    <mergeCell ref="SUC2:SUD2"/>
    <mergeCell ref="STG2:STH2"/>
    <mergeCell ref="STI2:STJ2"/>
    <mergeCell ref="STK2:STL2"/>
    <mergeCell ref="STM2:STN2"/>
    <mergeCell ref="STO2:STP2"/>
    <mergeCell ref="STQ2:STR2"/>
    <mergeCell ref="SSU2:SSV2"/>
    <mergeCell ref="SSW2:SSX2"/>
    <mergeCell ref="SSY2:SSZ2"/>
    <mergeCell ref="STA2:STB2"/>
    <mergeCell ref="STC2:STD2"/>
    <mergeCell ref="STE2:STF2"/>
    <mergeCell ref="SSI2:SSJ2"/>
    <mergeCell ref="SSK2:SSL2"/>
    <mergeCell ref="SSM2:SSN2"/>
    <mergeCell ref="SSO2:SSP2"/>
    <mergeCell ref="SSQ2:SSR2"/>
    <mergeCell ref="SSS2:SST2"/>
    <mergeCell ref="SRW2:SRX2"/>
    <mergeCell ref="SRY2:SRZ2"/>
    <mergeCell ref="SSA2:SSB2"/>
    <mergeCell ref="SSC2:SSD2"/>
    <mergeCell ref="SSE2:SSF2"/>
    <mergeCell ref="SSG2:SSH2"/>
    <mergeCell ref="SRK2:SRL2"/>
    <mergeCell ref="SRM2:SRN2"/>
    <mergeCell ref="SRO2:SRP2"/>
    <mergeCell ref="SRQ2:SRR2"/>
    <mergeCell ref="SRS2:SRT2"/>
    <mergeCell ref="SRU2:SRV2"/>
    <mergeCell ref="SQY2:SQZ2"/>
    <mergeCell ref="SRA2:SRB2"/>
    <mergeCell ref="SRC2:SRD2"/>
    <mergeCell ref="SRE2:SRF2"/>
    <mergeCell ref="SRG2:SRH2"/>
    <mergeCell ref="SRI2:SRJ2"/>
    <mergeCell ref="SQM2:SQN2"/>
    <mergeCell ref="SQO2:SQP2"/>
    <mergeCell ref="SQQ2:SQR2"/>
    <mergeCell ref="SQS2:SQT2"/>
    <mergeCell ref="SQU2:SQV2"/>
    <mergeCell ref="SQW2:SQX2"/>
    <mergeCell ref="SQA2:SQB2"/>
    <mergeCell ref="SQC2:SQD2"/>
    <mergeCell ref="SQE2:SQF2"/>
    <mergeCell ref="SQG2:SQH2"/>
    <mergeCell ref="SQI2:SQJ2"/>
    <mergeCell ref="SQK2:SQL2"/>
    <mergeCell ref="SPO2:SPP2"/>
    <mergeCell ref="SPQ2:SPR2"/>
    <mergeCell ref="SPS2:SPT2"/>
    <mergeCell ref="SPU2:SPV2"/>
    <mergeCell ref="SPW2:SPX2"/>
    <mergeCell ref="SPY2:SPZ2"/>
    <mergeCell ref="SPC2:SPD2"/>
    <mergeCell ref="SPE2:SPF2"/>
    <mergeCell ref="SPG2:SPH2"/>
    <mergeCell ref="SPI2:SPJ2"/>
    <mergeCell ref="SPK2:SPL2"/>
    <mergeCell ref="SPM2:SPN2"/>
    <mergeCell ref="SOQ2:SOR2"/>
    <mergeCell ref="SOS2:SOT2"/>
    <mergeCell ref="SOU2:SOV2"/>
    <mergeCell ref="SOW2:SOX2"/>
    <mergeCell ref="SOY2:SOZ2"/>
    <mergeCell ref="SPA2:SPB2"/>
    <mergeCell ref="SOE2:SOF2"/>
    <mergeCell ref="SOG2:SOH2"/>
    <mergeCell ref="SOI2:SOJ2"/>
    <mergeCell ref="SOK2:SOL2"/>
    <mergeCell ref="SOM2:SON2"/>
    <mergeCell ref="SOO2:SOP2"/>
    <mergeCell ref="SNS2:SNT2"/>
    <mergeCell ref="SNU2:SNV2"/>
    <mergeCell ref="SNW2:SNX2"/>
    <mergeCell ref="SNY2:SNZ2"/>
    <mergeCell ref="SOA2:SOB2"/>
    <mergeCell ref="SOC2:SOD2"/>
    <mergeCell ref="SNG2:SNH2"/>
    <mergeCell ref="SNI2:SNJ2"/>
    <mergeCell ref="SNK2:SNL2"/>
    <mergeCell ref="SNM2:SNN2"/>
    <mergeCell ref="SNO2:SNP2"/>
    <mergeCell ref="SNQ2:SNR2"/>
    <mergeCell ref="SMU2:SMV2"/>
    <mergeCell ref="SMW2:SMX2"/>
    <mergeCell ref="SMY2:SMZ2"/>
    <mergeCell ref="SNA2:SNB2"/>
    <mergeCell ref="SNC2:SND2"/>
    <mergeCell ref="SNE2:SNF2"/>
    <mergeCell ref="SMI2:SMJ2"/>
    <mergeCell ref="SMK2:SML2"/>
    <mergeCell ref="SMM2:SMN2"/>
    <mergeCell ref="SMO2:SMP2"/>
    <mergeCell ref="SMQ2:SMR2"/>
    <mergeCell ref="SMS2:SMT2"/>
    <mergeCell ref="SLW2:SLX2"/>
    <mergeCell ref="SLY2:SLZ2"/>
    <mergeCell ref="SMA2:SMB2"/>
    <mergeCell ref="SMC2:SMD2"/>
    <mergeCell ref="SME2:SMF2"/>
    <mergeCell ref="SMG2:SMH2"/>
    <mergeCell ref="SLK2:SLL2"/>
    <mergeCell ref="SLM2:SLN2"/>
    <mergeCell ref="SLO2:SLP2"/>
    <mergeCell ref="SLQ2:SLR2"/>
    <mergeCell ref="SLS2:SLT2"/>
    <mergeCell ref="SLU2:SLV2"/>
    <mergeCell ref="SKY2:SKZ2"/>
    <mergeCell ref="SLA2:SLB2"/>
    <mergeCell ref="SLC2:SLD2"/>
    <mergeCell ref="SLE2:SLF2"/>
    <mergeCell ref="SLG2:SLH2"/>
    <mergeCell ref="SLI2:SLJ2"/>
    <mergeCell ref="SKM2:SKN2"/>
    <mergeCell ref="SKO2:SKP2"/>
    <mergeCell ref="SKQ2:SKR2"/>
    <mergeCell ref="SKS2:SKT2"/>
    <mergeCell ref="SKU2:SKV2"/>
    <mergeCell ref="SKW2:SKX2"/>
    <mergeCell ref="SKA2:SKB2"/>
    <mergeCell ref="SKC2:SKD2"/>
    <mergeCell ref="SKE2:SKF2"/>
    <mergeCell ref="SKG2:SKH2"/>
    <mergeCell ref="SKI2:SKJ2"/>
    <mergeCell ref="SKK2:SKL2"/>
    <mergeCell ref="SJO2:SJP2"/>
    <mergeCell ref="SJQ2:SJR2"/>
    <mergeCell ref="SJS2:SJT2"/>
    <mergeCell ref="SJU2:SJV2"/>
    <mergeCell ref="SJW2:SJX2"/>
    <mergeCell ref="SJY2:SJZ2"/>
    <mergeCell ref="SJC2:SJD2"/>
    <mergeCell ref="SJE2:SJF2"/>
    <mergeCell ref="SJG2:SJH2"/>
    <mergeCell ref="SJI2:SJJ2"/>
    <mergeCell ref="SJK2:SJL2"/>
    <mergeCell ref="SJM2:SJN2"/>
    <mergeCell ref="SIQ2:SIR2"/>
    <mergeCell ref="SIS2:SIT2"/>
    <mergeCell ref="SIU2:SIV2"/>
    <mergeCell ref="SIW2:SIX2"/>
    <mergeCell ref="SIY2:SIZ2"/>
    <mergeCell ref="SJA2:SJB2"/>
    <mergeCell ref="SIE2:SIF2"/>
    <mergeCell ref="SIG2:SIH2"/>
    <mergeCell ref="SII2:SIJ2"/>
    <mergeCell ref="SIK2:SIL2"/>
    <mergeCell ref="SIM2:SIN2"/>
    <mergeCell ref="SIO2:SIP2"/>
    <mergeCell ref="SHS2:SHT2"/>
    <mergeCell ref="SHU2:SHV2"/>
    <mergeCell ref="SHW2:SHX2"/>
    <mergeCell ref="SHY2:SHZ2"/>
    <mergeCell ref="SIA2:SIB2"/>
    <mergeCell ref="SIC2:SID2"/>
    <mergeCell ref="SHG2:SHH2"/>
    <mergeCell ref="SHI2:SHJ2"/>
    <mergeCell ref="SHK2:SHL2"/>
    <mergeCell ref="SHM2:SHN2"/>
    <mergeCell ref="SHO2:SHP2"/>
    <mergeCell ref="SHQ2:SHR2"/>
    <mergeCell ref="SGU2:SGV2"/>
    <mergeCell ref="SGW2:SGX2"/>
    <mergeCell ref="SGY2:SGZ2"/>
    <mergeCell ref="SHA2:SHB2"/>
    <mergeCell ref="SHC2:SHD2"/>
    <mergeCell ref="SHE2:SHF2"/>
    <mergeCell ref="SGI2:SGJ2"/>
    <mergeCell ref="SGK2:SGL2"/>
    <mergeCell ref="SGM2:SGN2"/>
    <mergeCell ref="SGO2:SGP2"/>
    <mergeCell ref="SGQ2:SGR2"/>
    <mergeCell ref="SGS2:SGT2"/>
    <mergeCell ref="SFW2:SFX2"/>
    <mergeCell ref="SFY2:SFZ2"/>
    <mergeCell ref="SGA2:SGB2"/>
    <mergeCell ref="SGC2:SGD2"/>
    <mergeCell ref="SGE2:SGF2"/>
    <mergeCell ref="SGG2:SGH2"/>
    <mergeCell ref="SFK2:SFL2"/>
    <mergeCell ref="SFM2:SFN2"/>
    <mergeCell ref="SFO2:SFP2"/>
    <mergeCell ref="SFQ2:SFR2"/>
    <mergeCell ref="SFS2:SFT2"/>
    <mergeCell ref="SFU2:SFV2"/>
    <mergeCell ref="SEY2:SEZ2"/>
    <mergeCell ref="SFA2:SFB2"/>
    <mergeCell ref="SFC2:SFD2"/>
    <mergeCell ref="SFE2:SFF2"/>
    <mergeCell ref="SFG2:SFH2"/>
    <mergeCell ref="SFI2:SFJ2"/>
    <mergeCell ref="SEM2:SEN2"/>
    <mergeCell ref="SEO2:SEP2"/>
    <mergeCell ref="SEQ2:SER2"/>
    <mergeCell ref="SES2:SET2"/>
    <mergeCell ref="SEU2:SEV2"/>
    <mergeCell ref="SEW2:SEX2"/>
    <mergeCell ref="SEA2:SEB2"/>
    <mergeCell ref="SEC2:SED2"/>
    <mergeCell ref="SEE2:SEF2"/>
    <mergeCell ref="SEG2:SEH2"/>
    <mergeCell ref="SEI2:SEJ2"/>
    <mergeCell ref="SEK2:SEL2"/>
    <mergeCell ref="SDO2:SDP2"/>
    <mergeCell ref="SDQ2:SDR2"/>
    <mergeCell ref="SDS2:SDT2"/>
    <mergeCell ref="SDU2:SDV2"/>
    <mergeCell ref="SDW2:SDX2"/>
    <mergeCell ref="SDY2:SDZ2"/>
    <mergeCell ref="SDC2:SDD2"/>
    <mergeCell ref="SDE2:SDF2"/>
    <mergeCell ref="SDG2:SDH2"/>
    <mergeCell ref="SDI2:SDJ2"/>
    <mergeCell ref="SDK2:SDL2"/>
    <mergeCell ref="SDM2:SDN2"/>
    <mergeCell ref="SCQ2:SCR2"/>
    <mergeCell ref="SCS2:SCT2"/>
    <mergeCell ref="SCU2:SCV2"/>
    <mergeCell ref="SCW2:SCX2"/>
    <mergeCell ref="SCY2:SCZ2"/>
    <mergeCell ref="SDA2:SDB2"/>
    <mergeCell ref="SCE2:SCF2"/>
    <mergeCell ref="SCG2:SCH2"/>
    <mergeCell ref="SCI2:SCJ2"/>
    <mergeCell ref="SCK2:SCL2"/>
    <mergeCell ref="SCM2:SCN2"/>
    <mergeCell ref="SCO2:SCP2"/>
    <mergeCell ref="SBS2:SBT2"/>
    <mergeCell ref="SBU2:SBV2"/>
    <mergeCell ref="SBW2:SBX2"/>
    <mergeCell ref="SBY2:SBZ2"/>
    <mergeCell ref="SCA2:SCB2"/>
    <mergeCell ref="SCC2:SCD2"/>
    <mergeCell ref="SBG2:SBH2"/>
    <mergeCell ref="SBI2:SBJ2"/>
    <mergeCell ref="SBK2:SBL2"/>
    <mergeCell ref="SBM2:SBN2"/>
    <mergeCell ref="SBO2:SBP2"/>
    <mergeCell ref="SBQ2:SBR2"/>
    <mergeCell ref="SAU2:SAV2"/>
    <mergeCell ref="SAW2:SAX2"/>
    <mergeCell ref="SAY2:SAZ2"/>
    <mergeCell ref="SBA2:SBB2"/>
    <mergeCell ref="SBC2:SBD2"/>
    <mergeCell ref="SBE2:SBF2"/>
    <mergeCell ref="SAI2:SAJ2"/>
    <mergeCell ref="SAK2:SAL2"/>
    <mergeCell ref="SAM2:SAN2"/>
    <mergeCell ref="SAO2:SAP2"/>
    <mergeCell ref="SAQ2:SAR2"/>
    <mergeCell ref="SAS2:SAT2"/>
    <mergeCell ref="RZW2:RZX2"/>
    <mergeCell ref="RZY2:RZZ2"/>
    <mergeCell ref="SAA2:SAB2"/>
    <mergeCell ref="SAC2:SAD2"/>
    <mergeCell ref="SAE2:SAF2"/>
    <mergeCell ref="SAG2:SAH2"/>
    <mergeCell ref="RZK2:RZL2"/>
    <mergeCell ref="RZM2:RZN2"/>
    <mergeCell ref="RZO2:RZP2"/>
    <mergeCell ref="RZQ2:RZR2"/>
    <mergeCell ref="RZS2:RZT2"/>
    <mergeCell ref="RZU2:RZV2"/>
    <mergeCell ref="RYY2:RYZ2"/>
    <mergeCell ref="RZA2:RZB2"/>
    <mergeCell ref="RZC2:RZD2"/>
    <mergeCell ref="RZE2:RZF2"/>
    <mergeCell ref="RZG2:RZH2"/>
    <mergeCell ref="RZI2:RZJ2"/>
    <mergeCell ref="RYM2:RYN2"/>
    <mergeCell ref="RYO2:RYP2"/>
    <mergeCell ref="RYQ2:RYR2"/>
    <mergeCell ref="RYS2:RYT2"/>
    <mergeCell ref="RYU2:RYV2"/>
    <mergeCell ref="RYW2:RYX2"/>
    <mergeCell ref="RYA2:RYB2"/>
    <mergeCell ref="RYC2:RYD2"/>
    <mergeCell ref="RYE2:RYF2"/>
    <mergeCell ref="RYG2:RYH2"/>
    <mergeCell ref="RYI2:RYJ2"/>
    <mergeCell ref="RYK2:RYL2"/>
    <mergeCell ref="RXO2:RXP2"/>
    <mergeCell ref="RXQ2:RXR2"/>
    <mergeCell ref="RXS2:RXT2"/>
    <mergeCell ref="RXU2:RXV2"/>
    <mergeCell ref="RXW2:RXX2"/>
    <mergeCell ref="RXY2:RXZ2"/>
    <mergeCell ref="RXC2:RXD2"/>
    <mergeCell ref="RXE2:RXF2"/>
    <mergeCell ref="RXG2:RXH2"/>
    <mergeCell ref="RXI2:RXJ2"/>
    <mergeCell ref="RXK2:RXL2"/>
    <mergeCell ref="RXM2:RXN2"/>
    <mergeCell ref="RWQ2:RWR2"/>
    <mergeCell ref="RWS2:RWT2"/>
    <mergeCell ref="RWU2:RWV2"/>
    <mergeCell ref="RWW2:RWX2"/>
    <mergeCell ref="RWY2:RWZ2"/>
    <mergeCell ref="RXA2:RXB2"/>
    <mergeCell ref="RWE2:RWF2"/>
    <mergeCell ref="RWG2:RWH2"/>
    <mergeCell ref="RWI2:RWJ2"/>
    <mergeCell ref="RWK2:RWL2"/>
    <mergeCell ref="RWM2:RWN2"/>
    <mergeCell ref="RWO2:RWP2"/>
    <mergeCell ref="RVS2:RVT2"/>
    <mergeCell ref="RVU2:RVV2"/>
    <mergeCell ref="RVW2:RVX2"/>
    <mergeCell ref="RVY2:RVZ2"/>
    <mergeCell ref="RWA2:RWB2"/>
    <mergeCell ref="RWC2:RWD2"/>
    <mergeCell ref="RVG2:RVH2"/>
    <mergeCell ref="RVI2:RVJ2"/>
    <mergeCell ref="RVK2:RVL2"/>
    <mergeCell ref="RVM2:RVN2"/>
    <mergeCell ref="RVO2:RVP2"/>
    <mergeCell ref="RVQ2:RVR2"/>
    <mergeCell ref="RUU2:RUV2"/>
    <mergeCell ref="RUW2:RUX2"/>
    <mergeCell ref="RUY2:RUZ2"/>
    <mergeCell ref="RVA2:RVB2"/>
    <mergeCell ref="RVC2:RVD2"/>
    <mergeCell ref="RVE2:RVF2"/>
    <mergeCell ref="RUI2:RUJ2"/>
    <mergeCell ref="RUK2:RUL2"/>
    <mergeCell ref="RUM2:RUN2"/>
    <mergeCell ref="RUO2:RUP2"/>
    <mergeCell ref="RUQ2:RUR2"/>
    <mergeCell ref="RUS2:RUT2"/>
    <mergeCell ref="RTW2:RTX2"/>
    <mergeCell ref="RTY2:RTZ2"/>
    <mergeCell ref="RUA2:RUB2"/>
    <mergeCell ref="RUC2:RUD2"/>
    <mergeCell ref="RUE2:RUF2"/>
    <mergeCell ref="RUG2:RUH2"/>
    <mergeCell ref="RTK2:RTL2"/>
    <mergeCell ref="RTM2:RTN2"/>
    <mergeCell ref="RTO2:RTP2"/>
    <mergeCell ref="RTQ2:RTR2"/>
    <mergeCell ref="RTS2:RTT2"/>
    <mergeCell ref="RTU2:RTV2"/>
    <mergeCell ref="RSY2:RSZ2"/>
    <mergeCell ref="RTA2:RTB2"/>
    <mergeCell ref="RTC2:RTD2"/>
    <mergeCell ref="RTE2:RTF2"/>
    <mergeCell ref="RTG2:RTH2"/>
    <mergeCell ref="RTI2:RTJ2"/>
    <mergeCell ref="RSM2:RSN2"/>
    <mergeCell ref="RSO2:RSP2"/>
    <mergeCell ref="RSQ2:RSR2"/>
    <mergeCell ref="RSS2:RST2"/>
    <mergeCell ref="RSU2:RSV2"/>
    <mergeCell ref="RSW2:RSX2"/>
    <mergeCell ref="RSA2:RSB2"/>
    <mergeCell ref="RSC2:RSD2"/>
    <mergeCell ref="RSE2:RSF2"/>
    <mergeCell ref="RSG2:RSH2"/>
    <mergeCell ref="RSI2:RSJ2"/>
    <mergeCell ref="RSK2:RSL2"/>
    <mergeCell ref="RRO2:RRP2"/>
    <mergeCell ref="RRQ2:RRR2"/>
    <mergeCell ref="RRS2:RRT2"/>
    <mergeCell ref="RRU2:RRV2"/>
    <mergeCell ref="RRW2:RRX2"/>
    <mergeCell ref="RRY2:RRZ2"/>
    <mergeCell ref="RRC2:RRD2"/>
    <mergeCell ref="RRE2:RRF2"/>
    <mergeCell ref="RRG2:RRH2"/>
    <mergeCell ref="RRI2:RRJ2"/>
    <mergeCell ref="RRK2:RRL2"/>
    <mergeCell ref="RRM2:RRN2"/>
    <mergeCell ref="RQQ2:RQR2"/>
    <mergeCell ref="RQS2:RQT2"/>
    <mergeCell ref="RQU2:RQV2"/>
    <mergeCell ref="RQW2:RQX2"/>
    <mergeCell ref="RQY2:RQZ2"/>
    <mergeCell ref="RRA2:RRB2"/>
    <mergeCell ref="RQE2:RQF2"/>
    <mergeCell ref="RQG2:RQH2"/>
    <mergeCell ref="RQI2:RQJ2"/>
    <mergeCell ref="RQK2:RQL2"/>
    <mergeCell ref="RQM2:RQN2"/>
    <mergeCell ref="RQO2:RQP2"/>
    <mergeCell ref="RPS2:RPT2"/>
    <mergeCell ref="RPU2:RPV2"/>
    <mergeCell ref="RPW2:RPX2"/>
    <mergeCell ref="RPY2:RPZ2"/>
    <mergeCell ref="RQA2:RQB2"/>
    <mergeCell ref="RQC2:RQD2"/>
    <mergeCell ref="RPG2:RPH2"/>
    <mergeCell ref="RPI2:RPJ2"/>
    <mergeCell ref="RPK2:RPL2"/>
    <mergeCell ref="RPM2:RPN2"/>
    <mergeCell ref="RPO2:RPP2"/>
    <mergeCell ref="RPQ2:RPR2"/>
    <mergeCell ref="ROU2:ROV2"/>
    <mergeCell ref="ROW2:ROX2"/>
    <mergeCell ref="ROY2:ROZ2"/>
    <mergeCell ref="RPA2:RPB2"/>
    <mergeCell ref="RPC2:RPD2"/>
    <mergeCell ref="RPE2:RPF2"/>
    <mergeCell ref="ROI2:ROJ2"/>
    <mergeCell ref="ROK2:ROL2"/>
    <mergeCell ref="ROM2:RON2"/>
    <mergeCell ref="ROO2:ROP2"/>
    <mergeCell ref="ROQ2:ROR2"/>
    <mergeCell ref="ROS2:ROT2"/>
    <mergeCell ref="RNW2:RNX2"/>
    <mergeCell ref="RNY2:RNZ2"/>
    <mergeCell ref="ROA2:ROB2"/>
    <mergeCell ref="ROC2:ROD2"/>
    <mergeCell ref="ROE2:ROF2"/>
    <mergeCell ref="ROG2:ROH2"/>
    <mergeCell ref="RNK2:RNL2"/>
    <mergeCell ref="RNM2:RNN2"/>
    <mergeCell ref="RNO2:RNP2"/>
    <mergeCell ref="RNQ2:RNR2"/>
    <mergeCell ref="RNS2:RNT2"/>
    <mergeCell ref="RNU2:RNV2"/>
    <mergeCell ref="RMY2:RMZ2"/>
    <mergeCell ref="RNA2:RNB2"/>
    <mergeCell ref="RNC2:RND2"/>
    <mergeCell ref="RNE2:RNF2"/>
    <mergeCell ref="RNG2:RNH2"/>
    <mergeCell ref="RNI2:RNJ2"/>
    <mergeCell ref="RMM2:RMN2"/>
    <mergeCell ref="RMO2:RMP2"/>
    <mergeCell ref="RMQ2:RMR2"/>
    <mergeCell ref="RMS2:RMT2"/>
    <mergeCell ref="RMU2:RMV2"/>
    <mergeCell ref="RMW2:RMX2"/>
    <mergeCell ref="RMA2:RMB2"/>
    <mergeCell ref="RMC2:RMD2"/>
    <mergeCell ref="RME2:RMF2"/>
    <mergeCell ref="RMG2:RMH2"/>
    <mergeCell ref="RMI2:RMJ2"/>
    <mergeCell ref="RMK2:RML2"/>
    <mergeCell ref="RLO2:RLP2"/>
    <mergeCell ref="RLQ2:RLR2"/>
    <mergeCell ref="RLS2:RLT2"/>
    <mergeCell ref="RLU2:RLV2"/>
    <mergeCell ref="RLW2:RLX2"/>
    <mergeCell ref="RLY2:RLZ2"/>
    <mergeCell ref="RLC2:RLD2"/>
    <mergeCell ref="RLE2:RLF2"/>
    <mergeCell ref="RLG2:RLH2"/>
    <mergeCell ref="RLI2:RLJ2"/>
    <mergeCell ref="RLK2:RLL2"/>
    <mergeCell ref="RLM2:RLN2"/>
    <mergeCell ref="RKQ2:RKR2"/>
    <mergeCell ref="RKS2:RKT2"/>
    <mergeCell ref="RKU2:RKV2"/>
    <mergeCell ref="RKW2:RKX2"/>
    <mergeCell ref="RKY2:RKZ2"/>
    <mergeCell ref="RLA2:RLB2"/>
    <mergeCell ref="RKE2:RKF2"/>
    <mergeCell ref="RKG2:RKH2"/>
    <mergeCell ref="RKI2:RKJ2"/>
    <mergeCell ref="RKK2:RKL2"/>
    <mergeCell ref="RKM2:RKN2"/>
    <mergeCell ref="RKO2:RKP2"/>
    <mergeCell ref="RJS2:RJT2"/>
    <mergeCell ref="RJU2:RJV2"/>
    <mergeCell ref="RJW2:RJX2"/>
    <mergeCell ref="RJY2:RJZ2"/>
    <mergeCell ref="RKA2:RKB2"/>
    <mergeCell ref="RKC2:RKD2"/>
    <mergeCell ref="RJG2:RJH2"/>
    <mergeCell ref="RJI2:RJJ2"/>
    <mergeCell ref="RJK2:RJL2"/>
    <mergeCell ref="RJM2:RJN2"/>
    <mergeCell ref="RJO2:RJP2"/>
    <mergeCell ref="RJQ2:RJR2"/>
    <mergeCell ref="RIU2:RIV2"/>
    <mergeCell ref="RIW2:RIX2"/>
    <mergeCell ref="RIY2:RIZ2"/>
    <mergeCell ref="RJA2:RJB2"/>
    <mergeCell ref="RJC2:RJD2"/>
    <mergeCell ref="RJE2:RJF2"/>
    <mergeCell ref="RII2:RIJ2"/>
    <mergeCell ref="RIK2:RIL2"/>
    <mergeCell ref="RIM2:RIN2"/>
    <mergeCell ref="RIO2:RIP2"/>
    <mergeCell ref="RIQ2:RIR2"/>
    <mergeCell ref="RIS2:RIT2"/>
    <mergeCell ref="RHW2:RHX2"/>
    <mergeCell ref="RHY2:RHZ2"/>
    <mergeCell ref="RIA2:RIB2"/>
    <mergeCell ref="RIC2:RID2"/>
    <mergeCell ref="RIE2:RIF2"/>
    <mergeCell ref="RIG2:RIH2"/>
    <mergeCell ref="RHK2:RHL2"/>
    <mergeCell ref="RHM2:RHN2"/>
    <mergeCell ref="RHO2:RHP2"/>
    <mergeCell ref="RHQ2:RHR2"/>
    <mergeCell ref="RHS2:RHT2"/>
    <mergeCell ref="RHU2:RHV2"/>
    <mergeCell ref="RGY2:RGZ2"/>
    <mergeCell ref="RHA2:RHB2"/>
    <mergeCell ref="RHC2:RHD2"/>
    <mergeCell ref="RHE2:RHF2"/>
    <mergeCell ref="RHG2:RHH2"/>
    <mergeCell ref="RHI2:RHJ2"/>
    <mergeCell ref="RGM2:RGN2"/>
    <mergeCell ref="RGO2:RGP2"/>
    <mergeCell ref="RGQ2:RGR2"/>
    <mergeCell ref="RGS2:RGT2"/>
    <mergeCell ref="RGU2:RGV2"/>
    <mergeCell ref="RGW2:RGX2"/>
    <mergeCell ref="RGA2:RGB2"/>
    <mergeCell ref="RGC2:RGD2"/>
    <mergeCell ref="RGE2:RGF2"/>
    <mergeCell ref="RGG2:RGH2"/>
    <mergeCell ref="RGI2:RGJ2"/>
    <mergeCell ref="RGK2:RGL2"/>
    <mergeCell ref="RFO2:RFP2"/>
    <mergeCell ref="RFQ2:RFR2"/>
    <mergeCell ref="RFS2:RFT2"/>
    <mergeCell ref="RFU2:RFV2"/>
    <mergeCell ref="RFW2:RFX2"/>
    <mergeCell ref="RFY2:RFZ2"/>
    <mergeCell ref="RFC2:RFD2"/>
    <mergeCell ref="RFE2:RFF2"/>
    <mergeCell ref="RFG2:RFH2"/>
    <mergeCell ref="RFI2:RFJ2"/>
    <mergeCell ref="RFK2:RFL2"/>
    <mergeCell ref="RFM2:RFN2"/>
    <mergeCell ref="REQ2:RER2"/>
    <mergeCell ref="RES2:RET2"/>
    <mergeCell ref="REU2:REV2"/>
    <mergeCell ref="REW2:REX2"/>
    <mergeCell ref="REY2:REZ2"/>
    <mergeCell ref="RFA2:RFB2"/>
    <mergeCell ref="REE2:REF2"/>
    <mergeCell ref="REG2:REH2"/>
    <mergeCell ref="REI2:REJ2"/>
    <mergeCell ref="REK2:REL2"/>
    <mergeCell ref="REM2:REN2"/>
    <mergeCell ref="REO2:REP2"/>
    <mergeCell ref="RDS2:RDT2"/>
    <mergeCell ref="RDU2:RDV2"/>
    <mergeCell ref="RDW2:RDX2"/>
    <mergeCell ref="RDY2:RDZ2"/>
    <mergeCell ref="REA2:REB2"/>
    <mergeCell ref="REC2:RED2"/>
    <mergeCell ref="RDG2:RDH2"/>
    <mergeCell ref="RDI2:RDJ2"/>
    <mergeCell ref="RDK2:RDL2"/>
    <mergeCell ref="RDM2:RDN2"/>
    <mergeCell ref="RDO2:RDP2"/>
    <mergeCell ref="RDQ2:RDR2"/>
    <mergeCell ref="RCU2:RCV2"/>
    <mergeCell ref="RCW2:RCX2"/>
    <mergeCell ref="RCY2:RCZ2"/>
    <mergeCell ref="RDA2:RDB2"/>
    <mergeCell ref="RDC2:RDD2"/>
    <mergeCell ref="RDE2:RDF2"/>
    <mergeCell ref="RCI2:RCJ2"/>
    <mergeCell ref="RCK2:RCL2"/>
    <mergeCell ref="RCM2:RCN2"/>
    <mergeCell ref="RCO2:RCP2"/>
    <mergeCell ref="RCQ2:RCR2"/>
    <mergeCell ref="RCS2:RCT2"/>
    <mergeCell ref="RBW2:RBX2"/>
    <mergeCell ref="RBY2:RBZ2"/>
    <mergeCell ref="RCA2:RCB2"/>
    <mergeCell ref="RCC2:RCD2"/>
    <mergeCell ref="RCE2:RCF2"/>
    <mergeCell ref="RCG2:RCH2"/>
    <mergeCell ref="RBK2:RBL2"/>
    <mergeCell ref="RBM2:RBN2"/>
    <mergeCell ref="RBO2:RBP2"/>
    <mergeCell ref="RBQ2:RBR2"/>
    <mergeCell ref="RBS2:RBT2"/>
    <mergeCell ref="RBU2:RBV2"/>
    <mergeCell ref="RAY2:RAZ2"/>
    <mergeCell ref="RBA2:RBB2"/>
    <mergeCell ref="RBC2:RBD2"/>
    <mergeCell ref="RBE2:RBF2"/>
    <mergeCell ref="RBG2:RBH2"/>
    <mergeCell ref="RBI2:RBJ2"/>
    <mergeCell ref="RAM2:RAN2"/>
    <mergeCell ref="RAO2:RAP2"/>
    <mergeCell ref="RAQ2:RAR2"/>
    <mergeCell ref="RAS2:RAT2"/>
    <mergeCell ref="RAU2:RAV2"/>
    <mergeCell ref="RAW2:RAX2"/>
    <mergeCell ref="RAA2:RAB2"/>
    <mergeCell ref="RAC2:RAD2"/>
    <mergeCell ref="RAE2:RAF2"/>
    <mergeCell ref="RAG2:RAH2"/>
    <mergeCell ref="RAI2:RAJ2"/>
    <mergeCell ref="RAK2:RAL2"/>
    <mergeCell ref="QZO2:QZP2"/>
    <mergeCell ref="QZQ2:QZR2"/>
    <mergeCell ref="QZS2:QZT2"/>
    <mergeCell ref="QZU2:QZV2"/>
    <mergeCell ref="QZW2:QZX2"/>
    <mergeCell ref="QZY2:QZZ2"/>
    <mergeCell ref="QZC2:QZD2"/>
    <mergeCell ref="QZE2:QZF2"/>
    <mergeCell ref="QZG2:QZH2"/>
    <mergeCell ref="QZI2:QZJ2"/>
    <mergeCell ref="QZK2:QZL2"/>
    <mergeCell ref="QZM2:QZN2"/>
    <mergeCell ref="QYQ2:QYR2"/>
    <mergeCell ref="QYS2:QYT2"/>
    <mergeCell ref="QYU2:QYV2"/>
    <mergeCell ref="QYW2:QYX2"/>
    <mergeCell ref="QYY2:QYZ2"/>
    <mergeCell ref="QZA2:QZB2"/>
    <mergeCell ref="QYE2:QYF2"/>
    <mergeCell ref="QYG2:QYH2"/>
    <mergeCell ref="QYI2:QYJ2"/>
    <mergeCell ref="QYK2:QYL2"/>
    <mergeCell ref="QYM2:QYN2"/>
    <mergeCell ref="QYO2:QYP2"/>
    <mergeCell ref="QXS2:QXT2"/>
    <mergeCell ref="QXU2:QXV2"/>
    <mergeCell ref="QXW2:QXX2"/>
    <mergeCell ref="QXY2:QXZ2"/>
    <mergeCell ref="QYA2:QYB2"/>
    <mergeCell ref="QYC2:QYD2"/>
    <mergeCell ref="QXG2:QXH2"/>
    <mergeCell ref="QXI2:QXJ2"/>
    <mergeCell ref="QXK2:QXL2"/>
    <mergeCell ref="QXM2:QXN2"/>
    <mergeCell ref="QXO2:QXP2"/>
    <mergeCell ref="QXQ2:QXR2"/>
    <mergeCell ref="QWU2:QWV2"/>
    <mergeCell ref="QWW2:QWX2"/>
    <mergeCell ref="QWY2:QWZ2"/>
    <mergeCell ref="QXA2:QXB2"/>
    <mergeCell ref="QXC2:QXD2"/>
    <mergeCell ref="QXE2:QXF2"/>
    <mergeCell ref="QWI2:QWJ2"/>
    <mergeCell ref="QWK2:QWL2"/>
    <mergeCell ref="QWM2:QWN2"/>
    <mergeCell ref="QWO2:QWP2"/>
    <mergeCell ref="QWQ2:QWR2"/>
    <mergeCell ref="QWS2:QWT2"/>
    <mergeCell ref="QVW2:QVX2"/>
    <mergeCell ref="QVY2:QVZ2"/>
    <mergeCell ref="QWA2:QWB2"/>
    <mergeCell ref="QWC2:QWD2"/>
    <mergeCell ref="QWE2:QWF2"/>
    <mergeCell ref="QWG2:QWH2"/>
    <mergeCell ref="QVK2:QVL2"/>
    <mergeCell ref="QVM2:QVN2"/>
    <mergeCell ref="QVO2:QVP2"/>
    <mergeCell ref="QVQ2:QVR2"/>
    <mergeCell ref="QVS2:QVT2"/>
    <mergeCell ref="QVU2:QVV2"/>
    <mergeCell ref="QUY2:QUZ2"/>
    <mergeCell ref="QVA2:QVB2"/>
    <mergeCell ref="QVC2:QVD2"/>
    <mergeCell ref="QVE2:QVF2"/>
    <mergeCell ref="QVG2:QVH2"/>
    <mergeCell ref="QVI2:QVJ2"/>
    <mergeCell ref="QUM2:QUN2"/>
    <mergeCell ref="QUO2:QUP2"/>
    <mergeCell ref="QUQ2:QUR2"/>
    <mergeCell ref="QUS2:QUT2"/>
    <mergeCell ref="QUU2:QUV2"/>
    <mergeCell ref="QUW2:QUX2"/>
    <mergeCell ref="QUA2:QUB2"/>
    <mergeCell ref="QUC2:QUD2"/>
    <mergeCell ref="QUE2:QUF2"/>
    <mergeCell ref="QUG2:QUH2"/>
    <mergeCell ref="QUI2:QUJ2"/>
    <mergeCell ref="QUK2:QUL2"/>
    <mergeCell ref="QTO2:QTP2"/>
    <mergeCell ref="QTQ2:QTR2"/>
    <mergeCell ref="QTS2:QTT2"/>
    <mergeCell ref="QTU2:QTV2"/>
    <mergeCell ref="QTW2:QTX2"/>
    <mergeCell ref="QTY2:QTZ2"/>
    <mergeCell ref="QTC2:QTD2"/>
    <mergeCell ref="QTE2:QTF2"/>
    <mergeCell ref="QTG2:QTH2"/>
    <mergeCell ref="QTI2:QTJ2"/>
    <mergeCell ref="QTK2:QTL2"/>
    <mergeCell ref="QTM2:QTN2"/>
    <mergeCell ref="QSQ2:QSR2"/>
    <mergeCell ref="QSS2:QST2"/>
    <mergeCell ref="QSU2:QSV2"/>
    <mergeCell ref="QSW2:QSX2"/>
    <mergeCell ref="QSY2:QSZ2"/>
    <mergeCell ref="QTA2:QTB2"/>
    <mergeCell ref="QSE2:QSF2"/>
    <mergeCell ref="QSG2:QSH2"/>
    <mergeCell ref="QSI2:QSJ2"/>
    <mergeCell ref="QSK2:QSL2"/>
    <mergeCell ref="QSM2:QSN2"/>
    <mergeCell ref="QSO2:QSP2"/>
    <mergeCell ref="QRS2:QRT2"/>
    <mergeCell ref="QRU2:QRV2"/>
    <mergeCell ref="QRW2:QRX2"/>
    <mergeCell ref="QRY2:QRZ2"/>
    <mergeCell ref="QSA2:QSB2"/>
    <mergeCell ref="QSC2:QSD2"/>
    <mergeCell ref="QRG2:QRH2"/>
    <mergeCell ref="QRI2:QRJ2"/>
    <mergeCell ref="QRK2:QRL2"/>
    <mergeCell ref="QRM2:QRN2"/>
    <mergeCell ref="QRO2:QRP2"/>
    <mergeCell ref="QRQ2:QRR2"/>
    <mergeCell ref="QQU2:QQV2"/>
    <mergeCell ref="QQW2:QQX2"/>
    <mergeCell ref="QQY2:QQZ2"/>
    <mergeCell ref="QRA2:QRB2"/>
    <mergeCell ref="QRC2:QRD2"/>
    <mergeCell ref="QRE2:QRF2"/>
    <mergeCell ref="QQI2:QQJ2"/>
    <mergeCell ref="QQK2:QQL2"/>
    <mergeCell ref="QQM2:QQN2"/>
    <mergeCell ref="QQO2:QQP2"/>
    <mergeCell ref="QQQ2:QQR2"/>
    <mergeCell ref="QQS2:QQT2"/>
    <mergeCell ref="QPW2:QPX2"/>
    <mergeCell ref="QPY2:QPZ2"/>
    <mergeCell ref="QQA2:QQB2"/>
    <mergeCell ref="QQC2:QQD2"/>
    <mergeCell ref="QQE2:QQF2"/>
    <mergeCell ref="QQG2:QQH2"/>
    <mergeCell ref="QPK2:QPL2"/>
    <mergeCell ref="QPM2:QPN2"/>
    <mergeCell ref="QPO2:QPP2"/>
    <mergeCell ref="QPQ2:QPR2"/>
    <mergeCell ref="QPS2:QPT2"/>
    <mergeCell ref="QPU2:QPV2"/>
    <mergeCell ref="QOY2:QOZ2"/>
    <mergeCell ref="QPA2:QPB2"/>
    <mergeCell ref="QPC2:QPD2"/>
    <mergeCell ref="QPE2:QPF2"/>
    <mergeCell ref="QPG2:QPH2"/>
    <mergeCell ref="QPI2:QPJ2"/>
    <mergeCell ref="QOM2:QON2"/>
    <mergeCell ref="QOO2:QOP2"/>
    <mergeCell ref="QOQ2:QOR2"/>
    <mergeCell ref="QOS2:QOT2"/>
    <mergeCell ref="QOU2:QOV2"/>
    <mergeCell ref="QOW2:QOX2"/>
    <mergeCell ref="QOA2:QOB2"/>
    <mergeCell ref="QOC2:QOD2"/>
    <mergeCell ref="QOE2:QOF2"/>
    <mergeCell ref="QOG2:QOH2"/>
    <mergeCell ref="QOI2:QOJ2"/>
    <mergeCell ref="QOK2:QOL2"/>
    <mergeCell ref="QNO2:QNP2"/>
    <mergeCell ref="QNQ2:QNR2"/>
    <mergeCell ref="QNS2:QNT2"/>
    <mergeCell ref="QNU2:QNV2"/>
    <mergeCell ref="QNW2:QNX2"/>
    <mergeCell ref="QNY2:QNZ2"/>
    <mergeCell ref="QNC2:QND2"/>
    <mergeCell ref="QNE2:QNF2"/>
    <mergeCell ref="QNG2:QNH2"/>
    <mergeCell ref="QNI2:QNJ2"/>
    <mergeCell ref="QNK2:QNL2"/>
    <mergeCell ref="QNM2:QNN2"/>
    <mergeCell ref="QMQ2:QMR2"/>
    <mergeCell ref="QMS2:QMT2"/>
    <mergeCell ref="QMU2:QMV2"/>
    <mergeCell ref="QMW2:QMX2"/>
    <mergeCell ref="QMY2:QMZ2"/>
    <mergeCell ref="QNA2:QNB2"/>
    <mergeCell ref="QME2:QMF2"/>
    <mergeCell ref="QMG2:QMH2"/>
    <mergeCell ref="QMI2:QMJ2"/>
    <mergeCell ref="QMK2:QML2"/>
    <mergeCell ref="QMM2:QMN2"/>
    <mergeCell ref="QMO2:QMP2"/>
    <mergeCell ref="QLS2:QLT2"/>
    <mergeCell ref="QLU2:QLV2"/>
    <mergeCell ref="QLW2:QLX2"/>
    <mergeCell ref="QLY2:QLZ2"/>
    <mergeCell ref="QMA2:QMB2"/>
    <mergeCell ref="QMC2:QMD2"/>
    <mergeCell ref="QLG2:QLH2"/>
    <mergeCell ref="QLI2:QLJ2"/>
    <mergeCell ref="QLK2:QLL2"/>
    <mergeCell ref="QLM2:QLN2"/>
    <mergeCell ref="QLO2:QLP2"/>
    <mergeCell ref="QLQ2:QLR2"/>
    <mergeCell ref="QKU2:QKV2"/>
    <mergeCell ref="QKW2:QKX2"/>
    <mergeCell ref="QKY2:QKZ2"/>
    <mergeCell ref="QLA2:QLB2"/>
    <mergeCell ref="QLC2:QLD2"/>
    <mergeCell ref="QLE2:QLF2"/>
    <mergeCell ref="QKI2:QKJ2"/>
    <mergeCell ref="QKK2:QKL2"/>
    <mergeCell ref="QKM2:QKN2"/>
    <mergeCell ref="QKO2:QKP2"/>
    <mergeCell ref="QKQ2:QKR2"/>
    <mergeCell ref="QKS2:QKT2"/>
    <mergeCell ref="QJW2:QJX2"/>
    <mergeCell ref="QJY2:QJZ2"/>
    <mergeCell ref="QKA2:QKB2"/>
    <mergeCell ref="QKC2:QKD2"/>
    <mergeCell ref="QKE2:QKF2"/>
    <mergeCell ref="QKG2:QKH2"/>
    <mergeCell ref="QJK2:QJL2"/>
    <mergeCell ref="QJM2:QJN2"/>
    <mergeCell ref="QJO2:QJP2"/>
    <mergeCell ref="QJQ2:QJR2"/>
    <mergeCell ref="QJS2:QJT2"/>
    <mergeCell ref="QJU2:QJV2"/>
    <mergeCell ref="QIY2:QIZ2"/>
    <mergeCell ref="QJA2:QJB2"/>
    <mergeCell ref="QJC2:QJD2"/>
    <mergeCell ref="QJE2:QJF2"/>
    <mergeCell ref="QJG2:QJH2"/>
    <mergeCell ref="QJI2:QJJ2"/>
    <mergeCell ref="QIM2:QIN2"/>
    <mergeCell ref="QIO2:QIP2"/>
    <mergeCell ref="QIQ2:QIR2"/>
    <mergeCell ref="QIS2:QIT2"/>
    <mergeCell ref="QIU2:QIV2"/>
    <mergeCell ref="QIW2:QIX2"/>
    <mergeCell ref="QIA2:QIB2"/>
    <mergeCell ref="QIC2:QID2"/>
    <mergeCell ref="QIE2:QIF2"/>
    <mergeCell ref="QIG2:QIH2"/>
    <mergeCell ref="QII2:QIJ2"/>
    <mergeCell ref="QIK2:QIL2"/>
    <mergeCell ref="QHO2:QHP2"/>
    <mergeCell ref="QHQ2:QHR2"/>
    <mergeCell ref="QHS2:QHT2"/>
    <mergeCell ref="QHU2:QHV2"/>
    <mergeCell ref="QHW2:QHX2"/>
    <mergeCell ref="QHY2:QHZ2"/>
    <mergeCell ref="QHC2:QHD2"/>
    <mergeCell ref="QHE2:QHF2"/>
    <mergeCell ref="QHG2:QHH2"/>
    <mergeCell ref="QHI2:QHJ2"/>
    <mergeCell ref="QHK2:QHL2"/>
    <mergeCell ref="QHM2:QHN2"/>
    <mergeCell ref="QGQ2:QGR2"/>
    <mergeCell ref="QGS2:QGT2"/>
    <mergeCell ref="QGU2:QGV2"/>
    <mergeCell ref="QGW2:QGX2"/>
    <mergeCell ref="QGY2:QGZ2"/>
    <mergeCell ref="QHA2:QHB2"/>
    <mergeCell ref="QGE2:QGF2"/>
    <mergeCell ref="QGG2:QGH2"/>
    <mergeCell ref="QGI2:QGJ2"/>
    <mergeCell ref="QGK2:QGL2"/>
    <mergeCell ref="QGM2:QGN2"/>
    <mergeCell ref="QGO2:QGP2"/>
    <mergeCell ref="QFS2:QFT2"/>
    <mergeCell ref="QFU2:QFV2"/>
    <mergeCell ref="QFW2:QFX2"/>
    <mergeCell ref="QFY2:QFZ2"/>
    <mergeCell ref="QGA2:QGB2"/>
    <mergeCell ref="QGC2:QGD2"/>
    <mergeCell ref="QFG2:QFH2"/>
    <mergeCell ref="QFI2:QFJ2"/>
    <mergeCell ref="QFK2:QFL2"/>
    <mergeCell ref="QFM2:QFN2"/>
    <mergeCell ref="QFO2:QFP2"/>
    <mergeCell ref="QFQ2:QFR2"/>
    <mergeCell ref="QEU2:QEV2"/>
    <mergeCell ref="QEW2:QEX2"/>
    <mergeCell ref="QEY2:QEZ2"/>
    <mergeCell ref="QFA2:QFB2"/>
    <mergeCell ref="QFC2:QFD2"/>
    <mergeCell ref="QFE2:QFF2"/>
    <mergeCell ref="QEI2:QEJ2"/>
    <mergeCell ref="QEK2:QEL2"/>
    <mergeCell ref="QEM2:QEN2"/>
    <mergeCell ref="QEO2:QEP2"/>
    <mergeCell ref="QEQ2:QER2"/>
    <mergeCell ref="QES2:QET2"/>
    <mergeCell ref="QDW2:QDX2"/>
    <mergeCell ref="QDY2:QDZ2"/>
    <mergeCell ref="QEA2:QEB2"/>
    <mergeCell ref="QEC2:QED2"/>
    <mergeCell ref="QEE2:QEF2"/>
    <mergeCell ref="QEG2:QEH2"/>
    <mergeCell ref="QDK2:QDL2"/>
    <mergeCell ref="QDM2:QDN2"/>
    <mergeCell ref="QDO2:QDP2"/>
    <mergeCell ref="QDQ2:QDR2"/>
    <mergeCell ref="QDS2:QDT2"/>
    <mergeCell ref="QDU2:QDV2"/>
    <mergeCell ref="QCY2:QCZ2"/>
    <mergeCell ref="QDA2:QDB2"/>
    <mergeCell ref="QDC2:QDD2"/>
    <mergeCell ref="QDE2:QDF2"/>
    <mergeCell ref="QDG2:QDH2"/>
    <mergeCell ref="QDI2:QDJ2"/>
    <mergeCell ref="QCM2:QCN2"/>
    <mergeCell ref="QCO2:QCP2"/>
    <mergeCell ref="QCQ2:QCR2"/>
    <mergeCell ref="QCS2:QCT2"/>
    <mergeCell ref="QCU2:QCV2"/>
    <mergeCell ref="QCW2:QCX2"/>
    <mergeCell ref="QCA2:QCB2"/>
    <mergeCell ref="QCC2:QCD2"/>
    <mergeCell ref="QCE2:QCF2"/>
    <mergeCell ref="QCG2:QCH2"/>
    <mergeCell ref="QCI2:QCJ2"/>
    <mergeCell ref="QCK2:QCL2"/>
    <mergeCell ref="QBO2:QBP2"/>
    <mergeCell ref="QBQ2:QBR2"/>
    <mergeCell ref="QBS2:QBT2"/>
    <mergeCell ref="QBU2:QBV2"/>
    <mergeCell ref="QBW2:QBX2"/>
    <mergeCell ref="QBY2:QBZ2"/>
    <mergeCell ref="QBC2:QBD2"/>
    <mergeCell ref="QBE2:QBF2"/>
    <mergeCell ref="QBG2:QBH2"/>
    <mergeCell ref="QBI2:QBJ2"/>
    <mergeCell ref="QBK2:QBL2"/>
    <mergeCell ref="QBM2:QBN2"/>
    <mergeCell ref="QAQ2:QAR2"/>
    <mergeCell ref="QAS2:QAT2"/>
    <mergeCell ref="QAU2:QAV2"/>
    <mergeCell ref="QAW2:QAX2"/>
    <mergeCell ref="QAY2:QAZ2"/>
    <mergeCell ref="QBA2:QBB2"/>
    <mergeCell ref="QAE2:QAF2"/>
    <mergeCell ref="QAG2:QAH2"/>
    <mergeCell ref="QAI2:QAJ2"/>
    <mergeCell ref="QAK2:QAL2"/>
    <mergeCell ref="QAM2:QAN2"/>
    <mergeCell ref="QAO2:QAP2"/>
    <mergeCell ref="PZS2:PZT2"/>
    <mergeCell ref="PZU2:PZV2"/>
    <mergeCell ref="PZW2:PZX2"/>
    <mergeCell ref="PZY2:PZZ2"/>
    <mergeCell ref="QAA2:QAB2"/>
    <mergeCell ref="QAC2:QAD2"/>
    <mergeCell ref="PZG2:PZH2"/>
    <mergeCell ref="PZI2:PZJ2"/>
    <mergeCell ref="PZK2:PZL2"/>
    <mergeCell ref="PZM2:PZN2"/>
    <mergeCell ref="PZO2:PZP2"/>
    <mergeCell ref="PZQ2:PZR2"/>
    <mergeCell ref="PYU2:PYV2"/>
    <mergeCell ref="PYW2:PYX2"/>
    <mergeCell ref="PYY2:PYZ2"/>
    <mergeCell ref="PZA2:PZB2"/>
    <mergeCell ref="PZC2:PZD2"/>
    <mergeCell ref="PZE2:PZF2"/>
    <mergeCell ref="PYI2:PYJ2"/>
    <mergeCell ref="PYK2:PYL2"/>
    <mergeCell ref="PYM2:PYN2"/>
    <mergeCell ref="PYO2:PYP2"/>
    <mergeCell ref="PYQ2:PYR2"/>
    <mergeCell ref="PYS2:PYT2"/>
    <mergeCell ref="PXW2:PXX2"/>
    <mergeCell ref="PXY2:PXZ2"/>
    <mergeCell ref="PYA2:PYB2"/>
    <mergeCell ref="PYC2:PYD2"/>
    <mergeCell ref="PYE2:PYF2"/>
    <mergeCell ref="PYG2:PYH2"/>
    <mergeCell ref="PXK2:PXL2"/>
    <mergeCell ref="PXM2:PXN2"/>
    <mergeCell ref="PXO2:PXP2"/>
    <mergeCell ref="PXQ2:PXR2"/>
    <mergeCell ref="PXS2:PXT2"/>
    <mergeCell ref="PXU2:PXV2"/>
    <mergeCell ref="PWY2:PWZ2"/>
    <mergeCell ref="PXA2:PXB2"/>
    <mergeCell ref="PXC2:PXD2"/>
    <mergeCell ref="PXE2:PXF2"/>
    <mergeCell ref="PXG2:PXH2"/>
    <mergeCell ref="PXI2:PXJ2"/>
    <mergeCell ref="PWM2:PWN2"/>
    <mergeCell ref="PWO2:PWP2"/>
    <mergeCell ref="PWQ2:PWR2"/>
    <mergeCell ref="PWS2:PWT2"/>
    <mergeCell ref="PWU2:PWV2"/>
    <mergeCell ref="PWW2:PWX2"/>
    <mergeCell ref="PWA2:PWB2"/>
    <mergeCell ref="PWC2:PWD2"/>
    <mergeCell ref="PWE2:PWF2"/>
    <mergeCell ref="PWG2:PWH2"/>
    <mergeCell ref="PWI2:PWJ2"/>
    <mergeCell ref="PWK2:PWL2"/>
    <mergeCell ref="PVO2:PVP2"/>
    <mergeCell ref="PVQ2:PVR2"/>
    <mergeCell ref="PVS2:PVT2"/>
    <mergeCell ref="PVU2:PVV2"/>
    <mergeCell ref="PVW2:PVX2"/>
    <mergeCell ref="PVY2:PVZ2"/>
    <mergeCell ref="PVC2:PVD2"/>
    <mergeCell ref="PVE2:PVF2"/>
    <mergeCell ref="PVG2:PVH2"/>
    <mergeCell ref="PVI2:PVJ2"/>
    <mergeCell ref="PVK2:PVL2"/>
    <mergeCell ref="PVM2:PVN2"/>
    <mergeCell ref="PUQ2:PUR2"/>
    <mergeCell ref="PUS2:PUT2"/>
    <mergeCell ref="PUU2:PUV2"/>
    <mergeCell ref="PUW2:PUX2"/>
    <mergeCell ref="PUY2:PUZ2"/>
    <mergeCell ref="PVA2:PVB2"/>
    <mergeCell ref="PUE2:PUF2"/>
    <mergeCell ref="PUG2:PUH2"/>
    <mergeCell ref="PUI2:PUJ2"/>
    <mergeCell ref="PUK2:PUL2"/>
    <mergeCell ref="PUM2:PUN2"/>
    <mergeCell ref="PUO2:PUP2"/>
    <mergeCell ref="PTS2:PTT2"/>
    <mergeCell ref="PTU2:PTV2"/>
    <mergeCell ref="PTW2:PTX2"/>
    <mergeCell ref="PTY2:PTZ2"/>
    <mergeCell ref="PUA2:PUB2"/>
    <mergeCell ref="PUC2:PUD2"/>
    <mergeCell ref="PTG2:PTH2"/>
    <mergeCell ref="PTI2:PTJ2"/>
    <mergeCell ref="PTK2:PTL2"/>
    <mergeCell ref="PTM2:PTN2"/>
    <mergeCell ref="PTO2:PTP2"/>
    <mergeCell ref="PTQ2:PTR2"/>
    <mergeCell ref="PSU2:PSV2"/>
    <mergeCell ref="PSW2:PSX2"/>
    <mergeCell ref="PSY2:PSZ2"/>
    <mergeCell ref="PTA2:PTB2"/>
    <mergeCell ref="PTC2:PTD2"/>
    <mergeCell ref="PTE2:PTF2"/>
    <mergeCell ref="PSI2:PSJ2"/>
    <mergeCell ref="PSK2:PSL2"/>
    <mergeCell ref="PSM2:PSN2"/>
    <mergeCell ref="PSO2:PSP2"/>
    <mergeCell ref="PSQ2:PSR2"/>
    <mergeCell ref="PSS2:PST2"/>
    <mergeCell ref="PRW2:PRX2"/>
    <mergeCell ref="PRY2:PRZ2"/>
    <mergeCell ref="PSA2:PSB2"/>
    <mergeCell ref="PSC2:PSD2"/>
    <mergeCell ref="PSE2:PSF2"/>
    <mergeCell ref="PSG2:PSH2"/>
    <mergeCell ref="PRK2:PRL2"/>
    <mergeCell ref="PRM2:PRN2"/>
    <mergeCell ref="PRO2:PRP2"/>
    <mergeCell ref="PRQ2:PRR2"/>
    <mergeCell ref="PRS2:PRT2"/>
    <mergeCell ref="PRU2:PRV2"/>
    <mergeCell ref="PQY2:PQZ2"/>
    <mergeCell ref="PRA2:PRB2"/>
    <mergeCell ref="PRC2:PRD2"/>
    <mergeCell ref="PRE2:PRF2"/>
    <mergeCell ref="PRG2:PRH2"/>
    <mergeCell ref="PRI2:PRJ2"/>
    <mergeCell ref="PQM2:PQN2"/>
    <mergeCell ref="PQO2:PQP2"/>
    <mergeCell ref="PQQ2:PQR2"/>
    <mergeCell ref="PQS2:PQT2"/>
    <mergeCell ref="PQU2:PQV2"/>
    <mergeCell ref="PQW2:PQX2"/>
    <mergeCell ref="PQA2:PQB2"/>
    <mergeCell ref="PQC2:PQD2"/>
    <mergeCell ref="PQE2:PQF2"/>
    <mergeCell ref="PQG2:PQH2"/>
    <mergeCell ref="PQI2:PQJ2"/>
    <mergeCell ref="PQK2:PQL2"/>
    <mergeCell ref="PPO2:PPP2"/>
    <mergeCell ref="PPQ2:PPR2"/>
    <mergeCell ref="PPS2:PPT2"/>
    <mergeCell ref="PPU2:PPV2"/>
    <mergeCell ref="PPW2:PPX2"/>
    <mergeCell ref="PPY2:PPZ2"/>
    <mergeCell ref="PPC2:PPD2"/>
    <mergeCell ref="PPE2:PPF2"/>
    <mergeCell ref="PPG2:PPH2"/>
    <mergeCell ref="PPI2:PPJ2"/>
    <mergeCell ref="PPK2:PPL2"/>
    <mergeCell ref="PPM2:PPN2"/>
    <mergeCell ref="POQ2:POR2"/>
    <mergeCell ref="POS2:POT2"/>
    <mergeCell ref="POU2:POV2"/>
    <mergeCell ref="POW2:POX2"/>
    <mergeCell ref="POY2:POZ2"/>
    <mergeCell ref="PPA2:PPB2"/>
    <mergeCell ref="POE2:POF2"/>
    <mergeCell ref="POG2:POH2"/>
    <mergeCell ref="POI2:POJ2"/>
    <mergeCell ref="POK2:POL2"/>
    <mergeCell ref="POM2:PON2"/>
    <mergeCell ref="POO2:POP2"/>
    <mergeCell ref="PNS2:PNT2"/>
    <mergeCell ref="PNU2:PNV2"/>
    <mergeCell ref="PNW2:PNX2"/>
    <mergeCell ref="PNY2:PNZ2"/>
    <mergeCell ref="POA2:POB2"/>
    <mergeCell ref="POC2:POD2"/>
    <mergeCell ref="PNG2:PNH2"/>
    <mergeCell ref="PNI2:PNJ2"/>
    <mergeCell ref="PNK2:PNL2"/>
    <mergeCell ref="PNM2:PNN2"/>
    <mergeCell ref="PNO2:PNP2"/>
    <mergeCell ref="PNQ2:PNR2"/>
    <mergeCell ref="PMU2:PMV2"/>
    <mergeCell ref="PMW2:PMX2"/>
    <mergeCell ref="PMY2:PMZ2"/>
    <mergeCell ref="PNA2:PNB2"/>
    <mergeCell ref="PNC2:PND2"/>
    <mergeCell ref="PNE2:PNF2"/>
    <mergeCell ref="PMI2:PMJ2"/>
    <mergeCell ref="PMK2:PML2"/>
    <mergeCell ref="PMM2:PMN2"/>
    <mergeCell ref="PMO2:PMP2"/>
    <mergeCell ref="PMQ2:PMR2"/>
    <mergeCell ref="PMS2:PMT2"/>
    <mergeCell ref="PLW2:PLX2"/>
    <mergeCell ref="PLY2:PLZ2"/>
    <mergeCell ref="PMA2:PMB2"/>
    <mergeCell ref="PMC2:PMD2"/>
    <mergeCell ref="PME2:PMF2"/>
    <mergeCell ref="PMG2:PMH2"/>
    <mergeCell ref="PLK2:PLL2"/>
    <mergeCell ref="PLM2:PLN2"/>
    <mergeCell ref="PLO2:PLP2"/>
    <mergeCell ref="PLQ2:PLR2"/>
    <mergeCell ref="PLS2:PLT2"/>
    <mergeCell ref="PLU2:PLV2"/>
    <mergeCell ref="PKY2:PKZ2"/>
    <mergeCell ref="PLA2:PLB2"/>
    <mergeCell ref="PLC2:PLD2"/>
    <mergeCell ref="PLE2:PLF2"/>
    <mergeCell ref="PLG2:PLH2"/>
    <mergeCell ref="PLI2:PLJ2"/>
    <mergeCell ref="PKM2:PKN2"/>
    <mergeCell ref="PKO2:PKP2"/>
    <mergeCell ref="PKQ2:PKR2"/>
    <mergeCell ref="PKS2:PKT2"/>
    <mergeCell ref="PKU2:PKV2"/>
    <mergeCell ref="PKW2:PKX2"/>
    <mergeCell ref="PKA2:PKB2"/>
    <mergeCell ref="PKC2:PKD2"/>
    <mergeCell ref="PKE2:PKF2"/>
    <mergeCell ref="PKG2:PKH2"/>
    <mergeCell ref="PKI2:PKJ2"/>
    <mergeCell ref="PKK2:PKL2"/>
    <mergeCell ref="PJO2:PJP2"/>
    <mergeCell ref="PJQ2:PJR2"/>
    <mergeCell ref="PJS2:PJT2"/>
    <mergeCell ref="PJU2:PJV2"/>
    <mergeCell ref="PJW2:PJX2"/>
    <mergeCell ref="PJY2:PJZ2"/>
    <mergeCell ref="PJC2:PJD2"/>
    <mergeCell ref="PJE2:PJF2"/>
    <mergeCell ref="PJG2:PJH2"/>
    <mergeCell ref="PJI2:PJJ2"/>
    <mergeCell ref="PJK2:PJL2"/>
    <mergeCell ref="PJM2:PJN2"/>
    <mergeCell ref="PIQ2:PIR2"/>
    <mergeCell ref="PIS2:PIT2"/>
    <mergeCell ref="PIU2:PIV2"/>
    <mergeCell ref="PIW2:PIX2"/>
    <mergeCell ref="PIY2:PIZ2"/>
    <mergeCell ref="PJA2:PJB2"/>
    <mergeCell ref="PIE2:PIF2"/>
    <mergeCell ref="PIG2:PIH2"/>
    <mergeCell ref="PII2:PIJ2"/>
    <mergeCell ref="PIK2:PIL2"/>
    <mergeCell ref="PIM2:PIN2"/>
    <mergeCell ref="PIO2:PIP2"/>
    <mergeCell ref="PHS2:PHT2"/>
    <mergeCell ref="PHU2:PHV2"/>
    <mergeCell ref="PHW2:PHX2"/>
    <mergeCell ref="PHY2:PHZ2"/>
    <mergeCell ref="PIA2:PIB2"/>
    <mergeCell ref="PIC2:PID2"/>
    <mergeCell ref="PHG2:PHH2"/>
    <mergeCell ref="PHI2:PHJ2"/>
    <mergeCell ref="PHK2:PHL2"/>
    <mergeCell ref="PHM2:PHN2"/>
    <mergeCell ref="PHO2:PHP2"/>
    <mergeCell ref="PHQ2:PHR2"/>
    <mergeCell ref="PGU2:PGV2"/>
    <mergeCell ref="PGW2:PGX2"/>
    <mergeCell ref="PGY2:PGZ2"/>
    <mergeCell ref="PHA2:PHB2"/>
    <mergeCell ref="PHC2:PHD2"/>
    <mergeCell ref="PHE2:PHF2"/>
    <mergeCell ref="PGI2:PGJ2"/>
    <mergeCell ref="PGK2:PGL2"/>
    <mergeCell ref="PGM2:PGN2"/>
    <mergeCell ref="PGO2:PGP2"/>
    <mergeCell ref="PGQ2:PGR2"/>
    <mergeCell ref="PGS2:PGT2"/>
    <mergeCell ref="PFW2:PFX2"/>
    <mergeCell ref="PFY2:PFZ2"/>
    <mergeCell ref="PGA2:PGB2"/>
    <mergeCell ref="PGC2:PGD2"/>
    <mergeCell ref="PGE2:PGF2"/>
    <mergeCell ref="PGG2:PGH2"/>
    <mergeCell ref="PFK2:PFL2"/>
    <mergeCell ref="PFM2:PFN2"/>
    <mergeCell ref="PFO2:PFP2"/>
    <mergeCell ref="PFQ2:PFR2"/>
    <mergeCell ref="PFS2:PFT2"/>
    <mergeCell ref="PFU2:PFV2"/>
    <mergeCell ref="PEY2:PEZ2"/>
    <mergeCell ref="PFA2:PFB2"/>
    <mergeCell ref="PFC2:PFD2"/>
    <mergeCell ref="PFE2:PFF2"/>
    <mergeCell ref="PFG2:PFH2"/>
    <mergeCell ref="PFI2:PFJ2"/>
    <mergeCell ref="PEM2:PEN2"/>
    <mergeCell ref="PEO2:PEP2"/>
    <mergeCell ref="PEQ2:PER2"/>
    <mergeCell ref="PES2:PET2"/>
    <mergeCell ref="PEU2:PEV2"/>
    <mergeCell ref="PEW2:PEX2"/>
    <mergeCell ref="PEA2:PEB2"/>
    <mergeCell ref="PEC2:PED2"/>
    <mergeCell ref="PEE2:PEF2"/>
    <mergeCell ref="PEG2:PEH2"/>
    <mergeCell ref="PEI2:PEJ2"/>
    <mergeCell ref="PEK2:PEL2"/>
    <mergeCell ref="PDO2:PDP2"/>
    <mergeCell ref="PDQ2:PDR2"/>
    <mergeCell ref="PDS2:PDT2"/>
    <mergeCell ref="PDU2:PDV2"/>
    <mergeCell ref="PDW2:PDX2"/>
    <mergeCell ref="PDY2:PDZ2"/>
    <mergeCell ref="PDC2:PDD2"/>
    <mergeCell ref="PDE2:PDF2"/>
    <mergeCell ref="PDG2:PDH2"/>
    <mergeCell ref="PDI2:PDJ2"/>
    <mergeCell ref="PDK2:PDL2"/>
    <mergeCell ref="PDM2:PDN2"/>
    <mergeCell ref="PCQ2:PCR2"/>
    <mergeCell ref="PCS2:PCT2"/>
    <mergeCell ref="PCU2:PCV2"/>
    <mergeCell ref="PCW2:PCX2"/>
    <mergeCell ref="PCY2:PCZ2"/>
    <mergeCell ref="PDA2:PDB2"/>
    <mergeCell ref="PCE2:PCF2"/>
    <mergeCell ref="PCG2:PCH2"/>
    <mergeCell ref="PCI2:PCJ2"/>
    <mergeCell ref="PCK2:PCL2"/>
    <mergeCell ref="PCM2:PCN2"/>
    <mergeCell ref="PCO2:PCP2"/>
    <mergeCell ref="PBS2:PBT2"/>
    <mergeCell ref="PBU2:PBV2"/>
    <mergeCell ref="PBW2:PBX2"/>
    <mergeCell ref="PBY2:PBZ2"/>
    <mergeCell ref="PCA2:PCB2"/>
    <mergeCell ref="PCC2:PCD2"/>
    <mergeCell ref="PBG2:PBH2"/>
    <mergeCell ref="PBI2:PBJ2"/>
    <mergeCell ref="PBK2:PBL2"/>
    <mergeCell ref="PBM2:PBN2"/>
    <mergeCell ref="PBO2:PBP2"/>
    <mergeCell ref="PBQ2:PBR2"/>
    <mergeCell ref="PAU2:PAV2"/>
    <mergeCell ref="PAW2:PAX2"/>
    <mergeCell ref="PAY2:PAZ2"/>
    <mergeCell ref="PBA2:PBB2"/>
    <mergeCell ref="PBC2:PBD2"/>
    <mergeCell ref="PBE2:PBF2"/>
    <mergeCell ref="PAI2:PAJ2"/>
    <mergeCell ref="PAK2:PAL2"/>
    <mergeCell ref="PAM2:PAN2"/>
    <mergeCell ref="PAO2:PAP2"/>
    <mergeCell ref="PAQ2:PAR2"/>
    <mergeCell ref="PAS2:PAT2"/>
    <mergeCell ref="OZW2:OZX2"/>
    <mergeCell ref="OZY2:OZZ2"/>
    <mergeCell ref="PAA2:PAB2"/>
    <mergeCell ref="PAC2:PAD2"/>
    <mergeCell ref="PAE2:PAF2"/>
    <mergeCell ref="PAG2:PAH2"/>
    <mergeCell ref="OZK2:OZL2"/>
    <mergeCell ref="OZM2:OZN2"/>
    <mergeCell ref="OZO2:OZP2"/>
    <mergeCell ref="OZQ2:OZR2"/>
    <mergeCell ref="OZS2:OZT2"/>
    <mergeCell ref="OZU2:OZV2"/>
    <mergeCell ref="OYY2:OYZ2"/>
    <mergeCell ref="OZA2:OZB2"/>
    <mergeCell ref="OZC2:OZD2"/>
    <mergeCell ref="OZE2:OZF2"/>
    <mergeCell ref="OZG2:OZH2"/>
    <mergeCell ref="OZI2:OZJ2"/>
    <mergeCell ref="OYM2:OYN2"/>
    <mergeCell ref="OYO2:OYP2"/>
    <mergeCell ref="OYQ2:OYR2"/>
    <mergeCell ref="OYS2:OYT2"/>
    <mergeCell ref="OYU2:OYV2"/>
    <mergeCell ref="OYW2:OYX2"/>
    <mergeCell ref="OYA2:OYB2"/>
    <mergeCell ref="OYC2:OYD2"/>
    <mergeCell ref="OYE2:OYF2"/>
    <mergeCell ref="OYG2:OYH2"/>
    <mergeCell ref="OYI2:OYJ2"/>
    <mergeCell ref="OYK2:OYL2"/>
    <mergeCell ref="OXO2:OXP2"/>
    <mergeCell ref="OXQ2:OXR2"/>
    <mergeCell ref="OXS2:OXT2"/>
    <mergeCell ref="OXU2:OXV2"/>
    <mergeCell ref="OXW2:OXX2"/>
    <mergeCell ref="OXY2:OXZ2"/>
    <mergeCell ref="OXC2:OXD2"/>
    <mergeCell ref="OXE2:OXF2"/>
    <mergeCell ref="OXG2:OXH2"/>
    <mergeCell ref="OXI2:OXJ2"/>
    <mergeCell ref="OXK2:OXL2"/>
    <mergeCell ref="OXM2:OXN2"/>
    <mergeCell ref="OWQ2:OWR2"/>
    <mergeCell ref="OWS2:OWT2"/>
    <mergeCell ref="OWU2:OWV2"/>
    <mergeCell ref="OWW2:OWX2"/>
    <mergeCell ref="OWY2:OWZ2"/>
    <mergeCell ref="OXA2:OXB2"/>
    <mergeCell ref="OWE2:OWF2"/>
    <mergeCell ref="OWG2:OWH2"/>
    <mergeCell ref="OWI2:OWJ2"/>
    <mergeCell ref="OWK2:OWL2"/>
    <mergeCell ref="OWM2:OWN2"/>
    <mergeCell ref="OWO2:OWP2"/>
    <mergeCell ref="OVS2:OVT2"/>
    <mergeCell ref="OVU2:OVV2"/>
    <mergeCell ref="OVW2:OVX2"/>
    <mergeCell ref="OVY2:OVZ2"/>
    <mergeCell ref="OWA2:OWB2"/>
    <mergeCell ref="OWC2:OWD2"/>
    <mergeCell ref="OVG2:OVH2"/>
    <mergeCell ref="OVI2:OVJ2"/>
    <mergeCell ref="OVK2:OVL2"/>
    <mergeCell ref="OVM2:OVN2"/>
    <mergeCell ref="OVO2:OVP2"/>
    <mergeCell ref="OVQ2:OVR2"/>
    <mergeCell ref="OUU2:OUV2"/>
    <mergeCell ref="OUW2:OUX2"/>
    <mergeCell ref="OUY2:OUZ2"/>
    <mergeCell ref="OVA2:OVB2"/>
    <mergeCell ref="OVC2:OVD2"/>
    <mergeCell ref="OVE2:OVF2"/>
    <mergeCell ref="OUI2:OUJ2"/>
    <mergeCell ref="OUK2:OUL2"/>
    <mergeCell ref="OUM2:OUN2"/>
    <mergeCell ref="OUO2:OUP2"/>
    <mergeCell ref="OUQ2:OUR2"/>
    <mergeCell ref="OUS2:OUT2"/>
    <mergeCell ref="OTW2:OTX2"/>
    <mergeCell ref="OTY2:OTZ2"/>
    <mergeCell ref="OUA2:OUB2"/>
    <mergeCell ref="OUC2:OUD2"/>
    <mergeCell ref="OUE2:OUF2"/>
    <mergeCell ref="OUG2:OUH2"/>
    <mergeCell ref="OTK2:OTL2"/>
    <mergeCell ref="OTM2:OTN2"/>
    <mergeCell ref="OTO2:OTP2"/>
    <mergeCell ref="OTQ2:OTR2"/>
    <mergeCell ref="OTS2:OTT2"/>
    <mergeCell ref="OTU2:OTV2"/>
    <mergeCell ref="OSY2:OSZ2"/>
    <mergeCell ref="OTA2:OTB2"/>
    <mergeCell ref="OTC2:OTD2"/>
    <mergeCell ref="OTE2:OTF2"/>
    <mergeCell ref="OTG2:OTH2"/>
    <mergeCell ref="OTI2:OTJ2"/>
    <mergeCell ref="OSM2:OSN2"/>
    <mergeCell ref="OSO2:OSP2"/>
    <mergeCell ref="OSQ2:OSR2"/>
    <mergeCell ref="OSS2:OST2"/>
    <mergeCell ref="OSU2:OSV2"/>
    <mergeCell ref="OSW2:OSX2"/>
    <mergeCell ref="OSA2:OSB2"/>
    <mergeCell ref="OSC2:OSD2"/>
    <mergeCell ref="OSE2:OSF2"/>
    <mergeCell ref="OSG2:OSH2"/>
    <mergeCell ref="OSI2:OSJ2"/>
    <mergeCell ref="OSK2:OSL2"/>
    <mergeCell ref="ORO2:ORP2"/>
    <mergeCell ref="ORQ2:ORR2"/>
    <mergeCell ref="ORS2:ORT2"/>
    <mergeCell ref="ORU2:ORV2"/>
    <mergeCell ref="ORW2:ORX2"/>
    <mergeCell ref="ORY2:ORZ2"/>
    <mergeCell ref="ORC2:ORD2"/>
    <mergeCell ref="ORE2:ORF2"/>
    <mergeCell ref="ORG2:ORH2"/>
    <mergeCell ref="ORI2:ORJ2"/>
    <mergeCell ref="ORK2:ORL2"/>
    <mergeCell ref="ORM2:ORN2"/>
    <mergeCell ref="OQQ2:OQR2"/>
    <mergeCell ref="OQS2:OQT2"/>
    <mergeCell ref="OQU2:OQV2"/>
    <mergeCell ref="OQW2:OQX2"/>
    <mergeCell ref="OQY2:OQZ2"/>
    <mergeCell ref="ORA2:ORB2"/>
    <mergeCell ref="OQE2:OQF2"/>
    <mergeCell ref="OQG2:OQH2"/>
    <mergeCell ref="OQI2:OQJ2"/>
    <mergeCell ref="OQK2:OQL2"/>
    <mergeCell ref="OQM2:OQN2"/>
    <mergeCell ref="OQO2:OQP2"/>
    <mergeCell ref="OPS2:OPT2"/>
    <mergeCell ref="OPU2:OPV2"/>
    <mergeCell ref="OPW2:OPX2"/>
    <mergeCell ref="OPY2:OPZ2"/>
    <mergeCell ref="OQA2:OQB2"/>
    <mergeCell ref="OQC2:OQD2"/>
    <mergeCell ref="OPG2:OPH2"/>
    <mergeCell ref="OPI2:OPJ2"/>
    <mergeCell ref="OPK2:OPL2"/>
    <mergeCell ref="OPM2:OPN2"/>
    <mergeCell ref="OPO2:OPP2"/>
    <mergeCell ref="OPQ2:OPR2"/>
    <mergeCell ref="OOU2:OOV2"/>
    <mergeCell ref="OOW2:OOX2"/>
    <mergeCell ref="OOY2:OOZ2"/>
    <mergeCell ref="OPA2:OPB2"/>
    <mergeCell ref="OPC2:OPD2"/>
    <mergeCell ref="OPE2:OPF2"/>
    <mergeCell ref="OOI2:OOJ2"/>
    <mergeCell ref="OOK2:OOL2"/>
    <mergeCell ref="OOM2:OON2"/>
    <mergeCell ref="OOO2:OOP2"/>
    <mergeCell ref="OOQ2:OOR2"/>
    <mergeCell ref="OOS2:OOT2"/>
    <mergeCell ref="ONW2:ONX2"/>
    <mergeCell ref="ONY2:ONZ2"/>
    <mergeCell ref="OOA2:OOB2"/>
    <mergeCell ref="OOC2:OOD2"/>
    <mergeCell ref="OOE2:OOF2"/>
    <mergeCell ref="OOG2:OOH2"/>
    <mergeCell ref="ONK2:ONL2"/>
    <mergeCell ref="ONM2:ONN2"/>
    <mergeCell ref="ONO2:ONP2"/>
    <mergeCell ref="ONQ2:ONR2"/>
    <mergeCell ref="ONS2:ONT2"/>
    <mergeCell ref="ONU2:ONV2"/>
    <mergeCell ref="OMY2:OMZ2"/>
    <mergeCell ref="ONA2:ONB2"/>
    <mergeCell ref="ONC2:OND2"/>
    <mergeCell ref="ONE2:ONF2"/>
    <mergeCell ref="ONG2:ONH2"/>
    <mergeCell ref="ONI2:ONJ2"/>
    <mergeCell ref="OMM2:OMN2"/>
    <mergeCell ref="OMO2:OMP2"/>
    <mergeCell ref="OMQ2:OMR2"/>
    <mergeCell ref="OMS2:OMT2"/>
    <mergeCell ref="OMU2:OMV2"/>
    <mergeCell ref="OMW2:OMX2"/>
    <mergeCell ref="OMA2:OMB2"/>
    <mergeCell ref="OMC2:OMD2"/>
    <mergeCell ref="OME2:OMF2"/>
    <mergeCell ref="OMG2:OMH2"/>
    <mergeCell ref="OMI2:OMJ2"/>
    <mergeCell ref="OMK2:OML2"/>
    <mergeCell ref="OLO2:OLP2"/>
    <mergeCell ref="OLQ2:OLR2"/>
    <mergeCell ref="OLS2:OLT2"/>
    <mergeCell ref="OLU2:OLV2"/>
    <mergeCell ref="OLW2:OLX2"/>
    <mergeCell ref="OLY2:OLZ2"/>
    <mergeCell ref="OLC2:OLD2"/>
    <mergeCell ref="OLE2:OLF2"/>
    <mergeCell ref="OLG2:OLH2"/>
    <mergeCell ref="OLI2:OLJ2"/>
    <mergeCell ref="OLK2:OLL2"/>
    <mergeCell ref="OLM2:OLN2"/>
    <mergeCell ref="OKQ2:OKR2"/>
    <mergeCell ref="OKS2:OKT2"/>
    <mergeCell ref="OKU2:OKV2"/>
    <mergeCell ref="OKW2:OKX2"/>
    <mergeCell ref="OKY2:OKZ2"/>
    <mergeCell ref="OLA2:OLB2"/>
    <mergeCell ref="OKE2:OKF2"/>
    <mergeCell ref="OKG2:OKH2"/>
    <mergeCell ref="OKI2:OKJ2"/>
    <mergeCell ref="OKK2:OKL2"/>
    <mergeCell ref="OKM2:OKN2"/>
    <mergeCell ref="OKO2:OKP2"/>
    <mergeCell ref="OJS2:OJT2"/>
    <mergeCell ref="OJU2:OJV2"/>
    <mergeCell ref="OJW2:OJX2"/>
    <mergeCell ref="OJY2:OJZ2"/>
    <mergeCell ref="OKA2:OKB2"/>
    <mergeCell ref="OKC2:OKD2"/>
    <mergeCell ref="OJG2:OJH2"/>
    <mergeCell ref="OJI2:OJJ2"/>
    <mergeCell ref="OJK2:OJL2"/>
    <mergeCell ref="OJM2:OJN2"/>
    <mergeCell ref="OJO2:OJP2"/>
    <mergeCell ref="OJQ2:OJR2"/>
    <mergeCell ref="OIU2:OIV2"/>
    <mergeCell ref="OIW2:OIX2"/>
    <mergeCell ref="OIY2:OIZ2"/>
    <mergeCell ref="OJA2:OJB2"/>
    <mergeCell ref="OJC2:OJD2"/>
    <mergeCell ref="OJE2:OJF2"/>
    <mergeCell ref="OII2:OIJ2"/>
    <mergeCell ref="OIK2:OIL2"/>
    <mergeCell ref="OIM2:OIN2"/>
    <mergeCell ref="OIO2:OIP2"/>
    <mergeCell ref="OIQ2:OIR2"/>
    <mergeCell ref="OIS2:OIT2"/>
    <mergeCell ref="OHW2:OHX2"/>
    <mergeCell ref="OHY2:OHZ2"/>
    <mergeCell ref="OIA2:OIB2"/>
    <mergeCell ref="OIC2:OID2"/>
    <mergeCell ref="OIE2:OIF2"/>
    <mergeCell ref="OIG2:OIH2"/>
    <mergeCell ref="OHK2:OHL2"/>
    <mergeCell ref="OHM2:OHN2"/>
    <mergeCell ref="OHO2:OHP2"/>
    <mergeCell ref="OHQ2:OHR2"/>
    <mergeCell ref="OHS2:OHT2"/>
    <mergeCell ref="OHU2:OHV2"/>
    <mergeCell ref="OGY2:OGZ2"/>
    <mergeCell ref="OHA2:OHB2"/>
    <mergeCell ref="OHC2:OHD2"/>
    <mergeCell ref="OHE2:OHF2"/>
    <mergeCell ref="OHG2:OHH2"/>
    <mergeCell ref="OHI2:OHJ2"/>
    <mergeCell ref="OGM2:OGN2"/>
    <mergeCell ref="OGO2:OGP2"/>
    <mergeCell ref="OGQ2:OGR2"/>
    <mergeCell ref="OGS2:OGT2"/>
    <mergeCell ref="OGU2:OGV2"/>
    <mergeCell ref="OGW2:OGX2"/>
    <mergeCell ref="OGA2:OGB2"/>
    <mergeCell ref="OGC2:OGD2"/>
    <mergeCell ref="OGE2:OGF2"/>
    <mergeCell ref="OGG2:OGH2"/>
    <mergeCell ref="OGI2:OGJ2"/>
    <mergeCell ref="OGK2:OGL2"/>
    <mergeCell ref="OFO2:OFP2"/>
    <mergeCell ref="OFQ2:OFR2"/>
    <mergeCell ref="OFS2:OFT2"/>
    <mergeCell ref="OFU2:OFV2"/>
    <mergeCell ref="OFW2:OFX2"/>
    <mergeCell ref="OFY2:OFZ2"/>
    <mergeCell ref="OFC2:OFD2"/>
    <mergeCell ref="OFE2:OFF2"/>
    <mergeCell ref="OFG2:OFH2"/>
    <mergeCell ref="OFI2:OFJ2"/>
    <mergeCell ref="OFK2:OFL2"/>
    <mergeCell ref="OFM2:OFN2"/>
    <mergeCell ref="OEQ2:OER2"/>
    <mergeCell ref="OES2:OET2"/>
    <mergeCell ref="OEU2:OEV2"/>
    <mergeCell ref="OEW2:OEX2"/>
    <mergeCell ref="OEY2:OEZ2"/>
    <mergeCell ref="OFA2:OFB2"/>
    <mergeCell ref="OEE2:OEF2"/>
    <mergeCell ref="OEG2:OEH2"/>
    <mergeCell ref="OEI2:OEJ2"/>
    <mergeCell ref="OEK2:OEL2"/>
    <mergeCell ref="OEM2:OEN2"/>
    <mergeCell ref="OEO2:OEP2"/>
    <mergeCell ref="ODS2:ODT2"/>
    <mergeCell ref="ODU2:ODV2"/>
    <mergeCell ref="ODW2:ODX2"/>
    <mergeCell ref="ODY2:ODZ2"/>
    <mergeCell ref="OEA2:OEB2"/>
    <mergeCell ref="OEC2:OED2"/>
    <mergeCell ref="ODG2:ODH2"/>
    <mergeCell ref="ODI2:ODJ2"/>
    <mergeCell ref="ODK2:ODL2"/>
    <mergeCell ref="ODM2:ODN2"/>
    <mergeCell ref="ODO2:ODP2"/>
    <mergeCell ref="ODQ2:ODR2"/>
    <mergeCell ref="OCU2:OCV2"/>
    <mergeCell ref="OCW2:OCX2"/>
    <mergeCell ref="OCY2:OCZ2"/>
    <mergeCell ref="ODA2:ODB2"/>
    <mergeCell ref="ODC2:ODD2"/>
    <mergeCell ref="ODE2:ODF2"/>
    <mergeCell ref="OCI2:OCJ2"/>
    <mergeCell ref="OCK2:OCL2"/>
    <mergeCell ref="OCM2:OCN2"/>
    <mergeCell ref="OCO2:OCP2"/>
    <mergeCell ref="OCQ2:OCR2"/>
    <mergeCell ref="OCS2:OCT2"/>
    <mergeCell ref="OBW2:OBX2"/>
    <mergeCell ref="OBY2:OBZ2"/>
    <mergeCell ref="OCA2:OCB2"/>
    <mergeCell ref="OCC2:OCD2"/>
    <mergeCell ref="OCE2:OCF2"/>
    <mergeCell ref="OCG2:OCH2"/>
    <mergeCell ref="OBK2:OBL2"/>
    <mergeCell ref="OBM2:OBN2"/>
    <mergeCell ref="OBO2:OBP2"/>
    <mergeCell ref="OBQ2:OBR2"/>
    <mergeCell ref="OBS2:OBT2"/>
    <mergeCell ref="OBU2:OBV2"/>
    <mergeCell ref="OAY2:OAZ2"/>
    <mergeCell ref="OBA2:OBB2"/>
    <mergeCell ref="OBC2:OBD2"/>
    <mergeCell ref="OBE2:OBF2"/>
    <mergeCell ref="OBG2:OBH2"/>
    <mergeCell ref="OBI2:OBJ2"/>
    <mergeCell ref="OAM2:OAN2"/>
    <mergeCell ref="OAO2:OAP2"/>
    <mergeCell ref="OAQ2:OAR2"/>
    <mergeCell ref="OAS2:OAT2"/>
    <mergeCell ref="OAU2:OAV2"/>
    <mergeCell ref="OAW2:OAX2"/>
    <mergeCell ref="OAA2:OAB2"/>
    <mergeCell ref="OAC2:OAD2"/>
    <mergeCell ref="OAE2:OAF2"/>
    <mergeCell ref="OAG2:OAH2"/>
    <mergeCell ref="OAI2:OAJ2"/>
    <mergeCell ref="OAK2:OAL2"/>
    <mergeCell ref="NZO2:NZP2"/>
    <mergeCell ref="NZQ2:NZR2"/>
    <mergeCell ref="NZS2:NZT2"/>
    <mergeCell ref="NZU2:NZV2"/>
    <mergeCell ref="NZW2:NZX2"/>
    <mergeCell ref="NZY2:NZZ2"/>
    <mergeCell ref="NZC2:NZD2"/>
    <mergeCell ref="NZE2:NZF2"/>
    <mergeCell ref="NZG2:NZH2"/>
    <mergeCell ref="NZI2:NZJ2"/>
    <mergeCell ref="NZK2:NZL2"/>
    <mergeCell ref="NZM2:NZN2"/>
    <mergeCell ref="NYQ2:NYR2"/>
    <mergeCell ref="NYS2:NYT2"/>
    <mergeCell ref="NYU2:NYV2"/>
    <mergeCell ref="NYW2:NYX2"/>
    <mergeCell ref="NYY2:NYZ2"/>
    <mergeCell ref="NZA2:NZB2"/>
    <mergeCell ref="NYE2:NYF2"/>
    <mergeCell ref="NYG2:NYH2"/>
    <mergeCell ref="NYI2:NYJ2"/>
    <mergeCell ref="NYK2:NYL2"/>
    <mergeCell ref="NYM2:NYN2"/>
    <mergeCell ref="NYO2:NYP2"/>
    <mergeCell ref="NXS2:NXT2"/>
    <mergeCell ref="NXU2:NXV2"/>
    <mergeCell ref="NXW2:NXX2"/>
    <mergeCell ref="NXY2:NXZ2"/>
    <mergeCell ref="NYA2:NYB2"/>
    <mergeCell ref="NYC2:NYD2"/>
    <mergeCell ref="NXG2:NXH2"/>
    <mergeCell ref="NXI2:NXJ2"/>
    <mergeCell ref="NXK2:NXL2"/>
    <mergeCell ref="NXM2:NXN2"/>
    <mergeCell ref="NXO2:NXP2"/>
    <mergeCell ref="NXQ2:NXR2"/>
    <mergeCell ref="NWU2:NWV2"/>
    <mergeCell ref="NWW2:NWX2"/>
    <mergeCell ref="NWY2:NWZ2"/>
    <mergeCell ref="NXA2:NXB2"/>
    <mergeCell ref="NXC2:NXD2"/>
    <mergeCell ref="NXE2:NXF2"/>
    <mergeCell ref="NWI2:NWJ2"/>
    <mergeCell ref="NWK2:NWL2"/>
    <mergeCell ref="NWM2:NWN2"/>
    <mergeCell ref="NWO2:NWP2"/>
    <mergeCell ref="NWQ2:NWR2"/>
    <mergeCell ref="NWS2:NWT2"/>
    <mergeCell ref="NVW2:NVX2"/>
    <mergeCell ref="NVY2:NVZ2"/>
    <mergeCell ref="NWA2:NWB2"/>
    <mergeCell ref="NWC2:NWD2"/>
    <mergeCell ref="NWE2:NWF2"/>
    <mergeCell ref="NWG2:NWH2"/>
    <mergeCell ref="NVK2:NVL2"/>
    <mergeCell ref="NVM2:NVN2"/>
    <mergeCell ref="NVO2:NVP2"/>
    <mergeCell ref="NVQ2:NVR2"/>
    <mergeCell ref="NVS2:NVT2"/>
    <mergeCell ref="NVU2:NVV2"/>
    <mergeCell ref="NUY2:NUZ2"/>
    <mergeCell ref="NVA2:NVB2"/>
    <mergeCell ref="NVC2:NVD2"/>
    <mergeCell ref="NVE2:NVF2"/>
    <mergeCell ref="NVG2:NVH2"/>
    <mergeCell ref="NVI2:NVJ2"/>
    <mergeCell ref="NUM2:NUN2"/>
    <mergeCell ref="NUO2:NUP2"/>
    <mergeCell ref="NUQ2:NUR2"/>
    <mergeCell ref="NUS2:NUT2"/>
    <mergeCell ref="NUU2:NUV2"/>
    <mergeCell ref="NUW2:NUX2"/>
    <mergeCell ref="NUA2:NUB2"/>
    <mergeCell ref="NUC2:NUD2"/>
    <mergeCell ref="NUE2:NUF2"/>
    <mergeCell ref="NUG2:NUH2"/>
    <mergeCell ref="NUI2:NUJ2"/>
    <mergeCell ref="NUK2:NUL2"/>
    <mergeCell ref="NTO2:NTP2"/>
    <mergeCell ref="NTQ2:NTR2"/>
    <mergeCell ref="NTS2:NTT2"/>
    <mergeCell ref="NTU2:NTV2"/>
    <mergeCell ref="NTW2:NTX2"/>
    <mergeCell ref="NTY2:NTZ2"/>
    <mergeCell ref="NTC2:NTD2"/>
    <mergeCell ref="NTE2:NTF2"/>
    <mergeCell ref="NTG2:NTH2"/>
    <mergeCell ref="NTI2:NTJ2"/>
    <mergeCell ref="NTK2:NTL2"/>
    <mergeCell ref="NTM2:NTN2"/>
    <mergeCell ref="NSQ2:NSR2"/>
    <mergeCell ref="NSS2:NST2"/>
    <mergeCell ref="NSU2:NSV2"/>
    <mergeCell ref="NSW2:NSX2"/>
    <mergeCell ref="NSY2:NSZ2"/>
    <mergeCell ref="NTA2:NTB2"/>
    <mergeCell ref="NSE2:NSF2"/>
    <mergeCell ref="NSG2:NSH2"/>
    <mergeCell ref="NSI2:NSJ2"/>
    <mergeCell ref="NSK2:NSL2"/>
    <mergeCell ref="NSM2:NSN2"/>
    <mergeCell ref="NSO2:NSP2"/>
    <mergeCell ref="NRS2:NRT2"/>
    <mergeCell ref="NRU2:NRV2"/>
    <mergeCell ref="NRW2:NRX2"/>
    <mergeCell ref="NRY2:NRZ2"/>
    <mergeCell ref="NSA2:NSB2"/>
    <mergeCell ref="NSC2:NSD2"/>
    <mergeCell ref="NRG2:NRH2"/>
    <mergeCell ref="NRI2:NRJ2"/>
    <mergeCell ref="NRK2:NRL2"/>
    <mergeCell ref="NRM2:NRN2"/>
    <mergeCell ref="NRO2:NRP2"/>
    <mergeCell ref="NRQ2:NRR2"/>
    <mergeCell ref="NQU2:NQV2"/>
    <mergeCell ref="NQW2:NQX2"/>
    <mergeCell ref="NQY2:NQZ2"/>
    <mergeCell ref="NRA2:NRB2"/>
    <mergeCell ref="NRC2:NRD2"/>
    <mergeCell ref="NRE2:NRF2"/>
    <mergeCell ref="NQI2:NQJ2"/>
    <mergeCell ref="NQK2:NQL2"/>
    <mergeCell ref="NQM2:NQN2"/>
    <mergeCell ref="NQO2:NQP2"/>
    <mergeCell ref="NQQ2:NQR2"/>
    <mergeCell ref="NQS2:NQT2"/>
    <mergeCell ref="NPW2:NPX2"/>
    <mergeCell ref="NPY2:NPZ2"/>
    <mergeCell ref="NQA2:NQB2"/>
    <mergeCell ref="NQC2:NQD2"/>
    <mergeCell ref="NQE2:NQF2"/>
    <mergeCell ref="NQG2:NQH2"/>
    <mergeCell ref="NPK2:NPL2"/>
    <mergeCell ref="NPM2:NPN2"/>
    <mergeCell ref="NPO2:NPP2"/>
    <mergeCell ref="NPQ2:NPR2"/>
    <mergeCell ref="NPS2:NPT2"/>
    <mergeCell ref="NPU2:NPV2"/>
    <mergeCell ref="NOY2:NOZ2"/>
    <mergeCell ref="NPA2:NPB2"/>
    <mergeCell ref="NPC2:NPD2"/>
    <mergeCell ref="NPE2:NPF2"/>
    <mergeCell ref="NPG2:NPH2"/>
    <mergeCell ref="NPI2:NPJ2"/>
    <mergeCell ref="NOM2:NON2"/>
    <mergeCell ref="NOO2:NOP2"/>
    <mergeCell ref="NOQ2:NOR2"/>
    <mergeCell ref="NOS2:NOT2"/>
    <mergeCell ref="NOU2:NOV2"/>
    <mergeCell ref="NOW2:NOX2"/>
    <mergeCell ref="NOA2:NOB2"/>
    <mergeCell ref="NOC2:NOD2"/>
    <mergeCell ref="NOE2:NOF2"/>
    <mergeCell ref="NOG2:NOH2"/>
    <mergeCell ref="NOI2:NOJ2"/>
    <mergeCell ref="NOK2:NOL2"/>
    <mergeCell ref="NNO2:NNP2"/>
    <mergeCell ref="NNQ2:NNR2"/>
    <mergeCell ref="NNS2:NNT2"/>
    <mergeCell ref="NNU2:NNV2"/>
    <mergeCell ref="NNW2:NNX2"/>
    <mergeCell ref="NNY2:NNZ2"/>
    <mergeCell ref="NNC2:NND2"/>
    <mergeCell ref="NNE2:NNF2"/>
    <mergeCell ref="NNG2:NNH2"/>
    <mergeCell ref="NNI2:NNJ2"/>
    <mergeCell ref="NNK2:NNL2"/>
    <mergeCell ref="NNM2:NNN2"/>
    <mergeCell ref="NMQ2:NMR2"/>
    <mergeCell ref="NMS2:NMT2"/>
    <mergeCell ref="NMU2:NMV2"/>
    <mergeCell ref="NMW2:NMX2"/>
    <mergeCell ref="NMY2:NMZ2"/>
    <mergeCell ref="NNA2:NNB2"/>
    <mergeCell ref="NME2:NMF2"/>
    <mergeCell ref="NMG2:NMH2"/>
    <mergeCell ref="NMI2:NMJ2"/>
    <mergeCell ref="NMK2:NML2"/>
    <mergeCell ref="NMM2:NMN2"/>
    <mergeCell ref="NMO2:NMP2"/>
    <mergeCell ref="NLS2:NLT2"/>
    <mergeCell ref="NLU2:NLV2"/>
    <mergeCell ref="NLW2:NLX2"/>
    <mergeCell ref="NLY2:NLZ2"/>
    <mergeCell ref="NMA2:NMB2"/>
    <mergeCell ref="NMC2:NMD2"/>
    <mergeCell ref="NLG2:NLH2"/>
    <mergeCell ref="NLI2:NLJ2"/>
    <mergeCell ref="NLK2:NLL2"/>
    <mergeCell ref="NLM2:NLN2"/>
    <mergeCell ref="NLO2:NLP2"/>
    <mergeCell ref="NLQ2:NLR2"/>
    <mergeCell ref="NKU2:NKV2"/>
    <mergeCell ref="NKW2:NKX2"/>
    <mergeCell ref="NKY2:NKZ2"/>
    <mergeCell ref="NLA2:NLB2"/>
    <mergeCell ref="NLC2:NLD2"/>
    <mergeCell ref="NLE2:NLF2"/>
    <mergeCell ref="NKI2:NKJ2"/>
    <mergeCell ref="NKK2:NKL2"/>
    <mergeCell ref="NKM2:NKN2"/>
    <mergeCell ref="NKO2:NKP2"/>
    <mergeCell ref="NKQ2:NKR2"/>
    <mergeCell ref="NKS2:NKT2"/>
    <mergeCell ref="NJW2:NJX2"/>
    <mergeCell ref="NJY2:NJZ2"/>
    <mergeCell ref="NKA2:NKB2"/>
    <mergeCell ref="NKC2:NKD2"/>
    <mergeCell ref="NKE2:NKF2"/>
    <mergeCell ref="NKG2:NKH2"/>
    <mergeCell ref="NJK2:NJL2"/>
    <mergeCell ref="NJM2:NJN2"/>
    <mergeCell ref="NJO2:NJP2"/>
    <mergeCell ref="NJQ2:NJR2"/>
    <mergeCell ref="NJS2:NJT2"/>
    <mergeCell ref="NJU2:NJV2"/>
    <mergeCell ref="NIY2:NIZ2"/>
    <mergeCell ref="NJA2:NJB2"/>
    <mergeCell ref="NJC2:NJD2"/>
    <mergeCell ref="NJE2:NJF2"/>
    <mergeCell ref="NJG2:NJH2"/>
    <mergeCell ref="NJI2:NJJ2"/>
    <mergeCell ref="NIM2:NIN2"/>
    <mergeCell ref="NIO2:NIP2"/>
    <mergeCell ref="NIQ2:NIR2"/>
    <mergeCell ref="NIS2:NIT2"/>
    <mergeCell ref="NIU2:NIV2"/>
    <mergeCell ref="NIW2:NIX2"/>
    <mergeCell ref="NIA2:NIB2"/>
    <mergeCell ref="NIC2:NID2"/>
    <mergeCell ref="NIE2:NIF2"/>
    <mergeCell ref="NIG2:NIH2"/>
    <mergeCell ref="NII2:NIJ2"/>
    <mergeCell ref="NIK2:NIL2"/>
    <mergeCell ref="NHO2:NHP2"/>
    <mergeCell ref="NHQ2:NHR2"/>
    <mergeCell ref="NHS2:NHT2"/>
    <mergeCell ref="NHU2:NHV2"/>
    <mergeCell ref="NHW2:NHX2"/>
    <mergeCell ref="NHY2:NHZ2"/>
    <mergeCell ref="NHC2:NHD2"/>
    <mergeCell ref="NHE2:NHF2"/>
    <mergeCell ref="NHG2:NHH2"/>
    <mergeCell ref="NHI2:NHJ2"/>
    <mergeCell ref="NHK2:NHL2"/>
    <mergeCell ref="NHM2:NHN2"/>
    <mergeCell ref="NGQ2:NGR2"/>
    <mergeCell ref="NGS2:NGT2"/>
    <mergeCell ref="NGU2:NGV2"/>
    <mergeCell ref="NGW2:NGX2"/>
    <mergeCell ref="NGY2:NGZ2"/>
    <mergeCell ref="NHA2:NHB2"/>
    <mergeCell ref="NGE2:NGF2"/>
    <mergeCell ref="NGG2:NGH2"/>
    <mergeCell ref="NGI2:NGJ2"/>
    <mergeCell ref="NGK2:NGL2"/>
    <mergeCell ref="NGM2:NGN2"/>
    <mergeCell ref="NGO2:NGP2"/>
    <mergeCell ref="NFS2:NFT2"/>
    <mergeCell ref="NFU2:NFV2"/>
    <mergeCell ref="NFW2:NFX2"/>
    <mergeCell ref="NFY2:NFZ2"/>
    <mergeCell ref="NGA2:NGB2"/>
    <mergeCell ref="NGC2:NGD2"/>
    <mergeCell ref="NFG2:NFH2"/>
    <mergeCell ref="NFI2:NFJ2"/>
    <mergeCell ref="NFK2:NFL2"/>
    <mergeCell ref="NFM2:NFN2"/>
    <mergeCell ref="NFO2:NFP2"/>
    <mergeCell ref="NFQ2:NFR2"/>
    <mergeCell ref="NEU2:NEV2"/>
    <mergeCell ref="NEW2:NEX2"/>
    <mergeCell ref="NEY2:NEZ2"/>
    <mergeCell ref="NFA2:NFB2"/>
    <mergeCell ref="NFC2:NFD2"/>
    <mergeCell ref="NFE2:NFF2"/>
    <mergeCell ref="NEI2:NEJ2"/>
    <mergeCell ref="NEK2:NEL2"/>
    <mergeCell ref="NEM2:NEN2"/>
    <mergeCell ref="NEO2:NEP2"/>
    <mergeCell ref="NEQ2:NER2"/>
    <mergeCell ref="NES2:NET2"/>
    <mergeCell ref="NDW2:NDX2"/>
    <mergeCell ref="NDY2:NDZ2"/>
    <mergeCell ref="NEA2:NEB2"/>
    <mergeCell ref="NEC2:NED2"/>
    <mergeCell ref="NEE2:NEF2"/>
    <mergeCell ref="NEG2:NEH2"/>
    <mergeCell ref="NDK2:NDL2"/>
    <mergeCell ref="NDM2:NDN2"/>
    <mergeCell ref="NDO2:NDP2"/>
    <mergeCell ref="NDQ2:NDR2"/>
    <mergeCell ref="NDS2:NDT2"/>
    <mergeCell ref="NDU2:NDV2"/>
    <mergeCell ref="NCY2:NCZ2"/>
    <mergeCell ref="NDA2:NDB2"/>
    <mergeCell ref="NDC2:NDD2"/>
    <mergeCell ref="NDE2:NDF2"/>
    <mergeCell ref="NDG2:NDH2"/>
    <mergeCell ref="NDI2:NDJ2"/>
    <mergeCell ref="NCM2:NCN2"/>
    <mergeCell ref="NCO2:NCP2"/>
    <mergeCell ref="NCQ2:NCR2"/>
    <mergeCell ref="NCS2:NCT2"/>
    <mergeCell ref="NCU2:NCV2"/>
    <mergeCell ref="NCW2:NCX2"/>
    <mergeCell ref="NCA2:NCB2"/>
    <mergeCell ref="NCC2:NCD2"/>
    <mergeCell ref="NCE2:NCF2"/>
    <mergeCell ref="NCG2:NCH2"/>
    <mergeCell ref="NCI2:NCJ2"/>
    <mergeCell ref="NCK2:NCL2"/>
    <mergeCell ref="NBO2:NBP2"/>
    <mergeCell ref="NBQ2:NBR2"/>
    <mergeCell ref="NBS2:NBT2"/>
    <mergeCell ref="NBU2:NBV2"/>
    <mergeCell ref="NBW2:NBX2"/>
    <mergeCell ref="NBY2:NBZ2"/>
    <mergeCell ref="NBC2:NBD2"/>
    <mergeCell ref="NBE2:NBF2"/>
    <mergeCell ref="NBG2:NBH2"/>
    <mergeCell ref="NBI2:NBJ2"/>
    <mergeCell ref="NBK2:NBL2"/>
    <mergeCell ref="NBM2:NBN2"/>
    <mergeCell ref="NAQ2:NAR2"/>
    <mergeCell ref="NAS2:NAT2"/>
    <mergeCell ref="NAU2:NAV2"/>
    <mergeCell ref="NAW2:NAX2"/>
    <mergeCell ref="NAY2:NAZ2"/>
    <mergeCell ref="NBA2:NBB2"/>
    <mergeCell ref="NAE2:NAF2"/>
    <mergeCell ref="NAG2:NAH2"/>
    <mergeCell ref="NAI2:NAJ2"/>
    <mergeCell ref="NAK2:NAL2"/>
    <mergeCell ref="NAM2:NAN2"/>
    <mergeCell ref="NAO2:NAP2"/>
    <mergeCell ref="MZS2:MZT2"/>
    <mergeCell ref="MZU2:MZV2"/>
    <mergeCell ref="MZW2:MZX2"/>
    <mergeCell ref="MZY2:MZZ2"/>
    <mergeCell ref="NAA2:NAB2"/>
    <mergeCell ref="NAC2:NAD2"/>
    <mergeCell ref="MZG2:MZH2"/>
    <mergeCell ref="MZI2:MZJ2"/>
    <mergeCell ref="MZK2:MZL2"/>
    <mergeCell ref="MZM2:MZN2"/>
    <mergeCell ref="MZO2:MZP2"/>
    <mergeCell ref="MZQ2:MZR2"/>
    <mergeCell ref="MYU2:MYV2"/>
    <mergeCell ref="MYW2:MYX2"/>
    <mergeCell ref="MYY2:MYZ2"/>
    <mergeCell ref="MZA2:MZB2"/>
    <mergeCell ref="MZC2:MZD2"/>
    <mergeCell ref="MZE2:MZF2"/>
    <mergeCell ref="MYI2:MYJ2"/>
    <mergeCell ref="MYK2:MYL2"/>
    <mergeCell ref="MYM2:MYN2"/>
    <mergeCell ref="MYO2:MYP2"/>
    <mergeCell ref="MYQ2:MYR2"/>
    <mergeCell ref="MYS2:MYT2"/>
    <mergeCell ref="MXW2:MXX2"/>
    <mergeCell ref="MXY2:MXZ2"/>
    <mergeCell ref="MYA2:MYB2"/>
    <mergeCell ref="MYC2:MYD2"/>
    <mergeCell ref="MYE2:MYF2"/>
    <mergeCell ref="MYG2:MYH2"/>
    <mergeCell ref="MXK2:MXL2"/>
    <mergeCell ref="MXM2:MXN2"/>
    <mergeCell ref="MXO2:MXP2"/>
    <mergeCell ref="MXQ2:MXR2"/>
    <mergeCell ref="MXS2:MXT2"/>
    <mergeCell ref="MXU2:MXV2"/>
    <mergeCell ref="MWY2:MWZ2"/>
    <mergeCell ref="MXA2:MXB2"/>
    <mergeCell ref="MXC2:MXD2"/>
    <mergeCell ref="MXE2:MXF2"/>
    <mergeCell ref="MXG2:MXH2"/>
    <mergeCell ref="MXI2:MXJ2"/>
    <mergeCell ref="MWM2:MWN2"/>
    <mergeCell ref="MWO2:MWP2"/>
    <mergeCell ref="MWQ2:MWR2"/>
    <mergeCell ref="MWS2:MWT2"/>
    <mergeCell ref="MWU2:MWV2"/>
    <mergeCell ref="MWW2:MWX2"/>
    <mergeCell ref="MWA2:MWB2"/>
    <mergeCell ref="MWC2:MWD2"/>
    <mergeCell ref="MWE2:MWF2"/>
    <mergeCell ref="MWG2:MWH2"/>
    <mergeCell ref="MWI2:MWJ2"/>
    <mergeCell ref="MWK2:MWL2"/>
    <mergeCell ref="MVO2:MVP2"/>
    <mergeCell ref="MVQ2:MVR2"/>
    <mergeCell ref="MVS2:MVT2"/>
    <mergeCell ref="MVU2:MVV2"/>
    <mergeCell ref="MVW2:MVX2"/>
    <mergeCell ref="MVY2:MVZ2"/>
    <mergeCell ref="MVC2:MVD2"/>
    <mergeCell ref="MVE2:MVF2"/>
    <mergeCell ref="MVG2:MVH2"/>
    <mergeCell ref="MVI2:MVJ2"/>
    <mergeCell ref="MVK2:MVL2"/>
    <mergeCell ref="MVM2:MVN2"/>
    <mergeCell ref="MUQ2:MUR2"/>
    <mergeCell ref="MUS2:MUT2"/>
    <mergeCell ref="MUU2:MUV2"/>
    <mergeCell ref="MUW2:MUX2"/>
    <mergeCell ref="MUY2:MUZ2"/>
    <mergeCell ref="MVA2:MVB2"/>
    <mergeCell ref="MUE2:MUF2"/>
    <mergeCell ref="MUG2:MUH2"/>
    <mergeCell ref="MUI2:MUJ2"/>
    <mergeCell ref="MUK2:MUL2"/>
    <mergeCell ref="MUM2:MUN2"/>
    <mergeCell ref="MUO2:MUP2"/>
    <mergeCell ref="MTS2:MTT2"/>
    <mergeCell ref="MTU2:MTV2"/>
    <mergeCell ref="MTW2:MTX2"/>
    <mergeCell ref="MTY2:MTZ2"/>
    <mergeCell ref="MUA2:MUB2"/>
    <mergeCell ref="MUC2:MUD2"/>
    <mergeCell ref="MTG2:MTH2"/>
    <mergeCell ref="MTI2:MTJ2"/>
    <mergeCell ref="MTK2:MTL2"/>
    <mergeCell ref="MTM2:MTN2"/>
    <mergeCell ref="MTO2:MTP2"/>
    <mergeCell ref="MTQ2:MTR2"/>
    <mergeCell ref="MSU2:MSV2"/>
    <mergeCell ref="MSW2:MSX2"/>
    <mergeCell ref="MSY2:MSZ2"/>
    <mergeCell ref="MTA2:MTB2"/>
    <mergeCell ref="MTC2:MTD2"/>
    <mergeCell ref="MTE2:MTF2"/>
    <mergeCell ref="MSI2:MSJ2"/>
    <mergeCell ref="MSK2:MSL2"/>
    <mergeCell ref="MSM2:MSN2"/>
    <mergeCell ref="MSO2:MSP2"/>
    <mergeCell ref="MSQ2:MSR2"/>
    <mergeCell ref="MSS2:MST2"/>
    <mergeCell ref="MRW2:MRX2"/>
    <mergeCell ref="MRY2:MRZ2"/>
    <mergeCell ref="MSA2:MSB2"/>
    <mergeCell ref="MSC2:MSD2"/>
    <mergeCell ref="MSE2:MSF2"/>
    <mergeCell ref="MSG2:MSH2"/>
    <mergeCell ref="MRK2:MRL2"/>
    <mergeCell ref="MRM2:MRN2"/>
    <mergeCell ref="MRO2:MRP2"/>
    <mergeCell ref="MRQ2:MRR2"/>
    <mergeCell ref="MRS2:MRT2"/>
    <mergeCell ref="MRU2:MRV2"/>
    <mergeCell ref="MQY2:MQZ2"/>
    <mergeCell ref="MRA2:MRB2"/>
    <mergeCell ref="MRC2:MRD2"/>
    <mergeCell ref="MRE2:MRF2"/>
    <mergeCell ref="MRG2:MRH2"/>
    <mergeCell ref="MRI2:MRJ2"/>
    <mergeCell ref="MQM2:MQN2"/>
    <mergeCell ref="MQO2:MQP2"/>
    <mergeCell ref="MQQ2:MQR2"/>
    <mergeCell ref="MQS2:MQT2"/>
    <mergeCell ref="MQU2:MQV2"/>
    <mergeCell ref="MQW2:MQX2"/>
    <mergeCell ref="MQA2:MQB2"/>
    <mergeCell ref="MQC2:MQD2"/>
    <mergeCell ref="MQE2:MQF2"/>
    <mergeCell ref="MQG2:MQH2"/>
    <mergeCell ref="MQI2:MQJ2"/>
    <mergeCell ref="MQK2:MQL2"/>
    <mergeCell ref="MPO2:MPP2"/>
    <mergeCell ref="MPQ2:MPR2"/>
    <mergeCell ref="MPS2:MPT2"/>
    <mergeCell ref="MPU2:MPV2"/>
    <mergeCell ref="MPW2:MPX2"/>
    <mergeCell ref="MPY2:MPZ2"/>
    <mergeCell ref="MPC2:MPD2"/>
    <mergeCell ref="MPE2:MPF2"/>
    <mergeCell ref="MPG2:MPH2"/>
    <mergeCell ref="MPI2:MPJ2"/>
    <mergeCell ref="MPK2:MPL2"/>
    <mergeCell ref="MPM2:MPN2"/>
    <mergeCell ref="MOQ2:MOR2"/>
    <mergeCell ref="MOS2:MOT2"/>
    <mergeCell ref="MOU2:MOV2"/>
    <mergeCell ref="MOW2:MOX2"/>
    <mergeCell ref="MOY2:MOZ2"/>
    <mergeCell ref="MPA2:MPB2"/>
    <mergeCell ref="MOE2:MOF2"/>
    <mergeCell ref="MOG2:MOH2"/>
    <mergeCell ref="MOI2:MOJ2"/>
    <mergeCell ref="MOK2:MOL2"/>
    <mergeCell ref="MOM2:MON2"/>
    <mergeCell ref="MOO2:MOP2"/>
    <mergeCell ref="MNS2:MNT2"/>
    <mergeCell ref="MNU2:MNV2"/>
    <mergeCell ref="MNW2:MNX2"/>
    <mergeCell ref="MNY2:MNZ2"/>
    <mergeCell ref="MOA2:MOB2"/>
    <mergeCell ref="MOC2:MOD2"/>
    <mergeCell ref="MNG2:MNH2"/>
    <mergeCell ref="MNI2:MNJ2"/>
    <mergeCell ref="MNK2:MNL2"/>
    <mergeCell ref="MNM2:MNN2"/>
    <mergeCell ref="MNO2:MNP2"/>
    <mergeCell ref="MNQ2:MNR2"/>
    <mergeCell ref="MMU2:MMV2"/>
    <mergeCell ref="MMW2:MMX2"/>
    <mergeCell ref="MMY2:MMZ2"/>
    <mergeCell ref="MNA2:MNB2"/>
    <mergeCell ref="MNC2:MND2"/>
    <mergeCell ref="MNE2:MNF2"/>
    <mergeCell ref="MMI2:MMJ2"/>
    <mergeCell ref="MMK2:MML2"/>
    <mergeCell ref="MMM2:MMN2"/>
    <mergeCell ref="MMO2:MMP2"/>
    <mergeCell ref="MMQ2:MMR2"/>
    <mergeCell ref="MMS2:MMT2"/>
    <mergeCell ref="MLW2:MLX2"/>
    <mergeCell ref="MLY2:MLZ2"/>
    <mergeCell ref="MMA2:MMB2"/>
    <mergeCell ref="MMC2:MMD2"/>
    <mergeCell ref="MME2:MMF2"/>
    <mergeCell ref="MMG2:MMH2"/>
    <mergeCell ref="MLK2:MLL2"/>
    <mergeCell ref="MLM2:MLN2"/>
    <mergeCell ref="MLO2:MLP2"/>
    <mergeCell ref="MLQ2:MLR2"/>
    <mergeCell ref="MLS2:MLT2"/>
    <mergeCell ref="MLU2:MLV2"/>
    <mergeCell ref="MKY2:MKZ2"/>
    <mergeCell ref="MLA2:MLB2"/>
    <mergeCell ref="MLC2:MLD2"/>
    <mergeCell ref="MLE2:MLF2"/>
    <mergeCell ref="MLG2:MLH2"/>
    <mergeCell ref="MLI2:MLJ2"/>
    <mergeCell ref="MKM2:MKN2"/>
    <mergeCell ref="MKO2:MKP2"/>
    <mergeCell ref="MKQ2:MKR2"/>
    <mergeCell ref="MKS2:MKT2"/>
    <mergeCell ref="MKU2:MKV2"/>
    <mergeCell ref="MKW2:MKX2"/>
    <mergeCell ref="MKA2:MKB2"/>
    <mergeCell ref="MKC2:MKD2"/>
    <mergeCell ref="MKE2:MKF2"/>
    <mergeCell ref="MKG2:MKH2"/>
    <mergeCell ref="MKI2:MKJ2"/>
    <mergeCell ref="MKK2:MKL2"/>
    <mergeCell ref="MJO2:MJP2"/>
    <mergeCell ref="MJQ2:MJR2"/>
    <mergeCell ref="MJS2:MJT2"/>
    <mergeCell ref="MJU2:MJV2"/>
    <mergeCell ref="MJW2:MJX2"/>
    <mergeCell ref="MJY2:MJZ2"/>
    <mergeCell ref="MJC2:MJD2"/>
    <mergeCell ref="MJE2:MJF2"/>
    <mergeCell ref="MJG2:MJH2"/>
    <mergeCell ref="MJI2:MJJ2"/>
    <mergeCell ref="MJK2:MJL2"/>
    <mergeCell ref="MJM2:MJN2"/>
    <mergeCell ref="MIQ2:MIR2"/>
    <mergeCell ref="MIS2:MIT2"/>
    <mergeCell ref="MIU2:MIV2"/>
    <mergeCell ref="MIW2:MIX2"/>
    <mergeCell ref="MIY2:MIZ2"/>
    <mergeCell ref="MJA2:MJB2"/>
    <mergeCell ref="MIE2:MIF2"/>
    <mergeCell ref="MIG2:MIH2"/>
    <mergeCell ref="MII2:MIJ2"/>
    <mergeCell ref="MIK2:MIL2"/>
    <mergeCell ref="MIM2:MIN2"/>
    <mergeCell ref="MIO2:MIP2"/>
    <mergeCell ref="MHS2:MHT2"/>
    <mergeCell ref="MHU2:MHV2"/>
    <mergeCell ref="MHW2:MHX2"/>
    <mergeCell ref="MHY2:MHZ2"/>
    <mergeCell ref="MIA2:MIB2"/>
    <mergeCell ref="MIC2:MID2"/>
    <mergeCell ref="MHG2:MHH2"/>
    <mergeCell ref="MHI2:MHJ2"/>
    <mergeCell ref="MHK2:MHL2"/>
    <mergeCell ref="MHM2:MHN2"/>
    <mergeCell ref="MHO2:MHP2"/>
    <mergeCell ref="MHQ2:MHR2"/>
    <mergeCell ref="MGU2:MGV2"/>
    <mergeCell ref="MGW2:MGX2"/>
    <mergeCell ref="MGY2:MGZ2"/>
    <mergeCell ref="MHA2:MHB2"/>
    <mergeCell ref="MHC2:MHD2"/>
    <mergeCell ref="MHE2:MHF2"/>
    <mergeCell ref="MGI2:MGJ2"/>
    <mergeCell ref="MGK2:MGL2"/>
    <mergeCell ref="MGM2:MGN2"/>
    <mergeCell ref="MGO2:MGP2"/>
    <mergeCell ref="MGQ2:MGR2"/>
    <mergeCell ref="MGS2:MGT2"/>
    <mergeCell ref="MFW2:MFX2"/>
    <mergeCell ref="MFY2:MFZ2"/>
    <mergeCell ref="MGA2:MGB2"/>
    <mergeCell ref="MGC2:MGD2"/>
    <mergeCell ref="MGE2:MGF2"/>
    <mergeCell ref="MGG2:MGH2"/>
    <mergeCell ref="MFK2:MFL2"/>
    <mergeCell ref="MFM2:MFN2"/>
    <mergeCell ref="MFO2:MFP2"/>
    <mergeCell ref="MFQ2:MFR2"/>
    <mergeCell ref="MFS2:MFT2"/>
    <mergeCell ref="MFU2:MFV2"/>
    <mergeCell ref="MEY2:MEZ2"/>
    <mergeCell ref="MFA2:MFB2"/>
    <mergeCell ref="MFC2:MFD2"/>
    <mergeCell ref="MFE2:MFF2"/>
    <mergeCell ref="MFG2:MFH2"/>
    <mergeCell ref="MFI2:MFJ2"/>
    <mergeCell ref="MEM2:MEN2"/>
    <mergeCell ref="MEO2:MEP2"/>
    <mergeCell ref="MEQ2:MER2"/>
    <mergeCell ref="MES2:MET2"/>
    <mergeCell ref="MEU2:MEV2"/>
    <mergeCell ref="MEW2:MEX2"/>
    <mergeCell ref="MEA2:MEB2"/>
    <mergeCell ref="MEC2:MED2"/>
    <mergeCell ref="MEE2:MEF2"/>
    <mergeCell ref="MEG2:MEH2"/>
    <mergeCell ref="MEI2:MEJ2"/>
    <mergeCell ref="MEK2:MEL2"/>
    <mergeCell ref="MDO2:MDP2"/>
    <mergeCell ref="MDQ2:MDR2"/>
    <mergeCell ref="MDS2:MDT2"/>
    <mergeCell ref="MDU2:MDV2"/>
    <mergeCell ref="MDW2:MDX2"/>
    <mergeCell ref="MDY2:MDZ2"/>
    <mergeCell ref="MDC2:MDD2"/>
    <mergeCell ref="MDE2:MDF2"/>
    <mergeCell ref="MDG2:MDH2"/>
    <mergeCell ref="MDI2:MDJ2"/>
    <mergeCell ref="MDK2:MDL2"/>
    <mergeCell ref="MDM2:MDN2"/>
    <mergeCell ref="MCQ2:MCR2"/>
    <mergeCell ref="MCS2:MCT2"/>
    <mergeCell ref="MCU2:MCV2"/>
    <mergeCell ref="MCW2:MCX2"/>
    <mergeCell ref="MCY2:MCZ2"/>
    <mergeCell ref="MDA2:MDB2"/>
    <mergeCell ref="MCE2:MCF2"/>
    <mergeCell ref="MCG2:MCH2"/>
    <mergeCell ref="MCI2:MCJ2"/>
    <mergeCell ref="MCK2:MCL2"/>
    <mergeCell ref="MCM2:MCN2"/>
    <mergeCell ref="MCO2:MCP2"/>
    <mergeCell ref="MBS2:MBT2"/>
    <mergeCell ref="MBU2:MBV2"/>
    <mergeCell ref="MBW2:MBX2"/>
    <mergeCell ref="MBY2:MBZ2"/>
    <mergeCell ref="MCA2:MCB2"/>
    <mergeCell ref="MCC2:MCD2"/>
    <mergeCell ref="MBG2:MBH2"/>
    <mergeCell ref="MBI2:MBJ2"/>
    <mergeCell ref="MBK2:MBL2"/>
    <mergeCell ref="MBM2:MBN2"/>
    <mergeCell ref="MBO2:MBP2"/>
    <mergeCell ref="MBQ2:MBR2"/>
    <mergeCell ref="MAU2:MAV2"/>
    <mergeCell ref="MAW2:MAX2"/>
    <mergeCell ref="MAY2:MAZ2"/>
    <mergeCell ref="MBA2:MBB2"/>
    <mergeCell ref="MBC2:MBD2"/>
    <mergeCell ref="MBE2:MBF2"/>
    <mergeCell ref="MAI2:MAJ2"/>
    <mergeCell ref="MAK2:MAL2"/>
    <mergeCell ref="MAM2:MAN2"/>
    <mergeCell ref="MAO2:MAP2"/>
    <mergeCell ref="MAQ2:MAR2"/>
    <mergeCell ref="MAS2:MAT2"/>
    <mergeCell ref="LZW2:LZX2"/>
    <mergeCell ref="LZY2:LZZ2"/>
    <mergeCell ref="MAA2:MAB2"/>
    <mergeCell ref="MAC2:MAD2"/>
    <mergeCell ref="MAE2:MAF2"/>
    <mergeCell ref="MAG2:MAH2"/>
    <mergeCell ref="LZK2:LZL2"/>
    <mergeCell ref="LZM2:LZN2"/>
    <mergeCell ref="LZO2:LZP2"/>
    <mergeCell ref="LZQ2:LZR2"/>
    <mergeCell ref="LZS2:LZT2"/>
    <mergeCell ref="LZU2:LZV2"/>
    <mergeCell ref="LYY2:LYZ2"/>
    <mergeCell ref="LZA2:LZB2"/>
    <mergeCell ref="LZC2:LZD2"/>
    <mergeCell ref="LZE2:LZF2"/>
    <mergeCell ref="LZG2:LZH2"/>
    <mergeCell ref="LZI2:LZJ2"/>
    <mergeCell ref="LYM2:LYN2"/>
    <mergeCell ref="LYO2:LYP2"/>
    <mergeCell ref="LYQ2:LYR2"/>
    <mergeCell ref="LYS2:LYT2"/>
    <mergeCell ref="LYU2:LYV2"/>
    <mergeCell ref="LYW2:LYX2"/>
    <mergeCell ref="LYA2:LYB2"/>
    <mergeCell ref="LYC2:LYD2"/>
    <mergeCell ref="LYE2:LYF2"/>
    <mergeCell ref="LYG2:LYH2"/>
    <mergeCell ref="LYI2:LYJ2"/>
    <mergeCell ref="LYK2:LYL2"/>
    <mergeCell ref="LXO2:LXP2"/>
    <mergeCell ref="LXQ2:LXR2"/>
    <mergeCell ref="LXS2:LXT2"/>
    <mergeCell ref="LXU2:LXV2"/>
    <mergeCell ref="LXW2:LXX2"/>
    <mergeCell ref="LXY2:LXZ2"/>
    <mergeCell ref="LXC2:LXD2"/>
    <mergeCell ref="LXE2:LXF2"/>
    <mergeCell ref="LXG2:LXH2"/>
    <mergeCell ref="LXI2:LXJ2"/>
    <mergeCell ref="LXK2:LXL2"/>
    <mergeCell ref="LXM2:LXN2"/>
    <mergeCell ref="LWQ2:LWR2"/>
    <mergeCell ref="LWS2:LWT2"/>
    <mergeCell ref="LWU2:LWV2"/>
    <mergeCell ref="LWW2:LWX2"/>
    <mergeCell ref="LWY2:LWZ2"/>
    <mergeCell ref="LXA2:LXB2"/>
    <mergeCell ref="LWE2:LWF2"/>
    <mergeCell ref="LWG2:LWH2"/>
    <mergeCell ref="LWI2:LWJ2"/>
    <mergeCell ref="LWK2:LWL2"/>
    <mergeCell ref="LWM2:LWN2"/>
    <mergeCell ref="LWO2:LWP2"/>
    <mergeCell ref="LVS2:LVT2"/>
    <mergeCell ref="LVU2:LVV2"/>
    <mergeCell ref="LVW2:LVX2"/>
    <mergeCell ref="LVY2:LVZ2"/>
    <mergeCell ref="LWA2:LWB2"/>
    <mergeCell ref="LWC2:LWD2"/>
    <mergeCell ref="LVG2:LVH2"/>
    <mergeCell ref="LVI2:LVJ2"/>
    <mergeCell ref="LVK2:LVL2"/>
    <mergeCell ref="LVM2:LVN2"/>
    <mergeCell ref="LVO2:LVP2"/>
    <mergeCell ref="LVQ2:LVR2"/>
    <mergeCell ref="LUU2:LUV2"/>
    <mergeCell ref="LUW2:LUX2"/>
    <mergeCell ref="LUY2:LUZ2"/>
    <mergeCell ref="LVA2:LVB2"/>
    <mergeCell ref="LVC2:LVD2"/>
    <mergeCell ref="LVE2:LVF2"/>
    <mergeCell ref="LUI2:LUJ2"/>
    <mergeCell ref="LUK2:LUL2"/>
    <mergeCell ref="LUM2:LUN2"/>
    <mergeCell ref="LUO2:LUP2"/>
    <mergeCell ref="LUQ2:LUR2"/>
    <mergeCell ref="LUS2:LUT2"/>
    <mergeCell ref="LTW2:LTX2"/>
    <mergeCell ref="LTY2:LTZ2"/>
    <mergeCell ref="LUA2:LUB2"/>
    <mergeCell ref="LUC2:LUD2"/>
    <mergeCell ref="LUE2:LUF2"/>
    <mergeCell ref="LUG2:LUH2"/>
    <mergeCell ref="LTK2:LTL2"/>
    <mergeCell ref="LTM2:LTN2"/>
    <mergeCell ref="LTO2:LTP2"/>
    <mergeCell ref="LTQ2:LTR2"/>
    <mergeCell ref="LTS2:LTT2"/>
    <mergeCell ref="LTU2:LTV2"/>
    <mergeCell ref="LSY2:LSZ2"/>
    <mergeCell ref="LTA2:LTB2"/>
    <mergeCell ref="LTC2:LTD2"/>
    <mergeCell ref="LTE2:LTF2"/>
    <mergeCell ref="LTG2:LTH2"/>
    <mergeCell ref="LTI2:LTJ2"/>
    <mergeCell ref="LSM2:LSN2"/>
    <mergeCell ref="LSO2:LSP2"/>
    <mergeCell ref="LSQ2:LSR2"/>
    <mergeCell ref="LSS2:LST2"/>
    <mergeCell ref="LSU2:LSV2"/>
    <mergeCell ref="LSW2:LSX2"/>
    <mergeCell ref="LSA2:LSB2"/>
    <mergeCell ref="LSC2:LSD2"/>
    <mergeCell ref="LSE2:LSF2"/>
    <mergeCell ref="LSG2:LSH2"/>
    <mergeCell ref="LSI2:LSJ2"/>
    <mergeCell ref="LSK2:LSL2"/>
    <mergeCell ref="LRO2:LRP2"/>
    <mergeCell ref="LRQ2:LRR2"/>
    <mergeCell ref="LRS2:LRT2"/>
    <mergeCell ref="LRU2:LRV2"/>
    <mergeCell ref="LRW2:LRX2"/>
    <mergeCell ref="LRY2:LRZ2"/>
    <mergeCell ref="LRC2:LRD2"/>
    <mergeCell ref="LRE2:LRF2"/>
    <mergeCell ref="LRG2:LRH2"/>
    <mergeCell ref="LRI2:LRJ2"/>
    <mergeCell ref="LRK2:LRL2"/>
    <mergeCell ref="LRM2:LRN2"/>
    <mergeCell ref="LQQ2:LQR2"/>
    <mergeCell ref="LQS2:LQT2"/>
    <mergeCell ref="LQU2:LQV2"/>
    <mergeCell ref="LQW2:LQX2"/>
    <mergeCell ref="LQY2:LQZ2"/>
    <mergeCell ref="LRA2:LRB2"/>
    <mergeCell ref="LQE2:LQF2"/>
    <mergeCell ref="LQG2:LQH2"/>
    <mergeCell ref="LQI2:LQJ2"/>
    <mergeCell ref="LQK2:LQL2"/>
    <mergeCell ref="LQM2:LQN2"/>
    <mergeCell ref="LQO2:LQP2"/>
    <mergeCell ref="LPS2:LPT2"/>
    <mergeCell ref="LPU2:LPV2"/>
    <mergeCell ref="LPW2:LPX2"/>
    <mergeCell ref="LPY2:LPZ2"/>
    <mergeCell ref="LQA2:LQB2"/>
    <mergeCell ref="LQC2:LQD2"/>
    <mergeCell ref="LPG2:LPH2"/>
    <mergeCell ref="LPI2:LPJ2"/>
    <mergeCell ref="LPK2:LPL2"/>
    <mergeCell ref="LPM2:LPN2"/>
    <mergeCell ref="LPO2:LPP2"/>
    <mergeCell ref="LPQ2:LPR2"/>
    <mergeCell ref="LOU2:LOV2"/>
    <mergeCell ref="LOW2:LOX2"/>
    <mergeCell ref="LOY2:LOZ2"/>
    <mergeCell ref="LPA2:LPB2"/>
    <mergeCell ref="LPC2:LPD2"/>
    <mergeCell ref="LPE2:LPF2"/>
    <mergeCell ref="LOI2:LOJ2"/>
    <mergeCell ref="LOK2:LOL2"/>
    <mergeCell ref="LOM2:LON2"/>
    <mergeCell ref="LOO2:LOP2"/>
    <mergeCell ref="LOQ2:LOR2"/>
    <mergeCell ref="LOS2:LOT2"/>
    <mergeCell ref="LNW2:LNX2"/>
    <mergeCell ref="LNY2:LNZ2"/>
    <mergeCell ref="LOA2:LOB2"/>
    <mergeCell ref="LOC2:LOD2"/>
    <mergeCell ref="LOE2:LOF2"/>
    <mergeCell ref="LOG2:LOH2"/>
    <mergeCell ref="LNK2:LNL2"/>
    <mergeCell ref="LNM2:LNN2"/>
    <mergeCell ref="LNO2:LNP2"/>
    <mergeCell ref="LNQ2:LNR2"/>
    <mergeCell ref="LNS2:LNT2"/>
    <mergeCell ref="LNU2:LNV2"/>
    <mergeCell ref="LMY2:LMZ2"/>
    <mergeCell ref="LNA2:LNB2"/>
    <mergeCell ref="LNC2:LND2"/>
    <mergeCell ref="LNE2:LNF2"/>
    <mergeCell ref="LNG2:LNH2"/>
    <mergeCell ref="LNI2:LNJ2"/>
    <mergeCell ref="LMM2:LMN2"/>
    <mergeCell ref="LMO2:LMP2"/>
    <mergeCell ref="LMQ2:LMR2"/>
    <mergeCell ref="LMS2:LMT2"/>
    <mergeCell ref="LMU2:LMV2"/>
    <mergeCell ref="LMW2:LMX2"/>
    <mergeCell ref="LMA2:LMB2"/>
    <mergeCell ref="LMC2:LMD2"/>
    <mergeCell ref="LME2:LMF2"/>
    <mergeCell ref="LMG2:LMH2"/>
    <mergeCell ref="LMI2:LMJ2"/>
    <mergeCell ref="LMK2:LML2"/>
    <mergeCell ref="LLO2:LLP2"/>
    <mergeCell ref="LLQ2:LLR2"/>
    <mergeCell ref="LLS2:LLT2"/>
    <mergeCell ref="LLU2:LLV2"/>
    <mergeCell ref="LLW2:LLX2"/>
    <mergeCell ref="LLY2:LLZ2"/>
    <mergeCell ref="LLC2:LLD2"/>
    <mergeCell ref="LLE2:LLF2"/>
    <mergeCell ref="LLG2:LLH2"/>
    <mergeCell ref="LLI2:LLJ2"/>
    <mergeCell ref="LLK2:LLL2"/>
    <mergeCell ref="LLM2:LLN2"/>
    <mergeCell ref="LKQ2:LKR2"/>
    <mergeCell ref="LKS2:LKT2"/>
    <mergeCell ref="LKU2:LKV2"/>
    <mergeCell ref="LKW2:LKX2"/>
    <mergeCell ref="LKY2:LKZ2"/>
    <mergeCell ref="LLA2:LLB2"/>
    <mergeCell ref="LKE2:LKF2"/>
    <mergeCell ref="LKG2:LKH2"/>
    <mergeCell ref="LKI2:LKJ2"/>
    <mergeCell ref="LKK2:LKL2"/>
    <mergeCell ref="LKM2:LKN2"/>
    <mergeCell ref="LKO2:LKP2"/>
    <mergeCell ref="LJS2:LJT2"/>
    <mergeCell ref="LJU2:LJV2"/>
    <mergeCell ref="LJW2:LJX2"/>
    <mergeCell ref="LJY2:LJZ2"/>
    <mergeCell ref="LKA2:LKB2"/>
    <mergeCell ref="LKC2:LKD2"/>
    <mergeCell ref="LJG2:LJH2"/>
    <mergeCell ref="LJI2:LJJ2"/>
    <mergeCell ref="LJK2:LJL2"/>
    <mergeCell ref="LJM2:LJN2"/>
    <mergeCell ref="LJO2:LJP2"/>
    <mergeCell ref="LJQ2:LJR2"/>
    <mergeCell ref="LIU2:LIV2"/>
    <mergeCell ref="LIW2:LIX2"/>
    <mergeCell ref="LIY2:LIZ2"/>
    <mergeCell ref="LJA2:LJB2"/>
    <mergeCell ref="LJC2:LJD2"/>
    <mergeCell ref="LJE2:LJF2"/>
    <mergeCell ref="LII2:LIJ2"/>
    <mergeCell ref="LIK2:LIL2"/>
    <mergeCell ref="LIM2:LIN2"/>
    <mergeCell ref="LIO2:LIP2"/>
    <mergeCell ref="LIQ2:LIR2"/>
    <mergeCell ref="LIS2:LIT2"/>
    <mergeCell ref="LHW2:LHX2"/>
    <mergeCell ref="LHY2:LHZ2"/>
    <mergeCell ref="LIA2:LIB2"/>
    <mergeCell ref="LIC2:LID2"/>
    <mergeCell ref="LIE2:LIF2"/>
    <mergeCell ref="LIG2:LIH2"/>
    <mergeCell ref="LHK2:LHL2"/>
    <mergeCell ref="LHM2:LHN2"/>
    <mergeCell ref="LHO2:LHP2"/>
    <mergeCell ref="LHQ2:LHR2"/>
    <mergeCell ref="LHS2:LHT2"/>
    <mergeCell ref="LHU2:LHV2"/>
    <mergeCell ref="LGY2:LGZ2"/>
    <mergeCell ref="LHA2:LHB2"/>
    <mergeCell ref="LHC2:LHD2"/>
    <mergeCell ref="LHE2:LHF2"/>
    <mergeCell ref="LHG2:LHH2"/>
    <mergeCell ref="LHI2:LHJ2"/>
    <mergeCell ref="LGM2:LGN2"/>
    <mergeCell ref="LGO2:LGP2"/>
    <mergeCell ref="LGQ2:LGR2"/>
    <mergeCell ref="LGS2:LGT2"/>
    <mergeCell ref="LGU2:LGV2"/>
    <mergeCell ref="LGW2:LGX2"/>
    <mergeCell ref="LGA2:LGB2"/>
    <mergeCell ref="LGC2:LGD2"/>
    <mergeCell ref="LGE2:LGF2"/>
    <mergeCell ref="LGG2:LGH2"/>
    <mergeCell ref="LGI2:LGJ2"/>
    <mergeCell ref="LGK2:LGL2"/>
    <mergeCell ref="LFO2:LFP2"/>
    <mergeCell ref="LFQ2:LFR2"/>
    <mergeCell ref="LFS2:LFT2"/>
    <mergeCell ref="LFU2:LFV2"/>
    <mergeCell ref="LFW2:LFX2"/>
    <mergeCell ref="LFY2:LFZ2"/>
    <mergeCell ref="LFC2:LFD2"/>
    <mergeCell ref="LFE2:LFF2"/>
    <mergeCell ref="LFG2:LFH2"/>
    <mergeCell ref="LFI2:LFJ2"/>
    <mergeCell ref="LFK2:LFL2"/>
    <mergeCell ref="LFM2:LFN2"/>
    <mergeCell ref="LEQ2:LER2"/>
    <mergeCell ref="LES2:LET2"/>
    <mergeCell ref="LEU2:LEV2"/>
    <mergeCell ref="LEW2:LEX2"/>
    <mergeCell ref="LEY2:LEZ2"/>
    <mergeCell ref="LFA2:LFB2"/>
    <mergeCell ref="LEE2:LEF2"/>
    <mergeCell ref="LEG2:LEH2"/>
    <mergeCell ref="LEI2:LEJ2"/>
    <mergeCell ref="LEK2:LEL2"/>
    <mergeCell ref="LEM2:LEN2"/>
    <mergeCell ref="LEO2:LEP2"/>
    <mergeCell ref="LDS2:LDT2"/>
    <mergeCell ref="LDU2:LDV2"/>
    <mergeCell ref="LDW2:LDX2"/>
    <mergeCell ref="LDY2:LDZ2"/>
    <mergeCell ref="LEA2:LEB2"/>
    <mergeCell ref="LEC2:LED2"/>
    <mergeCell ref="LDG2:LDH2"/>
    <mergeCell ref="LDI2:LDJ2"/>
    <mergeCell ref="LDK2:LDL2"/>
    <mergeCell ref="LDM2:LDN2"/>
    <mergeCell ref="LDO2:LDP2"/>
    <mergeCell ref="LDQ2:LDR2"/>
    <mergeCell ref="LCU2:LCV2"/>
    <mergeCell ref="LCW2:LCX2"/>
    <mergeCell ref="LCY2:LCZ2"/>
    <mergeCell ref="LDA2:LDB2"/>
    <mergeCell ref="LDC2:LDD2"/>
    <mergeCell ref="LDE2:LDF2"/>
    <mergeCell ref="LCI2:LCJ2"/>
    <mergeCell ref="LCK2:LCL2"/>
    <mergeCell ref="LCM2:LCN2"/>
    <mergeCell ref="LCO2:LCP2"/>
    <mergeCell ref="LCQ2:LCR2"/>
    <mergeCell ref="LCS2:LCT2"/>
    <mergeCell ref="LBW2:LBX2"/>
    <mergeCell ref="LBY2:LBZ2"/>
    <mergeCell ref="LCA2:LCB2"/>
    <mergeCell ref="LCC2:LCD2"/>
    <mergeCell ref="LCE2:LCF2"/>
    <mergeCell ref="LCG2:LCH2"/>
    <mergeCell ref="LBK2:LBL2"/>
    <mergeCell ref="LBM2:LBN2"/>
    <mergeCell ref="LBO2:LBP2"/>
    <mergeCell ref="LBQ2:LBR2"/>
    <mergeCell ref="LBS2:LBT2"/>
    <mergeCell ref="LBU2:LBV2"/>
    <mergeCell ref="LAY2:LAZ2"/>
    <mergeCell ref="LBA2:LBB2"/>
    <mergeCell ref="LBC2:LBD2"/>
    <mergeCell ref="LBE2:LBF2"/>
    <mergeCell ref="LBG2:LBH2"/>
    <mergeCell ref="LBI2:LBJ2"/>
    <mergeCell ref="LAM2:LAN2"/>
    <mergeCell ref="LAO2:LAP2"/>
    <mergeCell ref="LAQ2:LAR2"/>
    <mergeCell ref="LAS2:LAT2"/>
    <mergeCell ref="LAU2:LAV2"/>
    <mergeCell ref="LAW2:LAX2"/>
    <mergeCell ref="LAA2:LAB2"/>
    <mergeCell ref="LAC2:LAD2"/>
    <mergeCell ref="LAE2:LAF2"/>
    <mergeCell ref="LAG2:LAH2"/>
    <mergeCell ref="LAI2:LAJ2"/>
    <mergeCell ref="LAK2:LAL2"/>
    <mergeCell ref="KZO2:KZP2"/>
    <mergeCell ref="KZQ2:KZR2"/>
    <mergeCell ref="KZS2:KZT2"/>
    <mergeCell ref="KZU2:KZV2"/>
    <mergeCell ref="KZW2:KZX2"/>
    <mergeCell ref="KZY2:KZZ2"/>
    <mergeCell ref="KZC2:KZD2"/>
    <mergeCell ref="KZE2:KZF2"/>
    <mergeCell ref="KZG2:KZH2"/>
    <mergeCell ref="KZI2:KZJ2"/>
    <mergeCell ref="KZK2:KZL2"/>
    <mergeCell ref="KZM2:KZN2"/>
    <mergeCell ref="KYQ2:KYR2"/>
    <mergeCell ref="KYS2:KYT2"/>
    <mergeCell ref="KYU2:KYV2"/>
    <mergeCell ref="KYW2:KYX2"/>
    <mergeCell ref="KYY2:KYZ2"/>
    <mergeCell ref="KZA2:KZB2"/>
    <mergeCell ref="KYE2:KYF2"/>
    <mergeCell ref="KYG2:KYH2"/>
    <mergeCell ref="KYI2:KYJ2"/>
    <mergeCell ref="KYK2:KYL2"/>
    <mergeCell ref="KYM2:KYN2"/>
    <mergeCell ref="KYO2:KYP2"/>
    <mergeCell ref="KXS2:KXT2"/>
    <mergeCell ref="KXU2:KXV2"/>
    <mergeCell ref="KXW2:KXX2"/>
    <mergeCell ref="KXY2:KXZ2"/>
    <mergeCell ref="KYA2:KYB2"/>
    <mergeCell ref="KYC2:KYD2"/>
    <mergeCell ref="KXG2:KXH2"/>
    <mergeCell ref="KXI2:KXJ2"/>
    <mergeCell ref="KXK2:KXL2"/>
    <mergeCell ref="KXM2:KXN2"/>
    <mergeCell ref="KXO2:KXP2"/>
    <mergeCell ref="KXQ2:KXR2"/>
    <mergeCell ref="KWU2:KWV2"/>
    <mergeCell ref="KWW2:KWX2"/>
    <mergeCell ref="KWY2:KWZ2"/>
    <mergeCell ref="KXA2:KXB2"/>
    <mergeCell ref="KXC2:KXD2"/>
    <mergeCell ref="KXE2:KXF2"/>
    <mergeCell ref="KWI2:KWJ2"/>
    <mergeCell ref="KWK2:KWL2"/>
    <mergeCell ref="KWM2:KWN2"/>
    <mergeCell ref="KWO2:KWP2"/>
    <mergeCell ref="KWQ2:KWR2"/>
    <mergeCell ref="KWS2:KWT2"/>
    <mergeCell ref="KVW2:KVX2"/>
    <mergeCell ref="KVY2:KVZ2"/>
    <mergeCell ref="KWA2:KWB2"/>
    <mergeCell ref="KWC2:KWD2"/>
    <mergeCell ref="KWE2:KWF2"/>
    <mergeCell ref="KWG2:KWH2"/>
    <mergeCell ref="KVK2:KVL2"/>
    <mergeCell ref="KVM2:KVN2"/>
    <mergeCell ref="KVO2:KVP2"/>
    <mergeCell ref="KVQ2:KVR2"/>
    <mergeCell ref="KVS2:KVT2"/>
    <mergeCell ref="KVU2:KVV2"/>
    <mergeCell ref="KUY2:KUZ2"/>
    <mergeCell ref="KVA2:KVB2"/>
    <mergeCell ref="KVC2:KVD2"/>
    <mergeCell ref="KVE2:KVF2"/>
    <mergeCell ref="KVG2:KVH2"/>
    <mergeCell ref="KVI2:KVJ2"/>
    <mergeCell ref="KUM2:KUN2"/>
    <mergeCell ref="KUO2:KUP2"/>
    <mergeCell ref="KUQ2:KUR2"/>
    <mergeCell ref="KUS2:KUT2"/>
    <mergeCell ref="KUU2:KUV2"/>
    <mergeCell ref="KUW2:KUX2"/>
    <mergeCell ref="KUA2:KUB2"/>
    <mergeCell ref="KUC2:KUD2"/>
    <mergeCell ref="KUE2:KUF2"/>
    <mergeCell ref="KUG2:KUH2"/>
    <mergeCell ref="KUI2:KUJ2"/>
    <mergeCell ref="KUK2:KUL2"/>
    <mergeCell ref="KTO2:KTP2"/>
    <mergeCell ref="KTQ2:KTR2"/>
    <mergeCell ref="KTS2:KTT2"/>
    <mergeCell ref="KTU2:KTV2"/>
    <mergeCell ref="KTW2:KTX2"/>
    <mergeCell ref="KTY2:KTZ2"/>
    <mergeCell ref="KTC2:KTD2"/>
    <mergeCell ref="KTE2:KTF2"/>
    <mergeCell ref="KTG2:KTH2"/>
    <mergeCell ref="KTI2:KTJ2"/>
    <mergeCell ref="KTK2:KTL2"/>
    <mergeCell ref="KTM2:KTN2"/>
    <mergeCell ref="KSQ2:KSR2"/>
    <mergeCell ref="KSS2:KST2"/>
    <mergeCell ref="KSU2:KSV2"/>
    <mergeCell ref="KSW2:KSX2"/>
    <mergeCell ref="KSY2:KSZ2"/>
    <mergeCell ref="KTA2:KTB2"/>
    <mergeCell ref="KSE2:KSF2"/>
    <mergeCell ref="KSG2:KSH2"/>
    <mergeCell ref="KSI2:KSJ2"/>
    <mergeCell ref="KSK2:KSL2"/>
    <mergeCell ref="KSM2:KSN2"/>
    <mergeCell ref="KSO2:KSP2"/>
    <mergeCell ref="KRS2:KRT2"/>
    <mergeCell ref="KRU2:KRV2"/>
    <mergeCell ref="KRW2:KRX2"/>
    <mergeCell ref="KRY2:KRZ2"/>
    <mergeCell ref="KSA2:KSB2"/>
    <mergeCell ref="KSC2:KSD2"/>
    <mergeCell ref="KRG2:KRH2"/>
    <mergeCell ref="KRI2:KRJ2"/>
    <mergeCell ref="KRK2:KRL2"/>
    <mergeCell ref="KRM2:KRN2"/>
    <mergeCell ref="KRO2:KRP2"/>
    <mergeCell ref="KRQ2:KRR2"/>
    <mergeCell ref="KQU2:KQV2"/>
    <mergeCell ref="KQW2:KQX2"/>
    <mergeCell ref="KQY2:KQZ2"/>
    <mergeCell ref="KRA2:KRB2"/>
    <mergeCell ref="KRC2:KRD2"/>
    <mergeCell ref="KRE2:KRF2"/>
    <mergeCell ref="KQI2:KQJ2"/>
    <mergeCell ref="KQK2:KQL2"/>
    <mergeCell ref="KQM2:KQN2"/>
    <mergeCell ref="KQO2:KQP2"/>
    <mergeCell ref="KQQ2:KQR2"/>
    <mergeCell ref="KQS2:KQT2"/>
    <mergeCell ref="KPW2:KPX2"/>
    <mergeCell ref="KPY2:KPZ2"/>
    <mergeCell ref="KQA2:KQB2"/>
    <mergeCell ref="KQC2:KQD2"/>
    <mergeCell ref="KQE2:KQF2"/>
    <mergeCell ref="KQG2:KQH2"/>
    <mergeCell ref="KPK2:KPL2"/>
    <mergeCell ref="KPM2:KPN2"/>
    <mergeCell ref="KPO2:KPP2"/>
    <mergeCell ref="KPQ2:KPR2"/>
    <mergeCell ref="KPS2:KPT2"/>
    <mergeCell ref="KPU2:KPV2"/>
    <mergeCell ref="KOY2:KOZ2"/>
    <mergeCell ref="KPA2:KPB2"/>
    <mergeCell ref="KPC2:KPD2"/>
    <mergeCell ref="KPE2:KPF2"/>
    <mergeCell ref="KPG2:KPH2"/>
    <mergeCell ref="KPI2:KPJ2"/>
    <mergeCell ref="KOM2:KON2"/>
    <mergeCell ref="KOO2:KOP2"/>
    <mergeCell ref="KOQ2:KOR2"/>
    <mergeCell ref="KOS2:KOT2"/>
    <mergeCell ref="KOU2:KOV2"/>
    <mergeCell ref="KOW2:KOX2"/>
    <mergeCell ref="KOA2:KOB2"/>
    <mergeCell ref="KOC2:KOD2"/>
    <mergeCell ref="KOE2:KOF2"/>
    <mergeCell ref="KOG2:KOH2"/>
    <mergeCell ref="KOI2:KOJ2"/>
    <mergeCell ref="KOK2:KOL2"/>
    <mergeCell ref="KNO2:KNP2"/>
    <mergeCell ref="KNQ2:KNR2"/>
    <mergeCell ref="KNS2:KNT2"/>
    <mergeCell ref="KNU2:KNV2"/>
    <mergeCell ref="KNW2:KNX2"/>
    <mergeCell ref="KNY2:KNZ2"/>
    <mergeCell ref="KNC2:KND2"/>
    <mergeCell ref="KNE2:KNF2"/>
    <mergeCell ref="KNG2:KNH2"/>
    <mergeCell ref="KNI2:KNJ2"/>
    <mergeCell ref="KNK2:KNL2"/>
    <mergeCell ref="KNM2:KNN2"/>
    <mergeCell ref="KMQ2:KMR2"/>
    <mergeCell ref="KMS2:KMT2"/>
    <mergeCell ref="KMU2:KMV2"/>
    <mergeCell ref="KMW2:KMX2"/>
    <mergeCell ref="KMY2:KMZ2"/>
    <mergeCell ref="KNA2:KNB2"/>
    <mergeCell ref="KME2:KMF2"/>
    <mergeCell ref="KMG2:KMH2"/>
    <mergeCell ref="KMI2:KMJ2"/>
    <mergeCell ref="KMK2:KML2"/>
    <mergeCell ref="KMM2:KMN2"/>
    <mergeCell ref="KMO2:KMP2"/>
    <mergeCell ref="KLS2:KLT2"/>
    <mergeCell ref="KLU2:KLV2"/>
    <mergeCell ref="KLW2:KLX2"/>
    <mergeCell ref="KLY2:KLZ2"/>
    <mergeCell ref="KMA2:KMB2"/>
    <mergeCell ref="KMC2:KMD2"/>
    <mergeCell ref="KLG2:KLH2"/>
    <mergeCell ref="KLI2:KLJ2"/>
    <mergeCell ref="KLK2:KLL2"/>
    <mergeCell ref="KLM2:KLN2"/>
    <mergeCell ref="KLO2:KLP2"/>
    <mergeCell ref="KLQ2:KLR2"/>
    <mergeCell ref="KKU2:KKV2"/>
    <mergeCell ref="KKW2:KKX2"/>
    <mergeCell ref="KKY2:KKZ2"/>
    <mergeCell ref="KLA2:KLB2"/>
    <mergeCell ref="KLC2:KLD2"/>
    <mergeCell ref="KLE2:KLF2"/>
    <mergeCell ref="KKI2:KKJ2"/>
    <mergeCell ref="KKK2:KKL2"/>
    <mergeCell ref="KKM2:KKN2"/>
    <mergeCell ref="KKO2:KKP2"/>
    <mergeCell ref="KKQ2:KKR2"/>
    <mergeCell ref="KKS2:KKT2"/>
    <mergeCell ref="KJW2:KJX2"/>
    <mergeCell ref="KJY2:KJZ2"/>
    <mergeCell ref="KKA2:KKB2"/>
    <mergeCell ref="KKC2:KKD2"/>
    <mergeCell ref="KKE2:KKF2"/>
    <mergeCell ref="KKG2:KKH2"/>
    <mergeCell ref="KJK2:KJL2"/>
    <mergeCell ref="KJM2:KJN2"/>
    <mergeCell ref="KJO2:KJP2"/>
    <mergeCell ref="KJQ2:KJR2"/>
    <mergeCell ref="KJS2:KJT2"/>
    <mergeCell ref="KJU2:KJV2"/>
    <mergeCell ref="KIY2:KIZ2"/>
    <mergeCell ref="KJA2:KJB2"/>
    <mergeCell ref="KJC2:KJD2"/>
    <mergeCell ref="KJE2:KJF2"/>
    <mergeCell ref="KJG2:KJH2"/>
    <mergeCell ref="KJI2:KJJ2"/>
    <mergeCell ref="KIM2:KIN2"/>
    <mergeCell ref="KIO2:KIP2"/>
    <mergeCell ref="KIQ2:KIR2"/>
    <mergeCell ref="KIS2:KIT2"/>
    <mergeCell ref="KIU2:KIV2"/>
    <mergeCell ref="KIW2:KIX2"/>
    <mergeCell ref="KIA2:KIB2"/>
    <mergeCell ref="KIC2:KID2"/>
    <mergeCell ref="KIE2:KIF2"/>
    <mergeCell ref="KIG2:KIH2"/>
    <mergeCell ref="KII2:KIJ2"/>
    <mergeCell ref="KIK2:KIL2"/>
    <mergeCell ref="KHO2:KHP2"/>
    <mergeCell ref="KHQ2:KHR2"/>
    <mergeCell ref="KHS2:KHT2"/>
    <mergeCell ref="KHU2:KHV2"/>
    <mergeCell ref="KHW2:KHX2"/>
    <mergeCell ref="KHY2:KHZ2"/>
    <mergeCell ref="KHC2:KHD2"/>
    <mergeCell ref="KHE2:KHF2"/>
    <mergeCell ref="KHG2:KHH2"/>
    <mergeCell ref="KHI2:KHJ2"/>
    <mergeCell ref="KHK2:KHL2"/>
    <mergeCell ref="KHM2:KHN2"/>
    <mergeCell ref="KGQ2:KGR2"/>
    <mergeCell ref="KGS2:KGT2"/>
    <mergeCell ref="KGU2:KGV2"/>
    <mergeCell ref="KGW2:KGX2"/>
    <mergeCell ref="KGY2:KGZ2"/>
    <mergeCell ref="KHA2:KHB2"/>
    <mergeCell ref="KGE2:KGF2"/>
    <mergeCell ref="KGG2:KGH2"/>
    <mergeCell ref="KGI2:KGJ2"/>
    <mergeCell ref="KGK2:KGL2"/>
    <mergeCell ref="KGM2:KGN2"/>
    <mergeCell ref="KGO2:KGP2"/>
    <mergeCell ref="KFS2:KFT2"/>
    <mergeCell ref="KFU2:KFV2"/>
    <mergeCell ref="KFW2:KFX2"/>
    <mergeCell ref="KFY2:KFZ2"/>
    <mergeCell ref="KGA2:KGB2"/>
    <mergeCell ref="KGC2:KGD2"/>
    <mergeCell ref="KFG2:KFH2"/>
    <mergeCell ref="KFI2:KFJ2"/>
    <mergeCell ref="KFK2:KFL2"/>
    <mergeCell ref="KFM2:KFN2"/>
    <mergeCell ref="KFO2:KFP2"/>
    <mergeCell ref="KFQ2:KFR2"/>
    <mergeCell ref="KEU2:KEV2"/>
    <mergeCell ref="KEW2:KEX2"/>
    <mergeCell ref="KEY2:KEZ2"/>
    <mergeCell ref="KFA2:KFB2"/>
    <mergeCell ref="KFC2:KFD2"/>
    <mergeCell ref="KFE2:KFF2"/>
    <mergeCell ref="KEI2:KEJ2"/>
    <mergeCell ref="KEK2:KEL2"/>
    <mergeCell ref="KEM2:KEN2"/>
    <mergeCell ref="KEO2:KEP2"/>
    <mergeCell ref="KEQ2:KER2"/>
    <mergeCell ref="KES2:KET2"/>
    <mergeCell ref="KDW2:KDX2"/>
    <mergeCell ref="KDY2:KDZ2"/>
    <mergeCell ref="KEA2:KEB2"/>
    <mergeCell ref="KEC2:KED2"/>
    <mergeCell ref="KEE2:KEF2"/>
    <mergeCell ref="KEG2:KEH2"/>
    <mergeCell ref="KDK2:KDL2"/>
    <mergeCell ref="KDM2:KDN2"/>
    <mergeCell ref="KDO2:KDP2"/>
    <mergeCell ref="KDQ2:KDR2"/>
    <mergeCell ref="KDS2:KDT2"/>
    <mergeCell ref="KDU2:KDV2"/>
    <mergeCell ref="KCY2:KCZ2"/>
    <mergeCell ref="KDA2:KDB2"/>
    <mergeCell ref="KDC2:KDD2"/>
    <mergeCell ref="KDE2:KDF2"/>
    <mergeCell ref="KDG2:KDH2"/>
    <mergeCell ref="KDI2:KDJ2"/>
    <mergeCell ref="KCM2:KCN2"/>
    <mergeCell ref="KCO2:KCP2"/>
    <mergeCell ref="KCQ2:KCR2"/>
    <mergeCell ref="KCS2:KCT2"/>
    <mergeCell ref="KCU2:KCV2"/>
    <mergeCell ref="KCW2:KCX2"/>
    <mergeCell ref="KCA2:KCB2"/>
    <mergeCell ref="KCC2:KCD2"/>
    <mergeCell ref="KCE2:KCF2"/>
    <mergeCell ref="KCG2:KCH2"/>
    <mergeCell ref="KCI2:KCJ2"/>
    <mergeCell ref="KCK2:KCL2"/>
    <mergeCell ref="KBO2:KBP2"/>
    <mergeCell ref="KBQ2:KBR2"/>
    <mergeCell ref="KBS2:KBT2"/>
    <mergeCell ref="KBU2:KBV2"/>
    <mergeCell ref="KBW2:KBX2"/>
    <mergeCell ref="KBY2:KBZ2"/>
    <mergeCell ref="KBC2:KBD2"/>
    <mergeCell ref="KBE2:KBF2"/>
    <mergeCell ref="KBG2:KBH2"/>
    <mergeCell ref="KBI2:KBJ2"/>
    <mergeCell ref="KBK2:KBL2"/>
    <mergeCell ref="KBM2:KBN2"/>
    <mergeCell ref="KAQ2:KAR2"/>
    <mergeCell ref="KAS2:KAT2"/>
    <mergeCell ref="KAU2:KAV2"/>
    <mergeCell ref="KAW2:KAX2"/>
    <mergeCell ref="KAY2:KAZ2"/>
    <mergeCell ref="KBA2:KBB2"/>
    <mergeCell ref="KAE2:KAF2"/>
    <mergeCell ref="KAG2:KAH2"/>
    <mergeCell ref="KAI2:KAJ2"/>
    <mergeCell ref="KAK2:KAL2"/>
    <mergeCell ref="KAM2:KAN2"/>
    <mergeCell ref="KAO2:KAP2"/>
    <mergeCell ref="JZS2:JZT2"/>
    <mergeCell ref="JZU2:JZV2"/>
    <mergeCell ref="JZW2:JZX2"/>
    <mergeCell ref="JZY2:JZZ2"/>
    <mergeCell ref="KAA2:KAB2"/>
    <mergeCell ref="KAC2:KAD2"/>
    <mergeCell ref="JZG2:JZH2"/>
    <mergeCell ref="JZI2:JZJ2"/>
    <mergeCell ref="JZK2:JZL2"/>
    <mergeCell ref="JZM2:JZN2"/>
    <mergeCell ref="JZO2:JZP2"/>
    <mergeCell ref="JZQ2:JZR2"/>
    <mergeCell ref="JYU2:JYV2"/>
    <mergeCell ref="JYW2:JYX2"/>
    <mergeCell ref="JYY2:JYZ2"/>
    <mergeCell ref="JZA2:JZB2"/>
    <mergeCell ref="JZC2:JZD2"/>
    <mergeCell ref="JZE2:JZF2"/>
    <mergeCell ref="JYI2:JYJ2"/>
    <mergeCell ref="JYK2:JYL2"/>
    <mergeCell ref="JYM2:JYN2"/>
    <mergeCell ref="JYO2:JYP2"/>
    <mergeCell ref="JYQ2:JYR2"/>
    <mergeCell ref="JYS2:JYT2"/>
    <mergeCell ref="JXW2:JXX2"/>
    <mergeCell ref="JXY2:JXZ2"/>
    <mergeCell ref="JYA2:JYB2"/>
    <mergeCell ref="JYC2:JYD2"/>
    <mergeCell ref="JYE2:JYF2"/>
    <mergeCell ref="JYG2:JYH2"/>
    <mergeCell ref="JXK2:JXL2"/>
    <mergeCell ref="JXM2:JXN2"/>
    <mergeCell ref="JXO2:JXP2"/>
    <mergeCell ref="JXQ2:JXR2"/>
    <mergeCell ref="JXS2:JXT2"/>
    <mergeCell ref="JXU2:JXV2"/>
    <mergeCell ref="JWY2:JWZ2"/>
    <mergeCell ref="JXA2:JXB2"/>
    <mergeCell ref="JXC2:JXD2"/>
    <mergeCell ref="JXE2:JXF2"/>
    <mergeCell ref="JXG2:JXH2"/>
    <mergeCell ref="JXI2:JXJ2"/>
    <mergeCell ref="JWM2:JWN2"/>
    <mergeCell ref="JWO2:JWP2"/>
    <mergeCell ref="JWQ2:JWR2"/>
    <mergeCell ref="JWS2:JWT2"/>
    <mergeCell ref="JWU2:JWV2"/>
    <mergeCell ref="JWW2:JWX2"/>
    <mergeCell ref="JWA2:JWB2"/>
    <mergeCell ref="JWC2:JWD2"/>
    <mergeCell ref="JWE2:JWF2"/>
    <mergeCell ref="JWG2:JWH2"/>
    <mergeCell ref="JWI2:JWJ2"/>
    <mergeCell ref="JWK2:JWL2"/>
    <mergeCell ref="JVO2:JVP2"/>
    <mergeCell ref="JVQ2:JVR2"/>
    <mergeCell ref="JVS2:JVT2"/>
    <mergeCell ref="JVU2:JVV2"/>
    <mergeCell ref="JVW2:JVX2"/>
    <mergeCell ref="JVY2:JVZ2"/>
    <mergeCell ref="JVC2:JVD2"/>
    <mergeCell ref="JVE2:JVF2"/>
    <mergeCell ref="JVG2:JVH2"/>
    <mergeCell ref="JVI2:JVJ2"/>
    <mergeCell ref="JVK2:JVL2"/>
    <mergeCell ref="JVM2:JVN2"/>
    <mergeCell ref="JUQ2:JUR2"/>
    <mergeCell ref="JUS2:JUT2"/>
    <mergeCell ref="JUU2:JUV2"/>
    <mergeCell ref="JUW2:JUX2"/>
    <mergeCell ref="JUY2:JUZ2"/>
    <mergeCell ref="JVA2:JVB2"/>
    <mergeCell ref="JUE2:JUF2"/>
    <mergeCell ref="JUG2:JUH2"/>
    <mergeCell ref="JUI2:JUJ2"/>
    <mergeCell ref="JUK2:JUL2"/>
    <mergeCell ref="JUM2:JUN2"/>
    <mergeCell ref="JUO2:JUP2"/>
    <mergeCell ref="JTS2:JTT2"/>
    <mergeCell ref="JTU2:JTV2"/>
    <mergeCell ref="JTW2:JTX2"/>
    <mergeCell ref="JTY2:JTZ2"/>
    <mergeCell ref="JUA2:JUB2"/>
    <mergeCell ref="JUC2:JUD2"/>
    <mergeCell ref="JTG2:JTH2"/>
    <mergeCell ref="JTI2:JTJ2"/>
    <mergeCell ref="JTK2:JTL2"/>
    <mergeCell ref="JTM2:JTN2"/>
    <mergeCell ref="JTO2:JTP2"/>
    <mergeCell ref="JTQ2:JTR2"/>
    <mergeCell ref="JSU2:JSV2"/>
    <mergeCell ref="JSW2:JSX2"/>
    <mergeCell ref="JSY2:JSZ2"/>
    <mergeCell ref="JTA2:JTB2"/>
    <mergeCell ref="JTC2:JTD2"/>
    <mergeCell ref="JTE2:JTF2"/>
    <mergeCell ref="JSI2:JSJ2"/>
    <mergeCell ref="JSK2:JSL2"/>
    <mergeCell ref="JSM2:JSN2"/>
    <mergeCell ref="JSO2:JSP2"/>
    <mergeCell ref="JSQ2:JSR2"/>
    <mergeCell ref="JSS2:JST2"/>
    <mergeCell ref="JRW2:JRX2"/>
    <mergeCell ref="JRY2:JRZ2"/>
    <mergeCell ref="JSA2:JSB2"/>
    <mergeCell ref="JSC2:JSD2"/>
    <mergeCell ref="JSE2:JSF2"/>
    <mergeCell ref="JSG2:JSH2"/>
    <mergeCell ref="JRK2:JRL2"/>
    <mergeCell ref="JRM2:JRN2"/>
    <mergeCell ref="JRO2:JRP2"/>
    <mergeCell ref="JRQ2:JRR2"/>
    <mergeCell ref="JRS2:JRT2"/>
    <mergeCell ref="JRU2:JRV2"/>
    <mergeCell ref="JQY2:JQZ2"/>
    <mergeCell ref="JRA2:JRB2"/>
    <mergeCell ref="JRC2:JRD2"/>
    <mergeCell ref="JRE2:JRF2"/>
    <mergeCell ref="JRG2:JRH2"/>
    <mergeCell ref="JRI2:JRJ2"/>
    <mergeCell ref="JQM2:JQN2"/>
    <mergeCell ref="JQO2:JQP2"/>
    <mergeCell ref="JQQ2:JQR2"/>
    <mergeCell ref="JQS2:JQT2"/>
    <mergeCell ref="JQU2:JQV2"/>
    <mergeCell ref="JQW2:JQX2"/>
    <mergeCell ref="JQA2:JQB2"/>
    <mergeCell ref="JQC2:JQD2"/>
    <mergeCell ref="JQE2:JQF2"/>
    <mergeCell ref="JQG2:JQH2"/>
    <mergeCell ref="JQI2:JQJ2"/>
    <mergeCell ref="JQK2:JQL2"/>
    <mergeCell ref="JPO2:JPP2"/>
    <mergeCell ref="JPQ2:JPR2"/>
    <mergeCell ref="JPS2:JPT2"/>
    <mergeCell ref="JPU2:JPV2"/>
    <mergeCell ref="JPW2:JPX2"/>
    <mergeCell ref="JPY2:JPZ2"/>
    <mergeCell ref="JPC2:JPD2"/>
    <mergeCell ref="JPE2:JPF2"/>
    <mergeCell ref="JPG2:JPH2"/>
    <mergeCell ref="JPI2:JPJ2"/>
    <mergeCell ref="JPK2:JPL2"/>
    <mergeCell ref="JPM2:JPN2"/>
    <mergeCell ref="JOQ2:JOR2"/>
    <mergeCell ref="JOS2:JOT2"/>
    <mergeCell ref="JOU2:JOV2"/>
    <mergeCell ref="JOW2:JOX2"/>
    <mergeCell ref="JOY2:JOZ2"/>
    <mergeCell ref="JPA2:JPB2"/>
    <mergeCell ref="JOE2:JOF2"/>
    <mergeCell ref="JOG2:JOH2"/>
    <mergeCell ref="JOI2:JOJ2"/>
    <mergeCell ref="JOK2:JOL2"/>
    <mergeCell ref="JOM2:JON2"/>
    <mergeCell ref="JOO2:JOP2"/>
    <mergeCell ref="JNS2:JNT2"/>
    <mergeCell ref="JNU2:JNV2"/>
    <mergeCell ref="JNW2:JNX2"/>
    <mergeCell ref="JNY2:JNZ2"/>
    <mergeCell ref="JOA2:JOB2"/>
    <mergeCell ref="JOC2:JOD2"/>
    <mergeCell ref="JNG2:JNH2"/>
    <mergeCell ref="JNI2:JNJ2"/>
    <mergeCell ref="JNK2:JNL2"/>
    <mergeCell ref="JNM2:JNN2"/>
    <mergeCell ref="JNO2:JNP2"/>
    <mergeCell ref="JNQ2:JNR2"/>
    <mergeCell ref="JMU2:JMV2"/>
    <mergeCell ref="JMW2:JMX2"/>
    <mergeCell ref="JMY2:JMZ2"/>
    <mergeCell ref="JNA2:JNB2"/>
    <mergeCell ref="JNC2:JND2"/>
    <mergeCell ref="JNE2:JNF2"/>
    <mergeCell ref="JMI2:JMJ2"/>
    <mergeCell ref="JMK2:JML2"/>
    <mergeCell ref="JMM2:JMN2"/>
    <mergeCell ref="JMO2:JMP2"/>
    <mergeCell ref="JMQ2:JMR2"/>
    <mergeCell ref="JMS2:JMT2"/>
    <mergeCell ref="JLW2:JLX2"/>
    <mergeCell ref="JLY2:JLZ2"/>
    <mergeCell ref="JMA2:JMB2"/>
    <mergeCell ref="JMC2:JMD2"/>
    <mergeCell ref="JME2:JMF2"/>
    <mergeCell ref="JMG2:JMH2"/>
    <mergeCell ref="JLK2:JLL2"/>
    <mergeCell ref="JLM2:JLN2"/>
    <mergeCell ref="JLO2:JLP2"/>
    <mergeCell ref="JLQ2:JLR2"/>
    <mergeCell ref="JLS2:JLT2"/>
    <mergeCell ref="JLU2:JLV2"/>
    <mergeCell ref="JKY2:JKZ2"/>
    <mergeCell ref="JLA2:JLB2"/>
    <mergeCell ref="JLC2:JLD2"/>
    <mergeCell ref="JLE2:JLF2"/>
    <mergeCell ref="JLG2:JLH2"/>
    <mergeCell ref="JLI2:JLJ2"/>
    <mergeCell ref="JKM2:JKN2"/>
    <mergeCell ref="JKO2:JKP2"/>
    <mergeCell ref="JKQ2:JKR2"/>
    <mergeCell ref="JKS2:JKT2"/>
    <mergeCell ref="JKU2:JKV2"/>
    <mergeCell ref="JKW2:JKX2"/>
    <mergeCell ref="JKA2:JKB2"/>
    <mergeCell ref="JKC2:JKD2"/>
    <mergeCell ref="JKE2:JKF2"/>
    <mergeCell ref="JKG2:JKH2"/>
    <mergeCell ref="JKI2:JKJ2"/>
    <mergeCell ref="JKK2:JKL2"/>
    <mergeCell ref="JJO2:JJP2"/>
    <mergeCell ref="JJQ2:JJR2"/>
    <mergeCell ref="JJS2:JJT2"/>
    <mergeCell ref="JJU2:JJV2"/>
    <mergeCell ref="JJW2:JJX2"/>
    <mergeCell ref="JJY2:JJZ2"/>
    <mergeCell ref="JJC2:JJD2"/>
    <mergeCell ref="JJE2:JJF2"/>
    <mergeCell ref="JJG2:JJH2"/>
    <mergeCell ref="JJI2:JJJ2"/>
    <mergeCell ref="JJK2:JJL2"/>
    <mergeCell ref="JJM2:JJN2"/>
    <mergeCell ref="JIQ2:JIR2"/>
    <mergeCell ref="JIS2:JIT2"/>
    <mergeCell ref="JIU2:JIV2"/>
    <mergeCell ref="JIW2:JIX2"/>
    <mergeCell ref="JIY2:JIZ2"/>
    <mergeCell ref="JJA2:JJB2"/>
    <mergeCell ref="JIE2:JIF2"/>
    <mergeCell ref="JIG2:JIH2"/>
    <mergeCell ref="JII2:JIJ2"/>
    <mergeCell ref="JIK2:JIL2"/>
    <mergeCell ref="JIM2:JIN2"/>
    <mergeCell ref="JIO2:JIP2"/>
    <mergeCell ref="JHS2:JHT2"/>
    <mergeCell ref="JHU2:JHV2"/>
    <mergeCell ref="JHW2:JHX2"/>
    <mergeCell ref="JHY2:JHZ2"/>
    <mergeCell ref="JIA2:JIB2"/>
    <mergeCell ref="JIC2:JID2"/>
    <mergeCell ref="JHG2:JHH2"/>
    <mergeCell ref="JHI2:JHJ2"/>
    <mergeCell ref="JHK2:JHL2"/>
    <mergeCell ref="JHM2:JHN2"/>
    <mergeCell ref="JHO2:JHP2"/>
    <mergeCell ref="JHQ2:JHR2"/>
    <mergeCell ref="JGU2:JGV2"/>
    <mergeCell ref="JGW2:JGX2"/>
    <mergeCell ref="JGY2:JGZ2"/>
    <mergeCell ref="JHA2:JHB2"/>
    <mergeCell ref="JHC2:JHD2"/>
    <mergeCell ref="JHE2:JHF2"/>
    <mergeCell ref="JGI2:JGJ2"/>
    <mergeCell ref="JGK2:JGL2"/>
    <mergeCell ref="JGM2:JGN2"/>
    <mergeCell ref="JGO2:JGP2"/>
    <mergeCell ref="JGQ2:JGR2"/>
    <mergeCell ref="JGS2:JGT2"/>
    <mergeCell ref="JFW2:JFX2"/>
    <mergeCell ref="JFY2:JFZ2"/>
    <mergeCell ref="JGA2:JGB2"/>
    <mergeCell ref="JGC2:JGD2"/>
    <mergeCell ref="JGE2:JGF2"/>
    <mergeCell ref="JGG2:JGH2"/>
    <mergeCell ref="JFK2:JFL2"/>
    <mergeCell ref="JFM2:JFN2"/>
    <mergeCell ref="JFO2:JFP2"/>
    <mergeCell ref="JFQ2:JFR2"/>
    <mergeCell ref="JFS2:JFT2"/>
    <mergeCell ref="JFU2:JFV2"/>
    <mergeCell ref="JEY2:JEZ2"/>
    <mergeCell ref="JFA2:JFB2"/>
    <mergeCell ref="JFC2:JFD2"/>
    <mergeCell ref="JFE2:JFF2"/>
    <mergeCell ref="JFG2:JFH2"/>
    <mergeCell ref="JFI2:JFJ2"/>
    <mergeCell ref="JEM2:JEN2"/>
    <mergeCell ref="JEO2:JEP2"/>
    <mergeCell ref="JEQ2:JER2"/>
    <mergeCell ref="JES2:JET2"/>
    <mergeCell ref="JEU2:JEV2"/>
    <mergeCell ref="JEW2:JEX2"/>
    <mergeCell ref="JEA2:JEB2"/>
    <mergeCell ref="JEC2:JED2"/>
    <mergeCell ref="JEE2:JEF2"/>
    <mergeCell ref="JEG2:JEH2"/>
    <mergeCell ref="JEI2:JEJ2"/>
    <mergeCell ref="JEK2:JEL2"/>
    <mergeCell ref="JDO2:JDP2"/>
    <mergeCell ref="JDQ2:JDR2"/>
    <mergeCell ref="JDS2:JDT2"/>
    <mergeCell ref="JDU2:JDV2"/>
    <mergeCell ref="JDW2:JDX2"/>
    <mergeCell ref="JDY2:JDZ2"/>
    <mergeCell ref="JDC2:JDD2"/>
    <mergeCell ref="JDE2:JDF2"/>
    <mergeCell ref="JDG2:JDH2"/>
    <mergeCell ref="JDI2:JDJ2"/>
    <mergeCell ref="JDK2:JDL2"/>
    <mergeCell ref="JDM2:JDN2"/>
    <mergeCell ref="JCQ2:JCR2"/>
    <mergeCell ref="JCS2:JCT2"/>
    <mergeCell ref="JCU2:JCV2"/>
    <mergeCell ref="JCW2:JCX2"/>
    <mergeCell ref="JCY2:JCZ2"/>
    <mergeCell ref="JDA2:JDB2"/>
    <mergeCell ref="JCE2:JCF2"/>
    <mergeCell ref="JCG2:JCH2"/>
    <mergeCell ref="JCI2:JCJ2"/>
    <mergeCell ref="JCK2:JCL2"/>
    <mergeCell ref="JCM2:JCN2"/>
    <mergeCell ref="JCO2:JCP2"/>
    <mergeCell ref="JBS2:JBT2"/>
    <mergeCell ref="JBU2:JBV2"/>
    <mergeCell ref="JBW2:JBX2"/>
    <mergeCell ref="JBY2:JBZ2"/>
    <mergeCell ref="JCA2:JCB2"/>
    <mergeCell ref="JCC2:JCD2"/>
    <mergeCell ref="JBG2:JBH2"/>
    <mergeCell ref="JBI2:JBJ2"/>
    <mergeCell ref="JBK2:JBL2"/>
    <mergeCell ref="JBM2:JBN2"/>
    <mergeCell ref="JBO2:JBP2"/>
    <mergeCell ref="JBQ2:JBR2"/>
    <mergeCell ref="JAU2:JAV2"/>
    <mergeCell ref="JAW2:JAX2"/>
    <mergeCell ref="JAY2:JAZ2"/>
    <mergeCell ref="JBA2:JBB2"/>
    <mergeCell ref="JBC2:JBD2"/>
    <mergeCell ref="JBE2:JBF2"/>
    <mergeCell ref="JAI2:JAJ2"/>
    <mergeCell ref="JAK2:JAL2"/>
    <mergeCell ref="JAM2:JAN2"/>
    <mergeCell ref="JAO2:JAP2"/>
    <mergeCell ref="JAQ2:JAR2"/>
    <mergeCell ref="JAS2:JAT2"/>
    <mergeCell ref="IZW2:IZX2"/>
    <mergeCell ref="IZY2:IZZ2"/>
    <mergeCell ref="JAA2:JAB2"/>
    <mergeCell ref="JAC2:JAD2"/>
    <mergeCell ref="JAE2:JAF2"/>
    <mergeCell ref="JAG2:JAH2"/>
    <mergeCell ref="IZK2:IZL2"/>
    <mergeCell ref="IZM2:IZN2"/>
    <mergeCell ref="IZO2:IZP2"/>
    <mergeCell ref="IZQ2:IZR2"/>
    <mergeCell ref="IZS2:IZT2"/>
    <mergeCell ref="IZU2:IZV2"/>
    <mergeCell ref="IYY2:IYZ2"/>
    <mergeCell ref="IZA2:IZB2"/>
    <mergeCell ref="IZC2:IZD2"/>
    <mergeCell ref="IZE2:IZF2"/>
    <mergeCell ref="IZG2:IZH2"/>
    <mergeCell ref="IZI2:IZJ2"/>
    <mergeCell ref="IYM2:IYN2"/>
    <mergeCell ref="IYO2:IYP2"/>
    <mergeCell ref="IYQ2:IYR2"/>
    <mergeCell ref="IYS2:IYT2"/>
    <mergeCell ref="IYU2:IYV2"/>
    <mergeCell ref="IYW2:IYX2"/>
    <mergeCell ref="IYA2:IYB2"/>
    <mergeCell ref="IYC2:IYD2"/>
    <mergeCell ref="IYE2:IYF2"/>
    <mergeCell ref="IYG2:IYH2"/>
    <mergeCell ref="IYI2:IYJ2"/>
    <mergeCell ref="IYK2:IYL2"/>
    <mergeCell ref="IXO2:IXP2"/>
    <mergeCell ref="IXQ2:IXR2"/>
    <mergeCell ref="IXS2:IXT2"/>
    <mergeCell ref="IXU2:IXV2"/>
    <mergeCell ref="IXW2:IXX2"/>
    <mergeCell ref="IXY2:IXZ2"/>
    <mergeCell ref="IXC2:IXD2"/>
    <mergeCell ref="IXE2:IXF2"/>
    <mergeCell ref="IXG2:IXH2"/>
    <mergeCell ref="IXI2:IXJ2"/>
    <mergeCell ref="IXK2:IXL2"/>
    <mergeCell ref="IXM2:IXN2"/>
    <mergeCell ref="IWQ2:IWR2"/>
    <mergeCell ref="IWS2:IWT2"/>
    <mergeCell ref="IWU2:IWV2"/>
    <mergeCell ref="IWW2:IWX2"/>
    <mergeCell ref="IWY2:IWZ2"/>
    <mergeCell ref="IXA2:IXB2"/>
    <mergeCell ref="IWE2:IWF2"/>
    <mergeCell ref="IWG2:IWH2"/>
    <mergeCell ref="IWI2:IWJ2"/>
    <mergeCell ref="IWK2:IWL2"/>
    <mergeCell ref="IWM2:IWN2"/>
    <mergeCell ref="IWO2:IWP2"/>
    <mergeCell ref="IVS2:IVT2"/>
    <mergeCell ref="IVU2:IVV2"/>
    <mergeCell ref="IVW2:IVX2"/>
    <mergeCell ref="IVY2:IVZ2"/>
    <mergeCell ref="IWA2:IWB2"/>
    <mergeCell ref="IWC2:IWD2"/>
    <mergeCell ref="IVG2:IVH2"/>
    <mergeCell ref="IVI2:IVJ2"/>
    <mergeCell ref="IVK2:IVL2"/>
    <mergeCell ref="IVM2:IVN2"/>
    <mergeCell ref="IVO2:IVP2"/>
    <mergeCell ref="IVQ2:IVR2"/>
    <mergeCell ref="IUU2:IUV2"/>
    <mergeCell ref="IUW2:IUX2"/>
    <mergeCell ref="IUY2:IUZ2"/>
    <mergeCell ref="IVA2:IVB2"/>
    <mergeCell ref="IVC2:IVD2"/>
    <mergeCell ref="IVE2:IVF2"/>
    <mergeCell ref="IUI2:IUJ2"/>
    <mergeCell ref="IUK2:IUL2"/>
    <mergeCell ref="IUM2:IUN2"/>
    <mergeCell ref="IUO2:IUP2"/>
    <mergeCell ref="IUQ2:IUR2"/>
    <mergeCell ref="IUS2:IUT2"/>
    <mergeCell ref="ITW2:ITX2"/>
    <mergeCell ref="ITY2:ITZ2"/>
    <mergeCell ref="IUA2:IUB2"/>
    <mergeCell ref="IUC2:IUD2"/>
    <mergeCell ref="IUE2:IUF2"/>
    <mergeCell ref="IUG2:IUH2"/>
    <mergeCell ref="ITK2:ITL2"/>
    <mergeCell ref="ITM2:ITN2"/>
    <mergeCell ref="ITO2:ITP2"/>
    <mergeCell ref="ITQ2:ITR2"/>
    <mergeCell ref="ITS2:ITT2"/>
    <mergeCell ref="ITU2:ITV2"/>
    <mergeCell ref="ISY2:ISZ2"/>
    <mergeCell ref="ITA2:ITB2"/>
    <mergeCell ref="ITC2:ITD2"/>
    <mergeCell ref="ITE2:ITF2"/>
    <mergeCell ref="ITG2:ITH2"/>
    <mergeCell ref="ITI2:ITJ2"/>
    <mergeCell ref="ISM2:ISN2"/>
    <mergeCell ref="ISO2:ISP2"/>
    <mergeCell ref="ISQ2:ISR2"/>
    <mergeCell ref="ISS2:IST2"/>
    <mergeCell ref="ISU2:ISV2"/>
    <mergeCell ref="ISW2:ISX2"/>
    <mergeCell ref="ISA2:ISB2"/>
    <mergeCell ref="ISC2:ISD2"/>
    <mergeCell ref="ISE2:ISF2"/>
    <mergeCell ref="ISG2:ISH2"/>
    <mergeCell ref="ISI2:ISJ2"/>
    <mergeCell ref="ISK2:ISL2"/>
    <mergeCell ref="IRO2:IRP2"/>
    <mergeCell ref="IRQ2:IRR2"/>
    <mergeCell ref="IRS2:IRT2"/>
    <mergeCell ref="IRU2:IRV2"/>
    <mergeCell ref="IRW2:IRX2"/>
    <mergeCell ref="IRY2:IRZ2"/>
    <mergeCell ref="IRC2:IRD2"/>
    <mergeCell ref="IRE2:IRF2"/>
    <mergeCell ref="IRG2:IRH2"/>
    <mergeCell ref="IRI2:IRJ2"/>
    <mergeCell ref="IRK2:IRL2"/>
    <mergeCell ref="IRM2:IRN2"/>
    <mergeCell ref="IQQ2:IQR2"/>
    <mergeCell ref="IQS2:IQT2"/>
    <mergeCell ref="IQU2:IQV2"/>
    <mergeCell ref="IQW2:IQX2"/>
    <mergeCell ref="IQY2:IQZ2"/>
    <mergeCell ref="IRA2:IRB2"/>
    <mergeCell ref="IQE2:IQF2"/>
    <mergeCell ref="IQG2:IQH2"/>
    <mergeCell ref="IQI2:IQJ2"/>
    <mergeCell ref="IQK2:IQL2"/>
    <mergeCell ref="IQM2:IQN2"/>
    <mergeCell ref="IQO2:IQP2"/>
    <mergeCell ref="IPS2:IPT2"/>
    <mergeCell ref="IPU2:IPV2"/>
    <mergeCell ref="IPW2:IPX2"/>
    <mergeCell ref="IPY2:IPZ2"/>
    <mergeCell ref="IQA2:IQB2"/>
    <mergeCell ref="IQC2:IQD2"/>
    <mergeCell ref="IPG2:IPH2"/>
    <mergeCell ref="IPI2:IPJ2"/>
    <mergeCell ref="IPK2:IPL2"/>
    <mergeCell ref="IPM2:IPN2"/>
    <mergeCell ref="IPO2:IPP2"/>
    <mergeCell ref="IPQ2:IPR2"/>
    <mergeCell ref="IOU2:IOV2"/>
    <mergeCell ref="IOW2:IOX2"/>
    <mergeCell ref="IOY2:IOZ2"/>
    <mergeCell ref="IPA2:IPB2"/>
    <mergeCell ref="IPC2:IPD2"/>
    <mergeCell ref="IPE2:IPF2"/>
    <mergeCell ref="IOI2:IOJ2"/>
    <mergeCell ref="IOK2:IOL2"/>
    <mergeCell ref="IOM2:ION2"/>
    <mergeCell ref="IOO2:IOP2"/>
    <mergeCell ref="IOQ2:IOR2"/>
    <mergeCell ref="IOS2:IOT2"/>
    <mergeCell ref="INW2:INX2"/>
    <mergeCell ref="INY2:INZ2"/>
    <mergeCell ref="IOA2:IOB2"/>
    <mergeCell ref="IOC2:IOD2"/>
    <mergeCell ref="IOE2:IOF2"/>
    <mergeCell ref="IOG2:IOH2"/>
    <mergeCell ref="INK2:INL2"/>
    <mergeCell ref="INM2:INN2"/>
    <mergeCell ref="INO2:INP2"/>
    <mergeCell ref="INQ2:INR2"/>
    <mergeCell ref="INS2:INT2"/>
    <mergeCell ref="INU2:INV2"/>
    <mergeCell ref="IMY2:IMZ2"/>
    <mergeCell ref="INA2:INB2"/>
    <mergeCell ref="INC2:IND2"/>
    <mergeCell ref="INE2:INF2"/>
    <mergeCell ref="ING2:INH2"/>
    <mergeCell ref="INI2:INJ2"/>
    <mergeCell ref="IMM2:IMN2"/>
    <mergeCell ref="IMO2:IMP2"/>
    <mergeCell ref="IMQ2:IMR2"/>
    <mergeCell ref="IMS2:IMT2"/>
    <mergeCell ref="IMU2:IMV2"/>
    <mergeCell ref="IMW2:IMX2"/>
    <mergeCell ref="IMA2:IMB2"/>
    <mergeCell ref="IMC2:IMD2"/>
    <mergeCell ref="IME2:IMF2"/>
    <mergeCell ref="IMG2:IMH2"/>
    <mergeCell ref="IMI2:IMJ2"/>
    <mergeCell ref="IMK2:IML2"/>
    <mergeCell ref="ILO2:ILP2"/>
    <mergeCell ref="ILQ2:ILR2"/>
    <mergeCell ref="ILS2:ILT2"/>
    <mergeCell ref="ILU2:ILV2"/>
    <mergeCell ref="ILW2:ILX2"/>
    <mergeCell ref="ILY2:ILZ2"/>
    <mergeCell ref="ILC2:ILD2"/>
    <mergeCell ref="ILE2:ILF2"/>
    <mergeCell ref="ILG2:ILH2"/>
    <mergeCell ref="ILI2:ILJ2"/>
    <mergeCell ref="ILK2:ILL2"/>
    <mergeCell ref="ILM2:ILN2"/>
    <mergeCell ref="IKQ2:IKR2"/>
    <mergeCell ref="IKS2:IKT2"/>
    <mergeCell ref="IKU2:IKV2"/>
    <mergeCell ref="IKW2:IKX2"/>
    <mergeCell ref="IKY2:IKZ2"/>
    <mergeCell ref="ILA2:ILB2"/>
    <mergeCell ref="IKE2:IKF2"/>
    <mergeCell ref="IKG2:IKH2"/>
    <mergeCell ref="IKI2:IKJ2"/>
    <mergeCell ref="IKK2:IKL2"/>
    <mergeCell ref="IKM2:IKN2"/>
    <mergeCell ref="IKO2:IKP2"/>
    <mergeCell ref="IJS2:IJT2"/>
    <mergeCell ref="IJU2:IJV2"/>
    <mergeCell ref="IJW2:IJX2"/>
    <mergeCell ref="IJY2:IJZ2"/>
    <mergeCell ref="IKA2:IKB2"/>
    <mergeCell ref="IKC2:IKD2"/>
    <mergeCell ref="IJG2:IJH2"/>
    <mergeCell ref="IJI2:IJJ2"/>
    <mergeCell ref="IJK2:IJL2"/>
    <mergeCell ref="IJM2:IJN2"/>
    <mergeCell ref="IJO2:IJP2"/>
    <mergeCell ref="IJQ2:IJR2"/>
    <mergeCell ref="IIU2:IIV2"/>
    <mergeCell ref="IIW2:IIX2"/>
    <mergeCell ref="IIY2:IIZ2"/>
    <mergeCell ref="IJA2:IJB2"/>
    <mergeCell ref="IJC2:IJD2"/>
    <mergeCell ref="IJE2:IJF2"/>
    <mergeCell ref="III2:IIJ2"/>
    <mergeCell ref="IIK2:IIL2"/>
    <mergeCell ref="IIM2:IIN2"/>
    <mergeCell ref="IIO2:IIP2"/>
    <mergeCell ref="IIQ2:IIR2"/>
    <mergeCell ref="IIS2:IIT2"/>
    <mergeCell ref="IHW2:IHX2"/>
    <mergeCell ref="IHY2:IHZ2"/>
    <mergeCell ref="IIA2:IIB2"/>
    <mergeCell ref="IIC2:IID2"/>
    <mergeCell ref="IIE2:IIF2"/>
    <mergeCell ref="IIG2:IIH2"/>
    <mergeCell ref="IHK2:IHL2"/>
    <mergeCell ref="IHM2:IHN2"/>
    <mergeCell ref="IHO2:IHP2"/>
    <mergeCell ref="IHQ2:IHR2"/>
    <mergeCell ref="IHS2:IHT2"/>
    <mergeCell ref="IHU2:IHV2"/>
    <mergeCell ref="IGY2:IGZ2"/>
    <mergeCell ref="IHA2:IHB2"/>
    <mergeCell ref="IHC2:IHD2"/>
    <mergeCell ref="IHE2:IHF2"/>
    <mergeCell ref="IHG2:IHH2"/>
    <mergeCell ref="IHI2:IHJ2"/>
    <mergeCell ref="IGM2:IGN2"/>
    <mergeCell ref="IGO2:IGP2"/>
    <mergeCell ref="IGQ2:IGR2"/>
    <mergeCell ref="IGS2:IGT2"/>
    <mergeCell ref="IGU2:IGV2"/>
    <mergeCell ref="IGW2:IGX2"/>
    <mergeCell ref="IGA2:IGB2"/>
    <mergeCell ref="IGC2:IGD2"/>
    <mergeCell ref="IGE2:IGF2"/>
    <mergeCell ref="IGG2:IGH2"/>
    <mergeCell ref="IGI2:IGJ2"/>
    <mergeCell ref="IGK2:IGL2"/>
    <mergeCell ref="IFO2:IFP2"/>
    <mergeCell ref="IFQ2:IFR2"/>
    <mergeCell ref="IFS2:IFT2"/>
    <mergeCell ref="IFU2:IFV2"/>
    <mergeCell ref="IFW2:IFX2"/>
    <mergeCell ref="IFY2:IFZ2"/>
    <mergeCell ref="IFC2:IFD2"/>
    <mergeCell ref="IFE2:IFF2"/>
    <mergeCell ref="IFG2:IFH2"/>
    <mergeCell ref="IFI2:IFJ2"/>
    <mergeCell ref="IFK2:IFL2"/>
    <mergeCell ref="IFM2:IFN2"/>
    <mergeCell ref="IEQ2:IER2"/>
    <mergeCell ref="IES2:IET2"/>
    <mergeCell ref="IEU2:IEV2"/>
    <mergeCell ref="IEW2:IEX2"/>
    <mergeCell ref="IEY2:IEZ2"/>
    <mergeCell ref="IFA2:IFB2"/>
    <mergeCell ref="IEE2:IEF2"/>
    <mergeCell ref="IEG2:IEH2"/>
    <mergeCell ref="IEI2:IEJ2"/>
    <mergeCell ref="IEK2:IEL2"/>
    <mergeCell ref="IEM2:IEN2"/>
    <mergeCell ref="IEO2:IEP2"/>
    <mergeCell ref="IDS2:IDT2"/>
    <mergeCell ref="IDU2:IDV2"/>
    <mergeCell ref="IDW2:IDX2"/>
    <mergeCell ref="IDY2:IDZ2"/>
    <mergeCell ref="IEA2:IEB2"/>
    <mergeCell ref="IEC2:IED2"/>
    <mergeCell ref="IDG2:IDH2"/>
    <mergeCell ref="IDI2:IDJ2"/>
    <mergeCell ref="IDK2:IDL2"/>
    <mergeCell ref="IDM2:IDN2"/>
    <mergeCell ref="IDO2:IDP2"/>
    <mergeCell ref="IDQ2:IDR2"/>
    <mergeCell ref="ICU2:ICV2"/>
    <mergeCell ref="ICW2:ICX2"/>
    <mergeCell ref="ICY2:ICZ2"/>
    <mergeCell ref="IDA2:IDB2"/>
    <mergeCell ref="IDC2:IDD2"/>
    <mergeCell ref="IDE2:IDF2"/>
    <mergeCell ref="ICI2:ICJ2"/>
    <mergeCell ref="ICK2:ICL2"/>
    <mergeCell ref="ICM2:ICN2"/>
    <mergeCell ref="ICO2:ICP2"/>
    <mergeCell ref="ICQ2:ICR2"/>
    <mergeCell ref="ICS2:ICT2"/>
    <mergeCell ref="IBW2:IBX2"/>
    <mergeCell ref="IBY2:IBZ2"/>
    <mergeCell ref="ICA2:ICB2"/>
    <mergeCell ref="ICC2:ICD2"/>
    <mergeCell ref="ICE2:ICF2"/>
    <mergeCell ref="ICG2:ICH2"/>
    <mergeCell ref="IBK2:IBL2"/>
    <mergeCell ref="IBM2:IBN2"/>
    <mergeCell ref="IBO2:IBP2"/>
    <mergeCell ref="IBQ2:IBR2"/>
    <mergeCell ref="IBS2:IBT2"/>
    <mergeCell ref="IBU2:IBV2"/>
    <mergeCell ref="IAY2:IAZ2"/>
    <mergeCell ref="IBA2:IBB2"/>
    <mergeCell ref="IBC2:IBD2"/>
    <mergeCell ref="IBE2:IBF2"/>
    <mergeCell ref="IBG2:IBH2"/>
    <mergeCell ref="IBI2:IBJ2"/>
    <mergeCell ref="IAM2:IAN2"/>
    <mergeCell ref="IAO2:IAP2"/>
    <mergeCell ref="IAQ2:IAR2"/>
    <mergeCell ref="IAS2:IAT2"/>
    <mergeCell ref="IAU2:IAV2"/>
    <mergeCell ref="IAW2:IAX2"/>
    <mergeCell ref="IAA2:IAB2"/>
    <mergeCell ref="IAC2:IAD2"/>
    <mergeCell ref="IAE2:IAF2"/>
    <mergeCell ref="IAG2:IAH2"/>
    <mergeCell ref="IAI2:IAJ2"/>
    <mergeCell ref="IAK2:IAL2"/>
    <mergeCell ref="HZO2:HZP2"/>
    <mergeCell ref="HZQ2:HZR2"/>
    <mergeCell ref="HZS2:HZT2"/>
    <mergeCell ref="HZU2:HZV2"/>
    <mergeCell ref="HZW2:HZX2"/>
    <mergeCell ref="HZY2:HZZ2"/>
    <mergeCell ref="HZC2:HZD2"/>
    <mergeCell ref="HZE2:HZF2"/>
    <mergeCell ref="HZG2:HZH2"/>
    <mergeCell ref="HZI2:HZJ2"/>
    <mergeCell ref="HZK2:HZL2"/>
    <mergeCell ref="HZM2:HZN2"/>
    <mergeCell ref="HYQ2:HYR2"/>
    <mergeCell ref="HYS2:HYT2"/>
    <mergeCell ref="HYU2:HYV2"/>
    <mergeCell ref="HYW2:HYX2"/>
    <mergeCell ref="HYY2:HYZ2"/>
    <mergeCell ref="HZA2:HZB2"/>
    <mergeCell ref="HYE2:HYF2"/>
    <mergeCell ref="HYG2:HYH2"/>
    <mergeCell ref="HYI2:HYJ2"/>
    <mergeCell ref="HYK2:HYL2"/>
    <mergeCell ref="HYM2:HYN2"/>
    <mergeCell ref="HYO2:HYP2"/>
    <mergeCell ref="HXS2:HXT2"/>
    <mergeCell ref="HXU2:HXV2"/>
    <mergeCell ref="HXW2:HXX2"/>
    <mergeCell ref="HXY2:HXZ2"/>
    <mergeCell ref="HYA2:HYB2"/>
    <mergeCell ref="HYC2:HYD2"/>
    <mergeCell ref="HXG2:HXH2"/>
    <mergeCell ref="HXI2:HXJ2"/>
    <mergeCell ref="HXK2:HXL2"/>
    <mergeCell ref="HXM2:HXN2"/>
    <mergeCell ref="HXO2:HXP2"/>
    <mergeCell ref="HXQ2:HXR2"/>
    <mergeCell ref="HWU2:HWV2"/>
    <mergeCell ref="HWW2:HWX2"/>
    <mergeCell ref="HWY2:HWZ2"/>
    <mergeCell ref="HXA2:HXB2"/>
    <mergeCell ref="HXC2:HXD2"/>
    <mergeCell ref="HXE2:HXF2"/>
    <mergeCell ref="HWI2:HWJ2"/>
    <mergeCell ref="HWK2:HWL2"/>
    <mergeCell ref="HWM2:HWN2"/>
    <mergeCell ref="HWO2:HWP2"/>
    <mergeCell ref="HWQ2:HWR2"/>
    <mergeCell ref="HWS2:HWT2"/>
    <mergeCell ref="HVW2:HVX2"/>
    <mergeCell ref="HVY2:HVZ2"/>
    <mergeCell ref="HWA2:HWB2"/>
    <mergeCell ref="HWC2:HWD2"/>
    <mergeCell ref="HWE2:HWF2"/>
    <mergeCell ref="HWG2:HWH2"/>
    <mergeCell ref="HVK2:HVL2"/>
    <mergeCell ref="HVM2:HVN2"/>
    <mergeCell ref="HVO2:HVP2"/>
    <mergeCell ref="HVQ2:HVR2"/>
    <mergeCell ref="HVS2:HVT2"/>
    <mergeCell ref="HVU2:HVV2"/>
    <mergeCell ref="HUY2:HUZ2"/>
    <mergeCell ref="HVA2:HVB2"/>
    <mergeCell ref="HVC2:HVD2"/>
    <mergeCell ref="HVE2:HVF2"/>
    <mergeCell ref="HVG2:HVH2"/>
    <mergeCell ref="HVI2:HVJ2"/>
    <mergeCell ref="HUM2:HUN2"/>
    <mergeCell ref="HUO2:HUP2"/>
    <mergeCell ref="HUQ2:HUR2"/>
    <mergeCell ref="HUS2:HUT2"/>
    <mergeCell ref="HUU2:HUV2"/>
    <mergeCell ref="HUW2:HUX2"/>
    <mergeCell ref="HUA2:HUB2"/>
    <mergeCell ref="HUC2:HUD2"/>
    <mergeCell ref="HUE2:HUF2"/>
    <mergeCell ref="HUG2:HUH2"/>
    <mergeCell ref="HUI2:HUJ2"/>
    <mergeCell ref="HUK2:HUL2"/>
    <mergeCell ref="HTO2:HTP2"/>
    <mergeCell ref="HTQ2:HTR2"/>
    <mergeCell ref="HTS2:HTT2"/>
    <mergeCell ref="HTU2:HTV2"/>
    <mergeCell ref="HTW2:HTX2"/>
    <mergeCell ref="HTY2:HTZ2"/>
    <mergeCell ref="HTC2:HTD2"/>
    <mergeCell ref="HTE2:HTF2"/>
    <mergeCell ref="HTG2:HTH2"/>
    <mergeCell ref="HTI2:HTJ2"/>
    <mergeCell ref="HTK2:HTL2"/>
    <mergeCell ref="HTM2:HTN2"/>
    <mergeCell ref="HSQ2:HSR2"/>
    <mergeCell ref="HSS2:HST2"/>
    <mergeCell ref="HSU2:HSV2"/>
    <mergeCell ref="HSW2:HSX2"/>
    <mergeCell ref="HSY2:HSZ2"/>
    <mergeCell ref="HTA2:HTB2"/>
    <mergeCell ref="HSE2:HSF2"/>
    <mergeCell ref="HSG2:HSH2"/>
    <mergeCell ref="HSI2:HSJ2"/>
    <mergeCell ref="HSK2:HSL2"/>
    <mergeCell ref="HSM2:HSN2"/>
    <mergeCell ref="HSO2:HSP2"/>
    <mergeCell ref="HRS2:HRT2"/>
    <mergeCell ref="HRU2:HRV2"/>
    <mergeCell ref="HRW2:HRX2"/>
    <mergeCell ref="HRY2:HRZ2"/>
    <mergeCell ref="HSA2:HSB2"/>
    <mergeCell ref="HSC2:HSD2"/>
    <mergeCell ref="HRG2:HRH2"/>
    <mergeCell ref="HRI2:HRJ2"/>
    <mergeCell ref="HRK2:HRL2"/>
    <mergeCell ref="HRM2:HRN2"/>
    <mergeCell ref="HRO2:HRP2"/>
    <mergeCell ref="HRQ2:HRR2"/>
    <mergeCell ref="HQU2:HQV2"/>
    <mergeCell ref="HQW2:HQX2"/>
    <mergeCell ref="HQY2:HQZ2"/>
    <mergeCell ref="HRA2:HRB2"/>
    <mergeCell ref="HRC2:HRD2"/>
    <mergeCell ref="HRE2:HRF2"/>
    <mergeCell ref="HQI2:HQJ2"/>
    <mergeCell ref="HQK2:HQL2"/>
    <mergeCell ref="HQM2:HQN2"/>
    <mergeCell ref="HQO2:HQP2"/>
    <mergeCell ref="HQQ2:HQR2"/>
    <mergeCell ref="HQS2:HQT2"/>
    <mergeCell ref="HPW2:HPX2"/>
    <mergeCell ref="HPY2:HPZ2"/>
    <mergeCell ref="HQA2:HQB2"/>
    <mergeCell ref="HQC2:HQD2"/>
    <mergeCell ref="HQE2:HQF2"/>
    <mergeCell ref="HQG2:HQH2"/>
    <mergeCell ref="HPK2:HPL2"/>
    <mergeCell ref="HPM2:HPN2"/>
    <mergeCell ref="HPO2:HPP2"/>
    <mergeCell ref="HPQ2:HPR2"/>
    <mergeCell ref="HPS2:HPT2"/>
    <mergeCell ref="HPU2:HPV2"/>
    <mergeCell ref="HOY2:HOZ2"/>
    <mergeCell ref="HPA2:HPB2"/>
    <mergeCell ref="HPC2:HPD2"/>
    <mergeCell ref="HPE2:HPF2"/>
    <mergeCell ref="HPG2:HPH2"/>
    <mergeCell ref="HPI2:HPJ2"/>
    <mergeCell ref="HOM2:HON2"/>
    <mergeCell ref="HOO2:HOP2"/>
    <mergeCell ref="HOQ2:HOR2"/>
    <mergeCell ref="HOS2:HOT2"/>
    <mergeCell ref="HOU2:HOV2"/>
    <mergeCell ref="HOW2:HOX2"/>
    <mergeCell ref="HOA2:HOB2"/>
    <mergeCell ref="HOC2:HOD2"/>
    <mergeCell ref="HOE2:HOF2"/>
    <mergeCell ref="HOG2:HOH2"/>
    <mergeCell ref="HOI2:HOJ2"/>
    <mergeCell ref="HOK2:HOL2"/>
    <mergeCell ref="HNO2:HNP2"/>
    <mergeCell ref="HNQ2:HNR2"/>
    <mergeCell ref="HNS2:HNT2"/>
    <mergeCell ref="HNU2:HNV2"/>
    <mergeCell ref="HNW2:HNX2"/>
    <mergeCell ref="HNY2:HNZ2"/>
    <mergeCell ref="HNC2:HND2"/>
    <mergeCell ref="HNE2:HNF2"/>
    <mergeCell ref="HNG2:HNH2"/>
    <mergeCell ref="HNI2:HNJ2"/>
    <mergeCell ref="HNK2:HNL2"/>
    <mergeCell ref="HNM2:HNN2"/>
    <mergeCell ref="HMQ2:HMR2"/>
    <mergeCell ref="HMS2:HMT2"/>
    <mergeCell ref="HMU2:HMV2"/>
    <mergeCell ref="HMW2:HMX2"/>
    <mergeCell ref="HMY2:HMZ2"/>
    <mergeCell ref="HNA2:HNB2"/>
    <mergeCell ref="HME2:HMF2"/>
    <mergeCell ref="HMG2:HMH2"/>
    <mergeCell ref="HMI2:HMJ2"/>
    <mergeCell ref="HMK2:HML2"/>
    <mergeCell ref="HMM2:HMN2"/>
    <mergeCell ref="HMO2:HMP2"/>
    <mergeCell ref="HLS2:HLT2"/>
    <mergeCell ref="HLU2:HLV2"/>
    <mergeCell ref="HLW2:HLX2"/>
    <mergeCell ref="HLY2:HLZ2"/>
    <mergeCell ref="HMA2:HMB2"/>
    <mergeCell ref="HMC2:HMD2"/>
    <mergeCell ref="HLG2:HLH2"/>
    <mergeCell ref="HLI2:HLJ2"/>
    <mergeCell ref="HLK2:HLL2"/>
    <mergeCell ref="HLM2:HLN2"/>
    <mergeCell ref="HLO2:HLP2"/>
    <mergeCell ref="HLQ2:HLR2"/>
    <mergeCell ref="HKU2:HKV2"/>
    <mergeCell ref="HKW2:HKX2"/>
    <mergeCell ref="HKY2:HKZ2"/>
    <mergeCell ref="HLA2:HLB2"/>
    <mergeCell ref="HLC2:HLD2"/>
    <mergeCell ref="HLE2:HLF2"/>
    <mergeCell ref="HKI2:HKJ2"/>
    <mergeCell ref="HKK2:HKL2"/>
    <mergeCell ref="HKM2:HKN2"/>
    <mergeCell ref="HKO2:HKP2"/>
    <mergeCell ref="HKQ2:HKR2"/>
    <mergeCell ref="HKS2:HKT2"/>
    <mergeCell ref="HJW2:HJX2"/>
    <mergeCell ref="HJY2:HJZ2"/>
    <mergeCell ref="HKA2:HKB2"/>
    <mergeCell ref="HKC2:HKD2"/>
    <mergeCell ref="HKE2:HKF2"/>
    <mergeCell ref="HKG2:HKH2"/>
    <mergeCell ref="HJK2:HJL2"/>
    <mergeCell ref="HJM2:HJN2"/>
    <mergeCell ref="HJO2:HJP2"/>
    <mergeCell ref="HJQ2:HJR2"/>
    <mergeCell ref="HJS2:HJT2"/>
    <mergeCell ref="HJU2:HJV2"/>
    <mergeCell ref="HIY2:HIZ2"/>
    <mergeCell ref="HJA2:HJB2"/>
    <mergeCell ref="HJC2:HJD2"/>
    <mergeCell ref="HJE2:HJF2"/>
    <mergeCell ref="HJG2:HJH2"/>
    <mergeCell ref="HJI2:HJJ2"/>
    <mergeCell ref="HIM2:HIN2"/>
    <mergeCell ref="HIO2:HIP2"/>
    <mergeCell ref="HIQ2:HIR2"/>
    <mergeCell ref="HIS2:HIT2"/>
    <mergeCell ref="HIU2:HIV2"/>
    <mergeCell ref="HIW2:HIX2"/>
    <mergeCell ref="HIA2:HIB2"/>
    <mergeCell ref="HIC2:HID2"/>
    <mergeCell ref="HIE2:HIF2"/>
    <mergeCell ref="HIG2:HIH2"/>
    <mergeCell ref="HII2:HIJ2"/>
    <mergeCell ref="HIK2:HIL2"/>
    <mergeCell ref="HHO2:HHP2"/>
    <mergeCell ref="HHQ2:HHR2"/>
    <mergeCell ref="HHS2:HHT2"/>
    <mergeCell ref="HHU2:HHV2"/>
    <mergeCell ref="HHW2:HHX2"/>
    <mergeCell ref="HHY2:HHZ2"/>
    <mergeCell ref="HHC2:HHD2"/>
    <mergeCell ref="HHE2:HHF2"/>
    <mergeCell ref="HHG2:HHH2"/>
    <mergeCell ref="HHI2:HHJ2"/>
    <mergeCell ref="HHK2:HHL2"/>
    <mergeCell ref="HHM2:HHN2"/>
    <mergeCell ref="HGQ2:HGR2"/>
    <mergeCell ref="HGS2:HGT2"/>
    <mergeCell ref="HGU2:HGV2"/>
    <mergeCell ref="HGW2:HGX2"/>
    <mergeCell ref="HGY2:HGZ2"/>
    <mergeCell ref="HHA2:HHB2"/>
    <mergeCell ref="HGE2:HGF2"/>
    <mergeCell ref="HGG2:HGH2"/>
    <mergeCell ref="HGI2:HGJ2"/>
    <mergeCell ref="HGK2:HGL2"/>
    <mergeCell ref="HGM2:HGN2"/>
    <mergeCell ref="HGO2:HGP2"/>
    <mergeCell ref="HFS2:HFT2"/>
    <mergeCell ref="HFU2:HFV2"/>
    <mergeCell ref="HFW2:HFX2"/>
    <mergeCell ref="HFY2:HFZ2"/>
    <mergeCell ref="HGA2:HGB2"/>
    <mergeCell ref="HGC2:HGD2"/>
    <mergeCell ref="HFG2:HFH2"/>
    <mergeCell ref="HFI2:HFJ2"/>
    <mergeCell ref="HFK2:HFL2"/>
    <mergeCell ref="HFM2:HFN2"/>
    <mergeCell ref="HFO2:HFP2"/>
    <mergeCell ref="HFQ2:HFR2"/>
    <mergeCell ref="HEU2:HEV2"/>
    <mergeCell ref="HEW2:HEX2"/>
    <mergeCell ref="HEY2:HEZ2"/>
    <mergeCell ref="HFA2:HFB2"/>
    <mergeCell ref="HFC2:HFD2"/>
    <mergeCell ref="HFE2:HFF2"/>
    <mergeCell ref="HEI2:HEJ2"/>
    <mergeCell ref="HEK2:HEL2"/>
    <mergeCell ref="HEM2:HEN2"/>
    <mergeCell ref="HEO2:HEP2"/>
    <mergeCell ref="HEQ2:HER2"/>
    <mergeCell ref="HES2:HET2"/>
    <mergeCell ref="HDW2:HDX2"/>
    <mergeCell ref="HDY2:HDZ2"/>
    <mergeCell ref="HEA2:HEB2"/>
    <mergeCell ref="HEC2:HED2"/>
    <mergeCell ref="HEE2:HEF2"/>
    <mergeCell ref="HEG2:HEH2"/>
    <mergeCell ref="HDK2:HDL2"/>
    <mergeCell ref="HDM2:HDN2"/>
    <mergeCell ref="HDO2:HDP2"/>
    <mergeCell ref="HDQ2:HDR2"/>
    <mergeCell ref="HDS2:HDT2"/>
    <mergeCell ref="HDU2:HDV2"/>
    <mergeCell ref="HCY2:HCZ2"/>
    <mergeCell ref="HDA2:HDB2"/>
    <mergeCell ref="HDC2:HDD2"/>
    <mergeCell ref="HDE2:HDF2"/>
    <mergeCell ref="HDG2:HDH2"/>
    <mergeCell ref="HDI2:HDJ2"/>
    <mergeCell ref="HCM2:HCN2"/>
    <mergeCell ref="HCO2:HCP2"/>
    <mergeCell ref="HCQ2:HCR2"/>
    <mergeCell ref="HCS2:HCT2"/>
    <mergeCell ref="HCU2:HCV2"/>
    <mergeCell ref="HCW2:HCX2"/>
    <mergeCell ref="HCA2:HCB2"/>
    <mergeCell ref="HCC2:HCD2"/>
    <mergeCell ref="HCE2:HCF2"/>
    <mergeCell ref="HCG2:HCH2"/>
    <mergeCell ref="HCI2:HCJ2"/>
    <mergeCell ref="HCK2:HCL2"/>
    <mergeCell ref="HBO2:HBP2"/>
    <mergeCell ref="HBQ2:HBR2"/>
    <mergeCell ref="HBS2:HBT2"/>
    <mergeCell ref="HBU2:HBV2"/>
    <mergeCell ref="HBW2:HBX2"/>
    <mergeCell ref="HBY2:HBZ2"/>
    <mergeCell ref="HBC2:HBD2"/>
    <mergeCell ref="HBE2:HBF2"/>
    <mergeCell ref="HBG2:HBH2"/>
    <mergeCell ref="HBI2:HBJ2"/>
    <mergeCell ref="HBK2:HBL2"/>
    <mergeCell ref="HBM2:HBN2"/>
    <mergeCell ref="HAQ2:HAR2"/>
    <mergeCell ref="HAS2:HAT2"/>
    <mergeCell ref="HAU2:HAV2"/>
    <mergeCell ref="HAW2:HAX2"/>
    <mergeCell ref="HAY2:HAZ2"/>
    <mergeCell ref="HBA2:HBB2"/>
    <mergeCell ref="HAE2:HAF2"/>
    <mergeCell ref="HAG2:HAH2"/>
    <mergeCell ref="HAI2:HAJ2"/>
    <mergeCell ref="HAK2:HAL2"/>
    <mergeCell ref="HAM2:HAN2"/>
    <mergeCell ref="HAO2:HAP2"/>
    <mergeCell ref="GZS2:GZT2"/>
    <mergeCell ref="GZU2:GZV2"/>
    <mergeCell ref="GZW2:GZX2"/>
    <mergeCell ref="GZY2:GZZ2"/>
    <mergeCell ref="HAA2:HAB2"/>
    <mergeCell ref="HAC2:HAD2"/>
    <mergeCell ref="GZG2:GZH2"/>
    <mergeCell ref="GZI2:GZJ2"/>
    <mergeCell ref="GZK2:GZL2"/>
    <mergeCell ref="GZM2:GZN2"/>
    <mergeCell ref="GZO2:GZP2"/>
    <mergeCell ref="GZQ2:GZR2"/>
    <mergeCell ref="GYU2:GYV2"/>
    <mergeCell ref="GYW2:GYX2"/>
    <mergeCell ref="GYY2:GYZ2"/>
    <mergeCell ref="GZA2:GZB2"/>
    <mergeCell ref="GZC2:GZD2"/>
    <mergeCell ref="GZE2:GZF2"/>
    <mergeCell ref="GYI2:GYJ2"/>
    <mergeCell ref="GYK2:GYL2"/>
    <mergeCell ref="GYM2:GYN2"/>
    <mergeCell ref="GYO2:GYP2"/>
    <mergeCell ref="GYQ2:GYR2"/>
    <mergeCell ref="GYS2:GYT2"/>
    <mergeCell ref="GXW2:GXX2"/>
    <mergeCell ref="GXY2:GXZ2"/>
    <mergeCell ref="GYA2:GYB2"/>
    <mergeCell ref="GYC2:GYD2"/>
    <mergeCell ref="GYE2:GYF2"/>
    <mergeCell ref="GYG2:GYH2"/>
    <mergeCell ref="GXK2:GXL2"/>
    <mergeCell ref="GXM2:GXN2"/>
    <mergeCell ref="GXO2:GXP2"/>
    <mergeCell ref="GXQ2:GXR2"/>
    <mergeCell ref="GXS2:GXT2"/>
    <mergeCell ref="GXU2:GXV2"/>
    <mergeCell ref="GWY2:GWZ2"/>
    <mergeCell ref="GXA2:GXB2"/>
    <mergeCell ref="GXC2:GXD2"/>
    <mergeCell ref="GXE2:GXF2"/>
    <mergeCell ref="GXG2:GXH2"/>
    <mergeCell ref="GXI2:GXJ2"/>
    <mergeCell ref="GWM2:GWN2"/>
    <mergeCell ref="GWO2:GWP2"/>
    <mergeCell ref="GWQ2:GWR2"/>
    <mergeCell ref="GWS2:GWT2"/>
    <mergeCell ref="GWU2:GWV2"/>
    <mergeCell ref="GWW2:GWX2"/>
    <mergeCell ref="GWA2:GWB2"/>
    <mergeCell ref="GWC2:GWD2"/>
    <mergeCell ref="GWE2:GWF2"/>
    <mergeCell ref="GWG2:GWH2"/>
    <mergeCell ref="GWI2:GWJ2"/>
    <mergeCell ref="GWK2:GWL2"/>
    <mergeCell ref="GVO2:GVP2"/>
    <mergeCell ref="GVQ2:GVR2"/>
    <mergeCell ref="GVS2:GVT2"/>
    <mergeCell ref="GVU2:GVV2"/>
    <mergeCell ref="GVW2:GVX2"/>
    <mergeCell ref="GVY2:GVZ2"/>
    <mergeCell ref="GVC2:GVD2"/>
    <mergeCell ref="GVE2:GVF2"/>
    <mergeCell ref="GVG2:GVH2"/>
    <mergeCell ref="GVI2:GVJ2"/>
    <mergeCell ref="GVK2:GVL2"/>
    <mergeCell ref="GVM2:GVN2"/>
    <mergeCell ref="GUQ2:GUR2"/>
    <mergeCell ref="GUS2:GUT2"/>
    <mergeCell ref="GUU2:GUV2"/>
    <mergeCell ref="GUW2:GUX2"/>
    <mergeCell ref="GUY2:GUZ2"/>
    <mergeCell ref="GVA2:GVB2"/>
    <mergeCell ref="GUE2:GUF2"/>
    <mergeCell ref="GUG2:GUH2"/>
    <mergeCell ref="GUI2:GUJ2"/>
    <mergeCell ref="GUK2:GUL2"/>
    <mergeCell ref="GUM2:GUN2"/>
    <mergeCell ref="GUO2:GUP2"/>
    <mergeCell ref="GTS2:GTT2"/>
    <mergeCell ref="GTU2:GTV2"/>
    <mergeCell ref="GTW2:GTX2"/>
    <mergeCell ref="GTY2:GTZ2"/>
    <mergeCell ref="GUA2:GUB2"/>
    <mergeCell ref="GUC2:GUD2"/>
    <mergeCell ref="GTG2:GTH2"/>
    <mergeCell ref="GTI2:GTJ2"/>
    <mergeCell ref="GTK2:GTL2"/>
    <mergeCell ref="GTM2:GTN2"/>
    <mergeCell ref="GTO2:GTP2"/>
    <mergeCell ref="GTQ2:GTR2"/>
    <mergeCell ref="GSU2:GSV2"/>
    <mergeCell ref="GSW2:GSX2"/>
    <mergeCell ref="GSY2:GSZ2"/>
    <mergeCell ref="GTA2:GTB2"/>
    <mergeCell ref="GTC2:GTD2"/>
    <mergeCell ref="GTE2:GTF2"/>
    <mergeCell ref="GSI2:GSJ2"/>
    <mergeCell ref="GSK2:GSL2"/>
    <mergeCell ref="GSM2:GSN2"/>
    <mergeCell ref="GSO2:GSP2"/>
    <mergeCell ref="GSQ2:GSR2"/>
    <mergeCell ref="GSS2:GST2"/>
    <mergeCell ref="GRW2:GRX2"/>
    <mergeCell ref="GRY2:GRZ2"/>
    <mergeCell ref="GSA2:GSB2"/>
    <mergeCell ref="GSC2:GSD2"/>
    <mergeCell ref="GSE2:GSF2"/>
    <mergeCell ref="GSG2:GSH2"/>
    <mergeCell ref="GRK2:GRL2"/>
    <mergeCell ref="GRM2:GRN2"/>
    <mergeCell ref="GRO2:GRP2"/>
    <mergeCell ref="GRQ2:GRR2"/>
    <mergeCell ref="GRS2:GRT2"/>
    <mergeCell ref="GRU2:GRV2"/>
    <mergeCell ref="GQY2:GQZ2"/>
    <mergeCell ref="GRA2:GRB2"/>
    <mergeCell ref="GRC2:GRD2"/>
    <mergeCell ref="GRE2:GRF2"/>
    <mergeCell ref="GRG2:GRH2"/>
    <mergeCell ref="GRI2:GRJ2"/>
    <mergeCell ref="GQM2:GQN2"/>
    <mergeCell ref="GQO2:GQP2"/>
    <mergeCell ref="GQQ2:GQR2"/>
    <mergeCell ref="GQS2:GQT2"/>
    <mergeCell ref="GQU2:GQV2"/>
    <mergeCell ref="GQW2:GQX2"/>
    <mergeCell ref="GQA2:GQB2"/>
    <mergeCell ref="GQC2:GQD2"/>
    <mergeCell ref="GQE2:GQF2"/>
    <mergeCell ref="GQG2:GQH2"/>
    <mergeCell ref="GQI2:GQJ2"/>
    <mergeCell ref="GQK2:GQL2"/>
    <mergeCell ref="GPO2:GPP2"/>
    <mergeCell ref="GPQ2:GPR2"/>
    <mergeCell ref="GPS2:GPT2"/>
    <mergeCell ref="GPU2:GPV2"/>
    <mergeCell ref="GPW2:GPX2"/>
    <mergeCell ref="GPY2:GPZ2"/>
    <mergeCell ref="GPC2:GPD2"/>
    <mergeCell ref="GPE2:GPF2"/>
    <mergeCell ref="GPG2:GPH2"/>
    <mergeCell ref="GPI2:GPJ2"/>
    <mergeCell ref="GPK2:GPL2"/>
    <mergeCell ref="GPM2:GPN2"/>
    <mergeCell ref="GOQ2:GOR2"/>
    <mergeCell ref="GOS2:GOT2"/>
    <mergeCell ref="GOU2:GOV2"/>
    <mergeCell ref="GOW2:GOX2"/>
    <mergeCell ref="GOY2:GOZ2"/>
    <mergeCell ref="GPA2:GPB2"/>
    <mergeCell ref="GOE2:GOF2"/>
    <mergeCell ref="GOG2:GOH2"/>
    <mergeCell ref="GOI2:GOJ2"/>
    <mergeCell ref="GOK2:GOL2"/>
    <mergeCell ref="GOM2:GON2"/>
    <mergeCell ref="GOO2:GOP2"/>
    <mergeCell ref="GNS2:GNT2"/>
    <mergeCell ref="GNU2:GNV2"/>
    <mergeCell ref="GNW2:GNX2"/>
    <mergeCell ref="GNY2:GNZ2"/>
    <mergeCell ref="GOA2:GOB2"/>
    <mergeCell ref="GOC2:GOD2"/>
    <mergeCell ref="GNG2:GNH2"/>
    <mergeCell ref="GNI2:GNJ2"/>
    <mergeCell ref="GNK2:GNL2"/>
    <mergeCell ref="GNM2:GNN2"/>
    <mergeCell ref="GNO2:GNP2"/>
    <mergeCell ref="GNQ2:GNR2"/>
    <mergeCell ref="GMU2:GMV2"/>
    <mergeCell ref="GMW2:GMX2"/>
    <mergeCell ref="GMY2:GMZ2"/>
    <mergeCell ref="GNA2:GNB2"/>
    <mergeCell ref="GNC2:GND2"/>
    <mergeCell ref="GNE2:GNF2"/>
    <mergeCell ref="GMI2:GMJ2"/>
    <mergeCell ref="GMK2:GML2"/>
    <mergeCell ref="GMM2:GMN2"/>
    <mergeCell ref="GMO2:GMP2"/>
    <mergeCell ref="GMQ2:GMR2"/>
    <mergeCell ref="GMS2:GMT2"/>
    <mergeCell ref="GLW2:GLX2"/>
    <mergeCell ref="GLY2:GLZ2"/>
    <mergeCell ref="GMA2:GMB2"/>
    <mergeCell ref="GMC2:GMD2"/>
    <mergeCell ref="GME2:GMF2"/>
    <mergeCell ref="GMG2:GMH2"/>
    <mergeCell ref="GLK2:GLL2"/>
    <mergeCell ref="GLM2:GLN2"/>
    <mergeCell ref="GLO2:GLP2"/>
    <mergeCell ref="GLQ2:GLR2"/>
    <mergeCell ref="GLS2:GLT2"/>
    <mergeCell ref="GLU2:GLV2"/>
    <mergeCell ref="GKY2:GKZ2"/>
    <mergeCell ref="GLA2:GLB2"/>
    <mergeCell ref="GLC2:GLD2"/>
    <mergeCell ref="GLE2:GLF2"/>
    <mergeCell ref="GLG2:GLH2"/>
    <mergeCell ref="GLI2:GLJ2"/>
    <mergeCell ref="GKM2:GKN2"/>
    <mergeCell ref="GKO2:GKP2"/>
    <mergeCell ref="GKQ2:GKR2"/>
    <mergeCell ref="GKS2:GKT2"/>
    <mergeCell ref="GKU2:GKV2"/>
    <mergeCell ref="GKW2:GKX2"/>
    <mergeCell ref="GKA2:GKB2"/>
    <mergeCell ref="GKC2:GKD2"/>
    <mergeCell ref="GKE2:GKF2"/>
    <mergeCell ref="GKG2:GKH2"/>
    <mergeCell ref="GKI2:GKJ2"/>
    <mergeCell ref="GKK2:GKL2"/>
    <mergeCell ref="GJO2:GJP2"/>
    <mergeCell ref="GJQ2:GJR2"/>
    <mergeCell ref="GJS2:GJT2"/>
    <mergeCell ref="GJU2:GJV2"/>
    <mergeCell ref="GJW2:GJX2"/>
    <mergeCell ref="GJY2:GJZ2"/>
    <mergeCell ref="GJC2:GJD2"/>
    <mergeCell ref="GJE2:GJF2"/>
    <mergeCell ref="GJG2:GJH2"/>
    <mergeCell ref="GJI2:GJJ2"/>
    <mergeCell ref="GJK2:GJL2"/>
    <mergeCell ref="GJM2:GJN2"/>
    <mergeCell ref="GIQ2:GIR2"/>
    <mergeCell ref="GIS2:GIT2"/>
    <mergeCell ref="GIU2:GIV2"/>
    <mergeCell ref="GIW2:GIX2"/>
    <mergeCell ref="GIY2:GIZ2"/>
    <mergeCell ref="GJA2:GJB2"/>
    <mergeCell ref="GIE2:GIF2"/>
    <mergeCell ref="GIG2:GIH2"/>
    <mergeCell ref="GII2:GIJ2"/>
    <mergeCell ref="GIK2:GIL2"/>
    <mergeCell ref="GIM2:GIN2"/>
    <mergeCell ref="GIO2:GIP2"/>
    <mergeCell ref="GHS2:GHT2"/>
    <mergeCell ref="GHU2:GHV2"/>
    <mergeCell ref="GHW2:GHX2"/>
    <mergeCell ref="GHY2:GHZ2"/>
    <mergeCell ref="GIA2:GIB2"/>
    <mergeCell ref="GIC2:GID2"/>
    <mergeCell ref="GHG2:GHH2"/>
    <mergeCell ref="GHI2:GHJ2"/>
    <mergeCell ref="GHK2:GHL2"/>
    <mergeCell ref="GHM2:GHN2"/>
    <mergeCell ref="GHO2:GHP2"/>
    <mergeCell ref="GHQ2:GHR2"/>
    <mergeCell ref="GGU2:GGV2"/>
    <mergeCell ref="GGW2:GGX2"/>
    <mergeCell ref="GGY2:GGZ2"/>
    <mergeCell ref="GHA2:GHB2"/>
    <mergeCell ref="GHC2:GHD2"/>
    <mergeCell ref="GHE2:GHF2"/>
    <mergeCell ref="GGI2:GGJ2"/>
    <mergeCell ref="GGK2:GGL2"/>
    <mergeCell ref="GGM2:GGN2"/>
    <mergeCell ref="GGO2:GGP2"/>
    <mergeCell ref="GGQ2:GGR2"/>
    <mergeCell ref="GGS2:GGT2"/>
    <mergeCell ref="GFW2:GFX2"/>
    <mergeCell ref="GFY2:GFZ2"/>
    <mergeCell ref="GGA2:GGB2"/>
    <mergeCell ref="GGC2:GGD2"/>
    <mergeCell ref="GGE2:GGF2"/>
    <mergeCell ref="GGG2:GGH2"/>
    <mergeCell ref="GFK2:GFL2"/>
    <mergeCell ref="GFM2:GFN2"/>
    <mergeCell ref="GFO2:GFP2"/>
    <mergeCell ref="GFQ2:GFR2"/>
    <mergeCell ref="GFS2:GFT2"/>
    <mergeCell ref="GFU2:GFV2"/>
    <mergeCell ref="GEY2:GEZ2"/>
    <mergeCell ref="GFA2:GFB2"/>
    <mergeCell ref="GFC2:GFD2"/>
    <mergeCell ref="GFE2:GFF2"/>
    <mergeCell ref="GFG2:GFH2"/>
    <mergeCell ref="GFI2:GFJ2"/>
    <mergeCell ref="GEM2:GEN2"/>
    <mergeCell ref="GEO2:GEP2"/>
    <mergeCell ref="GEQ2:GER2"/>
    <mergeCell ref="GES2:GET2"/>
    <mergeCell ref="GEU2:GEV2"/>
    <mergeCell ref="GEW2:GEX2"/>
    <mergeCell ref="GEA2:GEB2"/>
    <mergeCell ref="GEC2:GED2"/>
    <mergeCell ref="GEE2:GEF2"/>
    <mergeCell ref="GEG2:GEH2"/>
    <mergeCell ref="GEI2:GEJ2"/>
    <mergeCell ref="GEK2:GEL2"/>
    <mergeCell ref="GDO2:GDP2"/>
    <mergeCell ref="GDQ2:GDR2"/>
    <mergeCell ref="GDS2:GDT2"/>
    <mergeCell ref="GDU2:GDV2"/>
    <mergeCell ref="GDW2:GDX2"/>
    <mergeCell ref="GDY2:GDZ2"/>
    <mergeCell ref="GDC2:GDD2"/>
    <mergeCell ref="GDE2:GDF2"/>
    <mergeCell ref="GDG2:GDH2"/>
    <mergeCell ref="GDI2:GDJ2"/>
    <mergeCell ref="GDK2:GDL2"/>
    <mergeCell ref="GDM2:GDN2"/>
    <mergeCell ref="GCQ2:GCR2"/>
    <mergeCell ref="GCS2:GCT2"/>
    <mergeCell ref="GCU2:GCV2"/>
    <mergeCell ref="GCW2:GCX2"/>
    <mergeCell ref="GCY2:GCZ2"/>
    <mergeCell ref="GDA2:GDB2"/>
    <mergeCell ref="GCE2:GCF2"/>
    <mergeCell ref="GCG2:GCH2"/>
    <mergeCell ref="GCI2:GCJ2"/>
    <mergeCell ref="GCK2:GCL2"/>
    <mergeCell ref="GCM2:GCN2"/>
    <mergeCell ref="GCO2:GCP2"/>
    <mergeCell ref="GBS2:GBT2"/>
    <mergeCell ref="GBU2:GBV2"/>
    <mergeCell ref="GBW2:GBX2"/>
    <mergeCell ref="GBY2:GBZ2"/>
    <mergeCell ref="GCA2:GCB2"/>
    <mergeCell ref="GCC2:GCD2"/>
    <mergeCell ref="GBG2:GBH2"/>
    <mergeCell ref="GBI2:GBJ2"/>
    <mergeCell ref="GBK2:GBL2"/>
    <mergeCell ref="GBM2:GBN2"/>
    <mergeCell ref="GBO2:GBP2"/>
    <mergeCell ref="GBQ2:GBR2"/>
    <mergeCell ref="GAU2:GAV2"/>
    <mergeCell ref="GAW2:GAX2"/>
    <mergeCell ref="GAY2:GAZ2"/>
    <mergeCell ref="GBA2:GBB2"/>
    <mergeCell ref="GBC2:GBD2"/>
    <mergeCell ref="GBE2:GBF2"/>
    <mergeCell ref="GAI2:GAJ2"/>
    <mergeCell ref="GAK2:GAL2"/>
    <mergeCell ref="GAM2:GAN2"/>
    <mergeCell ref="GAO2:GAP2"/>
    <mergeCell ref="GAQ2:GAR2"/>
    <mergeCell ref="GAS2:GAT2"/>
    <mergeCell ref="FZW2:FZX2"/>
    <mergeCell ref="FZY2:FZZ2"/>
    <mergeCell ref="GAA2:GAB2"/>
    <mergeCell ref="GAC2:GAD2"/>
    <mergeCell ref="GAE2:GAF2"/>
    <mergeCell ref="GAG2:GAH2"/>
    <mergeCell ref="FZK2:FZL2"/>
    <mergeCell ref="FZM2:FZN2"/>
    <mergeCell ref="FZO2:FZP2"/>
    <mergeCell ref="FZQ2:FZR2"/>
    <mergeCell ref="FZS2:FZT2"/>
    <mergeCell ref="FZU2:FZV2"/>
    <mergeCell ref="FYY2:FYZ2"/>
    <mergeCell ref="FZA2:FZB2"/>
    <mergeCell ref="FZC2:FZD2"/>
    <mergeCell ref="FZE2:FZF2"/>
    <mergeCell ref="FZG2:FZH2"/>
    <mergeCell ref="FZI2:FZJ2"/>
    <mergeCell ref="FYM2:FYN2"/>
    <mergeCell ref="FYO2:FYP2"/>
    <mergeCell ref="FYQ2:FYR2"/>
    <mergeCell ref="FYS2:FYT2"/>
    <mergeCell ref="FYU2:FYV2"/>
    <mergeCell ref="FYW2:FYX2"/>
    <mergeCell ref="FYA2:FYB2"/>
    <mergeCell ref="FYC2:FYD2"/>
    <mergeCell ref="FYE2:FYF2"/>
    <mergeCell ref="FYG2:FYH2"/>
    <mergeCell ref="FYI2:FYJ2"/>
    <mergeCell ref="FYK2:FYL2"/>
    <mergeCell ref="FXO2:FXP2"/>
    <mergeCell ref="FXQ2:FXR2"/>
    <mergeCell ref="FXS2:FXT2"/>
    <mergeCell ref="FXU2:FXV2"/>
    <mergeCell ref="FXW2:FXX2"/>
    <mergeCell ref="FXY2:FXZ2"/>
    <mergeCell ref="FXC2:FXD2"/>
    <mergeCell ref="FXE2:FXF2"/>
    <mergeCell ref="FXG2:FXH2"/>
    <mergeCell ref="FXI2:FXJ2"/>
    <mergeCell ref="FXK2:FXL2"/>
    <mergeCell ref="FXM2:FXN2"/>
    <mergeCell ref="FWQ2:FWR2"/>
    <mergeCell ref="FWS2:FWT2"/>
    <mergeCell ref="FWU2:FWV2"/>
    <mergeCell ref="FWW2:FWX2"/>
    <mergeCell ref="FWY2:FWZ2"/>
    <mergeCell ref="FXA2:FXB2"/>
    <mergeCell ref="FWE2:FWF2"/>
    <mergeCell ref="FWG2:FWH2"/>
    <mergeCell ref="FWI2:FWJ2"/>
    <mergeCell ref="FWK2:FWL2"/>
    <mergeCell ref="FWM2:FWN2"/>
    <mergeCell ref="FWO2:FWP2"/>
    <mergeCell ref="FVS2:FVT2"/>
    <mergeCell ref="FVU2:FVV2"/>
    <mergeCell ref="FVW2:FVX2"/>
    <mergeCell ref="FVY2:FVZ2"/>
    <mergeCell ref="FWA2:FWB2"/>
    <mergeCell ref="FWC2:FWD2"/>
    <mergeCell ref="FVG2:FVH2"/>
    <mergeCell ref="FVI2:FVJ2"/>
    <mergeCell ref="FVK2:FVL2"/>
    <mergeCell ref="FVM2:FVN2"/>
    <mergeCell ref="FVO2:FVP2"/>
    <mergeCell ref="FVQ2:FVR2"/>
    <mergeCell ref="FUU2:FUV2"/>
    <mergeCell ref="FUW2:FUX2"/>
    <mergeCell ref="FUY2:FUZ2"/>
    <mergeCell ref="FVA2:FVB2"/>
    <mergeCell ref="FVC2:FVD2"/>
    <mergeCell ref="FVE2:FVF2"/>
    <mergeCell ref="FUI2:FUJ2"/>
    <mergeCell ref="FUK2:FUL2"/>
    <mergeCell ref="FUM2:FUN2"/>
    <mergeCell ref="FUO2:FUP2"/>
    <mergeCell ref="FUQ2:FUR2"/>
    <mergeCell ref="FUS2:FUT2"/>
    <mergeCell ref="FTW2:FTX2"/>
    <mergeCell ref="FTY2:FTZ2"/>
    <mergeCell ref="FUA2:FUB2"/>
    <mergeCell ref="FUC2:FUD2"/>
    <mergeCell ref="FUE2:FUF2"/>
    <mergeCell ref="FUG2:FUH2"/>
    <mergeCell ref="FTK2:FTL2"/>
    <mergeCell ref="FTM2:FTN2"/>
    <mergeCell ref="FTO2:FTP2"/>
    <mergeCell ref="FTQ2:FTR2"/>
    <mergeCell ref="FTS2:FTT2"/>
    <mergeCell ref="FTU2:FTV2"/>
    <mergeCell ref="FSY2:FSZ2"/>
    <mergeCell ref="FTA2:FTB2"/>
    <mergeCell ref="FTC2:FTD2"/>
    <mergeCell ref="FTE2:FTF2"/>
    <mergeCell ref="FTG2:FTH2"/>
    <mergeCell ref="FTI2:FTJ2"/>
    <mergeCell ref="FSM2:FSN2"/>
    <mergeCell ref="FSO2:FSP2"/>
    <mergeCell ref="FSQ2:FSR2"/>
    <mergeCell ref="FSS2:FST2"/>
    <mergeCell ref="FSU2:FSV2"/>
    <mergeCell ref="FSW2:FSX2"/>
    <mergeCell ref="FSA2:FSB2"/>
    <mergeCell ref="FSC2:FSD2"/>
    <mergeCell ref="FSE2:FSF2"/>
    <mergeCell ref="FSG2:FSH2"/>
    <mergeCell ref="FSI2:FSJ2"/>
    <mergeCell ref="FSK2:FSL2"/>
    <mergeCell ref="FRO2:FRP2"/>
    <mergeCell ref="FRQ2:FRR2"/>
    <mergeCell ref="FRS2:FRT2"/>
    <mergeCell ref="FRU2:FRV2"/>
    <mergeCell ref="FRW2:FRX2"/>
    <mergeCell ref="FRY2:FRZ2"/>
    <mergeCell ref="FRC2:FRD2"/>
    <mergeCell ref="FRE2:FRF2"/>
    <mergeCell ref="FRG2:FRH2"/>
    <mergeCell ref="FRI2:FRJ2"/>
    <mergeCell ref="FRK2:FRL2"/>
    <mergeCell ref="FRM2:FRN2"/>
    <mergeCell ref="FQQ2:FQR2"/>
    <mergeCell ref="FQS2:FQT2"/>
    <mergeCell ref="FQU2:FQV2"/>
    <mergeCell ref="FQW2:FQX2"/>
    <mergeCell ref="FQY2:FQZ2"/>
    <mergeCell ref="FRA2:FRB2"/>
    <mergeCell ref="FQE2:FQF2"/>
    <mergeCell ref="FQG2:FQH2"/>
    <mergeCell ref="FQI2:FQJ2"/>
    <mergeCell ref="FQK2:FQL2"/>
    <mergeCell ref="FQM2:FQN2"/>
    <mergeCell ref="FQO2:FQP2"/>
    <mergeCell ref="FPS2:FPT2"/>
    <mergeCell ref="FPU2:FPV2"/>
    <mergeCell ref="FPW2:FPX2"/>
    <mergeCell ref="FPY2:FPZ2"/>
    <mergeCell ref="FQA2:FQB2"/>
    <mergeCell ref="FQC2:FQD2"/>
    <mergeCell ref="FPG2:FPH2"/>
    <mergeCell ref="FPI2:FPJ2"/>
    <mergeCell ref="FPK2:FPL2"/>
    <mergeCell ref="FPM2:FPN2"/>
    <mergeCell ref="FPO2:FPP2"/>
    <mergeCell ref="FPQ2:FPR2"/>
    <mergeCell ref="FOU2:FOV2"/>
    <mergeCell ref="FOW2:FOX2"/>
    <mergeCell ref="FOY2:FOZ2"/>
    <mergeCell ref="FPA2:FPB2"/>
    <mergeCell ref="FPC2:FPD2"/>
    <mergeCell ref="FPE2:FPF2"/>
    <mergeCell ref="FOI2:FOJ2"/>
    <mergeCell ref="FOK2:FOL2"/>
    <mergeCell ref="FOM2:FON2"/>
    <mergeCell ref="FOO2:FOP2"/>
    <mergeCell ref="FOQ2:FOR2"/>
    <mergeCell ref="FOS2:FOT2"/>
    <mergeCell ref="FNW2:FNX2"/>
    <mergeCell ref="FNY2:FNZ2"/>
    <mergeCell ref="FOA2:FOB2"/>
    <mergeCell ref="FOC2:FOD2"/>
    <mergeCell ref="FOE2:FOF2"/>
    <mergeCell ref="FOG2:FOH2"/>
    <mergeCell ref="FNK2:FNL2"/>
    <mergeCell ref="FNM2:FNN2"/>
    <mergeCell ref="FNO2:FNP2"/>
    <mergeCell ref="FNQ2:FNR2"/>
    <mergeCell ref="FNS2:FNT2"/>
    <mergeCell ref="FNU2:FNV2"/>
    <mergeCell ref="FMY2:FMZ2"/>
    <mergeCell ref="FNA2:FNB2"/>
    <mergeCell ref="FNC2:FND2"/>
    <mergeCell ref="FNE2:FNF2"/>
    <mergeCell ref="FNG2:FNH2"/>
    <mergeCell ref="FNI2:FNJ2"/>
    <mergeCell ref="FMM2:FMN2"/>
    <mergeCell ref="FMO2:FMP2"/>
    <mergeCell ref="FMQ2:FMR2"/>
    <mergeCell ref="FMS2:FMT2"/>
    <mergeCell ref="FMU2:FMV2"/>
    <mergeCell ref="FMW2:FMX2"/>
    <mergeCell ref="FMA2:FMB2"/>
    <mergeCell ref="FMC2:FMD2"/>
    <mergeCell ref="FME2:FMF2"/>
    <mergeCell ref="FMG2:FMH2"/>
    <mergeCell ref="FMI2:FMJ2"/>
    <mergeCell ref="FMK2:FML2"/>
    <mergeCell ref="FLO2:FLP2"/>
    <mergeCell ref="FLQ2:FLR2"/>
    <mergeCell ref="FLS2:FLT2"/>
    <mergeCell ref="FLU2:FLV2"/>
    <mergeCell ref="FLW2:FLX2"/>
    <mergeCell ref="FLY2:FLZ2"/>
    <mergeCell ref="FLC2:FLD2"/>
    <mergeCell ref="FLE2:FLF2"/>
    <mergeCell ref="FLG2:FLH2"/>
    <mergeCell ref="FLI2:FLJ2"/>
    <mergeCell ref="FLK2:FLL2"/>
    <mergeCell ref="FLM2:FLN2"/>
    <mergeCell ref="FKQ2:FKR2"/>
    <mergeCell ref="FKS2:FKT2"/>
    <mergeCell ref="FKU2:FKV2"/>
    <mergeCell ref="FKW2:FKX2"/>
    <mergeCell ref="FKY2:FKZ2"/>
    <mergeCell ref="FLA2:FLB2"/>
    <mergeCell ref="FKE2:FKF2"/>
    <mergeCell ref="FKG2:FKH2"/>
    <mergeCell ref="FKI2:FKJ2"/>
    <mergeCell ref="FKK2:FKL2"/>
    <mergeCell ref="FKM2:FKN2"/>
    <mergeCell ref="FKO2:FKP2"/>
    <mergeCell ref="FJS2:FJT2"/>
    <mergeCell ref="FJU2:FJV2"/>
    <mergeCell ref="FJW2:FJX2"/>
    <mergeCell ref="FJY2:FJZ2"/>
    <mergeCell ref="FKA2:FKB2"/>
    <mergeCell ref="FKC2:FKD2"/>
    <mergeCell ref="FJG2:FJH2"/>
    <mergeCell ref="FJI2:FJJ2"/>
    <mergeCell ref="FJK2:FJL2"/>
    <mergeCell ref="FJM2:FJN2"/>
    <mergeCell ref="FJO2:FJP2"/>
    <mergeCell ref="FJQ2:FJR2"/>
    <mergeCell ref="FIU2:FIV2"/>
    <mergeCell ref="FIW2:FIX2"/>
    <mergeCell ref="FIY2:FIZ2"/>
    <mergeCell ref="FJA2:FJB2"/>
    <mergeCell ref="FJC2:FJD2"/>
    <mergeCell ref="FJE2:FJF2"/>
    <mergeCell ref="FII2:FIJ2"/>
    <mergeCell ref="FIK2:FIL2"/>
    <mergeCell ref="FIM2:FIN2"/>
    <mergeCell ref="FIO2:FIP2"/>
    <mergeCell ref="FIQ2:FIR2"/>
    <mergeCell ref="FIS2:FIT2"/>
    <mergeCell ref="FHW2:FHX2"/>
    <mergeCell ref="FHY2:FHZ2"/>
    <mergeCell ref="FIA2:FIB2"/>
    <mergeCell ref="FIC2:FID2"/>
    <mergeCell ref="FIE2:FIF2"/>
    <mergeCell ref="FIG2:FIH2"/>
    <mergeCell ref="FHK2:FHL2"/>
    <mergeCell ref="FHM2:FHN2"/>
    <mergeCell ref="FHO2:FHP2"/>
    <mergeCell ref="FHQ2:FHR2"/>
    <mergeCell ref="FHS2:FHT2"/>
    <mergeCell ref="FHU2:FHV2"/>
    <mergeCell ref="FGY2:FGZ2"/>
    <mergeCell ref="FHA2:FHB2"/>
    <mergeCell ref="FHC2:FHD2"/>
    <mergeCell ref="FHE2:FHF2"/>
    <mergeCell ref="FHG2:FHH2"/>
    <mergeCell ref="FHI2:FHJ2"/>
    <mergeCell ref="FGM2:FGN2"/>
    <mergeCell ref="FGO2:FGP2"/>
    <mergeCell ref="FGQ2:FGR2"/>
    <mergeCell ref="FGS2:FGT2"/>
    <mergeCell ref="FGU2:FGV2"/>
    <mergeCell ref="FGW2:FGX2"/>
    <mergeCell ref="FGA2:FGB2"/>
    <mergeCell ref="FGC2:FGD2"/>
    <mergeCell ref="FGE2:FGF2"/>
    <mergeCell ref="FGG2:FGH2"/>
    <mergeCell ref="FGI2:FGJ2"/>
    <mergeCell ref="FGK2:FGL2"/>
    <mergeCell ref="FFO2:FFP2"/>
    <mergeCell ref="FFQ2:FFR2"/>
    <mergeCell ref="FFS2:FFT2"/>
    <mergeCell ref="FFU2:FFV2"/>
    <mergeCell ref="FFW2:FFX2"/>
    <mergeCell ref="FFY2:FFZ2"/>
    <mergeCell ref="FFC2:FFD2"/>
    <mergeCell ref="FFE2:FFF2"/>
    <mergeCell ref="FFG2:FFH2"/>
    <mergeCell ref="FFI2:FFJ2"/>
    <mergeCell ref="FFK2:FFL2"/>
    <mergeCell ref="FFM2:FFN2"/>
    <mergeCell ref="FEQ2:FER2"/>
    <mergeCell ref="FES2:FET2"/>
    <mergeCell ref="FEU2:FEV2"/>
    <mergeCell ref="FEW2:FEX2"/>
    <mergeCell ref="FEY2:FEZ2"/>
    <mergeCell ref="FFA2:FFB2"/>
    <mergeCell ref="FEE2:FEF2"/>
    <mergeCell ref="FEG2:FEH2"/>
    <mergeCell ref="FEI2:FEJ2"/>
    <mergeCell ref="FEK2:FEL2"/>
    <mergeCell ref="FEM2:FEN2"/>
    <mergeCell ref="FEO2:FEP2"/>
    <mergeCell ref="FDS2:FDT2"/>
    <mergeCell ref="FDU2:FDV2"/>
    <mergeCell ref="FDW2:FDX2"/>
    <mergeCell ref="FDY2:FDZ2"/>
    <mergeCell ref="FEA2:FEB2"/>
    <mergeCell ref="FEC2:FED2"/>
    <mergeCell ref="FDG2:FDH2"/>
    <mergeCell ref="FDI2:FDJ2"/>
    <mergeCell ref="FDK2:FDL2"/>
    <mergeCell ref="FDM2:FDN2"/>
    <mergeCell ref="FDO2:FDP2"/>
    <mergeCell ref="FDQ2:FDR2"/>
    <mergeCell ref="FCU2:FCV2"/>
    <mergeCell ref="FCW2:FCX2"/>
    <mergeCell ref="FCY2:FCZ2"/>
    <mergeCell ref="FDA2:FDB2"/>
    <mergeCell ref="FDC2:FDD2"/>
    <mergeCell ref="FDE2:FDF2"/>
    <mergeCell ref="FCI2:FCJ2"/>
    <mergeCell ref="FCK2:FCL2"/>
    <mergeCell ref="FCM2:FCN2"/>
    <mergeCell ref="FCO2:FCP2"/>
    <mergeCell ref="FCQ2:FCR2"/>
    <mergeCell ref="FCS2:FCT2"/>
    <mergeCell ref="FBW2:FBX2"/>
    <mergeCell ref="FBY2:FBZ2"/>
    <mergeCell ref="FCA2:FCB2"/>
    <mergeCell ref="FCC2:FCD2"/>
    <mergeCell ref="FCE2:FCF2"/>
    <mergeCell ref="FCG2:FCH2"/>
    <mergeCell ref="FBK2:FBL2"/>
    <mergeCell ref="FBM2:FBN2"/>
    <mergeCell ref="FBO2:FBP2"/>
    <mergeCell ref="FBQ2:FBR2"/>
    <mergeCell ref="FBS2:FBT2"/>
    <mergeCell ref="FBU2:FBV2"/>
    <mergeCell ref="FAY2:FAZ2"/>
    <mergeCell ref="FBA2:FBB2"/>
    <mergeCell ref="FBC2:FBD2"/>
    <mergeCell ref="FBE2:FBF2"/>
    <mergeCell ref="FBG2:FBH2"/>
    <mergeCell ref="FBI2:FBJ2"/>
    <mergeCell ref="FAM2:FAN2"/>
    <mergeCell ref="FAO2:FAP2"/>
    <mergeCell ref="FAQ2:FAR2"/>
    <mergeCell ref="FAS2:FAT2"/>
    <mergeCell ref="FAU2:FAV2"/>
    <mergeCell ref="FAW2:FAX2"/>
    <mergeCell ref="FAA2:FAB2"/>
    <mergeCell ref="FAC2:FAD2"/>
    <mergeCell ref="FAE2:FAF2"/>
    <mergeCell ref="FAG2:FAH2"/>
    <mergeCell ref="FAI2:FAJ2"/>
    <mergeCell ref="FAK2:FAL2"/>
    <mergeCell ref="EZO2:EZP2"/>
    <mergeCell ref="EZQ2:EZR2"/>
    <mergeCell ref="EZS2:EZT2"/>
    <mergeCell ref="EZU2:EZV2"/>
    <mergeCell ref="EZW2:EZX2"/>
    <mergeCell ref="EZY2:EZZ2"/>
    <mergeCell ref="EZC2:EZD2"/>
    <mergeCell ref="EZE2:EZF2"/>
    <mergeCell ref="EZG2:EZH2"/>
    <mergeCell ref="EZI2:EZJ2"/>
    <mergeCell ref="EZK2:EZL2"/>
    <mergeCell ref="EZM2:EZN2"/>
    <mergeCell ref="EYQ2:EYR2"/>
    <mergeCell ref="EYS2:EYT2"/>
    <mergeCell ref="EYU2:EYV2"/>
    <mergeCell ref="EYW2:EYX2"/>
    <mergeCell ref="EYY2:EYZ2"/>
    <mergeCell ref="EZA2:EZB2"/>
    <mergeCell ref="EYE2:EYF2"/>
    <mergeCell ref="EYG2:EYH2"/>
    <mergeCell ref="EYI2:EYJ2"/>
    <mergeCell ref="EYK2:EYL2"/>
    <mergeCell ref="EYM2:EYN2"/>
    <mergeCell ref="EYO2:EYP2"/>
    <mergeCell ref="EXS2:EXT2"/>
    <mergeCell ref="EXU2:EXV2"/>
    <mergeCell ref="EXW2:EXX2"/>
    <mergeCell ref="EXY2:EXZ2"/>
    <mergeCell ref="EYA2:EYB2"/>
    <mergeCell ref="EYC2:EYD2"/>
    <mergeCell ref="EXG2:EXH2"/>
    <mergeCell ref="EXI2:EXJ2"/>
    <mergeCell ref="EXK2:EXL2"/>
    <mergeCell ref="EXM2:EXN2"/>
    <mergeCell ref="EXO2:EXP2"/>
    <mergeCell ref="EXQ2:EXR2"/>
    <mergeCell ref="EWU2:EWV2"/>
    <mergeCell ref="EWW2:EWX2"/>
    <mergeCell ref="EWY2:EWZ2"/>
    <mergeCell ref="EXA2:EXB2"/>
    <mergeCell ref="EXC2:EXD2"/>
    <mergeCell ref="EXE2:EXF2"/>
    <mergeCell ref="EWI2:EWJ2"/>
    <mergeCell ref="EWK2:EWL2"/>
    <mergeCell ref="EWM2:EWN2"/>
    <mergeCell ref="EWO2:EWP2"/>
    <mergeCell ref="EWQ2:EWR2"/>
    <mergeCell ref="EWS2:EWT2"/>
    <mergeCell ref="EVW2:EVX2"/>
    <mergeCell ref="EVY2:EVZ2"/>
    <mergeCell ref="EWA2:EWB2"/>
    <mergeCell ref="EWC2:EWD2"/>
    <mergeCell ref="EWE2:EWF2"/>
    <mergeCell ref="EWG2:EWH2"/>
    <mergeCell ref="EVK2:EVL2"/>
    <mergeCell ref="EVM2:EVN2"/>
    <mergeCell ref="EVO2:EVP2"/>
    <mergeCell ref="EVQ2:EVR2"/>
    <mergeCell ref="EVS2:EVT2"/>
    <mergeCell ref="EVU2:EVV2"/>
    <mergeCell ref="EUY2:EUZ2"/>
    <mergeCell ref="EVA2:EVB2"/>
    <mergeCell ref="EVC2:EVD2"/>
    <mergeCell ref="EVE2:EVF2"/>
    <mergeCell ref="EVG2:EVH2"/>
    <mergeCell ref="EVI2:EVJ2"/>
    <mergeCell ref="EUM2:EUN2"/>
    <mergeCell ref="EUO2:EUP2"/>
    <mergeCell ref="EUQ2:EUR2"/>
    <mergeCell ref="EUS2:EUT2"/>
    <mergeCell ref="EUU2:EUV2"/>
    <mergeCell ref="EUW2:EUX2"/>
    <mergeCell ref="EUA2:EUB2"/>
    <mergeCell ref="EUC2:EUD2"/>
    <mergeCell ref="EUE2:EUF2"/>
    <mergeCell ref="EUG2:EUH2"/>
    <mergeCell ref="EUI2:EUJ2"/>
    <mergeCell ref="EUK2:EUL2"/>
    <mergeCell ref="ETO2:ETP2"/>
    <mergeCell ref="ETQ2:ETR2"/>
    <mergeCell ref="ETS2:ETT2"/>
    <mergeCell ref="ETU2:ETV2"/>
    <mergeCell ref="ETW2:ETX2"/>
    <mergeCell ref="ETY2:ETZ2"/>
    <mergeCell ref="ETC2:ETD2"/>
    <mergeCell ref="ETE2:ETF2"/>
    <mergeCell ref="ETG2:ETH2"/>
    <mergeCell ref="ETI2:ETJ2"/>
    <mergeCell ref="ETK2:ETL2"/>
    <mergeCell ref="ETM2:ETN2"/>
    <mergeCell ref="ESQ2:ESR2"/>
    <mergeCell ref="ESS2:EST2"/>
    <mergeCell ref="ESU2:ESV2"/>
    <mergeCell ref="ESW2:ESX2"/>
    <mergeCell ref="ESY2:ESZ2"/>
    <mergeCell ref="ETA2:ETB2"/>
    <mergeCell ref="ESE2:ESF2"/>
    <mergeCell ref="ESG2:ESH2"/>
    <mergeCell ref="ESI2:ESJ2"/>
    <mergeCell ref="ESK2:ESL2"/>
    <mergeCell ref="ESM2:ESN2"/>
    <mergeCell ref="ESO2:ESP2"/>
    <mergeCell ref="ERS2:ERT2"/>
    <mergeCell ref="ERU2:ERV2"/>
    <mergeCell ref="ERW2:ERX2"/>
    <mergeCell ref="ERY2:ERZ2"/>
    <mergeCell ref="ESA2:ESB2"/>
    <mergeCell ref="ESC2:ESD2"/>
    <mergeCell ref="ERG2:ERH2"/>
    <mergeCell ref="ERI2:ERJ2"/>
    <mergeCell ref="ERK2:ERL2"/>
    <mergeCell ref="ERM2:ERN2"/>
    <mergeCell ref="ERO2:ERP2"/>
    <mergeCell ref="ERQ2:ERR2"/>
    <mergeCell ref="EQU2:EQV2"/>
    <mergeCell ref="EQW2:EQX2"/>
    <mergeCell ref="EQY2:EQZ2"/>
    <mergeCell ref="ERA2:ERB2"/>
    <mergeCell ref="ERC2:ERD2"/>
    <mergeCell ref="ERE2:ERF2"/>
    <mergeCell ref="EQI2:EQJ2"/>
    <mergeCell ref="EQK2:EQL2"/>
    <mergeCell ref="EQM2:EQN2"/>
    <mergeCell ref="EQO2:EQP2"/>
    <mergeCell ref="EQQ2:EQR2"/>
    <mergeCell ref="EQS2:EQT2"/>
    <mergeCell ref="EPW2:EPX2"/>
    <mergeCell ref="EPY2:EPZ2"/>
    <mergeCell ref="EQA2:EQB2"/>
    <mergeCell ref="EQC2:EQD2"/>
    <mergeCell ref="EQE2:EQF2"/>
    <mergeCell ref="EQG2:EQH2"/>
    <mergeCell ref="EPK2:EPL2"/>
    <mergeCell ref="EPM2:EPN2"/>
    <mergeCell ref="EPO2:EPP2"/>
    <mergeCell ref="EPQ2:EPR2"/>
    <mergeCell ref="EPS2:EPT2"/>
    <mergeCell ref="EPU2:EPV2"/>
    <mergeCell ref="EOY2:EOZ2"/>
    <mergeCell ref="EPA2:EPB2"/>
    <mergeCell ref="EPC2:EPD2"/>
    <mergeCell ref="EPE2:EPF2"/>
    <mergeCell ref="EPG2:EPH2"/>
    <mergeCell ref="EPI2:EPJ2"/>
    <mergeCell ref="EOM2:EON2"/>
    <mergeCell ref="EOO2:EOP2"/>
    <mergeCell ref="EOQ2:EOR2"/>
    <mergeCell ref="EOS2:EOT2"/>
    <mergeCell ref="EOU2:EOV2"/>
    <mergeCell ref="EOW2:EOX2"/>
    <mergeCell ref="EOA2:EOB2"/>
    <mergeCell ref="EOC2:EOD2"/>
    <mergeCell ref="EOE2:EOF2"/>
    <mergeCell ref="EOG2:EOH2"/>
    <mergeCell ref="EOI2:EOJ2"/>
    <mergeCell ref="EOK2:EOL2"/>
    <mergeCell ref="ENO2:ENP2"/>
    <mergeCell ref="ENQ2:ENR2"/>
    <mergeCell ref="ENS2:ENT2"/>
    <mergeCell ref="ENU2:ENV2"/>
    <mergeCell ref="ENW2:ENX2"/>
    <mergeCell ref="ENY2:ENZ2"/>
    <mergeCell ref="ENC2:END2"/>
    <mergeCell ref="ENE2:ENF2"/>
    <mergeCell ref="ENG2:ENH2"/>
    <mergeCell ref="ENI2:ENJ2"/>
    <mergeCell ref="ENK2:ENL2"/>
    <mergeCell ref="ENM2:ENN2"/>
    <mergeCell ref="EMQ2:EMR2"/>
    <mergeCell ref="EMS2:EMT2"/>
    <mergeCell ref="EMU2:EMV2"/>
    <mergeCell ref="EMW2:EMX2"/>
    <mergeCell ref="EMY2:EMZ2"/>
    <mergeCell ref="ENA2:ENB2"/>
    <mergeCell ref="EME2:EMF2"/>
    <mergeCell ref="EMG2:EMH2"/>
    <mergeCell ref="EMI2:EMJ2"/>
    <mergeCell ref="EMK2:EML2"/>
    <mergeCell ref="EMM2:EMN2"/>
    <mergeCell ref="EMO2:EMP2"/>
    <mergeCell ref="ELS2:ELT2"/>
    <mergeCell ref="ELU2:ELV2"/>
    <mergeCell ref="ELW2:ELX2"/>
    <mergeCell ref="ELY2:ELZ2"/>
    <mergeCell ref="EMA2:EMB2"/>
    <mergeCell ref="EMC2:EMD2"/>
    <mergeCell ref="ELG2:ELH2"/>
    <mergeCell ref="ELI2:ELJ2"/>
    <mergeCell ref="ELK2:ELL2"/>
    <mergeCell ref="ELM2:ELN2"/>
    <mergeCell ref="ELO2:ELP2"/>
    <mergeCell ref="ELQ2:ELR2"/>
    <mergeCell ref="EKU2:EKV2"/>
    <mergeCell ref="EKW2:EKX2"/>
    <mergeCell ref="EKY2:EKZ2"/>
    <mergeCell ref="ELA2:ELB2"/>
    <mergeCell ref="ELC2:ELD2"/>
    <mergeCell ref="ELE2:ELF2"/>
    <mergeCell ref="EKI2:EKJ2"/>
    <mergeCell ref="EKK2:EKL2"/>
    <mergeCell ref="EKM2:EKN2"/>
    <mergeCell ref="EKO2:EKP2"/>
    <mergeCell ref="EKQ2:EKR2"/>
    <mergeCell ref="EKS2:EKT2"/>
    <mergeCell ref="EJW2:EJX2"/>
    <mergeCell ref="EJY2:EJZ2"/>
    <mergeCell ref="EKA2:EKB2"/>
    <mergeCell ref="EKC2:EKD2"/>
    <mergeCell ref="EKE2:EKF2"/>
    <mergeCell ref="EKG2:EKH2"/>
    <mergeCell ref="EJK2:EJL2"/>
    <mergeCell ref="EJM2:EJN2"/>
    <mergeCell ref="EJO2:EJP2"/>
    <mergeCell ref="EJQ2:EJR2"/>
    <mergeCell ref="EJS2:EJT2"/>
    <mergeCell ref="EJU2:EJV2"/>
    <mergeCell ref="EIY2:EIZ2"/>
    <mergeCell ref="EJA2:EJB2"/>
    <mergeCell ref="EJC2:EJD2"/>
    <mergeCell ref="EJE2:EJF2"/>
    <mergeCell ref="EJG2:EJH2"/>
    <mergeCell ref="EJI2:EJJ2"/>
    <mergeCell ref="EIM2:EIN2"/>
    <mergeCell ref="EIO2:EIP2"/>
    <mergeCell ref="EIQ2:EIR2"/>
    <mergeCell ref="EIS2:EIT2"/>
    <mergeCell ref="EIU2:EIV2"/>
    <mergeCell ref="EIW2:EIX2"/>
    <mergeCell ref="EIA2:EIB2"/>
    <mergeCell ref="EIC2:EID2"/>
    <mergeCell ref="EIE2:EIF2"/>
    <mergeCell ref="EIG2:EIH2"/>
    <mergeCell ref="EII2:EIJ2"/>
    <mergeCell ref="EIK2:EIL2"/>
    <mergeCell ref="EHO2:EHP2"/>
    <mergeCell ref="EHQ2:EHR2"/>
    <mergeCell ref="EHS2:EHT2"/>
    <mergeCell ref="EHU2:EHV2"/>
    <mergeCell ref="EHW2:EHX2"/>
    <mergeCell ref="EHY2:EHZ2"/>
    <mergeCell ref="EHC2:EHD2"/>
    <mergeCell ref="EHE2:EHF2"/>
    <mergeCell ref="EHG2:EHH2"/>
    <mergeCell ref="EHI2:EHJ2"/>
    <mergeCell ref="EHK2:EHL2"/>
    <mergeCell ref="EHM2:EHN2"/>
    <mergeCell ref="EGQ2:EGR2"/>
    <mergeCell ref="EGS2:EGT2"/>
    <mergeCell ref="EGU2:EGV2"/>
    <mergeCell ref="EGW2:EGX2"/>
    <mergeCell ref="EGY2:EGZ2"/>
    <mergeCell ref="EHA2:EHB2"/>
    <mergeCell ref="EGE2:EGF2"/>
    <mergeCell ref="EGG2:EGH2"/>
    <mergeCell ref="EGI2:EGJ2"/>
    <mergeCell ref="EGK2:EGL2"/>
    <mergeCell ref="EGM2:EGN2"/>
    <mergeCell ref="EGO2:EGP2"/>
    <mergeCell ref="EFS2:EFT2"/>
    <mergeCell ref="EFU2:EFV2"/>
    <mergeCell ref="EFW2:EFX2"/>
    <mergeCell ref="EFY2:EFZ2"/>
    <mergeCell ref="EGA2:EGB2"/>
    <mergeCell ref="EGC2:EGD2"/>
    <mergeCell ref="EFG2:EFH2"/>
    <mergeCell ref="EFI2:EFJ2"/>
    <mergeCell ref="EFK2:EFL2"/>
    <mergeCell ref="EFM2:EFN2"/>
    <mergeCell ref="EFO2:EFP2"/>
    <mergeCell ref="EFQ2:EFR2"/>
    <mergeCell ref="EEU2:EEV2"/>
    <mergeCell ref="EEW2:EEX2"/>
    <mergeCell ref="EEY2:EEZ2"/>
    <mergeCell ref="EFA2:EFB2"/>
    <mergeCell ref="EFC2:EFD2"/>
    <mergeCell ref="EFE2:EFF2"/>
    <mergeCell ref="EEI2:EEJ2"/>
    <mergeCell ref="EEK2:EEL2"/>
    <mergeCell ref="EEM2:EEN2"/>
    <mergeCell ref="EEO2:EEP2"/>
    <mergeCell ref="EEQ2:EER2"/>
    <mergeCell ref="EES2:EET2"/>
    <mergeCell ref="EDW2:EDX2"/>
    <mergeCell ref="EDY2:EDZ2"/>
    <mergeCell ref="EEA2:EEB2"/>
    <mergeCell ref="EEC2:EED2"/>
    <mergeCell ref="EEE2:EEF2"/>
    <mergeCell ref="EEG2:EEH2"/>
    <mergeCell ref="EDK2:EDL2"/>
    <mergeCell ref="EDM2:EDN2"/>
    <mergeCell ref="EDO2:EDP2"/>
    <mergeCell ref="EDQ2:EDR2"/>
    <mergeCell ref="EDS2:EDT2"/>
    <mergeCell ref="EDU2:EDV2"/>
    <mergeCell ref="ECY2:ECZ2"/>
    <mergeCell ref="EDA2:EDB2"/>
    <mergeCell ref="EDC2:EDD2"/>
    <mergeCell ref="EDE2:EDF2"/>
    <mergeCell ref="EDG2:EDH2"/>
    <mergeCell ref="EDI2:EDJ2"/>
    <mergeCell ref="ECM2:ECN2"/>
    <mergeCell ref="ECO2:ECP2"/>
    <mergeCell ref="ECQ2:ECR2"/>
    <mergeCell ref="ECS2:ECT2"/>
    <mergeCell ref="ECU2:ECV2"/>
    <mergeCell ref="ECW2:ECX2"/>
    <mergeCell ref="ECA2:ECB2"/>
    <mergeCell ref="ECC2:ECD2"/>
    <mergeCell ref="ECE2:ECF2"/>
    <mergeCell ref="ECG2:ECH2"/>
    <mergeCell ref="ECI2:ECJ2"/>
    <mergeCell ref="ECK2:ECL2"/>
    <mergeCell ref="EBO2:EBP2"/>
    <mergeCell ref="EBQ2:EBR2"/>
    <mergeCell ref="EBS2:EBT2"/>
    <mergeCell ref="EBU2:EBV2"/>
    <mergeCell ref="EBW2:EBX2"/>
    <mergeCell ref="EBY2:EBZ2"/>
    <mergeCell ref="EBC2:EBD2"/>
    <mergeCell ref="EBE2:EBF2"/>
    <mergeCell ref="EBG2:EBH2"/>
    <mergeCell ref="EBI2:EBJ2"/>
    <mergeCell ref="EBK2:EBL2"/>
    <mergeCell ref="EBM2:EBN2"/>
    <mergeCell ref="EAQ2:EAR2"/>
    <mergeCell ref="EAS2:EAT2"/>
    <mergeCell ref="EAU2:EAV2"/>
    <mergeCell ref="EAW2:EAX2"/>
    <mergeCell ref="EAY2:EAZ2"/>
    <mergeCell ref="EBA2:EBB2"/>
    <mergeCell ref="EAE2:EAF2"/>
    <mergeCell ref="EAG2:EAH2"/>
    <mergeCell ref="EAI2:EAJ2"/>
    <mergeCell ref="EAK2:EAL2"/>
    <mergeCell ref="EAM2:EAN2"/>
    <mergeCell ref="EAO2:EAP2"/>
    <mergeCell ref="DZS2:DZT2"/>
    <mergeCell ref="DZU2:DZV2"/>
    <mergeCell ref="DZW2:DZX2"/>
    <mergeCell ref="DZY2:DZZ2"/>
    <mergeCell ref="EAA2:EAB2"/>
    <mergeCell ref="EAC2:EAD2"/>
    <mergeCell ref="DZG2:DZH2"/>
    <mergeCell ref="DZI2:DZJ2"/>
    <mergeCell ref="DZK2:DZL2"/>
    <mergeCell ref="DZM2:DZN2"/>
    <mergeCell ref="DZO2:DZP2"/>
    <mergeCell ref="DZQ2:DZR2"/>
    <mergeCell ref="DYU2:DYV2"/>
    <mergeCell ref="DYW2:DYX2"/>
    <mergeCell ref="DYY2:DYZ2"/>
    <mergeCell ref="DZA2:DZB2"/>
    <mergeCell ref="DZC2:DZD2"/>
    <mergeCell ref="DZE2:DZF2"/>
    <mergeCell ref="DYI2:DYJ2"/>
    <mergeCell ref="DYK2:DYL2"/>
    <mergeCell ref="DYM2:DYN2"/>
    <mergeCell ref="DYO2:DYP2"/>
    <mergeCell ref="DYQ2:DYR2"/>
    <mergeCell ref="DYS2:DYT2"/>
    <mergeCell ref="DXW2:DXX2"/>
    <mergeCell ref="DXY2:DXZ2"/>
    <mergeCell ref="DYA2:DYB2"/>
    <mergeCell ref="DYC2:DYD2"/>
    <mergeCell ref="DYE2:DYF2"/>
    <mergeCell ref="DYG2:DYH2"/>
    <mergeCell ref="DXK2:DXL2"/>
    <mergeCell ref="DXM2:DXN2"/>
    <mergeCell ref="DXO2:DXP2"/>
    <mergeCell ref="DXQ2:DXR2"/>
    <mergeCell ref="DXS2:DXT2"/>
    <mergeCell ref="DXU2:DXV2"/>
    <mergeCell ref="DWY2:DWZ2"/>
    <mergeCell ref="DXA2:DXB2"/>
    <mergeCell ref="DXC2:DXD2"/>
    <mergeCell ref="DXE2:DXF2"/>
    <mergeCell ref="DXG2:DXH2"/>
    <mergeCell ref="DXI2:DXJ2"/>
    <mergeCell ref="DWM2:DWN2"/>
    <mergeCell ref="DWO2:DWP2"/>
    <mergeCell ref="DWQ2:DWR2"/>
    <mergeCell ref="DWS2:DWT2"/>
    <mergeCell ref="DWU2:DWV2"/>
    <mergeCell ref="DWW2:DWX2"/>
    <mergeCell ref="DWA2:DWB2"/>
    <mergeCell ref="DWC2:DWD2"/>
    <mergeCell ref="DWE2:DWF2"/>
    <mergeCell ref="DWG2:DWH2"/>
    <mergeCell ref="DWI2:DWJ2"/>
    <mergeCell ref="DWK2:DWL2"/>
    <mergeCell ref="DVO2:DVP2"/>
    <mergeCell ref="DVQ2:DVR2"/>
    <mergeCell ref="DVS2:DVT2"/>
    <mergeCell ref="DVU2:DVV2"/>
    <mergeCell ref="DVW2:DVX2"/>
    <mergeCell ref="DVY2:DVZ2"/>
    <mergeCell ref="DVC2:DVD2"/>
    <mergeCell ref="DVE2:DVF2"/>
    <mergeCell ref="DVG2:DVH2"/>
    <mergeCell ref="DVI2:DVJ2"/>
    <mergeCell ref="DVK2:DVL2"/>
    <mergeCell ref="DVM2:DVN2"/>
    <mergeCell ref="DUQ2:DUR2"/>
    <mergeCell ref="DUS2:DUT2"/>
    <mergeCell ref="DUU2:DUV2"/>
    <mergeCell ref="DUW2:DUX2"/>
    <mergeCell ref="DUY2:DUZ2"/>
    <mergeCell ref="DVA2:DVB2"/>
    <mergeCell ref="DUE2:DUF2"/>
    <mergeCell ref="DUG2:DUH2"/>
    <mergeCell ref="DUI2:DUJ2"/>
    <mergeCell ref="DUK2:DUL2"/>
    <mergeCell ref="DUM2:DUN2"/>
    <mergeCell ref="DUO2:DUP2"/>
    <mergeCell ref="DTS2:DTT2"/>
    <mergeCell ref="DTU2:DTV2"/>
    <mergeCell ref="DTW2:DTX2"/>
    <mergeCell ref="DTY2:DTZ2"/>
    <mergeCell ref="DUA2:DUB2"/>
    <mergeCell ref="DUC2:DUD2"/>
    <mergeCell ref="DTG2:DTH2"/>
    <mergeCell ref="DTI2:DTJ2"/>
    <mergeCell ref="DTK2:DTL2"/>
    <mergeCell ref="DTM2:DTN2"/>
    <mergeCell ref="DTO2:DTP2"/>
    <mergeCell ref="DTQ2:DTR2"/>
    <mergeCell ref="DSU2:DSV2"/>
    <mergeCell ref="DSW2:DSX2"/>
    <mergeCell ref="DSY2:DSZ2"/>
    <mergeCell ref="DTA2:DTB2"/>
    <mergeCell ref="DTC2:DTD2"/>
    <mergeCell ref="DTE2:DTF2"/>
    <mergeCell ref="DSI2:DSJ2"/>
    <mergeCell ref="DSK2:DSL2"/>
    <mergeCell ref="DSM2:DSN2"/>
    <mergeCell ref="DSO2:DSP2"/>
    <mergeCell ref="DSQ2:DSR2"/>
    <mergeCell ref="DSS2:DST2"/>
    <mergeCell ref="DRW2:DRX2"/>
    <mergeCell ref="DRY2:DRZ2"/>
    <mergeCell ref="DSA2:DSB2"/>
    <mergeCell ref="DSC2:DSD2"/>
    <mergeCell ref="DSE2:DSF2"/>
    <mergeCell ref="DSG2:DSH2"/>
    <mergeCell ref="DRK2:DRL2"/>
    <mergeCell ref="DRM2:DRN2"/>
    <mergeCell ref="DRO2:DRP2"/>
    <mergeCell ref="DRQ2:DRR2"/>
    <mergeCell ref="DRS2:DRT2"/>
    <mergeCell ref="DRU2:DRV2"/>
    <mergeCell ref="DQY2:DQZ2"/>
    <mergeCell ref="DRA2:DRB2"/>
    <mergeCell ref="DRC2:DRD2"/>
    <mergeCell ref="DRE2:DRF2"/>
    <mergeCell ref="DRG2:DRH2"/>
    <mergeCell ref="DRI2:DRJ2"/>
    <mergeCell ref="DQM2:DQN2"/>
    <mergeCell ref="DQO2:DQP2"/>
    <mergeCell ref="DQQ2:DQR2"/>
    <mergeCell ref="DQS2:DQT2"/>
    <mergeCell ref="DQU2:DQV2"/>
    <mergeCell ref="DQW2:DQX2"/>
    <mergeCell ref="DQA2:DQB2"/>
    <mergeCell ref="DQC2:DQD2"/>
    <mergeCell ref="DQE2:DQF2"/>
    <mergeCell ref="DQG2:DQH2"/>
    <mergeCell ref="DQI2:DQJ2"/>
    <mergeCell ref="DQK2:DQL2"/>
    <mergeCell ref="DPO2:DPP2"/>
    <mergeCell ref="DPQ2:DPR2"/>
    <mergeCell ref="DPS2:DPT2"/>
    <mergeCell ref="DPU2:DPV2"/>
    <mergeCell ref="DPW2:DPX2"/>
    <mergeCell ref="DPY2:DPZ2"/>
    <mergeCell ref="DPC2:DPD2"/>
    <mergeCell ref="DPE2:DPF2"/>
    <mergeCell ref="DPG2:DPH2"/>
    <mergeCell ref="DPI2:DPJ2"/>
    <mergeCell ref="DPK2:DPL2"/>
    <mergeCell ref="DPM2:DPN2"/>
    <mergeCell ref="DOQ2:DOR2"/>
    <mergeCell ref="DOS2:DOT2"/>
    <mergeCell ref="DOU2:DOV2"/>
    <mergeCell ref="DOW2:DOX2"/>
    <mergeCell ref="DOY2:DOZ2"/>
    <mergeCell ref="DPA2:DPB2"/>
    <mergeCell ref="DOE2:DOF2"/>
    <mergeCell ref="DOG2:DOH2"/>
    <mergeCell ref="DOI2:DOJ2"/>
    <mergeCell ref="DOK2:DOL2"/>
    <mergeCell ref="DOM2:DON2"/>
    <mergeCell ref="DOO2:DOP2"/>
    <mergeCell ref="DNS2:DNT2"/>
    <mergeCell ref="DNU2:DNV2"/>
    <mergeCell ref="DNW2:DNX2"/>
    <mergeCell ref="DNY2:DNZ2"/>
    <mergeCell ref="DOA2:DOB2"/>
    <mergeCell ref="DOC2:DOD2"/>
    <mergeCell ref="DNG2:DNH2"/>
    <mergeCell ref="DNI2:DNJ2"/>
    <mergeCell ref="DNK2:DNL2"/>
    <mergeCell ref="DNM2:DNN2"/>
    <mergeCell ref="DNO2:DNP2"/>
    <mergeCell ref="DNQ2:DNR2"/>
    <mergeCell ref="DMU2:DMV2"/>
    <mergeCell ref="DMW2:DMX2"/>
    <mergeCell ref="DMY2:DMZ2"/>
    <mergeCell ref="DNA2:DNB2"/>
    <mergeCell ref="DNC2:DND2"/>
    <mergeCell ref="DNE2:DNF2"/>
    <mergeCell ref="DMI2:DMJ2"/>
    <mergeCell ref="DMK2:DML2"/>
    <mergeCell ref="DMM2:DMN2"/>
    <mergeCell ref="DMO2:DMP2"/>
    <mergeCell ref="DMQ2:DMR2"/>
    <mergeCell ref="DMS2:DMT2"/>
    <mergeCell ref="DLW2:DLX2"/>
    <mergeCell ref="DLY2:DLZ2"/>
    <mergeCell ref="DMA2:DMB2"/>
    <mergeCell ref="DMC2:DMD2"/>
    <mergeCell ref="DME2:DMF2"/>
    <mergeCell ref="DMG2:DMH2"/>
    <mergeCell ref="DLK2:DLL2"/>
    <mergeCell ref="DLM2:DLN2"/>
    <mergeCell ref="DLO2:DLP2"/>
    <mergeCell ref="DLQ2:DLR2"/>
    <mergeCell ref="DLS2:DLT2"/>
    <mergeCell ref="DLU2:DLV2"/>
    <mergeCell ref="DKY2:DKZ2"/>
    <mergeCell ref="DLA2:DLB2"/>
    <mergeCell ref="DLC2:DLD2"/>
    <mergeCell ref="DLE2:DLF2"/>
    <mergeCell ref="DLG2:DLH2"/>
    <mergeCell ref="DLI2:DLJ2"/>
    <mergeCell ref="DKM2:DKN2"/>
    <mergeCell ref="DKO2:DKP2"/>
    <mergeCell ref="DKQ2:DKR2"/>
    <mergeCell ref="DKS2:DKT2"/>
    <mergeCell ref="DKU2:DKV2"/>
    <mergeCell ref="DKW2:DKX2"/>
    <mergeCell ref="DKA2:DKB2"/>
    <mergeCell ref="DKC2:DKD2"/>
    <mergeCell ref="DKE2:DKF2"/>
    <mergeCell ref="DKG2:DKH2"/>
    <mergeCell ref="DKI2:DKJ2"/>
    <mergeCell ref="DKK2:DKL2"/>
    <mergeCell ref="DJO2:DJP2"/>
    <mergeCell ref="DJQ2:DJR2"/>
    <mergeCell ref="DJS2:DJT2"/>
    <mergeCell ref="DJU2:DJV2"/>
    <mergeCell ref="DJW2:DJX2"/>
    <mergeCell ref="DJY2:DJZ2"/>
    <mergeCell ref="DJC2:DJD2"/>
    <mergeCell ref="DJE2:DJF2"/>
    <mergeCell ref="DJG2:DJH2"/>
    <mergeCell ref="DJI2:DJJ2"/>
    <mergeCell ref="DJK2:DJL2"/>
    <mergeCell ref="DJM2:DJN2"/>
    <mergeCell ref="DIQ2:DIR2"/>
    <mergeCell ref="DIS2:DIT2"/>
    <mergeCell ref="DIU2:DIV2"/>
    <mergeCell ref="DIW2:DIX2"/>
    <mergeCell ref="DIY2:DIZ2"/>
    <mergeCell ref="DJA2:DJB2"/>
    <mergeCell ref="DIE2:DIF2"/>
    <mergeCell ref="DIG2:DIH2"/>
    <mergeCell ref="DII2:DIJ2"/>
    <mergeCell ref="DIK2:DIL2"/>
    <mergeCell ref="DIM2:DIN2"/>
    <mergeCell ref="DIO2:DIP2"/>
    <mergeCell ref="DHS2:DHT2"/>
    <mergeCell ref="DHU2:DHV2"/>
    <mergeCell ref="DHW2:DHX2"/>
    <mergeCell ref="DHY2:DHZ2"/>
    <mergeCell ref="DIA2:DIB2"/>
    <mergeCell ref="DIC2:DID2"/>
    <mergeCell ref="DHG2:DHH2"/>
    <mergeCell ref="DHI2:DHJ2"/>
    <mergeCell ref="DHK2:DHL2"/>
    <mergeCell ref="DHM2:DHN2"/>
    <mergeCell ref="DHO2:DHP2"/>
    <mergeCell ref="DHQ2:DHR2"/>
    <mergeCell ref="DGU2:DGV2"/>
    <mergeCell ref="DGW2:DGX2"/>
    <mergeCell ref="DGY2:DGZ2"/>
    <mergeCell ref="DHA2:DHB2"/>
    <mergeCell ref="DHC2:DHD2"/>
    <mergeCell ref="DHE2:DHF2"/>
    <mergeCell ref="DGI2:DGJ2"/>
    <mergeCell ref="DGK2:DGL2"/>
    <mergeCell ref="DGM2:DGN2"/>
    <mergeCell ref="DGO2:DGP2"/>
    <mergeCell ref="DGQ2:DGR2"/>
    <mergeCell ref="DGS2:DGT2"/>
    <mergeCell ref="DFW2:DFX2"/>
    <mergeCell ref="DFY2:DFZ2"/>
    <mergeCell ref="DGA2:DGB2"/>
    <mergeCell ref="DGC2:DGD2"/>
    <mergeCell ref="DGE2:DGF2"/>
    <mergeCell ref="DGG2:DGH2"/>
    <mergeCell ref="DFK2:DFL2"/>
    <mergeCell ref="DFM2:DFN2"/>
    <mergeCell ref="DFO2:DFP2"/>
    <mergeCell ref="DFQ2:DFR2"/>
    <mergeCell ref="DFS2:DFT2"/>
    <mergeCell ref="DFU2:DFV2"/>
    <mergeCell ref="DEY2:DEZ2"/>
    <mergeCell ref="DFA2:DFB2"/>
    <mergeCell ref="DFC2:DFD2"/>
    <mergeCell ref="DFE2:DFF2"/>
    <mergeCell ref="DFG2:DFH2"/>
    <mergeCell ref="DFI2:DFJ2"/>
    <mergeCell ref="DEM2:DEN2"/>
    <mergeCell ref="DEO2:DEP2"/>
    <mergeCell ref="DEQ2:DER2"/>
    <mergeCell ref="DES2:DET2"/>
    <mergeCell ref="DEU2:DEV2"/>
    <mergeCell ref="DEW2:DEX2"/>
    <mergeCell ref="DEA2:DEB2"/>
    <mergeCell ref="DEC2:DED2"/>
    <mergeCell ref="DEE2:DEF2"/>
    <mergeCell ref="DEG2:DEH2"/>
    <mergeCell ref="DEI2:DEJ2"/>
    <mergeCell ref="DEK2:DEL2"/>
    <mergeCell ref="DDO2:DDP2"/>
    <mergeCell ref="DDQ2:DDR2"/>
    <mergeCell ref="DDS2:DDT2"/>
    <mergeCell ref="DDU2:DDV2"/>
    <mergeCell ref="DDW2:DDX2"/>
    <mergeCell ref="DDY2:DDZ2"/>
    <mergeCell ref="DDC2:DDD2"/>
    <mergeCell ref="DDE2:DDF2"/>
    <mergeCell ref="DDG2:DDH2"/>
    <mergeCell ref="DDI2:DDJ2"/>
    <mergeCell ref="DDK2:DDL2"/>
    <mergeCell ref="DDM2:DDN2"/>
    <mergeCell ref="DCQ2:DCR2"/>
    <mergeCell ref="DCS2:DCT2"/>
    <mergeCell ref="DCU2:DCV2"/>
    <mergeCell ref="DCW2:DCX2"/>
    <mergeCell ref="DCY2:DCZ2"/>
    <mergeCell ref="DDA2:DDB2"/>
    <mergeCell ref="DCE2:DCF2"/>
    <mergeCell ref="DCG2:DCH2"/>
    <mergeCell ref="DCI2:DCJ2"/>
    <mergeCell ref="DCK2:DCL2"/>
    <mergeCell ref="DCM2:DCN2"/>
    <mergeCell ref="DCO2:DCP2"/>
    <mergeCell ref="DBS2:DBT2"/>
    <mergeCell ref="DBU2:DBV2"/>
    <mergeCell ref="DBW2:DBX2"/>
    <mergeCell ref="DBY2:DBZ2"/>
    <mergeCell ref="DCA2:DCB2"/>
    <mergeCell ref="DCC2:DCD2"/>
    <mergeCell ref="DBG2:DBH2"/>
    <mergeCell ref="DBI2:DBJ2"/>
    <mergeCell ref="DBK2:DBL2"/>
    <mergeCell ref="DBM2:DBN2"/>
    <mergeCell ref="DBO2:DBP2"/>
    <mergeCell ref="DBQ2:DBR2"/>
    <mergeCell ref="DAU2:DAV2"/>
    <mergeCell ref="DAW2:DAX2"/>
    <mergeCell ref="DAY2:DAZ2"/>
    <mergeCell ref="DBA2:DBB2"/>
    <mergeCell ref="DBC2:DBD2"/>
    <mergeCell ref="DBE2:DBF2"/>
    <mergeCell ref="DAI2:DAJ2"/>
    <mergeCell ref="DAK2:DAL2"/>
    <mergeCell ref="DAM2:DAN2"/>
    <mergeCell ref="DAO2:DAP2"/>
    <mergeCell ref="DAQ2:DAR2"/>
    <mergeCell ref="DAS2:DAT2"/>
    <mergeCell ref="CZW2:CZX2"/>
    <mergeCell ref="CZY2:CZZ2"/>
    <mergeCell ref="DAA2:DAB2"/>
    <mergeCell ref="DAC2:DAD2"/>
    <mergeCell ref="DAE2:DAF2"/>
    <mergeCell ref="DAG2:DAH2"/>
    <mergeCell ref="CZK2:CZL2"/>
    <mergeCell ref="CZM2:CZN2"/>
    <mergeCell ref="CZO2:CZP2"/>
    <mergeCell ref="CZQ2:CZR2"/>
    <mergeCell ref="CZS2:CZT2"/>
    <mergeCell ref="CZU2:CZV2"/>
    <mergeCell ref="CYY2:CYZ2"/>
    <mergeCell ref="CZA2:CZB2"/>
    <mergeCell ref="CZC2:CZD2"/>
    <mergeCell ref="CZE2:CZF2"/>
    <mergeCell ref="CZG2:CZH2"/>
    <mergeCell ref="CZI2:CZJ2"/>
    <mergeCell ref="CYM2:CYN2"/>
    <mergeCell ref="CYO2:CYP2"/>
    <mergeCell ref="CYQ2:CYR2"/>
    <mergeCell ref="CYS2:CYT2"/>
    <mergeCell ref="CYU2:CYV2"/>
    <mergeCell ref="CYW2:CYX2"/>
    <mergeCell ref="CYA2:CYB2"/>
    <mergeCell ref="CYC2:CYD2"/>
    <mergeCell ref="CYE2:CYF2"/>
    <mergeCell ref="CYG2:CYH2"/>
    <mergeCell ref="CYI2:CYJ2"/>
    <mergeCell ref="CYK2:CYL2"/>
    <mergeCell ref="CXO2:CXP2"/>
    <mergeCell ref="CXQ2:CXR2"/>
    <mergeCell ref="CXS2:CXT2"/>
    <mergeCell ref="CXU2:CXV2"/>
    <mergeCell ref="CXW2:CXX2"/>
    <mergeCell ref="CXY2:CXZ2"/>
    <mergeCell ref="CXC2:CXD2"/>
    <mergeCell ref="CXE2:CXF2"/>
    <mergeCell ref="CXG2:CXH2"/>
    <mergeCell ref="CXI2:CXJ2"/>
    <mergeCell ref="CXK2:CXL2"/>
    <mergeCell ref="CXM2:CXN2"/>
    <mergeCell ref="CWQ2:CWR2"/>
    <mergeCell ref="CWS2:CWT2"/>
    <mergeCell ref="CWU2:CWV2"/>
    <mergeCell ref="CWW2:CWX2"/>
    <mergeCell ref="CWY2:CWZ2"/>
    <mergeCell ref="CXA2:CXB2"/>
    <mergeCell ref="CWE2:CWF2"/>
    <mergeCell ref="CWG2:CWH2"/>
    <mergeCell ref="CWI2:CWJ2"/>
    <mergeCell ref="CWK2:CWL2"/>
    <mergeCell ref="CWM2:CWN2"/>
    <mergeCell ref="CWO2:CWP2"/>
    <mergeCell ref="CVS2:CVT2"/>
    <mergeCell ref="CVU2:CVV2"/>
    <mergeCell ref="CVW2:CVX2"/>
    <mergeCell ref="CVY2:CVZ2"/>
    <mergeCell ref="CWA2:CWB2"/>
    <mergeCell ref="CWC2:CWD2"/>
    <mergeCell ref="CVG2:CVH2"/>
    <mergeCell ref="CVI2:CVJ2"/>
    <mergeCell ref="CVK2:CVL2"/>
    <mergeCell ref="CVM2:CVN2"/>
    <mergeCell ref="CVO2:CVP2"/>
    <mergeCell ref="CVQ2:CVR2"/>
    <mergeCell ref="CUU2:CUV2"/>
    <mergeCell ref="CUW2:CUX2"/>
    <mergeCell ref="CUY2:CUZ2"/>
    <mergeCell ref="CVA2:CVB2"/>
    <mergeCell ref="CVC2:CVD2"/>
    <mergeCell ref="CVE2:CVF2"/>
    <mergeCell ref="CUI2:CUJ2"/>
    <mergeCell ref="CUK2:CUL2"/>
    <mergeCell ref="CUM2:CUN2"/>
    <mergeCell ref="CUO2:CUP2"/>
    <mergeCell ref="CUQ2:CUR2"/>
    <mergeCell ref="CUS2:CUT2"/>
    <mergeCell ref="CTW2:CTX2"/>
    <mergeCell ref="CTY2:CTZ2"/>
    <mergeCell ref="CUA2:CUB2"/>
    <mergeCell ref="CUC2:CUD2"/>
    <mergeCell ref="CUE2:CUF2"/>
    <mergeCell ref="CUG2:CUH2"/>
    <mergeCell ref="CTK2:CTL2"/>
    <mergeCell ref="CTM2:CTN2"/>
    <mergeCell ref="CTO2:CTP2"/>
    <mergeCell ref="CTQ2:CTR2"/>
    <mergeCell ref="CTS2:CTT2"/>
    <mergeCell ref="CTU2:CTV2"/>
    <mergeCell ref="CSY2:CSZ2"/>
    <mergeCell ref="CTA2:CTB2"/>
    <mergeCell ref="CTC2:CTD2"/>
    <mergeCell ref="CTE2:CTF2"/>
    <mergeCell ref="CTG2:CTH2"/>
    <mergeCell ref="CTI2:CTJ2"/>
    <mergeCell ref="CSM2:CSN2"/>
    <mergeCell ref="CSO2:CSP2"/>
    <mergeCell ref="CSQ2:CSR2"/>
    <mergeCell ref="CSS2:CST2"/>
    <mergeCell ref="CSU2:CSV2"/>
    <mergeCell ref="CSW2:CSX2"/>
    <mergeCell ref="CSA2:CSB2"/>
    <mergeCell ref="CSC2:CSD2"/>
    <mergeCell ref="CSE2:CSF2"/>
    <mergeCell ref="CSG2:CSH2"/>
    <mergeCell ref="CSI2:CSJ2"/>
    <mergeCell ref="CSK2:CSL2"/>
    <mergeCell ref="CRO2:CRP2"/>
    <mergeCell ref="CRQ2:CRR2"/>
    <mergeCell ref="CRS2:CRT2"/>
    <mergeCell ref="CRU2:CRV2"/>
    <mergeCell ref="CRW2:CRX2"/>
    <mergeCell ref="CRY2:CRZ2"/>
    <mergeCell ref="CRC2:CRD2"/>
    <mergeCell ref="CRE2:CRF2"/>
    <mergeCell ref="CRG2:CRH2"/>
    <mergeCell ref="CRI2:CRJ2"/>
    <mergeCell ref="CRK2:CRL2"/>
    <mergeCell ref="CRM2:CRN2"/>
    <mergeCell ref="CQQ2:CQR2"/>
    <mergeCell ref="CQS2:CQT2"/>
    <mergeCell ref="CQU2:CQV2"/>
    <mergeCell ref="CQW2:CQX2"/>
    <mergeCell ref="CQY2:CQZ2"/>
    <mergeCell ref="CRA2:CRB2"/>
    <mergeCell ref="CQE2:CQF2"/>
    <mergeCell ref="CQG2:CQH2"/>
    <mergeCell ref="CQI2:CQJ2"/>
    <mergeCell ref="CQK2:CQL2"/>
    <mergeCell ref="CQM2:CQN2"/>
    <mergeCell ref="CQO2:CQP2"/>
    <mergeCell ref="CPS2:CPT2"/>
    <mergeCell ref="CPU2:CPV2"/>
    <mergeCell ref="CPW2:CPX2"/>
    <mergeCell ref="CPY2:CPZ2"/>
    <mergeCell ref="CQA2:CQB2"/>
    <mergeCell ref="CQC2:CQD2"/>
    <mergeCell ref="CPG2:CPH2"/>
    <mergeCell ref="CPI2:CPJ2"/>
    <mergeCell ref="CPK2:CPL2"/>
    <mergeCell ref="CPM2:CPN2"/>
    <mergeCell ref="CPO2:CPP2"/>
    <mergeCell ref="CPQ2:CPR2"/>
    <mergeCell ref="COU2:COV2"/>
    <mergeCell ref="COW2:COX2"/>
    <mergeCell ref="COY2:COZ2"/>
    <mergeCell ref="CPA2:CPB2"/>
    <mergeCell ref="CPC2:CPD2"/>
    <mergeCell ref="CPE2:CPF2"/>
    <mergeCell ref="COI2:COJ2"/>
    <mergeCell ref="COK2:COL2"/>
    <mergeCell ref="COM2:CON2"/>
    <mergeCell ref="COO2:COP2"/>
    <mergeCell ref="COQ2:COR2"/>
    <mergeCell ref="COS2:COT2"/>
    <mergeCell ref="CNW2:CNX2"/>
    <mergeCell ref="CNY2:CNZ2"/>
    <mergeCell ref="COA2:COB2"/>
    <mergeCell ref="COC2:COD2"/>
    <mergeCell ref="COE2:COF2"/>
    <mergeCell ref="COG2:COH2"/>
    <mergeCell ref="CNK2:CNL2"/>
    <mergeCell ref="CNM2:CNN2"/>
    <mergeCell ref="CNO2:CNP2"/>
    <mergeCell ref="CNQ2:CNR2"/>
    <mergeCell ref="CNS2:CNT2"/>
    <mergeCell ref="CNU2:CNV2"/>
    <mergeCell ref="CMY2:CMZ2"/>
    <mergeCell ref="CNA2:CNB2"/>
    <mergeCell ref="CNC2:CND2"/>
    <mergeCell ref="CNE2:CNF2"/>
    <mergeCell ref="CNG2:CNH2"/>
    <mergeCell ref="CNI2:CNJ2"/>
    <mergeCell ref="CMM2:CMN2"/>
    <mergeCell ref="CMO2:CMP2"/>
    <mergeCell ref="CMQ2:CMR2"/>
    <mergeCell ref="CMS2:CMT2"/>
    <mergeCell ref="CMU2:CMV2"/>
    <mergeCell ref="CMW2:CMX2"/>
    <mergeCell ref="CMA2:CMB2"/>
    <mergeCell ref="CMC2:CMD2"/>
    <mergeCell ref="CME2:CMF2"/>
    <mergeCell ref="CMG2:CMH2"/>
    <mergeCell ref="CMI2:CMJ2"/>
    <mergeCell ref="CMK2:CML2"/>
    <mergeCell ref="CLO2:CLP2"/>
    <mergeCell ref="CLQ2:CLR2"/>
    <mergeCell ref="CLS2:CLT2"/>
    <mergeCell ref="CLU2:CLV2"/>
    <mergeCell ref="CLW2:CLX2"/>
    <mergeCell ref="CLY2:CLZ2"/>
    <mergeCell ref="CLC2:CLD2"/>
    <mergeCell ref="CLE2:CLF2"/>
    <mergeCell ref="CLG2:CLH2"/>
    <mergeCell ref="CLI2:CLJ2"/>
    <mergeCell ref="CLK2:CLL2"/>
    <mergeCell ref="CLM2:CLN2"/>
    <mergeCell ref="CKQ2:CKR2"/>
    <mergeCell ref="CKS2:CKT2"/>
    <mergeCell ref="CKU2:CKV2"/>
    <mergeCell ref="CKW2:CKX2"/>
    <mergeCell ref="CKY2:CKZ2"/>
    <mergeCell ref="CLA2:CLB2"/>
    <mergeCell ref="CKE2:CKF2"/>
    <mergeCell ref="CKG2:CKH2"/>
    <mergeCell ref="CKI2:CKJ2"/>
    <mergeCell ref="CKK2:CKL2"/>
    <mergeCell ref="CKM2:CKN2"/>
    <mergeCell ref="CKO2:CKP2"/>
    <mergeCell ref="CJS2:CJT2"/>
    <mergeCell ref="CJU2:CJV2"/>
    <mergeCell ref="CJW2:CJX2"/>
    <mergeCell ref="CJY2:CJZ2"/>
    <mergeCell ref="CKA2:CKB2"/>
    <mergeCell ref="CKC2:CKD2"/>
    <mergeCell ref="CJG2:CJH2"/>
    <mergeCell ref="CJI2:CJJ2"/>
    <mergeCell ref="CJK2:CJL2"/>
    <mergeCell ref="CJM2:CJN2"/>
    <mergeCell ref="CJO2:CJP2"/>
    <mergeCell ref="CJQ2:CJR2"/>
    <mergeCell ref="CIU2:CIV2"/>
    <mergeCell ref="CIW2:CIX2"/>
    <mergeCell ref="CIY2:CIZ2"/>
    <mergeCell ref="CJA2:CJB2"/>
    <mergeCell ref="CJC2:CJD2"/>
    <mergeCell ref="CJE2:CJF2"/>
    <mergeCell ref="CII2:CIJ2"/>
    <mergeCell ref="CIK2:CIL2"/>
    <mergeCell ref="CIM2:CIN2"/>
    <mergeCell ref="CIO2:CIP2"/>
    <mergeCell ref="CIQ2:CIR2"/>
    <mergeCell ref="CIS2:CIT2"/>
    <mergeCell ref="CHW2:CHX2"/>
    <mergeCell ref="CHY2:CHZ2"/>
    <mergeCell ref="CIA2:CIB2"/>
    <mergeCell ref="CIC2:CID2"/>
    <mergeCell ref="CIE2:CIF2"/>
    <mergeCell ref="CIG2:CIH2"/>
    <mergeCell ref="CHK2:CHL2"/>
    <mergeCell ref="CHM2:CHN2"/>
    <mergeCell ref="CHO2:CHP2"/>
    <mergeCell ref="CHQ2:CHR2"/>
    <mergeCell ref="CHS2:CHT2"/>
    <mergeCell ref="CHU2:CHV2"/>
    <mergeCell ref="CGY2:CGZ2"/>
    <mergeCell ref="CHA2:CHB2"/>
    <mergeCell ref="CHC2:CHD2"/>
    <mergeCell ref="CHE2:CHF2"/>
    <mergeCell ref="CHG2:CHH2"/>
    <mergeCell ref="CHI2:CHJ2"/>
    <mergeCell ref="CGM2:CGN2"/>
    <mergeCell ref="CGO2:CGP2"/>
    <mergeCell ref="CGQ2:CGR2"/>
    <mergeCell ref="CGS2:CGT2"/>
    <mergeCell ref="CGU2:CGV2"/>
    <mergeCell ref="CGW2:CGX2"/>
    <mergeCell ref="CGA2:CGB2"/>
    <mergeCell ref="CGC2:CGD2"/>
    <mergeCell ref="CGE2:CGF2"/>
    <mergeCell ref="CGG2:CGH2"/>
    <mergeCell ref="CGI2:CGJ2"/>
    <mergeCell ref="CGK2:CGL2"/>
    <mergeCell ref="CFO2:CFP2"/>
    <mergeCell ref="CFQ2:CFR2"/>
    <mergeCell ref="CFS2:CFT2"/>
    <mergeCell ref="CFU2:CFV2"/>
    <mergeCell ref="CFW2:CFX2"/>
    <mergeCell ref="CFY2:CFZ2"/>
    <mergeCell ref="CFC2:CFD2"/>
    <mergeCell ref="CFE2:CFF2"/>
    <mergeCell ref="CFG2:CFH2"/>
    <mergeCell ref="CFI2:CFJ2"/>
    <mergeCell ref="CFK2:CFL2"/>
    <mergeCell ref="CFM2:CFN2"/>
    <mergeCell ref="CEQ2:CER2"/>
    <mergeCell ref="CES2:CET2"/>
    <mergeCell ref="CEU2:CEV2"/>
    <mergeCell ref="CEW2:CEX2"/>
    <mergeCell ref="CEY2:CEZ2"/>
    <mergeCell ref="CFA2:CFB2"/>
    <mergeCell ref="CEE2:CEF2"/>
    <mergeCell ref="CEG2:CEH2"/>
    <mergeCell ref="CEI2:CEJ2"/>
    <mergeCell ref="CEK2:CEL2"/>
    <mergeCell ref="CEM2:CEN2"/>
    <mergeCell ref="CEO2:CEP2"/>
    <mergeCell ref="CDS2:CDT2"/>
    <mergeCell ref="CDU2:CDV2"/>
    <mergeCell ref="CDW2:CDX2"/>
    <mergeCell ref="CDY2:CDZ2"/>
    <mergeCell ref="CEA2:CEB2"/>
    <mergeCell ref="CEC2:CED2"/>
    <mergeCell ref="CDG2:CDH2"/>
    <mergeCell ref="CDI2:CDJ2"/>
    <mergeCell ref="CDK2:CDL2"/>
    <mergeCell ref="CDM2:CDN2"/>
    <mergeCell ref="CDO2:CDP2"/>
    <mergeCell ref="CDQ2:CDR2"/>
    <mergeCell ref="CCU2:CCV2"/>
    <mergeCell ref="CCW2:CCX2"/>
    <mergeCell ref="CCY2:CCZ2"/>
    <mergeCell ref="CDA2:CDB2"/>
    <mergeCell ref="CDC2:CDD2"/>
    <mergeCell ref="CDE2:CDF2"/>
    <mergeCell ref="CCI2:CCJ2"/>
    <mergeCell ref="CCK2:CCL2"/>
    <mergeCell ref="CCM2:CCN2"/>
    <mergeCell ref="CCO2:CCP2"/>
    <mergeCell ref="CCQ2:CCR2"/>
    <mergeCell ref="CCS2:CCT2"/>
    <mergeCell ref="CBW2:CBX2"/>
    <mergeCell ref="CBY2:CBZ2"/>
    <mergeCell ref="CCA2:CCB2"/>
    <mergeCell ref="CCC2:CCD2"/>
    <mergeCell ref="CCE2:CCF2"/>
    <mergeCell ref="CCG2:CCH2"/>
    <mergeCell ref="CBK2:CBL2"/>
    <mergeCell ref="CBM2:CBN2"/>
    <mergeCell ref="CBO2:CBP2"/>
    <mergeCell ref="CBQ2:CBR2"/>
    <mergeCell ref="CBS2:CBT2"/>
    <mergeCell ref="CBU2:CBV2"/>
    <mergeCell ref="CAY2:CAZ2"/>
    <mergeCell ref="CBA2:CBB2"/>
    <mergeCell ref="CBC2:CBD2"/>
    <mergeCell ref="CBE2:CBF2"/>
    <mergeCell ref="CBG2:CBH2"/>
    <mergeCell ref="CBI2:CBJ2"/>
    <mergeCell ref="CAM2:CAN2"/>
    <mergeCell ref="CAO2:CAP2"/>
    <mergeCell ref="CAQ2:CAR2"/>
    <mergeCell ref="CAS2:CAT2"/>
    <mergeCell ref="CAU2:CAV2"/>
    <mergeCell ref="CAW2:CAX2"/>
    <mergeCell ref="CAA2:CAB2"/>
    <mergeCell ref="CAC2:CAD2"/>
    <mergeCell ref="CAE2:CAF2"/>
    <mergeCell ref="CAG2:CAH2"/>
    <mergeCell ref="CAI2:CAJ2"/>
    <mergeCell ref="CAK2:CAL2"/>
    <mergeCell ref="BZO2:BZP2"/>
    <mergeCell ref="BZQ2:BZR2"/>
    <mergeCell ref="BZS2:BZT2"/>
    <mergeCell ref="BZU2:BZV2"/>
    <mergeCell ref="BZW2:BZX2"/>
    <mergeCell ref="BZY2:BZZ2"/>
    <mergeCell ref="BZC2:BZD2"/>
    <mergeCell ref="BZE2:BZF2"/>
    <mergeCell ref="BZG2:BZH2"/>
    <mergeCell ref="BZI2:BZJ2"/>
    <mergeCell ref="BZK2:BZL2"/>
    <mergeCell ref="BZM2:BZN2"/>
    <mergeCell ref="BYQ2:BYR2"/>
    <mergeCell ref="BYS2:BYT2"/>
    <mergeCell ref="BYU2:BYV2"/>
    <mergeCell ref="BYW2:BYX2"/>
    <mergeCell ref="BYY2:BYZ2"/>
    <mergeCell ref="BZA2:BZB2"/>
    <mergeCell ref="BYE2:BYF2"/>
    <mergeCell ref="BYG2:BYH2"/>
    <mergeCell ref="BYI2:BYJ2"/>
    <mergeCell ref="BYK2:BYL2"/>
    <mergeCell ref="BYM2:BYN2"/>
    <mergeCell ref="BYO2:BYP2"/>
    <mergeCell ref="BXS2:BXT2"/>
    <mergeCell ref="BXU2:BXV2"/>
    <mergeCell ref="BXW2:BXX2"/>
    <mergeCell ref="BXY2:BXZ2"/>
    <mergeCell ref="BYA2:BYB2"/>
    <mergeCell ref="BYC2:BYD2"/>
    <mergeCell ref="BXG2:BXH2"/>
    <mergeCell ref="BXI2:BXJ2"/>
    <mergeCell ref="BXK2:BXL2"/>
    <mergeCell ref="BXM2:BXN2"/>
    <mergeCell ref="BXO2:BXP2"/>
    <mergeCell ref="BXQ2:BXR2"/>
    <mergeCell ref="BWU2:BWV2"/>
    <mergeCell ref="BWW2:BWX2"/>
    <mergeCell ref="BWY2:BWZ2"/>
    <mergeCell ref="BXA2:BXB2"/>
    <mergeCell ref="BXC2:BXD2"/>
    <mergeCell ref="BXE2:BXF2"/>
    <mergeCell ref="BWI2:BWJ2"/>
    <mergeCell ref="BWK2:BWL2"/>
    <mergeCell ref="BWM2:BWN2"/>
    <mergeCell ref="BWO2:BWP2"/>
    <mergeCell ref="BWQ2:BWR2"/>
    <mergeCell ref="BWS2:BWT2"/>
    <mergeCell ref="BVW2:BVX2"/>
    <mergeCell ref="BVY2:BVZ2"/>
    <mergeCell ref="BWA2:BWB2"/>
    <mergeCell ref="BWC2:BWD2"/>
    <mergeCell ref="BWE2:BWF2"/>
    <mergeCell ref="BWG2:BWH2"/>
    <mergeCell ref="BVK2:BVL2"/>
    <mergeCell ref="BVM2:BVN2"/>
    <mergeCell ref="BVO2:BVP2"/>
    <mergeCell ref="BVQ2:BVR2"/>
    <mergeCell ref="BVS2:BVT2"/>
    <mergeCell ref="BVU2:BVV2"/>
    <mergeCell ref="BUY2:BUZ2"/>
    <mergeCell ref="BVA2:BVB2"/>
    <mergeCell ref="BVC2:BVD2"/>
    <mergeCell ref="BVE2:BVF2"/>
    <mergeCell ref="BVG2:BVH2"/>
    <mergeCell ref="BVI2:BVJ2"/>
    <mergeCell ref="BUM2:BUN2"/>
    <mergeCell ref="BUO2:BUP2"/>
    <mergeCell ref="BUQ2:BUR2"/>
    <mergeCell ref="BUS2:BUT2"/>
    <mergeCell ref="BUU2:BUV2"/>
    <mergeCell ref="BUW2:BUX2"/>
    <mergeCell ref="BUA2:BUB2"/>
    <mergeCell ref="BUC2:BUD2"/>
    <mergeCell ref="BUE2:BUF2"/>
    <mergeCell ref="BUG2:BUH2"/>
    <mergeCell ref="BUI2:BUJ2"/>
    <mergeCell ref="BUK2:BUL2"/>
    <mergeCell ref="BTO2:BTP2"/>
    <mergeCell ref="BTQ2:BTR2"/>
    <mergeCell ref="BTS2:BTT2"/>
    <mergeCell ref="BTU2:BTV2"/>
    <mergeCell ref="BTW2:BTX2"/>
    <mergeCell ref="BTY2:BTZ2"/>
    <mergeCell ref="BTC2:BTD2"/>
    <mergeCell ref="BTE2:BTF2"/>
    <mergeCell ref="BTG2:BTH2"/>
    <mergeCell ref="BTI2:BTJ2"/>
    <mergeCell ref="BTK2:BTL2"/>
    <mergeCell ref="BTM2:BTN2"/>
    <mergeCell ref="BSQ2:BSR2"/>
    <mergeCell ref="BSS2:BST2"/>
    <mergeCell ref="BSU2:BSV2"/>
    <mergeCell ref="BSW2:BSX2"/>
    <mergeCell ref="BSY2:BSZ2"/>
    <mergeCell ref="BTA2:BTB2"/>
    <mergeCell ref="BSE2:BSF2"/>
    <mergeCell ref="BSG2:BSH2"/>
    <mergeCell ref="BSI2:BSJ2"/>
    <mergeCell ref="BSK2:BSL2"/>
    <mergeCell ref="BSM2:BSN2"/>
    <mergeCell ref="BSO2:BSP2"/>
    <mergeCell ref="BRS2:BRT2"/>
    <mergeCell ref="BRU2:BRV2"/>
    <mergeCell ref="BRW2:BRX2"/>
    <mergeCell ref="BRY2:BRZ2"/>
    <mergeCell ref="BSA2:BSB2"/>
    <mergeCell ref="BSC2:BSD2"/>
    <mergeCell ref="BRG2:BRH2"/>
    <mergeCell ref="BRI2:BRJ2"/>
    <mergeCell ref="BRK2:BRL2"/>
    <mergeCell ref="BRM2:BRN2"/>
    <mergeCell ref="BRO2:BRP2"/>
    <mergeCell ref="BRQ2:BRR2"/>
    <mergeCell ref="BQU2:BQV2"/>
    <mergeCell ref="BQW2:BQX2"/>
    <mergeCell ref="BQY2:BQZ2"/>
    <mergeCell ref="BRA2:BRB2"/>
    <mergeCell ref="BRC2:BRD2"/>
    <mergeCell ref="BRE2:BRF2"/>
    <mergeCell ref="BQI2:BQJ2"/>
    <mergeCell ref="BQK2:BQL2"/>
    <mergeCell ref="BQM2:BQN2"/>
    <mergeCell ref="BQO2:BQP2"/>
    <mergeCell ref="BQQ2:BQR2"/>
    <mergeCell ref="BQS2:BQT2"/>
    <mergeCell ref="BPW2:BPX2"/>
    <mergeCell ref="BPY2:BPZ2"/>
    <mergeCell ref="BQA2:BQB2"/>
    <mergeCell ref="BQC2:BQD2"/>
    <mergeCell ref="BQE2:BQF2"/>
    <mergeCell ref="BQG2:BQH2"/>
    <mergeCell ref="BPK2:BPL2"/>
    <mergeCell ref="BPM2:BPN2"/>
    <mergeCell ref="BPO2:BPP2"/>
    <mergeCell ref="BPQ2:BPR2"/>
    <mergeCell ref="BPS2:BPT2"/>
    <mergeCell ref="BPU2:BPV2"/>
    <mergeCell ref="BOY2:BOZ2"/>
    <mergeCell ref="BPA2:BPB2"/>
    <mergeCell ref="BPC2:BPD2"/>
    <mergeCell ref="BPE2:BPF2"/>
    <mergeCell ref="BPG2:BPH2"/>
    <mergeCell ref="BPI2:BPJ2"/>
    <mergeCell ref="BOM2:BON2"/>
    <mergeCell ref="BOO2:BOP2"/>
    <mergeCell ref="BOQ2:BOR2"/>
    <mergeCell ref="BOS2:BOT2"/>
    <mergeCell ref="BOU2:BOV2"/>
    <mergeCell ref="BOW2:BOX2"/>
    <mergeCell ref="BOA2:BOB2"/>
    <mergeCell ref="BOC2:BOD2"/>
    <mergeCell ref="BOE2:BOF2"/>
    <mergeCell ref="BOG2:BOH2"/>
    <mergeCell ref="BOI2:BOJ2"/>
    <mergeCell ref="BOK2:BOL2"/>
    <mergeCell ref="BNO2:BNP2"/>
    <mergeCell ref="BNQ2:BNR2"/>
    <mergeCell ref="BNS2:BNT2"/>
    <mergeCell ref="BNU2:BNV2"/>
    <mergeCell ref="BNW2:BNX2"/>
    <mergeCell ref="BNY2:BNZ2"/>
    <mergeCell ref="BNC2:BND2"/>
    <mergeCell ref="BNE2:BNF2"/>
    <mergeCell ref="BNG2:BNH2"/>
    <mergeCell ref="BNI2:BNJ2"/>
    <mergeCell ref="BNK2:BNL2"/>
    <mergeCell ref="BNM2:BNN2"/>
    <mergeCell ref="BMQ2:BMR2"/>
    <mergeCell ref="BMS2:BMT2"/>
    <mergeCell ref="BMU2:BMV2"/>
    <mergeCell ref="BMW2:BMX2"/>
    <mergeCell ref="BMY2:BMZ2"/>
    <mergeCell ref="BNA2:BNB2"/>
    <mergeCell ref="BME2:BMF2"/>
    <mergeCell ref="BMG2:BMH2"/>
    <mergeCell ref="BMI2:BMJ2"/>
    <mergeCell ref="BMK2:BML2"/>
    <mergeCell ref="BMM2:BMN2"/>
    <mergeCell ref="BMO2:BMP2"/>
    <mergeCell ref="BLS2:BLT2"/>
    <mergeCell ref="BLU2:BLV2"/>
    <mergeCell ref="BLW2:BLX2"/>
    <mergeCell ref="BLY2:BLZ2"/>
    <mergeCell ref="BMA2:BMB2"/>
    <mergeCell ref="BMC2:BMD2"/>
    <mergeCell ref="BLG2:BLH2"/>
    <mergeCell ref="BLI2:BLJ2"/>
    <mergeCell ref="BLK2:BLL2"/>
    <mergeCell ref="BLM2:BLN2"/>
    <mergeCell ref="BLO2:BLP2"/>
    <mergeCell ref="BLQ2:BLR2"/>
    <mergeCell ref="BKU2:BKV2"/>
    <mergeCell ref="BKW2:BKX2"/>
    <mergeCell ref="BKY2:BKZ2"/>
    <mergeCell ref="BLA2:BLB2"/>
    <mergeCell ref="BLC2:BLD2"/>
    <mergeCell ref="BLE2:BLF2"/>
    <mergeCell ref="BKI2:BKJ2"/>
    <mergeCell ref="BKK2:BKL2"/>
    <mergeCell ref="BKM2:BKN2"/>
    <mergeCell ref="BKO2:BKP2"/>
    <mergeCell ref="BKQ2:BKR2"/>
    <mergeCell ref="BKS2:BKT2"/>
    <mergeCell ref="BJW2:BJX2"/>
    <mergeCell ref="BJY2:BJZ2"/>
    <mergeCell ref="BKA2:BKB2"/>
    <mergeCell ref="BKC2:BKD2"/>
    <mergeCell ref="BKE2:BKF2"/>
    <mergeCell ref="BKG2:BKH2"/>
    <mergeCell ref="BJK2:BJL2"/>
    <mergeCell ref="BJM2:BJN2"/>
    <mergeCell ref="BJO2:BJP2"/>
    <mergeCell ref="BJQ2:BJR2"/>
    <mergeCell ref="BJS2:BJT2"/>
    <mergeCell ref="BJU2:BJV2"/>
    <mergeCell ref="BIY2:BIZ2"/>
    <mergeCell ref="BJA2:BJB2"/>
    <mergeCell ref="BJC2:BJD2"/>
    <mergeCell ref="BJE2:BJF2"/>
    <mergeCell ref="BJG2:BJH2"/>
    <mergeCell ref="BJI2:BJJ2"/>
    <mergeCell ref="BIM2:BIN2"/>
    <mergeCell ref="BIO2:BIP2"/>
    <mergeCell ref="BIQ2:BIR2"/>
    <mergeCell ref="BIS2:BIT2"/>
    <mergeCell ref="BIU2:BIV2"/>
    <mergeCell ref="BIW2:BIX2"/>
    <mergeCell ref="BIA2:BIB2"/>
    <mergeCell ref="BIC2:BID2"/>
    <mergeCell ref="BIE2:BIF2"/>
    <mergeCell ref="BIG2:BIH2"/>
    <mergeCell ref="BII2:BIJ2"/>
    <mergeCell ref="BIK2:BIL2"/>
    <mergeCell ref="BHO2:BHP2"/>
    <mergeCell ref="BHQ2:BHR2"/>
    <mergeCell ref="BHS2:BHT2"/>
    <mergeCell ref="BHU2:BHV2"/>
    <mergeCell ref="BHW2:BHX2"/>
    <mergeCell ref="BHY2:BHZ2"/>
    <mergeCell ref="BHC2:BHD2"/>
    <mergeCell ref="BHE2:BHF2"/>
    <mergeCell ref="BHG2:BHH2"/>
    <mergeCell ref="BHI2:BHJ2"/>
    <mergeCell ref="BHK2:BHL2"/>
    <mergeCell ref="BHM2:BHN2"/>
    <mergeCell ref="BGQ2:BGR2"/>
    <mergeCell ref="BGS2:BGT2"/>
    <mergeCell ref="BGU2:BGV2"/>
    <mergeCell ref="BGW2:BGX2"/>
    <mergeCell ref="BGY2:BGZ2"/>
    <mergeCell ref="BHA2:BHB2"/>
    <mergeCell ref="BGE2:BGF2"/>
    <mergeCell ref="BGG2:BGH2"/>
    <mergeCell ref="BGI2:BGJ2"/>
    <mergeCell ref="BGK2:BGL2"/>
    <mergeCell ref="BGM2:BGN2"/>
    <mergeCell ref="BGO2:BGP2"/>
    <mergeCell ref="BFS2:BFT2"/>
    <mergeCell ref="BFU2:BFV2"/>
    <mergeCell ref="BFW2:BFX2"/>
    <mergeCell ref="BFY2:BFZ2"/>
    <mergeCell ref="BGA2:BGB2"/>
    <mergeCell ref="BGC2:BGD2"/>
    <mergeCell ref="BFG2:BFH2"/>
    <mergeCell ref="BFI2:BFJ2"/>
    <mergeCell ref="BFK2:BFL2"/>
    <mergeCell ref="BFM2:BFN2"/>
    <mergeCell ref="BFO2:BFP2"/>
    <mergeCell ref="BFQ2:BFR2"/>
    <mergeCell ref="BEU2:BEV2"/>
    <mergeCell ref="BEW2:BEX2"/>
    <mergeCell ref="BEY2:BEZ2"/>
    <mergeCell ref="BFA2:BFB2"/>
    <mergeCell ref="BFC2:BFD2"/>
    <mergeCell ref="BFE2:BFF2"/>
    <mergeCell ref="BEI2:BEJ2"/>
    <mergeCell ref="BEK2:BEL2"/>
    <mergeCell ref="BEM2:BEN2"/>
    <mergeCell ref="BEO2:BEP2"/>
    <mergeCell ref="BEQ2:BER2"/>
    <mergeCell ref="BES2:BET2"/>
    <mergeCell ref="BDW2:BDX2"/>
    <mergeCell ref="BDY2:BDZ2"/>
    <mergeCell ref="BEA2:BEB2"/>
    <mergeCell ref="BEC2:BED2"/>
    <mergeCell ref="BEE2:BEF2"/>
    <mergeCell ref="BEG2:BEH2"/>
    <mergeCell ref="BDK2:BDL2"/>
    <mergeCell ref="BDM2:BDN2"/>
    <mergeCell ref="BDO2:BDP2"/>
    <mergeCell ref="BDQ2:BDR2"/>
    <mergeCell ref="BDS2:BDT2"/>
    <mergeCell ref="BDU2:BDV2"/>
    <mergeCell ref="BCY2:BCZ2"/>
    <mergeCell ref="BDA2:BDB2"/>
    <mergeCell ref="BDC2:BDD2"/>
    <mergeCell ref="BDE2:BDF2"/>
    <mergeCell ref="BDG2:BDH2"/>
    <mergeCell ref="BDI2:BDJ2"/>
    <mergeCell ref="BCM2:BCN2"/>
    <mergeCell ref="BCO2:BCP2"/>
    <mergeCell ref="BCQ2:BCR2"/>
    <mergeCell ref="BCS2:BCT2"/>
    <mergeCell ref="BCU2:BCV2"/>
    <mergeCell ref="BCW2:BCX2"/>
    <mergeCell ref="BCA2:BCB2"/>
    <mergeCell ref="BCC2:BCD2"/>
    <mergeCell ref="BCE2:BCF2"/>
    <mergeCell ref="BCG2:BCH2"/>
    <mergeCell ref="BCI2:BCJ2"/>
    <mergeCell ref="BCK2:BCL2"/>
    <mergeCell ref="BBO2:BBP2"/>
    <mergeCell ref="BBQ2:BBR2"/>
    <mergeCell ref="BBS2:BBT2"/>
    <mergeCell ref="BBU2:BBV2"/>
    <mergeCell ref="BBW2:BBX2"/>
    <mergeCell ref="BBY2:BBZ2"/>
    <mergeCell ref="BBC2:BBD2"/>
    <mergeCell ref="BBE2:BBF2"/>
    <mergeCell ref="BBG2:BBH2"/>
    <mergeCell ref="BBI2:BBJ2"/>
    <mergeCell ref="BBK2:BBL2"/>
    <mergeCell ref="BBM2:BBN2"/>
    <mergeCell ref="BAQ2:BAR2"/>
    <mergeCell ref="BAS2:BAT2"/>
    <mergeCell ref="BAU2:BAV2"/>
    <mergeCell ref="BAW2:BAX2"/>
    <mergeCell ref="BAY2:BAZ2"/>
    <mergeCell ref="BBA2:BBB2"/>
    <mergeCell ref="BAE2:BAF2"/>
    <mergeCell ref="BAG2:BAH2"/>
    <mergeCell ref="BAI2:BAJ2"/>
    <mergeCell ref="BAK2:BAL2"/>
    <mergeCell ref="BAM2:BAN2"/>
    <mergeCell ref="BAO2:BAP2"/>
    <mergeCell ref="AZS2:AZT2"/>
    <mergeCell ref="AZU2:AZV2"/>
    <mergeCell ref="AZW2:AZX2"/>
    <mergeCell ref="AZY2:AZZ2"/>
    <mergeCell ref="BAA2:BAB2"/>
    <mergeCell ref="BAC2:BAD2"/>
    <mergeCell ref="AZG2:AZH2"/>
    <mergeCell ref="AZI2:AZJ2"/>
    <mergeCell ref="AZK2:AZL2"/>
    <mergeCell ref="AZM2:AZN2"/>
    <mergeCell ref="AZO2:AZP2"/>
    <mergeCell ref="AZQ2:AZR2"/>
    <mergeCell ref="AYU2:AYV2"/>
    <mergeCell ref="AYW2:AYX2"/>
    <mergeCell ref="AYY2:AYZ2"/>
    <mergeCell ref="AZA2:AZB2"/>
    <mergeCell ref="AZC2:AZD2"/>
    <mergeCell ref="AZE2:AZF2"/>
    <mergeCell ref="AYI2:AYJ2"/>
    <mergeCell ref="AYK2:AYL2"/>
    <mergeCell ref="AYM2:AYN2"/>
    <mergeCell ref="AYO2:AYP2"/>
    <mergeCell ref="AYQ2:AYR2"/>
    <mergeCell ref="AYS2:AYT2"/>
    <mergeCell ref="AXW2:AXX2"/>
    <mergeCell ref="AXY2:AXZ2"/>
    <mergeCell ref="AYA2:AYB2"/>
    <mergeCell ref="AYC2:AYD2"/>
    <mergeCell ref="AYE2:AYF2"/>
    <mergeCell ref="AYG2:AYH2"/>
    <mergeCell ref="AXK2:AXL2"/>
    <mergeCell ref="AXM2:AXN2"/>
    <mergeCell ref="AXO2:AXP2"/>
    <mergeCell ref="AXQ2:AXR2"/>
    <mergeCell ref="AXS2:AXT2"/>
    <mergeCell ref="AXU2:AXV2"/>
    <mergeCell ref="AWY2:AWZ2"/>
    <mergeCell ref="AXA2:AXB2"/>
    <mergeCell ref="AXC2:AXD2"/>
    <mergeCell ref="AXE2:AXF2"/>
    <mergeCell ref="AXG2:AXH2"/>
    <mergeCell ref="AXI2:AXJ2"/>
    <mergeCell ref="AWM2:AWN2"/>
    <mergeCell ref="AWO2:AWP2"/>
    <mergeCell ref="AWQ2:AWR2"/>
    <mergeCell ref="AWS2:AWT2"/>
    <mergeCell ref="AWU2:AWV2"/>
    <mergeCell ref="AWW2:AWX2"/>
    <mergeCell ref="AWA2:AWB2"/>
    <mergeCell ref="AWC2:AWD2"/>
    <mergeCell ref="AWE2:AWF2"/>
    <mergeCell ref="AWG2:AWH2"/>
    <mergeCell ref="AWI2:AWJ2"/>
    <mergeCell ref="AWK2:AWL2"/>
    <mergeCell ref="AVO2:AVP2"/>
    <mergeCell ref="AVQ2:AVR2"/>
    <mergeCell ref="AVS2:AVT2"/>
    <mergeCell ref="AVU2:AVV2"/>
    <mergeCell ref="AVW2:AVX2"/>
    <mergeCell ref="AVY2:AVZ2"/>
    <mergeCell ref="AVC2:AVD2"/>
    <mergeCell ref="AVE2:AVF2"/>
    <mergeCell ref="AVG2:AVH2"/>
    <mergeCell ref="AVI2:AVJ2"/>
    <mergeCell ref="AVK2:AVL2"/>
    <mergeCell ref="AVM2:AVN2"/>
    <mergeCell ref="AUQ2:AUR2"/>
    <mergeCell ref="AUS2:AUT2"/>
    <mergeCell ref="AUU2:AUV2"/>
    <mergeCell ref="AUW2:AUX2"/>
    <mergeCell ref="AUY2:AUZ2"/>
    <mergeCell ref="AVA2:AVB2"/>
    <mergeCell ref="AUE2:AUF2"/>
    <mergeCell ref="AUG2:AUH2"/>
    <mergeCell ref="AUI2:AUJ2"/>
    <mergeCell ref="AUK2:AUL2"/>
    <mergeCell ref="AUM2:AUN2"/>
    <mergeCell ref="AUO2:AUP2"/>
    <mergeCell ref="ATS2:ATT2"/>
    <mergeCell ref="ATU2:ATV2"/>
    <mergeCell ref="ATW2:ATX2"/>
    <mergeCell ref="ATY2:ATZ2"/>
    <mergeCell ref="AUA2:AUB2"/>
    <mergeCell ref="AUC2:AUD2"/>
    <mergeCell ref="ATG2:ATH2"/>
    <mergeCell ref="ATI2:ATJ2"/>
    <mergeCell ref="ATK2:ATL2"/>
    <mergeCell ref="ATM2:ATN2"/>
    <mergeCell ref="ATO2:ATP2"/>
    <mergeCell ref="ATQ2:ATR2"/>
    <mergeCell ref="ASU2:ASV2"/>
    <mergeCell ref="ASW2:ASX2"/>
    <mergeCell ref="ASY2:ASZ2"/>
    <mergeCell ref="ATA2:ATB2"/>
    <mergeCell ref="ATC2:ATD2"/>
    <mergeCell ref="ATE2:ATF2"/>
    <mergeCell ref="ASI2:ASJ2"/>
    <mergeCell ref="ASK2:ASL2"/>
    <mergeCell ref="ASM2:ASN2"/>
    <mergeCell ref="ASO2:ASP2"/>
    <mergeCell ref="ASQ2:ASR2"/>
    <mergeCell ref="ASS2:AST2"/>
    <mergeCell ref="ARW2:ARX2"/>
    <mergeCell ref="ARY2:ARZ2"/>
    <mergeCell ref="ASA2:ASB2"/>
    <mergeCell ref="ASC2:ASD2"/>
    <mergeCell ref="ASE2:ASF2"/>
    <mergeCell ref="ASG2:ASH2"/>
    <mergeCell ref="ARK2:ARL2"/>
    <mergeCell ref="ARM2:ARN2"/>
    <mergeCell ref="ARO2:ARP2"/>
    <mergeCell ref="ARQ2:ARR2"/>
    <mergeCell ref="ARS2:ART2"/>
    <mergeCell ref="ARU2:ARV2"/>
    <mergeCell ref="AQY2:AQZ2"/>
    <mergeCell ref="ARA2:ARB2"/>
    <mergeCell ref="ARC2:ARD2"/>
    <mergeCell ref="ARE2:ARF2"/>
    <mergeCell ref="ARG2:ARH2"/>
    <mergeCell ref="ARI2:ARJ2"/>
    <mergeCell ref="AQM2:AQN2"/>
    <mergeCell ref="AQO2:AQP2"/>
    <mergeCell ref="AQQ2:AQR2"/>
    <mergeCell ref="AQS2:AQT2"/>
    <mergeCell ref="AQU2:AQV2"/>
    <mergeCell ref="AQW2:AQX2"/>
    <mergeCell ref="AQA2:AQB2"/>
    <mergeCell ref="AQC2:AQD2"/>
    <mergeCell ref="AQE2:AQF2"/>
    <mergeCell ref="AQG2:AQH2"/>
    <mergeCell ref="AQI2:AQJ2"/>
    <mergeCell ref="AQK2:AQL2"/>
    <mergeCell ref="APO2:APP2"/>
    <mergeCell ref="APQ2:APR2"/>
    <mergeCell ref="APS2:APT2"/>
    <mergeCell ref="APU2:APV2"/>
    <mergeCell ref="APW2:APX2"/>
    <mergeCell ref="APY2:APZ2"/>
    <mergeCell ref="APC2:APD2"/>
    <mergeCell ref="APE2:APF2"/>
    <mergeCell ref="APG2:APH2"/>
    <mergeCell ref="API2:APJ2"/>
    <mergeCell ref="APK2:APL2"/>
    <mergeCell ref="APM2:APN2"/>
    <mergeCell ref="AOQ2:AOR2"/>
    <mergeCell ref="AOS2:AOT2"/>
    <mergeCell ref="AOU2:AOV2"/>
    <mergeCell ref="AOW2:AOX2"/>
    <mergeCell ref="AOY2:AOZ2"/>
    <mergeCell ref="APA2:APB2"/>
    <mergeCell ref="AOE2:AOF2"/>
    <mergeCell ref="AOG2:AOH2"/>
    <mergeCell ref="AOI2:AOJ2"/>
    <mergeCell ref="AOK2:AOL2"/>
    <mergeCell ref="AOM2:AON2"/>
    <mergeCell ref="AOO2:AOP2"/>
    <mergeCell ref="ANS2:ANT2"/>
    <mergeCell ref="ANU2:ANV2"/>
    <mergeCell ref="ANW2:ANX2"/>
    <mergeCell ref="ANY2:ANZ2"/>
    <mergeCell ref="AOA2:AOB2"/>
    <mergeCell ref="AOC2:AOD2"/>
    <mergeCell ref="ANG2:ANH2"/>
    <mergeCell ref="ANI2:ANJ2"/>
    <mergeCell ref="ANK2:ANL2"/>
    <mergeCell ref="ANM2:ANN2"/>
    <mergeCell ref="ANO2:ANP2"/>
    <mergeCell ref="ANQ2:ANR2"/>
    <mergeCell ref="AMU2:AMV2"/>
    <mergeCell ref="AMW2:AMX2"/>
    <mergeCell ref="AMY2:AMZ2"/>
    <mergeCell ref="ANA2:ANB2"/>
    <mergeCell ref="ANC2:AND2"/>
    <mergeCell ref="ANE2:ANF2"/>
    <mergeCell ref="AMI2:AMJ2"/>
    <mergeCell ref="AMK2:AML2"/>
    <mergeCell ref="AMM2:AMN2"/>
    <mergeCell ref="AMO2:AMP2"/>
    <mergeCell ref="AMQ2:AMR2"/>
    <mergeCell ref="AMS2:AMT2"/>
    <mergeCell ref="ALW2:ALX2"/>
    <mergeCell ref="ALY2:ALZ2"/>
    <mergeCell ref="AMA2:AMB2"/>
    <mergeCell ref="AMC2:AMD2"/>
    <mergeCell ref="AME2:AMF2"/>
    <mergeCell ref="AMG2:AMH2"/>
    <mergeCell ref="ALK2:ALL2"/>
    <mergeCell ref="ALM2:ALN2"/>
    <mergeCell ref="ALO2:ALP2"/>
    <mergeCell ref="ALQ2:ALR2"/>
    <mergeCell ref="ALS2:ALT2"/>
    <mergeCell ref="ALU2:ALV2"/>
    <mergeCell ref="AKY2:AKZ2"/>
    <mergeCell ref="ALA2:ALB2"/>
    <mergeCell ref="ALC2:ALD2"/>
    <mergeCell ref="ALE2:ALF2"/>
    <mergeCell ref="ALG2:ALH2"/>
    <mergeCell ref="ALI2:ALJ2"/>
    <mergeCell ref="AKM2:AKN2"/>
    <mergeCell ref="AKO2:AKP2"/>
    <mergeCell ref="AKQ2:AKR2"/>
    <mergeCell ref="AKS2:AKT2"/>
    <mergeCell ref="AKU2:AKV2"/>
    <mergeCell ref="AKW2:AKX2"/>
    <mergeCell ref="AKA2:AKB2"/>
    <mergeCell ref="AKC2:AKD2"/>
    <mergeCell ref="AKE2:AKF2"/>
    <mergeCell ref="AKG2:AKH2"/>
    <mergeCell ref="AKI2:AKJ2"/>
    <mergeCell ref="AKK2:AKL2"/>
    <mergeCell ref="AJO2:AJP2"/>
    <mergeCell ref="AJQ2:AJR2"/>
    <mergeCell ref="AJS2:AJT2"/>
    <mergeCell ref="AJU2:AJV2"/>
    <mergeCell ref="AJW2:AJX2"/>
    <mergeCell ref="AJY2:AJZ2"/>
    <mergeCell ref="AJC2:AJD2"/>
    <mergeCell ref="AJE2:AJF2"/>
    <mergeCell ref="AJG2:AJH2"/>
    <mergeCell ref="AJI2:AJJ2"/>
    <mergeCell ref="AJK2:AJL2"/>
    <mergeCell ref="AJM2:AJN2"/>
    <mergeCell ref="AIQ2:AIR2"/>
    <mergeCell ref="AIS2:AIT2"/>
    <mergeCell ref="AIU2:AIV2"/>
    <mergeCell ref="AIW2:AIX2"/>
    <mergeCell ref="AIY2:AIZ2"/>
    <mergeCell ref="AJA2:AJB2"/>
    <mergeCell ref="AIE2:AIF2"/>
    <mergeCell ref="AIG2:AIH2"/>
    <mergeCell ref="AII2:AIJ2"/>
    <mergeCell ref="AIK2:AIL2"/>
    <mergeCell ref="AIM2:AIN2"/>
    <mergeCell ref="AIO2:AIP2"/>
    <mergeCell ref="AHS2:AHT2"/>
    <mergeCell ref="AHU2:AHV2"/>
    <mergeCell ref="AHW2:AHX2"/>
    <mergeCell ref="AHY2:AHZ2"/>
    <mergeCell ref="AIA2:AIB2"/>
    <mergeCell ref="AIC2:AID2"/>
    <mergeCell ref="AHG2:AHH2"/>
    <mergeCell ref="AHI2:AHJ2"/>
    <mergeCell ref="AHK2:AHL2"/>
    <mergeCell ref="AHM2:AHN2"/>
    <mergeCell ref="AHO2:AHP2"/>
    <mergeCell ref="AHQ2:AHR2"/>
    <mergeCell ref="AGU2:AGV2"/>
    <mergeCell ref="AGW2:AGX2"/>
    <mergeCell ref="AGY2:AGZ2"/>
    <mergeCell ref="AHA2:AHB2"/>
    <mergeCell ref="AHC2:AHD2"/>
    <mergeCell ref="AHE2:AHF2"/>
    <mergeCell ref="AGI2:AGJ2"/>
    <mergeCell ref="AGK2:AGL2"/>
    <mergeCell ref="AGM2:AGN2"/>
    <mergeCell ref="AGO2:AGP2"/>
    <mergeCell ref="AGQ2:AGR2"/>
    <mergeCell ref="AGS2:AGT2"/>
    <mergeCell ref="AFW2:AFX2"/>
    <mergeCell ref="AFY2:AFZ2"/>
    <mergeCell ref="AGA2:AGB2"/>
    <mergeCell ref="AGC2:AGD2"/>
    <mergeCell ref="AGE2:AGF2"/>
    <mergeCell ref="AGG2:AGH2"/>
    <mergeCell ref="AFK2:AFL2"/>
    <mergeCell ref="AFM2:AFN2"/>
    <mergeCell ref="AFO2:AFP2"/>
    <mergeCell ref="AFQ2:AFR2"/>
    <mergeCell ref="AFS2:AFT2"/>
    <mergeCell ref="AFU2:AFV2"/>
    <mergeCell ref="AEY2:AEZ2"/>
    <mergeCell ref="AFA2:AFB2"/>
    <mergeCell ref="AFC2:AFD2"/>
    <mergeCell ref="AFE2:AFF2"/>
    <mergeCell ref="AFG2:AFH2"/>
    <mergeCell ref="AFI2:AFJ2"/>
    <mergeCell ref="AEM2:AEN2"/>
    <mergeCell ref="AEO2:AEP2"/>
    <mergeCell ref="AEQ2:AER2"/>
    <mergeCell ref="AES2:AET2"/>
    <mergeCell ref="AEU2:AEV2"/>
    <mergeCell ref="AEW2:AEX2"/>
    <mergeCell ref="AEA2:AEB2"/>
    <mergeCell ref="AEC2:AED2"/>
    <mergeCell ref="AEE2:AEF2"/>
    <mergeCell ref="AEG2:AEH2"/>
    <mergeCell ref="AEI2:AEJ2"/>
    <mergeCell ref="AEK2:AEL2"/>
    <mergeCell ref="ADO2:ADP2"/>
    <mergeCell ref="ADQ2:ADR2"/>
    <mergeCell ref="ADS2:ADT2"/>
    <mergeCell ref="ADU2:ADV2"/>
    <mergeCell ref="ADW2:ADX2"/>
    <mergeCell ref="ADY2:ADZ2"/>
    <mergeCell ref="ADC2:ADD2"/>
    <mergeCell ref="ADE2:ADF2"/>
    <mergeCell ref="ADG2:ADH2"/>
    <mergeCell ref="ADI2:ADJ2"/>
    <mergeCell ref="ADK2:ADL2"/>
    <mergeCell ref="ADM2:ADN2"/>
    <mergeCell ref="ACQ2:ACR2"/>
    <mergeCell ref="ACS2:ACT2"/>
    <mergeCell ref="ACU2:ACV2"/>
    <mergeCell ref="ACW2:ACX2"/>
    <mergeCell ref="ACY2:ACZ2"/>
    <mergeCell ref="ADA2:ADB2"/>
    <mergeCell ref="ACE2:ACF2"/>
    <mergeCell ref="ACG2:ACH2"/>
    <mergeCell ref="ACI2:ACJ2"/>
    <mergeCell ref="ACK2:ACL2"/>
    <mergeCell ref="ACM2:ACN2"/>
    <mergeCell ref="ACO2:ACP2"/>
    <mergeCell ref="ABS2:ABT2"/>
    <mergeCell ref="ABU2:ABV2"/>
    <mergeCell ref="ABW2:ABX2"/>
    <mergeCell ref="ABY2:ABZ2"/>
    <mergeCell ref="ACA2:ACB2"/>
    <mergeCell ref="ACC2:ACD2"/>
    <mergeCell ref="ABG2:ABH2"/>
    <mergeCell ref="ABI2:ABJ2"/>
    <mergeCell ref="ABK2:ABL2"/>
    <mergeCell ref="ABM2:ABN2"/>
    <mergeCell ref="ABO2:ABP2"/>
    <mergeCell ref="ABQ2:ABR2"/>
    <mergeCell ref="AAU2:AAV2"/>
    <mergeCell ref="AAW2:AAX2"/>
    <mergeCell ref="AAY2:AAZ2"/>
    <mergeCell ref="ABA2:ABB2"/>
    <mergeCell ref="ABC2:ABD2"/>
    <mergeCell ref="ABE2:ABF2"/>
    <mergeCell ref="AAI2:AAJ2"/>
    <mergeCell ref="AAK2:AAL2"/>
    <mergeCell ref="AAM2:AAN2"/>
    <mergeCell ref="AAO2:AAP2"/>
    <mergeCell ref="AAQ2:AAR2"/>
    <mergeCell ref="AAS2:AAT2"/>
    <mergeCell ref="ZW2:ZX2"/>
    <mergeCell ref="ZY2:ZZ2"/>
    <mergeCell ref="AAA2:AAB2"/>
    <mergeCell ref="AAC2:AAD2"/>
    <mergeCell ref="AAE2:AAF2"/>
    <mergeCell ref="AAG2:AAH2"/>
    <mergeCell ref="ZK2:ZL2"/>
    <mergeCell ref="ZM2:ZN2"/>
    <mergeCell ref="ZO2:ZP2"/>
    <mergeCell ref="ZQ2:ZR2"/>
    <mergeCell ref="ZS2:ZT2"/>
    <mergeCell ref="ZU2:ZV2"/>
    <mergeCell ref="YY2:YZ2"/>
    <mergeCell ref="ZA2:ZB2"/>
    <mergeCell ref="ZC2:ZD2"/>
    <mergeCell ref="ZE2:ZF2"/>
    <mergeCell ref="ZG2:ZH2"/>
    <mergeCell ref="ZI2:ZJ2"/>
    <mergeCell ref="YM2:YN2"/>
    <mergeCell ref="YO2:YP2"/>
    <mergeCell ref="YQ2:YR2"/>
    <mergeCell ref="YS2:YT2"/>
    <mergeCell ref="YU2:YV2"/>
    <mergeCell ref="YW2:YX2"/>
    <mergeCell ref="YA2:YB2"/>
    <mergeCell ref="YC2:YD2"/>
    <mergeCell ref="YE2:YF2"/>
    <mergeCell ref="YG2:YH2"/>
    <mergeCell ref="YI2:YJ2"/>
    <mergeCell ref="YK2:YL2"/>
    <mergeCell ref="XO2:XP2"/>
    <mergeCell ref="XQ2:XR2"/>
    <mergeCell ref="XS2:XT2"/>
    <mergeCell ref="XU2:XV2"/>
    <mergeCell ref="XW2:XX2"/>
    <mergeCell ref="XY2:XZ2"/>
    <mergeCell ref="XC2:XD2"/>
    <mergeCell ref="XE2:XF2"/>
    <mergeCell ref="XG2:XH2"/>
    <mergeCell ref="XI2:XJ2"/>
    <mergeCell ref="XK2:XL2"/>
    <mergeCell ref="XM2:XN2"/>
    <mergeCell ref="WQ2:WR2"/>
    <mergeCell ref="WS2:WT2"/>
    <mergeCell ref="WU2:WV2"/>
    <mergeCell ref="WW2:WX2"/>
    <mergeCell ref="WY2:WZ2"/>
    <mergeCell ref="XA2:XB2"/>
    <mergeCell ref="WE2:WF2"/>
    <mergeCell ref="WG2:WH2"/>
    <mergeCell ref="WI2:WJ2"/>
    <mergeCell ref="WK2:WL2"/>
    <mergeCell ref="WM2:WN2"/>
    <mergeCell ref="WO2:WP2"/>
    <mergeCell ref="VS2:VT2"/>
    <mergeCell ref="VU2:VV2"/>
    <mergeCell ref="VW2:VX2"/>
    <mergeCell ref="VY2:VZ2"/>
    <mergeCell ref="WA2:WB2"/>
    <mergeCell ref="WC2:WD2"/>
    <mergeCell ref="VG2:VH2"/>
    <mergeCell ref="VI2:VJ2"/>
    <mergeCell ref="VK2:VL2"/>
    <mergeCell ref="VM2:VN2"/>
    <mergeCell ref="VO2:VP2"/>
    <mergeCell ref="VQ2:VR2"/>
    <mergeCell ref="UU2:UV2"/>
    <mergeCell ref="UW2:UX2"/>
    <mergeCell ref="UY2:UZ2"/>
    <mergeCell ref="VA2:VB2"/>
    <mergeCell ref="VC2:VD2"/>
    <mergeCell ref="VE2:VF2"/>
    <mergeCell ref="UI2:UJ2"/>
    <mergeCell ref="UK2:UL2"/>
    <mergeCell ref="UM2:UN2"/>
    <mergeCell ref="UO2:UP2"/>
    <mergeCell ref="UQ2:UR2"/>
    <mergeCell ref="US2:UT2"/>
    <mergeCell ref="TW2:TX2"/>
    <mergeCell ref="TY2:TZ2"/>
    <mergeCell ref="UA2:UB2"/>
    <mergeCell ref="UC2:UD2"/>
    <mergeCell ref="UE2:UF2"/>
    <mergeCell ref="UG2:UH2"/>
    <mergeCell ref="TK2:TL2"/>
    <mergeCell ref="TM2:TN2"/>
    <mergeCell ref="TO2:TP2"/>
    <mergeCell ref="TQ2:TR2"/>
    <mergeCell ref="TS2:TT2"/>
    <mergeCell ref="TU2:TV2"/>
    <mergeCell ref="SY2:SZ2"/>
    <mergeCell ref="TA2:TB2"/>
    <mergeCell ref="TC2:TD2"/>
    <mergeCell ref="TE2:TF2"/>
    <mergeCell ref="TG2:TH2"/>
    <mergeCell ref="TI2:TJ2"/>
    <mergeCell ref="SM2:SN2"/>
    <mergeCell ref="SO2:SP2"/>
    <mergeCell ref="SQ2:SR2"/>
    <mergeCell ref="SS2:ST2"/>
    <mergeCell ref="SU2:SV2"/>
    <mergeCell ref="SW2:SX2"/>
    <mergeCell ref="SA2:SB2"/>
    <mergeCell ref="SC2:SD2"/>
    <mergeCell ref="SE2:SF2"/>
    <mergeCell ref="SG2:SH2"/>
    <mergeCell ref="SI2:SJ2"/>
    <mergeCell ref="SK2:SL2"/>
    <mergeCell ref="RO2:RP2"/>
    <mergeCell ref="RQ2:RR2"/>
    <mergeCell ref="RS2:RT2"/>
    <mergeCell ref="RU2:RV2"/>
    <mergeCell ref="RW2:RX2"/>
    <mergeCell ref="RY2:RZ2"/>
    <mergeCell ref="RC2:RD2"/>
    <mergeCell ref="RE2:RF2"/>
    <mergeCell ref="RG2:RH2"/>
    <mergeCell ref="RI2:RJ2"/>
    <mergeCell ref="RK2:RL2"/>
    <mergeCell ref="RM2:RN2"/>
    <mergeCell ref="QQ2:QR2"/>
    <mergeCell ref="QS2:QT2"/>
    <mergeCell ref="QU2:QV2"/>
    <mergeCell ref="QW2:QX2"/>
    <mergeCell ref="QY2:QZ2"/>
    <mergeCell ref="RA2:RB2"/>
    <mergeCell ref="QE2:QF2"/>
    <mergeCell ref="QG2:QH2"/>
    <mergeCell ref="QI2:QJ2"/>
    <mergeCell ref="QK2:QL2"/>
    <mergeCell ref="QM2:QN2"/>
    <mergeCell ref="QO2:QP2"/>
    <mergeCell ref="PS2:PT2"/>
    <mergeCell ref="PU2:PV2"/>
    <mergeCell ref="PW2:PX2"/>
    <mergeCell ref="PY2:PZ2"/>
    <mergeCell ref="QA2:QB2"/>
    <mergeCell ref="QC2:QD2"/>
    <mergeCell ref="PG2:PH2"/>
    <mergeCell ref="PI2:PJ2"/>
    <mergeCell ref="PK2:PL2"/>
    <mergeCell ref="PM2:PN2"/>
    <mergeCell ref="PO2:PP2"/>
    <mergeCell ref="PQ2:PR2"/>
    <mergeCell ref="OU2:OV2"/>
    <mergeCell ref="OW2:OX2"/>
    <mergeCell ref="OY2:OZ2"/>
    <mergeCell ref="PA2:PB2"/>
    <mergeCell ref="PC2:PD2"/>
    <mergeCell ref="PE2:PF2"/>
    <mergeCell ref="OI2:OJ2"/>
    <mergeCell ref="OK2:OL2"/>
    <mergeCell ref="OM2:ON2"/>
    <mergeCell ref="OO2:OP2"/>
    <mergeCell ref="OQ2:OR2"/>
    <mergeCell ref="OS2:OT2"/>
    <mergeCell ref="NW2:NX2"/>
    <mergeCell ref="NY2:NZ2"/>
    <mergeCell ref="OA2:OB2"/>
    <mergeCell ref="OC2:OD2"/>
    <mergeCell ref="OE2:OF2"/>
    <mergeCell ref="OG2:OH2"/>
    <mergeCell ref="NK2:NL2"/>
    <mergeCell ref="NM2:NN2"/>
    <mergeCell ref="NO2:NP2"/>
    <mergeCell ref="NQ2:NR2"/>
    <mergeCell ref="NS2:NT2"/>
    <mergeCell ref="NU2:NV2"/>
    <mergeCell ref="MY2:MZ2"/>
    <mergeCell ref="NA2:NB2"/>
    <mergeCell ref="NC2:ND2"/>
    <mergeCell ref="NE2:NF2"/>
    <mergeCell ref="NG2:NH2"/>
    <mergeCell ref="NI2:NJ2"/>
    <mergeCell ref="MM2:MN2"/>
    <mergeCell ref="MO2:MP2"/>
    <mergeCell ref="MQ2:MR2"/>
    <mergeCell ref="MS2:MT2"/>
    <mergeCell ref="MU2:MV2"/>
    <mergeCell ref="MW2:MX2"/>
    <mergeCell ref="MA2:MB2"/>
    <mergeCell ref="MC2:MD2"/>
    <mergeCell ref="ME2:MF2"/>
    <mergeCell ref="MG2:MH2"/>
    <mergeCell ref="MI2:MJ2"/>
    <mergeCell ref="MK2:ML2"/>
    <mergeCell ref="LO2:LP2"/>
    <mergeCell ref="LQ2:LR2"/>
    <mergeCell ref="LS2:LT2"/>
    <mergeCell ref="LU2:LV2"/>
    <mergeCell ref="LW2:LX2"/>
    <mergeCell ref="LY2:LZ2"/>
    <mergeCell ref="LC2:LD2"/>
    <mergeCell ref="LE2:LF2"/>
    <mergeCell ref="LG2:LH2"/>
    <mergeCell ref="LI2:LJ2"/>
    <mergeCell ref="LK2:LL2"/>
    <mergeCell ref="LM2:LN2"/>
    <mergeCell ref="KQ2:KR2"/>
    <mergeCell ref="KS2:KT2"/>
    <mergeCell ref="KU2:KV2"/>
    <mergeCell ref="KW2:KX2"/>
    <mergeCell ref="KY2:KZ2"/>
    <mergeCell ref="LA2:LB2"/>
    <mergeCell ref="KE2:KF2"/>
    <mergeCell ref="KG2:KH2"/>
    <mergeCell ref="KI2:KJ2"/>
    <mergeCell ref="KK2:KL2"/>
    <mergeCell ref="KM2:KN2"/>
    <mergeCell ref="KO2:KP2"/>
    <mergeCell ref="JS2:JT2"/>
    <mergeCell ref="JU2:JV2"/>
    <mergeCell ref="JW2:JX2"/>
    <mergeCell ref="JY2:JZ2"/>
    <mergeCell ref="KA2:KB2"/>
    <mergeCell ref="KC2:KD2"/>
    <mergeCell ref="JG2:JH2"/>
    <mergeCell ref="JI2:JJ2"/>
    <mergeCell ref="JK2:JL2"/>
    <mergeCell ref="JM2:JN2"/>
    <mergeCell ref="JO2:JP2"/>
    <mergeCell ref="JQ2:JR2"/>
    <mergeCell ref="IU2:IV2"/>
    <mergeCell ref="IW2:IX2"/>
    <mergeCell ref="IY2:IZ2"/>
    <mergeCell ref="JA2:JB2"/>
    <mergeCell ref="JC2:JD2"/>
    <mergeCell ref="JE2:JF2"/>
    <mergeCell ref="II2:IJ2"/>
    <mergeCell ref="IK2:IL2"/>
    <mergeCell ref="IM2:IN2"/>
    <mergeCell ref="IO2:IP2"/>
    <mergeCell ref="IQ2:IR2"/>
    <mergeCell ref="IS2:IT2"/>
    <mergeCell ref="HW2:HX2"/>
    <mergeCell ref="HY2:HZ2"/>
    <mergeCell ref="IA2:IB2"/>
    <mergeCell ref="IC2:ID2"/>
    <mergeCell ref="IE2:IF2"/>
    <mergeCell ref="IG2:IH2"/>
    <mergeCell ref="HK2:HL2"/>
    <mergeCell ref="HM2:HN2"/>
    <mergeCell ref="HO2:HP2"/>
    <mergeCell ref="HQ2:HR2"/>
    <mergeCell ref="HS2:HT2"/>
    <mergeCell ref="HU2:HV2"/>
    <mergeCell ref="GY2:GZ2"/>
    <mergeCell ref="HA2:HB2"/>
    <mergeCell ref="HC2:HD2"/>
    <mergeCell ref="HE2:HF2"/>
    <mergeCell ref="HG2:HH2"/>
    <mergeCell ref="HI2:HJ2"/>
    <mergeCell ref="GM2:GN2"/>
    <mergeCell ref="GO2:GP2"/>
    <mergeCell ref="GQ2:GR2"/>
    <mergeCell ref="GS2:GT2"/>
    <mergeCell ref="GU2:GV2"/>
    <mergeCell ref="GW2:GX2"/>
    <mergeCell ref="GA2:GB2"/>
    <mergeCell ref="GC2:GD2"/>
    <mergeCell ref="GE2:GF2"/>
    <mergeCell ref="GG2:GH2"/>
    <mergeCell ref="GI2:GJ2"/>
    <mergeCell ref="GK2:GL2"/>
    <mergeCell ref="FO2:FP2"/>
    <mergeCell ref="FQ2:FR2"/>
    <mergeCell ref="FS2:FT2"/>
    <mergeCell ref="FU2:FV2"/>
    <mergeCell ref="FW2:FX2"/>
    <mergeCell ref="FY2:FZ2"/>
    <mergeCell ref="FC2:FD2"/>
    <mergeCell ref="FE2:FF2"/>
    <mergeCell ref="FG2:FH2"/>
    <mergeCell ref="FI2:FJ2"/>
    <mergeCell ref="FK2:FL2"/>
    <mergeCell ref="FM2:FN2"/>
    <mergeCell ref="EQ2:ER2"/>
    <mergeCell ref="ES2:ET2"/>
    <mergeCell ref="EU2:EV2"/>
    <mergeCell ref="EW2:EX2"/>
    <mergeCell ref="EY2:EZ2"/>
    <mergeCell ref="FA2:FB2"/>
    <mergeCell ref="EE2:EF2"/>
    <mergeCell ref="EG2:EH2"/>
    <mergeCell ref="EI2:EJ2"/>
    <mergeCell ref="EK2:EL2"/>
    <mergeCell ref="EM2:EN2"/>
    <mergeCell ref="EO2:EP2"/>
    <mergeCell ref="DS2:DT2"/>
    <mergeCell ref="DU2:DV2"/>
    <mergeCell ref="DW2:DX2"/>
    <mergeCell ref="DY2:DZ2"/>
    <mergeCell ref="EA2:EB2"/>
    <mergeCell ref="EC2:ED2"/>
    <mergeCell ref="DG2:DH2"/>
    <mergeCell ref="DI2:DJ2"/>
    <mergeCell ref="DK2:DL2"/>
    <mergeCell ref="DM2:DN2"/>
    <mergeCell ref="DO2:DP2"/>
    <mergeCell ref="DQ2:DR2"/>
    <mergeCell ref="CU2:CV2"/>
    <mergeCell ref="CW2:CX2"/>
    <mergeCell ref="CY2:CZ2"/>
    <mergeCell ref="DA2:DB2"/>
    <mergeCell ref="DC2:DD2"/>
    <mergeCell ref="DE2:DF2"/>
    <mergeCell ref="CI2:CJ2"/>
    <mergeCell ref="CK2:CL2"/>
    <mergeCell ref="CM2:CN2"/>
    <mergeCell ref="CO2:CP2"/>
    <mergeCell ref="CQ2:CR2"/>
    <mergeCell ref="CS2:CT2"/>
    <mergeCell ref="BW2:BX2"/>
    <mergeCell ref="BY2:BZ2"/>
    <mergeCell ref="CA2:CB2"/>
    <mergeCell ref="CC2:CD2"/>
    <mergeCell ref="CE2:CF2"/>
    <mergeCell ref="CG2:CH2"/>
    <mergeCell ref="BK2:BL2"/>
    <mergeCell ref="BM2:BN2"/>
    <mergeCell ref="BO2:BP2"/>
    <mergeCell ref="BQ2:BR2"/>
    <mergeCell ref="BS2:BT2"/>
    <mergeCell ref="BU2:BV2"/>
    <mergeCell ref="AY2:AZ2"/>
    <mergeCell ref="BA2:BB2"/>
    <mergeCell ref="BC2:BD2"/>
    <mergeCell ref="BE2:BF2"/>
    <mergeCell ref="BG2:BH2"/>
    <mergeCell ref="BI2:BJ2"/>
    <mergeCell ref="AM2:AN2"/>
    <mergeCell ref="AO2:AP2"/>
    <mergeCell ref="AQ2:AR2"/>
    <mergeCell ref="AS2:AT2"/>
    <mergeCell ref="AU2:AV2"/>
    <mergeCell ref="AW2:AX2"/>
    <mergeCell ref="AA2:AB2"/>
    <mergeCell ref="AC2:AD2"/>
    <mergeCell ref="AE2:AF2"/>
    <mergeCell ref="AG2:AH2"/>
    <mergeCell ref="AI2:AJ2"/>
    <mergeCell ref="AK2:AL2"/>
    <mergeCell ref="O2:P2"/>
    <mergeCell ref="Q2:R2"/>
    <mergeCell ref="S2:T2"/>
    <mergeCell ref="U2:V2"/>
    <mergeCell ref="W2:X2"/>
    <mergeCell ref="Y2:Z2"/>
    <mergeCell ref="C2:D2"/>
    <mergeCell ref="E2:F2"/>
    <mergeCell ref="G2:H2"/>
    <mergeCell ref="I2:J2"/>
    <mergeCell ref="K2:L2"/>
    <mergeCell ref="M2:N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20F3D-D423-466C-94AE-6A5F0CE64F73}">
  <sheetPr codeName="Blad8">
    <tabColor theme="9" tint="-0.249977111117893"/>
  </sheetPr>
  <dimension ref="B1:R62"/>
  <sheetViews>
    <sheetView topLeftCell="A6" workbookViewId="0">
      <selection activeCell="C15" sqref="C15"/>
    </sheetView>
  </sheetViews>
  <sheetFormatPr defaultColWidth="9.1328125" defaultRowHeight="13.15" x14ac:dyDescent="0.4"/>
  <cols>
    <col min="1" max="1" width="2.86328125" style="7" customWidth="1"/>
    <col min="2" max="2" width="52.3984375" style="7" customWidth="1"/>
    <col min="3" max="3" width="12.1328125" style="7" bestFit="1" customWidth="1"/>
    <col min="4" max="4" width="6.3984375" style="7" customWidth="1"/>
    <col min="5" max="5" width="26.19921875" style="12" customWidth="1"/>
    <col min="6" max="6" width="5.86328125" style="12" customWidth="1"/>
    <col min="7" max="7" width="13.1328125" style="310" customWidth="1"/>
    <col min="8" max="8" width="18.6640625" style="7" customWidth="1"/>
    <col min="9" max="9" width="9.1328125" style="7"/>
    <col min="10" max="10" width="36.1328125" style="7" customWidth="1"/>
    <col min="11" max="16384" width="9.1328125" style="7"/>
  </cols>
  <sheetData>
    <row r="1" spans="2:10" ht="92.45" customHeight="1" x14ac:dyDescent="0.4">
      <c r="B1" s="99" t="s">
        <v>531</v>
      </c>
      <c r="D1" s="98"/>
      <c r="E1" s="6"/>
      <c r="F1" s="6"/>
    </row>
    <row r="2" spans="2:10" ht="15.75" x14ac:dyDescent="0.5">
      <c r="B2" s="311"/>
      <c r="C2" s="312"/>
      <c r="D2" s="313"/>
      <c r="E2" s="33"/>
      <c r="F2" s="33"/>
    </row>
    <row r="3" spans="2:10" ht="15.75" x14ac:dyDescent="0.5">
      <c r="B3" s="9"/>
      <c r="C3" s="312"/>
      <c r="D3" s="313"/>
      <c r="E3" s="33"/>
      <c r="F3" s="33"/>
    </row>
    <row r="4" spans="2:10" ht="15.75" x14ac:dyDescent="0.5">
      <c r="B4" s="9"/>
      <c r="E4" s="33"/>
      <c r="F4" s="33"/>
    </row>
    <row r="5" spans="2:10" x14ac:dyDescent="0.4">
      <c r="B5" s="32"/>
    </row>
    <row r="6" spans="2:10" s="318" customFormat="1" ht="65.650000000000006" x14ac:dyDescent="0.35">
      <c r="B6" s="314" t="s">
        <v>65</v>
      </c>
      <c r="C6" s="315"/>
      <c r="D6" s="315"/>
      <c r="E6" s="316" t="s">
        <v>283</v>
      </c>
      <c r="F6" s="315"/>
      <c r="G6" s="317" t="s">
        <v>257</v>
      </c>
      <c r="H6" s="315"/>
    </row>
    <row r="7" spans="2:10" x14ac:dyDescent="0.4">
      <c r="B7" s="7" t="s">
        <v>496</v>
      </c>
      <c r="C7" s="319"/>
      <c r="D7" s="320"/>
      <c r="E7" s="320"/>
      <c r="F7" s="321"/>
      <c r="G7" s="320"/>
      <c r="H7" s="322"/>
      <c r="I7" s="139"/>
      <c r="J7" s="139"/>
    </row>
    <row r="8" spans="2:10" x14ac:dyDescent="0.4">
      <c r="B8" s="7" t="s">
        <v>497</v>
      </c>
      <c r="C8" s="319"/>
      <c r="D8" s="320"/>
      <c r="E8" s="320"/>
      <c r="F8" s="321"/>
      <c r="G8" s="320"/>
      <c r="H8" s="322"/>
      <c r="I8" s="139"/>
      <c r="J8" s="139"/>
    </row>
    <row r="9" spans="2:10" x14ac:dyDescent="0.4">
      <c r="B9" s="7" t="s">
        <v>498</v>
      </c>
      <c r="C9" s="319"/>
      <c r="D9" s="320"/>
      <c r="E9" s="320"/>
      <c r="F9" s="321"/>
      <c r="G9" s="320"/>
      <c r="H9" s="322"/>
      <c r="I9" s="139"/>
      <c r="J9" s="139"/>
    </row>
    <row r="10" spans="2:10" x14ac:dyDescent="0.4">
      <c r="C10" s="319"/>
      <c r="D10" s="319"/>
      <c r="E10" s="304"/>
      <c r="F10" s="304"/>
      <c r="G10" s="323"/>
      <c r="H10" s="139"/>
      <c r="I10" s="139"/>
      <c r="J10" s="139"/>
    </row>
    <row r="11" spans="2:10" x14ac:dyDescent="0.4">
      <c r="C11" s="319"/>
      <c r="D11" s="319"/>
      <c r="E11" s="304"/>
      <c r="F11" s="304"/>
      <c r="G11" s="323"/>
      <c r="H11" s="322"/>
    </row>
    <row r="13" spans="2:10" x14ac:dyDescent="0.4">
      <c r="B13" s="324" t="s">
        <v>499</v>
      </c>
      <c r="C13" s="325"/>
      <c r="D13" s="325"/>
      <c r="E13" s="325"/>
      <c r="F13" s="325"/>
      <c r="G13" s="326"/>
      <c r="H13" s="325"/>
    </row>
    <row r="14" spans="2:10" s="139" customFormat="1" x14ac:dyDescent="0.4">
      <c r="B14" s="327"/>
      <c r="C14" s="322"/>
      <c r="D14" s="322"/>
      <c r="E14" s="322"/>
      <c r="F14" s="322"/>
      <c r="G14" s="328"/>
      <c r="H14" s="322"/>
    </row>
    <row r="15" spans="2:10" ht="13.5" thickBot="1" x14ac:dyDescent="0.45">
      <c r="B15" s="7" t="s">
        <v>500</v>
      </c>
      <c r="C15" s="329">
        <v>3500</v>
      </c>
      <c r="D15" s="330"/>
    </row>
    <row r="16" spans="2:10" x14ac:dyDescent="0.4">
      <c r="B16" s="7" t="s">
        <v>501</v>
      </c>
      <c r="C16" s="331">
        <v>40</v>
      </c>
    </row>
    <row r="17" spans="2:18" x14ac:dyDescent="0.4">
      <c r="B17" s="7" t="s">
        <v>502</v>
      </c>
      <c r="C17" s="332">
        <v>13</v>
      </c>
    </row>
    <row r="18" spans="2:18" x14ac:dyDescent="0.4">
      <c r="B18" s="7" t="s">
        <v>503</v>
      </c>
      <c r="C18" s="333">
        <v>0.05</v>
      </c>
    </row>
    <row r="19" spans="2:18" x14ac:dyDescent="0.4">
      <c r="B19" s="7" t="s">
        <v>504</v>
      </c>
      <c r="C19" s="333">
        <v>0.04</v>
      </c>
      <c r="R19" s="334"/>
    </row>
    <row r="20" spans="2:18" x14ac:dyDescent="0.4">
      <c r="B20" s="7" t="s">
        <v>72</v>
      </c>
      <c r="C20" s="333">
        <v>2.7799999999999998E-2</v>
      </c>
    </row>
    <row r="21" spans="2:18" x14ac:dyDescent="0.4">
      <c r="C21" s="12"/>
      <c r="E21" s="335" t="s">
        <v>505</v>
      </c>
      <c r="G21" s="336" t="s">
        <v>506</v>
      </c>
    </row>
    <row r="22" spans="2:18" x14ac:dyDescent="0.4">
      <c r="B22" s="7" t="s">
        <v>507</v>
      </c>
      <c r="C22" s="337">
        <v>1000</v>
      </c>
      <c r="E22" s="338">
        <f>C22*$G$7</f>
        <v>0</v>
      </c>
      <c r="G22" s="339">
        <f>E22/(52*$C$16)</f>
        <v>0</v>
      </c>
    </row>
    <row r="23" spans="2:18" x14ac:dyDescent="0.4">
      <c r="B23" s="7" t="s">
        <v>508</v>
      </c>
      <c r="C23" s="337">
        <v>1000</v>
      </c>
      <c r="E23" s="338">
        <f>C23*$G$7</f>
        <v>0</v>
      </c>
      <c r="G23" s="339">
        <f>E23/(52*$C$16)</f>
        <v>0</v>
      </c>
    </row>
    <row r="24" spans="2:18" x14ac:dyDescent="0.4">
      <c r="B24" s="7" t="s">
        <v>509</v>
      </c>
      <c r="C24" s="337">
        <v>100</v>
      </c>
      <c r="E24" s="338">
        <f>C24*1</f>
        <v>100</v>
      </c>
      <c r="G24" s="339">
        <f>E24/(52*$C$16)</f>
        <v>4.807692307692308E-2</v>
      </c>
    </row>
    <row r="25" spans="2:18" x14ac:dyDescent="0.4">
      <c r="C25" s="12"/>
      <c r="R25" s="334"/>
    </row>
    <row r="26" spans="2:18" x14ac:dyDescent="0.4">
      <c r="B26" s="7" t="s">
        <v>510</v>
      </c>
      <c r="C26" s="337">
        <v>0</v>
      </c>
      <c r="E26" s="338">
        <f>C26*$E$8</f>
        <v>0</v>
      </c>
      <c r="G26" s="339">
        <f>(E26*3/(13*$C$16))</f>
        <v>0</v>
      </c>
    </row>
    <row r="27" spans="2:18" x14ac:dyDescent="0.4">
      <c r="B27" s="7" t="s">
        <v>511</v>
      </c>
      <c r="C27" s="337">
        <v>0</v>
      </c>
      <c r="E27" s="338">
        <f>C27*$E$8</f>
        <v>0</v>
      </c>
      <c r="G27" s="339">
        <f>(E27*3/(13*$C$16))</f>
        <v>0</v>
      </c>
    </row>
    <row r="28" spans="2:18" x14ac:dyDescent="0.4">
      <c r="B28" s="7" t="s">
        <v>512</v>
      </c>
      <c r="C28" s="337">
        <v>0</v>
      </c>
      <c r="E28" s="338">
        <f>C28*1</f>
        <v>0</v>
      </c>
      <c r="G28" s="339">
        <f>(E28*3/(13*$C$16))</f>
        <v>0</v>
      </c>
    </row>
    <row r="29" spans="2:18" x14ac:dyDescent="0.4">
      <c r="B29" s="7" t="s">
        <v>513</v>
      </c>
      <c r="C29" s="337">
        <v>0</v>
      </c>
      <c r="E29" s="338">
        <f>C29*1</f>
        <v>0</v>
      </c>
      <c r="G29" s="339">
        <f>(E29*3/(13*$C$16))</f>
        <v>0</v>
      </c>
    </row>
    <row r="30" spans="2:18" x14ac:dyDescent="0.4">
      <c r="C30" s="12"/>
    </row>
    <row r="31" spans="2:18" ht="13.5" thickBot="1" x14ac:dyDescent="0.45">
      <c r="B31" s="7" t="s">
        <v>514</v>
      </c>
      <c r="C31" s="340">
        <v>0.3</v>
      </c>
    </row>
    <row r="33" spans="2:8" x14ac:dyDescent="0.4">
      <c r="B33" s="324" t="s">
        <v>515</v>
      </c>
      <c r="C33" s="325"/>
      <c r="D33" s="325"/>
      <c r="E33" s="324"/>
      <c r="F33" s="325"/>
      <c r="G33" s="326"/>
      <c r="H33" s="325"/>
    </row>
    <row r="34" spans="2:8" s="139" customFormat="1" x14ac:dyDescent="0.4">
      <c r="B34" s="327"/>
      <c r="C34" s="322"/>
      <c r="D34" s="322"/>
      <c r="E34" s="322"/>
      <c r="F34" s="322"/>
      <c r="G34" s="328"/>
      <c r="H34" s="322"/>
    </row>
    <row r="36" spans="2:8" x14ac:dyDescent="0.4">
      <c r="B36" s="7" t="s">
        <v>501</v>
      </c>
      <c r="C36" s="341">
        <f>C16</f>
        <v>40</v>
      </c>
      <c r="D36" s="341"/>
      <c r="E36" s="12" t="s">
        <v>516</v>
      </c>
      <c r="G36" s="233">
        <f>C15*(3/(13*$C$16))</f>
        <v>20.192307692307693</v>
      </c>
      <c r="H36" s="7" t="s">
        <v>517</v>
      </c>
    </row>
    <row r="37" spans="2:8" x14ac:dyDescent="0.4">
      <c r="B37" s="7" t="s">
        <v>518</v>
      </c>
      <c r="C37" s="342">
        <f>C31</f>
        <v>0.3</v>
      </c>
      <c r="D37" s="342"/>
      <c r="E37" s="343" t="s">
        <v>519</v>
      </c>
      <c r="G37" s="344">
        <f>$G$36*$C8</f>
        <v>0</v>
      </c>
      <c r="H37" s="7" t="s">
        <v>517</v>
      </c>
    </row>
    <row r="38" spans="2:8" x14ac:dyDescent="0.4">
      <c r="B38" s="7" t="s">
        <v>503</v>
      </c>
      <c r="C38" s="342">
        <f>C18</f>
        <v>0.05</v>
      </c>
      <c r="D38" s="342"/>
      <c r="E38" s="343" t="s">
        <v>520</v>
      </c>
      <c r="G38" s="339">
        <f>SUM(G22:G29)</f>
        <v>4.807692307692308E-2</v>
      </c>
      <c r="H38" s="7" t="s">
        <v>517</v>
      </c>
    </row>
    <row r="39" spans="2:8" x14ac:dyDescent="0.4">
      <c r="B39" s="7" t="s">
        <v>521</v>
      </c>
      <c r="C39" s="341">
        <f>C17</f>
        <v>13</v>
      </c>
      <c r="D39" s="342"/>
      <c r="E39" s="12" t="s">
        <v>522</v>
      </c>
      <c r="G39" s="345">
        <f>G37+$G$38</f>
        <v>4.807692307692308E-2</v>
      </c>
      <c r="H39" s="7" t="s">
        <v>517</v>
      </c>
    </row>
    <row r="40" spans="2:8" x14ac:dyDescent="0.4">
      <c r="B40" s="7" t="s">
        <v>504</v>
      </c>
      <c r="C40" s="342">
        <v>0.01</v>
      </c>
      <c r="D40" s="342"/>
    </row>
    <row r="41" spans="2:8" x14ac:dyDescent="0.4">
      <c r="C41" s="342"/>
      <c r="D41" s="342"/>
    </row>
    <row r="42" spans="2:8" x14ac:dyDescent="0.4">
      <c r="B42" s="16" t="s">
        <v>523</v>
      </c>
      <c r="C42" s="346">
        <f>G39*(1/(1-$C$37))</f>
        <v>6.8681318681318687E-2</v>
      </c>
      <c r="D42" s="347"/>
      <c r="F42" s="304"/>
      <c r="H42" s="139"/>
    </row>
    <row r="44" spans="2:8" x14ac:dyDescent="0.4">
      <c r="B44" s="324"/>
      <c r="C44" s="325"/>
      <c r="D44" s="325"/>
      <c r="E44" s="324"/>
      <c r="F44" s="325"/>
      <c r="G44" s="326"/>
      <c r="H44" s="325"/>
    </row>
    <row r="47" spans="2:8" hidden="1" x14ac:dyDescent="0.4">
      <c r="B47" s="348" t="s">
        <v>524</v>
      </c>
      <c r="C47" s="349"/>
      <c r="D47" s="349"/>
      <c r="E47" s="348" t="s">
        <v>525</v>
      </c>
      <c r="F47" s="349"/>
      <c r="G47" s="350"/>
      <c r="H47" s="349"/>
    </row>
    <row r="48" spans="2:8" s="139" customFormat="1" hidden="1" x14ac:dyDescent="0.4">
      <c r="B48" s="327"/>
      <c r="C48" s="322"/>
      <c r="D48" s="322"/>
      <c r="E48" s="322"/>
      <c r="F48" s="322"/>
      <c r="G48" s="328"/>
      <c r="H48" s="322"/>
    </row>
    <row r="49" spans="2:8" hidden="1" x14ac:dyDescent="0.4">
      <c r="B49" s="7" t="s">
        <v>526</v>
      </c>
      <c r="C49" s="329">
        <v>38.32</v>
      </c>
    </row>
    <row r="50" spans="2:8" hidden="1" x14ac:dyDescent="0.4">
      <c r="B50" s="7" t="s">
        <v>501</v>
      </c>
      <c r="C50" s="341">
        <f>C16</f>
        <v>40</v>
      </c>
    </row>
    <row r="51" spans="2:8" hidden="1" x14ac:dyDescent="0.4">
      <c r="B51" s="7" t="s">
        <v>527</v>
      </c>
      <c r="C51" s="342">
        <f>C31</f>
        <v>0.3</v>
      </c>
    </row>
    <row r="52" spans="2:8" hidden="1" x14ac:dyDescent="0.4">
      <c r="B52" s="7" t="s">
        <v>503</v>
      </c>
      <c r="C52" s="342">
        <f>C18</f>
        <v>0.05</v>
      </c>
    </row>
    <row r="53" spans="2:8" hidden="1" x14ac:dyDescent="0.4">
      <c r="B53" s="7" t="s">
        <v>521</v>
      </c>
      <c r="C53" s="341">
        <f>C17</f>
        <v>13</v>
      </c>
    </row>
    <row r="54" spans="2:8" hidden="1" x14ac:dyDescent="0.4">
      <c r="B54" s="7" t="s">
        <v>528</v>
      </c>
      <c r="C54" s="342">
        <f>C19</f>
        <v>0.04</v>
      </c>
    </row>
    <row r="55" spans="2:8" hidden="1" x14ac:dyDescent="0.4"/>
    <row r="56" spans="2:8" hidden="1" x14ac:dyDescent="0.4">
      <c r="B56" s="7" t="s">
        <v>529</v>
      </c>
      <c r="C56" s="233" t="e">
        <f>($C$49-G38*(1-$C$51))/C8</f>
        <v>#DIV/0!</v>
      </c>
      <c r="E56" s="351" t="e">
        <f>(C56*$C$8)+G38</f>
        <v>#DIV/0!</v>
      </c>
    </row>
    <row r="57" spans="2:8" hidden="1" x14ac:dyDescent="0.4">
      <c r="E57" s="351"/>
    </row>
    <row r="58" spans="2:8" hidden="1" x14ac:dyDescent="0.4">
      <c r="B58" s="7" t="s">
        <v>500</v>
      </c>
      <c r="C58" s="233" t="e">
        <f>(C56*$C$50*13)/3</f>
        <v>#DIV/0!</v>
      </c>
      <c r="E58" s="351" t="e">
        <f>C58*$C$7</f>
        <v>#DIV/0!</v>
      </c>
    </row>
    <row r="59" spans="2:8" hidden="1" x14ac:dyDescent="0.4"/>
    <row r="60" spans="2:8" s="16" customFormat="1" hidden="1" x14ac:dyDescent="0.4">
      <c r="B60" s="16" t="s">
        <v>530</v>
      </c>
      <c r="E60" s="352"/>
      <c r="F60" s="352"/>
      <c r="G60" s="353"/>
    </row>
    <row r="61" spans="2:8" hidden="1" x14ac:dyDescent="0.4"/>
    <row r="62" spans="2:8" hidden="1" x14ac:dyDescent="0.4">
      <c r="B62" s="348"/>
      <c r="C62" s="349"/>
      <c r="D62" s="349"/>
      <c r="E62" s="348"/>
      <c r="F62" s="349"/>
      <c r="G62" s="350"/>
      <c r="H62" s="349"/>
    </row>
  </sheetData>
  <sheetProtection algorithmName="SHA-512" hashValue="W25BKkGGuQgd+SJAgOsHgSFyRp8sUGgi6OosF6hJ8AB2Ifwsc2PCvOztYC4X0txeuxDxnx4y+bZONqHv4vKYKQ==" saltValue="IETDEMnzJoWgeew6i2a/zQ==" spinCount="100000" sheet="1" objects="1" scenarios="1" selectLockedCells="1"/>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77841-1D9A-48A8-9E7C-7D84F324E1FE}">
  <sheetPr codeName="Blad13"/>
  <dimension ref="A1:XFD114"/>
  <sheetViews>
    <sheetView workbookViewId="0">
      <selection activeCell="D9" sqref="D9"/>
    </sheetView>
  </sheetViews>
  <sheetFormatPr defaultColWidth="8.73046875" defaultRowHeight="13.15" x14ac:dyDescent="0.4"/>
  <cols>
    <col min="1" max="1" width="37.59765625" style="139" bestFit="1" customWidth="1"/>
    <col min="2" max="2" width="38.3984375" style="509" bestFit="1" customWidth="1"/>
    <col min="3" max="3" width="30.1328125" style="321" customWidth="1"/>
    <col min="4" max="4" width="21.73046875" style="139" customWidth="1"/>
    <col min="5" max="5" width="8.73046875" style="139"/>
    <col min="6" max="6" width="32.9296875" style="139" hidden="1" customWidth="1"/>
    <col min="7" max="7" width="33.9296875" style="139" hidden="1" customWidth="1"/>
    <col min="8" max="16384" width="8.73046875" style="139"/>
  </cols>
  <sheetData>
    <row r="1" spans="1:16384" s="7" customFormat="1" ht="21" x14ac:dyDescent="0.65">
      <c r="A1" s="583" t="s">
        <v>790</v>
      </c>
      <c r="B1" s="583" t="str">
        <f>Bedrijfswaardes!B9</f>
        <v>Naam inlener</v>
      </c>
      <c r="C1" s="721"/>
    </row>
    <row r="2" spans="1:16384" ht="21" x14ac:dyDescent="0.65">
      <c r="A2" s="586" t="s">
        <v>741</v>
      </c>
      <c r="B2" s="584" t="str">
        <f>Bedrijfswaardes!B10</f>
        <v>Naam uitlener</v>
      </c>
      <c r="C2" s="995"/>
      <c r="D2" s="995"/>
      <c r="E2" s="995"/>
      <c r="F2" s="995"/>
      <c r="G2" s="995"/>
      <c r="H2" s="995"/>
      <c r="I2" s="995"/>
      <c r="J2" s="995"/>
      <c r="K2" s="995"/>
      <c r="L2" s="995"/>
      <c r="M2" s="995"/>
      <c r="N2" s="995"/>
      <c r="O2" s="995"/>
      <c r="P2" s="995"/>
      <c r="Q2" s="995"/>
      <c r="R2" s="995"/>
      <c r="S2" s="995"/>
      <c r="T2" s="995"/>
      <c r="U2" s="995"/>
      <c r="V2" s="995"/>
      <c r="W2" s="995"/>
      <c r="X2" s="995"/>
      <c r="Y2" s="995"/>
      <c r="Z2" s="995"/>
      <c r="AA2" s="995"/>
      <c r="AB2" s="995"/>
      <c r="AC2" s="995"/>
      <c r="AD2" s="995"/>
      <c r="AE2" s="995"/>
      <c r="AF2" s="995"/>
      <c r="AG2" s="995"/>
      <c r="AH2" s="995"/>
      <c r="AI2" s="995"/>
      <c r="AJ2" s="995"/>
      <c r="AK2" s="995"/>
      <c r="AL2" s="995"/>
      <c r="AM2" s="995"/>
      <c r="AN2" s="995"/>
      <c r="AO2" s="995"/>
      <c r="AP2" s="995"/>
      <c r="AQ2" s="995"/>
      <c r="AR2" s="995"/>
      <c r="AS2" s="995"/>
      <c r="AT2" s="995"/>
      <c r="AU2" s="995"/>
      <c r="AV2" s="995"/>
      <c r="AW2" s="995"/>
      <c r="AX2" s="995"/>
      <c r="AY2" s="995"/>
      <c r="AZ2" s="995"/>
      <c r="BA2" s="995"/>
      <c r="BB2" s="995"/>
      <c r="BC2" s="995"/>
      <c r="BD2" s="995"/>
      <c r="BE2" s="995"/>
      <c r="BF2" s="995"/>
      <c r="BG2" s="995"/>
      <c r="BH2" s="995"/>
      <c r="BI2" s="995"/>
      <c r="BJ2" s="995"/>
      <c r="BK2" s="995"/>
      <c r="BL2" s="995"/>
      <c r="BM2" s="995"/>
      <c r="BN2" s="995"/>
      <c r="BO2" s="995"/>
      <c r="BP2" s="995"/>
      <c r="BQ2" s="995"/>
      <c r="BR2" s="995"/>
      <c r="BS2" s="995"/>
      <c r="BT2" s="995"/>
      <c r="BU2" s="995"/>
      <c r="BV2" s="995"/>
      <c r="BW2" s="995"/>
      <c r="BX2" s="995"/>
      <c r="BY2" s="995"/>
      <c r="BZ2" s="995"/>
      <c r="CA2" s="995"/>
      <c r="CB2" s="995"/>
      <c r="CC2" s="995"/>
      <c r="CD2" s="995"/>
      <c r="CE2" s="995"/>
      <c r="CF2" s="995"/>
      <c r="CG2" s="995"/>
      <c r="CH2" s="995"/>
      <c r="CI2" s="995"/>
      <c r="CJ2" s="995"/>
      <c r="CK2" s="995"/>
      <c r="CL2" s="995"/>
      <c r="CM2" s="995"/>
      <c r="CN2" s="995"/>
      <c r="CO2" s="995"/>
      <c r="CP2" s="995"/>
      <c r="CQ2" s="995"/>
      <c r="CR2" s="995"/>
      <c r="CS2" s="995"/>
      <c r="CT2" s="995"/>
      <c r="CU2" s="995"/>
      <c r="CV2" s="995"/>
      <c r="CW2" s="995"/>
      <c r="CX2" s="995"/>
      <c r="CY2" s="995"/>
      <c r="CZ2" s="995"/>
      <c r="DA2" s="995"/>
      <c r="DB2" s="995"/>
      <c r="DC2" s="995"/>
      <c r="DD2" s="995"/>
      <c r="DE2" s="995"/>
      <c r="DF2" s="995"/>
      <c r="DG2" s="995"/>
      <c r="DH2" s="995"/>
      <c r="DI2" s="995"/>
      <c r="DJ2" s="995"/>
      <c r="DK2" s="995"/>
      <c r="DL2" s="995"/>
      <c r="DM2" s="995"/>
      <c r="DN2" s="995"/>
      <c r="DO2" s="995"/>
      <c r="DP2" s="995"/>
      <c r="DQ2" s="995"/>
      <c r="DR2" s="995"/>
      <c r="DS2" s="995"/>
      <c r="DT2" s="995"/>
      <c r="DU2" s="995"/>
      <c r="DV2" s="995"/>
      <c r="DW2" s="995"/>
      <c r="DX2" s="995"/>
      <c r="DY2" s="995"/>
      <c r="DZ2" s="995"/>
      <c r="EA2" s="995"/>
      <c r="EB2" s="995"/>
      <c r="EC2" s="995"/>
      <c r="ED2" s="995"/>
      <c r="EE2" s="995"/>
      <c r="EF2" s="995"/>
      <c r="EG2" s="995"/>
      <c r="EH2" s="995"/>
      <c r="EI2" s="995"/>
      <c r="EJ2" s="995"/>
      <c r="EK2" s="995"/>
      <c r="EL2" s="995"/>
      <c r="EM2" s="995"/>
      <c r="EN2" s="995"/>
      <c r="EO2" s="995"/>
      <c r="EP2" s="995"/>
      <c r="EQ2" s="995"/>
      <c r="ER2" s="995"/>
      <c r="ES2" s="995"/>
      <c r="ET2" s="995"/>
      <c r="EU2" s="995"/>
      <c r="EV2" s="995"/>
      <c r="EW2" s="995"/>
      <c r="EX2" s="995"/>
      <c r="EY2" s="995"/>
      <c r="EZ2" s="995"/>
      <c r="FA2" s="995"/>
      <c r="FB2" s="995"/>
      <c r="FC2" s="995"/>
      <c r="FD2" s="995"/>
      <c r="FE2" s="995"/>
      <c r="FF2" s="995"/>
      <c r="FG2" s="995"/>
      <c r="FH2" s="995"/>
      <c r="FI2" s="995"/>
      <c r="FJ2" s="995"/>
      <c r="FK2" s="995"/>
      <c r="FL2" s="995"/>
      <c r="FM2" s="995"/>
      <c r="FN2" s="995"/>
      <c r="FO2" s="995"/>
      <c r="FP2" s="995"/>
      <c r="FQ2" s="995"/>
      <c r="FR2" s="995"/>
      <c r="FS2" s="995"/>
      <c r="FT2" s="995"/>
      <c r="FU2" s="995"/>
      <c r="FV2" s="995"/>
      <c r="FW2" s="995"/>
      <c r="FX2" s="995"/>
      <c r="FY2" s="995"/>
      <c r="FZ2" s="995"/>
      <c r="GA2" s="995"/>
      <c r="GB2" s="995"/>
      <c r="GC2" s="995"/>
      <c r="GD2" s="995"/>
      <c r="GE2" s="995"/>
      <c r="GF2" s="995"/>
      <c r="GG2" s="995"/>
      <c r="GH2" s="995"/>
      <c r="GI2" s="995"/>
      <c r="GJ2" s="995"/>
      <c r="GK2" s="995"/>
      <c r="GL2" s="995"/>
      <c r="GM2" s="995"/>
      <c r="GN2" s="995"/>
      <c r="GO2" s="995"/>
      <c r="GP2" s="995"/>
      <c r="GQ2" s="995"/>
      <c r="GR2" s="995"/>
      <c r="GS2" s="995"/>
      <c r="GT2" s="995"/>
      <c r="GU2" s="995"/>
      <c r="GV2" s="995"/>
      <c r="GW2" s="995"/>
      <c r="GX2" s="995"/>
      <c r="GY2" s="995"/>
      <c r="GZ2" s="995"/>
      <c r="HA2" s="995"/>
      <c r="HB2" s="995"/>
      <c r="HC2" s="995"/>
      <c r="HD2" s="995"/>
      <c r="HE2" s="995"/>
      <c r="HF2" s="995"/>
      <c r="HG2" s="995"/>
      <c r="HH2" s="995"/>
      <c r="HI2" s="995"/>
      <c r="HJ2" s="995"/>
      <c r="HK2" s="995"/>
      <c r="HL2" s="995"/>
      <c r="HM2" s="995"/>
      <c r="HN2" s="995"/>
      <c r="HO2" s="995"/>
      <c r="HP2" s="995"/>
      <c r="HQ2" s="995"/>
      <c r="HR2" s="995"/>
      <c r="HS2" s="995"/>
      <c r="HT2" s="995"/>
      <c r="HU2" s="995"/>
      <c r="HV2" s="995"/>
      <c r="HW2" s="995"/>
      <c r="HX2" s="995"/>
      <c r="HY2" s="995"/>
      <c r="HZ2" s="995"/>
      <c r="IA2" s="995"/>
      <c r="IB2" s="995"/>
      <c r="IC2" s="995"/>
      <c r="ID2" s="995"/>
      <c r="IE2" s="995"/>
      <c r="IF2" s="995"/>
      <c r="IG2" s="995"/>
      <c r="IH2" s="995"/>
      <c r="II2" s="995"/>
      <c r="IJ2" s="995"/>
      <c r="IK2" s="995"/>
      <c r="IL2" s="995"/>
      <c r="IM2" s="995"/>
      <c r="IN2" s="995"/>
      <c r="IO2" s="995"/>
      <c r="IP2" s="995"/>
      <c r="IQ2" s="995"/>
      <c r="IR2" s="995"/>
      <c r="IS2" s="995"/>
      <c r="IT2" s="995"/>
      <c r="IU2" s="995"/>
      <c r="IV2" s="995"/>
      <c r="IW2" s="995"/>
      <c r="IX2" s="995"/>
      <c r="IY2" s="995"/>
      <c r="IZ2" s="995"/>
      <c r="JA2" s="995"/>
      <c r="JB2" s="995"/>
      <c r="JC2" s="995"/>
      <c r="JD2" s="995"/>
      <c r="JE2" s="995"/>
      <c r="JF2" s="995"/>
      <c r="JG2" s="995"/>
      <c r="JH2" s="995"/>
      <c r="JI2" s="995"/>
      <c r="JJ2" s="995"/>
      <c r="JK2" s="995"/>
      <c r="JL2" s="995"/>
      <c r="JM2" s="995"/>
      <c r="JN2" s="995"/>
      <c r="JO2" s="995"/>
      <c r="JP2" s="995"/>
      <c r="JQ2" s="995"/>
      <c r="JR2" s="995"/>
      <c r="JS2" s="995"/>
      <c r="JT2" s="995"/>
      <c r="JU2" s="995"/>
      <c r="JV2" s="995"/>
      <c r="JW2" s="995"/>
      <c r="JX2" s="995"/>
      <c r="JY2" s="995"/>
      <c r="JZ2" s="995"/>
      <c r="KA2" s="995"/>
      <c r="KB2" s="995"/>
      <c r="KC2" s="995"/>
      <c r="KD2" s="995"/>
      <c r="KE2" s="995"/>
      <c r="KF2" s="995"/>
      <c r="KG2" s="995"/>
      <c r="KH2" s="995"/>
      <c r="KI2" s="995"/>
      <c r="KJ2" s="995"/>
      <c r="KK2" s="995"/>
      <c r="KL2" s="995"/>
      <c r="KM2" s="995"/>
      <c r="KN2" s="995"/>
      <c r="KO2" s="995"/>
      <c r="KP2" s="995"/>
      <c r="KQ2" s="995"/>
      <c r="KR2" s="995"/>
      <c r="KS2" s="995"/>
      <c r="KT2" s="995"/>
      <c r="KU2" s="995"/>
      <c r="KV2" s="995"/>
      <c r="KW2" s="995"/>
      <c r="KX2" s="995"/>
      <c r="KY2" s="995"/>
      <c r="KZ2" s="995"/>
      <c r="LA2" s="995"/>
      <c r="LB2" s="995"/>
      <c r="LC2" s="995"/>
      <c r="LD2" s="995"/>
      <c r="LE2" s="995"/>
      <c r="LF2" s="995"/>
      <c r="LG2" s="995"/>
      <c r="LH2" s="995"/>
      <c r="LI2" s="995"/>
      <c r="LJ2" s="995"/>
      <c r="LK2" s="995"/>
      <c r="LL2" s="995"/>
      <c r="LM2" s="995"/>
      <c r="LN2" s="995"/>
      <c r="LO2" s="995"/>
      <c r="LP2" s="995"/>
      <c r="LQ2" s="995"/>
      <c r="LR2" s="995"/>
      <c r="LS2" s="995"/>
      <c r="LT2" s="995"/>
      <c r="LU2" s="995"/>
      <c r="LV2" s="995"/>
      <c r="LW2" s="995"/>
      <c r="LX2" s="995"/>
      <c r="LY2" s="995"/>
      <c r="LZ2" s="995"/>
      <c r="MA2" s="995"/>
      <c r="MB2" s="995"/>
      <c r="MC2" s="995"/>
      <c r="MD2" s="995"/>
      <c r="ME2" s="995"/>
      <c r="MF2" s="995"/>
      <c r="MG2" s="995"/>
      <c r="MH2" s="995"/>
      <c r="MI2" s="995"/>
      <c r="MJ2" s="995"/>
      <c r="MK2" s="995"/>
      <c r="ML2" s="995"/>
      <c r="MM2" s="995"/>
      <c r="MN2" s="995"/>
      <c r="MO2" s="995"/>
      <c r="MP2" s="995"/>
      <c r="MQ2" s="995"/>
      <c r="MR2" s="995"/>
      <c r="MS2" s="995"/>
      <c r="MT2" s="995"/>
      <c r="MU2" s="995"/>
      <c r="MV2" s="995"/>
      <c r="MW2" s="995"/>
      <c r="MX2" s="995"/>
      <c r="MY2" s="995"/>
      <c r="MZ2" s="995"/>
      <c r="NA2" s="995"/>
      <c r="NB2" s="995"/>
      <c r="NC2" s="995"/>
      <c r="ND2" s="995"/>
      <c r="NE2" s="995"/>
      <c r="NF2" s="995"/>
      <c r="NG2" s="995"/>
      <c r="NH2" s="995"/>
      <c r="NI2" s="995"/>
      <c r="NJ2" s="995"/>
      <c r="NK2" s="995"/>
      <c r="NL2" s="995"/>
      <c r="NM2" s="995"/>
      <c r="NN2" s="995"/>
      <c r="NO2" s="995"/>
      <c r="NP2" s="995"/>
      <c r="NQ2" s="995"/>
      <c r="NR2" s="995"/>
      <c r="NS2" s="995"/>
      <c r="NT2" s="995"/>
      <c r="NU2" s="995"/>
      <c r="NV2" s="995"/>
      <c r="NW2" s="995"/>
      <c r="NX2" s="995"/>
      <c r="NY2" s="995"/>
      <c r="NZ2" s="995"/>
      <c r="OA2" s="995"/>
      <c r="OB2" s="995"/>
      <c r="OC2" s="995"/>
      <c r="OD2" s="995"/>
      <c r="OE2" s="995"/>
      <c r="OF2" s="995"/>
      <c r="OG2" s="995"/>
      <c r="OH2" s="995"/>
      <c r="OI2" s="995"/>
      <c r="OJ2" s="995"/>
      <c r="OK2" s="995"/>
      <c r="OL2" s="995"/>
      <c r="OM2" s="995"/>
      <c r="ON2" s="995"/>
      <c r="OO2" s="995"/>
      <c r="OP2" s="995"/>
      <c r="OQ2" s="995"/>
      <c r="OR2" s="995"/>
      <c r="OS2" s="995"/>
      <c r="OT2" s="995"/>
      <c r="OU2" s="995"/>
      <c r="OV2" s="995"/>
      <c r="OW2" s="995"/>
      <c r="OX2" s="995"/>
      <c r="OY2" s="995"/>
      <c r="OZ2" s="995"/>
      <c r="PA2" s="995"/>
      <c r="PB2" s="995"/>
      <c r="PC2" s="995"/>
      <c r="PD2" s="995"/>
      <c r="PE2" s="995"/>
      <c r="PF2" s="995"/>
      <c r="PG2" s="995"/>
      <c r="PH2" s="995"/>
      <c r="PI2" s="995"/>
      <c r="PJ2" s="995"/>
      <c r="PK2" s="995"/>
      <c r="PL2" s="995"/>
      <c r="PM2" s="995"/>
      <c r="PN2" s="995"/>
      <c r="PO2" s="995"/>
      <c r="PP2" s="995"/>
      <c r="PQ2" s="995"/>
      <c r="PR2" s="995"/>
      <c r="PS2" s="995"/>
      <c r="PT2" s="995"/>
      <c r="PU2" s="995"/>
      <c r="PV2" s="995"/>
      <c r="PW2" s="995"/>
      <c r="PX2" s="995"/>
      <c r="PY2" s="995"/>
      <c r="PZ2" s="995"/>
      <c r="QA2" s="995"/>
      <c r="QB2" s="995"/>
      <c r="QC2" s="995"/>
      <c r="QD2" s="995"/>
      <c r="QE2" s="995"/>
      <c r="QF2" s="995"/>
      <c r="QG2" s="995"/>
      <c r="QH2" s="995"/>
      <c r="QI2" s="995"/>
      <c r="QJ2" s="995"/>
      <c r="QK2" s="995"/>
      <c r="QL2" s="995"/>
      <c r="QM2" s="995"/>
      <c r="QN2" s="995"/>
      <c r="QO2" s="995"/>
      <c r="QP2" s="995"/>
      <c r="QQ2" s="995"/>
      <c r="QR2" s="995"/>
      <c r="QS2" s="995"/>
      <c r="QT2" s="995"/>
      <c r="QU2" s="995"/>
      <c r="QV2" s="995"/>
      <c r="QW2" s="995"/>
      <c r="QX2" s="995"/>
      <c r="QY2" s="995"/>
      <c r="QZ2" s="995"/>
      <c r="RA2" s="995"/>
      <c r="RB2" s="995"/>
      <c r="RC2" s="995"/>
      <c r="RD2" s="995"/>
      <c r="RE2" s="995"/>
      <c r="RF2" s="995"/>
      <c r="RG2" s="995"/>
      <c r="RH2" s="995"/>
      <c r="RI2" s="995"/>
      <c r="RJ2" s="995"/>
      <c r="RK2" s="995"/>
      <c r="RL2" s="995"/>
      <c r="RM2" s="995"/>
      <c r="RN2" s="995"/>
      <c r="RO2" s="995"/>
      <c r="RP2" s="995"/>
      <c r="RQ2" s="995"/>
      <c r="RR2" s="995"/>
      <c r="RS2" s="995"/>
      <c r="RT2" s="995"/>
      <c r="RU2" s="995"/>
      <c r="RV2" s="995"/>
      <c r="RW2" s="995"/>
      <c r="RX2" s="995"/>
      <c r="RY2" s="995"/>
      <c r="RZ2" s="995"/>
      <c r="SA2" s="995"/>
      <c r="SB2" s="995"/>
      <c r="SC2" s="995"/>
      <c r="SD2" s="995"/>
      <c r="SE2" s="995"/>
      <c r="SF2" s="995"/>
      <c r="SG2" s="995"/>
      <c r="SH2" s="995"/>
      <c r="SI2" s="995"/>
      <c r="SJ2" s="995"/>
      <c r="SK2" s="995"/>
      <c r="SL2" s="995"/>
      <c r="SM2" s="995"/>
      <c r="SN2" s="995"/>
      <c r="SO2" s="995"/>
      <c r="SP2" s="995"/>
      <c r="SQ2" s="995"/>
      <c r="SR2" s="995"/>
      <c r="SS2" s="995"/>
      <c r="ST2" s="995"/>
      <c r="SU2" s="995"/>
      <c r="SV2" s="995"/>
      <c r="SW2" s="995"/>
      <c r="SX2" s="995"/>
      <c r="SY2" s="995"/>
      <c r="SZ2" s="995"/>
      <c r="TA2" s="995"/>
      <c r="TB2" s="995"/>
      <c r="TC2" s="995"/>
      <c r="TD2" s="995"/>
      <c r="TE2" s="995"/>
      <c r="TF2" s="995"/>
      <c r="TG2" s="995"/>
      <c r="TH2" s="995"/>
      <c r="TI2" s="995"/>
      <c r="TJ2" s="995"/>
      <c r="TK2" s="995"/>
      <c r="TL2" s="995"/>
      <c r="TM2" s="995"/>
      <c r="TN2" s="995"/>
      <c r="TO2" s="995"/>
      <c r="TP2" s="995"/>
      <c r="TQ2" s="995"/>
      <c r="TR2" s="995"/>
      <c r="TS2" s="995"/>
      <c r="TT2" s="995"/>
      <c r="TU2" s="995"/>
      <c r="TV2" s="995"/>
      <c r="TW2" s="995"/>
      <c r="TX2" s="995"/>
      <c r="TY2" s="995"/>
      <c r="TZ2" s="995"/>
      <c r="UA2" s="995"/>
      <c r="UB2" s="995"/>
      <c r="UC2" s="995"/>
      <c r="UD2" s="995"/>
      <c r="UE2" s="995"/>
      <c r="UF2" s="995"/>
      <c r="UG2" s="995"/>
      <c r="UH2" s="995"/>
      <c r="UI2" s="995"/>
      <c r="UJ2" s="995"/>
      <c r="UK2" s="995"/>
      <c r="UL2" s="995"/>
      <c r="UM2" s="995"/>
      <c r="UN2" s="995"/>
      <c r="UO2" s="995"/>
      <c r="UP2" s="995"/>
      <c r="UQ2" s="995"/>
      <c r="UR2" s="995"/>
      <c r="US2" s="995"/>
      <c r="UT2" s="995"/>
      <c r="UU2" s="995"/>
      <c r="UV2" s="995"/>
      <c r="UW2" s="995"/>
      <c r="UX2" s="995"/>
      <c r="UY2" s="995"/>
      <c r="UZ2" s="995"/>
      <c r="VA2" s="995"/>
      <c r="VB2" s="995"/>
      <c r="VC2" s="995"/>
      <c r="VD2" s="995"/>
      <c r="VE2" s="995"/>
      <c r="VF2" s="995"/>
      <c r="VG2" s="995"/>
      <c r="VH2" s="995"/>
      <c r="VI2" s="995"/>
      <c r="VJ2" s="995"/>
      <c r="VK2" s="995"/>
      <c r="VL2" s="995"/>
      <c r="VM2" s="995"/>
      <c r="VN2" s="995"/>
      <c r="VO2" s="995"/>
      <c r="VP2" s="995"/>
      <c r="VQ2" s="995"/>
      <c r="VR2" s="995"/>
      <c r="VS2" s="995"/>
      <c r="VT2" s="995"/>
      <c r="VU2" s="995"/>
      <c r="VV2" s="995"/>
      <c r="VW2" s="995"/>
      <c r="VX2" s="995"/>
      <c r="VY2" s="995"/>
      <c r="VZ2" s="995"/>
      <c r="WA2" s="995"/>
      <c r="WB2" s="995"/>
      <c r="WC2" s="995"/>
      <c r="WD2" s="995"/>
      <c r="WE2" s="995"/>
      <c r="WF2" s="995"/>
      <c r="WG2" s="995"/>
      <c r="WH2" s="995"/>
      <c r="WI2" s="995"/>
      <c r="WJ2" s="995"/>
      <c r="WK2" s="995"/>
      <c r="WL2" s="995"/>
      <c r="WM2" s="995"/>
      <c r="WN2" s="995"/>
      <c r="WO2" s="995"/>
      <c r="WP2" s="995"/>
      <c r="WQ2" s="995"/>
      <c r="WR2" s="995"/>
      <c r="WS2" s="995"/>
      <c r="WT2" s="995"/>
      <c r="WU2" s="995"/>
      <c r="WV2" s="995"/>
      <c r="WW2" s="995"/>
      <c r="WX2" s="995"/>
      <c r="WY2" s="995"/>
      <c r="WZ2" s="995"/>
      <c r="XA2" s="995"/>
      <c r="XB2" s="995"/>
      <c r="XC2" s="995"/>
      <c r="XD2" s="995"/>
      <c r="XE2" s="995"/>
      <c r="XF2" s="995"/>
      <c r="XG2" s="995"/>
      <c r="XH2" s="995"/>
      <c r="XI2" s="995"/>
      <c r="XJ2" s="995"/>
      <c r="XK2" s="995"/>
      <c r="XL2" s="995"/>
      <c r="XM2" s="995"/>
      <c r="XN2" s="995"/>
      <c r="XO2" s="995"/>
      <c r="XP2" s="995"/>
      <c r="XQ2" s="995"/>
      <c r="XR2" s="995"/>
      <c r="XS2" s="995"/>
      <c r="XT2" s="995"/>
      <c r="XU2" s="995"/>
      <c r="XV2" s="995"/>
      <c r="XW2" s="995"/>
      <c r="XX2" s="995"/>
      <c r="XY2" s="995"/>
      <c r="XZ2" s="995"/>
      <c r="YA2" s="995"/>
      <c r="YB2" s="995"/>
      <c r="YC2" s="995"/>
      <c r="YD2" s="995"/>
      <c r="YE2" s="995"/>
      <c r="YF2" s="995"/>
      <c r="YG2" s="995"/>
      <c r="YH2" s="995"/>
      <c r="YI2" s="995"/>
      <c r="YJ2" s="995"/>
      <c r="YK2" s="995"/>
      <c r="YL2" s="995"/>
      <c r="YM2" s="995"/>
      <c r="YN2" s="995"/>
      <c r="YO2" s="995"/>
      <c r="YP2" s="995"/>
      <c r="YQ2" s="995"/>
      <c r="YR2" s="995"/>
      <c r="YS2" s="995"/>
      <c r="YT2" s="995"/>
      <c r="YU2" s="995"/>
      <c r="YV2" s="995"/>
      <c r="YW2" s="995"/>
      <c r="YX2" s="995"/>
      <c r="YY2" s="995"/>
      <c r="YZ2" s="995"/>
      <c r="ZA2" s="995"/>
      <c r="ZB2" s="995"/>
      <c r="ZC2" s="995"/>
      <c r="ZD2" s="995"/>
      <c r="ZE2" s="995"/>
      <c r="ZF2" s="995"/>
      <c r="ZG2" s="995"/>
      <c r="ZH2" s="995"/>
      <c r="ZI2" s="995"/>
      <c r="ZJ2" s="995"/>
      <c r="ZK2" s="995"/>
      <c r="ZL2" s="995"/>
      <c r="ZM2" s="995"/>
      <c r="ZN2" s="995"/>
      <c r="ZO2" s="995"/>
      <c r="ZP2" s="995"/>
      <c r="ZQ2" s="995"/>
      <c r="ZR2" s="995"/>
      <c r="ZS2" s="995"/>
      <c r="ZT2" s="995"/>
      <c r="ZU2" s="995"/>
      <c r="ZV2" s="995"/>
      <c r="ZW2" s="995"/>
      <c r="ZX2" s="995"/>
      <c r="ZY2" s="995"/>
      <c r="ZZ2" s="995"/>
      <c r="AAA2" s="995"/>
      <c r="AAB2" s="995"/>
      <c r="AAC2" s="995"/>
      <c r="AAD2" s="995"/>
      <c r="AAE2" s="995"/>
      <c r="AAF2" s="995"/>
      <c r="AAG2" s="995"/>
      <c r="AAH2" s="995"/>
      <c r="AAI2" s="995"/>
      <c r="AAJ2" s="995"/>
      <c r="AAK2" s="995"/>
      <c r="AAL2" s="995"/>
      <c r="AAM2" s="995"/>
      <c r="AAN2" s="995"/>
      <c r="AAO2" s="995"/>
      <c r="AAP2" s="995"/>
      <c r="AAQ2" s="995"/>
      <c r="AAR2" s="995"/>
      <c r="AAS2" s="995"/>
      <c r="AAT2" s="995"/>
      <c r="AAU2" s="995"/>
      <c r="AAV2" s="995"/>
      <c r="AAW2" s="995"/>
      <c r="AAX2" s="995"/>
      <c r="AAY2" s="995"/>
      <c r="AAZ2" s="995"/>
      <c r="ABA2" s="995"/>
      <c r="ABB2" s="995"/>
      <c r="ABC2" s="995"/>
      <c r="ABD2" s="995"/>
      <c r="ABE2" s="995"/>
      <c r="ABF2" s="995"/>
      <c r="ABG2" s="995"/>
      <c r="ABH2" s="995"/>
      <c r="ABI2" s="995"/>
      <c r="ABJ2" s="995"/>
      <c r="ABK2" s="995"/>
      <c r="ABL2" s="995"/>
      <c r="ABM2" s="995"/>
      <c r="ABN2" s="995"/>
      <c r="ABO2" s="995"/>
      <c r="ABP2" s="995"/>
      <c r="ABQ2" s="995"/>
      <c r="ABR2" s="995"/>
      <c r="ABS2" s="995"/>
      <c r="ABT2" s="995"/>
      <c r="ABU2" s="995"/>
      <c r="ABV2" s="995"/>
      <c r="ABW2" s="995"/>
      <c r="ABX2" s="995"/>
      <c r="ABY2" s="995"/>
      <c r="ABZ2" s="995"/>
      <c r="ACA2" s="995"/>
      <c r="ACB2" s="995"/>
      <c r="ACC2" s="995"/>
      <c r="ACD2" s="995"/>
      <c r="ACE2" s="995"/>
      <c r="ACF2" s="995"/>
      <c r="ACG2" s="995"/>
      <c r="ACH2" s="995"/>
      <c r="ACI2" s="995"/>
      <c r="ACJ2" s="995"/>
      <c r="ACK2" s="995"/>
      <c r="ACL2" s="995"/>
      <c r="ACM2" s="995"/>
      <c r="ACN2" s="995"/>
      <c r="ACO2" s="995"/>
      <c r="ACP2" s="995"/>
      <c r="ACQ2" s="995"/>
      <c r="ACR2" s="995"/>
      <c r="ACS2" s="995"/>
      <c r="ACT2" s="995"/>
      <c r="ACU2" s="995"/>
      <c r="ACV2" s="995"/>
      <c r="ACW2" s="995"/>
      <c r="ACX2" s="995"/>
      <c r="ACY2" s="995"/>
      <c r="ACZ2" s="995"/>
      <c r="ADA2" s="995"/>
      <c r="ADB2" s="995"/>
      <c r="ADC2" s="995"/>
      <c r="ADD2" s="995"/>
      <c r="ADE2" s="995"/>
      <c r="ADF2" s="995"/>
      <c r="ADG2" s="995"/>
      <c r="ADH2" s="995"/>
      <c r="ADI2" s="995"/>
      <c r="ADJ2" s="995"/>
      <c r="ADK2" s="995"/>
      <c r="ADL2" s="995"/>
      <c r="ADM2" s="995"/>
      <c r="ADN2" s="995"/>
      <c r="ADO2" s="995"/>
      <c r="ADP2" s="995"/>
      <c r="ADQ2" s="995"/>
      <c r="ADR2" s="995"/>
      <c r="ADS2" s="995"/>
      <c r="ADT2" s="995"/>
      <c r="ADU2" s="995"/>
      <c r="ADV2" s="995"/>
      <c r="ADW2" s="995"/>
      <c r="ADX2" s="995"/>
      <c r="ADY2" s="995"/>
      <c r="ADZ2" s="995"/>
      <c r="AEA2" s="995"/>
      <c r="AEB2" s="995"/>
      <c r="AEC2" s="995"/>
      <c r="AED2" s="995"/>
      <c r="AEE2" s="995"/>
      <c r="AEF2" s="995"/>
      <c r="AEG2" s="995"/>
      <c r="AEH2" s="995"/>
      <c r="AEI2" s="995"/>
      <c r="AEJ2" s="995"/>
      <c r="AEK2" s="995"/>
      <c r="AEL2" s="995"/>
      <c r="AEM2" s="995"/>
      <c r="AEN2" s="995"/>
      <c r="AEO2" s="995"/>
      <c r="AEP2" s="995"/>
      <c r="AEQ2" s="995"/>
      <c r="AER2" s="995"/>
      <c r="AES2" s="995"/>
      <c r="AET2" s="995"/>
      <c r="AEU2" s="995"/>
      <c r="AEV2" s="995"/>
      <c r="AEW2" s="995"/>
      <c r="AEX2" s="995"/>
      <c r="AEY2" s="995"/>
      <c r="AEZ2" s="995"/>
      <c r="AFA2" s="995"/>
      <c r="AFB2" s="995"/>
      <c r="AFC2" s="995"/>
      <c r="AFD2" s="995"/>
      <c r="AFE2" s="995"/>
      <c r="AFF2" s="995"/>
      <c r="AFG2" s="995"/>
      <c r="AFH2" s="995"/>
      <c r="AFI2" s="995"/>
      <c r="AFJ2" s="995"/>
      <c r="AFK2" s="995"/>
      <c r="AFL2" s="995"/>
      <c r="AFM2" s="995"/>
      <c r="AFN2" s="995"/>
      <c r="AFO2" s="995"/>
      <c r="AFP2" s="995"/>
      <c r="AFQ2" s="995"/>
      <c r="AFR2" s="995"/>
      <c r="AFS2" s="995"/>
      <c r="AFT2" s="995"/>
      <c r="AFU2" s="995"/>
      <c r="AFV2" s="995"/>
      <c r="AFW2" s="995"/>
      <c r="AFX2" s="995"/>
      <c r="AFY2" s="995"/>
      <c r="AFZ2" s="995"/>
      <c r="AGA2" s="995"/>
      <c r="AGB2" s="995"/>
      <c r="AGC2" s="995"/>
      <c r="AGD2" s="995"/>
      <c r="AGE2" s="995"/>
      <c r="AGF2" s="995"/>
      <c r="AGG2" s="995"/>
      <c r="AGH2" s="995"/>
      <c r="AGI2" s="995"/>
      <c r="AGJ2" s="995"/>
      <c r="AGK2" s="995"/>
      <c r="AGL2" s="995"/>
      <c r="AGM2" s="995"/>
      <c r="AGN2" s="995"/>
      <c r="AGO2" s="995"/>
      <c r="AGP2" s="995"/>
      <c r="AGQ2" s="995"/>
      <c r="AGR2" s="995"/>
      <c r="AGS2" s="995"/>
      <c r="AGT2" s="995"/>
      <c r="AGU2" s="995"/>
      <c r="AGV2" s="995"/>
      <c r="AGW2" s="995"/>
      <c r="AGX2" s="995"/>
      <c r="AGY2" s="995"/>
      <c r="AGZ2" s="995"/>
      <c r="AHA2" s="995"/>
      <c r="AHB2" s="995"/>
      <c r="AHC2" s="995"/>
      <c r="AHD2" s="995"/>
      <c r="AHE2" s="995"/>
      <c r="AHF2" s="995"/>
      <c r="AHG2" s="995"/>
      <c r="AHH2" s="995"/>
      <c r="AHI2" s="995"/>
      <c r="AHJ2" s="995"/>
      <c r="AHK2" s="995"/>
      <c r="AHL2" s="995"/>
      <c r="AHM2" s="995"/>
      <c r="AHN2" s="995"/>
      <c r="AHO2" s="995"/>
      <c r="AHP2" s="995"/>
      <c r="AHQ2" s="995"/>
      <c r="AHR2" s="995"/>
      <c r="AHS2" s="995"/>
      <c r="AHT2" s="995"/>
      <c r="AHU2" s="995"/>
      <c r="AHV2" s="995"/>
      <c r="AHW2" s="995"/>
      <c r="AHX2" s="995"/>
      <c r="AHY2" s="995"/>
      <c r="AHZ2" s="995"/>
      <c r="AIA2" s="995"/>
      <c r="AIB2" s="995"/>
      <c r="AIC2" s="995"/>
      <c r="AID2" s="995"/>
      <c r="AIE2" s="995"/>
      <c r="AIF2" s="995"/>
      <c r="AIG2" s="995"/>
      <c r="AIH2" s="995"/>
      <c r="AII2" s="995"/>
      <c r="AIJ2" s="995"/>
      <c r="AIK2" s="995"/>
      <c r="AIL2" s="995"/>
      <c r="AIM2" s="995"/>
      <c r="AIN2" s="995"/>
      <c r="AIO2" s="995"/>
      <c r="AIP2" s="995"/>
      <c r="AIQ2" s="995"/>
      <c r="AIR2" s="995"/>
      <c r="AIS2" s="995"/>
      <c r="AIT2" s="995"/>
      <c r="AIU2" s="995"/>
      <c r="AIV2" s="995"/>
      <c r="AIW2" s="995"/>
      <c r="AIX2" s="995"/>
      <c r="AIY2" s="995"/>
      <c r="AIZ2" s="995"/>
      <c r="AJA2" s="995"/>
      <c r="AJB2" s="995"/>
      <c r="AJC2" s="995"/>
      <c r="AJD2" s="995"/>
      <c r="AJE2" s="995"/>
      <c r="AJF2" s="995"/>
      <c r="AJG2" s="995"/>
      <c r="AJH2" s="995"/>
      <c r="AJI2" s="995"/>
      <c r="AJJ2" s="995"/>
      <c r="AJK2" s="995"/>
      <c r="AJL2" s="995"/>
      <c r="AJM2" s="995"/>
      <c r="AJN2" s="995"/>
      <c r="AJO2" s="995"/>
      <c r="AJP2" s="995"/>
      <c r="AJQ2" s="995"/>
      <c r="AJR2" s="995"/>
      <c r="AJS2" s="995"/>
      <c r="AJT2" s="995"/>
      <c r="AJU2" s="995"/>
      <c r="AJV2" s="995"/>
      <c r="AJW2" s="995"/>
      <c r="AJX2" s="995"/>
      <c r="AJY2" s="995"/>
      <c r="AJZ2" s="995"/>
      <c r="AKA2" s="995"/>
      <c r="AKB2" s="995"/>
      <c r="AKC2" s="995"/>
      <c r="AKD2" s="995"/>
      <c r="AKE2" s="995"/>
      <c r="AKF2" s="995"/>
      <c r="AKG2" s="995"/>
      <c r="AKH2" s="995"/>
      <c r="AKI2" s="995"/>
      <c r="AKJ2" s="995"/>
      <c r="AKK2" s="995"/>
      <c r="AKL2" s="995"/>
      <c r="AKM2" s="995"/>
      <c r="AKN2" s="995"/>
      <c r="AKO2" s="995"/>
      <c r="AKP2" s="995"/>
      <c r="AKQ2" s="995"/>
      <c r="AKR2" s="995"/>
      <c r="AKS2" s="995"/>
      <c r="AKT2" s="995"/>
      <c r="AKU2" s="995"/>
      <c r="AKV2" s="995"/>
      <c r="AKW2" s="995"/>
      <c r="AKX2" s="995"/>
      <c r="AKY2" s="995"/>
      <c r="AKZ2" s="995"/>
      <c r="ALA2" s="995"/>
      <c r="ALB2" s="995"/>
      <c r="ALC2" s="995"/>
      <c r="ALD2" s="995"/>
      <c r="ALE2" s="995"/>
      <c r="ALF2" s="995"/>
      <c r="ALG2" s="995"/>
      <c r="ALH2" s="995"/>
      <c r="ALI2" s="995"/>
      <c r="ALJ2" s="995"/>
      <c r="ALK2" s="995"/>
      <c r="ALL2" s="995"/>
      <c r="ALM2" s="995"/>
      <c r="ALN2" s="995"/>
      <c r="ALO2" s="995"/>
      <c r="ALP2" s="995"/>
      <c r="ALQ2" s="995"/>
      <c r="ALR2" s="995"/>
      <c r="ALS2" s="995"/>
      <c r="ALT2" s="995"/>
      <c r="ALU2" s="995"/>
      <c r="ALV2" s="995"/>
      <c r="ALW2" s="995"/>
      <c r="ALX2" s="995"/>
      <c r="ALY2" s="995"/>
      <c r="ALZ2" s="995"/>
      <c r="AMA2" s="995"/>
      <c r="AMB2" s="995"/>
      <c r="AMC2" s="995"/>
      <c r="AMD2" s="995"/>
      <c r="AME2" s="995"/>
      <c r="AMF2" s="995"/>
      <c r="AMG2" s="995"/>
      <c r="AMH2" s="995"/>
      <c r="AMI2" s="995"/>
      <c r="AMJ2" s="995"/>
      <c r="AMK2" s="995"/>
      <c r="AML2" s="995"/>
      <c r="AMM2" s="995"/>
      <c r="AMN2" s="995"/>
      <c r="AMO2" s="995"/>
      <c r="AMP2" s="995"/>
      <c r="AMQ2" s="995"/>
      <c r="AMR2" s="995"/>
      <c r="AMS2" s="995"/>
      <c r="AMT2" s="995"/>
      <c r="AMU2" s="995"/>
      <c r="AMV2" s="995"/>
      <c r="AMW2" s="995"/>
      <c r="AMX2" s="995"/>
      <c r="AMY2" s="995"/>
      <c r="AMZ2" s="995"/>
      <c r="ANA2" s="995"/>
      <c r="ANB2" s="995"/>
      <c r="ANC2" s="995"/>
      <c r="AND2" s="995"/>
      <c r="ANE2" s="995"/>
      <c r="ANF2" s="995"/>
      <c r="ANG2" s="995"/>
      <c r="ANH2" s="995"/>
      <c r="ANI2" s="995"/>
      <c r="ANJ2" s="995"/>
      <c r="ANK2" s="995"/>
      <c r="ANL2" s="995"/>
      <c r="ANM2" s="995"/>
      <c r="ANN2" s="995"/>
      <c r="ANO2" s="995"/>
      <c r="ANP2" s="995"/>
      <c r="ANQ2" s="995"/>
      <c r="ANR2" s="995"/>
      <c r="ANS2" s="995"/>
      <c r="ANT2" s="995"/>
      <c r="ANU2" s="995"/>
      <c r="ANV2" s="995"/>
      <c r="ANW2" s="995"/>
      <c r="ANX2" s="995"/>
      <c r="ANY2" s="995"/>
      <c r="ANZ2" s="995"/>
      <c r="AOA2" s="995"/>
      <c r="AOB2" s="995"/>
      <c r="AOC2" s="995"/>
      <c r="AOD2" s="995"/>
      <c r="AOE2" s="995"/>
      <c r="AOF2" s="995"/>
      <c r="AOG2" s="995"/>
      <c r="AOH2" s="995"/>
      <c r="AOI2" s="995"/>
      <c r="AOJ2" s="995"/>
      <c r="AOK2" s="995"/>
      <c r="AOL2" s="995"/>
      <c r="AOM2" s="995"/>
      <c r="AON2" s="995"/>
      <c r="AOO2" s="995"/>
      <c r="AOP2" s="995"/>
      <c r="AOQ2" s="995"/>
      <c r="AOR2" s="995"/>
      <c r="AOS2" s="995"/>
      <c r="AOT2" s="995"/>
      <c r="AOU2" s="995"/>
      <c r="AOV2" s="995"/>
      <c r="AOW2" s="995"/>
      <c r="AOX2" s="995"/>
      <c r="AOY2" s="995"/>
      <c r="AOZ2" s="995"/>
      <c r="APA2" s="995"/>
      <c r="APB2" s="995"/>
      <c r="APC2" s="995"/>
      <c r="APD2" s="995"/>
      <c r="APE2" s="995"/>
      <c r="APF2" s="995"/>
      <c r="APG2" s="995"/>
      <c r="APH2" s="995"/>
      <c r="API2" s="995"/>
      <c r="APJ2" s="995"/>
      <c r="APK2" s="995"/>
      <c r="APL2" s="995"/>
      <c r="APM2" s="995"/>
      <c r="APN2" s="995"/>
      <c r="APO2" s="995"/>
      <c r="APP2" s="995"/>
      <c r="APQ2" s="995"/>
      <c r="APR2" s="995"/>
      <c r="APS2" s="995"/>
      <c r="APT2" s="995"/>
      <c r="APU2" s="995"/>
      <c r="APV2" s="995"/>
      <c r="APW2" s="995"/>
      <c r="APX2" s="995"/>
      <c r="APY2" s="995"/>
      <c r="APZ2" s="995"/>
      <c r="AQA2" s="995"/>
      <c r="AQB2" s="995"/>
      <c r="AQC2" s="995"/>
      <c r="AQD2" s="995"/>
      <c r="AQE2" s="995"/>
      <c r="AQF2" s="995"/>
      <c r="AQG2" s="995"/>
      <c r="AQH2" s="995"/>
      <c r="AQI2" s="995"/>
      <c r="AQJ2" s="995"/>
      <c r="AQK2" s="995"/>
      <c r="AQL2" s="995"/>
      <c r="AQM2" s="995"/>
      <c r="AQN2" s="995"/>
      <c r="AQO2" s="995"/>
      <c r="AQP2" s="995"/>
      <c r="AQQ2" s="995"/>
      <c r="AQR2" s="995"/>
      <c r="AQS2" s="995"/>
      <c r="AQT2" s="995"/>
      <c r="AQU2" s="995"/>
      <c r="AQV2" s="995"/>
      <c r="AQW2" s="995"/>
      <c r="AQX2" s="995"/>
      <c r="AQY2" s="995"/>
      <c r="AQZ2" s="995"/>
      <c r="ARA2" s="995"/>
      <c r="ARB2" s="995"/>
      <c r="ARC2" s="995"/>
      <c r="ARD2" s="995"/>
      <c r="ARE2" s="995"/>
      <c r="ARF2" s="995"/>
      <c r="ARG2" s="995"/>
      <c r="ARH2" s="995"/>
      <c r="ARI2" s="995"/>
      <c r="ARJ2" s="995"/>
      <c r="ARK2" s="995"/>
      <c r="ARL2" s="995"/>
      <c r="ARM2" s="995"/>
      <c r="ARN2" s="995"/>
      <c r="ARO2" s="995"/>
      <c r="ARP2" s="995"/>
      <c r="ARQ2" s="995"/>
      <c r="ARR2" s="995"/>
      <c r="ARS2" s="995"/>
      <c r="ART2" s="995"/>
      <c r="ARU2" s="995"/>
      <c r="ARV2" s="995"/>
      <c r="ARW2" s="995"/>
      <c r="ARX2" s="995"/>
      <c r="ARY2" s="995"/>
      <c r="ARZ2" s="995"/>
      <c r="ASA2" s="995"/>
      <c r="ASB2" s="995"/>
      <c r="ASC2" s="995"/>
      <c r="ASD2" s="995"/>
      <c r="ASE2" s="995"/>
      <c r="ASF2" s="995"/>
      <c r="ASG2" s="995"/>
      <c r="ASH2" s="995"/>
      <c r="ASI2" s="995"/>
      <c r="ASJ2" s="995"/>
      <c r="ASK2" s="995"/>
      <c r="ASL2" s="995"/>
      <c r="ASM2" s="995"/>
      <c r="ASN2" s="995"/>
      <c r="ASO2" s="995"/>
      <c r="ASP2" s="995"/>
      <c r="ASQ2" s="995"/>
      <c r="ASR2" s="995"/>
      <c r="ASS2" s="995"/>
      <c r="AST2" s="995"/>
      <c r="ASU2" s="995"/>
      <c r="ASV2" s="995"/>
      <c r="ASW2" s="995"/>
      <c r="ASX2" s="995"/>
      <c r="ASY2" s="995"/>
      <c r="ASZ2" s="995"/>
      <c r="ATA2" s="995"/>
      <c r="ATB2" s="995"/>
      <c r="ATC2" s="995"/>
      <c r="ATD2" s="995"/>
      <c r="ATE2" s="995"/>
      <c r="ATF2" s="995"/>
      <c r="ATG2" s="995"/>
      <c r="ATH2" s="995"/>
      <c r="ATI2" s="995"/>
      <c r="ATJ2" s="995"/>
      <c r="ATK2" s="995"/>
      <c r="ATL2" s="995"/>
      <c r="ATM2" s="995"/>
      <c r="ATN2" s="995"/>
      <c r="ATO2" s="995"/>
      <c r="ATP2" s="995"/>
      <c r="ATQ2" s="995"/>
      <c r="ATR2" s="995"/>
      <c r="ATS2" s="995"/>
      <c r="ATT2" s="995"/>
      <c r="ATU2" s="995"/>
      <c r="ATV2" s="995"/>
      <c r="ATW2" s="995"/>
      <c r="ATX2" s="995"/>
      <c r="ATY2" s="995"/>
      <c r="ATZ2" s="995"/>
      <c r="AUA2" s="995"/>
      <c r="AUB2" s="995"/>
      <c r="AUC2" s="995"/>
      <c r="AUD2" s="995"/>
      <c r="AUE2" s="995"/>
      <c r="AUF2" s="995"/>
      <c r="AUG2" s="995"/>
      <c r="AUH2" s="995"/>
      <c r="AUI2" s="995"/>
      <c r="AUJ2" s="995"/>
      <c r="AUK2" s="995"/>
      <c r="AUL2" s="995"/>
      <c r="AUM2" s="995"/>
      <c r="AUN2" s="995"/>
      <c r="AUO2" s="995"/>
      <c r="AUP2" s="995"/>
      <c r="AUQ2" s="995"/>
      <c r="AUR2" s="995"/>
      <c r="AUS2" s="995"/>
      <c r="AUT2" s="995"/>
      <c r="AUU2" s="995"/>
      <c r="AUV2" s="995"/>
      <c r="AUW2" s="995"/>
      <c r="AUX2" s="995"/>
      <c r="AUY2" s="995"/>
      <c r="AUZ2" s="995"/>
      <c r="AVA2" s="995"/>
      <c r="AVB2" s="995"/>
      <c r="AVC2" s="995"/>
      <c r="AVD2" s="995"/>
      <c r="AVE2" s="995"/>
      <c r="AVF2" s="995"/>
      <c r="AVG2" s="995"/>
      <c r="AVH2" s="995"/>
      <c r="AVI2" s="995"/>
      <c r="AVJ2" s="995"/>
      <c r="AVK2" s="995"/>
      <c r="AVL2" s="995"/>
      <c r="AVM2" s="995"/>
      <c r="AVN2" s="995"/>
      <c r="AVO2" s="995"/>
      <c r="AVP2" s="995"/>
      <c r="AVQ2" s="995"/>
      <c r="AVR2" s="995"/>
      <c r="AVS2" s="995"/>
      <c r="AVT2" s="995"/>
      <c r="AVU2" s="995"/>
      <c r="AVV2" s="995"/>
      <c r="AVW2" s="995"/>
      <c r="AVX2" s="995"/>
      <c r="AVY2" s="995"/>
      <c r="AVZ2" s="995"/>
      <c r="AWA2" s="995"/>
      <c r="AWB2" s="995"/>
      <c r="AWC2" s="995"/>
      <c r="AWD2" s="995"/>
      <c r="AWE2" s="995"/>
      <c r="AWF2" s="995"/>
      <c r="AWG2" s="995"/>
      <c r="AWH2" s="995"/>
      <c r="AWI2" s="995"/>
      <c r="AWJ2" s="995"/>
      <c r="AWK2" s="995"/>
      <c r="AWL2" s="995"/>
      <c r="AWM2" s="995"/>
      <c r="AWN2" s="995"/>
      <c r="AWO2" s="995"/>
      <c r="AWP2" s="995"/>
      <c r="AWQ2" s="995"/>
      <c r="AWR2" s="995"/>
      <c r="AWS2" s="995"/>
      <c r="AWT2" s="995"/>
      <c r="AWU2" s="995"/>
      <c r="AWV2" s="995"/>
      <c r="AWW2" s="995"/>
      <c r="AWX2" s="995"/>
      <c r="AWY2" s="995"/>
      <c r="AWZ2" s="995"/>
      <c r="AXA2" s="995"/>
      <c r="AXB2" s="995"/>
      <c r="AXC2" s="995"/>
      <c r="AXD2" s="995"/>
      <c r="AXE2" s="995"/>
      <c r="AXF2" s="995"/>
      <c r="AXG2" s="995"/>
      <c r="AXH2" s="995"/>
      <c r="AXI2" s="995"/>
      <c r="AXJ2" s="995"/>
      <c r="AXK2" s="995"/>
      <c r="AXL2" s="995"/>
      <c r="AXM2" s="995"/>
      <c r="AXN2" s="995"/>
      <c r="AXO2" s="995"/>
      <c r="AXP2" s="995"/>
      <c r="AXQ2" s="995"/>
      <c r="AXR2" s="995"/>
      <c r="AXS2" s="995"/>
      <c r="AXT2" s="995"/>
      <c r="AXU2" s="995"/>
      <c r="AXV2" s="995"/>
      <c r="AXW2" s="995"/>
      <c r="AXX2" s="995"/>
      <c r="AXY2" s="995"/>
      <c r="AXZ2" s="995"/>
      <c r="AYA2" s="995"/>
      <c r="AYB2" s="995"/>
      <c r="AYC2" s="995"/>
      <c r="AYD2" s="995"/>
      <c r="AYE2" s="995"/>
      <c r="AYF2" s="995"/>
      <c r="AYG2" s="995"/>
      <c r="AYH2" s="995"/>
      <c r="AYI2" s="995"/>
      <c r="AYJ2" s="995"/>
      <c r="AYK2" s="995"/>
      <c r="AYL2" s="995"/>
      <c r="AYM2" s="995"/>
      <c r="AYN2" s="995"/>
      <c r="AYO2" s="995"/>
      <c r="AYP2" s="995"/>
      <c r="AYQ2" s="995"/>
      <c r="AYR2" s="995"/>
      <c r="AYS2" s="995"/>
      <c r="AYT2" s="995"/>
      <c r="AYU2" s="995"/>
      <c r="AYV2" s="995"/>
      <c r="AYW2" s="995"/>
      <c r="AYX2" s="995"/>
      <c r="AYY2" s="995"/>
      <c r="AYZ2" s="995"/>
      <c r="AZA2" s="995"/>
      <c r="AZB2" s="995"/>
      <c r="AZC2" s="995"/>
      <c r="AZD2" s="995"/>
      <c r="AZE2" s="995"/>
      <c r="AZF2" s="995"/>
      <c r="AZG2" s="995"/>
      <c r="AZH2" s="995"/>
      <c r="AZI2" s="995"/>
      <c r="AZJ2" s="995"/>
      <c r="AZK2" s="995"/>
      <c r="AZL2" s="995"/>
      <c r="AZM2" s="995"/>
      <c r="AZN2" s="995"/>
      <c r="AZO2" s="995"/>
      <c r="AZP2" s="995"/>
      <c r="AZQ2" s="995"/>
      <c r="AZR2" s="995"/>
      <c r="AZS2" s="995"/>
      <c r="AZT2" s="995"/>
      <c r="AZU2" s="995"/>
      <c r="AZV2" s="995"/>
      <c r="AZW2" s="995"/>
      <c r="AZX2" s="995"/>
      <c r="AZY2" s="995"/>
      <c r="AZZ2" s="995"/>
      <c r="BAA2" s="995"/>
      <c r="BAB2" s="995"/>
      <c r="BAC2" s="995"/>
      <c r="BAD2" s="995"/>
      <c r="BAE2" s="995"/>
      <c r="BAF2" s="995"/>
      <c r="BAG2" s="995"/>
      <c r="BAH2" s="995"/>
      <c r="BAI2" s="995"/>
      <c r="BAJ2" s="995"/>
      <c r="BAK2" s="995"/>
      <c r="BAL2" s="995"/>
      <c r="BAM2" s="995"/>
      <c r="BAN2" s="995"/>
      <c r="BAO2" s="995"/>
      <c r="BAP2" s="995"/>
      <c r="BAQ2" s="995"/>
      <c r="BAR2" s="995"/>
      <c r="BAS2" s="995"/>
      <c r="BAT2" s="995"/>
      <c r="BAU2" s="995"/>
      <c r="BAV2" s="995"/>
      <c r="BAW2" s="995"/>
      <c r="BAX2" s="995"/>
      <c r="BAY2" s="995"/>
      <c r="BAZ2" s="995"/>
      <c r="BBA2" s="995"/>
      <c r="BBB2" s="995"/>
      <c r="BBC2" s="995"/>
      <c r="BBD2" s="995"/>
      <c r="BBE2" s="995"/>
      <c r="BBF2" s="995"/>
      <c r="BBG2" s="995"/>
      <c r="BBH2" s="995"/>
      <c r="BBI2" s="995"/>
      <c r="BBJ2" s="995"/>
      <c r="BBK2" s="995"/>
      <c r="BBL2" s="995"/>
      <c r="BBM2" s="995"/>
      <c r="BBN2" s="995"/>
      <c r="BBO2" s="995"/>
      <c r="BBP2" s="995"/>
      <c r="BBQ2" s="995"/>
      <c r="BBR2" s="995"/>
      <c r="BBS2" s="995"/>
      <c r="BBT2" s="995"/>
      <c r="BBU2" s="995"/>
      <c r="BBV2" s="995"/>
      <c r="BBW2" s="995"/>
      <c r="BBX2" s="995"/>
      <c r="BBY2" s="995"/>
      <c r="BBZ2" s="995"/>
      <c r="BCA2" s="995"/>
      <c r="BCB2" s="995"/>
      <c r="BCC2" s="995"/>
      <c r="BCD2" s="995"/>
      <c r="BCE2" s="995"/>
      <c r="BCF2" s="995"/>
      <c r="BCG2" s="995"/>
      <c r="BCH2" s="995"/>
      <c r="BCI2" s="995"/>
      <c r="BCJ2" s="995"/>
      <c r="BCK2" s="995"/>
      <c r="BCL2" s="995"/>
      <c r="BCM2" s="995"/>
      <c r="BCN2" s="995"/>
      <c r="BCO2" s="995"/>
      <c r="BCP2" s="995"/>
      <c r="BCQ2" s="995"/>
      <c r="BCR2" s="995"/>
      <c r="BCS2" s="995"/>
      <c r="BCT2" s="995"/>
      <c r="BCU2" s="995"/>
      <c r="BCV2" s="995"/>
      <c r="BCW2" s="995"/>
      <c r="BCX2" s="995"/>
      <c r="BCY2" s="995"/>
      <c r="BCZ2" s="995"/>
      <c r="BDA2" s="995"/>
      <c r="BDB2" s="995"/>
      <c r="BDC2" s="995"/>
      <c r="BDD2" s="995"/>
      <c r="BDE2" s="995"/>
      <c r="BDF2" s="995"/>
      <c r="BDG2" s="995"/>
      <c r="BDH2" s="995"/>
      <c r="BDI2" s="995"/>
      <c r="BDJ2" s="995"/>
      <c r="BDK2" s="995"/>
      <c r="BDL2" s="995"/>
      <c r="BDM2" s="995"/>
      <c r="BDN2" s="995"/>
      <c r="BDO2" s="995"/>
      <c r="BDP2" s="995"/>
      <c r="BDQ2" s="995"/>
      <c r="BDR2" s="995"/>
      <c r="BDS2" s="995"/>
      <c r="BDT2" s="995"/>
      <c r="BDU2" s="995"/>
      <c r="BDV2" s="995"/>
      <c r="BDW2" s="995"/>
      <c r="BDX2" s="995"/>
      <c r="BDY2" s="995"/>
      <c r="BDZ2" s="995"/>
      <c r="BEA2" s="995"/>
      <c r="BEB2" s="995"/>
      <c r="BEC2" s="995"/>
      <c r="BED2" s="995"/>
      <c r="BEE2" s="995"/>
      <c r="BEF2" s="995"/>
      <c r="BEG2" s="995"/>
      <c r="BEH2" s="995"/>
      <c r="BEI2" s="995"/>
      <c r="BEJ2" s="995"/>
      <c r="BEK2" s="995"/>
      <c r="BEL2" s="995"/>
      <c r="BEM2" s="995"/>
      <c r="BEN2" s="995"/>
      <c r="BEO2" s="995"/>
      <c r="BEP2" s="995"/>
      <c r="BEQ2" s="995"/>
      <c r="BER2" s="995"/>
      <c r="BES2" s="995"/>
      <c r="BET2" s="995"/>
      <c r="BEU2" s="995"/>
      <c r="BEV2" s="995"/>
      <c r="BEW2" s="995"/>
      <c r="BEX2" s="995"/>
      <c r="BEY2" s="995"/>
      <c r="BEZ2" s="995"/>
      <c r="BFA2" s="995"/>
      <c r="BFB2" s="995"/>
      <c r="BFC2" s="995"/>
      <c r="BFD2" s="995"/>
      <c r="BFE2" s="995"/>
      <c r="BFF2" s="995"/>
      <c r="BFG2" s="995"/>
      <c r="BFH2" s="995"/>
      <c r="BFI2" s="995"/>
      <c r="BFJ2" s="995"/>
      <c r="BFK2" s="995"/>
      <c r="BFL2" s="995"/>
      <c r="BFM2" s="995"/>
      <c r="BFN2" s="995"/>
      <c r="BFO2" s="995"/>
      <c r="BFP2" s="995"/>
      <c r="BFQ2" s="995"/>
      <c r="BFR2" s="995"/>
      <c r="BFS2" s="995"/>
      <c r="BFT2" s="995"/>
      <c r="BFU2" s="995"/>
      <c r="BFV2" s="995"/>
      <c r="BFW2" s="995"/>
      <c r="BFX2" s="995"/>
      <c r="BFY2" s="995"/>
      <c r="BFZ2" s="995"/>
      <c r="BGA2" s="995"/>
      <c r="BGB2" s="995"/>
      <c r="BGC2" s="995"/>
      <c r="BGD2" s="995"/>
      <c r="BGE2" s="995"/>
      <c r="BGF2" s="995"/>
      <c r="BGG2" s="995"/>
      <c r="BGH2" s="995"/>
      <c r="BGI2" s="995"/>
      <c r="BGJ2" s="995"/>
      <c r="BGK2" s="995"/>
      <c r="BGL2" s="995"/>
      <c r="BGM2" s="995"/>
      <c r="BGN2" s="995"/>
      <c r="BGO2" s="995"/>
      <c r="BGP2" s="995"/>
      <c r="BGQ2" s="995"/>
      <c r="BGR2" s="995"/>
      <c r="BGS2" s="995"/>
      <c r="BGT2" s="995"/>
      <c r="BGU2" s="995"/>
      <c r="BGV2" s="995"/>
      <c r="BGW2" s="995"/>
      <c r="BGX2" s="995"/>
      <c r="BGY2" s="995"/>
      <c r="BGZ2" s="995"/>
      <c r="BHA2" s="995"/>
      <c r="BHB2" s="995"/>
      <c r="BHC2" s="995"/>
      <c r="BHD2" s="995"/>
      <c r="BHE2" s="995"/>
      <c r="BHF2" s="995"/>
      <c r="BHG2" s="995"/>
      <c r="BHH2" s="995"/>
      <c r="BHI2" s="995"/>
      <c r="BHJ2" s="995"/>
      <c r="BHK2" s="995"/>
      <c r="BHL2" s="995"/>
      <c r="BHM2" s="995"/>
      <c r="BHN2" s="995"/>
      <c r="BHO2" s="995"/>
      <c r="BHP2" s="995"/>
      <c r="BHQ2" s="995"/>
      <c r="BHR2" s="995"/>
      <c r="BHS2" s="995"/>
      <c r="BHT2" s="995"/>
      <c r="BHU2" s="995"/>
      <c r="BHV2" s="995"/>
      <c r="BHW2" s="995"/>
      <c r="BHX2" s="995"/>
      <c r="BHY2" s="995"/>
      <c r="BHZ2" s="995"/>
      <c r="BIA2" s="995"/>
      <c r="BIB2" s="995"/>
      <c r="BIC2" s="995"/>
      <c r="BID2" s="995"/>
      <c r="BIE2" s="995"/>
      <c r="BIF2" s="995"/>
      <c r="BIG2" s="995"/>
      <c r="BIH2" s="995"/>
      <c r="BII2" s="995"/>
      <c r="BIJ2" s="995"/>
      <c r="BIK2" s="995"/>
      <c r="BIL2" s="995"/>
      <c r="BIM2" s="995"/>
      <c r="BIN2" s="995"/>
      <c r="BIO2" s="995"/>
      <c r="BIP2" s="995"/>
      <c r="BIQ2" s="995"/>
      <c r="BIR2" s="995"/>
      <c r="BIS2" s="995"/>
      <c r="BIT2" s="995"/>
      <c r="BIU2" s="995"/>
      <c r="BIV2" s="995"/>
      <c r="BIW2" s="995"/>
      <c r="BIX2" s="995"/>
      <c r="BIY2" s="995"/>
      <c r="BIZ2" s="995"/>
      <c r="BJA2" s="995"/>
      <c r="BJB2" s="995"/>
      <c r="BJC2" s="995"/>
      <c r="BJD2" s="995"/>
      <c r="BJE2" s="995"/>
      <c r="BJF2" s="995"/>
      <c r="BJG2" s="995"/>
      <c r="BJH2" s="995"/>
      <c r="BJI2" s="995"/>
      <c r="BJJ2" s="995"/>
      <c r="BJK2" s="995"/>
      <c r="BJL2" s="995"/>
      <c r="BJM2" s="995"/>
      <c r="BJN2" s="995"/>
      <c r="BJO2" s="995"/>
      <c r="BJP2" s="995"/>
      <c r="BJQ2" s="995"/>
      <c r="BJR2" s="995"/>
      <c r="BJS2" s="995"/>
      <c r="BJT2" s="995"/>
      <c r="BJU2" s="995"/>
      <c r="BJV2" s="995"/>
      <c r="BJW2" s="995"/>
      <c r="BJX2" s="995"/>
      <c r="BJY2" s="995"/>
      <c r="BJZ2" s="995"/>
      <c r="BKA2" s="995"/>
      <c r="BKB2" s="995"/>
      <c r="BKC2" s="995"/>
      <c r="BKD2" s="995"/>
      <c r="BKE2" s="995"/>
      <c r="BKF2" s="995"/>
      <c r="BKG2" s="995"/>
      <c r="BKH2" s="995"/>
      <c r="BKI2" s="995"/>
      <c r="BKJ2" s="995"/>
      <c r="BKK2" s="995"/>
      <c r="BKL2" s="995"/>
      <c r="BKM2" s="995"/>
      <c r="BKN2" s="995"/>
      <c r="BKO2" s="995"/>
      <c r="BKP2" s="995"/>
      <c r="BKQ2" s="995"/>
      <c r="BKR2" s="995"/>
      <c r="BKS2" s="995"/>
      <c r="BKT2" s="995"/>
      <c r="BKU2" s="995"/>
      <c r="BKV2" s="995"/>
      <c r="BKW2" s="995"/>
      <c r="BKX2" s="995"/>
      <c r="BKY2" s="995"/>
      <c r="BKZ2" s="995"/>
      <c r="BLA2" s="995"/>
      <c r="BLB2" s="995"/>
      <c r="BLC2" s="995"/>
      <c r="BLD2" s="995"/>
      <c r="BLE2" s="995"/>
      <c r="BLF2" s="995"/>
      <c r="BLG2" s="995"/>
      <c r="BLH2" s="995"/>
      <c r="BLI2" s="995"/>
      <c r="BLJ2" s="995"/>
      <c r="BLK2" s="995"/>
      <c r="BLL2" s="995"/>
      <c r="BLM2" s="995"/>
      <c r="BLN2" s="995"/>
      <c r="BLO2" s="995"/>
      <c r="BLP2" s="995"/>
      <c r="BLQ2" s="995"/>
      <c r="BLR2" s="995"/>
      <c r="BLS2" s="995"/>
      <c r="BLT2" s="995"/>
      <c r="BLU2" s="995"/>
      <c r="BLV2" s="995"/>
      <c r="BLW2" s="995"/>
      <c r="BLX2" s="995"/>
      <c r="BLY2" s="995"/>
      <c r="BLZ2" s="995"/>
      <c r="BMA2" s="995"/>
      <c r="BMB2" s="995"/>
      <c r="BMC2" s="995"/>
      <c r="BMD2" s="995"/>
      <c r="BME2" s="995"/>
      <c r="BMF2" s="995"/>
      <c r="BMG2" s="995"/>
      <c r="BMH2" s="995"/>
      <c r="BMI2" s="995"/>
      <c r="BMJ2" s="995"/>
      <c r="BMK2" s="995"/>
      <c r="BML2" s="995"/>
      <c r="BMM2" s="995"/>
      <c r="BMN2" s="995"/>
      <c r="BMO2" s="995"/>
      <c r="BMP2" s="995"/>
      <c r="BMQ2" s="995"/>
      <c r="BMR2" s="995"/>
      <c r="BMS2" s="995"/>
      <c r="BMT2" s="995"/>
      <c r="BMU2" s="995"/>
      <c r="BMV2" s="995"/>
      <c r="BMW2" s="995"/>
      <c r="BMX2" s="995"/>
      <c r="BMY2" s="995"/>
      <c r="BMZ2" s="995"/>
      <c r="BNA2" s="995"/>
      <c r="BNB2" s="995"/>
      <c r="BNC2" s="995"/>
      <c r="BND2" s="995"/>
      <c r="BNE2" s="995"/>
      <c r="BNF2" s="995"/>
      <c r="BNG2" s="995"/>
      <c r="BNH2" s="995"/>
      <c r="BNI2" s="995"/>
      <c r="BNJ2" s="995"/>
      <c r="BNK2" s="995"/>
      <c r="BNL2" s="995"/>
      <c r="BNM2" s="995"/>
      <c r="BNN2" s="995"/>
      <c r="BNO2" s="995"/>
      <c r="BNP2" s="995"/>
      <c r="BNQ2" s="995"/>
      <c r="BNR2" s="995"/>
      <c r="BNS2" s="995"/>
      <c r="BNT2" s="995"/>
      <c r="BNU2" s="995"/>
      <c r="BNV2" s="995"/>
      <c r="BNW2" s="995"/>
      <c r="BNX2" s="995"/>
      <c r="BNY2" s="995"/>
      <c r="BNZ2" s="995"/>
      <c r="BOA2" s="995"/>
      <c r="BOB2" s="995"/>
      <c r="BOC2" s="995"/>
      <c r="BOD2" s="995"/>
      <c r="BOE2" s="995"/>
      <c r="BOF2" s="995"/>
      <c r="BOG2" s="995"/>
      <c r="BOH2" s="995"/>
      <c r="BOI2" s="995"/>
      <c r="BOJ2" s="995"/>
      <c r="BOK2" s="995"/>
      <c r="BOL2" s="995"/>
      <c r="BOM2" s="995"/>
      <c r="BON2" s="995"/>
      <c r="BOO2" s="995"/>
      <c r="BOP2" s="995"/>
      <c r="BOQ2" s="995"/>
      <c r="BOR2" s="995"/>
      <c r="BOS2" s="995"/>
      <c r="BOT2" s="995"/>
      <c r="BOU2" s="995"/>
      <c r="BOV2" s="995"/>
      <c r="BOW2" s="995"/>
      <c r="BOX2" s="995"/>
      <c r="BOY2" s="995"/>
      <c r="BOZ2" s="995"/>
      <c r="BPA2" s="995"/>
      <c r="BPB2" s="995"/>
      <c r="BPC2" s="995"/>
      <c r="BPD2" s="995"/>
      <c r="BPE2" s="995"/>
      <c r="BPF2" s="995"/>
      <c r="BPG2" s="995"/>
      <c r="BPH2" s="995"/>
      <c r="BPI2" s="995"/>
      <c r="BPJ2" s="995"/>
      <c r="BPK2" s="995"/>
      <c r="BPL2" s="995"/>
      <c r="BPM2" s="995"/>
      <c r="BPN2" s="995"/>
      <c r="BPO2" s="995"/>
      <c r="BPP2" s="995"/>
      <c r="BPQ2" s="995"/>
      <c r="BPR2" s="995"/>
      <c r="BPS2" s="995"/>
      <c r="BPT2" s="995"/>
      <c r="BPU2" s="995"/>
      <c r="BPV2" s="995"/>
      <c r="BPW2" s="995"/>
      <c r="BPX2" s="995"/>
      <c r="BPY2" s="995"/>
      <c r="BPZ2" s="995"/>
      <c r="BQA2" s="995"/>
      <c r="BQB2" s="995"/>
      <c r="BQC2" s="995"/>
      <c r="BQD2" s="995"/>
      <c r="BQE2" s="995"/>
      <c r="BQF2" s="995"/>
      <c r="BQG2" s="995"/>
      <c r="BQH2" s="995"/>
      <c r="BQI2" s="995"/>
      <c r="BQJ2" s="995"/>
      <c r="BQK2" s="995"/>
      <c r="BQL2" s="995"/>
      <c r="BQM2" s="995"/>
      <c r="BQN2" s="995"/>
      <c r="BQO2" s="995"/>
      <c r="BQP2" s="995"/>
      <c r="BQQ2" s="995"/>
      <c r="BQR2" s="995"/>
      <c r="BQS2" s="995"/>
      <c r="BQT2" s="995"/>
      <c r="BQU2" s="995"/>
      <c r="BQV2" s="995"/>
      <c r="BQW2" s="995"/>
      <c r="BQX2" s="995"/>
      <c r="BQY2" s="995"/>
      <c r="BQZ2" s="995"/>
      <c r="BRA2" s="995"/>
      <c r="BRB2" s="995"/>
      <c r="BRC2" s="995"/>
      <c r="BRD2" s="995"/>
      <c r="BRE2" s="995"/>
      <c r="BRF2" s="995"/>
      <c r="BRG2" s="995"/>
      <c r="BRH2" s="995"/>
      <c r="BRI2" s="995"/>
      <c r="BRJ2" s="995"/>
      <c r="BRK2" s="995"/>
      <c r="BRL2" s="995"/>
      <c r="BRM2" s="995"/>
      <c r="BRN2" s="995"/>
      <c r="BRO2" s="995"/>
      <c r="BRP2" s="995"/>
      <c r="BRQ2" s="995"/>
      <c r="BRR2" s="995"/>
      <c r="BRS2" s="995"/>
      <c r="BRT2" s="995"/>
      <c r="BRU2" s="995"/>
      <c r="BRV2" s="995"/>
      <c r="BRW2" s="995"/>
      <c r="BRX2" s="995"/>
      <c r="BRY2" s="995"/>
      <c r="BRZ2" s="995"/>
      <c r="BSA2" s="995"/>
      <c r="BSB2" s="995"/>
      <c r="BSC2" s="995"/>
      <c r="BSD2" s="995"/>
      <c r="BSE2" s="995"/>
      <c r="BSF2" s="995"/>
      <c r="BSG2" s="995"/>
      <c r="BSH2" s="995"/>
      <c r="BSI2" s="995"/>
      <c r="BSJ2" s="995"/>
      <c r="BSK2" s="995"/>
      <c r="BSL2" s="995"/>
      <c r="BSM2" s="995"/>
      <c r="BSN2" s="995"/>
      <c r="BSO2" s="995"/>
      <c r="BSP2" s="995"/>
      <c r="BSQ2" s="995"/>
      <c r="BSR2" s="995"/>
      <c r="BSS2" s="995"/>
      <c r="BST2" s="995"/>
      <c r="BSU2" s="995"/>
      <c r="BSV2" s="995"/>
      <c r="BSW2" s="995"/>
      <c r="BSX2" s="995"/>
      <c r="BSY2" s="995"/>
      <c r="BSZ2" s="995"/>
      <c r="BTA2" s="995"/>
      <c r="BTB2" s="995"/>
      <c r="BTC2" s="995"/>
      <c r="BTD2" s="995"/>
      <c r="BTE2" s="995"/>
      <c r="BTF2" s="995"/>
      <c r="BTG2" s="995"/>
      <c r="BTH2" s="995"/>
      <c r="BTI2" s="995"/>
      <c r="BTJ2" s="995"/>
      <c r="BTK2" s="995"/>
      <c r="BTL2" s="995"/>
      <c r="BTM2" s="995"/>
      <c r="BTN2" s="995"/>
      <c r="BTO2" s="995"/>
      <c r="BTP2" s="995"/>
      <c r="BTQ2" s="995"/>
      <c r="BTR2" s="995"/>
      <c r="BTS2" s="995"/>
      <c r="BTT2" s="995"/>
      <c r="BTU2" s="995"/>
      <c r="BTV2" s="995"/>
      <c r="BTW2" s="995"/>
      <c r="BTX2" s="995"/>
      <c r="BTY2" s="995"/>
      <c r="BTZ2" s="995"/>
      <c r="BUA2" s="995"/>
      <c r="BUB2" s="995"/>
      <c r="BUC2" s="995"/>
      <c r="BUD2" s="995"/>
      <c r="BUE2" s="995"/>
      <c r="BUF2" s="995"/>
      <c r="BUG2" s="995"/>
      <c r="BUH2" s="995"/>
      <c r="BUI2" s="995"/>
      <c r="BUJ2" s="995"/>
      <c r="BUK2" s="995"/>
      <c r="BUL2" s="995"/>
      <c r="BUM2" s="995"/>
      <c r="BUN2" s="995"/>
      <c r="BUO2" s="995"/>
      <c r="BUP2" s="995"/>
      <c r="BUQ2" s="995"/>
      <c r="BUR2" s="995"/>
      <c r="BUS2" s="995"/>
      <c r="BUT2" s="995"/>
      <c r="BUU2" s="995"/>
      <c r="BUV2" s="995"/>
      <c r="BUW2" s="995"/>
      <c r="BUX2" s="995"/>
      <c r="BUY2" s="995"/>
      <c r="BUZ2" s="995"/>
      <c r="BVA2" s="995"/>
      <c r="BVB2" s="995"/>
      <c r="BVC2" s="995"/>
      <c r="BVD2" s="995"/>
      <c r="BVE2" s="995"/>
      <c r="BVF2" s="995"/>
      <c r="BVG2" s="995"/>
      <c r="BVH2" s="995"/>
      <c r="BVI2" s="995"/>
      <c r="BVJ2" s="995"/>
      <c r="BVK2" s="995"/>
      <c r="BVL2" s="995"/>
      <c r="BVM2" s="995"/>
      <c r="BVN2" s="995"/>
      <c r="BVO2" s="995"/>
      <c r="BVP2" s="995"/>
      <c r="BVQ2" s="995"/>
      <c r="BVR2" s="995"/>
      <c r="BVS2" s="995"/>
      <c r="BVT2" s="995"/>
      <c r="BVU2" s="995"/>
      <c r="BVV2" s="995"/>
      <c r="BVW2" s="995"/>
      <c r="BVX2" s="995"/>
      <c r="BVY2" s="995"/>
      <c r="BVZ2" s="995"/>
      <c r="BWA2" s="995"/>
      <c r="BWB2" s="995"/>
      <c r="BWC2" s="995"/>
      <c r="BWD2" s="995"/>
      <c r="BWE2" s="995"/>
      <c r="BWF2" s="995"/>
      <c r="BWG2" s="995"/>
      <c r="BWH2" s="995"/>
      <c r="BWI2" s="995"/>
      <c r="BWJ2" s="995"/>
      <c r="BWK2" s="995"/>
      <c r="BWL2" s="995"/>
      <c r="BWM2" s="995"/>
      <c r="BWN2" s="995"/>
      <c r="BWO2" s="995"/>
      <c r="BWP2" s="995"/>
      <c r="BWQ2" s="995"/>
      <c r="BWR2" s="995"/>
      <c r="BWS2" s="995"/>
      <c r="BWT2" s="995"/>
      <c r="BWU2" s="995"/>
      <c r="BWV2" s="995"/>
      <c r="BWW2" s="995"/>
      <c r="BWX2" s="995"/>
      <c r="BWY2" s="995"/>
      <c r="BWZ2" s="995"/>
      <c r="BXA2" s="995"/>
      <c r="BXB2" s="995"/>
      <c r="BXC2" s="995"/>
      <c r="BXD2" s="995"/>
      <c r="BXE2" s="995"/>
      <c r="BXF2" s="995"/>
      <c r="BXG2" s="995"/>
      <c r="BXH2" s="995"/>
      <c r="BXI2" s="995"/>
      <c r="BXJ2" s="995"/>
      <c r="BXK2" s="995"/>
      <c r="BXL2" s="995"/>
      <c r="BXM2" s="995"/>
      <c r="BXN2" s="995"/>
      <c r="BXO2" s="995"/>
      <c r="BXP2" s="995"/>
      <c r="BXQ2" s="995"/>
      <c r="BXR2" s="995"/>
      <c r="BXS2" s="995"/>
      <c r="BXT2" s="995"/>
      <c r="BXU2" s="995"/>
      <c r="BXV2" s="995"/>
      <c r="BXW2" s="995"/>
      <c r="BXX2" s="995"/>
      <c r="BXY2" s="995"/>
      <c r="BXZ2" s="995"/>
      <c r="BYA2" s="995"/>
      <c r="BYB2" s="995"/>
      <c r="BYC2" s="995"/>
      <c r="BYD2" s="995"/>
      <c r="BYE2" s="995"/>
      <c r="BYF2" s="995"/>
      <c r="BYG2" s="995"/>
      <c r="BYH2" s="995"/>
      <c r="BYI2" s="995"/>
      <c r="BYJ2" s="995"/>
      <c r="BYK2" s="995"/>
      <c r="BYL2" s="995"/>
      <c r="BYM2" s="995"/>
      <c r="BYN2" s="995"/>
      <c r="BYO2" s="995"/>
      <c r="BYP2" s="995"/>
      <c r="BYQ2" s="995"/>
      <c r="BYR2" s="995"/>
      <c r="BYS2" s="995"/>
      <c r="BYT2" s="995"/>
      <c r="BYU2" s="995"/>
      <c r="BYV2" s="995"/>
      <c r="BYW2" s="995"/>
      <c r="BYX2" s="995"/>
      <c r="BYY2" s="995"/>
      <c r="BYZ2" s="995"/>
      <c r="BZA2" s="995"/>
      <c r="BZB2" s="995"/>
      <c r="BZC2" s="995"/>
      <c r="BZD2" s="995"/>
      <c r="BZE2" s="995"/>
      <c r="BZF2" s="995"/>
      <c r="BZG2" s="995"/>
      <c r="BZH2" s="995"/>
      <c r="BZI2" s="995"/>
      <c r="BZJ2" s="995"/>
      <c r="BZK2" s="995"/>
      <c r="BZL2" s="995"/>
      <c r="BZM2" s="995"/>
      <c r="BZN2" s="995"/>
      <c r="BZO2" s="995"/>
      <c r="BZP2" s="995"/>
      <c r="BZQ2" s="995"/>
      <c r="BZR2" s="995"/>
      <c r="BZS2" s="995"/>
      <c r="BZT2" s="995"/>
      <c r="BZU2" s="995"/>
      <c r="BZV2" s="995"/>
      <c r="BZW2" s="995"/>
      <c r="BZX2" s="995"/>
      <c r="BZY2" s="995"/>
      <c r="BZZ2" s="995"/>
      <c r="CAA2" s="995"/>
      <c r="CAB2" s="995"/>
      <c r="CAC2" s="995"/>
      <c r="CAD2" s="995"/>
      <c r="CAE2" s="995"/>
      <c r="CAF2" s="995"/>
      <c r="CAG2" s="995"/>
      <c r="CAH2" s="995"/>
      <c r="CAI2" s="995"/>
      <c r="CAJ2" s="995"/>
      <c r="CAK2" s="995"/>
      <c r="CAL2" s="995"/>
      <c r="CAM2" s="995"/>
      <c r="CAN2" s="995"/>
      <c r="CAO2" s="995"/>
      <c r="CAP2" s="995"/>
      <c r="CAQ2" s="995"/>
      <c r="CAR2" s="995"/>
      <c r="CAS2" s="995"/>
      <c r="CAT2" s="995"/>
      <c r="CAU2" s="995"/>
      <c r="CAV2" s="995"/>
      <c r="CAW2" s="995"/>
      <c r="CAX2" s="995"/>
      <c r="CAY2" s="995"/>
      <c r="CAZ2" s="995"/>
      <c r="CBA2" s="995"/>
      <c r="CBB2" s="995"/>
      <c r="CBC2" s="995"/>
      <c r="CBD2" s="995"/>
      <c r="CBE2" s="995"/>
      <c r="CBF2" s="995"/>
      <c r="CBG2" s="995"/>
      <c r="CBH2" s="995"/>
      <c r="CBI2" s="995"/>
      <c r="CBJ2" s="995"/>
      <c r="CBK2" s="995"/>
      <c r="CBL2" s="995"/>
      <c r="CBM2" s="995"/>
      <c r="CBN2" s="995"/>
      <c r="CBO2" s="995"/>
      <c r="CBP2" s="995"/>
      <c r="CBQ2" s="995"/>
      <c r="CBR2" s="995"/>
      <c r="CBS2" s="995"/>
      <c r="CBT2" s="995"/>
      <c r="CBU2" s="995"/>
      <c r="CBV2" s="995"/>
      <c r="CBW2" s="995"/>
      <c r="CBX2" s="995"/>
      <c r="CBY2" s="995"/>
      <c r="CBZ2" s="995"/>
      <c r="CCA2" s="995"/>
      <c r="CCB2" s="995"/>
      <c r="CCC2" s="995"/>
      <c r="CCD2" s="995"/>
      <c r="CCE2" s="995"/>
      <c r="CCF2" s="995"/>
      <c r="CCG2" s="995"/>
      <c r="CCH2" s="995"/>
      <c r="CCI2" s="995"/>
      <c r="CCJ2" s="995"/>
      <c r="CCK2" s="995"/>
      <c r="CCL2" s="995"/>
      <c r="CCM2" s="995"/>
      <c r="CCN2" s="995"/>
      <c r="CCO2" s="995"/>
      <c r="CCP2" s="995"/>
      <c r="CCQ2" s="995"/>
      <c r="CCR2" s="995"/>
      <c r="CCS2" s="995"/>
      <c r="CCT2" s="995"/>
      <c r="CCU2" s="995"/>
      <c r="CCV2" s="995"/>
      <c r="CCW2" s="995"/>
      <c r="CCX2" s="995"/>
      <c r="CCY2" s="995"/>
      <c r="CCZ2" s="995"/>
      <c r="CDA2" s="995"/>
      <c r="CDB2" s="995"/>
      <c r="CDC2" s="995"/>
      <c r="CDD2" s="995"/>
      <c r="CDE2" s="995"/>
      <c r="CDF2" s="995"/>
      <c r="CDG2" s="995"/>
      <c r="CDH2" s="995"/>
      <c r="CDI2" s="995"/>
      <c r="CDJ2" s="995"/>
      <c r="CDK2" s="995"/>
      <c r="CDL2" s="995"/>
      <c r="CDM2" s="995"/>
      <c r="CDN2" s="995"/>
      <c r="CDO2" s="995"/>
      <c r="CDP2" s="995"/>
      <c r="CDQ2" s="995"/>
      <c r="CDR2" s="995"/>
      <c r="CDS2" s="995"/>
      <c r="CDT2" s="995"/>
      <c r="CDU2" s="995"/>
      <c r="CDV2" s="995"/>
      <c r="CDW2" s="995"/>
      <c r="CDX2" s="995"/>
      <c r="CDY2" s="995"/>
      <c r="CDZ2" s="995"/>
      <c r="CEA2" s="995"/>
      <c r="CEB2" s="995"/>
      <c r="CEC2" s="995"/>
      <c r="CED2" s="995"/>
      <c r="CEE2" s="995"/>
      <c r="CEF2" s="995"/>
      <c r="CEG2" s="995"/>
      <c r="CEH2" s="995"/>
      <c r="CEI2" s="995"/>
      <c r="CEJ2" s="995"/>
      <c r="CEK2" s="995"/>
      <c r="CEL2" s="995"/>
      <c r="CEM2" s="995"/>
      <c r="CEN2" s="995"/>
      <c r="CEO2" s="995"/>
      <c r="CEP2" s="995"/>
      <c r="CEQ2" s="995"/>
      <c r="CER2" s="995"/>
      <c r="CES2" s="995"/>
      <c r="CET2" s="995"/>
      <c r="CEU2" s="995"/>
      <c r="CEV2" s="995"/>
      <c r="CEW2" s="995"/>
      <c r="CEX2" s="995"/>
      <c r="CEY2" s="995"/>
      <c r="CEZ2" s="995"/>
      <c r="CFA2" s="995"/>
      <c r="CFB2" s="995"/>
      <c r="CFC2" s="995"/>
      <c r="CFD2" s="995"/>
      <c r="CFE2" s="995"/>
      <c r="CFF2" s="995"/>
      <c r="CFG2" s="995"/>
      <c r="CFH2" s="995"/>
      <c r="CFI2" s="995"/>
      <c r="CFJ2" s="995"/>
      <c r="CFK2" s="995"/>
      <c r="CFL2" s="995"/>
      <c r="CFM2" s="995"/>
      <c r="CFN2" s="995"/>
      <c r="CFO2" s="995"/>
      <c r="CFP2" s="995"/>
      <c r="CFQ2" s="995"/>
      <c r="CFR2" s="995"/>
      <c r="CFS2" s="995"/>
      <c r="CFT2" s="995"/>
      <c r="CFU2" s="995"/>
      <c r="CFV2" s="995"/>
      <c r="CFW2" s="995"/>
      <c r="CFX2" s="995"/>
      <c r="CFY2" s="995"/>
      <c r="CFZ2" s="995"/>
      <c r="CGA2" s="995"/>
      <c r="CGB2" s="995"/>
      <c r="CGC2" s="995"/>
      <c r="CGD2" s="995"/>
      <c r="CGE2" s="995"/>
      <c r="CGF2" s="995"/>
      <c r="CGG2" s="995"/>
      <c r="CGH2" s="995"/>
      <c r="CGI2" s="995"/>
      <c r="CGJ2" s="995"/>
      <c r="CGK2" s="995"/>
      <c r="CGL2" s="995"/>
      <c r="CGM2" s="995"/>
      <c r="CGN2" s="995"/>
      <c r="CGO2" s="995"/>
      <c r="CGP2" s="995"/>
      <c r="CGQ2" s="995"/>
      <c r="CGR2" s="995"/>
      <c r="CGS2" s="995"/>
      <c r="CGT2" s="995"/>
      <c r="CGU2" s="995"/>
      <c r="CGV2" s="995"/>
      <c r="CGW2" s="995"/>
      <c r="CGX2" s="995"/>
      <c r="CGY2" s="995"/>
      <c r="CGZ2" s="995"/>
      <c r="CHA2" s="995"/>
      <c r="CHB2" s="995"/>
      <c r="CHC2" s="995"/>
      <c r="CHD2" s="995"/>
      <c r="CHE2" s="995"/>
      <c r="CHF2" s="995"/>
      <c r="CHG2" s="995"/>
      <c r="CHH2" s="995"/>
      <c r="CHI2" s="995"/>
      <c r="CHJ2" s="995"/>
      <c r="CHK2" s="995"/>
      <c r="CHL2" s="995"/>
      <c r="CHM2" s="995"/>
      <c r="CHN2" s="995"/>
      <c r="CHO2" s="995"/>
      <c r="CHP2" s="995"/>
      <c r="CHQ2" s="995"/>
      <c r="CHR2" s="995"/>
      <c r="CHS2" s="995"/>
      <c r="CHT2" s="995"/>
      <c r="CHU2" s="995"/>
      <c r="CHV2" s="995"/>
      <c r="CHW2" s="995"/>
      <c r="CHX2" s="995"/>
      <c r="CHY2" s="995"/>
      <c r="CHZ2" s="995"/>
      <c r="CIA2" s="995"/>
      <c r="CIB2" s="995"/>
      <c r="CIC2" s="995"/>
      <c r="CID2" s="995"/>
      <c r="CIE2" s="995"/>
      <c r="CIF2" s="995"/>
      <c r="CIG2" s="995"/>
      <c r="CIH2" s="995"/>
      <c r="CII2" s="995"/>
      <c r="CIJ2" s="995"/>
      <c r="CIK2" s="995"/>
      <c r="CIL2" s="995"/>
      <c r="CIM2" s="995"/>
      <c r="CIN2" s="995"/>
      <c r="CIO2" s="995"/>
      <c r="CIP2" s="995"/>
      <c r="CIQ2" s="995"/>
      <c r="CIR2" s="995"/>
      <c r="CIS2" s="995"/>
      <c r="CIT2" s="995"/>
      <c r="CIU2" s="995"/>
      <c r="CIV2" s="995"/>
      <c r="CIW2" s="995"/>
      <c r="CIX2" s="995"/>
      <c r="CIY2" s="995"/>
      <c r="CIZ2" s="995"/>
      <c r="CJA2" s="995"/>
      <c r="CJB2" s="995"/>
      <c r="CJC2" s="995"/>
      <c r="CJD2" s="995"/>
      <c r="CJE2" s="995"/>
      <c r="CJF2" s="995"/>
      <c r="CJG2" s="995"/>
      <c r="CJH2" s="995"/>
      <c r="CJI2" s="995"/>
      <c r="CJJ2" s="995"/>
      <c r="CJK2" s="995"/>
      <c r="CJL2" s="995"/>
      <c r="CJM2" s="995"/>
      <c r="CJN2" s="995"/>
      <c r="CJO2" s="995"/>
      <c r="CJP2" s="995"/>
      <c r="CJQ2" s="995"/>
      <c r="CJR2" s="995"/>
      <c r="CJS2" s="995"/>
      <c r="CJT2" s="995"/>
      <c r="CJU2" s="995"/>
      <c r="CJV2" s="995"/>
      <c r="CJW2" s="995"/>
      <c r="CJX2" s="995"/>
      <c r="CJY2" s="995"/>
      <c r="CJZ2" s="995"/>
      <c r="CKA2" s="995"/>
      <c r="CKB2" s="995"/>
      <c r="CKC2" s="995"/>
      <c r="CKD2" s="995"/>
      <c r="CKE2" s="995"/>
      <c r="CKF2" s="995"/>
      <c r="CKG2" s="995"/>
      <c r="CKH2" s="995"/>
      <c r="CKI2" s="995"/>
      <c r="CKJ2" s="995"/>
      <c r="CKK2" s="995"/>
      <c r="CKL2" s="995"/>
      <c r="CKM2" s="995"/>
      <c r="CKN2" s="995"/>
      <c r="CKO2" s="995"/>
      <c r="CKP2" s="995"/>
      <c r="CKQ2" s="995"/>
      <c r="CKR2" s="995"/>
      <c r="CKS2" s="995"/>
      <c r="CKT2" s="995"/>
      <c r="CKU2" s="995"/>
      <c r="CKV2" s="995"/>
      <c r="CKW2" s="995"/>
      <c r="CKX2" s="995"/>
      <c r="CKY2" s="995"/>
      <c r="CKZ2" s="995"/>
      <c r="CLA2" s="995"/>
      <c r="CLB2" s="995"/>
      <c r="CLC2" s="995"/>
      <c r="CLD2" s="995"/>
      <c r="CLE2" s="995"/>
      <c r="CLF2" s="995"/>
      <c r="CLG2" s="995"/>
      <c r="CLH2" s="995"/>
      <c r="CLI2" s="995"/>
      <c r="CLJ2" s="995"/>
      <c r="CLK2" s="995"/>
      <c r="CLL2" s="995"/>
      <c r="CLM2" s="995"/>
      <c r="CLN2" s="995"/>
      <c r="CLO2" s="995"/>
      <c r="CLP2" s="995"/>
      <c r="CLQ2" s="995"/>
      <c r="CLR2" s="995"/>
      <c r="CLS2" s="995"/>
      <c r="CLT2" s="995"/>
      <c r="CLU2" s="995"/>
      <c r="CLV2" s="995"/>
      <c r="CLW2" s="995"/>
      <c r="CLX2" s="995"/>
      <c r="CLY2" s="995"/>
      <c r="CLZ2" s="995"/>
      <c r="CMA2" s="995"/>
      <c r="CMB2" s="995"/>
      <c r="CMC2" s="995"/>
      <c r="CMD2" s="995"/>
      <c r="CME2" s="995"/>
      <c r="CMF2" s="995"/>
      <c r="CMG2" s="995"/>
      <c r="CMH2" s="995"/>
      <c r="CMI2" s="995"/>
      <c r="CMJ2" s="995"/>
      <c r="CMK2" s="995"/>
      <c r="CML2" s="995"/>
      <c r="CMM2" s="995"/>
      <c r="CMN2" s="995"/>
      <c r="CMO2" s="995"/>
      <c r="CMP2" s="995"/>
      <c r="CMQ2" s="995"/>
      <c r="CMR2" s="995"/>
      <c r="CMS2" s="995"/>
      <c r="CMT2" s="995"/>
      <c r="CMU2" s="995"/>
      <c r="CMV2" s="995"/>
      <c r="CMW2" s="995"/>
      <c r="CMX2" s="995"/>
      <c r="CMY2" s="995"/>
      <c r="CMZ2" s="995"/>
      <c r="CNA2" s="995"/>
      <c r="CNB2" s="995"/>
      <c r="CNC2" s="995"/>
      <c r="CND2" s="995"/>
      <c r="CNE2" s="995"/>
      <c r="CNF2" s="995"/>
      <c r="CNG2" s="995"/>
      <c r="CNH2" s="995"/>
      <c r="CNI2" s="995"/>
      <c r="CNJ2" s="995"/>
      <c r="CNK2" s="995"/>
      <c r="CNL2" s="995"/>
      <c r="CNM2" s="995"/>
      <c r="CNN2" s="995"/>
      <c r="CNO2" s="995"/>
      <c r="CNP2" s="995"/>
      <c r="CNQ2" s="995"/>
      <c r="CNR2" s="995"/>
      <c r="CNS2" s="995"/>
      <c r="CNT2" s="995"/>
      <c r="CNU2" s="995"/>
      <c r="CNV2" s="995"/>
      <c r="CNW2" s="995"/>
      <c r="CNX2" s="995"/>
      <c r="CNY2" s="995"/>
      <c r="CNZ2" s="995"/>
      <c r="COA2" s="995"/>
      <c r="COB2" s="995"/>
      <c r="COC2" s="995"/>
      <c r="COD2" s="995"/>
      <c r="COE2" s="995"/>
      <c r="COF2" s="995"/>
      <c r="COG2" s="995"/>
      <c r="COH2" s="995"/>
      <c r="COI2" s="995"/>
      <c r="COJ2" s="995"/>
      <c r="COK2" s="995"/>
      <c r="COL2" s="995"/>
      <c r="COM2" s="995"/>
      <c r="CON2" s="995"/>
      <c r="COO2" s="995"/>
      <c r="COP2" s="995"/>
      <c r="COQ2" s="995"/>
      <c r="COR2" s="995"/>
      <c r="COS2" s="995"/>
      <c r="COT2" s="995"/>
      <c r="COU2" s="995"/>
      <c r="COV2" s="995"/>
      <c r="COW2" s="995"/>
      <c r="COX2" s="995"/>
      <c r="COY2" s="995"/>
      <c r="COZ2" s="995"/>
      <c r="CPA2" s="995"/>
      <c r="CPB2" s="995"/>
      <c r="CPC2" s="995"/>
      <c r="CPD2" s="995"/>
      <c r="CPE2" s="995"/>
      <c r="CPF2" s="995"/>
      <c r="CPG2" s="995"/>
      <c r="CPH2" s="995"/>
      <c r="CPI2" s="995"/>
      <c r="CPJ2" s="995"/>
      <c r="CPK2" s="995"/>
      <c r="CPL2" s="995"/>
      <c r="CPM2" s="995"/>
      <c r="CPN2" s="995"/>
      <c r="CPO2" s="995"/>
      <c r="CPP2" s="995"/>
      <c r="CPQ2" s="995"/>
      <c r="CPR2" s="995"/>
      <c r="CPS2" s="995"/>
      <c r="CPT2" s="995"/>
      <c r="CPU2" s="995"/>
      <c r="CPV2" s="995"/>
      <c r="CPW2" s="995"/>
      <c r="CPX2" s="995"/>
      <c r="CPY2" s="995"/>
      <c r="CPZ2" s="995"/>
      <c r="CQA2" s="995"/>
      <c r="CQB2" s="995"/>
      <c r="CQC2" s="995"/>
      <c r="CQD2" s="995"/>
      <c r="CQE2" s="995"/>
      <c r="CQF2" s="995"/>
      <c r="CQG2" s="995"/>
      <c r="CQH2" s="995"/>
      <c r="CQI2" s="995"/>
      <c r="CQJ2" s="995"/>
      <c r="CQK2" s="995"/>
      <c r="CQL2" s="995"/>
      <c r="CQM2" s="995"/>
      <c r="CQN2" s="995"/>
      <c r="CQO2" s="995"/>
      <c r="CQP2" s="995"/>
      <c r="CQQ2" s="995"/>
      <c r="CQR2" s="995"/>
      <c r="CQS2" s="995"/>
      <c r="CQT2" s="995"/>
      <c r="CQU2" s="995"/>
      <c r="CQV2" s="995"/>
      <c r="CQW2" s="995"/>
      <c r="CQX2" s="995"/>
      <c r="CQY2" s="995"/>
      <c r="CQZ2" s="995"/>
      <c r="CRA2" s="995"/>
      <c r="CRB2" s="995"/>
      <c r="CRC2" s="995"/>
      <c r="CRD2" s="995"/>
      <c r="CRE2" s="995"/>
      <c r="CRF2" s="995"/>
      <c r="CRG2" s="995"/>
      <c r="CRH2" s="995"/>
      <c r="CRI2" s="995"/>
      <c r="CRJ2" s="995"/>
      <c r="CRK2" s="995"/>
      <c r="CRL2" s="995"/>
      <c r="CRM2" s="995"/>
      <c r="CRN2" s="995"/>
      <c r="CRO2" s="995"/>
      <c r="CRP2" s="995"/>
      <c r="CRQ2" s="995"/>
      <c r="CRR2" s="995"/>
      <c r="CRS2" s="995"/>
      <c r="CRT2" s="995"/>
      <c r="CRU2" s="995"/>
      <c r="CRV2" s="995"/>
      <c r="CRW2" s="995"/>
      <c r="CRX2" s="995"/>
      <c r="CRY2" s="995"/>
      <c r="CRZ2" s="995"/>
      <c r="CSA2" s="995"/>
      <c r="CSB2" s="995"/>
      <c r="CSC2" s="995"/>
      <c r="CSD2" s="995"/>
      <c r="CSE2" s="995"/>
      <c r="CSF2" s="995"/>
      <c r="CSG2" s="995"/>
      <c r="CSH2" s="995"/>
      <c r="CSI2" s="995"/>
      <c r="CSJ2" s="995"/>
      <c r="CSK2" s="995"/>
      <c r="CSL2" s="995"/>
      <c r="CSM2" s="995"/>
      <c r="CSN2" s="995"/>
      <c r="CSO2" s="995"/>
      <c r="CSP2" s="995"/>
      <c r="CSQ2" s="995"/>
      <c r="CSR2" s="995"/>
      <c r="CSS2" s="995"/>
      <c r="CST2" s="995"/>
      <c r="CSU2" s="995"/>
      <c r="CSV2" s="995"/>
      <c r="CSW2" s="995"/>
      <c r="CSX2" s="995"/>
      <c r="CSY2" s="995"/>
      <c r="CSZ2" s="995"/>
      <c r="CTA2" s="995"/>
      <c r="CTB2" s="995"/>
      <c r="CTC2" s="995"/>
      <c r="CTD2" s="995"/>
      <c r="CTE2" s="995"/>
      <c r="CTF2" s="995"/>
      <c r="CTG2" s="995"/>
      <c r="CTH2" s="995"/>
      <c r="CTI2" s="995"/>
      <c r="CTJ2" s="995"/>
      <c r="CTK2" s="995"/>
      <c r="CTL2" s="995"/>
      <c r="CTM2" s="995"/>
      <c r="CTN2" s="995"/>
      <c r="CTO2" s="995"/>
      <c r="CTP2" s="995"/>
      <c r="CTQ2" s="995"/>
      <c r="CTR2" s="995"/>
      <c r="CTS2" s="995"/>
      <c r="CTT2" s="995"/>
      <c r="CTU2" s="995"/>
      <c r="CTV2" s="995"/>
      <c r="CTW2" s="995"/>
      <c r="CTX2" s="995"/>
      <c r="CTY2" s="995"/>
      <c r="CTZ2" s="995"/>
      <c r="CUA2" s="995"/>
      <c r="CUB2" s="995"/>
      <c r="CUC2" s="995"/>
      <c r="CUD2" s="995"/>
      <c r="CUE2" s="995"/>
      <c r="CUF2" s="995"/>
      <c r="CUG2" s="995"/>
      <c r="CUH2" s="995"/>
      <c r="CUI2" s="995"/>
      <c r="CUJ2" s="995"/>
      <c r="CUK2" s="995"/>
      <c r="CUL2" s="995"/>
      <c r="CUM2" s="995"/>
      <c r="CUN2" s="995"/>
      <c r="CUO2" s="995"/>
      <c r="CUP2" s="995"/>
      <c r="CUQ2" s="995"/>
      <c r="CUR2" s="995"/>
      <c r="CUS2" s="995"/>
      <c r="CUT2" s="995"/>
      <c r="CUU2" s="995"/>
      <c r="CUV2" s="995"/>
      <c r="CUW2" s="995"/>
      <c r="CUX2" s="995"/>
      <c r="CUY2" s="995"/>
      <c r="CUZ2" s="995"/>
      <c r="CVA2" s="995"/>
      <c r="CVB2" s="995"/>
      <c r="CVC2" s="995"/>
      <c r="CVD2" s="995"/>
      <c r="CVE2" s="995"/>
      <c r="CVF2" s="995"/>
      <c r="CVG2" s="995"/>
      <c r="CVH2" s="995"/>
      <c r="CVI2" s="995"/>
      <c r="CVJ2" s="995"/>
      <c r="CVK2" s="995"/>
      <c r="CVL2" s="995"/>
      <c r="CVM2" s="995"/>
      <c r="CVN2" s="995"/>
      <c r="CVO2" s="995"/>
      <c r="CVP2" s="995"/>
      <c r="CVQ2" s="995"/>
      <c r="CVR2" s="995"/>
      <c r="CVS2" s="995"/>
      <c r="CVT2" s="995"/>
      <c r="CVU2" s="995"/>
      <c r="CVV2" s="995"/>
      <c r="CVW2" s="995"/>
      <c r="CVX2" s="995"/>
      <c r="CVY2" s="995"/>
      <c r="CVZ2" s="995"/>
      <c r="CWA2" s="995"/>
      <c r="CWB2" s="995"/>
      <c r="CWC2" s="995"/>
      <c r="CWD2" s="995"/>
      <c r="CWE2" s="995"/>
      <c r="CWF2" s="995"/>
      <c r="CWG2" s="995"/>
      <c r="CWH2" s="995"/>
      <c r="CWI2" s="995"/>
      <c r="CWJ2" s="995"/>
      <c r="CWK2" s="995"/>
      <c r="CWL2" s="995"/>
      <c r="CWM2" s="995"/>
      <c r="CWN2" s="995"/>
      <c r="CWO2" s="995"/>
      <c r="CWP2" s="995"/>
      <c r="CWQ2" s="995"/>
      <c r="CWR2" s="995"/>
      <c r="CWS2" s="995"/>
      <c r="CWT2" s="995"/>
      <c r="CWU2" s="995"/>
      <c r="CWV2" s="995"/>
      <c r="CWW2" s="995"/>
      <c r="CWX2" s="995"/>
      <c r="CWY2" s="995"/>
      <c r="CWZ2" s="995"/>
      <c r="CXA2" s="995"/>
      <c r="CXB2" s="995"/>
      <c r="CXC2" s="995"/>
      <c r="CXD2" s="995"/>
      <c r="CXE2" s="995"/>
      <c r="CXF2" s="995"/>
      <c r="CXG2" s="995"/>
      <c r="CXH2" s="995"/>
      <c r="CXI2" s="995"/>
      <c r="CXJ2" s="995"/>
      <c r="CXK2" s="995"/>
      <c r="CXL2" s="995"/>
      <c r="CXM2" s="995"/>
      <c r="CXN2" s="995"/>
      <c r="CXO2" s="995"/>
      <c r="CXP2" s="995"/>
      <c r="CXQ2" s="995"/>
      <c r="CXR2" s="995"/>
      <c r="CXS2" s="995"/>
      <c r="CXT2" s="995"/>
      <c r="CXU2" s="995"/>
      <c r="CXV2" s="995"/>
      <c r="CXW2" s="995"/>
      <c r="CXX2" s="995"/>
      <c r="CXY2" s="995"/>
      <c r="CXZ2" s="995"/>
      <c r="CYA2" s="995"/>
      <c r="CYB2" s="995"/>
      <c r="CYC2" s="995"/>
      <c r="CYD2" s="995"/>
      <c r="CYE2" s="995"/>
      <c r="CYF2" s="995"/>
      <c r="CYG2" s="995"/>
      <c r="CYH2" s="995"/>
      <c r="CYI2" s="995"/>
      <c r="CYJ2" s="995"/>
      <c r="CYK2" s="995"/>
      <c r="CYL2" s="995"/>
      <c r="CYM2" s="995"/>
      <c r="CYN2" s="995"/>
      <c r="CYO2" s="995"/>
      <c r="CYP2" s="995"/>
      <c r="CYQ2" s="995"/>
      <c r="CYR2" s="995"/>
      <c r="CYS2" s="995"/>
      <c r="CYT2" s="995"/>
      <c r="CYU2" s="995"/>
      <c r="CYV2" s="995"/>
      <c r="CYW2" s="995"/>
      <c r="CYX2" s="995"/>
      <c r="CYY2" s="995"/>
      <c r="CYZ2" s="995"/>
      <c r="CZA2" s="995"/>
      <c r="CZB2" s="995"/>
      <c r="CZC2" s="995"/>
      <c r="CZD2" s="995"/>
      <c r="CZE2" s="995"/>
      <c r="CZF2" s="995"/>
      <c r="CZG2" s="995"/>
      <c r="CZH2" s="995"/>
      <c r="CZI2" s="995"/>
      <c r="CZJ2" s="995"/>
      <c r="CZK2" s="995"/>
      <c r="CZL2" s="995"/>
      <c r="CZM2" s="995"/>
      <c r="CZN2" s="995"/>
      <c r="CZO2" s="995"/>
      <c r="CZP2" s="995"/>
      <c r="CZQ2" s="995"/>
      <c r="CZR2" s="995"/>
      <c r="CZS2" s="995"/>
      <c r="CZT2" s="995"/>
      <c r="CZU2" s="995"/>
      <c r="CZV2" s="995"/>
      <c r="CZW2" s="995"/>
      <c r="CZX2" s="995"/>
      <c r="CZY2" s="995"/>
      <c r="CZZ2" s="995"/>
      <c r="DAA2" s="995"/>
      <c r="DAB2" s="995"/>
      <c r="DAC2" s="995"/>
      <c r="DAD2" s="995"/>
      <c r="DAE2" s="995"/>
      <c r="DAF2" s="995"/>
      <c r="DAG2" s="995"/>
      <c r="DAH2" s="995"/>
      <c r="DAI2" s="995"/>
      <c r="DAJ2" s="995"/>
      <c r="DAK2" s="995"/>
      <c r="DAL2" s="995"/>
      <c r="DAM2" s="995"/>
      <c r="DAN2" s="995"/>
      <c r="DAO2" s="995"/>
      <c r="DAP2" s="995"/>
      <c r="DAQ2" s="995"/>
      <c r="DAR2" s="995"/>
      <c r="DAS2" s="995"/>
      <c r="DAT2" s="995"/>
      <c r="DAU2" s="995"/>
      <c r="DAV2" s="995"/>
      <c r="DAW2" s="995"/>
      <c r="DAX2" s="995"/>
      <c r="DAY2" s="995"/>
      <c r="DAZ2" s="995"/>
      <c r="DBA2" s="995"/>
      <c r="DBB2" s="995"/>
      <c r="DBC2" s="995"/>
      <c r="DBD2" s="995"/>
      <c r="DBE2" s="995"/>
      <c r="DBF2" s="995"/>
      <c r="DBG2" s="995"/>
      <c r="DBH2" s="995"/>
      <c r="DBI2" s="995"/>
      <c r="DBJ2" s="995"/>
      <c r="DBK2" s="995"/>
      <c r="DBL2" s="995"/>
      <c r="DBM2" s="995"/>
      <c r="DBN2" s="995"/>
      <c r="DBO2" s="995"/>
      <c r="DBP2" s="995"/>
      <c r="DBQ2" s="995"/>
      <c r="DBR2" s="995"/>
      <c r="DBS2" s="995"/>
      <c r="DBT2" s="995"/>
      <c r="DBU2" s="995"/>
      <c r="DBV2" s="995"/>
      <c r="DBW2" s="995"/>
      <c r="DBX2" s="995"/>
      <c r="DBY2" s="995"/>
      <c r="DBZ2" s="995"/>
      <c r="DCA2" s="995"/>
      <c r="DCB2" s="995"/>
      <c r="DCC2" s="995"/>
      <c r="DCD2" s="995"/>
      <c r="DCE2" s="995"/>
      <c r="DCF2" s="995"/>
      <c r="DCG2" s="995"/>
      <c r="DCH2" s="995"/>
      <c r="DCI2" s="995"/>
      <c r="DCJ2" s="995"/>
      <c r="DCK2" s="995"/>
      <c r="DCL2" s="995"/>
      <c r="DCM2" s="995"/>
      <c r="DCN2" s="995"/>
      <c r="DCO2" s="995"/>
      <c r="DCP2" s="995"/>
      <c r="DCQ2" s="995"/>
      <c r="DCR2" s="995"/>
      <c r="DCS2" s="995"/>
      <c r="DCT2" s="995"/>
      <c r="DCU2" s="995"/>
      <c r="DCV2" s="995"/>
      <c r="DCW2" s="995"/>
      <c r="DCX2" s="995"/>
      <c r="DCY2" s="995"/>
      <c r="DCZ2" s="995"/>
      <c r="DDA2" s="995"/>
      <c r="DDB2" s="995"/>
      <c r="DDC2" s="995"/>
      <c r="DDD2" s="995"/>
      <c r="DDE2" s="995"/>
      <c r="DDF2" s="995"/>
      <c r="DDG2" s="995"/>
      <c r="DDH2" s="995"/>
      <c r="DDI2" s="995"/>
      <c r="DDJ2" s="995"/>
      <c r="DDK2" s="995"/>
      <c r="DDL2" s="995"/>
      <c r="DDM2" s="995"/>
      <c r="DDN2" s="995"/>
      <c r="DDO2" s="995"/>
      <c r="DDP2" s="995"/>
      <c r="DDQ2" s="995"/>
      <c r="DDR2" s="995"/>
      <c r="DDS2" s="995"/>
      <c r="DDT2" s="995"/>
      <c r="DDU2" s="995"/>
      <c r="DDV2" s="995"/>
      <c r="DDW2" s="995"/>
      <c r="DDX2" s="995"/>
      <c r="DDY2" s="995"/>
      <c r="DDZ2" s="995"/>
      <c r="DEA2" s="995"/>
      <c r="DEB2" s="995"/>
      <c r="DEC2" s="995"/>
      <c r="DED2" s="995"/>
      <c r="DEE2" s="995"/>
      <c r="DEF2" s="995"/>
      <c r="DEG2" s="995"/>
      <c r="DEH2" s="995"/>
      <c r="DEI2" s="995"/>
      <c r="DEJ2" s="995"/>
      <c r="DEK2" s="995"/>
      <c r="DEL2" s="995"/>
      <c r="DEM2" s="995"/>
      <c r="DEN2" s="995"/>
      <c r="DEO2" s="995"/>
      <c r="DEP2" s="995"/>
      <c r="DEQ2" s="995"/>
      <c r="DER2" s="995"/>
      <c r="DES2" s="995"/>
      <c r="DET2" s="995"/>
      <c r="DEU2" s="995"/>
      <c r="DEV2" s="995"/>
      <c r="DEW2" s="995"/>
      <c r="DEX2" s="995"/>
      <c r="DEY2" s="995"/>
      <c r="DEZ2" s="995"/>
      <c r="DFA2" s="995"/>
      <c r="DFB2" s="995"/>
      <c r="DFC2" s="995"/>
      <c r="DFD2" s="995"/>
      <c r="DFE2" s="995"/>
      <c r="DFF2" s="995"/>
      <c r="DFG2" s="995"/>
      <c r="DFH2" s="995"/>
      <c r="DFI2" s="995"/>
      <c r="DFJ2" s="995"/>
      <c r="DFK2" s="995"/>
      <c r="DFL2" s="995"/>
      <c r="DFM2" s="995"/>
      <c r="DFN2" s="995"/>
      <c r="DFO2" s="995"/>
      <c r="DFP2" s="995"/>
      <c r="DFQ2" s="995"/>
      <c r="DFR2" s="995"/>
      <c r="DFS2" s="995"/>
      <c r="DFT2" s="995"/>
      <c r="DFU2" s="995"/>
      <c r="DFV2" s="995"/>
      <c r="DFW2" s="995"/>
      <c r="DFX2" s="995"/>
      <c r="DFY2" s="995"/>
      <c r="DFZ2" s="995"/>
      <c r="DGA2" s="995"/>
      <c r="DGB2" s="995"/>
      <c r="DGC2" s="995"/>
      <c r="DGD2" s="995"/>
      <c r="DGE2" s="995"/>
      <c r="DGF2" s="995"/>
      <c r="DGG2" s="995"/>
      <c r="DGH2" s="995"/>
      <c r="DGI2" s="995"/>
      <c r="DGJ2" s="995"/>
      <c r="DGK2" s="995"/>
      <c r="DGL2" s="995"/>
      <c r="DGM2" s="995"/>
      <c r="DGN2" s="995"/>
      <c r="DGO2" s="995"/>
      <c r="DGP2" s="995"/>
      <c r="DGQ2" s="995"/>
      <c r="DGR2" s="995"/>
      <c r="DGS2" s="995"/>
      <c r="DGT2" s="995"/>
      <c r="DGU2" s="995"/>
      <c r="DGV2" s="995"/>
      <c r="DGW2" s="995"/>
      <c r="DGX2" s="995"/>
      <c r="DGY2" s="995"/>
      <c r="DGZ2" s="995"/>
      <c r="DHA2" s="995"/>
      <c r="DHB2" s="995"/>
      <c r="DHC2" s="995"/>
      <c r="DHD2" s="995"/>
      <c r="DHE2" s="995"/>
      <c r="DHF2" s="995"/>
      <c r="DHG2" s="995"/>
      <c r="DHH2" s="995"/>
      <c r="DHI2" s="995"/>
      <c r="DHJ2" s="995"/>
      <c r="DHK2" s="995"/>
      <c r="DHL2" s="995"/>
      <c r="DHM2" s="995"/>
      <c r="DHN2" s="995"/>
      <c r="DHO2" s="995"/>
      <c r="DHP2" s="995"/>
      <c r="DHQ2" s="995"/>
      <c r="DHR2" s="995"/>
      <c r="DHS2" s="995"/>
      <c r="DHT2" s="995"/>
      <c r="DHU2" s="995"/>
      <c r="DHV2" s="995"/>
      <c r="DHW2" s="995"/>
      <c r="DHX2" s="995"/>
      <c r="DHY2" s="995"/>
      <c r="DHZ2" s="995"/>
      <c r="DIA2" s="995"/>
      <c r="DIB2" s="995"/>
      <c r="DIC2" s="995"/>
      <c r="DID2" s="995"/>
      <c r="DIE2" s="995"/>
      <c r="DIF2" s="995"/>
      <c r="DIG2" s="995"/>
      <c r="DIH2" s="995"/>
      <c r="DII2" s="995"/>
      <c r="DIJ2" s="995"/>
      <c r="DIK2" s="995"/>
      <c r="DIL2" s="995"/>
      <c r="DIM2" s="995"/>
      <c r="DIN2" s="995"/>
      <c r="DIO2" s="995"/>
      <c r="DIP2" s="995"/>
      <c r="DIQ2" s="995"/>
      <c r="DIR2" s="995"/>
      <c r="DIS2" s="995"/>
      <c r="DIT2" s="995"/>
      <c r="DIU2" s="995"/>
      <c r="DIV2" s="995"/>
      <c r="DIW2" s="995"/>
      <c r="DIX2" s="995"/>
      <c r="DIY2" s="995"/>
      <c r="DIZ2" s="995"/>
      <c r="DJA2" s="995"/>
      <c r="DJB2" s="995"/>
      <c r="DJC2" s="995"/>
      <c r="DJD2" s="995"/>
      <c r="DJE2" s="995"/>
      <c r="DJF2" s="995"/>
      <c r="DJG2" s="995"/>
      <c r="DJH2" s="995"/>
      <c r="DJI2" s="995"/>
      <c r="DJJ2" s="995"/>
      <c r="DJK2" s="995"/>
      <c r="DJL2" s="995"/>
      <c r="DJM2" s="995"/>
      <c r="DJN2" s="995"/>
      <c r="DJO2" s="995"/>
      <c r="DJP2" s="995"/>
      <c r="DJQ2" s="995"/>
      <c r="DJR2" s="995"/>
      <c r="DJS2" s="995"/>
      <c r="DJT2" s="995"/>
      <c r="DJU2" s="995"/>
      <c r="DJV2" s="995"/>
      <c r="DJW2" s="995"/>
      <c r="DJX2" s="995"/>
      <c r="DJY2" s="995"/>
      <c r="DJZ2" s="995"/>
      <c r="DKA2" s="995"/>
      <c r="DKB2" s="995"/>
      <c r="DKC2" s="995"/>
      <c r="DKD2" s="995"/>
      <c r="DKE2" s="995"/>
      <c r="DKF2" s="995"/>
      <c r="DKG2" s="995"/>
      <c r="DKH2" s="995"/>
      <c r="DKI2" s="995"/>
      <c r="DKJ2" s="995"/>
      <c r="DKK2" s="995"/>
      <c r="DKL2" s="995"/>
      <c r="DKM2" s="995"/>
      <c r="DKN2" s="995"/>
      <c r="DKO2" s="995"/>
      <c r="DKP2" s="995"/>
      <c r="DKQ2" s="995"/>
      <c r="DKR2" s="995"/>
      <c r="DKS2" s="995"/>
      <c r="DKT2" s="995"/>
      <c r="DKU2" s="995"/>
      <c r="DKV2" s="995"/>
      <c r="DKW2" s="995"/>
      <c r="DKX2" s="995"/>
      <c r="DKY2" s="995"/>
      <c r="DKZ2" s="995"/>
      <c r="DLA2" s="995"/>
      <c r="DLB2" s="995"/>
      <c r="DLC2" s="995"/>
      <c r="DLD2" s="995"/>
      <c r="DLE2" s="995"/>
      <c r="DLF2" s="995"/>
      <c r="DLG2" s="995"/>
      <c r="DLH2" s="995"/>
      <c r="DLI2" s="995"/>
      <c r="DLJ2" s="995"/>
      <c r="DLK2" s="995"/>
      <c r="DLL2" s="995"/>
      <c r="DLM2" s="995"/>
      <c r="DLN2" s="995"/>
      <c r="DLO2" s="995"/>
      <c r="DLP2" s="995"/>
      <c r="DLQ2" s="995"/>
      <c r="DLR2" s="995"/>
      <c r="DLS2" s="995"/>
      <c r="DLT2" s="995"/>
      <c r="DLU2" s="995"/>
      <c r="DLV2" s="995"/>
      <c r="DLW2" s="995"/>
      <c r="DLX2" s="995"/>
      <c r="DLY2" s="995"/>
      <c r="DLZ2" s="995"/>
      <c r="DMA2" s="995"/>
      <c r="DMB2" s="995"/>
      <c r="DMC2" s="995"/>
      <c r="DMD2" s="995"/>
      <c r="DME2" s="995"/>
      <c r="DMF2" s="995"/>
      <c r="DMG2" s="995"/>
      <c r="DMH2" s="995"/>
      <c r="DMI2" s="995"/>
      <c r="DMJ2" s="995"/>
      <c r="DMK2" s="995"/>
      <c r="DML2" s="995"/>
      <c r="DMM2" s="995"/>
      <c r="DMN2" s="995"/>
      <c r="DMO2" s="995"/>
      <c r="DMP2" s="995"/>
      <c r="DMQ2" s="995"/>
      <c r="DMR2" s="995"/>
      <c r="DMS2" s="995"/>
      <c r="DMT2" s="995"/>
      <c r="DMU2" s="995"/>
      <c r="DMV2" s="995"/>
      <c r="DMW2" s="995"/>
      <c r="DMX2" s="995"/>
      <c r="DMY2" s="995"/>
      <c r="DMZ2" s="995"/>
      <c r="DNA2" s="995"/>
      <c r="DNB2" s="995"/>
      <c r="DNC2" s="995"/>
      <c r="DND2" s="995"/>
      <c r="DNE2" s="995"/>
      <c r="DNF2" s="995"/>
      <c r="DNG2" s="995"/>
      <c r="DNH2" s="995"/>
      <c r="DNI2" s="995"/>
      <c r="DNJ2" s="995"/>
      <c r="DNK2" s="995"/>
      <c r="DNL2" s="995"/>
      <c r="DNM2" s="995"/>
      <c r="DNN2" s="995"/>
      <c r="DNO2" s="995"/>
      <c r="DNP2" s="995"/>
      <c r="DNQ2" s="995"/>
      <c r="DNR2" s="995"/>
      <c r="DNS2" s="995"/>
      <c r="DNT2" s="995"/>
      <c r="DNU2" s="995"/>
      <c r="DNV2" s="995"/>
      <c r="DNW2" s="995"/>
      <c r="DNX2" s="995"/>
      <c r="DNY2" s="995"/>
      <c r="DNZ2" s="995"/>
      <c r="DOA2" s="995"/>
      <c r="DOB2" s="995"/>
      <c r="DOC2" s="995"/>
      <c r="DOD2" s="995"/>
      <c r="DOE2" s="995"/>
      <c r="DOF2" s="995"/>
      <c r="DOG2" s="995"/>
      <c r="DOH2" s="995"/>
      <c r="DOI2" s="995"/>
      <c r="DOJ2" s="995"/>
      <c r="DOK2" s="995"/>
      <c r="DOL2" s="995"/>
      <c r="DOM2" s="995"/>
      <c r="DON2" s="995"/>
      <c r="DOO2" s="995"/>
      <c r="DOP2" s="995"/>
      <c r="DOQ2" s="995"/>
      <c r="DOR2" s="995"/>
      <c r="DOS2" s="995"/>
      <c r="DOT2" s="995"/>
      <c r="DOU2" s="995"/>
      <c r="DOV2" s="995"/>
      <c r="DOW2" s="995"/>
      <c r="DOX2" s="995"/>
      <c r="DOY2" s="995"/>
      <c r="DOZ2" s="995"/>
      <c r="DPA2" s="995"/>
      <c r="DPB2" s="995"/>
      <c r="DPC2" s="995"/>
      <c r="DPD2" s="995"/>
      <c r="DPE2" s="995"/>
      <c r="DPF2" s="995"/>
      <c r="DPG2" s="995"/>
      <c r="DPH2" s="995"/>
      <c r="DPI2" s="995"/>
      <c r="DPJ2" s="995"/>
      <c r="DPK2" s="995"/>
      <c r="DPL2" s="995"/>
      <c r="DPM2" s="995"/>
      <c r="DPN2" s="995"/>
      <c r="DPO2" s="995"/>
      <c r="DPP2" s="995"/>
      <c r="DPQ2" s="995"/>
      <c r="DPR2" s="995"/>
      <c r="DPS2" s="995"/>
      <c r="DPT2" s="995"/>
      <c r="DPU2" s="995"/>
      <c r="DPV2" s="995"/>
      <c r="DPW2" s="995"/>
      <c r="DPX2" s="995"/>
      <c r="DPY2" s="995"/>
      <c r="DPZ2" s="995"/>
      <c r="DQA2" s="995"/>
      <c r="DQB2" s="995"/>
      <c r="DQC2" s="995"/>
      <c r="DQD2" s="995"/>
      <c r="DQE2" s="995"/>
      <c r="DQF2" s="995"/>
      <c r="DQG2" s="995"/>
      <c r="DQH2" s="995"/>
      <c r="DQI2" s="995"/>
      <c r="DQJ2" s="995"/>
      <c r="DQK2" s="995"/>
      <c r="DQL2" s="995"/>
      <c r="DQM2" s="995"/>
      <c r="DQN2" s="995"/>
      <c r="DQO2" s="995"/>
      <c r="DQP2" s="995"/>
      <c r="DQQ2" s="995"/>
      <c r="DQR2" s="995"/>
      <c r="DQS2" s="995"/>
      <c r="DQT2" s="995"/>
      <c r="DQU2" s="995"/>
      <c r="DQV2" s="995"/>
      <c r="DQW2" s="995"/>
      <c r="DQX2" s="995"/>
      <c r="DQY2" s="995"/>
      <c r="DQZ2" s="995"/>
      <c r="DRA2" s="995"/>
      <c r="DRB2" s="995"/>
      <c r="DRC2" s="995"/>
      <c r="DRD2" s="995"/>
      <c r="DRE2" s="995"/>
      <c r="DRF2" s="995"/>
      <c r="DRG2" s="995"/>
      <c r="DRH2" s="995"/>
      <c r="DRI2" s="995"/>
      <c r="DRJ2" s="995"/>
      <c r="DRK2" s="995"/>
      <c r="DRL2" s="995"/>
      <c r="DRM2" s="995"/>
      <c r="DRN2" s="995"/>
      <c r="DRO2" s="995"/>
      <c r="DRP2" s="995"/>
      <c r="DRQ2" s="995"/>
      <c r="DRR2" s="995"/>
      <c r="DRS2" s="995"/>
      <c r="DRT2" s="995"/>
      <c r="DRU2" s="995"/>
      <c r="DRV2" s="995"/>
      <c r="DRW2" s="995"/>
      <c r="DRX2" s="995"/>
      <c r="DRY2" s="995"/>
      <c r="DRZ2" s="995"/>
      <c r="DSA2" s="995"/>
      <c r="DSB2" s="995"/>
      <c r="DSC2" s="995"/>
      <c r="DSD2" s="995"/>
      <c r="DSE2" s="995"/>
      <c r="DSF2" s="995"/>
      <c r="DSG2" s="995"/>
      <c r="DSH2" s="995"/>
      <c r="DSI2" s="995"/>
      <c r="DSJ2" s="995"/>
      <c r="DSK2" s="995"/>
      <c r="DSL2" s="995"/>
      <c r="DSM2" s="995"/>
      <c r="DSN2" s="995"/>
      <c r="DSO2" s="995"/>
      <c r="DSP2" s="995"/>
      <c r="DSQ2" s="995"/>
      <c r="DSR2" s="995"/>
      <c r="DSS2" s="995"/>
      <c r="DST2" s="995"/>
      <c r="DSU2" s="995"/>
      <c r="DSV2" s="995"/>
      <c r="DSW2" s="995"/>
      <c r="DSX2" s="995"/>
      <c r="DSY2" s="995"/>
      <c r="DSZ2" s="995"/>
      <c r="DTA2" s="995"/>
      <c r="DTB2" s="995"/>
      <c r="DTC2" s="995"/>
      <c r="DTD2" s="995"/>
      <c r="DTE2" s="995"/>
      <c r="DTF2" s="995"/>
      <c r="DTG2" s="995"/>
      <c r="DTH2" s="995"/>
      <c r="DTI2" s="995"/>
      <c r="DTJ2" s="995"/>
      <c r="DTK2" s="995"/>
      <c r="DTL2" s="995"/>
      <c r="DTM2" s="995"/>
      <c r="DTN2" s="995"/>
      <c r="DTO2" s="995"/>
      <c r="DTP2" s="995"/>
      <c r="DTQ2" s="995"/>
      <c r="DTR2" s="995"/>
      <c r="DTS2" s="995"/>
      <c r="DTT2" s="995"/>
      <c r="DTU2" s="995"/>
      <c r="DTV2" s="995"/>
      <c r="DTW2" s="995"/>
      <c r="DTX2" s="995"/>
      <c r="DTY2" s="995"/>
      <c r="DTZ2" s="995"/>
      <c r="DUA2" s="995"/>
      <c r="DUB2" s="995"/>
      <c r="DUC2" s="995"/>
      <c r="DUD2" s="995"/>
      <c r="DUE2" s="995"/>
      <c r="DUF2" s="995"/>
      <c r="DUG2" s="995"/>
      <c r="DUH2" s="995"/>
      <c r="DUI2" s="995"/>
      <c r="DUJ2" s="995"/>
      <c r="DUK2" s="995"/>
      <c r="DUL2" s="995"/>
      <c r="DUM2" s="995"/>
      <c r="DUN2" s="995"/>
      <c r="DUO2" s="995"/>
      <c r="DUP2" s="995"/>
      <c r="DUQ2" s="995"/>
      <c r="DUR2" s="995"/>
      <c r="DUS2" s="995"/>
      <c r="DUT2" s="995"/>
      <c r="DUU2" s="995"/>
      <c r="DUV2" s="995"/>
      <c r="DUW2" s="995"/>
      <c r="DUX2" s="995"/>
      <c r="DUY2" s="995"/>
      <c r="DUZ2" s="995"/>
      <c r="DVA2" s="995"/>
      <c r="DVB2" s="995"/>
      <c r="DVC2" s="995"/>
      <c r="DVD2" s="995"/>
      <c r="DVE2" s="995"/>
      <c r="DVF2" s="995"/>
      <c r="DVG2" s="995"/>
      <c r="DVH2" s="995"/>
      <c r="DVI2" s="995"/>
      <c r="DVJ2" s="995"/>
      <c r="DVK2" s="995"/>
      <c r="DVL2" s="995"/>
      <c r="DVM2" s="995"/>
      <c r="DVN2" s="995"/>
      <c r="DVO2" s="995"/>
      <c r="DVP2" s="995"/>
      <c r="DVQ2" s="995"/>
      <c r="DVR2" s="995"/>
      <c r="DVS2" s="995"/>
      <c r="DVT2" s="995"/>
      <c r="DVU2" s="995"/>
      <c r="DVV2" s="995"/>
      <c r="DVW2" s="995"/>
      <c r="DVX2" s="995"/>
      <c r="DVY2" s="995"/>
      <c r="DVZ2" s="995"/>
      <c r="DWA2" s="995"/>
      <c r="DWB2" s="995"/>
      <c r="DWC2" s="995"/>
      <c r="DWD2" s="995"/>
      <c r="DWE2" s="995"/>
      <c r="DWF2" s="995"/>
      <c r="DWG2" s="995"/>
      <c r="DWH2" s="995"/>
      <c r="DWI2" s="995"/>
      <c r="DWJ2" s="995"/>
      <c r="DWK2" s="995"/>
      <c r="DWL2" s="995"/>
      <c r="DWM2" s="995"/>
      <c r="DWN2" s="995"/>
      <c r="DWO2" s="995"/>
      <c r="DWP2" s="995"/>
      <c r="DWQ2" s="995"/>
      <c r="DWR2" s="995"/>
      <c r="DWS2" s="995"/>
      <c r="DWT2" s="995"/>
      <c r="DWU2" s="995"/>
      <c r="DWV2" s="995"/>
      <c r="DWW2" s="995"/>
      <c r="DWX2" s="995"/>
      <c r="DWY2" s="995"/>
      <c r="DWZ2" s="995"/>
      <c r="DXA2" s="995"/>
      <c r="DXB2" s="995"/>
      <c r="DXC2" s="995"/>
      <c r="DXD2" s="995"/>
      <c r="DXE2" s="995"/>
      <c r="DXF2" s="995"/>
      <c r="DXG2" s="995"/>
      <c r="DXH2" s="995"/>
      <c r="DXI2" s="995"/>
      <c r="DXJ2" s="995"/>
      <c r="DXK2" s="995"/>
      <c r="DXL2" s="995"/>
      <c r="DXM2" s="995"/>
      <c r="DXN2" s="995"/>
      <c r="DXO2" s="995"/>
      <c r="DXP2" s="995"/>
      <c r="DXQ2" s="995"/>
      <c r="DXR2" s="995"/>
      <c r="DXS2" s="995"/>
      <c r="DXT2" s="995"/>
      <c r="DXU2" s="995"/>
      <c r="DXV2" s="995"/>
      <c r="DXW2" s="995"/>
      <c r="DXX2" s="995"/>
      <c r="DXY2" s="995"/>
      <c r="DXZ2" s="995"/>
      <c r="DYA2" s="995"/>
      <c r="DYB2" s="995"/>
      <c r="DYC2" s="995"/>
      <c r="DYD2" s="995"/>
      <c r="DYE2" s="995"/>
      <c r="DYF2" s="995"/>
      <c r="DYG2" s="995"/>
      <c r="DYH2" s="995"/>
      <c r="DYI2" s="995"/>
      <c r="DYJ2" s="995"/>
      <c r="DYK2" s="995"/>
      <c r="DYL2" s="995"/>
      <c r="DYM2" s="995"/>
      <c r="DYN2" s="995"/>
      <c r="DYO2" s="995"/>
      <c r="DYP2" s="995"/>
      <c r="DYQ2" s="995"/>
      <c r="DYR2" s="995"/>
      <c r="DYS2" s="995"/>
      <c r="DYT2" s="995"/>
      <c r="DYU2" s="995"/>
      <c r="DYV2" s="995"/>
      <c r="DYW2" s="995"/>
      <c r="DYX2" s="995"/>
      <c r="DYY2" s="995"/>
      <c r="DYZ2" s="995"/>
      <c r="DZA2" s="995"/>
      <c r="DZB2" s="995"/>
      <c r="DZC2" s="995"/>
      <c r="DZD2" s="995"/>
      <c r="DZE2" s="995"/>
      <c r="DZF2" s="995"/>
      <c r="DZG2" s="995"/>
      <c r="DZH2" s="995"/>
      <c r="DZI2" s="995"/>
      <c r="DZJ2" s="995"/>
      <c r="DZK2" s="995"/>
      <c r="DZL2" s="995"/>
      <c r="DZM2" s="995"/>
      <c r="DZN2" s="995"/>
      <c r="DZO2" s="995"/>
      <c r="DZP2" s="995"/>
      <c r="DZQ2" s="995"/>
      <c r="DZR2" s="995"/>
      <c r="DZS2" s="995"/>
      <c r="DZT2" s="995"/>
      <c r="DZU2" s="995"/>
      <c r="DZV2" s="995"/>
      <c r="DZW2" s="995"/>
      <c r="DZX2" s="995"/>
      <c r="DZY2" s="995"/>
      <c r="DZZ2" s="995"/>
      <c r="EAA2" s="995"/>
      <c r="EAB2" s="995"/>
      <c r="EAC2" s="995"/>
      <c r="EAD2" s="995"/>
      <c r="EAE2" s="995"/>
      <c r="EAF2" s="995"/>
      <c r="EAG2" s="995"/>
      <c r="EAH2" s="995"/>
      <c r="EAI2" s="995"/>
      <c r="EAJ2" s="995"/>
      <c r="EAK2" s="995"/>
      <c r="EAL2" s="995"/>
      <c r="EAM2" s="995"/>
      <c r="EAN2" s="995"/>
      <c r="EAO2" s="995"/>
      <c r="EAP2" s="995"/>
      <c r="EAQ2" s="995"/>
      <c r="EAR2" s="995"/>
      <c r="EAS2" s="995"/>
      <c r="EAT2" s="995"/>
      <c r="EAU2" s="995"/>
      <c r="EAV2" s="995"/>
      <c r="EAW2" s="995"/>
      <c r="EAX2" s="995"/>
      <c r="EAY2" s="995"/>
      <c r="EAZ2" s="995"/>
      <c r="EBA2" s="995"/>
      <c r="EBB2" s="995"/>
      <c r="EBC2" s="995"/>
      <c r="EBD2" s="995"/>
      <c r="EBE2" s="995"/>
      <c r="EBF2" s="995"/>
      <c r="EBG2" s="995"/>
      <c r="EBH2" s="995"/>
      <c r="EBI2" s="995"/>
      <c r="EBJ2" s="995"/>
      <c r="EBK2" s="995"/>
      <c r="EBL2" s="995"/>
      <c r="EBM2" s="995"/>
      <c r="EBN2" s="995"/>
      <c r="EBO2" s="995"/>
      <c r="EBP2" s="995"/>
      <c r="EBQ2" s="995"/>
      <c r="EBR2" s="995"/>
      <c r="EBS2" s="995"/>
      <c r="EBT2" s="995"/>
      <c r="EBU2" s="995"/>
      <c r="EBV2" s="995"/>
      <c r="EBW2" s="995"/>
      <c r="EBX2" s="995"/>
      <c r="EBY2" s="995"/>
      <c r="EBZ2" s="995"/>
      <c r="ECA2" s="995"/>
      <c r="ECB2" s="995"/>
      <c r="ECC2" s="995"/>
      <c r="ECD2" s="995"/>
      <c r="ECE2" s="995"/>
      <c r="ECF2" s="995"/>
      <c r="ECG2" s="995"/>
      <c r="ECH2" s="995"/>
      <c r="ECI2" s="995"/>
      <c r="ECJ2" s="995"/>
      <c r="ECK2" s="995"/>
      <c r="ECL2" s="995"/>
      <c r="ECM2" s="995"/>
      <c r="ECN2" s="995"/>
      <c r="ECO2" s="995"/>
      <c r="ECP2" s="995"/>
      <c r="ECQ2" s="995"/>
      <c r="ECR2" s="995"/>
      <c r="ECS2" s="995"/>
      <c r="ECT2" s="995"/>
      <c r="ECU2" s="995"/>
      <c r="ECV2" s="995"/>
      <c r="ECW2" s="995"/>
      <c r="ECX2" s="995"/>
      <c r="ECY2" s="995"/>
      <c r="ECZ2" s="995"/>
      <c r="EDA2" s="995"/>
      <c r="EDB2" s="995"/>
      <c r="EDC2" s="995"/>
      <c r="EDD2" s="995"/>
      <c r="EDE2" s="995"/>
      <c r="EDF2" s="995"/>
      <c r="EDG2" s="995"/>
      <c r="EDH2" s="995"/>
      <c r="EDI2" s="995"/>
      <c r="EDJ2" s="995"/>
      <c r="EDK2" s="995"/>
      <c r="EDL2" s="995"/>
      <c r="EDM2" s="995"/>
      <c r="EDN2" s="995"/>
      <c r="EDO2" s="995"/>
      <c r="EDP2" s="995"/>
      <c r="EDQ2" s="995"/>
      <c r="EDR2" s="995"/>
      <c r="EDS2" s="995"/>
      <c r="EDT2" s="995"/>
      <c r="EDU2" s="995"/>
      <c r="EDV2" s="995"/>
      <c r="EDW2" s="995"/>
      <c r="EDX2" s="995"/>
      <c r="EDY2" s="995"/>
      <c r="EDZ2" s="995"/>
      <c r="EEA2" s="995"/>
      <c r="EEB2" s="995"/>
      <c r="EEC2" s="995"/>
      <c r="EED2" s="995"/>
      <c r="EEE2" s="995"/>
      <c r="EEF2" s="995"/>
      <c r="EEG2" s="995"/>
      <c r="EEH2" s="995"/>
      <c r="EEI2" s="995"/>
      <c r="EEJ2" s="995"/>
      <c r="EEK2" s="995"/>
      <c r="EEL2" s="995"/>
      <c r="EEM2" s="995"/>
      <c r="EEN2" s="995"/>
      <c r="EEO2" s="995"/>
      <c r="EEP2" s="995"/>
      <c r="EEQ2" s="995"/>
      <c r="EER2" s="995"/>
      <c r="EES2" s="995"/>
      <c r="EET2" s="995"/>
      <c r="EEU2" s="995"/>
      <c r="EEV2" s="995"/>
      <c r="EEW2" s="995"/>
      <c r="EEX2" s="995"/>
      <c r="EEY2" s="995"/>
      <c r="EEZ2" s="995"/>
      <c r="EFA2" s="995"/>
      <c r="EFB2" s="995"/>
      <c r="EFC2" s="995"/>
      <c r="EFD2" s="995"/>
      <c r="EFE2" s="995"/>
      <c r="EFF2" s="995"/>
      <c r="EFG2" s="995"/>
      <c r="EFH2" s="995"/>
      <c r="EFI2" s="995"/>
      <c r="EFJ2" s="995"/>
      <c r="EFK2" s="995"/>
      <c r="EFL2" s="995"/>
      <c r="EFM2" s="995"/>
      <c r="EFN2" s="995"/>
      <c r="EFO2" s="995"/>
      <c r="EFP2" s="995"/>
      <c r="EFQ2" s="995"/>
      <c r="EFR2" s="995"/>
      <c r="EFS2" s="995"/>
      <c r="EFT2" s="995"/>
      <c r="EFU2" s="995"/>
      <c r="EFV2" s="995"/>
      <c r="EFW2" s="995"/>
      <c r="EFX2" s="995"/>
      <c r="EFY2" s="995"/>
      <c r="EFZ2" s="995"/>
      <c r="EGA2" s="995"/>
      <c r="EGB2" s="995"/>
      <c r="EGC2" s="995"/>
      <c r="EGD2" s="995"/>
      <c r="EGE2" s="995"/>
      <c r="EGF2" s="995"/>
      <c r="EGG2" s="995"/>
      <c r="EGH2" s="995"/>
      <c r="EGI2" s="995"/>
      <c r="EGJ2" s="995"/>
      <c r="EGK2" s="995"/>
      <c r="EGL2" s="995"/>
      <c r="EGM2" s="995"/>
      <c r="EGN2" s="995"/>
      <c r="EGO2" s="995"/>
      <c r="EGP2" s="995"/>
      <c r="EGQ2" s="995"/>
      <c r="EGR2" s="995"/>
      <c r="EGS2" s="995"/>
      <c r="EGT2" s="995"/>
      <c r="EGU2" s="995"/>
      <c r="EGV2" s="995"/>
      <c r="EGW2" s="995"/>
      <c r="EGX2" s="995"/>
      <c r="EGY2" s="995"/>
      <c r="EGZ2" s="995"/>
      <c r="EHA2" s="995"/>
      <c r="EHB2" s="995"/>
      <c r="EHC2" s="995"/>
      <c r="EHD2" s="995"/>
      <c r="EHE2" s="995"/>
      <c r="EHF2" s="995"/>
      <c r="EHG2" s="995"/>
      <c r="EHH2" s="995"/>
      <c r="EHI2" s="995"/>
      <c r="EHJ2" s="995"/>
      <c r="EHK2" s="995"/>
      <c r="EHL2" s="995"/>
      <c r="EHM2" s="995"/>
      <c r="EHN2" s="995"/>
      <c r="EHO2" s="995"/>
      <c r="EHP2" s="995"/>
      <c r="EHQ2" s="995"/>
      <c r="EHR2" s="995"/>
      <c r="EHS2" s="995"/>
      <c r="EHT2" s="995"/>
      <c r="EHU2" s="995"/>
      <c r="EHV2" s="995"/>
      <c r="EHW2" s="995"/>
      <c r="EHX2" s="995"/>
      <c r="EHY2" s="995"/>
      <c r="EHZ2" s="995"/>
      <c r="EIA2" s="995"/>
      <c r="EIB2" s="995"/>
      <c r="EIC2" s="995"/>
      <c r="EID2" s="995"/>
      <c r="EIE2" s="995"/>
      <c r="EIF2" s="995"/>
      <c r="EIG2" s="995"/>
      <c r="EIH2" s="995"/>
      <c r="EII2" s="995"/>
      <c r="EIJ2" s="995"/>
      <c r="EIK2" s="995"/>
      <c r="EIL2" s="995"/>
      <c r="EIM2" s="995"/>
      <c r="EIN2" s="995"/>
      <c r="EIO2" s="995"/>
      <c r="EIP2" s="995"/>
      <c r="EIQ2" s="995"/>
      <c r="EIR2" s="995"/>
      <c r="EIS2" s="995"/>
      <c r="EIT2" s="995"/>
      <c r="EIU2" s="995"/>
      <c r="EIV2" s="995"/>
      <c r="EIW2" s="995"/>
      <c r="EIX2" s="995"/>
      <c r="EIY2" s="995"/>
      <c r="EIZ2" s="995"/>
      <c r="EJA2" s="995"/>
      <c r="EJB2" s="995"/>
      <c r="EJC2" s="995"/>
      <c r="EJD2" s="995"/>
      <c r="EJE2" s="995"/>
      <c r="EJF2" s="995"/>
      <c r="EJG2" s="995"/>
      <c r="EJH2" s="995"/>
      <c r="EJI2" s="995"/>
      <c r="EJJ2" s="995"/>
      <c r="EJK2" s="995"/>
      <c r="EJL2" s="995"/>
      <c r="EJM2" s="995"/>
      <c r="EJN2" s="995"/>
      <c r="EJO2" s="995"/>
      <c r="EJP2" s="995"/>
      <c r="EJQ2" s="995"/>
      <c r="EJR2" s="995"/>
      <c r="EJS2" s="995"/>
      <c r="EJT2" s="995"/>
      <c r="EJU2" s="995"/>
      <c r="EJV2" s="995"/>
      <c r="EJW2" s="995"/>
      <c r="EJX2" s="995"/>
      <c r="EJY2" s="995"/>
      <c r="EJZ2" s="995"/>
      <c r="EKA2" s="995"/>
      <c r="EKB2" s="995"/>
      <c r="EKC2" s="995"/>
      <c r="EKD2" s="995"/>
      <c r="EKE2" s="995"/>
      <c r="EKF2" s="995"/>
      <c r="EKG2" s="995"/>
      <c r="EKH2" s="995"/>
      <c r="EKI2" s="995"/>
      <c r="EKJ2" s="995"/>
      <c r="EKK2" s="995"/>
      <c r="EKL2" s="995"/>
      <c r="EKM2" s="995"/>
      <c r="EKN2" s="995"/>
      <c r="EKO2" s="995"/>
      <c r="EKP2" s="995"/>
      <c r="EKQ2" s="995"/>
      <c r="EKR2" s="995"/>
      <c r="EKS2" s="995"/>
      <c r="EKT2" s="995"/>
      <c r="EKU2" s="995"/>
      <c r="EKV2" s="995"/>
      <c r="EKW2" s="995"/>
      <c r="EKX2" s="995"/>
      <c r="EKY2" s="995"/>
      <c r="EKZ2" s="995"/>
      <c r="ELA2" s="995"/>
      <c r="ELB2" s="995"/>
      <c r="ELC2" s="995"/>
      <c r="ELD2" s="995"/>
      <c r="ELE2" s="995"/>
      <c r="ELF2" s="995"/>
      <c r="ELG2" s="995"/>
      <c r="ELH2" s="995"/>
      <c r="ELI2" s="995"/>
      <c r="ELJ2" s="995"/>
      <c r="ELK2" s="995"/>
      <c r="ELL2" s="995"/>
      <c r="ELM2" s="995"/>
      <c r="ELN2" s="995"/>
      <c r="ELO2" s="995"/>
      <c r="ELP2" s="995"/>
      <c r="ELQ2" s="995"/>
      <c r="ELR2" s="995"/>
      <c r="ELS2" s="995"/>
      <c r="ELT2" s="995"/>
      <c r="ELU2" s="995"/>
      <c r="ELV2" s="995"/>
      <c r="ELW2" s="995"/>
      <c r="ELX2" s="995"/>
      <c r="ELY2" s="995"/>
      <c r="ELZ2" s="995"/>
      <c r="EMA2" s="995"/>
      <c r="EMB2" s="995"/>
      <c r="EMC2" s="995"/>
      <c r="EMD2" s="995"/>
      <c r="EME2" s="995"/>
      <c r="EMF2" s="995"/>
      <c r="EMG2" s="995"/>
      <c r="EMH2" s="995"/>
      <c r="EMI2" s="995"/>
      <c r="EMJ2" s="995"/>
      <c r="EMK2" s="995"/>
      <c r="EML2" s="995"/>
      <c r="EMM2" s="995"/>
      <c r="EMN2" s="995"/>
      <c r="EMO2" s="995"/>
      <c r="EMP2" s="995"/>
      <c r="EMQ2" s="995"/>
      <c r="EMR2" s="995"/>
      <c r="EMS2" s="995"/>
      <c r="EMT2" s="995"/>
      <c r="EMU2" s="995"/>
      <c r="EMV2" s="995"/>
      <c r="EMW2" s="995"/>
      <c r="EMX2" s="995"/>
      <c r="EMY2" s="995"/>
      <c r="EMZ2" s="995"/>
      <c r="ENA2" s="995"/>
      <c r="ENB2" s="995"/>
      <c r="ENC2" s="995"/>
      <c r="END2" s="995"/>
      <c r="ENE2" s="995"/>
      <c r="ENF2" s="995"/>
      <c r="ENG2" s="995"/>
      <c r="ENH2" s="995"/>
      <c r="ENI2" s="995"/>
      <c r="ENJ2" s="995"/>
      <c r="ENK2" s="995"/>
      <c r="ENL2" s="995"/>
      <c r="ENM2" s="995"/>
      <c r="ENN2" s="995"/>
      <c r="ENO2" s="995"/>
      <c r="ENP2" s="995"/>
      <c r="ENQ2" s="995"/>
      <c r="ENR2" s="995"/>
      <c r="ENS2" s="995"/>
      <c r="ENT2" s="995"/>
      <c r="ENU2" s="995"/>
      <c r="ENV2" s="995"/>
      <c r="ENW2" s="995"/>
      <c r="ENX2" s="995"/>
      <c r="ENY2" s="995"/>
      <c r="ENZ2" s="995"/>
      <c r="EOA2" s="995"/>
      <c r="EOB2" s="995"/>
      <c r="EOC2" s="995"/>
      <c r="EOD2" s="995"/>
      <c r="EOE2" s="995"/>
      <c r="EOF2" s="995"/>
      <c r="EOG2" s="995"/>
      <c r="EOH2" s="995"/>
      <c r="EOI2" s="995"/>
      <c r="EOJ2" s="995"/>
      <c r="EOK2" s="995"/>
      <c r="EOL2" s="995"/>
      <c r="EOM2" s="995"/>
      <c r="EON2" s="995"/>
      <c r="EOO2" s="995"/>
      <c r="EOP2" s="995"/>
      <c r="EOQ2" s="995"/>
      <c r="EOR2" s="995"/>
      <c r="EOS2" s="995"/>
      <c r="EOT2" s="995"/>
      <c r="EOU2" s="995"/>
      <c r="EOV2" s="995"/>
      <c r="EOW2" s="995"/>
      <c r="EOX2" s="995"/>
      <c r="EOY2" s="995"/>
      <c r="EOZ2" s="995"/>
      <c r="EPA2" s="995"/>
      <c r="EPB2" s="995"/>
      <c r="EPC2" s="995"/>
      <c r="EPD2" s="995"/>
      <c r="EPE2" s="995"/>
      <c r="EPF2" s="995"/>
      <c r="EPG2" s="995"/>
      <c r="EPH2" s="995"/>
      <c r="EPI2" s="995"/>
      <c r="EPJ2" s="995"/>
      <c r="EPK2" s="995"/>
      <c r="EPL2" s="995"/>
      <c r="EPM2" s="995"/>
      <c r="EPN2" s="995"/>
      <c r="EPO2" s="995"/>
      <c r="EPP2" s="995"/>
      <c r="EPQ2" s="995"/>
      <c r="EPR2" s="995"/>
      <c r="EPS2" s="995"/>
      <c r="EPT2" s="995"/>
      <c r="EPU2" s="995"/>
      <c r="EPV2" s="995"/>
      <c r="EPW2" s="995"/>
      <c r="EPX2" s="995"/>
      <c r="EPY2" s="995"/>
      <c r="EPZ2" s="995"/>
      <c r="EQA2" s="995"/>
      <c r="EQB2" s="995"/>
      <c r="EQC2" s="995"/>
      <c r="EQD2" s="995"/>
      <c r="EQE2" s="995"/>
      <c r="EQF2" s="995"/>
      <c r="EQG2" s="995"/>
      <c r="EQH2" s="995"/>
      <c r="EQI2" s="995"/>
      <c r="EQJ2" s="995"/>
      <c r="EQK2" s="995"/>
      <c r="EQL2" s="995"/>
      <c r="EQM2" s="995"/>
      <c r="EQN2" s="995"/>
      <c r="EQO2" s="995"/>
      <c r="EQP2" s="995"/>
      <c r="EQQ2" s="995"/>
      <c r="EQR2" s="995"/>
      <c r="EQS2" s="995"/>
      <c r="EQT2" s="995"/>
      <c r="EQU2" s="995"/>
      <c r="EQV2" s="995"/>
      <c r="EQW2" s="995"/>
      <c r="EQX2" s="995"/>
      <c r="EQY2" s="995"/>
      <c r="EQZ2" s="995"/>
      <c r="ERA2" s="995"/>
      <c r="ERB2" s="995"/>
      <c r="ERC2" s="995"/>
      <c r="ERD2" s="995"/>
      <c r="ERE2" s="995"/>
      <c r="ERF2" s="995"/>
      <c r="ERG2" s="995"/>
      <c r="ERH2" s="995"/>
      <c r="ERI2" s="995"/>
      <c r="ERJ2" s="995"/>
      <c r="ERK2" s="995"/>
      <c r="ERL2" s="995"/>
      <c r="ERM2" s="995"/>
      <c r="ERN2" s="995"/>
      <c r="ERO2" s="995"/>
      <c r="ERP2" s="995"/>
      <c r="ERQ2" s="995"/>
      <c r="ERR2" s="995"/>
      <c r="ERS2" s="995"/>
      <c r="ERT2" s="995"/>
      <c r="ERU2" s="995"/>
      <c r="ERV2" s="995"/>
      <c r="ERW2" s="995"/>
      <c r="ERX2" s="995"/>
      <c r="ERY2" s="995"/>
      <c r="ERZ2" s="995"/>
      <c r="ESA2" s="995"/>
      <c r="ESB2" s="995"/>
      <c r="ESC2" s="995"/>
      <c r="ESD2" s="995"/>
      <c r="ESE2" s="995"/>
      <c r="ESF2" s="995"/>
      <c r="ESG2" s="995"/>
      <c r="ESH2" s="995"/>
      <c r="ESI2" s="995"/>
      <c r="ESJ2" s="995"/>
      <c r="ESK2" s="995"/>
      <c r="ESL2" s="995"/>
      <c r="ESM2" s="995"/>
      <c r="ESN2" s="995"/>
      <c r="ESO2" s="995"/>
      <c r="ESP2" s="995"/>
      <c r="ESQ2" s="995"/>
      <c r="ESR2" s="995"/>
      <c r="ESS2" s="995"/>
      <c r="EST2" s="995"/>
      <c r="ESU2" s="995"/>
      <c r="ESV2" s="995"/>
      <c r="ESW2" s="995"/>
      <c r="ESX2" s="995"/>
      <c r="ESY2" s="995"/>
      <c r="ESZ2" s="995"/>
      <c r="ETA2" s="995"/>
      <c r="ETB2" s="995"/>
      <c r="ETC2" s="995"/>
      <c r="ETD2" s="995"/>
      <c r="ETE2" s="995"/>
      <c r="ETF2" s="995"/>
      <c r="ETG2" s="995"/>
      <c r="ETH2" s="995"/>
      <c r="ETI2" s="995"/>
      <c r="ETJ2" s="995"/>
      <c r="ETK2" s="995"/>
      <c r="ETL2" s="995"/>
      <c r="ETM2" s="995"/>
      <c r="ETN2" s="995"/>
      <c r="ETO2" s="995"/>
      <c r="ETP2" s="995"/>
      <c r="ETQ2" s="995"/>
      <c r="ETR2" s="995"/>
      <c r="ETS2" s="995"/>
      <c r="ETT2" s="995"/>
      <c r="ETU2" s="995"/>
      <c r="ETV2" s="995"/>
      <c r="ETW2" s="995"/>
      <c r="ETX2" s="995"/>
      <c r="ETY2" s="995"/>
      <c r="ETZ2" s="995"/>
      <c r="EUA2" s="995"/>
      <c r="EUB2" s="995"/>
      <c r="EUC2" s="995"/>
      <c r="EUD2" s="995"/>
      <c r="EUE2" s="995"/>
      <c r="EUF2" s="995"/>
      <c r="EUG2" s="995"/>
      <c r="EUH2" s="995"/>
      <c r="EUI2" s="995"/>
      <c r="EUJ2" s="995"/>
      <c r="EUK2" s="995"/>
      <c r="EUL2" s="995"/>
      <c r="EUM2" s="995"/>
      <c r="EUN2" s="995"/>
      <c r="EUO2" s="995"/>
      <c r="EUP2" s="995"/>
      <c r="EUQ2" s="995"/>
      <c r="EUR2" s="995"/>
      <c r="EUS2" s="995"/>
      <c r="EUT2" s="995"/>
      <c r="EUU2" s="995"/>
      <c r="EUV2" s="995"/>
      <c r="EUW2" s="995"/>
      <c r="EUX2" s="995"/>
      <c r="EUY2" s="995"/>
      <c r="EUZ2" s="995"/>
      <c r="EVA2" s="995"/>
      <c r="EVB2" s="995"/>
      <c r="EVC2" s="995"/>
      <c r="EVD2" s="995"/>
      <c r="EVE2" s="995"/>
      <c r="EVF2" s="995"/>
      <c r="EVG2" s="995"/>
      <c r="EVH2" s="995"/>
      <c r="EVI2" s="995"/>
      <c r="EVJ2" s="995"/>
      <c r="EVK2" s="995"/>
      <c r="EVL2" s="995"/>
      <c r="EVM2" s="995"/>
      <c r="EVN2" s="995"/>
      <c r="EVO2" s="995"/>
      <c r="EVP2" s="995"/>
      <c r="EVQ2" s="995"/>
      <c r="EVR2" s="995"/>
      <c r="EVS2" s="995"/>
      <c r="EVT2" s="995"/>
      <c r="EVU2" s="995"/>
      <c r="EVV2" s="995"/>
      <c r="EVW2" s="995"/>
      <c r="EVX2" s="995"/>
      <c r="EVY2" s="995"/>
      <c r="EVZ2" s="995"/>
      <c r="EWA2" s="995"/>
      <c r="EWB2" s="995"/>
      <c r="EWC2" s="995"/>
      <c r="EWD2" s="995"/>
      <c r="EWE2" s="995"/>
      <c r="EWF2" s="995"/>
      <c r="EWG2" s="995"/>
      <c r="EWH2" s="995"/>
      <c r="EWI2" s="995"/>
      <c r="EWJ2" s="995"/>
      <c r="EWK2" s="995"/>
      <c r="EWL2" s="995"/>
      <c r="EWM2" s="995"/>
      <c r="EWN2" s="995"/>
      <c r="EWO2" s="995"/>
      <c r="EWP2" s="995"/>
      <c r="EWQ2" s="995"/>
      <c r="EWR2" s="995"/>
      <c r="EWS2" s="995"/>
      <c r="EWT2" s="995"/>
      <c r="EWU2" s="995"/>
      <c r="EWV2" s="995"/>
      <c r="EWW2" s="995"/>
      <c r="EWX2" s="995"/>
      <c r="EWY2" s="995"/>
      <c r="EWZ2" s="995"/>
      <c r="EXA2" s="995"/>
      <c r="EXB2" s="995"/>
      <c r="EXC2" s="995"/>
      <c r="EXD2" s="995"/>
      <c r="EXE2" s="995"/>
      <c r="EXF2" s="995"/>
      <c r="EXG2" s="995"/>
      <c r="EXH2" s="995"/>
      <c r="EXI2" s="995"/>
      <c r="EXJ2" s="995"/>
      <c r="EXK2" s="995"/>
      <c r="EXL2" s="995"/>
      <c r="EXM2" s="995"/>
      <c r="EXN2" s="995"/>
      <c r="EXO2" s="995"/>
      <c r="EXP2" s="995"/>
      <c r="EXQ2" s="995"/>
      <c r="EXR2" s="995"/>
      <c r="EXS2" s="995"/>
      <c r="EXT2" s="995"/>
      <c r="EXU2" s="995"/>
      <c r="EXV2" s="995"/>
      <c r="EXW2" s="995"/>
      <c r="EXX2" s="995"/>
      <c r="EXY2" s="995"/>
      <c r="EXZ2" s="995"/>
      <c r="EYA2" s="995"/>
      <c r="EYB2" s="995"/>
      <c r="EYC2" s="995"/>
      <c r="EYD2" s="995"/>
      <c r="EYE2" s="995"/>
      <c r="EYF2" s="995"/>
      <c r="EYG2" s="995"/>
      <c r="EYH2" s="995"/>
      <c r="EYI2" s="995"/>
      <c r="EYJ2" s="995"/>
      <c r="EYK2" s="995"/>
      <c r="EYL2" s="995"/>
      <c r="EYM2" s="995"/>
      <c r="EYN2" s="995"/>
      <c r="EYO2" s="995"/>
      <c r="EYP2" s="995"/>
      <c r="EYQ2" s="995"/>
      <c r="EYR2" s="995"/>
      <c r="EYS2" s="995"/>
      <c r="EYT2" s="995"/>
      <c r="EYU2" s="995"/>
      <c r="EYV2" s="995"/>
      <c r="EYW2" s="995"/>
      <c r="EYX2" s="995"/>
      <c r="EYY2" s="995"/>
      <c r="EYZ2" s="995"/>
      <c r="EZA2" s="995"/>
      <c r="EZB2" s="995"/>
      <c r="EZC2" s="995"/>
      <c r="EZD2" s="995"/>
      <c r="EZE2" s="995"/>
      <c r="EZF2" s="995"/>
      <c r="EZG2" s="995"/>
      <c r="EZH2" s="995"/>
      <c r="EZI2" s="995"/>
      <c r="EZJ2" s="995"/>
      <c r="EZK2" s="995"/>
      <c r="EZL2" s="995"/>
      <c r="EZM2" s="995"/>
      <c r="EZN2" s="995"/>
      <c r="EZO2" s="995"/>
      <c r="EZP2" s="995"/>
      <c r="EZQ2" s="995"/>
      <c r="EZR2" s="995"/>
      <c r="EZS2" s="995"/>
      <c r="EZT2" s="995"/>
      <c r="EZU2" s="995"/>
      <c r="EZV2" s="995"/>
      <c r="EZW2" s="995"/>
      <c r="EZX2" s="995"/>
      <c r="EZY2" s="995"/>
      <c r="EZZ2" s="995"/>
      <c r="FAA2" s="995"/>
      <c r="FAB2" s="995"/>
      <c r="FAC2" s="995"/>
      <c r="FAD2" s="995"/>
      <c r="FAE2" s="995"/>
      <c r="FAF2" s="995"/>
      <c r="FAG2" s="995"/>
      <c r="FAH2" s="995"/>
      <c r="FAI2" s="995"/>
      <c r="FAJ2" s="995"/>
      <c r="FAK2" s="995"/>
      <c r="FAL2" s="995"/>
      <c r="FAM2" s="995"/>
      <c r="FAN2" s="995"/>
      <c r="FAO2" s="995"/>
      <c r="FAP2" s="995"/>
      <c r="FAQ2" s="995"/>
      <c r="FAR2" s="995"/>
      <c r="FAS2" s="995"/>
      <c r="FAT2" s="995"/>
      <c r="FAU2" s="995"/>
      <c r="FAV2" s="995"/>
      <c r="FAW2" s="995"/>
      <c r="FAX2" s="995"/>
      <c r="FAY2" s="995"/>
      <c r="FAZ2" s="995"/>
      <c r="FBA2" s="995"/>
      <c r="FBB2" s="995"/>
      <c r="FBC2" s="995"/>
      <c r="FBD2" s="995"/>
      <c r="FBE2" s="995"/>
      <c r="FBF2" s="995"/>
      <c r="FBG2" s="995"/>
      <c r="FBH2" s="995"/>
      <c r="FBI2" s="995"/>
      <c r="FBJ2" s="995"/>
      <c r="FBK2" s="995"/>
      <c r="FBL2" s="995"/>
      <c r="FBM2" s="995"/>
      <c r="FBN2" s="995"/>
      <c r="FBO2" s="995"/>
      <c r="FBP2" s="995"/>
      <c r="FBQ2" s="995"/>
      <c r="FBR2" s="995"/>
      <c r="FBS2" s="995"/>
      <c r="FBT2" s="995"/>
      <c r="FBU2" s="995"/>
      <c r="FBV2" s="995"/>
      <c r="FBW2" s="995"/>
      <c r="FBX2" s="995"/>
      <c r="FBY2" s="995"/>
      <c r="FBZ2" s="995"/>
      <c r="FCA2" s="995"/>
      <c r="FCB2" s="995"/>
      <c r="FCC2" s="995"/>
      <c r="FCD2" s="995"/>
      <c r="FCE2" s="995"/>
      <c r="FCF2" s="995"/>
      <c r="FCG2" s="995"/>
      <c r="FCH2" s="995"/>
      <c r="FCI2" s="995"/>
      <c r="FCJ2" s="995"/>
      <c r="FCK2" s="995"/>
      <c r="FCL2" s="995"/>
      <c r="FCM2" s="995"/>
      <c r="FCN2" s="995"/>
      <c r="FCO2" s="995"/>
      <c r="FCP2" s="995"/>
      <c r="FCQ2" s="995"/>
      <c r="FCR2" s="995"/>
      <c r="FCS2" s="995"/>
      <c r="FCT2" s="995"/>
      <c r="FCU2" s="995"/>
      <c r="FCV2" s="995"/>
      <c r="FCW2" s="995"/>
      <c r="FCX2" s="995"/>
      <c r="FCY2" s="995"/>
      <c r="FCZ2" s="995"/>
      <c r="FDA2" s="995"/>
      <c r="FDB2" s="995"/>
      <c r="FDC2" s="995"/>
      <c r="FDD2" s="995"/>
      <c r="FDE2" s="995"/>
      <c r="FDF2" s="995"/>
      <c r="FDG2" s="995"/>
      <c r="FDH2" s="995"/>
      <c r="FDI2" s="995"/>
      <c r="FDJ2" s="995"/>
      <c r="FDK2" s="995"/>
      <c r="FDL2" s="995"/>
      <c r="FDM2" s="995"/>
      <c r="FDN2" s="995"/>
      <c r="FDO2" s="995"/>
      <c r="FDP2" s="995"/>
      <c r="FDQ2" s="995"/>
      <c r="FDR2" s="995"/>
      <c r="FDS2" s="995"/>
      <c r="FDT2" s="995"/>
      <c r="FDU2" s="995"/>
      <c r="FDV2" s="995"/>
      <c r="FDW2" s="995"/>
      <c r="FDX2" s="995"/>
      <c r="FDY2" s="995"/>
      <c r="FDZ2" s="995"/>
      <c r="FEA2" s="995"/>
      <c r="FEB2" s="995"/>
      <c r="FEC2" s="995"/>
      <c r="FED2" s="995"/>
      <c r="FEE2" s="995"/>
      <c r="FEF2" s="995"/>
      <c r="FEG2" s="995"/>
      <c r="FEH2" s="995"/>
      <c r="FEI2" s="995"/>
      <c r="FEJ2" s="995"/>
      <c r="FEK2" s="995"/>
      <c r="FEL2" s="995"/>
      <c r="FEM2" s="995"/>
      <c r="FEN2" s="995"/>
      <c r="FEO2" s="995"/>
      <c r="FEP2" s="995"/>
      <c r="FEQ2" s="995"/>
      <c r="FER2" s="995"/>
      <c r="FES2" s="995"/>
      <c r="FET2" s="995"/>
      <c r="FEU2" s="995"/>
      <c r="FEV2" s="995"/>
      <c r="FEW2" s="995"/>
      <c r="FEX2" s="995"/>
      <c r="FEY2" s="995"/>
      <c r="FEZ2" s="995"/>
      <c r="FFA2" s="995"/>
      <c r="FFB2" s="995"/>
      <c r="FFC2" s="995"/>
      <c r="FFD2" s="995"/>
      <c r="FFE2" s="995"/>
      <c r="FFF2" s="995"/>
      <c r="FFG2" s="995"/>
      <c r="FFH2" s="995"/>
      <c r="FFI2" s="995"/>
      <c r="FFJ2" s="995"/>
      <c r="FFK2" s="995"/>
      <c r="FFL2" s="995"/>
      <c r="FFM2" s="995"/>
      <c r="FFN2" s="995"/>
      <c r="FFO2" s="995"/>
      <c r="FFP2" s="995"/>
      <c r="FFQ2" s="995"/>
      <c r="FFR2" s="995"/>
      <c r="FFS2" s="995"/>
      <c r="FFT2" s="995"/>
      <c r="FFU2" s="995"/>
      <c r="FFV2" s="995"/>
      <c r="FFW2" s="995"/>
      <c r="FFX2" s="995"/>
      <c r="FFY2" s="995"/>
      <c r="FFZ2" s="995"/>
      <c r="FGA2" s="995"/>
      <c r="FGB2" s="995"/>
      <c r="FGC2" s="995"/>
      <c r="FGD2" s="995"/>
      <c r="FGE2" s="995"/>
      <c r="FGF2" s="995"/>
      <c r="FGG2" s="995"/>
      <c r="FGH2" s="995"/>
      <c r="FGI2" s="995"/>
      <c r="FGJ2" s="995"/>
      <c r="FGK2" s="995"/>
      <c r="FGL2" s="995"/>
      <c r="FGM2" s="995"/>
      <c r="FGN2" s="995"/>
      <c r="FGO2" s="995"/>
      <c r="FGP2" s="995"/>
      <c r="FGQ2" s="995"/>
      <c r="FGR2" s="995"/>
      <c r="FGS2" s="995"/>
      <c r="FGT2" s="995"/>
      <c r="FGU2" s="995"/>
      <c r="FGV2" s="995"/>
      <c r="FGW2" s="995"/>
      <c r="FGX2" s="995"/>
      <c r="FGY2" s="995"/>
      <c r="FGZ2" s="995"/>
      <c r="FHA2" s="995"/>
      <c r="FHB2" s="995"/>
      <c r="FHC2" s="995"/>
      <c r="FHD2" s="995"/>
      <c r="FHE2" s="995"/>
      <c r="FHF2" s="995"/>
      <c r="FHG2" s="995"/>
      <c r="FHH2" s="995"/>
      <c r="FHI2" s="995"/>
      <c r="FHJ2" s="995"/>
      <c r="FHK2" s="995"/>
      <c r="FHL2" s="995"/>
      <c r="FHM2" s="995"/>
      <c r="FHN2" s="995"/>
      <c r="FHO2" s="995"/>
      <c r="FHP2" s="995"/>
      <c r="FHQ2" s="995"/>
      <c r="FHR2" s="995"/>
      <c r="FHS2" s="995"/>
      <c r="FHT2" s="995"/>
      <c r="FHU2" s="995"/>
      <c r="FHV2" s="995"/>
      <c r="FHW2" s="995"/>
      <c r="FHX2" s="995"/>
      <c r="FHY2" s="995"/>
      <c r="FHZ2" s="995"/>
      <c r="FIA2" s="995"/>
      <c r="FIB2" s="995"/>
      <c r="FIC2" s="995"/>
      <c r="FID2" s="995"/>
      <c r="FIE2" s="995"/>
      <c r="FIF2" s="995"/>
      <c r="FIG2" s="995"/>
      <c r="FIH2" s="995"/>
      <c r="FII2" s="995"/>
      <c r="FIJ2" s="995"/>
      <c r="FIK2" s="995"/>
      <c r="FIL2" s="995"/>
      <c r="FIM2" s="995"/>
      <c r="FIN2" s="995"/>
      <c r="FIO2" s="995"/>
      <c r="FIP2" s="995"/>
      <c r="FIQ2" s="995"/>
      <c r="FIR2" s="995"/>
      <c r="FIS2" s="995"/>
      <c r="FIT2" s="995"/>
      <c r="FIU2" s="995"/>
      <c r="FIV2" s="995"/>
      <c r="FIW2" s="995"/>
      <c r="FIX2" s="995"/>
      <c r="FIY2" s="995"/>
      <c r="FIZ2" s="995"/>
      <c r="FJA2" s="995"/>
      <c r="FJB2" s="995"/>
      <c r="FJC2" s="995"/>
      <c r="FJD2" s="995"/>
      <c r="FJE2" s="995"/>
      <c r="FJF2" s="995"/>
      <c r="FJG2" s="995"/>
      <c r="FJH2" s="995"/>
      <c r="FJI2" s="995"/>
      <c r="FJJ2" s="995"/>
      <c r="FJK2" s="995"/>
      <c r="FJL2" s="995"/>
      <c r="FJM2" s="995"/>
      <c r="FJN2" s="995"/>
      <c r="FJO2" s="995"/>
      <c r="FJP2" s="995"/>
      <c r="FJQ2" s="995"/>
      <c r="FJR2" s="995"/>
      <c r="FJS2" s="995"/>
      <c r="FJT2" s="995"/>
      <c r="FJU2" s="995"/>
      <c r="FJV2" s="995"/>
      <c r="FJW2" s="995"/>
      <c r="FJX2" s="995"/>
      <c r="FJY2" s="995"/>
      <c r="FJZ2" s="995"/>
      <c r="FKA2" s="995"/>
      <c r="FKB2" s="995"/>
      <c r="FKC2" s="995"/>
      <c r="FKD2" s="995"/>
      <c r="FKE2" s="995"/>
      <c r="FKF2" s="995"/>
      <c r="FKG2" s="995"/>
      <c r="FKH2" s="995"/>
      <c r="FKI2" s="995"/>
      <c r="FKJ2" s="995"/>
      <c r="FKK2" s="995"/>
      <c r="FKL2" s="995"/>
      <c r="FKM2" s="995"/>
      <c r="FKN2" s="995"/>
      <c r="FKO2" s="995"/>
      <c r="FKP2" s="995"/>
      <c r="FKQ2" s="995"/>
      <c r="FKR2" s="995"/>
      <c r="FKS2" s="995"/>
      <c r="FKT2" s="995"/>
      <c r="FKU2" s="995"/>
      <c r="FKV2" s="995"/>
      <c r="FKW2" s="995"/>
      <c r="FKX2" s="995"/>
      <c r="FKY2" s="995"/>
      <c r="FKZ2" s="995"/>
      <c r="FLA2" s="995"/>
      <c r="FLB2" s="995"/>
      <c r="FLC2" s="995"/>
      <c r="FLD2" s="995"/>
      <c r="FLE2" s="995"/>
      <c r="FLF2" s="995"/>
      <c r="FLG2" s="995"/>
      <c r="FLH2" s="995"/>
      <c r="FLI2" s="995"/>
      <c r="FLJ2" s="995"/>
      <c r="FLK2" s="995"/>
      <c r="FLL2" s="995"/>
      <c r="FLM2" s="995"/>
      <c r="FLN2" s="995"/>
      <c r="FLO2" s="995"/>
      <c r="FLP2" s="995"/>
      <c r="FLQ2" s="995"/>
      <c r="FLR2" s="995"/>
      <c r="FLS2" s="995"/>
      <c r="FLT2" s="995"/>
      <c r="FLU2" s="995"/>
      <c r="FLV2" s="995"/>
      <c r="FLW2" s="995"/>
      <c r="FLX2" s="995"/>
      <c r="FLY2" s="995"/>
      <c r="FLZ2" s="995"/>
      <c r="FMA2" s="995"/>
      <c r="FMB2" s="995"/>
      <c r="FMC2" s="995"/>
      <c r="FMD2" s="995"/>
      <c r="FME2" s="995"/>
      <c r="FMF2" s="995"/>
      <c r="FMG2" s="995"/>
      <c r="FMH2" s="995"/>
      <c r="FMI2" s="995"/>
      <c r="FMJ2" s="995"/>
      <c r="FMK2" s="995"/>
      <c r="FML2" s="995"/>
      <c r="FMM2" s="995"/>
      <c r="FMN2" s="995"/>
      <c r="FMO2" s="995"/>
      <c r="FMP2" s="995"/>
      <c r="FMQ2" s="995"/>
      <c r="FMR2" s="995"/>
      <c r="FMS2" s="995"/>
      <c r="FMT2" s="995"/>
      <c r="FMU2" s="995"/>
      <c r="FMV2" s="995"/>
      <c r="FMW2" s="995"/>
      <c r="FMX2" s="995"/>
      <c r="FMY2" s="995"/>
      <c r="FMZ2" s="995"/>
      <c r="FNA2" s="995"/>
      <c r="FNB2" s="995"/>
      <c r="FNC2" s="995"/>
      <c r="FND2" s="995"/>
      <c r="FNE2" s="995"/>
      <c r="FNF2" s="995"/>
      <c r="FNG2" s="995"/>
      <c r="FNH2" s="995"/>
      <c r="FNI2" s="995"/>
      <c r="FNJ2" s="995"/>
      <c r="FNK2" s="995"/>
      <c r="FNL2" s="995"/>
      <c r="FNM2" s="995"/>
      <c r="FNN2" s="995"/>
      <c r="FNO2" s="995"/>
      <c r="FNP2" s="995"/>
      <c r="FNQ2" s="995"/>
      <c r="FNR2" s="995"/>
      <c r="FNS2" s="995"/>
      <c r="FNT2" s="995"/>
      <c r="FNU2" s="995"/>
      <c r="FNV2" s="995"/>
      <c r="FNW2" s="995"/>
      <c r="FNX2" s="995"/>
      <c r="FNY2" s="995"/>
      <c r="FNZ2" s="995"/>
      <c r="FOA2" s="995"/>
      <c r="FOB2" s="995"/>
      <c r="FOC2" s="995"/>
      <c r="FOD2" s="995"/>
      <c r="FOE2" s="995"/>
      <c r="FOF2" s="995"/>
      <c r="FOG2" s="995"/>
      <c r="FOH2" s="995"/>
      <c r="FOI2" s="995"/>
      <c r="FOJ2" s="995"/>
      <c r="FOK2" s="995"/>
      <c r="FOL2" s="995"/>
      <c r="FOM2" s="995"/>
      <c r="FON2" s="995"/>
      <c r="FOO2" s="995"/>
      <c r="FOP2" s="995"/>
      <c r="FOQ2" s="995"/>
      <c r="FOR2" s="995"/>
      <c r="FOS2" s="995"/>
      <c r="FOT2" s="995"/>
      <c r="FOU2" s="995"/>
      <c r="FOV2" s="995"/>
      <c r="FOW2" s="995"/>
      <c r="FOX2" s="995"/>
      <c r="FOY2" s="995"/>
      <c r="FOZ2" s="995"/>
      <c r="FPA2" s="995"/>
      <c r="FPB2" s="995"/>
      <c r="FPC2" s="995"/>
      <c r="FPD2" s="995"/>
      <c r="FPE2" s="995"/>
      <c r="FPF2" s="995"/>
      <c r="FPG2" s="995"/>
      <c r="FPH2" s="995"/>
      <c r="FPI2" s="995"/>
      <c r="FPJ2" s="995"/>
      <c r="FPK2" s="995"/>
      <c r="FPL2" s="995"/>
      <c r="FPM2" s="995"/>
      <c r="FPN2" s="995"/>
      <c r="FPO2" s="995"/>
      <c r="FPP2" s="995"/>
      <c r="FPQ2" s="995"/>
      <c r="FPR2" s="995"/>
      <c r="FPS2" s="995"/>
      <c r="FPT2" s="995"/>
      <c r="FPU2" s="995"/>
      <c r="FPV2" s="995"/>
      <c r="FPW2" s="995"/>
      <c r="FPX2" s="995"/>
      <c r="FPY2" s="995"/>
      <c r="FPZ2" s="995"/>
      <c r="FQA2" s="995"/>
      <c r="FQB2" s="995"/>
      <c r="FQC2" s="995"/>
      <c r="FQD2" s="995"/>
      <c r="FQE2" s="995"/>
      <c r="FQF2" s="995"/>
      <c r="FQG2" s="995"/>
      <c r="FQH2" s="995"/>
      <c r="FQI2" s="995"/>
      <c r="FQJ2" s="995"/>
      <c r="FQK2" s="995"/>
      <c r="FQL2" s="995"/>
      <c r="FQM2" s="995"/>
      <c r="FQN2" s="995"/>
      <c r="FQO2" s="995"/>
      <c r="FQP2" s="995"/>
      <c r="FQQ2" s="995"/>
      <c r="FQR2" s="995"/>
      <c r="FQS2" s="995"/>
      <c r="FQT2" s="995"/>
      <c r="FQU2" s="995"/>
      <c r="FQV2" s="995"/>
      <c r="FQW2" s="995"/>
      <c r="FQX2" s="995"/>
      <c r="FQY2" s="995"/>
      <c r="FQZ2" s="995"/>
      <c r="FRA2" s="995"/>
      <c r="FRB2" s="995"/>
      <c r="FRC2" s="995"/>
      <c r="FRD2" s="995"/>
      <c r="FRE2" s="995"/>
      <c r="FRF2" s="995"/>
      <c r="FRG2" s="995"/>
      <c r="FRH2" s="995"/>
      <c r="FRI2" s="995"/>
      <c r="FRJ2" s="995"/>
      <c r="FRK2" s="995"/>
      <c r="FRL2" s="995"/>
      <c r="FRM2" s="995"/>
      <c r="FRN2" s="995"/>
      <c r="FRO2" s="995"/>
      <c r="FRP2" s="995"/>
      <c r="FRQ2" s="995"/>
      <c r="FRR2" s="995"/>
      <c r="FRS2" s="995"/>
      <c r="FRT2" s="995"/>
      <c r="FRU2" s="995"/>
      <c r="FRV2" s="995"/>
      <c r="FRW2" s="995"/>
      <c r="FRX2" s="995"/>
      <c r="FRY2" s="995"/>
      <c r="FRZ2" s="995"/>
      <c r="FSA2" s="995"/>
      <c r="FSB2" s="995"/>
      <c r="FSC2" s="995"/>
      <c r="FSD2" s="995"/>
      <c r="FSE2" s="995"/>
      <c r="FSF2" s="995"/>
      <c r="FSG2" s="995"/>
      <c r="FSH2" s="995"/>
      <c r="FSI2" s="995"/>
      <c r="FSJ2" s="995"/>
      <c r="FSK2" s="995"/>
      <c r="FSL2" s="995"/>
      <c r="FSM2" s="995"/>
      <c r="FSN2" s="995"/>
      <c r="FSO2" s="995"/>
      <c r="FSP2" s="995"/>
      <c r="FSQ2" s="995"/>
      <c r="FSR2" s="995"/>
      <c r="FSS2" s="995"/>
      <c r="FST2" s="995"/>
      <c r="FSU2" s="995"/>
      <c r="FSV2" s="995"/>
      <c r="FSW2" s="995"/>
      <c r="FSX2" s="995"/>
      <c r="FSY2" s="995"/>
      <c r="FSZ2" s="995"/>
      <c r="FTA2" s="995"/>
      <c r="FTB2" s="995"/>
      <c r="FTC2" s="995"/>
      <c r="FTD2" s="995"/>
      <c r="FTE2" s="995"/>
      <c r="FTF2" s="995"/>
      <c r="FTG2" s="995"/>
      <c r="FTH2" s="995"/>
      <c r="FTI2" s="995"/>
      <c r="FTJ2" s="995"/>
      <c r="FTK2" s="995"/>
      <c r="FTL2" s="995"/>
      <c r="FTM2" s="995"/>
      <c r="FTN2" s="995"/>
      <c r="FTO2" s="995"/>
      <c r="FTP2" s="995"/>
      <c r="FTQ2" s="995"/>
      <c r="FTR2" s="995"/>
      <c r="FTS2" s="995"/>
      <c r="FTT2" s="995"/>
      <c r="FTU2" s="995"/>
      <c r="FTV2" s="995"/>
      <c r="FTW2" s="995"/>
      <c r="FTX2" s="995"/>
      <c r="FTY2" s="995"/>
      <c r="FTZ2" s="995"/>
      <c r="FUA2" s="995"/>
      <c r="FUB2" s="995"/>
      <c r="FUC2" s="995"/>
      <c r="FUD2" s="995"/>
      <c r="FUE2" s="995"/>
      <c r="FUF2" s="995"/>
      <c r="FUG2" s="995"/>
      <c r="FUH2" s="995"/>
      <c r="FUI2" s="995"/>
      <c r="FUJ2" s="995"/>
      <c r="FUK2" s="995"/>
      <c r="FUL2" s="995"/>
      <c r="FUM2" s="995"/>
      <c r="FUN2" s="995"/>
      <c r="FUO2" s="995"/>
      <c r="FUP2" s="995"/>
      <c r="FUQ2" s="995"/>
      <c r="FUR2" s="995"/>
      <c r="FUS2" s="995"/>
      <c r="FUT2" s="995"/>
      <c r="FUU2" s="995"/>
      <c r="FUV2" s="995"/>
      <c r="FUW2" s="995"/>
      <c r="FUX2" s="995"/>
      <c r="FUY2" s="995"/>
      <c r="FUZ2" s="995"/>
      <c r="FVA2" s="995"/>
      <c r="FVB2" s="995"/>
      <c r="FVC2" s="995"/>
      <c r="FVD2" s="995"/>
      <c r="FVE2" s="995"/>
      <c r="FVF2" s="995"/>
      <c r="FVG2" s="995"/>
      <c r="FVH2" s="995"/>
      <c r="FVI2" s="995"/>
      <c r="FVJ2" s="995"/>
      <c r="FVK2" s="995"/>
      <c r="FVL2" s="995"/>
      <c r="FVM2" s="995"/>
      <c r="FVN2" s="995"/>
      <c r="FVO2" s="995"/>
      <c r="FVP2" s="995"/>
      <c r="FVQ2" s="995"/>
      <c r="FVR2" s="995"/>
      <c r="FVS2" s="995"/>
      <c r="FVT2" s="995"/>
      <c r="FVU2" s="995"/>
      <c r="FVV2" s="995"/>
      <c r="FVW2" s="995"/>
      <c r="FVX2" s="995"/>
      <c r="FVY2" s="995"/>
      <c r="FVZ2" s="995"/>
      <c r="FWA2" s="995"/>
      <c r="FWB2" s="995"/>
      <c r="FWC2" s="995"/>
      <c r="FWD2" s="995"/>
      <c r="FWE2" s="995"/>
      <c r="FWF2" s="995"/>
      <c r="FWG2" s="995"/>
      <c r="FWH2" s="995"/>
      <c r="FWI2" s="995"/>
      <c r="FWJ2" s="995"/>
      <c r="FWK2" s="995"/>
      <c r="FWL2" s="995"/>
      <c r="FWM2" s="995"/>
      <c r="FWN2" s="995"/>
      <c r="FWO2" s="995"/>
      <c r="FWP2" s="995"/>
      <c r="FWQ2" s="995"/>
      <c r="FWR2" s="995"/>
      <c r="FWS2" s="995"/>
      <c r="FWT2" s="995"/>
      <c r="FWU2" s="995"/>
      <c r="FWV2" s="995"/>
      <c r="FWW2" s="995"/>
      <c r="FWX2" s="995"/>
      <c r="FWY2" s="995"/>
      <c r="FWZ2" s="995"/>
      <c r="FXA2" s="995"/>
      <c r="FXB2" s="995"/>
      <c r="FXC2" s="995"/>
      <c r="FXD2" s="995"/>
      <c r="FXE2" s="995"/>
      <c r="FXF2" s="995"/>
      <c r="FXG2" s="995"/>
      <c r="FXH2" s="995"/>
      <c r="FXI2" s="995"/>
      <c r="FXJ2" s="995"/>
      <c r="FXK2" s="995"/>
      <c r="FXL2" s="995"/>
      <c r="FXM2" s="995"/>
      <c r="FXN2" s="995"/>
      <c r="FXO2" s="995"/>
      <c r="FXP2" s="995"/>
      <c r="FXQ2" s="995"/>
      <c r="FXR2" s="995"/>
      <c r="FXS2" s="995"/>
      <c r="FXT2" s="995"/>
      <c r="FXU2" s="995"/>
      <c r="FXV2" s="995"/>
      <c r="FXW2" s="995"/>
      <c r="FXX2" s="995"/>
      <c r="FXY2" s="995"/>
      <c r="FXZ2" s="995"/>
      <c r="FYA2" s="995"/>
      <c r="FYB2" s="995"/>
      <c r="FYC2" s="995"/>
      <c r="FYD2" s="995"/>
      <c r="FYE2" s="995"/>
      <c r="FYF2" s="995"/>
      <c r="FYG2" s="995"/>
      <c r="FYH2" s="995"/>
      <c r="FYI2" s="995"/>
      <c r="FYJ2" s="995"/>
      <c r="FYK2" s="995"/>
      <c r="FYL2" s="995"/>
      <c r="FYM2" s="995"/>
      <c r="FYN2" s="995"/>
      <c r="FYO2" s="995"/>
      <c r="FYP2" s="995"/>
      <c r="FYQ2" s="995"/>
      <c r="FYR2" s="995"/>
      <c r="FYS2" s="995"/>
      <c r="FYT2" s="995"/>
      <c r="FYU2" s="995"/>
      <c r="FYV2" s="995"/>
      <c r="FYW2" s="995"/>
      <c r="FYX2" s="995"/>
      <c r="FYY2" s="995"/>
      <c r="FYZ2" s="995"/>
      <c r="FZA2" s="995"/>
      <c r="FZB2" s="995"/>
      <c r="FZC2" s="995"/>
      <c r="FZD2" s="995"/>
      <c r="FZE2" s="995"/>
      <c r="FZF2" s="995"/>
      <c r="FZG2" s="995"/>
      <c r="FZH2" s="995"/>
      <c r="FZI2" s="995"/>
      <c r="FZJ2" s="995"/>
      <c r="FZK2" s="995"/>
      <c r="FZL2" s="995"/>
      <c r="FZM2" s="995"/>
      <c r="FZN2" s="995"/>
      <c r="FZO2" s="995"/>
      <c r="FZP2" s="995"/>
      <c r="FZQ2" s="995"/>
      <c r="FZR2" s="995"/>
      <c r="FZS2" s="995"/>
      <c r="FZT2" s="995"/>
      <c r="FZU2" s="995"/>
      <c r="FZV2" s="995"/>
      <c r="FZW2" s="995"/>
      <c r="FZX2" s="995"/>
      <c r="FZY2" s="995"/>
      <c r="FZZ2" s="995"/>
      <c r="GAA2" s="995"/>
      <c r="GAB2" s="995"/>
      <c r="GAC2" s="995"/>
      <c r="GAD2" s="995"/>
      <c r="GAE2" s="995"/>
      <c r="GAF2" s="995"/>
      <c r="GAG2" s="995"/>
      <c r="GAH2" s="995"/>
      <c r="GAI2" s="995"/>
      <c r="GAJ2" s="995"/>
      <c r="GAK2" s="995"/>
      <c r="GAL2" s="995"/>
      <c r="GAM2" s="995"/>
      <c r="GAN2" s="995"/>
      <c r="GAO2" s="995"/>
      <c r="GAP2" s="995"/>
      <c r="GAQ2" s="995"/>
      <c r="GAR2" s="995"/>
      <c r="GAS2" s="995"/>
      <c r="GAT2" s="995"/>
      <c r="GAU2" s="995"/>
      <c r="GAV2" s="995"/>
      <c r="GAW2" s="995"/>
      <c r="GAX2" s="995"/>
      <c r="GAY2" s="995"/>
      <c r="GAZ2" s="995"/>
      <c r="GBA2" s="995"/>
      <c r="GBB2" s="995"/>
      <c r="GBC2" s="995"/>
      <c r="GBD2" s="995"/>
      <c r="GBE2" s="995"/>
      <c r="GBF2" s="995"/>
      <c r="GBG2" s="995"/>
      <c r="GBH2" s="995"/>
      <c r="GBI2" s="995"/>
      <c r="GBJ2" s="995"/>
      <c r="GBK2" s="995"/>
      <c r="GBL2" s="995"/>
      <c r="GBM2" s="995"/>
      <c r="GBN2" s="995"/>
      <c r="GBO2" s="995"/>
      <c r="GBP2" s="995"/>
      <c r="GBQ2" s="995"/>
      <c r="GBR2" s="995"/>
      <c r="GBS2" s="995"/>
      <c r="GBT2" s="995"/>
      <c r="GBU2" s="995"/>
      <c r="GBV2" s="995"/>
      <c r="GBW2" s="995"/>
      <c r="GBX2" s="995"/>
      <c r="GBY2" s="995"/>
      <c r="GBZ2" s="995"/>
      <c r="GCA2" s="995"/>
      <c r="GCB2" s="995"/>
      <c r="GCC2" s="995"/>
      <c r="GCD2" s="995"/>
      <c r="GCE2" s="995"/>
      <c r="GCF2" s="995"/>
      <c r="GCG2" s="995"/>
      <c r="GCH2" s="995"/>
      <c r="GCI2" s="995"/>
      <c r="GCJ2" s="995"/>
      <c r="GCK2" s="995"/>
      <c r="GCL2" s="995"/>
      <c r="GCM2" s="995"/>
      <c r="GCN2" s="995"/>
      <c r="GCO2" s="995"/>
      <c r="GCP2" s="995"/>
      <c r="GCQ2" s="995"/>
      <c r="GCR2" s="995"/>
      <c r="GCS2" s="995"/>
      <c r="GCT2" s="995"/>
      <c r="GCU2" s="995"/>
      <c r="GCV2" s="995"/>
      <c r="GCW2" s="995"/>
      <c r="GCX2" s="995"/>
      <c r="GCY2" s="995"/>
      <c r="GCZ2" s="995"/>
      <c r="GDA2" s="995"/>
      <c r="GDB2" s="995"/>
      <c r="GDC2" s="995"/>
      <c r="GDD2" s="995"/>
      <c r="GDE2" s="995"/>
      <c r="GDF2" s="995"/>
      <c r="GDG2" s="995"/>
      <c r="GDH2" s="995"/>
      <c r="GDI2" s="995"/>
      <c r="GDJ2" s="995"/>
      <c r="GDK2" s="995"/>
      <c r="GDL2" s="995"/>
      <c r="GDM2" s="995"/>
      <c r="GDN2" s="995"/>
      <c r="GDO2" s="995"/>
      <c r="GDP2" s="995"/>
      <c r="GDQ2" s="995"/>
      <c r="GDR2" s="995"/>
      <c r="GDS2" s="995"/>
      <c r="GDT2" s="995"/>
      <c r="GDU2" s="995"/>
      <c r="GDV2" s="995"/>
      <c r="GDW2" s="995"/>
      <c r="GDX2" s="995"/>
      <c r="GDY2" s="995"/>
      <c r="GDZ2" s="995"/>
      <c r="GEA2" s="995"/>
      <c r="GEB2" s="995"/>
      <c r="GEC2" s="995"/>
      <c r="GED2" s="995"/>
      <c r="GEE2" s="995"/>
      <c r="GEF2" s="995"/>
      <c r="GEG2" s="995"/>
      <c r="GEH2" s="995"/>
      <c r="GEI2" s="995"/>
      <c r="GEJ2" s="995"/>
      <c r="GEK2" s="995"/>
      <c r="GEL2" s="995"/>
      <c r="GEM2" s="995"/>
      <c r="GEN2" s="995"/>
      <c r="GEO2" s="995"/>
      <c r="GEP2" s="995"/>
      <c r="GEQ2" s="995"/>
      <c r="GER2" s="995"/>
      <c r="GES2" s="995"/>
      <c r="GET2" s="995"/>
      <c r="GEU2" s="995"/>
      <c r="GEV2" s="995"/>
      <c r="GEW2" s="995"/>
      <c r="GEX2" s="995"/>
      <c r="GEY2" s="995"/>
      <c r="GEZ2" s="995"/>
      <c r="GFA2" s="995"/>
      <c r="GFB2" s="995"/>
      <c r="GFC2" s="995"/>
      <c r="GFD2" s="995"/>
      <c r="GFE2" s="995"/>
      <c r="GFF2" s="995"/>
      <c r="GFG2" s="995"/>
      <c r="GFH2" s="995"/>
      <c r="GFI2" s="995"/>
      <c r="GFJ2" s="995"/>
      <c r="GFK2" s="995"/>
      <c r="GFL2" s="995"/>
      <c r="GFM2" s="995"/>
      <c r="GFN2" s="995"/>
      <c r="GFO2" s="995"/>
      <c r="GFP2" s="995"/>
      <c r="GFQ2" s="995"/>
      <c r="GFR2" s="995"/>
      <c r="GFS2" s="995"/>
      <c r="GFT2" s="995"/>
      <c r="GFU2" s="995"/>
      <c r="GFV2" s="995"/>
      <c r="GFW2" s="995"/>
      <c r="GFX2" s="995"/>
      <c r="GFY2" s="995"/>
      <c r="GFZ2" s="995"/>
      <c r="GGA2" s="995"/>
      <c r="GGB2" s="995"/>
      <c r="GGC2" s="995"/>
      <c r="GGD2" s="995"/>
      <c r="GGE2" s="995"/>
      <c r="GGF2" s="995"/>
      <c r="GGG2" s="995"/>
      <c r="GGH2" s="995"/>
      <c r="GGI2" s="995"/>
      <c r="GGJ2" s="995"/>
      <c r="GGK2" s="995"/>
      <c r="GGL2" s="995"/>
      <c r="GGM2" s="995"/>
      <c r="GGN2" s="995"/>
      <c r="GGO2" s="995"/>
      <c r="GGP2" s="995"/>
      <c r="GGQ2" s="995"/>
      <c r="GGR2" s="995"/>
      <c r="GGS2" s="995"/>
      <c r="GGT2" s="995"/>
      <c r="GGU2" s="995"/>
      <c r="GGV2" s="995"/>
      <c r="GGW2" s="995"/>
      <c r="GGX2" s="995"/>
      <c r="GGY2" s="995"/>
      <c r="GGZ2" s="995"/>
      <c r="GHA2" s="995"/>
      <c r="GHB2" s="995"/>
      <c r="GHC2" s="995"/>
      <c r="GHD2" s="995"/>
      <c r="GHE2" s="995"/>
      <c r="GHF2" s="995"/>
      <c r="GHG2" s="995"/>
      <c r="GHH2" s="995"/>
      <c r="GHI2" s="995"/>
      <c r="GHJ2" s="995"/>
      <c r="GHK2" s="995"/>
      <c r="GHL2" s="995"/>
      <c r="GHM2" s="995"/>
      <c r="GHN2" s="995"/>
      <c r="GHO2" s="995"/>
      <c r="GHP2" s="995"/>
      <c r="GHQ2" s="995"/>
      <c r="GHR2" s="995"/>
      <c r="GHS2" s="995"/>
      <c r="GHT2" s="995"/>
      <c r="GHU2" s="995"/>
      <c r="GHV2" s="995"/>
      <c r="GHW2" s="995"/>
      <c r="GHX2" s="995"/>
      <c r="GHY2" s="995"/>
      <c r="GHZ2" s="995"/>
      <c r="GIA2" s="995"/>
      <c r="GIB2" s="995"/>
      <c r="GIC2" s="995"/>
      <c r="GID2" s="995"/>
      <c r="GIE2" s="995"/>
      <c r="GIF2" s="995"/>
      <c r="GIG2" s="995"/>
      <c r="GIH2" s="995"/>
      <c r="GII2" s="995"/>
      <c r="GIJ2" s="995"/>
      <c r="GIK2" s="995"/>
      <c r="GIL2" s="995"/>
      <c r="GIM2" s="995"/>
      <c r="GIN2" s="995"/>
      <c r="GIO2" s="995"/>
      <c r="GIP2" s="995"/>
      <c r="GIQ2" s="995"/>
      <c r="GIR2" s="995"/>
      <c r="GIS2" s="995"/>
      <c r="GIT2" s="995"/>
      <c r="GIU2" s="995"/>
      <c r="GIV2" s="995"/>
      <c r="GIW2" s="995"/>
      <c r="GIX2" s="995"/>
      <c r="GIY2" s="995"/>
      <c r="GIZ2" s="995"/>
      <c r="GJA2" s="995"/>
      <c r="GJB2" s="995"/>
      <c r="GJC2" s="995"/>
      <c r="GJD2" s="995"/>
      <c r="GJE2" s="995"/>
      <c r="GJF2" s="995"/>
      <c r="GJG2" s="995"/>
      <c r="GJH2" s="995"/>
      <c r="GJI2" s="995"/>
      <c r="GJJ2" s="995"/>
      <c r="GJK2" s="995"/>
      <c r="GJL2" s="995"/>
      <c r="GJM2" s="995"/>
      <c r="GJN2" s="995"/>
      <c r="GJO2" s="995"/>
      <c r="GJP2" s="995"/>
      <c r="GJQ2" s="995"/>
      <c r="GJR2" s="995"/>
      <c r="GJS2" s="995"/>
      <c r="GJT2" s="995"/>
      <c r="GJU2" s="995"/>
      <c r="GJV2" s="995"/>
      <c r="GJW2" s="995"/>
      <c r="GJX2" s="995"/>
      <c r="GJY2" s="995"/>
      <c r="GJZ2" s="995"/>
      <c r="GKA2" s="995"/>
      <c r="GKB2" s="995"/>
      <c r="GKC2" s="995"/>
      <c r="GKD2" s="995"/>
      <c r="GKE2" s="995"/>
      <c r="GKF2" s="995"/>
      <c r="GKG2" s="995"/>
      <c r="GKH2" s="995"/>
      <c r="GKI2" s="995"/>
      <c r="GKJ2" s="995"/>
      <c r="GKK2" s="995"/>
      <c r="GKL2" s="995"/>
      <c r="GKM2" s="995"/>
      <c r="GKN2" s="995"/>
      <c r="GKO2" s="995"/>
      <c r="GKP2" s="995"/>
      <c r="GKQ2" s="995"/>
      <c r="GKR2" s="995"/>
      <c r="GKS2" s="995"/>
      <c r="GKT2" s="995"/>
      <c r="GKU2" s="995"/>
      <c r="GKV2" s="995"/>
      <c r="GKW2" s="995"/>
      <c r="GKX2" s="995"/>
      <c r="GKY2" s="995"/>
      <c r="GKZ2" s="995"/>
      <c r="GLA2" s="995"/>
      <c r="GLB2" s="995"/>
      <c r="GLC2" s="995"/>
      <c r="GLD2" s="995"/>
      <c r="GLE2" s="995"/>
      <c r="GLF2" s="995"/>
      <c r="GLG2" s="995"/>
      <c r="GLH2" s="995"/>
      <c r="GLI2" s="995"/>
      <c r="GLJ2" s="995"/>
      <c r="GLK2" s="995"/>
      <c r="GLL2" s="995"/>
      <c r="GLM2" s="995"/>
      <c r="GLN2" s="995"/>
      <c r="GLO2" s="995"/>
      <c r="GLP2" s="995"/>
      <c r="GLQ2" s="995"/>
      <c r="GLR2" s="995"/>
      <c r="GLS2" s="995"/>
      <c r="GLT2" s="995"/>
      <c r="GLU2" s="995"/>
      <c r="GLV2" s="995"/>
      <c r="GLW2" s="995"/>
      <c r="GLX2" s="995"/>
      <c r="GLY2" s="995"/>
      <c r="GLZ2" s="995"/>
      <c r="GMA2" s="995"/>
      <c r="GMB2" s="995"/>
      <c r="GMC2" s="995"/>
      <c r="GMD2" s="995"/>
      <c r="GME2" s="995"/>
      <c r="GMF2" s="995"/>
      <c r="GMG2" s="995"/>
      <c r="GMH2" s="995"/>
      <c r="GMI2" s="995"/>
      <c r="GMJ2" s="995"/>
      <c r="GMK2" s="995"/>
      <c r="GML2" s="995"/>
      <c r="GMM2" s="995"/>
      <c r="GMN2" s="995"/>
      <c r="GMO2" s="995"/>
      <c r="GMP2" s="995"/>
      <c r="GMQ2" s="995"/>
      <c r="GMR2" s="995"/>
      <c r="GMS2" s="995"/>
      <c r="GMT2" s="995"/>
      <c r="GMU2" s="995"/>
      <c r="GMV2" s="995"/>
      <c r="GMW2" s="995"/>
      <c r="GMX2" s="995"/>
      <c r="GMY2" s="995"/>
      <c r="GMZ2" s="995"/>
      <c r="GNA2" s="995"/>
      <c r="GNB2" s="995"/>
      <c r="GNC2" s="995"/>
      <c r="GND2" s="995"/>
      <c r="GNE2" s="995"/>
      <c r="GNF2" s="995"/>
      <c r="GNG2" s="995"/>
      <c r="GNH2" s="995"/>
      <c r="GNI2" s="995"/>
      <c r="GNJ2" s="995"/>
      <c r="GNK2" s="995"/>
      <c r="GNL2" s="995"/>
      <c r="GNM2" s="995"/>
      <c r="GNN2" s="995"/>
      <c r="GNO2" s="995"/>
      <c r="GNP2" s="995"/>
      <c r="GNQ2" s="995"/>
      <c r="GNR2" s="995"/>
      <c r="GNS2" s="995"/>
      <c r="GNT2" s="995"/>
      <c r="GNU2" s="995"/>
      <c r="GNV2" s="995"/>
      <c r="GNW2" s="995"/>
      <c r="GNX2" s="995"/>
      <c r="GNY2" s="995"/>
      <c r="GNZ2" s="995"/>
      <c r="GOA2" s="995"/>
      <c r="GOB2" s="995"/>
      <c r="GOC2" s="995"/>
      <c r="GOD2" s="995"/>
      <c r="GOE2" s="995"/>
      <c r="GOF2" s="995"/>
      <c r="GOG2" s="995"/>
      <c r="GOH2" s="995"/>
      <c r="GOI2" s="995"/>
      <c r="GOJ2" s="995"/>
      <c r="GOK2" s="995"/>
      <c r="GOL2" s="995"/>
      <c r="GOM2" s="995"/>
      <c r="GON2" s="995"/>
      <c r="GOO2" s="995"/>
      <c r="GOP2" s="995"/>
      <c r="GOQ2" s="995"/>
      <c r="GOR2" s="995"/>
      <c r="GOS2" s="995"/>
      <c r="GOT2" s="995"/>
      <c r="GOU2" s="995"/>
      <c r="GOV2" s="995"/>
      <c r="GOW2" s="995"/>
      <c r="GOX2" s="995"/>
      <c r="GOY2" s="995"/>
      <c r="GOZ2" s="995"/>
      <c r="GPA2" s="995"/>
      <c r="GPB2" s="995"/>
      <c r="GPC2" s="995"/>
      <c r="GPD2" s="995"/>
      <c r="GPE2" s="995"/>
      <c r="GPF2" s="995"/>
      <c r="GPG2" s="995"/>
      <c r="GPH2" s="995"/>
      <c r="GPI2" s="995"/>
      <c r="GPJ2" s="995"/>
      <c r="GPK2" s="995"/>
      <c r="GPL2" s="995"/>
      <c r="GPM2" s="995"/>
      <c r="GPN2" s="995"/>
      <c r="GPO2" s="995"/>
      <c r="GPP2" s="995"/>
      <c r="GPQ2" s="995"/>
      <c r="GPR2" s="995"/>
      <c r="GPS2" s="995"/>
      <c r="GPT2" s="995"/>
      <c r="GPU2" s="995"/>
      <c r="GPV2" s="995"/>
      <c r="GPW2" s="995"/>
      <c r="GPX2" s="995"/>
      <c r="GPY2" s="995"/>
      <c r="GPZ2" s="995"/>
      <c r="GQA2" s="995"/>
      <c r="GQB2" s="995"/>
      <c r="GQC2" s="995"/>
      <c r="GQD2" s="995"/>
      <c r="GQE2" s="995"/>
      <c r="GQF2" s="995"/>
      <c r="GQG2" s="995"/>
      <c r="GQH2" s="995"/>
      <c r="GQI2" s="995"/>
      <c r="GQJ2" s="995"/>
      <c r="GQK2" s="995"/>
      <c r="GQL2" s="995"/>
      <c r="GQM2" s="995"/>
      <c r="GQN2" s="995"/>
      <c r="GQO2" s="995"/>
      <c r="GQP2" s="995"/>
      <c r="GQQ2" s="995"/>
      <c r="GQR2" s="995"/>
      <c r="GQS2" s="995"/>
      <c r="GQT2" s="995"/>
      <c r="GQU2" s="995"/>
      <c r="GQV2" s="995"/>
      <c r="GQW2" s="995"/>
      <c r="GQX2" s="995"/>
      <c r="GQY2" s="995"/>
      <c r="GQZ2" s="995"/>
      <c r="GRA2" s="995"/>
      <c r="GRB2" s="995"/>
      <c r="GRC2" s="995"/>
      <c r="GRD2" s="995"/>
      <c r="GRE2" s="995"/>
      <c r="GRF2" s="995"/>
      <c r="GRG2" s="995"/>
      <c r="GRH2" s="995"/>
      <c r="GRI2" s="995"/>
      <c r="GRJ2" s="995"/>
      <c r="GRK2" s="995"/>
      <c r="GRL2" s="995"/>
      <c r="GRM2" s="995"/>
      <c r="GRN2" s="995"/>
      <c r="GRO2" s="995"/>
      <c r="GRP2" s="995"/>
      <c r="GRQ2" s="995"/>
      <c r="GRR2" s="995"/>
      <c r="GRS2" s="995"/>
      <c r="GRT2" s="995"/>
      <c r="GRU2" s="995"/>
      <c r="GRV2" s="995"/>
      <c r="GRW2" s="995"/>
      <c r="GRX2" s="995"/>
      <c r="GRY2" s="995"/>
      <c r="GRZ2" s="995"/>
      <c r="GSA2" s="995"/>
      <c r="GSB2" s="995"/>
      <c r="GSC2" s="995"/>
      <c r="GSD2" s="995"/>
      <c r="GSE2" s="995"/>
      <c r="GSF2" s="995"/>
      <c r="GSG2" s="995"/>
      <c r="GSH2" s="995"/>
      <c r="GSI2" s="995"/>
      <c r="GSJ2" s="995"/>
      <c r="GSK2" s="995"/>
      <c r="GSL2" s="995"/>
      <c r="GSM2" s="995"/>
      <c r="GSN2" s="995"/>
      <c r="GSO2" s="995"/>
      <c r="GSP2" s="995"/>
      <c r="GSQ2" s="995"/>
      <c r="GSR2" s="995"/>
      <c r="GSS2" s="995"/>
      <c r="GST2" s="995"/>
      <c r="GSU2" s="995"/>
      <c r="GSV2" s="995"/>
      <c r="GSW2" s="995"/>
      <c r="GSX2" s="995"/>
      <c r="GSY2" s="995"/>
      <c r="GSZ2" s="995"/>
      <c r="GTA2" s="995"/>
      <c r="GTB2" s="995"/>
      <c r="GTC2" s="995"/>
      <c r="GTD2" s="995"/>
      <c r="GTE2" s="995"/>
      <c r="GTF2" s="995"/>
      <c r="GTG2" s="995"/>
      <c r="GTH2" s="995"/>
      <c r="GTI2" s="995"/>
      <c r="GTJ2" s="995"/>
      <c r="GTK2" s="995"/>
      <c r="GTL2" s="995"/>
      <c r="GTM2" s="995"/>
      <c r="GTN2" s="995"/>
      <c r="GTO2" s="995"/>
      <c r="GTP2" s="995"/>
      <c r="GTQ2" s="995"/>
      <c r="GTR2" s="995"/>
      <c r="GTS2" s="995"/>
      <c r="GTT2" s="995"/>
      <c r="GTU2" s="995"/>
      <c r="GTV2" s="995"/>
      <c r="GTW2" s="995"/>
      <c r="GTX2" s="995"/>
      <c r="GTY2" s="995"/>
      <c r="GTZ2" s="995"/>
      <c r="GUA2" s="995"/>
      <c r="GUB2" s="995"/>
      <c r="GUC2" s="995"/>
      <c r="GUD2" s="995"/>
      <c r="GUE2" s="995"/>
      <c r="GUF2" s="995"/>
      <c r="GUG2" s="995"/>
      <c r="GUH2" s="995"/>
      <c r="GUI2" s="995"/>
      <c r="GUJ2" s="995"/>
      <c r="GUK2" s="995"/>
      <c r="GUL2" s="995"/>
      <c r="GUM2" s="995"/>
      <c r="GUN2" s="995"/>
      <c r="GUO2" s="995"/>
      <c r="GUP2" s="995"/>
      <c r="GUQ2" s="995"/>
      <c r="GUR2" s="995"/>
      <c r="GUS2" s="995"/>
      <c r="GUT2" s="995"/>
      <c r="GUU2" s="995"/>
      <c r="GUV2" s="995"/>
      <c r="GUW2" s="995"/>
      <c r="GUX2" s="995"/>
      <c r="GUY2" s="995"/>
      <c r="GUZ2" s="995"/>
      <c r="GVA2" s="995"/>
      <c r="GVB2" s="995"/>
      <c r="GVC2" s="995"/>
      <c r="GVD2" s="995"/>
      <c r="GVE2" s="995"/>
      <c r="GVF2" s="995"/>
      <c r="GVG2" s="995"/>
      <c r="GVH2" s="995"/>
      <c r="GVI2" s="995"/>
      <c r="GVJ2" s="995"/>
      <c r="GVK2" s="995"/>
      <c r="GVL2" s="995"/>
      <c r="GVM2" s="995"/>
      <c r="GVN2" s="995"/>
      <c r="GVO2" s="995"/>
      <c r="GVP2" s="995"/>
      <c r="GVQ2" s="995"/>
      <c r="GVR2" s="995"/>
      <c r="GVS2" s="995"/>
      <c r="GVT2" s="995"/>
      <c r="GVU2" s="995"/>
      <c r="GVV2" s="995"/>
      <c r="GVW2" s="995"/>
      <c r="GVX2" s="995"/>
      <c r="GVY2" s="995"/>
      <c r="GVZ2" s="995"/>
      <c r="GWA2" s="995"/>
      <c r="GWB2" s="995"/>
      <c r="GWC2" s="995"/>
      <c r="GWD2" s="995"/>
      <c r="GWE2" s="995"/>
      <c r="GWF2" s="995"/>
      <c r="GWG2" s="995"/>
      <c r="GWH2" s="995"/>
      <c r="GWI2" s="995"/>
      <c r="GWJ2" s="995"/>
      <c r="GWK2" s="995"/>
      <c r="GWL2" s="995"/>
      <c r="GWM2" s="995"/>
      <c r="GWN2" s="995"/>
      <c r="GWO2" s="995"/>
      <c r="GWP2" s="995"/>
      <c r="GWQ2" s="995"/>
      <c r="GWR2" s="995"/>
      <c r="GWS2" s="995"/>
      <c r="GWT2" s="995"/>
      <c r="GWU2" s="995"/>
      <c r="GWV2" s="995"/>
      <c r="GWW2" s="995"/>
      <c r="GWX2" s="995"/>
      <c r="GWY2" s="995"/>
      <c r="GWZ2" s="995"/>
      <c r="GXA2" s="995"/>
      <c r="GXB2" s="995"/>
      <c r="GXC2" s="995"/>
      <c r="GXD2" s="995"/>
      <c r="GXE2" s="995"/>
      <c r="GXF2" s="995"/>
      <c r="GXG2" s="995"/>
      <c r="GXH2" s="995"/>
      <c r="GXI2" s="995"/>
      <c r="GXJ2" s="995"/>
      <c r="GXK2" s="995"/>
      <c r="GXL2" s="995"/>
      <c r="GXM2" s="995"/>
      <c r="GXN2" s="995"/>
      <c r="GXO2" s="995"/>
      <c r="GXP2" s="995"/>
      <c r="GXQ2" s="995"/>
      <c r="GXR2" s="995"/>
      <c r="GXS2" s="995"/>
      <c r="GXT2" s="995"/>
      <c r="GXU2" s="995"/>
      <c r="GXV2" s="995"/>
      <c r="GXW2" s="995"/>
      <c r="GXX2" s="995"/>
      <c r="GXY2" s="995"/>
      <c r="GXZ2" s="995"/>
      <c r="GYA2" s="995"/>
      <c r="GYB2" s="995"/>
      <c r="GYC2" s="995"/>
      <c r="GYD2" s="995"/>
      <c r="GYE2" s="995"/>
      <c r="GYF2" s="995"/>
      <c r="GYG2" s="995"/>
      <c r="GYH2" s="995"/>
      <c r="GYI2" s="995"/>
      <c r="GYJ2" s="995"/>
      <c r="GYK2" s="995"/>
      <c r="GYL2" s="995"/>
      <c r="GYM2" s="995"/>
      <c r="GYN2" s="995"/>
      <c r="GYO2" s="995"/>
      <c r="GYP2" s="995"/>
      <c r="GYQ2" s="995"/>
      <c r="GYR2" s="995"/>
      <c r="GYS2" s="995"/>
      <c r="GYT2" s="995"/>
      <c r="GYU2" s="995"/>
      <c r="GYV2" s="995"/>
      <c r="GYW2" s="995"/>
      <c r="GYX2" s="995"/>
      <c r="GYY2" s="995"/>
      <c r="GYZ2" s="995"/>
      <c r="GZA2" s="995"/>
      <c r="GZB2" s="995"/>
      <c r="GZC2" s="995"/>
      <c r="GZD2" s="995"/>
      <c r="GZE2" s="995"/>
      <c r="GZF2" s="995"/>
      <c r="GZG2" s="995"/>
      <c r="GZH2" s="995"/>
      <c r="GZI2" s="995"/>
      <c r="GZJ2" s="995"/>
      <c r="GZK2" s="995"/>
      <c r="GZL2" s="995"/>
      <c r="GZM2" s="995"/>
      <c r="GZN2" s="995"/>
      <c r="GZO2" s="995"/>
      <c r="GZP2" s="995"/>
      <c r="GZQ2" s="995"/>
      <c r="GZR2" s="995"/>
      <c r="GZS2" s="995"/>
      <c r="GZT2" s="995"/>
      <c r="GZU2" s="995"/>
      <c r="GZV2" s="995"/>
      <c r="GZW2" s="995"/>
      <c r="GZX2" s="995"/>
      <c r="GZY2" s="995"/>
      <c r="GZZ2" s="995"/>
      <c r="HAA2" s="995"/>
      <c r="HAB2" s="995"/>
      <c r="HAC2" s="995"/>
      <c r="HAD2" s="995"/>
      <c r="HAE2" s="995"/>
      <c r="HAF2" s="995"/>
      <c r="HAG2" s="995"/>
      <c r="HAH2" s="995"/>
      <c r="HAI2" s="995"/>
      <c r="HAJ2" s="995"/>
      <c r="HAK2" s="995"/>
      <c r="HAL2" s="995"/>
      <c r="HAM2" s="995"/>
      <c r="HAN2" s="995"/>
      <c r="HAO2" s="995"/>
      <c r="HAP2" s="995"/>
      <c r="HAQ2" s="995"/>
      <c r="HAR2" s="995"/>
      <c r="HAS2" s="995"/>
      <c r="HAT2" s="995"/>
      <c r="HAU2" s="995"/>
      <c r="HAV2" s="995"/>
      <c r="HAW2" s="995"/>
      <c r="HAX2" s="995"/>
      <c r="HAY2" s="995"/>
      <c r="HAZ2" s="995"/>
      <c r="HBA2" s="995"/>
      <c r="HBB2" s="995"/>
      <c r="HBC2" s="995"/>
      <c r="HBD2" s="995"/>
      <c r="HBE2" s="995"/>
      <c r="HBF2" s="995"/>
      <c r="HBG2" s="995"/>
      <c r="HBH2" s="995"/>
      <c r="HBI2" s="995"/>
      <c r="HBJ2" s="995"/>
      <c r="HBK2" s="995"/>
      <c r="HBL2" s="995"/>
      <c r="HBM2" s="995"/>
      <c r="HBN2" s="995"/>
      <c r="HBO2" s="995"/>
      <c r="HBP2" s="995"/>
      <c r="HBQ2" s="995"/>
      <c r="HBR2" s="995"/>
      <c r="HBS2" s="995"/>
      <c r="HBT2" s="995"/>
      <c r="HBU2" s="995"/>
      <c r="HBV2" s="995"/>
      <c r="HBW2" s="995"/>
      <c r="HBX2" s="995"/>
      <c r="HBY2" s="995"/>
      <c r="HBZ2" s="995"/>
      <c r="HCA2" s="995"/>
      <c r="HCB2" s="995"/>
      <c r="HCC2" s="995"/>
      <c r="HCD2" s="995"/>
      <c r="HCE2" s="995"/>
      <c r="HCF2" s="995"/>
      <c r="HCG2" s="995"/>
      <c r="HCH2" s="995"/>
      <c r="HCI2" s="995"/>
      <c r="HCJ2" s="995"/>
      <c r="HCK2" s="995"/>
      <c r="HCL2" s="995"/>
      <c r="HCM2" s="995"/>
      <c r="HCN2" s="995"/>
      <c r="HCO2" s="995"/>
      <c r="HCP2" s="995"/>
      <c r="HCQ2" s="995"/>
      <c r="HCR2" s="995"/>
      <c r="HCS2" s="995"/>
      <c r="HCT2" s="995"/>
      <c r="HCU2" s="995"/>
      <c r="HCV2" s="995"/>
      <c r="HCW2" s="995"/>
      <c r="HCX2" s="995"/>
      <c r="HCY2" s="995"/>
      <c r="HCZ2" s="995"/>
      <c r="HDA2" s="995"/>
      <c r="HDB2" s="995"/>
      <c r="HDC2" s="995"/>
      <c r="HDD2" s="995"/>
      <c r="HDE2" s="995"/>
      <c r="HDF2" s="995"/>
      <c r="HDG2" s="995"/>
      <c r="HDH2" s="995"/>
      <c r="HDI2" s="995"/>
      <c r="HDJ2" s="995"/>
      <c r="HDK2" s="995"/>
      <c r="HDL2" s="995"/>
      <c r="HDM2" s="995"/>
      <c r="HDN2" s="995"/>
      <c r="HDO2" s="995"/>
      <c r="HDP2" s="995"/>
      <c r="HDQ2" s="995"/>
      <c r="HDR2" s="995"/>
      <c r="HDS2" s="995"/>
      <c r="HDT2" s="995"/>
      <c r="HDU2" s="995"/>
      <c r="HDV2" s="995"/>
      <c r="HDW2" s="995"/>
      <c r="HDX2" s="995"/>
      <c r="HDY2" s="995"/>
      <c r="HDZ2" s="995"/>
      <c r="HEA2" s="995"/>
      <c r="HEB2" s="995"/>
      <c r="HEC2" s="995"/>
      <c r="HED2" s="995"/>
      <c r="HEE2" s="995"/>
      <c r="HEF2" s="995"/>
      <c r="HEG2" s="995"/>
      <c r="HEH2" s="995"/>
      <c r="HEI2" s="995"/>
      <c r="HEJ2" s="995"/>
      <c r="HEK2" s="995"/>
      <c r="HEL2" s="995"/>
      <c r="HEM2" s="995"/>
      <c r="HEN2" s="995"/>
      <c r="HEO2" s="995"/>
      <c r="HEP2" s="995"/>
      <c r="HEQ2" s="995"/>
      <c r="HER2" s="995"/>
      <c r="HES2" s="995"/>
      <c r="HET2" s="995"/>
      <c r="HEU2" s="995"/>
      <c r="HEV2" s="995"/>
      <c r="HEW2" s="995"/>
      <c r="HEX2" s="995"/>
      <c r="HEY2" s="995"/>
      <c r="HEZ2" s="995"/>
      <c r="HFA2" s="995"/>
      <c r="HFB2" s="995"/>
      <c r="HFC2" s="995"/>
      <c r="HFD2" s="995"/>
      <c r="HFE2" s="995"/>
      <c r="HFF2" s="995"/>
      <c r="HFG2" s="995"/>
      <c r="HFH2" s="995"/>
      <c r="HFI2" s="995"/>
      <c r="HFJ2" s="995"/>
      <c r="HFK2" s="995"/>
      <c r="HFL2" s="995"/>
      <c r="HFM2" s="995"/>
      <c r="HFN2" s="995"/>
      <c r="HFO2" s="995"/>
      <c r="HFP2" s="995"/>
      <c r="HFQ2" s="995"/>
      <c r="HFR2" s="995"/>
      <c r="HFS2" s="995"/>
      <c r="HFT2" s="995"/>
      <c r="HFU2" s="995"/>
      <c r="HFV2" s="995"/>
      <c r="HFW2" s="995"/>
      <c r="HFX2" s="995"/>
      <c r="HFY2" s="995"/>
      <c r="HFZ2" s="995"/>
      <c r="HGA2" s="995"/>
      <c r="HGB2" s="995"/>
      <c r="HGC2" s="995"/>
      <c r="HGD2" s="995"/>
      <c r="HGE2" s="995"/>
      <c r="HGF2" s="995"/>
      <c r="HGG2" s="995"/>
      <c r="HGH2" s="995"/>
      <c r="HGI2" s="995"/>
      <c r="HGJ2" s="995"/>
      <c r="HGK2" s="995"/>
      <c r="HGL2" s="995"/>
      <c r="HGM2" s="995"/>
      <c r="HGN2" s="995"/>
      <c r="HGO2" s="995"/>
      <c r="HGP2" s="995"/>
      <c r="HGQ2" s="995"/>
      <c r="HGR2" s="995"/>
      <c r="HGS2" s="995"/>
      <c r="HGT2" s="995"/>
      <c r="HGU2" s="995"/>
      <c r="HGV2" s="995"/>
      <c r="HGW2" s="995"/>
      <c r="HGX2" s="995"/>
      <c r="HGY2" s="995"/>
      <c r="HGZ2" s="995"/>
      <c r="HHA2" s="995"/>
      <c r="HHB2" s="995"/>
      <c r="HHC2" s="995"/>
      <c r="HHD2" s="995"/>
      <c r="HHE2" s="995"/>
      <c r="HHF2" s="995"/>
      <c r="HHG2" s="995"/>
      <c r="HHH2" s="995"/>
      <c r="HHI2" s="995"/>
      <c r="HHJ2" s="995"/>
      <c r="HHK2" s="995"/>
      <c r="HHL2" s="995"/>
      <c r="HHM2" s="995"/>
      <c r="HHN2" s="995"/>
      <c r="HHO2" s="995"/>
      <c r="HHP2" s="995"/>
      <c r="HHQ2" s="995"/>
      <c r="HHR2" s="995"/>
      <c r="HHS2" s="995"/>
      <c r="HHT2" s="995"/>
      <c r="HHU2" s="995"/>
      <c r="HHV2" s="995"/>
      <c r="HHW2" s="995"/>
      <c r="HHX2" s="995"/>
      <c r="HHY2" s="995"/>
      <c r="HHZ2" s="995"/>
      <c r="HIA2" s="995"/>
      <c r="HIB2" s="995"/>
      <c r="HIC2" s="995"/>
      <c r="HID2" s="995"/>
      <c r="HIE2" s="995"/>
      <c r="HIF2" s="995"/>
      <c r="HIG2" s="995"/>
      <c r="HIH2" s="995"/>
      <c r="HII2" s="995"/>
      <c r="HIJ2" s="995"/>
      <c r="HIK2" s="995"/>
      <c r="HIL2" s="995"/>
      <c r="HIM2" s="995"/>
      <c r="HIN2" s="995"/>
      <c r="HIO2" s="995"/>
      <c r="HIP2" s="995"/>
      <c r="HIQ2" s="995"/>
      <c r="HIR2" s="995"/>
      <c r="HIS2" s="995"/>
      <c r="HIT2" s="995"/>
      <c r="HIU2" s="995"/>
      <c r="HIV2" s="995"/>
      <c r="HIW2" s="995"/>
      <c r="HIX2" s="995"/>
      <c r="HIY2" s="995"/>
      <c r="HIZ2" s="995"/>
      <c r="HJA2" s="995"/>
      <c r="HJB2" s="995"/>
      <c r="HJC2" s="995"/>
      <c r="HJD2" s="995"/>
      <c r="HJE2" s="995"/>
      <c r="HJF2" s="995"/>
      <c r="HJG2" s="995"/>
      <c r="HJH2" s="995"/>
      <c r="HJI2" s="995"/>
      <c r="HJJ2" s="995"/>
      <c r="HJK2" s="995"/>
      <c r="HJL2" s="995"/>
      <c r="HJM2" s="995"/>
      <c r="HJN2" s="995"/>
      <c r="HJO2" s="995"/>
      <c r="HJP2" s="995"/>
      <c r="HJQ2" s="995"/>
      <c r="HJR2" s="995"/>
      <c r="HJS2" s="995"/>
      <c r="HJT2" s="995"/>
      <c r="HJU2" s="995"/>
      <c r="HJV2" s="995"/>
      <c r="HJW2" s="995"/>
      <c r="HJX2" s="995"/>
      <c r="HJY2" s="995"/>
      <c r="HJZ2" s="995"/>
      <c r="HKA2" s="995"/>
      <c r="HKB2" s="995"/>
      <c r="HKC2" s="995"/>
      <c r="HKD2" s="995"/>
      <c r="HKE2" s="995"/>
      <c r="HKF2" s="995"/>
      <c r="HKG2" s="995"/>
      <c r="HKH2" s="995"/>
      <c r="HKI2" s="995"/>
      <c r="HKJ2" s="995"/>
      <c r="HKK2" s="995"/>
      <c r="HKL2" s="995"/>
      <c r="HKM2" s="995"/>
      <c r="HKN2" s="995"/>
      <c r="HKO2" s="995"/>
      <c r="HKP2" s="995"/>
      <c r="HKQ2" s="995"/>
      <c r="HKR2" s="995"/>
      <c r="HKS2" s="995"/>
      <c r="HKT2" s="995"/>
      <c r="HKU2" s="995"/>
      <c r="HKV2" s="995"/>
      <c r="HKW2" s="995"/>
      <c r="HKX2" s="995"/>
      <c r="HKY2" s="995"/>
      <c r="HKZ2" s="995"/>
      <c r="HLA2" s="995"/>
      <c r="HLB2" s="995"/>
      <c r="HLC2" s="995"/>
      <c r="HLD2" s="995"/>
      <c r="HLE2" s="995"/>
      <c r="HLF2" s="995"/>
      <c r="HLG2" s="995"/>
      <c r="HLH2" s="995"/>
      <c r="HLI2" s="995"/>
      <c r="HLJ2" s="995"/>
      <c r="HLK2" s="995"/>
      <c r="HLL2" s="995"/>
      <c r="HLM2" s="995"/>
      <c r="HLN2" s="995"/>
      <c r="HLO2" s="995"/>
      <c r="HLP2" s="995"/>
      <c r="HLQ2" s="995"/>
      <c r="HLR2" s="995"/>
      <c r="HLS2" s="995"/>
      <c r="HLT2" s="995"/>
      <c r="HLU2" s="995"/>
      <c r="HLV2" s="995"/>
      <c r="HLW2" s="995"/>
      <c r="HLX2" s="995"/>
      <c r="HLY2" s="995"/>
      <c r="HLZ2" s="995"/>
      <c r="HMA2" s="995"/>
      <c r="HMB2" s="995"/>
      <c r="HMC2" s="995"/>
      <c r="HMD2" s="995"/>
      <c r="HME2" s="995"/>
      <c r="HMF2" s="995"/>
      <c r="HMG2" s="995"/>
      <c r="HMH2" s="995"/>
      <c r="HMI2" s="995"/>
      <c r="HMJ2" s="995"/>
      <c r="HMK2" s="995"/>
      <c r="HML2" s="995"/>
      <c r="HMM2" s="995"/>
      <c r="HMN2" s="995"/>
      <c r="HMO2" s="995"/>
      <c r="HMP2" s="995"/>
      <c r="HMQ2" s="995"/>
      <c r="HMR2" s="995"/>
      <c r="HMS2" s="995"/>
      <c r="HMT2" s="995"/>
      <c r="HMU2" s="995"/>
      <c r="HMV2" s="995"/>
      <c r="HMW2" s="995"/>
      <c r="HMX2" s="995"/>
      <c r="HMY2" s="995"/>
      <c r="HMZ2" s="995"/>
      <c r="HNA2" s="995"/>
      <c r="HNB2" s="995"/>
      <c r="HNC2" s="995"/>
      <c r="HND2" s="995"/>
      <c r="HNE2" s="995"/>
      <c r="HNF2" s="995"/>
      <c r="HNG2" s="995"/>
      <c r="HNH2" s="995"/>
      <c r="HNI2" s="995"/>
      <c r="HNJ2" s="995"/>
      <c r="HNK2" s="995"/>
      <c r="HNL2" s="995"/>
      <c r="HNM2" s="995"/>
      <c r="HNN2" s="995"/>
      <c r="HNO2" s="995"/>
      <c r="HNP2" s="995"/>
      <c r="HNQ2" s="995"/>
      <c r="HNR2" s="995"/>
      <c r="HNS2" s="995"/>
      <c r="HNT2" s="995"/>
      <c r="HNU2" s="995"/>
      <c r="HNV2" s="995"/>
      <c r="HNW2" s="995"/>
      <c r="HNX2" s="995"/>
      <c r="HNY2" s="995"/>
      <c r="HNZ2" s="995"/>
      <c r="HOA2" s="995"/>
      <c r="HOB2" s="995"/>
      <c r="HOC2" s="995"/>
      <c r="HOD2" s="995"/>
      <c r="HOE2" s="995"/>
      <c r="HOF2" s="995"/>
      <c r="HOG2" s="995"/>
      <c r="HOH2" s="995"/>
      <c r="HOI2" s="995"/>
      <c r="HOJ2" s="995"/>
      <c r="HOK2" s="995"/>
      <c r="HOL2" s="995"/>
      <c r="HOM2" s="995"/>
      <c r="HON2" s="995"/>
      <c r="HOO2" s="995"/>
      <c r="HOP2" s="995"/>
      <c r="HOQ2" s="995"/>
      <c r="HOR2" s="995"/>
      <c r="HOS2" s="995"/>
      <c r="HOT2" s="995"/>
      <c r="HOU2" s="995"/>
      <c r="HOV2" s="995"/>
      <c r="HOW2" s="995"/>
      <c r="HOX2" s="995"/>
      <c r="HOY2" s="995"/>
      <c r="HOZ2" s="995"/>
      <c r="HPA2" s="995"/>
      <c r="HPB2" s="995"/>
      <c r="HPC2" s="995"/>
      <c r="HPD2" s="995"/>
      <c r="HPE2" s="995"/>
      <c r="HPF2" s="995"/>
      <c r="HPG2" s="995"/>
      <c r="HPH2" s="995"/>
      <c r="HPI2" s="995"/>
      <c r="HPJ2" s="995"/>
      <c r="HPK2" s="995"/>
      <c r="HPL2" s="995"/>
      <c r="HPM2" s="995"/>
      <c r="HPN2" s="995"/>
      <c r="HPO2" s="995"/>
      <c r="HPP2" s="995"/>
      <c r="HPQ2" s="995"/>
      <c r="HPR2" s="995"/>
      <c r="HPS2" s="995"/>
      <c r="HPT2" s="995"/>
      <c r="HPU2" s="995"/>
      <c r="HPV2" s="995"/>
      <c r="HPW2" s="995"/>
      <c r="HPX2" s="995"/>
      <c r="HPY2" s="995"/>
      <c r="HPZ2" s="995"/>
      <c r="HQA2" s="995"/>
      <c r="HQB2" s="995"/>
      <c r="HQC2" s="995"/>
      <c r="HQD2" s="995"/>
      <c r="HQE2" s="995"/>
      <c r="HQF2" s="995"/>
      <c r="HQG2" s="995"/>
      <c r="HQH2" s="995"/>
      <c r="HQI2" s="995"/>
      <c r="HQJ2" s="995"/>
      <c r="HQK2" s="995"/>
      <c r="HQL2" s="995"/>
      <c r="HQM2" s="995"/>
      <c r="HQN2" s="995"/>
      <c r="HQO2" s="995"/>
      <c r="HQP2" s="995"/>
      <c r="HQQ2" s="995"/>
      <c r="HQR2" s="995"/>
      <c r="HQS2" s="995"/>
      <c r="HQT2" s="995"/>
      <c r="HQU2" s="995"/>
      <c r="HQV2" s="995"/>
      <c r="HQW2" s="995"/>
      <c r="HQX2" s="995"/>
      <c r="HQY2" s="995"/>
      <c r="HQZ2" s="995"/>
      <c r="HRA2" s="995"/>
      <c r="HRB2" s="995"/>
      <c r="HRC2" s="995"/>
      <c r="HRD2" s="995"/>
      <c r="HRE2" s="995"/>
      <c r="HRF2" s="995"/>
      <c r="HRG2" s="995"/>
      <c r="HRH2" s="995"/>
      <c r="HRI2" s="995"/>
      <c r="HRJ2" s="995"/>
      <c r="HRK2" s="995"/>
      <c r="HRL2" s="995"/>
      <c r="HRM2" s="995"/>
      <c r="HRN2" s="995"/>
      <c r="HRO2" s="995"/>
      <c r="HRP2" s="995"/>
      <c r="HRQ2" s="995"/>
      <c r="HRR2" s="995"/>
      <c r="HRS2" s="995"/>
      <c r="HRT2" s="995"/>
      <c r="HRU2" s="995"/>
      <c r="HRV2" s="995"/>
      <c r="HRW2" s="995"/>
      <c r="HRX2" s="995"/>
      <c r="HRY2" s="995"/>
      <c r="HRZ2" s="995"/>
      <c r="HSA2" s="995"/>
      <c r="HSB2" s="995"/>
      <c r="HSC2" s="995"/>
      <c r="HSD2" s="995"/>
      <c r="HSE2" s="995"/>
      <c r="HSF2" s="995"/>
      <c r="HSG2" s="995"/>
      <c r="HSH2" s="995"/>
      <c r="HSI2" s="995"/>
      <c r="HSJ2" s="995"/>
      <c r="HSK2" s="995"/>
      <c r="HSL2" s="995"/>
      <c r="HSM2" s="995"/>
      <c r="HSN2" s="995"/>
      <c r="HSO2" s="995"/>
      <c r="HSP2" s="995"/>
      <c r="HSQ2" s="995"/>
      <c r="HSR2" s="995"/>
      <c r="HSS2" s="995"/>
      <c r="HST2" s="995"/>
      <c r="HSU2" s="995"/>
      <c r="HSV2" s="995"/>
      <c r="HSW2" s="995"/>
      <c r="HSX2" s="995"/>
      <c r="HSY2" s="995"/>
      <c r="HSZ2" s="995"/>
      <c r="HTA2" s="995"/>
      <c r="HTB2" s="995"/>
      <c r="HTC2" s="995"/>
      <c r="HTD2" s="995"/>
      <c r="HTE2" s="995"/>
      <c r="HTF2" s="995"/>
      <c r="HTG2" s="995"/>
      <c r="HTH2" s="995"/>
      <c r="HTI2" s="995"/>
      <c r="HTJ2" s="995"/>
      <c r="HTK2" s="995"/>
      <c r="HTL2" s="995"/>
      <c r="HTM2" s="995"/>
      <c r="HTN2" s="995"/>
      <c r="HTO2" s="995"/>
      <c r="HTP2" s="995"/>
      <c r="HTQ2" s="995"/>
      <c r="HTR2" s="995"/>
      <c r="HTS2" s="995"/>
      <c r="HTT2" s="995"/>
      <c r="HTU2" s="995"/>
      <c r="HTV2" s="995"/>
      <c r="HTW2" s="995"/>
      <c r="HTX2" s="995"/>
      <c r="HTY2" s="995"/>
      <c r="HTZ2" s="995"/>
      <c r="HUA2" s="995"/>
      <c r="HUB2" s="995"/>
      <c r="HUC2" s="995"/>
      <c r="HUD2" s="995"/>
      <c r="HUE2" s="995"/>
      <c r="HUF2" s="995"/>
      <c r="HUG2" s="995"/>
      <c r="HUH2" s="995"/>
      <c r="HUI2" s="995"/>
      <c r="HUJ2" s="995"/>
      <c r="HUK2" s="995"/>
      <c r="HUL2" s="995"/>
      <c r="HUM2" s="995"/>
      <c r="HUN2" s="995"/>
      <c r="HUO2" s="995"/>
      <c r="HUP2" s="995"/>
      <c r="HUQ2" s="995"/>
      <c r="HUR2" s="995"/>
      <c r="HUS2" s="995"/>
      <c r="HUT2" s="995"/>
      <c r="HUU2" s="995"/>
      <c r="HUV2" s="995"/>
      <c r="HUW2" s="995"/>
      <c r="HUX2" s="995"/>
      <c r="HUY2" s="995"/>
      <c r="HUZ2" s="995"/>
      <c r="HVA2" s="995"/>
      <c r="HVB2" s="995"/>
      <c r="HVC2" s="995"/>
      <c r="HVD2" s="995"/>
      <c r="HVE2" s="995"/>
      <c r="HVF2" s="995"/>
      <c r="HVG2" s="995"/>
      <c r="HVH2" s="995"/>
      <c r="HVI2" s="995"/>
      <c r="HVJ2" s="995"/>
      <c r="HVK2" s="995"/>
      <c r="HVL2" s="995"/>
      <c r="HVM2" s="995"/>
      <c r="HVN2" s="995"/>
      <c r="HVO2" s="995"/>
      <c r="HVP2" s="995"/>
      <c r="HVQ2" s="995"/>
      <c r="HVR2" s="995"/>
      <c r="HVS2" s="995"/>
      <c r="HVT2" s="995"/>
      <c r="HVU2" s="995"/>
      <c r="HVV2" s="995"/>
      <c r="HVW2" s="995"/>
      <c r="HVX2" s="995"/>
      <c r="HVY2" s="995"/>
      <c r="HVZ2" s="995"/>
      <c r="HWA2" s="995"/>
      <c r="HWB2" s="995"/>
      <c r="HWC2" s="995"/>
      <c r="HWD2" s="995"/>
      <c r="HWE2" s="995"/>
      <c r="HWF2" s="995"/>
      <c r="HWG2" s="995"/>
      <c r="HWH2" s="995"/>
      <c r="HWI2" s="995"/>
      <c r="HWJ2" s="995"/>
      <c r="HWK2" s="995"/>
      <c r="HWL2" s="995"/>
      <c r="HWM2" s="995"/>
      <c r="HWN2" s="995"/>
      <c r="HWO2" s="995"/>
      <c r="HWP2" s="995"/>
      <c r="HWQ2" s="995"/>
      <c r="HWR2" s="995"/>
      <c r="HWS2" s="995"/>
      <c r="HWT2" s="995"/>
      <c r="HWU2" s="995"/>
      <c r="HWV2" s="995"/>
      <c r="HWW2" s="995"/>
      <c r="HWX2" s="995"/>
      <c r="HWY2" s="995"/>
      <c r="HWZ2" s="995"/>
      <c r="HXA2" s="995"/>
      <c r="HXB2" s="995"/>
      <c r="HXC2" s="995"/>
      <c r="HXD2" s="995"/>
      <c r="HXE2" s="995"/>
      <c r="HXF2" s="995"/>
      <c r="HXG2" s="995"/>
      <c r="HXH2" s="995"/>
      <c r="HXI2" s="995"/>
      <c r="HXJ2" s="995"/>
      <c r="HXK2" s="995"/>
      <c r="HXL2" s="995"/>
      <c r="HXM2" s="995"/>
      <c r="HXN2" s="995"/>
      <c r="HXO2" s="995"/>
      <c r="HXP2" s="995"/>
      <c r="HXQ2" s="995"/>
      <c r="HXR2" s="995"/>
      <c r="HXS2" s="995"/>
      <c r="HXT2" s="995"/>
      <c r="HXU2" s="995"/>
      <c r="HXV2" s="995"/>
      <c r="HXW2" s="995"/>
      <c r="HXX2" s="995"/>
      <c r="HXY2" s="995"/>
      <c r="HXZ2" s="995"/>
      <c r="HYA2" s="995"/>
      <c r="HYB2" s="995"/>
      <c r="HYC2" s="995"/>
      <c r="HYD2" s="995"/>
      <c r="HYE2" s="995"/>
      <c r="HYF2" s="995"/>
      <c r="HYG2" s="995"/>
      <c r="HYH2" s="995"/>
      <c r="HYI2" s="995"/>
      <c r="HYJ2" s="995"/>
      <c r="HYK2" s="995"/>
      <c r="HYL2" s="995"/>
      <c r="HYM2" s="995"/>
      <c r="HYN2" s="995"/>
      <c r="HYO2" s="995"/>
      <c r="HYP2" s="995"/>
      <c r="HYQ2" s="995"/>
      <c r="HYR2" s="995"/>
      <c r="HYS2" s="995"/>
      <c r="HYT2" s="995"/>
      <c r="HYU2" s="995"/>
      <c r="HYV2" s="995"/>
      <c r="HYW2" s="995"/>
      <c r="HYX2" s="995"/>
      <c r="HYY2" s="995"/>
      <c r="HYZ2" s="995"/>
      <c r="HZA2" s="995"/>
      <c r="HZB2" s="995"/>
      <c r="HZC2" s="995"/>
      <c r="HZD2" s="995"/>
      <c r="HZE2" s="995"/>
      <c r="HZF2" s="995"/>
      <c r="HZG2" s="995"/>
      <c r="HZH2" s="995"/>
      <c r="HZI2" s="995"/>
      <c r="HZJ2" s="995"/>
      <c r="HZK2" s="995"/>
      <c r="HZL2" s="995"/>
      <c r="HZM2" s="995"/>
      <c r="HZN2" s="995"/>
      <c r="HZO2" s="995"/>
      <c r="HZP2" s="995"/>
      <c r="HZQ2" s="995"/>
      <c r="HZR2" s="995"/>
      <c r="HZS2" s="995"/>
      <c r="HZT2" s="995"/>
      <c r="HZU2" s="995"/>
      <c r="HZV2" s="995"/>
      <c r="HZW2" s="995"/>
      <c r="HZX2" s="995"/>
      <c r="HZY2" s="995"/>
      <c r="HZZ2" s="995"/>
      <c r="IAA2" s="995"/>
      <c r="IAB2" s="995"/>
      <c r="IAC2" s="995"/>
      <c r="IAD2" s="995"/>
      <c r="IAE2" s="995"/>
      <c r="IAF2" s="995"/>
      <c r="IAG2" s="995"/>
      <c r="IAH2" s="995"/>
      <c r="IAI2" s="995"/>
      <c r="IAJ2" s="995"/>
      <c r="IAK2" s="995"/>
      <c r="IAL2" s="995"/>
      <c r="IAM2" s="995"/>
      <c r="IAN2" s="995"/>
      <c r="IAO2" s="995"/>
      <c r="IAP2" s="995"/>
      <c r="IAQ2" s="995"/>
      <c r="IAR2" s="995"/>
      <c r="IAS2" s="995"/>
      <c r="IAT2" s="995"/>
      <c r="IAU2" s="995"/>
      <c r="IAV2" s="995"/>
      <c r="IAW2" s="995"/>
      <c r="IAX2" s="995"/>
      <c r="IAY2" s="995"/>
      <c r="IAZ2" s="995"/>
      <c r="IBA2" s="995"/>
      <c r="IBB2" s="995"/>
      <c r="IBC2" s="995"/>
      <c r="IBD2" s="995"/>
      <c r="IBE2" s="995"/>
      <c r="IBF2" s="995"/>
      <c r="IBG2" s="995"/>
      <c r="IBH2" s="995"/>
      <c r="IBI2" s="995"/>
      <c r="IBJ2" s="995"/>
      <c r="IBK2" s="995"/>
      <c r="IBL2" s="995"/>
      <c r="IBM2" s="995"/>
      <c r="IBN2" s="995"/>
      <c r="IBO2" s="995"/>
      <c r="IBP2" s="995"/>
      <c r="IBQ2" s="995"/>
      <c r="IBR2" s="995"/>
      <c r="IBS2" s="995"/>
      <c r="IBT2" s="995"/>
      <c r="IBU2" s="995"/>
      <c r="IBV2" s="995"/>
      <c r="IBW2" s="995"/>
      <c r="IBX2" s="995"/>
      <c r="IBY2" s="995"/>
      <c r="IBZ2" s="995"/>
      <c r="ICA2" s="995"/>
      <c r="ICB2" s="995"/>
      <c r="ICC2" s="995"/>
      <c r="ICD2" s="995"/>
      <c r="ICE2" s="995"/>
      <c r="ICF2" s="995"/>
      <c r="ICG2" s="995"/>
      <c r="ICH2" s="995"/>
      <c r="ICI2" s="995"/>
      <c r="ICJ2" s="995"/>
      <c r="ICK2" s="995"/>
      <c r="ICL2" s="995"/>
      <c r="ICM2" s="995"/>
      <c r="ICN2" s="995"/>
      <c r="ICO2" s="995"/>
      <c r="ICP2" s="995"/>
      <c r="ICQ2" s="995"/>
      <c r="ICR2" s="995"/>
      <c r="ICS2" s="995"/>
      <c r="ICT2" s="995"/>
      <c r="ICU2" s="995"/>
      <c r="ICV2" s="995"/>
      <c r="ICW2" s="995"/>
      <c r="ICX2" s="995"/>
      <c r="ICY2" s="995"/>
      <c r="ICZ2" s="995"/>
      <c r="IDA2" s="995"/>
      <c r="IDB2" s="995"/>
      <c r="IDC2" s="995"/>
      <c r="IDD2" s="995"/>
      <c r="IDE2" s="995"/>
      <c r="IDF2" s="995"/>
      <c r="IDG2" s="995"/>
      <c r="IDH2" s="995"/>
      <c r="IDI2" s="995"/>
      <c r="IDJ2" s="995"/>
      <c r="IDK2" s="995"/>
      <c r="IDL2" s="995"/>
      <c r="IDM2" s="995"/>
      <c r="IDN2" s="995"/>
      <c r="IDO2" s="995"/>
      <c r="IDP2" s="995"/>
      <c r="IDQ2" s="995"/>
      <c r="IDR2" s="995"/>
      <c r="IDS2" s="995"/>
      <c r="IDT2" s="995"/>
      <c r="IDU2" s="995"/>
      <c r="IDV2" s="995"/>
      <c r="IDW2" s="995"/>
      <c r="IDX2" s="995"/>
      <c r="IDY2" s="995"/>
      <c r="IDZ2" s="995"/>
      <c r="IEA2" s="995"/>
      <c r="IEB2" s="995"/>
      <c r="IEC2" s="995"/>
      <c r="IED2" s="995"/>
      <c r="IEE2" s="995"/>
      <c r="IEF2" s="995"/>
      <c r="IEG2" s="995"/>
      <c r="IEH2" s="995"/>
      <c r="IEI2" s="995"/>
      <c r="IEJ2" s="995"/>
      <c r="IEK2" s="995"/>
      <c r="IEL2" s="995"/>
      <c r="IEM2" s="995"/>
      <c r="IEN2" s="995"/>
      <c r="IEO2" s="995"/>
      <c r="IEP2" s="995"/>
      <c r="IEQ2" s="995"/>
      <c r="IER2" s="995"/>
      <c r="IES2" s="995"/>
      <c r="IET2" s="995"/>
      <c r="IEU2" s="995"/>
      <c r="IEV2" s="995"/>
      <c r="IEW2" s="995"/>
      <c r="IEX2" s="995"/>
      <c r="IEY2" s="995"/>
      <c r="IEZ2" s="995"/>
      <c r="IFA2" s="995"/>
      <c r="IFB2" s="995"/>
      <c r="IFC2" s="995"/>
      <c r="IFD2" s="995"/>
      <c r="IFE2" s="995"/>
      <c r="IFF2" s="995"/>
      <c r="IFG2" s="995"/>
      <c r="IFH2" s="995"/>
      <c r="IFI2" s="995"/>
      <c r="IFJ2" s="995"/>
      <c r="IFK2" s="995"/>
      <c r="IFL2" s="995"/>
      <c r="IFM2" s="995"/>
      <c r="IFN2" s="995"/>
      <c r="IFO2" s="995"/>
      <c r="IFP2" s="995"/>
      <c r="IFQ2" s="995"/>
      <c r="IFR2" s="995"/>
      <c r="IFS2" s="995"/>
      <c r="IFT2" s="995"/>
      <c r="IFU2" s="995"/>
      <c r="IFV2" s="995"/>
      <c r="IFW2" s="995"/>
      <c r="IFX2" s="995"/>
      <c r="IFY2" s="995"/>
      <c r="IFZ2" s="995"/>
      <c r="IGA2" s="995"/>
      <c r="IGB2" s="995"/>
      <c r="IGC2" s="995"/>
      <c r="IGD2" s="995"/>
      <c r="IGE2" s="995"/>
      <c r="IGF2" s="995"/>
      <c r="IGG2" s="995"/>
      <c r="IGH2" s="995"/>
      <c r="IGI2" s="995"/>
      <c r="IGJ2" s="995"/>
      <c r="IGK2" s="995"/>
      <c r="IGL2" s="995"/>
      <c r="IGM2" s="995"/>
      <c r="IGN2" s="995"/>
      <c r="IGO2" s="995"/>
      <c r="IGP2" s="995"/>
      <c r="IGQ2" s="995"/>
      <c r="IGR2" s="995"/>
      <c r="IGS2" s="995"/>
      <c r="IGT2" s="995"/>
      <c r="IGU2" s="995"/>
      <c r="IGV2" s="995"/>
      <c r="IGW2" s="995"/>
      <c r="IGX2" s="995"/>
      <c r="IGY2" s="995"/>
      <c r="IGZ2" s="995"/>
      <c r="IHA2" s="995"/>
      <c r="IHB2" s="995"/>
      <c r="IHC2" s="995"/>
      <c r="IHD2" s="995"/>
      <c r="IHE2" s="995"/>
      <c r="IHF2" s="995"/>
      <c r="IHG2" s="995"/>
      <c r="IHH2" s="995"/>
      <c r="IHI2" s="995"/>
      <c r="IHJ2" s="995"/>
      <c r="IHK2" s="995"/>
      <c r="IHL2" s="995"/>
      <c r="IHM2" s="995"/>
      <c r="IHN2" s="995"/>
      <c r="IHO2" s="995"/>
      <c r="IHP2" s="995"/>
      <c r="IHQ2" s="995"/>
      <c r="IHR2" s="995"/>
      <c r="IHS2" s="995"/>
      <c r="IHT2" s="995"/>
      <c r="IHU2" s="995"/>
      <c r="IHV2" s="995"/>
      <c r="IHW2" s="995"/>
      <c r="IHX2" s="995"/>
      <c r="IHY2" s="995"/>
      <c r="IHZ2" s="995"/>
      <c r="IIA2" s="995"/>
      <c r="IIB2" s="995"/>
      <c r="IIC2" s="995"/>
      <c r="IID2" s="995"/>
      <c r="IIE2" s="995"/>
      <c r="IIF2" s="995"/>
      <c r="IIG2" s="995"/>
      <c r="IIH2" s="995"/>
      <c r="III2" s="995"/>
      <c r="IIJ2" s="995"/>
      <c r="IIK2" s="995"/>
      <c r="IIL2" s="995"/>
      <c r="IIM2" s="995"/>
      <c r="IIN2" s="995"/>
      <c r="IIO2" s="995"/>
      <c r="IIP2" s="995"/>
      <c r="IIQ2" s="995"/>
      <c r="IIR2" s="995"/>
      <c r="IIS2" s="995"/>
      <c r="IIT2" s="995"/>
      <c r="IIU2" s="995"/>
      <c r="IIV2" s="995"/>
      <c r="IIW2" s="995"/>
      <c r="IIX2" s="995"/>
      <c r="IIY2" s="995"/>
      <c r="IIZ2" s="995"/>
      <c r="IJA2" s="995"/>
      <c r="IJB2" s="995"/>
      <c r="IJC2" s="995"/>
      <c r="IJD2" s="995"/>
      <c r="IJE2" s="995"/>
      <c r="IJF2" s="995"/>
      <c r="IJG2" s="995"/>
      <c r="IJH2" s="995"/>
      <c r="IJI2" s="995"/>
      <c r="IJJ2" s="995"/>
      <c r="IJK2" s="995"/>
      <c r="IJL2" s="995"/>
      <c r="IJM2" s="995"/>
      <c r="IJN2" s="995"/>
      <c r="IJO2" s="995"/>
      <c r="IJP2" s="995"/>
      <c r="IJQ2" s="995"/>
      <c r="IJR2" s="995"/>
      <c r="IJS2" s="995"/>
      <c r="IJT2" s="995"/>
      <c r="IJU2" s="995"/>
      <c r="IJV2" s="995"/>
      <c r="IJW2" s="995"/>
      <c r="IJX2" s="995"/>
      <c r="IJY2" s="995"/>
      <c r="IJZ2" s="995"/>
      <c r="IKA2" s="995"/>
      <c r="IKB2" s="995"/>
      <c r="IKC2" s="995"/>
      <c r="IKD2" s="995"/>
      <c r="IKE2" s="995"/>
      <c r="IKF2" s="995"/>
      <c r="IKG2" s="995"/>
      <c r="IKH2" s="995"/>
      <c r="IKI2" s="995"/>
      <c r="IKJ2" s="995"/>
      <c r="IKK2" s="995"/>
      <c r="IKL2" s="995"/>
      <c r="IKM2" s="995"/>
      <c r="IKN2" s="995"/>
      <c r="IKO2" s="995"/>
      <c r="IKP2" s="995"/>
      <c r="IKQ2" s="995"/>
      <c r="IKR2" s="995"/>
      <c r="IKS2" s="995"/>
      <c r="IKT2" s="995"/>
      <c r="IKU2" s="995"/>
      <c r="IKV2" s="995"/>
      <c r="IKW2" s="995"/>
      <c r="IKX2" s="995"/>
      <c r="IKY2" s="995"/>
      <c r="IKZ2" s="995"/>
      <c r="ILA2" s="995"/>
      <c r="ILB2" s="995"/>
      <c r="ILC2" s="995"/>
      <c r="ILD2" s="995"/>
      <c r="ILE2" s="995"/>
      <c r="ILF2" s="995"/>
      <c r="ILG2" s="995"/>
      <c r="ILH2" s="995"/>
      <c r="ILI2" s="995"/>
      <c r="ILJ2" s="995"/>
      <c r="ILK2" s="995"/>
      <c r="ILL2" s="995"/>
      <c r="ILM2" s="995"/>
      <c r="ILN2" s="995"/>
      <c r="ILO2" s="995"/>
      <c r="ILP2" s="995"/>
      <c r="ILQ2" s="995"/>
      <c r="ILR2" s="995"/>
      <c r="ILS2" s="995"/>
      <c r="ILT2" s="995"/>
      <c r="ILU2" s="995"/>
      <c r="ILV2" s="995"/>
      <c r="ILW2" s="995"/>
      <c r="ILX2" s="995"/>
      <c r="ILY2" s="995"/>
      <c r="ILZ2" s="995"/>
      <c r="IMA2" s="995"/>
      <c r="IMB2" s="995"/>
      <c r="IMC2" s="995"/>
      <c r="IMD2" s="995"/>
      <c r="IME2" s="995"/>
      <c r="IMF2" s="995"/>
      <c r="IMG2" s="995"/>
      <c r="IMH2" s="995"/>
      <c r="IMI2" s="995"/>
      <c r="IMJ2" s="995"/>
      <c r="IMK2" s="995"/>
      <c r="IML2" s="995"/>
      <c r="IMM2" s="995"/>
      <c r="IMN2" s="995"/>
      <c r="IMO2" s="995"/>
      <c r="IMP2" s="995"/>
      <c r="IMQ2" s="995"/>
      <c r="IMR2" s="995"/>
      <c r="IMS2" s="995"/>
      <c r="IMT2" s="995"/>
      <c r="IMU2" s="995"/>
      <c r="IMV2" s="995"/>
      <c r="IMW2" s="995"/>
      <c r="IMX2" s="995"/>
      <c r="IMY2" s="995"/>
      <c r="IMZ2" s="995"/>
      <c r="INA2" s="995"/>
      <c r="INB2" s="995"/>
      <c r="INC2" s="995"/>
      <c r="IND2" s="995"/>
      <c r="INE2" s="995"/>
      <c r="INF2" s="995"/>
      <c r="ING2" s="995"/>
      <c r="INH2" s="995"/>
      <c r="INI2" s="995"/>
      <c r="INJ2" s="995"/>
      <c r="INK2" s="995"/>
      <c r="INL2" s="995"/>
      <c r="INM2" s="995"/>
      <c r="INN2" s="995"/>
      <c r="INO2" s="995"/>
      <c r="INP2" s="995"/>
      <c r="INQ2" s="995"/>
      <c r="INR2" s="995"/>
      <c r="INS2" s="995"/>
      <c r="INT2" s="995"/>
      <c r="INU2" s="995"/>
      <c r="INV2" s="995"/>
      <c r="INW2" s="995"/>
      <c r="INX2" s="995"/>
      <c r="INY2" s="995"/>
      <c r="INZ2" s="995"/>
      <c r="IOA2" s="995"/>
      <c r="IOB2" s="995"/>
      <c r="IOC2" s="995"/>
      <c r="IOD2" s="995"/>
      <c r="IOE2" s="995"/>
      <c r="IOF2" s="995"/>
      <c r="IOG2" s="995"/>
      <c r="IOH2" s="995"/>
      <c r="IOI2" s="995"/>
      <c r="IOJ2" s="995"/>
      <c r="IOK2" s="995"/>
      <c r="IOL2" s="995"/>
      <c r="IOM2" s="995"/>
      <c r="ION2" s="995"/>
      <c r="IOO2" s="995"/>
      <c r="IOP2" s="995"/>
      <c r="IOQ2" s="995"/>
      <c r="IOR2" s="995"/>
      <c r="IOS2" s="995"/>
      <c r="IOT2" s="995"/>
      <c r="IOU2" s="995"/>
      <c r="IOV2" s="995"/>
      <c r="IOW2" s="995"/>
      <c r="IOX2" s="995"/>
      <c r="IOY2" s="995"/>
      <c r="IOZ2" s="995"/>
      <c r="IPA2" s="995"/>
      <c r="IPB2" s="995"/>
      <c r="IPC2" s="995"/>
      <c r="IPD2" s="995"/>
      <c r="IPE2" s="995"/>
      <c r="IPF2" s="995"/>
      <c r="IPG2" s="995"/>
      <c r="IPH2" s="995"/>
      <c r="IPI2" s="995"/>
      <c r="IPJ2" s="995"/>
      <c r="IPK2" s="995"/>
      <c r="IPL2" s="995"/>
      <c r="IPM2" s="995"/>
      <c r="IPN2" s="995"/>
      <c r="IPO2" s="995"/>
      <c r="IPP2" s="995"/>
      <c r="IPQ2" s="995"/>
      <c r="IPR2" s="995"/>
      <c r="IPS2" s="995"/>
      <c r="IPT2" s="995"/>
      <c r="IPU2" s="995"/>
      <c r="IPV2" s="995"/>
      <c r="IPW2" s="995"/>
      <c r="IPX2" s="995"/>
      <c r="IPY2" s="995"/>
      <c r="IPZ2" s="995"/>
      <c r="IQA2" s="995"/>
      <c r="IQB2" s="995"/>
      <c r="IQC2" s="995"/>
      <c r="IQD2" s="995"/>
      <c r="IQE2" s="995"/>
      <c r="IQF2" s="995"/>
      <c r="IQG2" s="995"/>
      <c r="IQH2" s="995"/>
      <c r="IQI2" s="995"/>
      <c r="IQJ2" s="995"/>
      <c r="IQK2" s="995"/>
      <c r="IQL2" s="995"/>
      <c r="IQM2" s="995"/>
      <c r="IQN2" s="995"/>
      <c r="IQO2" s="995"/>
      <c r="IQP2" s="995"/>
      <c r="IQQ2" s="995"/>
      <c r="IQR2" s="995"/>
      <c r="IQS2" s="995"/>
      <c r="IQT2" s="995"/>
      <c r="IQU2" s="995"/>
      <c r="IQV2" s="995"/>
      <c r="IQW2" s="995"/>
      <c r="IQX2" s="995"/>
      <c r="IQY2" s="995"/>
      <c r="IQZ2" s="995"/>
      <c r="IRA2" s="995"/>
      <c r="IRB2" s="995"/>
      <c r="IRC2" s="995"/>
      <c r="IRD2" s="995"/>
      <c r="IRE2" s="995"/>
      <c r="IRF2" s="995"/>
      <c r="IRG2" s="995"/>
      <c r="IRH2" s="995"/>
      <c r="IRI2" s="995"/>
      <c r="IRJ2" s="995"/>
      <c r="IRK2" s="995"/>
      <c r="IRL2" s="995"/>
      <c r="IRM2" s="995"/>
      <c r="IRN2" s="995"/>
      <c r="IRO2" s="995"/>
      <c r="IRP2" s="995"/>
      <c r="IRQ2" s="995"/>
      <c r="IRR2" s="995"/>
      <c r="IRS2" s="995"/>
      <c r="IRT2" s="995"/>
      <c r="IRU2" s="995"/>
      <c r="IRV2" s="995"/>
      <c r="IRW2" s="995"/>
      <c r="IRX2" s="995"/>
      <c r="IRY2" s="995"/>
      <c r="IRZ2" s="995"/>
      <c r="ISA2" s="995"/>
      <c r="ISB2" s="995"/>
      <c r="ISC2" s="995"/>
      <c r="ISD2" s="995"/>
      <c r="ISE2" s="995"/>
      <c r="ISF2" s="995"/>
      <c r="ISG2" s="995"/>
      <c r="ISH2" s="995"/>
      <c r="ISI2" s="995"/>
      <c r="ISJ2" s="995"/>
      <c r="ISK2" s="995"/>
      <c r="ISL2" s="995"/>
      <c r="ISM2" s="995"/>
      <c r="ISN2" s="995"/>
      <c r="ISO2" s="995"/>
      <c r="ISP2" s="995"/>
      <c r="ISQ2" s="995"/>
      <c r="ISR2" s="995"/>
      <c r="ISS2" s="995"/>
      <c r="IST2" s="995"/>
      <c r="ISU2" s="995"/>
      <c r="ISV2" s="995"/>
      <c r="ISW2" s="995"/>
      <c r="ISX2" s="995"/>
      <c r="ISY2" s="995"/>
      <c r="ISZ2" s="995"/>
      <c r="ITA2" s="995"/>
      <c r="ITB2" s="995"/>
      <c r="ITC2" s="995"/>
      <c r="ITD2" s="995"/>
      <c r="ITE2" s="995"/>
      <c r="ITF2" s="995"/>
      <c r="ITG2" s="995"/>
      <c r="ITH2" s="995"/>
      <c r="ITI2" s="995"/>
      <c r="ITJ2" s="995"/>
      <c r="ITK2" s="995"/>
      <c r="ITL2" s="995"/>
      <c r="ITM2" s="995"/>
      <c r="ITN2" s="995"/>
      <c r="ITO2" s="995"/>
      <c r="ITP2" s="995"/>
      <c r="ITQ2" s="995"/>
      <c r="ITR2" s="995"/>
      <c r="ITS2" s="995"/>
      <c r="ITT2" s="995"/>
      <c r="ITU2" s="995"/>
      <c r="ITV2" s="995"/>
      <c r="ITW2" s="995"/>
      <c r="ITX2" s="995"/>
      <c r="ITY2" s="995"/>
      <c r="ITZ2" s="995"/>
      <c r="IUA2" s="995"/>
      <c r="IUB2" s="995"/>
      <c r="IUC2" s="995"/>
      <c r="IUD2" s="995"/>
      <c r="IUE2" s="995"/>
      <c r="IUF2" s="995"/>
      <c r="IUG2" s="995"/>
      <c r="IUH2" s="995"/>
      <c r="IUI2" s="995"/>
      <c r="IUJ2" s="995"/>
      <c r="IUK2" s="995"/>
      <c r="IUL2" s="995"/>
      <c r="IUM2" s="995"/>
      <c r="IUN2" s="995"/>
      <c r="IUO2" s="995"/>
      <c r="IUP2" s="995"/>
      <c r="IUQ2" s="995"/>
      <c r="IUR2" s="995"/>
      <c r="IUS2" s="995"/>
      <c r="IUT2" s="995"/>
      <c r="IUU2" s="995"/>
      <c r="IUV2" s="995"/>
      <c r="IUW2" s="995"/>
      <c r="IUX2" s="995"/>
      <c r="IUY2" s="995"/>
      <c r="IUZ2" s="995"/>
      <c r="IVA2" s="995"/>
      <c r="IVB2" s="995"/>
      <c r="IVC2" s="995"/>
      <c r="IVD2" s="995"/>
      <c r="IVE2" s="995"/>
      <c r="IVF2" s="995"/>
      <c r="IVG2" s="995"/>
      <c r="IVH2" s="995"/>
      <c r="IVI2" s="995"/>
      <c r="IVJ2" s="995"/>
      <c r="IVK2" s="995"/>
      <c r="IVL2" s="995"/>
      <c r="IVM2" s="995"/>
      <c r="IVN2" s="995"/>
      <c r="IVO2" s="995"/>
      <c r="IVP2" s="995"/>
      <c r="IVQ2" s="995"/>
      <c r="IVR2" s="995"/>
      <c r="IVS2" s="995"/>
      <c r="IVT2" s="995"/>
      <c r="IVU2" s="995"/>
      <c r="IVV2" s="995"/>
      <c r="IVW2" s="995"/>
      <c r="IVX2" s="995"/>
      <c r="IVY2" s="995"/>
      <c r="IVZ2" s="995"/>
      <c r="IWA2" s="995"/>
      <c r="IWB2" s="995"/>
      <c r="IWC2" s="995"/>
      <c r="IWD2" s="995"/>
      <c r="IWE2" s="995"/>
      <c r="IWF2" s="995"/>
      <c r="IWG2" s="995"/>
      <c r="IWH2" s="995"/>
      <c r="IWI2" s="995"/>
      <c r="IWJ2" s="995"/>
      <c r="IWK2" s="995"/>
      <c r="IWL2" s="995"/>
      <c r="IWM2" s="995"/>
      <c r="IWN2" s="995"/>
      <c r="IWO2" s="995"/>
      <c r="IWP2" s="995"/>
      <c r="IWQ2" s="995"/>
      <c r="IWR2" s="995"/>
      <c r="IWS2" s="995"/>
      <c r="IWT2" s="995"/>
      <c r="IWU2" s="995"/>
      <c r="IWV2" s="995"/>
      <c r="IWW2" s="995"/>
      <c r="IWX2" s="995"/>
      <c r="IWY2" s="995"/>
      <c r="IWZ2" s="995"/>
      <c r="IXA2" s="995"/>
      <c r="IXB2" s="995"/>
      <c r="IXC2" s="995"/>
      <c r="IXD2" s="995"/>
      <c r="IXE2" s="995"/>
      <c r="IXF2" s="995"/>
      <c r="IXG2" s="995"/>
      <c r="IXH2" s="995"/>
      <c r="IXI2" s="995"/>
      <c r="IXJ2" s="995"/>
      <c r="IXK2" s="995"/>
      <c r="IXL2" s="995"/>
      <c r="IXM2" s="995"/>
      <c r="IXN2" s="995"/>
      <c r="IXO2" s="995"/>
      <c r="IXP2" s="995"/>
      <c r="IXQ2" s="995"/>
      <c r="IXR2" s="995"/>
      <c r="IXS2" s="995"/>
      <c r="IXT2" s="995"/>
      <c r="IXU2" s="995"/>
      <c r="IXV2" s="995"/>
      <c r="IXW2" s="995"/>
      <c r="IXX2" s="995"/>
      <c r="IXY2" s="995"/>
      <c r="IXZ2" s="995"/>
      <c r="IYA2" s="995"/>
      <c r="IYB2" s="995"/>
      <c r="IYC2" s="995"/>
      <c r="IYD2" s="995"/>
      <c r="IYE2" s="995"/>
      <c r="IYF2" s="995"/>
      <c r="IYG2" s="995"/>
      <c r="IYH2" s="995"/>
      <c r="IYI2" s="995"/>
      <c r="IYJ2" s="995"/>
      <c r="IYK2" s="995"/>
      <c r="IYL2" s="995"/>
      <c r="IYM2" s="995"/>
      <c r="IYN2" s="995"/>
      <c r="IYO2" s="995"/>
      <c r="IYP2" s="995"/>
      <c r="IYQ2" s="995"/>
      <c r="IYR2" s="995"/>
      <c r="IYS2" s="995"/>
      <c r="IYT2" s="995"/>
      <c r="IYU2" s="995"/>
      <c r="IYV2" s="995"/>
      <c r="IYW2" s="995"/>
      <c r="IYX2" s="995"/>
      <c r="IYY2" s="995"/>
      <c r="IYZ2" s="995"/>
      <c r="IZA2" s="995"/>
      <c r="IZB2" s="995"/>
      <c r="IZC2" s="995"/>
      <c r="IZD2" s="995"/>
      <c r="IZE2" s="995"/>
      <c r="IZF2" s="995"/>
      <c r="IZG2" s="995"/>
      <c r="IZH2" s="995"/>
      <c r="IZI2" s="995"/>
      <c r="IZJ2" s="995"/>
      <c r="IZK2" s="995"/>
      <c r="IZL2" s="995"/>
      <c r="IZM2" s="995"/>
      <c r="IZN2" s="995"/>
      <c r="IZO2" s="995"/>
      <c r="IZP2" s="995"/>
      <c r="IZQ2" s="995"/>
      <c r="IZR2" s="995"/>
      <c r="IZS2" s="995"/>
      <c r="IZT2" s="995"/>
      <c r="IZU2" s="995"/>
      <c r="IZV2" s="995"/>
      <c r="IZW2" s="995"/>
      <c r="IZX2" s="995"/>
      <c r="IZY2" s="995"/>
      <c r="IZZ2" s="995"/>
      <c r="JAA2" s="995"/>
      <c r="JAB2" s="995"/>
      <c r="JAC2" s="995"/>
      <c r="JAD2" s="995"/>
      <c r="JAE2" s="995"/>
      <c r="JAF2" s="995"/>
      <c r="JAG2" s="995"/>
      <c r="JAH2" s="995"/>
      <c r="JAI2" s="995"/>
      <c r="JAJ2" s="995"/>
      <c r="JAK2" s="995"/>
      <c r="JAL2" s="995"/>
      <c r="JAM2" s="995"/>
      <c r="JAN2" s="995"/>
      <c r="JAO2" s="995"/>
      <c r="JAP2" s="995"/>
      <c r="JAQ2" s="995"/>
      <c r="JAR2" s="995"/>
      <c r="JAS2" s="995"/>
      <c r="JAT2" s="995"/>
      <c r="JAU2" s="995"/>
      <c r="JAV2" s="995"/>
      <c r="JAW2" s="995"/>
      <c r="JAX2" s="995"/>
      <c r="JAY2" s="995"/>
      <c r="JAZ2" s="995"/>
      <c r="JBA2" s="995"/>
      <c r="JBB2" s="995"/>
      <c r="JBC2" s="995"/>
      <c r="JBD2" s="995"/>
      <c r="JBE2" s="995"/>
      <c r="JBF2" s="995"/>
      <c r="JBG2" s="995"/>
      <c r="JBH2" s="995"/>
      <c r="JBI2" s="995"/>
      <c r="JBJ2" s="995"/>
      <c r="JBK2" s="995"/>
      <c r="JBL2" s="995"/>
      <c r="JBM2" s="995"/>
      <c r="JBN2" s="995"/>
      <c r="JBO2" s="995"/>
      <c r="JBP2" s="995"/>
      <c r="JBQ2" s="995"/>
      <c r="JBR2" s="995"/>
      <c r="JBS2" s="995"/>
      <c r="JBT2" s="995"/>
      <c r="JBU2" s="995"/>
      <c r="JBV2" s="995"/>
      <c r="JBW2" s="995"/>
      <c r="JBX2" s="995"/>
      <c r="JBY2" s="995"/>
      <c r="JBZ2" s="995"/>
      <c r="JCA2" s="995"/>
      <c r="JCB2" s="995"/>
      <c r="JCC2" s="995"/>
      <c r="JCD2" s="995"/>
      <c r="JCE2" s="995"/>
      <c r="JCF2" s="995"/>
      <c r="JCG2" s="995"/>
      <c r="JCH2" s="995"/>
      <c r="JCI2" s="995"/>
      <c r="JCJ2" s="995"/>
      <c r="JCK2" s="995"/>
      <c r="JCL2" s="995"/>
      <c r="JCM2" s="995"/>
      <c r="JCN2" s="995"/>
      <c r="JCO2" s="995"/>
      <c r="JCP2" s="995"/>
      <c r="JCQ2" s="995"/>
      <c r="JCR2" s="995"/>
      <c r="JCS2" s="995"/>
      <c r="JCT2" s="995"/>
      <c r="JCU2" s="995"/>
      <c r="JCV2" s="995"/>
      <c r="JCW2" s="995"/>
      <c r="JCX2" s="995"/>
      <c r="JCY2" s="995"/>
      <c r="JCZ2" s="995"/>
      <c r="JDA2" s="995"/>
      <c r="JDB2" s="995"/>
      <c r="JDC2" s="995"/>
      <c r="JDD2" s="995"/>
      <c r="JDE2" s="995"/>
      <c r="JDF2" s="995"/>
      <c r="JDG2" s="995"/>
      <c r="JDH2" s="995"/>
      <c r="JDI2" s="995"/>
      <c r="JDJ2" s="995"/>
      <c r="JDK2" s="995"/>
      <c r="JDL2" s="995"/>
      <c r="JDM2" s="995"/>
      <c r="JDN2" s="995"/>
      <c r="JDO2" s="995"/>
      <c r="JDP2" s="995"/>
      <c r="JDQ2" s="995"/>
      <c r="JDR2" s="995"/>
      <c r="JDS2" s="995"/>
      <c r="JDT2" s="995"/>
      <c r="JDU2" s="995"/>
      <c r="JDV2" s="995"/>
      <c r="JDW2" s="995"/>
      <c r="JDX2" s="995"/>
      <c r="JDY2" s="995"/>
      <c r="JDZ2" s="995"/>
      <c r="JEA2" s="995"/>
      <c r="JEB2" s="995"/>
      <c r="JEC2" s="995"/>
      <c r="JED2" s="995"/>
      <c r="JEE2" s="995"/>
      <c r="JEF2" s="995"/>
      <c r="JEG2" s="995"/>
      <c r="JEH2" s="995"/>
      <c r="JEI2" s="995"/>
      <c r="JEJ2" s="995"/>
      <c r="JEK2" s="995"/>
      <c r="JEL2" s="995"/>
      <c r="JEM2" s="995"/>
      <c r="JEN2" s="995"/>
      <c r="JEO2" s="995"/>
      <c r="JEP2" s="995"/>
      <c r="JEQ2" s="995"/>
      <c r="JER2" s="995"/>
      <c r="JES2" s="995"/>
      <c r="JET2" s="995"/>
      <c r="JEU2" s="995"/>
      <c r="JEV2" s="995"/>
      <c r="JEW2" s="995"/>
      <c r="JEX2" s="995"/>
      <c r="JEY2" s="995"/>
      <c r="JEZ2" s="995"/>
      <c r="JFA2" s="995"/>
      <c r="JFB2" s="995"/>
      <c r="JFC2" s="995"/>
      <c r="JFD2" s="995"/>
      <c r="JFE2" s="995"/>
      <c r="JFF2" s="995"/>
      <c r="JFG2" s="995"/>
      <c r="JFH2" s="995"/>
      <c r="JFI2" s="995"/>
      <c r="JFJ2" s="995"/>
      <c r="JFK2" s="995"/>
      <c r="JFL2" s="995"/>
      <c r="JFM2" s="995"/>
      <c r="JFN2" s="995"/>
      <c r="JFO2" s="995"/>
      <c r="JFP2" s="995"/>
      <c r="JFQ2" s="995"/>
      <c r="JFR2" s="995"/>
      <c r="JFS2" s="995"/>
      <c r="JFT2" s="995"/>
      <c r="JFU2" s="995"/>
      <c r="JFV2" s="995"/>
      <c r="JFW2" s="995"/>
      <c r="JFX2" s="995"/>
      <c r="JFY2" s="995"/>
      <c r="JFZ2" s="995"/>
      <c r="JGA2" s="995"/>
      <c r="JGB2" s="995"/>
      <c r="JGC2" s="995"/>
      <c r="JGD2" s="995"/>
      <c r="JGE2" s="995"/>
      <c r="JGF2" s="995"/>
      <c r="JGG2" s="995"/>
      <c r="JGH2" s="995"/>
      <c r="JGI2" s="995"/>
      <c r="JGJ2" s="995"/>
      <c r="JGK2" s="995"/>
      <c r="JGL2" s="995"/>
      <c r="JGM2" s="995"/>
      <c r="JGN2" s="995"/>
      <c r="JGO2" s="995"/>
      <c r="JGP2" s="995"/>
      <c r="JGQ2" s="995"/>
      <c r="JGR2" s="995"/>
      <c r="JGS2" s="995"/>
      <c r="JGT2" s="995"/>
      <c r="JGU2" s="995"/>
      <c r="JGV2" s="995"/>
      <c r="JGW2" s="995"/>
      <c r="JGX2" s="995"/>
      <c r="JGY2" s="995"/>
      <c r="JGZ2" s="995"/>
      <c r="JHA2" s="995"/>
      <c r="JHB2" s="995"/>
      <c r="JHC2" s="995"/>
      <c r="JHD2" s="995"/>
      <c r="JHE2" s="995"/>
      <c r="JHF2" s="995"/>
      <c r="JHG2" s="995"/>
      <c r="JHH2" s="995"/>
      <c r="JHI2" s="995"/>
      <c r="JHJ2" s="995"/>
      <c r="JHK2" s="995"/>
      <c r="JHL2" s="995"/>
      <c r="JHM2" s="995"/>
      <c r="JHN2" s="995"/>
      <c r="JHO2" s="995"/>
      <c r="JHP2" s="995"/>
      <c r="JHQ2" s="995"/>
      <c r="JHR2" s="995"/>
      <c r="JHS2" s="995"/>
      <c r="JHT2" s="995"/>
      <c r="JHU2" s="995"/>
      <c r="JHV2" s="995"/>
      <c r="JHW2" s="995"/>
      <c r="JHX2" s="995"/>
      <c r="JHY2" s="995"/>
      <c r="JHZ2" s="995"/>
      <c r="JIA2" s="995"/>
      <c r="JIB2" s="995"/>
      <c r="JIC2" s="995"/>
      <c r="JID2" s="995"/>
      <c r="JIE2" s="995"/>
      <c r="JIF2" s="995"/>
      <c r="JIG2" s="995"/>
      <c r="JIH2" s="995"/>
      <c r="JII2" s="995"/>
      <c r="JIJ2" s="995"/>
      <c r="JIK2" s="995"/>
      <c r="JIL2" s="995"/>
      <c r="JIM2" s="995"/>
      <c r="JIN2" s="995"/>
      <c r="JIO2" s="995"/>
      <c r="JIP2" s="995"/>
      <c r="JIQ2" s="995"/>
      <c r="JIR2" s="995"/>
      <c r="JIS2" s="995"/>
      <c r="JIT2" s="995"/>
      <c r="JIU2" s="995"/>
      <c r="JIV2" s="995"/>
      <c r="JIW2" s="995"/>
      <c r="JIX2" s="995"/>
      <c r="JIY2" s="995"/>
      <c r="JIZ2" s="995"/>
      <c r="JJA2" s="995"/>
      <c r="JJB2" s="995"/>
      <c r="JJC2" s="995"/>
      <c r="JJD2" s="995"/>
      <c r="JJE2" s="995"/>
      <c r="JJF2" s="995"/>
      <c r="JJG2" s="995"/>
      <c r="JJH2" s="995"/>
      <c r="JJI2" s="995"/>
      <c r="JJJ2" s="995"/>
      <c r="JJK2" s="995"/>
      <c r="JJL2" s="995"/>
      <c r="JJM2" s="995"/>
      <c r="JJN2" s="995"/>
      <c r="JJO2" s="995"/>
      <c r="JJP2" s="995"/>
      <c r="JJQ2" s="995"/>
      <c r="JJR2" s="995"/>
      <c r="JJS2" s="995"/>
      <c r="JJT2" s="995"/>
      <c r="JJU2" s="995"/>
      <c r="JJV2" s="995"/>
      <c r="JJW2" s="995"/>
      <c r="JJX2" s="995"/>
      <c r="JJY2" s="995"/>
      <c r="JJZ2" s="995"/>
      <c r="JKA2" s="995"/>
      <c r="JKB2" s="995"/>
      <c r="JKC2" s="995"/>
      <c r="JKD2" s="995"/>
      <c r="JKE2" s="995"/>
      <c r="JKF2" s="995"/>
      <c r="JKG2" s="995"/>
      <c r="JKH2" s="995"/>
      <c r="JKI2" s="995"/>
      <c r="JKJ2" s="995"/>
      <c r="JKK2" s="995"/>
      <c r="JKL2" s="995"/>
      <c r="JKM2" s="995"/>
      <c r="JKN2" s="995"/>
      <c r="JKO2" s="995"/>
      <c r="JKP2" s="995"/>
      <c r="JKQ2" s="995"/>
      <c r="JKR2" s="995"/>
      <c r="JKS2" s="995"/>
      <c r="JKT2" s="995"/>
      <c r="JKU2" s="995"/>
      <c r="JKV2" s="995"/>
      <c r="JKW2" s="995"/>
      <c r="JKX2" s="995"/>
      <c r="JKY2" s="995"/>
      <c r="JKZ2" s="995"/>
      <c r="JLA2" s="995"/>
      <c r="JLB2" s="995"/>
      <c r="JLC2" s="995"/>
      <c r="JLD2" s="995"/>
      <c r="JLE2" s="995"/>
      <c r="JLF2" s="995"/>
      <c r="JLG2" s="995"/>
      <c r="JLH2" s="995"/>
      <c r="JLI2" s="995"/>
      <c r="JLJ2" s="995"/>
      <c r="JLK2" s="995"/>
      <c r="JLL2" s="995"/>
      <c r="JLM2" s="995"/>
      <c r="JLN2" s="995"/>
      <c r="JLO2" s="995"/>
      <c r="JLP2" s="995"/>
      <c r="JLQ2" s="995"/>
      <c r="JLR2" s="995"/>
      <c r="JLS2" s="995"/>
      <c r="JLT2" s="995"/>
      <c r="JLU2" s="995"/>
      <c r="JLV2" s="995"/>
      <c r="JLW2" s="995"/>
      <c r="JLX2" s="995"/>
      <c r="JLY2" s="995"/>
      <c r="JLZ2" s="995"/>
      <c r="JMA2" s="995"/>
      <c r="JMB2" s="995"/>
      <c r="JMC2" s="995"/>
      <c r="JMD2" s="995"/>
      <c r="JME2" s="995"/>
      <c r="JMF2" s="995"/>
      <c r="JMG2" s="995"/>
      <c r="JMH2" s="995"/>
      <c r="JMI2" s="995"/>
      <c r="JMJ2" s="995"/>
      <c r="JMK2" s="995"/>
      <c r="JML2" s="995"/>
      <c r="JMM2" s="995"/>
      <c r="JMN2" s="995"/>
      <c r="JMO2" s="995"/>
      <c r="JMP2" s="995"/>
      <c r="JMQ2" s="995"/>
      <c r="JMR2" s="995"/>
      <c r="JMS2" s="995"/>
      <c r="JMT2" s="995"/>
      <c r="JMU2" s="995"/>
      <c r="JMV2" s="995"/>
      <c r="JMW2" s="995"/>
      <c r="JMX2" s="995"/>
      <c r="JMY2" s="995"/>
      <c r="JMZ2" s="995"/>
      <c r="JNA2" s="995"/>
      <c r="JNB2" s="995"/>
      <c r="JNC2" s="995"/>
      <c r="JND2" s="995"/>
      <c r="JNE2" s="995"/>
      <c r="JNF2" s="995"/>
      <c r="JNG2" s="995"/>
      <c r="JNH2" s="995"/>
      <c r="JNI2" s="995"/>
      <c r="JNJ2" s="995"/>
      <c r="JNK2" s="995"/>
      <c r="JNL2" s="995"/>
      <c r="JNM2" s="995"/>
      <c r="JNN2" s="995"/>
      <c r="JNO2" s="995"/>
      <c r="JNP2" s="995"/>
      <c r="JNQ2" s="995"/>
      <c r="JNR2" s="995"/>
      <c r="JNS2" s="995"/>
      <c r="JNT2" s="995"/>
      <c r="JNU2" s="995"/>
      <c r="JNV2" s="995"/>
      <c r="JNW2" s="995"/>
      <c r="JNX2" s="995"/>
      <c r="JNY2" s="995"/>
      <c r="JNZ2" s="995"/>
      <c r="JOA2" s="995"/>
      <c r="JOB2" s="995"/>
      <c r="JOC2" s="995"/>
      <c r="JOD2" s="995"/>
      <c r="JOE2" s="995"/>
      <c r="JOF2" s="995"/>
      <c r="JOG2" s="995"/>
      <c r="JOH2" s="995"/>
      <c r="JOI2" s="995"/>
      <c r="JOJ2" s="995"/>
      <c r="JOK2" s="995"/>
      <c r="JOL2" s="995"/>
      <c r="JOM2" s="995"/>
      <c r="JON2" s="995"/>
      <c r="JOO2" s="995"/>
      <c r="JOP2" s="995"/>
      <c r="JOQ2" s="995"/>
      <c r="JOR2" s="995"/>
      <c r="JOS2" s="995"/>
      <c r="JOT2" s="995"/>
      <c r="JOU2" s="995"/>
      <c r="JOV2" s="995"/>
      <c r="JOW2" s="995"/>
      <c r="JOX2" s="995"/>
      <c r="JOY2" s="995"/>
      <c r="JOZ2" s="995"/>
      <c r="JPA2" s="995"/>
      <c r="JPB2" s="995"/>
      <c r="JPC2" s="995"/>
      <c r="JPD2" s="995"/>
      <c r="JPE2" s="995"/>
      <c r="JPF2" s="995"/>
      <c r="JPG2" s="995"/>
      <c r="JPH2" s="995"/>
      <c r="JPI2" s="995"/>
      <c r="JPJ2" s="995"/>
      <c r="JPK2" s="995"/>
      <c r="JPL2" s="995"/>
      <c r="JPM2" s="995"/>
      <c r="JPN2" s="995"/>
      <c r="JPO2" s="995"/>
      <c r="JPP2" s="995"/>
      <c r="JPQ2" s="995"/>
      <c r="JPR2" s="995"/>
      <c r="JPS2" s="995"/>
      <c r="JPT2" s="995"/>
      <c r="JPU2" s="995"/>
      <c r="JPV2" s="995"/>
      <c r="JPW2" s="995"/>
      <c r="JPX2" s="995"/>
      <c r="JPY2" s="995"/>
      <c r="JPZ2" s="995"/>
      <c r="JQA2" s="995"/>
      <c r="JQB2" s="995"/>
      <c r="JQC2" s="995"/>
      <c r="JQD2" s="995"/>
      <c r="JQE2" s="995"/>
      <c r="JQF2" s="995"/>
      <c r="JQG2" s="995"/>
      <c r="JQH2" s="995"/>
      <c r="JQI2" s="995"/>
      <c r="JQJ2" s="995"/>
      <c r="JQK2" s="995"/>
      <c r="JQL2" s="995"/>
      <c r="JQM2" s="995"/>
      <c r="JQN2" s="995"/>
      <c r="JQO2" s="995"/>
      <c r="JQP2" s="995"/>
      <c r="JQQ2" s="995"/>
      <c r="JQR2" s="995"/>
      <c r="JQS2" s="995"/>
      <c r="JQT2" s="995"/>
      <c r="JQU2" s="995"/>
      <c r="JQV2" s="995"/>
      <c r="JQW2" s="995"/>
      <c r="JQX2" s="995"/>
      <c r="JQY2" s="995"/>
      <c r="JQZ2" s="995"/>
      <c r="JRA2" s="995"/>
      <c r="JRB2" s="995"/>
      <c r="JRC2" s="995"/>
      <c r="JRD2" s="995"/>
      <c r="JRE2" s="995"/>
      <c r="JRF2" s="995"/>
      <c r="JRG2" s="995"/>
      <c r="JRH2" s="995"/>
      <c r="JRI2" s="995"/>
      <c r="JRJ2" s="995"/>
      <c r="JRK2" s="995"/>
      <c r="JRL2" s="995"/>
      <c r="JRM2" s="995"/>
      <c r="JRN2" s="995"/>
      <c r="JRO2" s="995"/>
      <c r="JRP2" s="995"/>
      <c r="JRQ2" s="995"/>
      <c r="JRR2" s="995"/>
      <c r="JRS2" s="995"/>
      <c r="JRT2" s="995"/>
      <c r="JRU2" s="995"/>
      <c r="JRV2" s="995"/>
      <c r="JRW2" s="995"/>
      <c r="JRX2" s="995"/>
      <c r="JRY2" s="995"/>
      <c r="JRZ2" s="995"/>
      <c r="JSA2" s="995"/>
      <c r="JSB2" s="995"/>
      <c r="JSC2" s="995"/>
      <c r="JSD2" s="995"/>
      <c r="JSE2" s="995"/>
      <c r="JSF2" s="995"/>
      <c r="JSG2" s="995"/>
      <c r="JSH2" s="995"/>
      <c r="JSI2" s="995"/>
      <c r="JSJ2" s="995"/>
      <c r="JSK2" s="995"/>
      <c r="JSL2" s="995"/>
      <c r="JSM2" s="995"/>
      <c r="JSN2" s="995"/>
      <c r="JSO2" s="995"/>
      <c r="JSP2" s="995"/>
      <c r="JSQ2" s="995"/>
      <c r="JSR2" s="995"/>
      <c r="JSS2" s="995"/>
      <c r="JST2" s="995"/>
      <c r="JSU2" s="995"/>
      <c r="JSV2" s="995"/>
      <c r="JSW2" s="995"/>
      <c r="JSX2" s="995"/>
      <c r="JSY2" s="995"/>
      <c r="JSZ2" s="995"/>
      <c r="JTA2" s="995"/>
      <c r="JTB2" s="995"/>
      <c r="JTC2" s="995"/>
      <c r="JTD2" s="995"/>
      <c r="JTE2" s="995"/>
      <c r="JTF2" s="995"/>
      <c r="JTG2" s="995"/>
      <c r="JTH2" s="995"/>
      <c r="JTI2" s="995"/>
      <c r="JTJ2" s="995"/>
      <c r="JTK2" s="995"/>
      <c r="JTL2" s="995"/>
      <c r="JTM2" s="995"/>
      <c r="JTN2" s="995"/>
      <c r="JTO2" s="995"/>
      <c r="JTP2" s="995"/>
      <c r="JTQ2" s="995"/>
      <c r="JTR2" s="995"/>
      <c r="JTS2" s="995"/>
      <c r="JTT2" s="995"/>
      <c r="JTU2" s="995"/>
      <c r="JTV2" s="995"/>
      <c r="JTW2" s="995"/>
      <c r="JTX2" s="995"/>
      <c r="JTY2" s="995"/>
      <c r="JTZ2" s="995"/>
      <c r="JUA2" s="995"/>
      <c r="JUB2" s="995"/>
      <c r="JUC2" s="995"/>
      <c r="JUD2" s="995"/>
      <c r="JUE2" s="995"/>
      <c r="JUF2" s="995"/>
      <c r="JUG2" s="995"/>
      <c r="JUH2" s="995"/>
      <c r="JUI2" s="995"/>
      <c r="JUJ2" s="995"/>
      <c r="JUK2" s="995"/>
      <c r="JUL2" s="995"/>
      <c r="JUM2" s="995"/>
      <c r="JUN2" s="995"/>
      <c r="JUO2" s="995"/>
      <c r="JUP2" s="995"/>
      <c r="JUQ2" s="995"/>
      <c r="JUR2" s="995"/>
      <c r="JUS2" s="995"/>
      <c r="JUT2" s="995"/>
      <c r="JUU2" s="995"/>
      <c r="JUV2" s="995"/>
      <c r="JUW2" s="995"/>
      <c r="JUX2" s="995"/>
      <c r="JUY2" s="995"/>
      <c r="JUZ2" s="995"/>
      <c r="JVA2" s="995"/>
      <c r="JVB2" s="995"/>
      <c r="JVC2" s="995"/>
      <c r="JVD2" s="995"/>
      <c r="JVE2" s="995"/>
      <c r="JVF2" s="995"/>
      <c r="JVG2" s="995"/>
      <c r="JVH2" s="995"/>
      <c r="JVI2" s="995"/>
      <c r="JVJ2" s="995"/>
      <c r="JVK2" s="995"/>
      <c r="JVL2" s="995"/>
      <c r="JVM2" s="995"/>
      <c r="JVN2" s="995"/>
      <c r="JVO2" s="995"/>
      <c r="JVP2" s="995"/>
      <c r="JVQ2" s="995"/>
      <c r="JVR2" s="995"/>
      <c r="JVS2" s="995"/>
      <c r="JVT2" s="995"/>
      <c r="JVU2" s="995"/>
      <c r="JVV2" s="995"/>
      <c r="JVW2" s="995"/>
      <c r="JVX2" s="995"/>
      <c r="JVY2" s="995"/>
      <c r="JVZ2" s="995"/>
      <c r="JWA2" s="995"/>
      <c r="JWB2" s="995"/>
      <c r="JWC2" s="995"/>
      <c r="JWD2" s="995"/>
      <c r="JWE2" s="995"/>
      <c r="JWF2" s="995"/>
      <c r="JWG2" s="995"/>
      <c r="JWH2" s="995"/>
      <c r="JWI2" s="995"/>
      <c r="JWJ2" s="995"/>
      <c r="JWK2" s="995"/>
      <c r="JWL2" s="995"/>
      <c r="JWM2" s="995"/>
      <c r="JWN2" s="995"/>
      <c r="JWO2" s="995"/>
      <c r="JWP2" s="995"/>
      <c r="JWQ2" s="995"/>
      <c r="JWR2" s="995"/>
      <c r="JWS2" s="995"/>
      <c r="JWT2" s="995"/>
      <c r="JWU2" s="995"/>
      <c r="JWV2" s="995"/>
      <c r="JWW2" s="995"/>
      <c r="JWX2" s="995"/>
      <c r="JWY2" s="995"/>
      <c r="JWZ2" s="995"/>
      <c r="JXA2" s="995"/>
      <c r="JXB2" s="995"/>
      <c r="JXC2" s="995"/>
      <c r="JXD2" s="995"/>
      <c r="JXE2" s="995"/>
      <c r="JXF2" s="995"/>
      <c r="JXG2" s="995"/>
      <c r="JXH2" s="995"/>
      <c r="JXI2" s="995"/>
      <c r="JXJ2" s="995"/>
      <c r="JXK2" s="995"/>
      <c r="JXL2" s="995"/>
      <c r="JXM2" s="995"/>
      <c r="JXN2" s="995"/>
      <c r="JXO2" s="995"/>
      <c r="JXP2" s="995"/>
      <c r="JXQ2" s="995"/>
      <c r="JXR2" s="995"/>
      <c r="JXS2" s="995"/>
      <c r="JXT2" s="995"/>
      <c r="JXU2" s="995"/>
      <c r="JXV2" s="995"/>
      <c r="JXW2" s="995"/>
      <c r="JXX2" s="995"/>
      <c r="JXY2" s="995"/>
      <c r="JXZ2" s="995"/>
      <c r="JYA2" s="995"/>
      <c r="JYB2" s="995"/>
      <c r="JYC2" s="995"/>
      <c r="JYD2" s="995"/>
      <c r="JYE2" s="995"/>
      <c r="JYF2" s="995"/>
      <c r="JYG2" s="995"/>
      <c r="JYH2" s="995"/>
      <c r="JYI2" s="995"/>
      <c r="JYJ2" s="995"/>
      <c r="JYK2" s="995"/>
      <c r="JYL2" s="995"/>
      <c r="JYM2" s="995"/>
      <c r="JYN2" s="995"/>
      <c r="JYO2" s="995"/>
      <c r="JYP2" s="995"/>
      <c r="JYQ2" s="995"/>
      <c r="JYR2" s="995"/>
      <c r="JYS2" s="995"/>
      <c r="JYT2" s="995"/>
      <c r="JYU2" s="995"/>
      <c r="JYV2" s="995"/>
      <c r="JYW2" s="995"/>
      <c r="JYX2" s="995"/>
      <c r="JYY2" s="995"/>
      <c r="JYZ2" s="995"/>
      <c r="JZA2" s="995"/>
      <c r="JZB2" s="995"/>
      <c r="JZC2" s="995"/>
      <c r="JZD2" s="995"/>
      <c r="JZE2" s="995"/>
      <c r="JZF2" s="995"/>
      <c r="JZG2" s="995"/>
      <c r="JZH2" s="995"/>
      <c r="JZI2" s="995"/>
      <c r="JZJ2" s="995"/>
      <c r="JZK2" s="995"/>
      <c r="JZL2" s="995"/>
      <c r="JZM2" s="995"/>
      <c r="JZN2" s="995"/>
      <c r="JZO2" s="995"/>
      <c r="JZP2" s="995"/>
      <c r="JZQ2" s="995"/>
      <c r="JZR2" s="995"/>
      <c r="JZS2" s="995"/>
      <c r="JZT2" s="995"/>
      <c r="JZU2" s="995"/>
      <c r="JZV2" s="995"/>
      <c r="JZW2" s="995"/>
      <c r="JZX2" s="995"/>
      <c r="JZY2" s="995"/>
      <c r="JZZ2" s="995"/>
      <c r="KAA2" s="995"/>
      <c r="KAB2" s="995"/>
      <c r="KAC2" s="995"/>
      <c r="KAD2" s="995"/>
      <c r="KAE2" s="995"/>
      <c r="KAF2" s="995"/>
      <c r="KAG2" s="995"/>
      <c r="KAH2" s="995"/>
      <c r="KAI2" s="995"/>
      <c r="KAJ2" s="995"/>
      <c r="KAK2" s="995"/>
      <c r="KAL2" s="995"/>
      <c r="KAM2" s="995"/>
      <c r="KAN2" s="995"/>
      <c r="KAO2" s="995"/>
      <c r="KAP2" s="995"/>
      <c r="KAQ2" s="995"/>
      <c r="KAR2" s="995"/>
      <c r="KAS2" s="995"/>
      <c r="KAT2" s="995"/>
      <c r="KAU2" s="995"/>
      <c r="KAV2" s="995"/>
      <c r="KAW2" s="995"/>
      <c r="KAX2" s="995"/>
      <c r="KAY2" s="995"/>
      <c r="KAZ2" s="995"/>
      <c r="KBA2" s="995"/>
      <c r="KBB2" s="995"/>
      <c r="KBC2" s="995"/>
      <c r="KBD2" s="995"/>
      <c r="KBE2" s="995"/>
      <c r="KBF2" s="995"/>
      <c r="KBG2" s="995"/>
      <c r="KBH2" s="995"/>
      <c r="KBI2" s="995"/>
      <c r="KBJ2" s="995"/>
      <c r="KBK2" s="995"/>
      <c r="KBL2" s="995"/>
      <c r="KBM2" s="995"/>
      <c r="KBN2" s="995"/>
      <c r="KBO2" s="995"/>
      <c r="KBP2" s="995"/>
      <c r="KBQ2" s="995"/>
      <c r="KBR2" s="995"/>
      <c r="KBS2" s="995"/>
      <c r="KBT2" s="995"/>
      <c r="KBU2" s="995"/>
      <c r="KBV2" s="995"/>
      <c r="KBW2" s="995"/>
      <c r="KBX2" s="995"/>
      <c r="KBY2" s="995"/>
      <c r="KBZ2" s="995"/>
      <c r="KCA2" s="995"/>
      <c r="KCB2" s="995"/>
      <c r="KCC2" s="995"/>
      <c r="KCD2" s="995"/>
      <c r="KCE2" s="995"/>
      <c r="KCF2" s="995"/>
      <c r="KCG2" s="995"/>
      <c r="KCH2" s="995"/>
      <c r="KCI2" s="995"/>
      <c r="KCJ2" s="995"/>
      <c r="KCK2" s="995"/>
      <c r="KCL2" s="995"/>
      <c r="KCM2" s="995"/>
      <c r="KCN2" s="995"/>
      <c r="KCO2" s="995"/>
      <c r="KCP2" s="995"/>
      <c r="KCQ2" s="995"/>
      <c r="KCR2" s="995"/>
      <c r="KCS2" s="995"/>
      <c r="KCT2" s="995"/>
      <c r="KCU2" s="995"/>
      <c r="KCV2" s="995"/>
      <c r="KCW2" s="995"/>
      <c r="KCX2" s="995"/>
      <c r="KCY2" s="995"/>
      <c r="KCZ2" s="995"/>
      <c r="KDA2" s="995"/>
      <c r="KDB2" s="995"/>
      <c r="KDC2" s="995"/>
      <c r="KDD2" s="995"/>
      <c r="KDE2" s="995"/>
      <c r="KDF2" s="995"/>
      <c r="KDG2" s="995"/>
      <c r="KDH2" s="995"/>
      <c r="KDI2" s="995"/>
      <c r="KDJ2" s="995"/>
      <c r="KDK2" s="995"/>
      <c r="KDL2" s="995"/>
      <c r="KDM2" s="995"/>
      <c r="KDN2" s="995"/>
      <c r="KDO2" s="995"/>
      <c r="KDP2" s="995"/>
      <c r="KDQ2" s="995"/>
      <c r="KDR2" s="995"/>
      <c r="KDS2" s="995"/>
      <c r="KDT2" s="995"/>
      <c r="KDU2" s="995"/>
      <c r="KDV2" s="995"/>
      <c r="KDW2" s="995"/>
      <c r="KDX2" s="995"/>
      <c r="KDY2" s="995"/>
      <c r="KDZ2" s="995"/>
      <c r="KEA2" s="995"/>
      <c r="KEB2" s="995"/>
      <c r="KEC2" s="995"/>
      <c r="KED2" s="995"/>
      <c r="KEE2" s="995"/>
      <c r="KEF2" s="995"/>
      <c r="KEG2" s="995"/>
      <c r="KEH2" s="995"/>
      <c r="KEI2" s="995"/>
      <c r="KEJ2" s="995"/>
      <c r="KEK2" s="995"/>
      <c r="KEL2" s="995"/>
      <c r="KEM2" s="995"/>
      <c r="KEN2" s="995"/>
      <c r="KEO2" s="995"/>
      <c r="KEP2" s="995"/>
      <c r="KEQ2" s="995"/>
      <c r="KER2" s="995"/>
      <c r="KES2" s="995"/>
      <c r="KET2" s="995"/>
      <c r="KEU2" s="995"/>
      <c r="KEV2" s="995"/>
      <c r="KEW2" s="995"/>
      <c r="KEX2" s="995"/>
      <c r="KEY2" s="995"/>
      <c r="KEZ2" s="995"/>
      <c r="KFA2" s="995"/>
      <c r="KFB2" s="995"/>
      <c r="KFC2" s="995"/>
      <c r="KFD2" s="995"/>
      <c r="KFE2" s="995"/>
      <c r="KFF2" s="995"/>
      <c r="KFG2" s="995"/>
      <c r="KFH2" s="995"/>
      <c r="KFI2" s="995"/>
      <c r="KFJ2" s="995"/>
      <c r="KFK2" s="995"/>
      <c r="KFL2" s="995"/>
      <c r="KFM2" s="995"/>
      <c r="KFN2" s="995"/>
      <c r="KFO2" s="995"/>
      <c r="KFP2" s="995"/>
      <c r="KFQ2" s="995"/>
      <c r="KFR2" s="995"/>
      <c r="KFS2" s="995"/>
      <c r="KFT2" s="995"/>
      <c r="KFU2" s="995"/>
      <c r="KFV2" s="995"/>
      <c r="KFW2" s="995"/>
      <c r="KFX2" s="995"/>
      <c r="KFY2" s="995"/>
      <c r="KFZ2" s="995"/>
      <c r="KGA2" s="995"/>
      <c r="KGB2" s="995"/>
      <c r="KGC2" s="995"/>
      <c r="KGD2" s="995"/>
      <c r="KGE2" s="995"/>
      <c r="KGF2" s="995"/>
      <c r="KGG2" s="995"/>
      <c r="KGH2" s="995"/>
      <c r="KGI2" s="995"/>
      <c r="KGJ2" s="995"/>
      <c r="KGK2" s="995"/>
      <c r="KGL2" s="995"/>
      <c r="KGM2" s="995"/>
      <c r="KGN2" s="995"/>
      <c r="KGO2" s="995"/>
      <c r="KGP2" s="995"/>
      <c r="KGQ2" s="995"/>
      <c r="KGR2" s="995"/>
      <c r="KGS2" s="995"/>
      <c r="KGT2" s="995"/>
      <c r="KGU2" s="995"/>
      <c r="KGV2" s="995"/>
      <c r="KGW2" s="995"/>
      <c r="KGX2" s="995"/>
      <c r="KGY2" s="995"/>
      <c r="KGZ2" s="995"/>
      <c r="KHA2" s="995"/>
      <c r="KHB2" s="995"/>
      <c r="KHC2" s="995"/>
      <c r="KHD2" s="995"/>
      <c r="KHE2" s="995"/>
      <c r="KHF2" s="995"/>
      <c r="KHG2" s="995"/>
      <c r="KHH2" s="995"/>
      <c r="KHI2" s="995"/>
      <c r="KHJ2" s="995"/>
      <c r="KHK2" s="995"/>
      <c r="KHL2" s="995"/>
      <c r="KHM2" s="995"/>
      <c r="KHN2" s="995"/>
      <c r="KHO2" s="995"/>
      <c r="KHP2" s="995"/>
      <c r="KHQ2" s="995"/>
      <c r="KHR2" s="995"/>
      <c r="KHS2" s="995"/>
      <c r="KHT2" s="995"/>
      <c r="KHU2" s="995"/>
      <c r="KHV2" s="995"/>
      <c r="KHW2" s="995"/>
      <c r="KHX2" s="995"/>
      <c r="KHY2" s="995"/>
      <c r="KHZ2" s="995"/>
      <c r="KIA2" s="995"/>
      <c r="KIB2" s="995"/>
      <c r="KIC2" s="995"/>
      <c r="KID2" s="995"/>
      <c r="KIE2" s="995"/>
      <c r="KIF2" s="995"/>
      <c r="KIG2" s="995"/>
      <c r="KIH2" s="995"/>
      <c r="KII2" s="995"/>
      <c r="KIJ2" s="995"/>
      <c r="KIK2" s="995"/>
      <c r="KIL2" s="995"/>
      <c r="KIM2" s="995"/>
      <c r="KIN2" s="995"/>
      <c r="KIO2" s="995"/>
      <c r="KIP2" s="995"/>
      <c r="KIQ2" s="995"/>
      <c r="KIR2" s="995"/>
      <c r="KIS2" s="995"/>
      <c r="KIT2" s="995"/>
      <c r="KIU2" s="995"/>
      <c r="KIV2" s="995"/>
      <c r="KIW2" s="995"/>
      <c r="KIX2" s="995"/>
      <c r="KIY2" s="995"/>
      <c r="KIZ2" s="995"/>
      <c r="KJA2" s="995"/>
      <c r="KJB2" s="995"/>
      <c r="KJC2" s="995"/>
      <c r="KJD2" s="995"/>
      <c r="KJE2" s="995"/>
      <c r="KJF2" s="995"/>
      <c r="KJG2" s="995"/>
      <c r="KJH2" s="995"/>
      <c r="KJI2" s="995"/>
      <c r="KJJ2" s="995"/>
      <c r="KJK2" s="995"/>
      <c r="KJL2" s="995"/>
      <c r="KJM2" s="995"/>
      <c r="KJN2" s="995"/>
      <c r="KJO2" s="995"/>
      <c r="KJP2" s="995"/>
      <c r="KJQ2" s="995"/>
      <c r="KJR2" s="995"/>
      <c r="KJS2" s="995"/>
      <c r="KJT2" s="995"/>
      <c r="KJU2" s="995"/>
      <c r="KJV2" s="995"/>
      <c r="KJW2" s="995"/>
      <c r="KJX2" s="995"/>
      <c r="KJY2" s="995"/>
      <c r="KJZ2" s="995"/>
      <c r="KKA2" s="995"/>
      <c r="KKB2" s="995"/>
      <c r="KKC2" s="995"/>
      <c r="KKD2" s="995"/>
      <c r="KKE2" s="995"/>
      <c r="KKF2" s="995"/>
      <c r="KKG2" s="995"/>
      <c r="KKH2" s="995"/>
      <c r="KKI2" s="995"/>
      <c r="KKJ2" s="995"/>
      <c r="KKK2" s="995"/>
      <c r="KKL2" s="995"/>
      <c r="KKM2" s="995"/>
      <c r="KKN2" s="995"/>
      <c r="KKO2" s="995"/>
      <c r="KKP2" s="995"/>
      <c r="KKQ2" s="995"/>
      <c r="KKR2" s="995"/>
      <c r="KKS2" s="995"/>
      <c r="KKT2" s="995"/>
      <c r="KKU2" s="995"/>
      <c r="KKV2" s="995"/>
      <c r="KKW2" s="995"/>
      <c r="KKX2" s="995"/>
      <c r="KKY2" s="995"/>
      <c r="KKZ2" s="995"/>
      <c r="KLA2" s="995"/>
      <c r="KLB2" s="995"/>
      <c r="KLC2" s="995"/>
      <c r="KLD2" s="995"/>
      <c r="KLE2" s="995"/>
      <c r="KLF2" s="995"/>
      <c r="KLG2" s="995"/>
      <c r="KLH2" s="995"/>
      <c r="KLI2" s="995"/>
      <c r="KLJ2" s="995"/>
      <c r="KLK2" s="995"/>
      <c r="KLL2" s="995"/>
      <c r="KLM2" s="995"/>
      <c r="KLN2" s="995"/>
      <c r="KLO2" s="995"/>
      <c r="KLP2" s="995"/>
      <c r="KLQ2" s="995"/>
      <c r="KLR2" s="995"/>
      <c r="KLS2" s="995"/>
      <c r="KLT2" s="995"/>
      <c r="KLU2" s="995"/>
      <c r="KLV2" s="995"/>
      <c r="KLW2" s="995"/>
      <c r="KLX2" s="995"/>
      <c r="KLY2" s="995"/>
      <c r="KLZ2" s="995"/>
      <c r="KMA2" s="995"/>
      <c r="KMB2" s="995"/>
      <c r="KMC2" s="995"/>
      <c r="KMD2" s="995"/>
      <c r="KME2" s="995"/>
      <c r="KMF2" s="995"/>
      <c r="KMG2" s="995"/>
      <c r="KMH2" s="995"/>
      <c r="KMI2" s="995"/>
      <c r="KMJ2" s="995"/>
      <c r="KMK2" s="995"/>
      <c r="KML2" s="995"/>
      <c r="KMM2" s="995"/>
      <c r="KMN2" s="995"/>
      <c r="KMO2" s="995"/>
      <c r="KMP2" s="995"/>
      <c r="KMQ2" s="995"/>
      <c r="KMR2" s="995"/>
      <c r="KMS2" s="995"/>
      <c r="KMT2" s="995"/>
      <c r="KMU2" s="995"/>
      <c r="KMV2" s="995"/>
      <c r="KMW2" s="995"/>
      <c r="KMX2" s="995"/>
      <c r="KMY2" s="995"/>
      <c r="KMZ2" s="995"/>
      <c r="KNA2" s="995"/>
      <c r="KNB2" s="995"/>
      <c r="KNC2" s="995"/>
      <c r="KND2" s="995"/>
      <c r="KNE2" s="995"/>
      <c r="KNF2" s="995"/>
      <c r="KNG2" s="995"/>
      <c r="KNH2" s="995"/>
      <c r="KNI2" s="995"/>
      <c r="KNJ2" s="995"/>
      <c r="KNK2" s="995"/>
      <c r="KNL2" s="995"/>
      <c r="KNM2" s="995"/>
      <c r="KNN2" s="995"/>
      <c r="KNO2" s="995"/>
      <c r="KNP2" s="995"/>
      <c r="KNQ2" s="995"/>
      <c r="KNR2" s="995"/>
      <c r="KNS2" s="995"/>
      <c r="KNT2" s="995"/>
      <c r="KNU2" s="995"/>
      <c r="KNV2" s="995"/>
      <c r="KNW2" s="995"/>
      <c r="KNX2" s="995"/>
      <c r="KNY2" s="995"/>
      <c r="KNZ2" s="995"/>
      <c r="KOA2" s="995"/>
      <c r="KOB2" s="995"/>
      <c r="KOC2" s="995"/>
      <c r="KOD2" s="995"/>
      <c r="KOE2" s="995"/>
      <c r="KOF2" s="995"/>
      <c r="KOG2" s="995"/>
      <c r="KOH2" s="995"/>
      <c r="KOI2" s="995"/>
      <c r="KOJ2" s="995"/>
      <c r="KOK2" s="995"/>
      <c r="KOL2" s="995"/>
      <c r="KOM2" s="995"/>
      <c r="KON2" s="995"/>
      <c r="KOO2" s="995"/>
      <c r="KOP2" s="995"/>
      <c r="KOQ2" s="995"/>
      <c r="KOR2" s="995"/>
      <c r="KOS2" s="995"/>
      <c r="KOT2" s="995"/>
      <c r="KOU2" s="995"/>
      <c r="KOV2" s="995"/>
      <c r="KOW2" s="995"/>
      <c r="KOX2" s="995"/>
      <c r="KOY2" s="995"/>
      <c r="KOZ2" s="995"/>
      <c r="KPA2" s="995"/>
      <c r="KPB2" s="995"/>
      <c r="KPC2" s="995"/>
      <c r="KPD2" s="995"/>
      <c r="KPE2" s="995"/>
      <c r="KPF2" s="995"/>
      <c r="KPG2" s="995"/>
      <c r="KPH2" s="995"/>
      <c r="KPI2" s="995"/>
      <c r="KPJ2" s="995"/>
      <c r="KPK2" s="995"/>
      <c r="KPL2" s="995"/>
      <c r="KPM2" s="995"/>
      <c r="KPN2" s="995"/>
      <c r="KPO2" s="995"/>
      <c r="KPP2" s="995"/>
      <c r="KPQ2" s="995"/>
      <c r="KPR2" s="995"/>
      <c r="KPS2" s="995"/>
      <c r="KPT2" s="995"/>
      <c r="KPU2" s="995"/>
      <c r="KPV2" s="995"/>
      <c r="KPW2" s="995"/>
      <c r="KPX2" s="995"/>
      <c r="KPY2" s="995"/>
      <c r="KPZ2" s="995"/>
      <c r="KQA2" s="995"/>
      <c r="KQB2" s="995"/>
      <c r="KQC2" s="995"/>
      <c r="KQD2" s="995"/>
      <c r="KQE2" s="995"/>
      <c r="KQF2" s="995"/>
      <c r="KQG2" s="995"/>
      <c r="KQH2" s="995"/>
      <c r="KQI2" s="995"/>
      <c r="KQJ2" s="995"/>
      <c r="KQK2" s="995"/>
      <c r="KQL2" s="995"/>
      <c r="KQM2" s="995"/>
      <c r="KQN2" s="995"/>
      <c r="KQO2" s="995"/>
      <c r="KQP2" s="995"/>
      <c r="KQQ2" s="995"/>
      <c r="KQR2" s="995"/>
      <c r="KQS2" s="995"/>
      <c r="KQT2" s="995"/>
      <c r="KQU2" s="995"/>
      <c r="KQV2" s="995"/>
      <c r="KQW2" s="995"/>
      <c r="KQX2" s="995"/>
      <c r="KQY2" s="995"/>
      <c r="KQZ2" s="995"/>
      <c r="KRA2" s="995"/>
      <c r="KRB2" s="995"/>
      <c r="KRC2" s="995"/>
      <c r="KRD2" s="995"/>
      <c r="KRE2" s="995"/>
      <c r="KRF2" s="995"/>
      <c r="KRG2" s="995"/>
      <c r="KRH2" s="995"/>
      <c r="KRI2" s="995"/>
      <c r="KRJ2" s="995"/>
      <c r="KRK2" s="995"/>
      <c r="KRL2" s="995"/>
      <c r="KRM2" s="995"/>
      <c r="KRN2" s="995"/>
      <c r="KRO2" s="995"/>
      <c r="KRP2" s="995"/>
      <c r="KRQ2" s="995"/>
      <c r="KRR2" s="995"/>
      <c r="KRS2" s="995"/>
      <c r="KRT2" s="995"/>
      <c r="KRU2" s="995"/>
      <c r="KRV2" s="995"/>
      <c r="KRW2" s="995"/>
      <c r="KRX2" s="995"/>
      <c r="KRY2" s="995"/>
      <c r="KRZ2" s="995"/>
      <c r="KSA2" s="995"/>
      <c r="KSB2" s="995"/>
      <c r="KSC2" s="995"/>
      <c r="KSD2" s="995"/>
      <c r="KSE2" s="995"/>
      <c r="KSF2" s="995"/>
      <c r="KSG2" s="995"/>
      <c r="KSH2" s="995"/>
      <c r="KSI2" s="995"/>
      <c r="KSJ2" s="995"/>
      <c r="KSK2" s="995"/>
      <c r="KSL2" s="995"/>
      <c r="KSM2" s="995"/>
      <c r="KSN2" s="995"/>
      <c r="KSO2" s="995"/>
      <c r="KSP2" s="995"/>
      <c r="KSQ2" s="995"/>
      <c r="KSR2" s="995"/>
      <c r="KSS2" s="995"/>
      <c r="KST2" s="995"/>
      <c r="KSU2" s="995"/>
      <c r="KSV2" s="995"/>
      <c r="KSW2" s="995"/>
      <c r="KSX2" s="995"/>
      <c r="KSY2" s="995"/>
      <c r="KSZ2" s="995"/>
      <c r="KTA2" s="995"/>
      <c r="KTB2" s="995"/>
      <c r="KTC2" s="995"/>
      <c r="KTD2" s="995"/>
      <c r="KTE2" s="995"/>
      <c r="KTF2" s="995"/>
      <c r="KTG2" s="995"/>
      <c r="KTH2" s="995"/>
      <c r="KTI2" s="995"/>
      <c r="KTJ2" s="995"/>
      <c r="KTK2" s="995"/>
      <c r="KTL2" s="995"/>
      <c r="KTM2" s="995"/>
      <c r="KTN2" s="995"/>
      <c r="KTO2" s="995"/>
      <c r="KTP2" s="995"/>
      <c r="KTQ2" s="995"/>
      <c r="KTR2" s="995"/>
      <c r="KTS2" s="995"/>
      <c r="KTT2" s="995"/>
      <c r="KTU2" s="995"/>
      <c r="KTV2" s="995"/>
      <c r="KTW2" s="995"/>
      <c r="KTX2" s="995"/>
      <c r="KTY2" s="995"/>
      <c r="KTZ2" s="995"/>
      <c r="KUA2" s="995"/>
      <c r="KUB2" s="995"/>
      <c r="KUC2" s="995"/>
      <c r="KUD2" s="995"/>
      <c r="KUE2" s="995"/>
      <c r="KUF2" s="995"/>
      <c r="KUG2" s="995"/>
      <c r="KUH2" s="995"/>
      <c r="KUI2" s="995"/>
      <c r="KUJ2" s="995"/>
      <c r="KUK2" s="995"/>
      <c r="KUL2" s="995"/>
      <c r="KUM2" s="995"/>
      <c r="KUN2" s="995"/>
      <c r="KUO2" s="995"/>
      <c r="KUP2" s="995"/>
      <c r="KUQ2" s="995"/>
      <c r="KUR2" s="995"/>
      <c r="KUS2" s="995"/>
      <c r="KUT2" s="995"/>
      <c r="KUU2" s="995"/>
      <c r="KUV2" s="995"/>
      <c r="KUW2" s="995"/>
      <c r="KUX2" s="995"/>
      <c r="KUY2" s="995"/>
      <c r="KUZ2" s="995"/>
      <c r="KVA2" s="995"/>
      <c r="KVB2" s="995"/>
      <c r="KVC2" s="995"/>
      <c r="KVD2" s="995"/>
      <c r="KVE2" s="995"/>
      <c r="KVF2" s="995"/>
      <c r="KVG2" s="995"/>
      <c r="KVH2" s="995"/>
      <c r="KVI2" s="995"/>
      <c r="KVJ2" s="995"/>
      <c r="KVK2" s="995"/>
      <c r="KVL2" s="995"/>
      <c r="KVM2" s="995"/>
      <c r="KVN2" s="995"/>
      <c r="KVO2" s="995"/>
      <c r="KVP2" s="995"/>
      <c r="KVQ2" s="995"/>
      <c r="KVR2" s="995"/>
      <c r="KVS2" s="995"/>
      <c r="KVT2" s="995"/>
      <c r="KVU2" s="995"/>
      <c r="KVV2" s="995"/>
      <c r="KVW2" s="995"/>
      <c r="KVX2" s="995"/>
      <c r="KVY2" s="995"/>
      <c r="KVZ2" s="995"/>
      <c r="KWA2" s="995"/>
      <c r="KWB2" s="995"/>
      <c r="KWC2" s="995"/>
      <c r="KWD2" s="995"/>
      <c r="KWE2" s="995"/>
      <c r="KWF2" s="995"/>
      <c r="KWG2" s="995"/>
      <c r="KWH2" s="995"/>
      <c r="KWI2" s="995"/>
      <c r="KWJ2" s="995"/>
      <c r="KWK2" s="995"/>
      <c r="KWL2" s="995"/>
      <c r="KWM2" s="995"/>
      <c r="KWN2" s="995"/>
      <c r="KWO2" s="995"/>
      <c r="KWP2" s="995"/>
      <c r="KWQ2" s="995"/>
      <c r="KWR2" s="995"/>
      <c r="KWS2" s="995"/>
      <c r="KWT2" s="995"/>
      <c r="KWU2" s="995"/>
      <c r="KWV2" s="995"/>
      <c r="KWW2" s="995"/>
      <c r="KWX2" s="995"/>
      <c r="KWY2" s="995"/>
      <c r="KWZ2" s="995"/>
      <c r="KXA2" s="995"/>
      <c r="KXB2" s="995"/>
      <c r="KXC2" s="995"/>
      <c r="KXD2" s="995"/>
      <c r="KXE2" s="995"/>
      <c r="KXF2" s="995"/>
      <c r="KXG2" s="995"/>
      <c r="KXH2" s="995"/>
      <c r="KXI2" s="995"/>
      <c r="KXJ2" s="995"/>
      <c r="KXK2" s="995"/>
      <c r="KXL2" s="995"/>
      <c r="KXM2" s="995"/>
      <c r="KXN2" s="995"/>
      <c r="KXO2" s="995"/>
      <c r="KXP2" s="995"/>
      <c r="KXQ2" s="995"/>
      <c r="KXR2" s="995"/>
      <c r="KXS2" s="995"/>
      <c r="KXT2" s="995"/>
      <c r="KXU2" s="995"/>
      <c r="KXV2" s="995"/>
      <c r="KXW2" s="995"/>
      <c r="KXX2" s="995"/>
      <c r="KXY2" s="995"/>
      <c r="KXZ2" s="995"/>
      <c r="KYA2" s="995"/>
      <c r="KYB2" s="995"/>
      <c r="KYC2" s="995"/>
      <c r="KYD2" s="995"/>
      <c r="KYE2" s="995"/>
      <c r="KYF2" s="995"/>
      <c r="KYG2" s="995"/>
      <c r="KYH2" s="995"/>
      <c r="KYI2" s="995"/>
      <c r="KYJ2" s="995"/>
      <c r="KYK2" s="995"/>
      <c r="KYL2" s="995"/>
      <c r="KYM2" s="995"/>
      <c r="KYN2" s="995"/>
      <c r="KYO2" s="995"/>
      <c r="KYP2" s="995"/>
      <c r="KYQ2" s="995"/>
      <c r="KYR2" s="995"/>
      <c r="KYS2" s="995"/>
      <c r="KYT2" s="995"/>
      <c r="KYU2" s="995"/>
      <c r="KYV2" s="995"/>
      <c r="KYW2" s="995"/>
      <c r="KYX2" s="995"/>
      <c r="KYY2" s="995"/>
      <c r="KYZ2" s="995"/>
      <c r="KZA2" s="995"/>
      <c r="KZB2" s="995"/>
      <c r="KZC2" s="995"/>
      <c r="KZD2" s="995"/>
      <c r="KZE2" s="995"/>
      <c r="KZF2" s="995"/>
      <c r="KZG2" s="995"/>
      <c r="KZH2" s="995"/>
      <c r="KZI2" s="995"/>
      <c r="KZJ2" s="995"/>
      <c r="KZK2" s="995"/>
      <c r="KZL2" s="995"/>
      <c r="KZM2" s="995"/>
      <c r="KZN2" s="995"/>
      <c r="KZO2" s="995"/>
      <c r="KZP2" s="995"/>
      <c r="KZQ2" s="995"/>
      <c r="KZR2" s="995"/>
      <c r="KZS2" s="995"/>
      <c r="KZT2" s="995"/>
      <c r="KZU2" s="995"/>
      <c r="KZV2" s="995"/>
      <c r="KZW2" s="995"/>
      <c r="KZX2" s="995"/>
      <c r="KZY2" s="995"/>
      <c r="KZZ2" s="995"/>
      <c r="LAA2" s="995"/>
      <c r="LAB2" s="995"/>
      <c r="LAC2" s="995"/>
      <c r="LAD2" s="995"/>
      <c r="LAE2" s="995"/>
      <c r="LAF2" s="995"/>
      <c r="LAG2" s="995"/>
      <c r="LAH2" s="995"/>
      <c r="LAI2" s="995"/>
      <c r="LAJ2" s="995"/>
      <c r="LAK2" s="995"/>
      <c r="LAL2" s="995"/>
      <c r="LAM2" s="995"/>
      <c r="LAN2" s="995"/>
      <c r="LAO2" s="995"/>
      <c r="LAP2" s="995"/>
      <c r="LAQ2" s="995"/>
      <c r="LAR2" s="995"/>
      <c r="LAS2" s="995"/>
      <c r="LAT2" s="995"/>
      <c r="LAU2" s="995"/>
      <c r="LAV2" s="995"/>
      <c r="LAW2" s="995"/>
      <c r="LAX2" s="995"/>
      <c r="LAY2" s="995"/>
      <c r="LAZ2" s="995"/>
      <c r="LBA2" s="995"/>
      <c r="LBB2" s="995"/>
      <c r="LBC2" s="995"/>
      <c r="LBD2" s="995"/>
      <c r="LBE2" s="995"/>
      <c r="LBF2" s="995"/>
      <c r="LBG2" s="995"/>
      <c r="LBH2" s="995"/>
      <c r="LBI2" s="995"/>
      <c r="LBJ2" s="995"/>
      <c r="LBK2" s="995"/>
      <c r="LBL2" s="995"/>
      <c r="LBM2" s="995"/>
      <c r="LBN2" s="995"/>
      <c r="LBO2" s="995"/>
      <c r="LBP2" s="995"/>
      <c r="LBQ2" s="995"/>
      <c r="LBR2" s="995"/>
      <c r="LBS2" s="995"/>
      <c r="LBT2" s="995"/>
      <c r="LBU2" s="995"/>
      <c r="LBV2" s="995"/>
      <c r="LBW2" s="995"/>
      <c r="LBX2" s="995"/>
      <c r="LBY2" s="995"/>
      <c r="LBZ2" s="995"/>
      <c r="LCA2" s="995"/>
      <c r="LCB2" s="995"/>
      <c r="LCC2" s="995"/>
      <c r="LCD2" s="995"/>
      <c r="LCE2" s="995"/>
      <c r="LCF2" s="995"/>
      <c r="LCG2" s="995"/>
      <c r="LCH2" s="995"/>
      <c r="LCI2" s="995"/>
      <c r="LCJ2" s="995"/>
      <c r="LCK2" s="995"/>
      <c r="LCL2" s="995"/>
      <c r="LCM2" s="995"/>
      <c r="LCN2" s="995"/>
      <c r="LCO2" s="995"/>
      <c r="LCP2" s="995"/>
      <c r="LCQ2" s="995"/>
      <c r="LCR2" s="995"/>
      <c r="LCS2" s="995"/>
      <c r="LCT2" s="995"/>
      <c r="LCU2" s="995"/>
      <c r="LCV2" s="995"/>
      <c r="LCW2" s="995"/>
      <c r="LCX2" s="995"/>
      <c r="LCY2" s="995"/>
      <c r="LCZ2" s="995"/>
      <c r="LDA2" s="995"/>
      <c r="LDB2" s="995"/>
      <c r="LDC2" s="995"/>
      <c r="LDD2" s="995"/>
      <c r="LDE2" s="995"/>
      <c r="LDF2" s="995"/>
      <c r="LDG2" s="995"/>
      <c r="LDH2" s="995"/>
      <c r="LDI2" s="995"/>
      <c r="LDJ2" s="995"/>
      <c r="LDK2" s="995"/>
      <c r="LDL2" s="995"/>
      <c r="LDM2" s="995"/>
      <c r="LDN2" s="995"/>
      <c r="LDO2" s="995"/>
      <c r="LDP2" s="995"/>
      <c r="LDQ2" s="995"/>
      <c r="LDR2" s="995"/>
      <c r="LDS2" s="995"/>
      <c r="LDT2" s="995"/>
      <c r="LDU2" s="995"/>
      <c r="LDV2" s="995"/>
      <c r="LDW2" s="995"/>
      <c r="LDX2" s="995"/>
      <c r="LDY2" s="995"/>
      <c r="LDZ2" s="995"/>
      <c r="LEA2" s="995"/>
      <c r="LEB2" s="995"/>
      <c r="LEC2" s="995"/>
      <c r="LED2" s="995"/>
      <c r="LEE2" s="995"/>
      <c r="LEF2" s="995"/>
      <c r="LEG2" s="995"/>
      <c r="LEH2" s="995"/>
      <c r="LEI2" s="995"/>
      <c r="LEJ2" s="995"/>
      <c r="LEK2" s="995"/>
      <c r="LEL2" s="995"/>
      <c r="LEM2" s="995"/>
      <c r="LEN2" s="995"/>
      <c r="LEO2" s="995"/>
      <c r="LEP2" s="995"/>
      <c r="LEQ2" s="995"/>
      <c r="LER2" s="995"/>
      <c r="LES2" s="995"/>
      <c r="LET2" s="995"/>
      <c r="LEU2" s="995"/>
      <c r="LEV2" s="995"/>
      <c r="LEW2" s="995"/>
      <c r="LEX2" s="995"/>
      <c r="LEY2" s="995"/>
      <c r="LEZ2" s="995"/>
      <c r="LFA2" s="995"/>
      <c r="LFB2" s="995"/>
      <c r="LFC2" s="995"/>
      <c r="LFD2" s="995"/>
      <c r="LFE2" s="995"/>
      <c r="LFF2" s="995"/>
      <c r="LFG2" s="995"/>
      <c r="LFH2" s="995"/>
      <c r="LFI2" s="995"/>
      <c r="LFJ2" s="995"/>
      <c r="LFK2" s="995"/>
      <c r="LFL2" s="995"/>
      <c r="LFM2" s="995"/>
      <c r="LFN2" s="995"/>
      <c r="LFO2" s="995"/>
      <c r="LFP2" s="995"/>
      <c r="LFQ2" s="995"/>
      <c r="LFR2" s="995"/>
      <c r="LFS2" s="995"/>
      <c r="LFT2" s="995"/>
      <c r="LFU2" s="995"/>
      <c r="LFV2" s="995"/>
      <c r="LFW2" s="995"/>
      <c r="LFX2" s="995"/>
      <c r="LFY2" s="995"/>
      <c r="LFZ2" s="995"/>
      <c r="LGA2" s="995"/>
      <c r="LGB2" s="995"/>
      <c r="LGC2" s="995"/>
      <c r="LGD2" s="995"/>
      <c r="LGE2" s="995"/>
      <c r="LGF2" s="995"/>
      <c r="LGG2" s="995"/>
      <c r="LGH2" s="995"/>
      <c r="LGI2" s="995"/>
      <c r="LGJ2" s="995"/>
      <c r="LGK2" s="995"/>
      <c r="LGL2" s="995"/>
      <c r="LGM2" s="995"/>
      <c r="LGN2" s="995"/>
      <c r="LGO2" s="995"/>
      <c r="LGP2" s="995"/>
      <c r="LGQ2" s="995"/>
      <c r="LGR2" s="995"/>
      <c r="LGS2" s="995"/>
      <c r="LGT2" s="995"/>
      <c r="LGU2" s="995"/>
      <c r="LGV2" s="995"/>
      <c r="LGW2" s="995"/>
      <c r="LGX2" s="995"/>
      <c r="LGY2" s="995"/>
      <c r="LGZ2" s="995"/>
      <c r="LHA2" s="995"/>
      <c r="LHB2" s="995"/>
      <c r="LHC2" s="995"/>
      <c r="LHD2" s="995"/>
      <c r="LHE2" s="995"/>
      <c r="LHF2" s="995"/>
      <c r="LHG2" s="995"/>
      <c r="LHH2" s="995"/>
      <c r="LHI2" s="995"/>
      <c r="LHJ2" s="995"/>
      <c r="LHK2" s="995"/>
      <c r="LHL2" s="995"/>
      <c r="LHM2" s="995"/>
      <c r="LHN2" s="995"/>
      <c r="LHO2" s="995"/>
      <c r="LHP2" s="995"/>
      <c r="LHQ2" s="995"/>
      <c r="LHR2" s="995"/>
      <c r="LHS2" s="995"/>
      <c r="LHT2" s="995"/>
      <c r="LHU2" s="995"/>
      <c r="LHV2" s="995"/>
      <c r="LHW2" s="995"/>
      <c r="LHX2" s="995"/>
      <c r="LHY2" s="995"/>
      <c r="LHZ2" s="995"/>
      <c r="LIA2" s="995"/>
      <c r="LIB2" s="995"/>
      <c r="LIC2" s="995"/>
      <c r="LID2" s="995"/>
      <c r="LIE2" s="995"/>
      <c r="LIF2" s="995"/>
      <c r="LIG2" s="995"/>
      <c r="LIH2" s="995"/>
      <c r="LII2" s="995"/>
      <c r="LIJ2" s="995"/>
      <c r="LIK2" s="995"/>
      <c r="LIL2" s="995"/>
      <c r="LIM2" s="995"/>
      <c r="LIN2" s="995"/>
      <c r="LIO2" s="995"/>
      <c r="LIP2" s="995"/>
      <c r="LIQ2" s="995"/>
      <c r="LIR2" s="995"/>
      <c r="LIS2" s="995"/>
      <c r="LIT2" s="995"/>
      <c r="LIU2" s="995"/>
      <c r="LIV2" s="995"/>
      <c r="LIW2" s="995"/>
      <c r="LIX2" s="995"/>
      <c r="LIY2" s="995"/>
      <c r="LIZ2" s="995"/>
      <c r="LJA2" s="995"/>
      <c r="LJB2" s="995"/>
      <c r="LJC2" s="995"/>
      <c r="LJD2" s="995"/>
      <c r="LJE2" s="995"/>
      <c r="LJF2" s="995"/>
      <c r="LJG2" s="995"/>
      <c r="LJH2" s="995"/>
      <c r="LJI2" s="995"/>
      <c r="LJJ2" s="995"/>
      <c r="LJK2" s="995"/>
      <c r="LJL2" s="995"/>
      <c r="LJM2" s="995"/>
      <c r="LJN2" s="995"/>
      <c r="LJO2" s="995"/>
      <c r="LJP2" s="995"/>
      <c r="LJQ2" s="995"/>
      <c r="LJR2" s="995"/>
      <c r="LJS2" s="995"/>
      <c r="LJT2" s="995"/>
      <c r="LJU2" s="995"/>
      <c r="LJV2" s="995"/>
      <c r="LJW2" s="995"/>
      <c r="LJX2" s="995"/>
      <c r="LJY2" s="995"/>
      <c r="LJZ2" s="995"/>
      <c r="LKA2" s="995"/>
      <c r="LKB2" s="995"/>
      <c r="LKC2" s="995"/>
      <c r="LKD2" s="995"/>
      <c r="LKE2" s="995"/>
      <c r="LKF2" s="995"/>
      <c r="LKG2" s="995"/>
      <c r="LKH2" s="995"/>
      <c r="LKI2" s="995"/>
      <c r="LKJ2" s="995"/>
      <c r="LKK2" s="995"/>
      <c r="LKL2" s="995"/>
      <c r="LKM2" s="995"/>
      <c r="LKN2" s="995"/>
      <c r="LKO2" s="995"/>
      <c r="LKP2" s="995"/>
      <c r="LKQ2" s="995"/>
      <c r="LKR2" s="995"/>
      <c r="LKS2" s="995"/>
      <c r="LKT2" s="995"/>
      <c r="LKU2" s="995"/>
      <c r="LKV2" s="995"/>
      <c r="LKW2" s="995"/>
      <c r="LKX2" s="995"/>
      <c r="LKY2" s="995"/>
      <c r="LKZ2" s="995"/>
      <c r="LLA2" s="995"/>
      <c r="LLB2" s="995"/>
      <c r="LLC2" s="995"/>
      <c r="LLD2" s="995"/>
      <c r="LLE2" s="995"/>
      <c r="LLF2" s="995"/>
      <c r="LLG2" s="995"/>
      <c r="LLH2" s="995"/>
      <c r="LLI2" s="995"/>
      <c r="LLJ2" s="995"/>
      <c r="LLK2" s="995"/>
      <c r="LLL2" s="995"/>
      <c r="LLM2" s="995"/>
      <c r="LLN2" s="995"/>
      <c r="LLO2" s="995"/>
      <c r="LLP2" s="995"/>
      <c r="LLQ2" s="995"/>
      <c r="LLR2" s="995"/>
      <c r="LLS2" s="995"/>
      <c r="LLT2" s="995"/>
      <c r="LLU2" s="995"/>
      <c r="LLV2" s="995"/>
      <c r="LLW2" s="995"/>
      <c r="LLX2" s="995"/>
      <c r="LLY2" s="995"/>
      <c r="LLZ2" s="995"/>
      <c r="LMA2" s="995"/>
      <c r="LMB2" s="995"/>
      <c r="LMC2" s="995"/>
      <c r="LMD2" s="995"/>
      <c r="LME2" s="995"/>
      <c r="LMF2" s="995"/>
      <c r="LMG2" s="995"/>
      <c r="LMH2" s="995"/>
      <c r="LMI2" s="995"/>
      <c r="LMJ2" s="995"/>
      <c r="LMK2" s="995"/>
      <c r="LML2" s="995"/>
      <c r="LMM2" s="995"/>
      <c r="LMN2" s="995"/>
      <c r="LMO2" s="995"/>
      <c r="LMP2" s="995"/>
      <c r="LMQ2" s="995"/>
      <c r="LMR2" s="995"/>
      <c r="LMS2" s="995"/>
      <c r="LMT2" s="995"/>
      <c r="LMU2" s="995"/>
      <c r="LMV2" s="995"/>
      <c r="LMW2" s="995"/>
      <c r="LMX2" s="995"/>
      <c r="LMY2" s="995"/>
      <c r="LMZ2" s="995"/>
      <c r="LNA2" s="995"/>
      <c r="LNB2" s="995"/>
      <c r="LNC2" s="995"/>
      <c r="LND2" s="995"/>
      <c r="LNE2" s="995"/>
      <c r="LNF2" s="995"/>
      <c r="LNG2" s="995"/>
      <c r="LNH2" s="995"/>
      <c r="LNI2" s="995"/>
      <c r="LNJ2" s="995"/>
      <c r="LNK2" s="995"/>
      <c r="LNL2" s="995"/>
      <c r="LNM2" s="995"/>
      <c r="LNN2" s="995"/>
      <c r="LNO2" s="995"/>
      <c r="LNP2" s="995"/>
      <c r="LNQ2" s="995"/>
      <c r="LNR2" s="995"/>
      <c r="LNS2" s="995"/>
      <c r="LNT2" s="995"/>
      <c r="LNU2" s="995"/>
      <c r="LNV2" s="995"/>
      <c r="LNW2" s="995"/>
      <c r="LNX2" s="995"/>
      <c r="LNY2" s="995"/>
      <c r="LNZ2" s="995"/>
      <c r="LOA2" s="995"/>
      <c r="LOB2" s="995"/>
      <c r="LOC2" s="995"/>
      <c r="LOD2" s="995"/>
      <c r="LOE2" s="995"/>
      <c r="LOF2" s="995"/>
      <c r="LOG2" s="995"/>
      <c r="LOH2" s="995"/>
      <c r="LOI2" s="995"/>
      <c r="LOJ2" s="995"/>
      <c r="LOK2" s="995"/>
      <c r="LOL2" s="995"/>
      <c r="LOM2" s="995"/>
      <c r="LON2" s="995"/>
      <c r="LOO2" s="995"/>
      <c r="LOP2" s="995"/>
      <c r="LOQ2" s="995"/>
      <c r="LOR2" s="995"/>
      <c r="LOS2" s="995"/>
      <c r="LOT2" s="995"/>
      <c r="LOU2" s="995"/>
      <c r="LOV2" s="995"/>
      <c r="LOW2" s="995"/>
      <c r="LOX2" s="995"/>
      <c r="LOY2" s="995"/>
      <c r="LOZ2" s="995"/>
      <c r="LPA2" s="995"/>
      <c r="LPB2" s="995"/>
      <c r="LPC2" s="995"/>
      <c r="LPD2" s="995"/>
      <c r="LPE2" s="995"/>
      <c r="LPF2" s="995"/>
      <c r="LPG2" s="995"/>
      <c r="LPH2" s="995"/>
      <c r="LPI2" s="995"/>
      <c r="LPJ2" s="995"/>
      <c r="LPK2" s="995"/>
      <c r="LPL2" s="995"/>
      <c r="LPM2" s="995"/>
      <c r="LPN2" s="995"/>
      <c r="LPO2" s="995"/>
      <c r="LPP2" s="995"/>
      <c r="LPQ2" s="995"/>
      <c r="LPR2" s="995"/>
      <c r="LPS2" s="995"/>
      <c r="LPT2" s="995"/>
      <c r="LPU2" s="995"/>
      <c r="LPV2" s="995"/>
      <c r="LPW2" s="995"/>
      <c r="LPX2" s="995"/>
      <c r="LPY2" s="995"/>
      <c r="LPZ2" s="995"/>
      <c r="LQA2" s="995"/>
      <c r="LQB2" s="995"/>
      <c r="LQC2" s="995"/>
      <c r="LQD2" s="995"/>
      <c r="LQE2" s="995"/>
      <c r="LQF2" s="995"/>
      <c r="LQG2" s="995"/>
      <c r="LQH2" s="995"/>
      <c r="LQI2" s="995"/>
      <c r="LQJ2" s="995"/>
      <c r="LQK2" s="995"/>
      <c r="LQL2" s="995"/>
      <c r="LQM2" s="995"/>
      <c r="LQN2" s="995"/>
      <c r="LQO2" s="995"/>
      <c r="LQP2" s="995"/>
      <c r="LQQ2" s="995"/>
      <c r="LQR2" s="995"/>
      <c r="LQS2" s="995"/>
      <c r="LQT2" s="995"/>
      <c r="LQU2" s="995"/>
      <c r="LQV2" s="995"/>
      <c r="LQW2" s="995"/>
      <c r="LQX2" s="995"/>
      <c r="LQY2" s="995"/>
      <c r="LQZ2" s="995"/>
      <c r="LRA2" s="995"/>
      <c r="LRB2" s="995"/>
      <c r="LRC2" s="995"/>
      <c r="LRD2" s="995"/>
      <c r="LRE2" s="995"/>
      <c r="LRF2" s="995"/>
      <c r="LRG2" s="995"/>
      <c r="LRH2" s="995"/>
      <c r="LRI2" s="995"/>
      <c r="LRJ2" s="995"/>
      <c r="LRK2" s="995"/>
      <c r="LRL2" s="995"/>
      <c r="LRM2" s="995"/>
      <c r="LRN2" s="995"/>
      <c r="LRO2" s="995"/>
      <c r="LRP2" s="995"/>
      <c r="LRQ2" s="995"/>
      <c r="LRR2" s="995"/>
      <c r="LRS2" s="995"/>
      <c r="LRT2" s="995"/>
      <c r="LRU2" s="995"/>
      <c r="LRV2" s="995"/>
      <c r="LRW2" s="995"/>
      <c r="LRX2" s="995"/>
      <c r="LRY2" s="995"/>
      <c r="LRZ2" s="995"/>
      <c r="LSA2" s="995"/>
      <c r="LSB2" s="995"/>
      <c r="LSC2" s="995"/>
      <c r="LSD2" s="995"/>
      <c r="LSE2" s="995"/>
      <c r="LSF2" s="995"/>
      <c r="LSG2" s="995"/>
      <c r="LSH2" s="995"/>
      <c r="LSI2" s="995"/>
      <c r="LSJ2" s="995"/>
      <c r="LSK2" s="995"/>
      <c r="LSL2" s="995"/>
      <c r="LSM2" s="995"/>
      <c r="LSN2" s="995"/>
      <c r="LSO2" s="995"/>
      <c r="LSP2" s="995"/>
      <c r="LSQ2" s="995"/>
      <c r="LSR2" s="995"/>
      <c r="LSS2" s="995"/>
      <c r="LST2" s="995"/>
      <c r="LSU2" s="995"/>
      <c r="LSV2" s="995"/>
      <c r="LSW2" s="995"/>
      <c r="LSX2" s="995"/>
      <c r="LSY2" s="995"/>
      <c r="LSZ2" s="995"/>
      <c r="LTA2" s="995"/>
      <c r="LTB2" s="995"/>
      <c r="LTC2" s="995"/>
      <c r="LTD2" s="995"/>
      <c r="LTE2" s="995"/>
      <c r="LTF2" s="995"/>
      <c r="LTG2" s="995"/>
      <c r="LTH2" s="995"/>
      <c r="LTI2" s="995"/>
      <c r="LTJ2" s="995"/>
      <c r="LTK2" s="995"/>
      <c r="LTL2" s="995"/>
      <c r="LTM2" s="995"/>
      <c r="LTN2" s="995"/>
      <c r="LTO2" s="995"/>
      <c r="LTP2" s="995"/>
      <c r="LTQ2" s="995"/>
      <c r="LTR2" s="995"/>
      <c r="LTS2" s="995"/>
      <c r="LTT2" s="995"/>
      <c r="LTU2" s="995"/>
      <c r="LTV2" s="995"/>
      <c r="LTW2" s="995"/>
      <c r="LTX2" s="995"/>
      <c r="LTY2" s="995"/>
      <c r="LTZ2" s="995"/>
      <c r="LUA2" s="995"/>
      <c r="LUB2" s="995"/>
      <c r="LUC2" s="995"/>
      <c r="LUD2" s="995"/>
      <c r="LUE2" s="995"/>
      <c r="LUF2" s="995"/>
      <c r="LUG2" s="995"/>
      <c r="LUH2" s="995"/>
      <c r="LUI2" s="995"/>
      <c r="LUJ2" s="995"/>
      <c r="LUK2" s="995"/>
      <c r="LUL2" s="995"/>
      <c r="LUM2" s="995"/>
      <c r="LUN2" s="995"/>
      <c r="LUO2" s="995"/>
      <c r="LUP2" s="995"/>
      <c r="LUQ2" s="995"/>
      <c r="LUR2" s="995"/>
      <c r="LUS2" s="995"/>
      <c r="LUT2" s="995"/>
      <c r="LUU2" s="995"/>
      <c r="LUV2" s="995"/>
      <c r="LUW2" s="995"/>
      <c r="LUX2" s="995"/>
      <c r="LUY2" s="995"/>
      <c r="LUZ2" s="995"/>
      <c r="LVA2" s="995"/>
      <c r="LVB2" s="995"/>
      <c r="LVC2" s="995"/>
      <c r="LVD2" s="995"/>
      <c r="LVE2" s="995"/>
      <c r="LVF2" s="995"/>
      <c r="LVG2" s="995"/>
      <c r="LVH2" s="995"/>
      <c r="LVI2" s="995"/>
      <c r="LVJ2" s="995"/>
      <c r="LVK2" s="995"/>
      <c r="LVL2" s="995"/>
      <c r="LVM2" s="995"/>
      <c r="LVN2" s="995"/>
      <c r="LVO2" s="995"/>
      <c r="LVP2" s="995"/>
      <c r="LVQ2" s="995"/>
      <c r="LVR2" s="995"/>
      <c r="LVS2" s="995"/>
      <c r="LVT2" s="995"/>
      <c r="LVU2" s="995"/>
      <c r="LVV2" s="995"/>
      <c r="LVW2" s="995"/>
      <c r="LVX2" s="995"/>
      <c r="LVY2" s="995"/>
      <c r="LVZ2" s="995"/>
      <c r="LWA2" s="995"/>
      <c r="LWB2" s="995"/>
      <c r="LWC2" s="995"/>
      <c r="LWD2" s="995"/>
      <c r="LWE2" s="995"/>
      <c r="LWF2" s="995"/>
      <c r="LWG2" s="995"/>
      <c r="LWH2" s="995"/>
      <c r="LWI2" s="995"/>
      <c r="LWJ2" s="995"/>
      <c r="LWK2" s="995"/>
      <c r="LWL2" s="995"/>
      <c r="LWM2" s="995"/>
      <c r="LWN2" s="995"/>
      <c r="LWO2" s="995"/>
      <c r="LWP2" s="995"/>
      <c r="LWQ2" s="995"/>
      <c r="LWR2" s="995"/>
      <c r="LWS2" s="995"/>
      <c r="LWT2" s="995"/>
      <c r="LWU2" s="995"/>
      <c r="LWV2" s="995"/>
      <c r="LWW2" s="995"/>
      <c r="LWX2" s="995"/>
      <c r="LWY2" s="995"/>
      <c r="LWZ2" s="995"/>
      <c r="LXA2" s="995"/>
      <c r="LXB2" s="995"/>
      <c r="LXC2" s="995"/>
      <c r="LXD2" s="995"/>
      <c r="LXE2" s="995"/>
      <c r="LXF2" s="995"/>
      <c r="LXG2" s="995"/>
      <c r="LXH2" s="995"/>
      <c r="LXI2" s="995"/>
      <c r="LXJ2" s="995"/>
      <c r="LXK2" s="995"/>
      <c r="LXL2" s="995"/>
      <c r="LXM2" s="995"/>
      <c r="LXN2" s="995"/>
      <c r="LXO2" s="995"/>
      <c r="LXP2" s="995"/>
      <c r="LXQ2" s="995"/>
      <c r="LXR2" s="995"/>
      <c r="LXS2" s="995"/>
      <c r="LXT2" s="995"/>
      <c r="LXU2" s="995"/>
      <c r="LXV2" s="995"/>
      <c r="LXW2" s="995"/>
      <c r="LXX2" s="995"/>
      <c r="LXY2" s="995"/>
      <c r="LXZ2" s="995"/>
      <c r="LYA2" s="995"/>
      <c r="LYB2" s="995"/>
      <c r="LYC2" s="995"/>
      <c r="LYD2" s="995"/>
      <c r="LYE2" s="995"/>
      <c r="LYF2" s="995"/>
      <c r="LYG2" s="995"/>
      <c r="LYH2" s="995"/>
      <c r="LYI2" s="995"/>
      <c r="LYJ2" s="995"/>
      <c r="LYK2" s="995"/>
      <c r="LYL2" s="995"/>
      <c r="LYM2" s="995"/>
      <c r="LYN2" s="995"/>
      <c r="LYO2" s="995"/>
      <c r="LYP2" s="995"/>
      <c r="LYQ2" s="995"/>
      <c r="LYR2" s="995"/>
      <c r="LYS2" s="995"/>
      <c r="LYT2" s="995"/>
      <c r="LYU2" s="995"/>
      <c r="LYV2" s="995"/>
      <c r="LYW2" s="995"/>
      <c r="LYX2" s="995"/>
      <c r="LYY2" s="995"/>
      <c r="LYZ2" s="995"/>
      <c r="LZA2" s="995"/>
      <c r="LZB2" s="995"/>
      <c r="LZC2" s="995"/>
      <c r="LZD2" s="995"/>
      <c r="LZE2" s="995"/>
      <c r="LZF2" s="995"/>
      <c r="LZG2" s="995"/>
      <c r="LZH2" s="995"/>
      <c r="LZI2" s="995"/>
      <c r="LZJ2" s="995"/>
      <c r="LZK2" s="995"/>
      <c r="LZL2" s="995"/>
      <c r="LZM2" s="995"/>
      <c r="LZN2" s="995"/>
      <c r="LZO2" s="995"/>
      <c r="LZP2" s="995"/>
      <c r="LZQ2" s="995"/>
      <c r="LZR2" s="995"/>
      <c r="LZS2" s="995"/>
      <c r="LZT2" s="995"/>
      <c r="LZU2" s="995"/>
      <c r="LZV2" s="995"/>
      <c r="LZW2" s="995"/>
      <c r="LZX2" s="995"/>
      <c r="LZY2" s="995"/>
      <c r="LZZ2" s="995"/>
      <c r="MAA2" s="995"/>
      <c r="MAB2" s="995"/>
      <c r="MAC2" s="995"/>
      <c r="MAD2" s="995"/>
      <c r="MAE2" s="995"/>
      <c r="MAF2" s="995"/>
      <c r="MAG2" s="995"/>
      <c r="MAH2" s="995"/>
      <c r="MAI2" s="995"/>
      <c r="MAJ2" s="995"/>
      <c r="MAK2" s="995"/>
      <c r="MAL2" s="995"/>
      <c r="MAM2" s="995"/>
      <c r="MAN2" s="995"/>
      <c r="MAO2" s="995"/>
      <c r="MAP2" s="995"/>
      <c r="MAQ2" s="995"/>
      <c r="MAR2" s="995"/>
      <c r="MAS2" s="995"/>
      <c r="MAT2" s="995"/>
      <c r="MAU2" s="995"/>
      <c r="MAV2" s="995"/>
      <c r="MAW2" s="995"/>
      <c r="MAX2" s="995"/>
      <c r="MAY2" s="995"/>
      <c r="MAZ2" s="995"/>
      <c r="MBA2" s="995"/>
      <c r="MBB2" s="995"/>
      <c r="MBC2" s="995"/>
      <c r="MBD2" s="995"/>
      <c r="MBE2" s="995"/>
      <c r="MBF2" s="995"/>
      <c r="MBG2" s="995"/>
      <c r="MBH2" s="995"/>
      <c r="MBI2" s="995"/>
      <c r="MBJ2" s="995"/>
      <c r="MBK2" s="995"/>
      <c r="MBL2" s="995"/>
      <c r="MBM2" s="995"/>
      <c r="MBN2" s="995"/>
      <c r="MBO2" s="995"/>
      <c r="MBP2" s="995"/>
      <c r="MBQ2" s="995"/>
      <c r="MBR2" s="995"/>
      <c r="MBS2" s="995"/>
      <c r="MBT2" s="995"/>
      <c r="MBU2" s="995"/>
      <c r="MBV2" s="995"/>
      <c r="MBW2" s="995"/>
      <c r="MBX2" s="995"/>
      <c r="MBY2" s="995"/>
      <c r="MBZ2" s="995"/>
      <c r="MCA2" s="995"/>
      <c r="MCB2" s="995"/>
      <c r="MCC2" s="995"/>
      <c r="MCD2" s="995"/>
      <c r="MCE2" s="995"/>
      <c r="MCF2" s="995"/>
      <c r="MCG2" s="995"/>
      <c r="MCH2" s="995"/>
      <c r="MCI2" s="995"/>
      <c r="MCJ2" s="995"/>
      <c r="MCK2" s="995"/>
      <c r="MCL2" s="995"/>
      <c r="MCM2" s="995"/>
      <c r="MCN2" s="995"/>
      <c r="MCO2" s="995"/>
      <c r="MCP2" s="995"/>
      <c r="MCQ2" s="995"/>
      <c r="MCR2" s="995"/>
      <c r="MCS2" s="995"/>
      <c r="MCT2" s="995"/>
      <c r="MCU2" s="995"/>
      <c r="MCV2" s="995"/>
      <c r="MCW2" s="995"/>
      <c r="MCX2" s="995"/>
      <c r="MCY2" s="995"/>
      <c r="MCZ2" s="995"/>
      <c r="MDA2" s="995"/>
      <c r="MDB2" s="995"/>
      <c r="MDC2" s="995"/>
      <c r="MDD2" s="995"/>
      <c r="MDE2" s="995"/>
      <c r="MDF2" s="995"/>
      <c r="MDG2" s="995"/>
      <c r="MDH2" s="995"/>
      <c r="MDI2" s="995"/>
      <c r="MDJ2" s="995"/>
      <c r="MDK2" s="995"/>
      <c r="MDL2" s="995"/>
      <c r="MDM2" s="995"/>
      <c r="MDN2" s="995"/>
      <c r="MDO2" s="995"/>
      <c r="MDP2" s="995"/>
      <c r="MDQ2" s="995"/>
      <c r="MDR2" s="995"/>
      <c r="MDS2" s="995"/>
      <c r="MDT2" s="995"/>
      <c r="MDU2" s="995"/>
      <c r="MDV2" s="995"/>
      <c r="MDW2" s="995"/>
      <c r="MDX2" s="995"/>
      <c r="MDY2" s="995"/>
      <c r="MDZ2" s="995"/>
      <c r="MEA2" s="995"/>
      <c r="MEB2" s="995"/>
      <c r="MEC2" s="995"/>
      <c r="MED2" s="995"/>
      <c r="MEE2" s="995"/>
      <c r="MEF2" s="995"/>
      <c r="MEG2" s="995"/>
      <c r="MEH2" s="995"/>
      <c r="MEI2" s="995"/>
      <c r="MEJ2" s="995"/>
      <c r="MEK2" s="995"/>
      <c r="MEL2" s="995"/>
      <c r="MEM2" s="995"/>
      <c r="MEN2" s="995"/>
      <c r="MEO2" s="995"/>
      <c r="MEP2" s="995"/>
      <c r="MEQ2" s="995"/>
      <c r="MER2" s="995"/>
      <c r="MES2" s="995"/>
      <c r="MET2" s="995"/>
      <c r="MEU2" s="995"/>
      <c r="MEV2" s="995"/>
      <c r="MEW2" s="995"/>
      <c r="MEX2" s="995"/>
      <c r="MEY2" s="995"/>
      <c r="MEZ2" s="995"/>
      <c r="MFA2" s="995"/>
      <c r="MFB2" s="995"/>
      <c r="MFC2" s="995"/>
      <c r="MFD2" s="995"/>
      <c r="MFE2" s="995"/>
      <c r="MFF2" s="995"/>
      <c r="MFG2" s="995"/>
      <c r="MFH2" s="995"/>
      <c r="MFI2" s="995"/>
      <c r="MFJ2" s="995"/>
      <c r="MFK2" s="995"/>
      <c r="MFL2" s="995"/>
      <c r="MFM2" s="995"/>
      <c r="MFN2" s="995"/>
      <c r="MFO2" s="995"/>
      <c r="MFP2" s="995"/>
      <c r="MFQ2" s="995"/>
      <c r="MFR2" s="995"/>
      <c r="MFS2" s="995"/>
      <c r="MFT2" s="995"/>
      <c r="MFU2" s="995"/>
      <c r="MFV2" s="995"/>
      <c r="MFW2" s="995"/>
      <c r="MFX2" s="995"/>
      <c r="MFY2" s="995"/>
      <c r="MFZ2" s="995"/>
      <c r="MGA2" s="995"/>
      <c r="MGB2" s="995"/>
      <c r="MGC2" s="995"/>
      <c r="MGD2" s="995"/>
      <c r="MGE2" s="995"/>
      <c r="MGF2" s="995"/>
      <c r="MGG2" s="995"/>
      <c r="MGH2" s="995"/>
      <c r="MGI2" s="995"/>
      <c r="MGJ2" s="995"/>
      <c r="MGK2" s="995"/>
      <c r="MGL2" s="995"/>
      <c r="MGM2" s="995"/>
      <c r="MGN2" s="995"/>
      <c r="MGO2" s="995"/>
      <c r="MGP2" s="995"/>
      <c r="MGQ2" s="995"/>
      <c r="MGR2" s="995"/>
      <c r="MGS2" s="995"/>
      <c r="MGT2" s="995"/>
      <c r="MGU2" s="995"/>
      <c r="MGV2" s="995"/>
      <c r="MGW2" s="995"/>
      <c r="MGX2" s="995"/>
      <c r="MGY2" s="995"/>
      <c r="MGZ2" s="995"/>
      <c r="MHA2" s="995"/>
      <c r="MHB2" s="995"/>
      <c r="MHC2" s="995"/>
      <c r="MHD2" s="995"/>
      <c r="MHE2" s="995"/>
      <c r="MHF2" s="995"/>
      <c r="MHG2" s="995"/>
      <c r="MHH2" s="995"/>
      <c r="MHI2" s="995"/>
      <c r="MHJ2" s="995"/>
      <c r="MHK2" s="995"/>
      <c r="MHL2" s="995"/>
      <c r="MHM2" s="995"/>
      <c r="MHN2" s="995"/>
      <c r="MHO2" s="995"/>
      <c r="MHP2" s="995"/>
      <c r="MHQ2" s="995"/>
      <c r="MHR2" s="995"/>
      <c r="MHS2" s="995"/>
      <c r="MHT2" s="995"/>
      <c r="MHU2" s="995"/>
      <c r="MHV2" s="995"/>
      <c r="MHW2" s="995"/>
      <c r="MHX2" s="995"/>
      <c r="MHY2" s="995"/>
      <c r="MHZ2" s="995"/>
      <c r="MIA2" s="995"/>
      <c r="MIB2" s="995"/>
      <c r="MIC2" s="995"/>
      <c r="MID2" s="995"/>
      <c r="MIE2" s="995"/>
      <c r="MIF2" s="995"/>
      <c r="MIG2" s="995"/>
      <c r="MIH2" s="995"/>
      <c r="MII2" s="995"/>
      <c r="MIJ2" s="995"/>
      <c r="MIK2" s="995"/>
      <c r="MIL2" s="995"/>
      <c r="MIM2" s="995"/>
      <c r="MIN2" s="995"/>
      <c r="MIO2" s="995"/>
      <c r="MIP2" s="995"/>
      <c r="MIQ2" s="995"/>
      <c r="MIR2" s="995"/>
      <c r="MIS2" s="995"/>
      <c r="MIT2" s="995"/>
      <c r="MIU2" s="995"/>
      <c r="MIV2" s="995"/>
      <c r="MIW2" s="995"/>
      <c r="MIX2" s="995"/>
      <c r="MIY2" s="995"/>
      <c r="MIZ2" s="995"/>
      <c r="MJA2" s="995"/>
      <c r="MJB2" s="995"/>
      <c r="MJC2" s="995"/>
      <c r="MJD2" s="995"/>
      <c r="MJE2" s="995"/>
      <c r="MJF2" s="995"/>
      <c r="MJG2" s="995"/>
      <c r="MJH2" s="995"/>
      <c r="MJI2" s="995"/>
      <c r="MJJ2" s="995"/>
      <c r="MJK2" s="995"/>
      <c r="MJL2" s="995"/>
      <c r="MJM2" s="995"/>
      <c r="MJN2" s="995"/>
      <c r="MJO2" s="995"/>
      <c r="MJP2" s="995"/>
      <c r="MJQ2" s="995"/>
      <c r="MJR2" s="995"/>
      <c r="MJS2" s="995"/>
      <c r="MJT2" s="995"/>
      <c r="MJU2" s="995"/>
      <c r="MJV2" s="995"/>
      <c r="MJW2" s="995"/>
      <c r="MJX2" s="995"/>
      <c r="MJY2" s="995"/>
      <c r="MJZ2" s="995"/>
      <c r="MKA2" s="995"/>
      <c r="MKB2" s="995"/>
      <c r="MKC2" s="995"/>
      <c r="MKD2" s="995"/>
      <c r="MKE2" s="995"/>
      <c r="MKF2" s="995"/>
      <c r="MKG2" s="995"/>
      <c r="MKH2" s="995"/>
      <c r="MKI2" s="995"/>
      <c r="MKJ2" s="995"/>
      <c r="MKK2" s="995"/>
      <c r="MKL2" s="995"/>
      <c r="MKM2" s="995"/>
      <c r="MKN2" s="995"/>
      <c r="MKO2" s="995"/>
      <c r="MKP2" s="995"/>
      <c r="MKQ2" s="995"/>
      <c r="MKR2" s="995"/>
      <c r="MKS2" s="995"/>
      <c r="MKT2" s="995"/>
      <c r="MKU2" s="995"/>
      <c r="MKV2" s="995"/>
      <c r="MKW2" s="995"/>
      <c r="MKX2" s="995"/>
      <c r="MKY2" s="995"/>
      <c r="MKZ2" s="995"/>
      <c r="MLA2" s="995"/>
      <c r="MLB2" s="995"/>
      <c r="MLC2" s="995"/>
      <c r="MLD2" s="995"/>
      <c r="MLE2" s="995"/>
      <c r="MLF2" s="995"/>
      <c r="MLG2" s="995"/>
      <c r="MLH2" s="995"/>
      <c r="MLI2" s="995"/>
      <c r="MLJ2" s="995"/>
      <c r="MLK2" s="995"/>
      <c r="MLL2" s="995"/>
      <c r="MLM2" s="995"/>
      <c r="MLN2" s="995"/>
      <c r="MLO2" s="995"/>
      <c r="MLP2" s="995"/>
      <c r="MLQ2" s="995"/>
      <c r="MLR2" s="995"/>
      <c r="MLS2" s="995"/>
      <c r="MLT2" s="995"/>
      <c r="MLU2" s="995"/>
      <c r="MLV2" s="995"/>
      <c r="MLW2" s="995"/>
      <c r="MLX2" s="995"/>
      <c r="MLY2" s="995"/>
      <c r="MLZ2" s="995"/>
      <c r="MMA2" s="995"/>
      <c r="MMB2" s="995"/>
      <c r="MMC2" s="995"/>
      <c r="MMD2" s="995"/>
      <c r="MME2" s="995"/>
      <c r="MMF2" s="995"/>
      <c r="MMG2" s="995"/>
      <c r="MMH2" s="995"/>
      <c r="MMI2" s="995"/>
      <c r="MMJ2" s="995"/>
      <c r="MMK2" s="995"/>
      <c r="MML2" s="995"/>
      <c r="MMM2" s="995"/>
      <c r="MMN2" s="995"/>
      <c r="MMO2" s="995"/>
      <c r="MMP2" s="995"/>
      <c r="MMQ2" s="995"/>
      <c r="MMR2" s="995"/>
      <c r="MMS2" s="995"/>
      <c r="MMT2" s="995"/>
      <c r="MMU2" s="995"/>
      <c r="MMV2" s="995"/>
      <c r="MMW2" s="995"/>
      <c r="MMX2" s="995"/>
      <c r="MMY2" s="995"/>
      <c r="MMZ2" s="995"/>
      <c r="MNA2" s="995"/>
      <c r="MNB2" s="995"/>
      <c r="MNC2" s="995"/>
      <c r="MND2" s="995"/>
      <c r="MNE2" s="995"/>
      <c r="MNF2" s="995"/>
      <c r="MNG2" s="995"/>
      <c r="MNH2" s="995"/>
      <c r="MNI2" s="995"/>
      <c r="MNJ2" s="995"/>
      <c r="MNK2" s="995"/>
      <c r="MNL2" s="995"/>
      <c r="MNM2" s="995"/>
      <c r="MNN2" s="995"/>
      <c r="MNO2" s="995"/>
      <c r="MNP2" s="995"/>
      <c r="MNQ2" s="995"/>
      <c r="MNR2" s="995"/>
      <c r="MNS2" s="995"/>
      <c r="MNT2" s="995"/>
      <c r="MNU2" s="995"/>
      <c r="MNV2" s="995"/>
      <c r="MNW2" s="995"/>
      <c r="MNX2" s="995"/>
      <c r="MNY2" s="995"/>
      <c r="MNZ2" s="995"/>
      <c r="MOA2" s="995"/>
      <c r="MOB2" s="995"/>
      <c r="MOC2" s="995"/>
      <c r="MOD2" s="995"/>
      <c r="MOE2" s="995"/>
      <c r="MOF2" s="995"/>
      <c r="MOG2" s="995"/>
      <c r="MOH2" s="995"/>
      <c r="MOI2" s="995"/>
      <c r="MOJ2" s="995"/>
      <c r="MOK2" s="995"/>
      <c r="MOL2" s="995"/>
      <c r="MOM2" s="995"/>
      <c r="MON2" s="995"/>
      <c r="MOO2" s="995"/>
      <c r="MOP2" s="995"/>
      <c r="MOQ2" s="995"/>
      <c r="MOR2" s="995"/>
      <c r="MOS2" s="995"/>
      <c r="MOT2" s="995"/>
      <c r="MOU2" s="995"/>
      <c r="MOV2" s="995"/>
      <c r="MOW2" s="995"/>
      <c r="MOX2" s="995"/>
      <c r="MOY2" s="995"/>
      <c r="MOZ2" s="995"/>
      <c r="MPA2" s="995"/>
      <c r="MPB2" s="995"/>
      <c r="MPC2" s="995"/>
      <c r="MPD2" s="995"/>
      <c r="MPE2" s="995"/>
      <c r="MPF2" s="995"/>
      <c r="MPG2" s="995"/>
      <c r="MPH2" s="995"/>
      <c r="MPI2" s="995"/>
      <c r="MPJ2" s="995"/>
      <c r="MPK2" s="995"/>
      <c r="MPL2" s="995"/>
      <c r="MPM2" s="995"/>
      <c r="MPN2" s="995"/>
      <c r="MPO2" s="995"/>
      <c r="MPP2" s="995"/>
      <c r="MPQ2" s="995"/>
      <c r="MPR2" s="995"/>
      <c r="MPS2" s="995"/>
      <c r="MPT2" s="995"/>
      <c r="MPU2" s="995"/>
      <c r="MPV2" s="995"/>
      <c r="MPW2" s="995"/>
      <c r="MPX2" s="995"/>
      <c r="MPY2" s="995"/>
      <c r="MPZ2" s="995"/>
      <c r="MQA2" s="995"/>
      <c r="MQB2" s="995"/>
      <c r="MQC2" s="995"/>
      <c r="MQD2" s="995"/>
      <c r="MQE2" s="995"/>
      <c r="MQF2" s="995"/>
      <c r="MQG2" s="995"/>
      <c r="MQH2" s="995"/>
      <c r="MQI2" s="995"/>
      <c r="MQJ2" s="995"/>
      <c r="MQK2" s="995"/>
      <c r="MQL2" s="995"/>
      <c r="MQM2" s="995"/>
      <c r="MQN2" s="995"/>
      <c r="MQO2" s="995"/>
      <c r="MQP2" s="995"/>
      <c r="MQQ2" s="995"/>
      <c r="MQR2" s="995"/>
      <c r="MQS2" s="995"/>
      <c r="MQT2" s="995"/>
      <c r="MQU2" s="995"/>
      <c r="MQV2" s="995"/>
      <c r="MQW2" s="995"/>
      <c r="MQX2" s="995"/>
      <c r="MQY2" s="995"/>
      <c r="MQZ2" s="995"/>
      <c r="MRA2" s="995"/>
      <c r="MRB2" s="995"/>
      <c r="MRC2" s="995"/>
      <c r="MRD2" s="995"/>
      <c r="MRE2" s="995"/>
      <c r="MRF2" s="995"/>
      <c r="MRG2" s="995"/>
      <c r="MRH2" s="995"/>
      <c r="MRI2" s="995"/>
      <c r="MRJ2" s="995"/>
      <c r="MRK2" s="995"/>
      <c r="MRL2" s="995"/>
      <c r="MRM2" s="995"/>
      <c r="MRN2" s="995"/>
      <c r="MRO2" s="995"/>
      <c r="MRP2" s="995"/>
      <c r="MRQ2" s="995"/>
      <c r="MRR2" s="995"/>
      <c r="MRS2" s="995"/>
      <c r="MRT2" s="995"/>
      <c r="MRU2" s="995"/>
      <c r="MRV2" s="995"/>
      <c r="MRW2" s="995"/>
      <c r="MRX2" s="995"/>
      <c r="MRY2" s="995"/>
      <c r="MRZ2" s="995"/>
      <c r="MSA2" s="995"/>
      <c r="MSB2" s="995"/>
      <c r="MSC2" s="995"/>
      <c r="MSD2" s="995"/>
      <c r="MSE2" s="995"/>
      <c r="MSF2" s="995"/>
      <c r="MSG2" s="995"/>
      <c r="MSH2" s="995"/>
      <c r="MSI2" s="995"/>
      <c r="MSJ2" s="995"/>
      <c r="MSK2" s="995"/>
      <c r="MSL2" s="995"/>
      <c r="MSM2" s="995"/>
      <c r="MSN2" s="995"/>
      <c r="MSO2" s="995"/>
      <c r="MSP2" s="995"/>
      <c r="MSQ2" s="995"/>
      <c r="MSR2" s="995"/>
      <c r="MSS2" s="995"/>
      <c r="MST2" s="995"/>
      <c r="MSU2" s="995"/>
      <c r="MSV2" s="995"/>
      <c r="MSW2" s="995"/>
      <c r="MSX2" s="995"/>
      <c r="MSY2" s="995"/>
      <c r="MSZ2" s="995"/>
      <c r="MTA2" s="995"/>
      <c r="MTB2" s="995"/>
      <c r="MTC2" s="995"/>
      <c r="MTD2" s="995"/>
      <c r="MTE2" s="995"/>
      <c r="MTF2" s="995"/>
      <c r="MTG2" s="995"/>
      <c r="MTH2" s="995"/>
      <c r="MTI2" s="995"/>
      <c r="MTJ2" s="995"/>
      <c r="MTK2" s="995"/>
      <c r="MTL2" s="995"/>
      <c r="MTM2" s="995"/>
      <c r="MTN2" s="995"/>
      <c r="MTO2" s="995"/>
      <c r="MTP2" s="995"/>
      <c r="MTQ2" s="995"/>
      <c r="MTR2" s="995"/>
      <c r="MTS2" s="995"/>
      <c r="MTT2" s="995"/>
      <c r="MTU2" s="995"/>
      <c r="MTV2" s="995"/>
      <c r="MTW2" s="995"/>
      <c r="MTX2" s="995"/>
      <c r="MTY2" s="995"/>
      <c r="MTZ2" s="995"/>
      <c r="MUA2" s="995"/>
      <c r="MUB2" s="995"/>
      <c r="MUC2" s="995"/>
      <c r="MUD2" s="995"/>
      <c r="MUE2" s="995"/>
      <c r="MUF2" s="995"/>
      <c r="MUG2" s="995"/>
      <c r="MUH2" s="995"/>
      <c r="MUI2" s="995"/>
      <c r="MUJ2" s="995"/>
      <c r="MUK2" s="995"/>
      <c r="MUL2" s="995"/>
      <c r="MUM2" s="995"/>
      <c r="MUN2" s="995"/>
      <c r="MUO2" s="995"/>
      <c r="MUP2" s="995"/>
      <c r="MUQ2" s="995"/>
      <c r="MUR2" s="995"/>
      <c r="MUS2" s="995"/>
      <c r="MUT2" s="995"/>
      <c r="MUU2" s="995"/>
      <c r="MUV2" s="995"/>
      <c r="MUW2" s="995"/>
      <c r="MUX2" s="995"/>
      <c r="MUY2" s="995"/>
      <c r="MUZ2" s="995"/>
      <c r="MVA2" s="995"/>
      <c r="MVB2" s="995"/>
      <c r="MVC2" s="995"/>
      <c r="MVD2" s="995"/>
      <c r="MVE2" s="995"/>
      <c r="MVF2" s="995"/>
      <c r="MVG2" s="995"/>
      <c r="MVH2" s="995"/>
      <c r="MVI2" s="995"/>
      <c r="MVJ2" s="995"/>
      <c r="MVK2" s="995"/>
      <c r="MVL2" s="995"/>
      <c r="MVM2" s="995"/>
      <c r="MVN2" s="995"/>
      <c r="MVO2" s="995"/>
      <c r="MVP2" s="995"/>
      <c r="MVQ2" s="995"/>
      <c r="MVR2" s="995"/>
      <c r="MVS2" s="995"/>
      <c r="MVT2" s="995"/>
      <c r="MVU2" s="995"/>
      <c r="MVV2" s="995"/>
      <c r="MVW2" s="995"/>
      <c r="MVX2" s="995"/>
      <c r="MVY2" s="995"/>
      <c r="MVZ2" s="995"/>
      <c r="MWA2" s="995"/>
      <c r="MWB2" s="995"/>
      <c r="MWC2" s="995"/>
      <c r="MWD2" s="995"/>
      <c r="MWE2" s="995"/>
      <c r="MWF2" s="995"/>
      <c r="MWG2" s="995"/>
      <c r="MWH2" s="995"/>
      <c r="MWI2" s="995"/>
      <c r="MWJ2" s="995"/>
      <c r="MWK2" s="995"/>
      <c r="MWL2" s="995"/>
      <c r="MWM2" s="995"/>
      <c r="MWN2" s="995"/>
      <c r="MWO2" s="995"/>
      <c r="MWP2" s="995"/>
      <c r="MWQ2" s="995"/>
      <c r="MWR2" s="995"/>
      <c r="MWS2" s="995"/>
      <c r="MWT2" s="995"/>
      <c r="MWU2" s="995"/>
      <c r="MWV2" s="995"/>
      <c r="MWW2" s="995"/>
      <c r="MWX2" s="995"/>
      <c r="MWY2" s="995"/>
      <c r="MWZ2" s="995"/>
      <c r="MXA2" s="995"/>
      <c r="MXB2" s="995"/>
      <c r="MXC2" s="995"/>
      <c r="MXD2" s="995"/>
      <c r="MXE2" s="995"/>
      <c r="MXF2" s="995"/>
      <c r="MXG2" s="995"/>
      <c r="MXH2" s="995"/>
      <c r="MXI2" s="995"/>
      <c r="MXJ2" s="995"/>
      <c r="MXK2" s="995"/>
      <c r="MXL2" s="995"/>
      <c r="MXM2" s="995"/>
      <c r="MXN2" s="995"/>
      <c r="MXO2" s="995"/>
      <c r="MXP2" s="995"/>
      <c r="MXQ2" s="995"/>
      <c r="MXR2" s="995"/>
      <c r="MXS2" s="995"/>
      <c r="MXT2" s="995"/>
      <c r="MXU2" s="995"/>
      <c r="MXV2" s="995"/>
      <c r="MXW2" s="995"/>
      <c r="MXX2" s="995"/>
      <c r="MXY2" s="995"/>
      <c r="MXZ2" s="995"/>
      <c r="MYA2" s="995"/>
      <c r="MYB2" s="995"/>
      <c r="MYC2" s="995"/>
      <c r="MYD2" s="995"/>
      <c r="MYE2" s="995"/>
      <c r="MYF2" s="995"/>
      <c r="MYG2" s="995"/>
      <c r="MYH2" s="995"/>
      <c r="MYI2" s="995"/>
      <c r="MYJ2" s="995"/>
      <c r="MYK2" s="995"/>
      <c r="MYL2" s="995"/>
      <c r="MYM2" s="995"/>
      <c r="MYN2" s="995"/>
      <c r="MYO2" s="995"/>
      <c r="MYP2" s="995"/>
      <c r="MYQ2" s="995"/>
      <c r="MYR2" s="995"/>
      <c r="MYS2" s="995"/>
      <c r="MYT2" s="995"/>
      <c r="MYU2" s="995"/>
      <c r="MYV2" s="995"/>
      <c r="MYW2" s="995"/>
      <c r="MYX2" s="995"/>
      <c r="MYY2" s="995"/>
      <c r="MYZ2" s="995"/>
      <c r="MZA2" s="995"/>
      <c r="MZB2" s="995"/>
      <c r="MZC2" s="995"/>
      <c r="MZD2" s="995"/>
      <c r="MZE2" s="995"/>
      <c r="MZF2" s="995"/>
      <c r="MZG2" s="995"/>
      <c r="MZH2" s="995"/>
      <c r="MZI2" s="995"/>
      <c r="MZJ2" s="995"/>
      <c r="MZK2" s="995"/>
      <c r="MZL2" s="995"/>
      <c r="MZM2" s="995"/>
      <c r="MZN2" s="995"/>
      <c r="MZO2" s="995"/>
      <c r="MZP2" s="995"/>
      <c r="MZQ2" s="995"/>
      <c r="MZR2" s="995"/>
      <c r="MZS2" s="995"/>
      <c r="MZT2" s="995"/>
      <c r="MZU2" s="995"/>
      <c r="MZV2" s="995"/>
      <c r="MZW2" s="995"/>
      <c r="MZX2" s="995"/>
      <c r="MZY2" s="995"/>
      <c r="MZZ2" s="995"/>
      <c r="NAA2" s="995"/>
      <c r="NAB2" s="995"/>
      <c r="NAC2" s="995"/>
      <c r="NAD2" s="995"/>
      <c r="NAE2" s="995"/>
      <c r="NAF2" s="995"/>
      <c r="NAG2" s="995"/>
      <c r="NAH2" s="995"/>
      <c r="NAI2" s="995"/>
      <c r="NAJ2" s="995"/>
      <c r="NAK2" s="995"/>
      <c r="NAL2" s="995"/>
      <c r="NAM2" s="995"/>
      <c r="NAN2" s="995"/>
      <c r="NAO2" s="995"/>
      <c r="NAP2" s="995"/>
      <c r="NAQ2" s="995"/>
      <c r="NAR2" s="995"/>
      <c r="NAS2" s="995"/>
      <c r="NAT2" s="995"/>
      <c r="NAU2" s="995"/>
      <c r="NAV2" s="995"/>
      <c r="NAW2" s="995"/>
      <c r="NAX2" s="995"/>
      <c r="NAY2" s="995"/>
      <c r="NAZ2" s="995"/>
      <c r="NBA2" s="995"/>
      <c r="NBB2" s="995"/>
      <c r="NBC2" s="995"/>
      <c r="NBD2" s="995"/>
      <c r="NBE2" s="995"/>
      <c r="NBF2" s="995"/>
      <c r="NBG2" s="995"/>
      <c r="NBH2" s="995"/>
      <c r="NBI2" s="995"/>
      <c r="NBJ2" s="995"/>
      <c r="NBK2" s="995"/>
      <c r="NBL2" s="995"/>
      <c r="NBM2" s="995"/>
      <c r="NBN2" s="995"/>
      <c r="NBO2" s="995"/>
      <c r="NBP2" s="995"/>
      <c r="NBQ2" s="995"/>
      <c r="NBR2" s="995"/>
      <c r="NBS2" s="995"/>
      <c r="NBT2" s="995"/>
      <c r="NBU2" s="995"/>
      <c r="NBV2" s="995"/>
      <c r="NBW2" s="995"/>
      <c r="NBX2" s="995"/>
      <c r="NBY2" s="995"/>
      <c r="NBZ2" s="995"/>
      <c r="NCA2" s="995"/>
      <c r="NCB2" s="995"/>
      <c r="NCC2" s="995"/>
      <c r="NCD2" s="995"/>
      <c r="NCE2" s="995"/>
      <c r="NCF2" s="995"/>
      <c r="NCG2" s="995"/>
      <c r="NCH2" s="995"/>
      <c r="NCI2" s="995"/>
      <c r="NCJ2" s="995"/>
      <c r="NCK2" s="995"/>
      <c r="NCL2" s="995"/>
      <c r="NCM2" s="995"/>
      <c r="NCN2" s="995"/>
      <c r="NCO2" s="995"/>
      <c r="NCP2" s="995"/>
      <c r="NCQ2" s="995"/>
      <c r="NCR2" s="995"/>
      <c r="NCS2" s="995"/>
      <c r="NCT2" s="995"/>
      <c r="NCU2" s="995"/>
      <c r="NCV2" s="995"/>
      <c r="NCW2" s="995"/>
      <c r="NCX2" s="995"/>
      <c r="NCY2" s="995"/>
      <c r="NCZ2" s="995"/>
      <c r="NDA2" s="995"/>
      <c r="NDB2" s="995"/>
      <c r="NDC2" s="995"/>
      <c r="NDD2" s="995"/>
      <c r="NDE2" s="995"/>
      <c r="NDF2" s="995"/>
      <c r="NDG2" s="995"/>
      <c r="NDH2" s="995"/>
      <c r="NDI2" s="995"/>
      <c r="NDJ2" s="995"/>
      <c r="NDK2" s="995"/>
      <c r="NDL2" s="995"/>
      <c r="NDM2" s="995"/>
      <c r="NDN2" s="995"/>
      <c r="NDO2" s="995"/>
      <c r="NDP2" s="995"/>
      <c r="NDQ2" s="995"/>
      <c r="NDR2" s="995"/>
      <c r="NDS2" s="995"/>
      <c r="NDT2" s="995"/>
      <c r="NDU2" s="995"/>
      <c r="NDV2" s="995"/>
      <c r="NDW2" s="995"/>
      <c r="NDX2" s="995"/>
      <c r="NDY2" s="995"/>
      <c r="NDZ2" s="995"/>
      <c r="NEA2" s="995"/>
      <c r="NEB2" s="995"/>
      <c r="NEC2" s="995"/>
      <c r="NED2" s="995"/>
      <c r="NEE2" s="995"/>
      <c r="NEF2" s="995"/>
      <c r="NEG2" s="995"/>
      <c r="NEH2" s="995"/>
      <c r="NEI2" s="995"/>
      <c r="NEJ2" s="995"/>
      <c r="NEK2" s="995"/>
      <c r="NEL2" s="995"/>
      <c r="NEM2" s="995"/>
      <c r="NEN2" s="995"/>
      <c r="NEO2" s="995"/>
      <c r="NEP2" s="995"/>
      <c r="NEQ2" s="995"/>
      <c r="NER2" s="995"/>
      <c r="NES2" s="995"/>
      <c r="NET2" s="995"/>
      <c r="NEU2" s="995"/>
      <c r="NEV2" s="995"/>
      <c r="NEW2" s="995"/>
      <c r="NEX2" s="995"/>
      <c r="NEY2" s="995"/>
      <c r="NEZ2" s="995"/>
      <c r="NFA2" s="995"/>
      <c r="NFB2" s="995"/>
      <c r="NFC2" s="995"/>
      <c r="NFD2" s="995"/>
      <c r="NFE2" s="995"/>
      <c r="NFF2" s="995"/>
      <c r="NFG2" s="995"/>
      <c r="NFH2" s="995"/>
      <c r="NFI2" s="995"/>
      <c r="NFJ2" s="995"/>
      <c r="NFK2" s="995"/>
      <c r="NFL2" s="995"/>
      <c r="NFM2" s="995"/>
      <c r="NFN2" s="995"/>
      <c r="NFO2" s="995"/>
      <c r="NFP2" s="995"/>
      <c r="NFQ2" s="995"/>
      <c r="NFR2" s="995"/>
      <c r="NFS2" s="995"/>
      <c r="NFT2" s="995"/>
      <c r="NFU2" s="995"/>
      <c r="NFV2" s="995"/>
      <c r="NFW2" s="995"/>
      <c r="NFX2" s="995"/>
      <c r="NFY2" s="995"/>
      <c r="NFZ2" s="995"/>
      <c r="NGA2" s="995"/>
      <c r="NGB2" s="995"/>
      <c r="NGC2" s="995"/>
      <c r="NGD2" s="995"/>
      <c r="NGE2" s="995"/>
      <c r="NGF2" s="995"/>
      <c r="NGG2" s="995"/>
      <c r="NGH2" s="995"/>
      <c r="NGI2" s="995"/>
      <c r="NGJ2" s="995"/>
      <c r="NGK2" s="995"/>
      <c r="NGL2" s="995"/>
      <c r="NGM2" s="995"/>
      <c r="NGN2" s="995"/>
      <c r="NGO2" s="995"/>
      <c r="NGP2" s="995"/>
      <c r="NGQ2" s="995"/>
      <c r="NGR2" s="995"/>
      <c r="NGS2" s="995"/>
      <c r="NGT2" s="995"/>
      <c r="NGU2" s="995"/>
      <c r="NGV2" s="995"/>
      <c r="NGW2" s="995"/>
      <c r="NGX2" s="995"/>
      <c r="NGY2" s="995"/>
      <c r="NGZ2" s="995"/>
      <c r="NHA2" s="995"/>
      <c r="NHB2" s="995"/>
      <c r="NHC2" s="995"/>
      <c r="NHD2" s="995"/>
      <c r="NHE2" s="995"/>
      <c r="NHF2" s="995"/>
      <c r="NHG2" s="995"/>
      <c r="NHH2" s="995"/>
      <c r="NHI2" s="995"/>
      <c r="NHJ2" s="995"/>
      <c r="NHK2" s="995"/>
      <c r="NHL2" s="995"/>
      <c r="NHM2" s="995"/>
      <c r="NHN2" s="995"/>
      <c r="NHO2" s="995"/>
      <c r="NHP2" s="995"/>
      <c r="NHQ2" s="995"/>
      <c r="NHR2" s="995"/>
      <c r="NHS2" s="995"/>
      <c r="NHT2" s="995"/>
      <c r="NHU2" s="995"/>
      <c r="NHV2" s="995"/>
      <c r="NHW2" s="995"/>
      <c r="NHX2" s="995"/>
      <c r="NHY2" s="995"/>
      <c r="NHZ2" s="995"/>
      <c r="NIA2" s="995"/>
      <c r="NIB2" s="995"/>
      <c r="NIC2" s="995"/>
      <c r="NID2" s="995"/>
      <c r="NIE2" s="995"/>
      <c r="NIF2" s="995"/>
      <c r="NIG2" s="995"/>
      <c r="NIH2" s="995"/>
      <c r="NII2" s="995"/>
      <c r="NIJ2" s="995"/>
      <c r="NIK2" s="995"/>
      <c r="NIL2" s="995"/>
      <c r="NIM2" s="995"/>
      <c r="NIN2" s="995"/>
      <c r="NIO2" s="995"/>
      <c r="NIP2" s="995"/>
      <c r="NIQ2" s="995"/>
      <c r="NIR2" s="995"/>
      <c r="NIS2" s="995"/>
      <c r="NIT2" s="995"/>
      <c r="NIU2" s="995"/>
      <c r="NIV2" s="995"/>
      <c r="NIW2" s="995"/>
      <c r="NIX2" s="995"/>
      <c r="NIY2" s="995"/>
      <c r="NIZ2" s="995"/>
      <c r="NJA2" s="995"/>
      <c r="NJB2" s="995"/>
      <c r="NJC2" s="995"/>
      <c r="NJD2" s="995"/>
      <c r="NJE2" s="995"/>
      <c r="NJF2" s="995"/>
      <c r="NJG2" s="995"/>
      <c r="NJH2" s="995"/>
      <c r="NJI2" s="995"/>
      <c r="NJJ2" s="995"/>
      <c r="NJK2" s="995"/>
      <c r="NJL2" s="995"/>
      <c r="NJM2" s="995"/>
      <c r="NJN2" s="995"/>
      <c r="NJO2" s="995"/>
      <c r="NJP2" s="995"/>
      <c r="NJQ2" s="995"/>
      <c r="NJR2" s="995"/>
      <c r="NJS2" s="995"/>
      <c r="NJT2" s="995"/>
      <c r="NJU2" s="995"/>
      <c r="NJV2" s="995"/>
      <c r="NJW2" s="995"/>
      <c r="NJX2" s="995"/>
      <c r="NJY2" s="995"/>
      <c r="NJZ2" s="995"/>
      <c r="NKA2" s="995"/>
      <c r="NKB2" s="995"/>
      <c r="NKC2" s="995"/>
      <c r="NKD2" s="995"/>
      <c r="NKE2" s="995"/>
      <c r="NKF2" s="995"/>
      <c r="NKG2" s="995"/>
      <c r="NKH2" s="995"/>
      <c r="NKI2" s="995"/>
      <c r="NKJ2" s="995"/>
      <c r="NKK2" s="995"/>
      <c r="NKL2" s="995"/>
      <c r="NKM2" s="995"/>
      <c r="NKN2" s="995"/>
      <c r="NKO2" s="995"/>
      <c r="NKP2" s="995"/>
      <c r="NKQ2" s="995"/>
      <c r="NKR2" s="995"/>
      <c r="NKS2" s="995"/>
      <c r="NKT2" s="995"/>
      <c r="NKU2" s="995"/>
      <c r="NKV2" s="995"/>
      <c r="NKW2" s="995"/>
      <c r="NKX2" s="995"/>
      <c r="NKY2" s="995"/>
      <c r="NKZ2" s="995"/>
      <c r="NLA2" s="995"/>
      <c r="NLB2" s="995"/>
      <c r="NLC2" s="995"/>
      <c r="NLD2" s="995"/>
      <c r="NLE2" s="995"/>
      <c r="NLF2" s="995"/>
      <c r="NLG2" s="995"/>
      <c r="NLH2" s="995"/>
      <c r="NLI2" s="995"/>
      <c r="NLJ2" s="995"/>
      <c r="NLK2" s="995"/>
      <c r="NLL2" s="995"/>
      <c r="NLM2" s="995"/>
      <c r="NLN2" s="995"/>
      <c r="NLO2" s="995"/>
      <c r="NLP2" s="995"/>
      <c r="NLQ2" s="995"/>
      <c r="NLR2" s="995"/>
      <c r="NLS2" s="995"/>
      <c r="NLT2" s="995"/>
      <c r="NLU2" s="995"/>
      <c r="NLV2" s="995"/>
      <c r="NLW2" s="995"/>
      <c r="NLX2" s="995"/>
      <c r="NLY2" s="995"/>
      <c r="NLZ2" s="995"/>
      <c r="NMA2" s="995"/>
      <c r="NMB2" s="995"/>
      <c r="NMC2" s="995"/>
      <c r="NMD2" s="995"/>
      <c r="NME2" s="995"/>
      <c r="NMF2" s="995"/>
      <c r="NMG2" s="995"/>
      <c r="NMH2" s="995"/>
      <c r="NMI2" s="995"/>
      <c r="NMJ2" s="995"/>
      <c r="NMK2" s="995"/>
      <c r="NML2" s="995"/>
      <c r="NMM2" s="995"/>
      <c r="NMN2" s="995"/>
      <c r="NMO2" s="995"/>
      <c r="NMP2" s="995"/>
      <c r="NMQ2" s="995"/>
      <c r="NMR2" s="995"/>
      <c r="NMS2" s="995"/>
      <c r="NMT2" s="995"/>
      <c r="NMU2" s="995"/>
      <c r="NMV2" s="995"/>
      <c r="NMW2" s="995"/>
      <c r="NMX2" s="995"/>
      <c r="NMY2" s="995"/>
      <c r="NMZ2" s="995"/>
      <c r="NNA2" s="995"/>
      <c r="NNB2" s="995"/>
      <c r="NNC2" s="995"/>
      <c r="NND2" s="995"/>
      <c r="NNE2" s="995"/>
      <c r="NNF2" s="995"/>
      <c r="NNG2" s="995"/>
      <c r="NNH2" s="995"/>
      <c r="NNI2" s="995"/>
      <c r="NNJ2" s="995"/>
      <c r="NNK2" s="995"/>
      <c r="NNL2" s="995"/>
      <c r="NNM2" s="995"/>
      <c r="NNN2" s="995"/>
      <c r="NNO2" s="995"/>
      <c r="NNP2" s="995"/>
      <c r="NNQ2" s="995"/>
      <c r="NNR2" s="995"/>
      <c r="NNS2" s="995"/>
      <c r="NNT2" s="995"/>
      <c r="NNU2" s="995"/>
      <c r="NNV2" s="995"/>
      <c r="NNW2" s="995"/>
      <c r="NNX2" s="995"/>
      <c r="NNY2" s="995"/>
      <c r="NNZ2" s="995"/>
      <c r="NOA2" s="995"/>
      <c r="NOB2" s="995"/>
      <c r="NOC2" s="995"/>
      <c r="NOD2" s="995"/>
      <c r="NOE2" s="995"/>
      <c r="NOF2" s="995"/>
      <c r="NOG2" s="995"/>
      <c r="NOH2" s="995"/>
      <c r="NOI2" s="995"/>
      <c r="NOJ2" s="995"/>
      <c r="NOK2" s="995"/>
      <c r="NOL2" s="995"/>
      <c r="NOM2" s="995"/>
      <c r="NON2" s="995"/>
      <c r="NOO2" s="995"/>
      <c r="NOP2" s="995"/>
      <c r="NOQ2" s="995"/>
      <c r="NOR2" s="995"/>
      <c r="NOS2" s="995"/>
      <c r="NOT2" s="995"/>
      <c r="NOU2" s="995"/>
      <c r="NOV2" s="995"/>
      <c r="NOW2" s="995"/>
      <c r="NOX2" s="995"/>
      <c r="NOY2" s="995"/>
      <c r="NOZ2" s="995"/>
      <c r="NPA2" s="995"/>
      <c r="NPB2" s="995"/>
      <c r="NPC2" s="995"/>
      <c r="NPD2" s="995"/>
      <c r="NPE2" s="995"/>
      <c r="NPF2" s="995"/>
      <c r="NPG2" s="995"/>
      <c r="NPH2" s="995"/>
      <c r="NPI2" s="995"/>
      <c r="NPJ2" s="995"/>
      <c r="NPK2" s="995"/>
      <c r="NPL2" s="995"/>
      <c r="NPM2" s="995"/>
      <c r="NPN2" s="995"/>
      <c r="NPO2" s="995"/>
      <c r="NPP2" s="995"/>
      <c r="NPQ2" s="995"/>
      <c r="NPR2" s="995"/>
      <c r="NPS2" s="995"/>
      <c r="NPT2" s="995"/>
      <c r="NPU2" s="995"/>
      <c r="NPV2" s="995"/>
      <c r="NPW2" s="995"/>
      <c r="NPX2" s="995"/>
      <c r="NPY2" s="995"/>
      <c r="NPZ2" s="995"/>
      <c r="NQA2" s="995"/>
      <c r="NQB2" s="995"/>
      <c r="NQC2" s="995"/>
      <c r="NQD2" s="995"/>
      <c r="NQE2" s="995"/>
      <c r="NQF2" s="995"/>
      <c r="NQG2" s="995"/>
      <c r="NQH2" s="995"/>
      <c r="NQI2" s="995"/>
      <c r="NQJ2" s="995"/>
      <c r="NQK2" s="995"/>
      <c r="NQL2" s="995"/>
      <c r="NQM2" s="995"/>
      <c r="NQN2" s="995"/>
      <c r="NQO2" s="995"/>
      <c r="NQP2" s="995"/>
      <c r="NQQ2" s="995"/>
      <c r="NQR2" s="995"/>
      <c r="NQS2" s="995"/>
      <c r="NQT2" s="995"/>
      <c r="NQU2" s="995"/>
      <c r="NQV2" s="995"/>
      <c r="NQW2" s="995"/>
      <c r="NQX2" s="995"/>
      <c r="NQY2" s="995"/>
      <c r="NQZ2" s="995"/>
      <c r="NRA2" s="995"/>
      <c r="NRB2" s="995"/>
      <c r="NRC2" s="995"/>
      <c r="NRD2" s="995"/>
      <c r="NRE2" s="995"/>
      <c r="NRF2" s="995"/>
      <c r="NRG2" s="995"/>
      <c r="NRH2" s="995"/>
      <c r="NRI2" s="995"/>
      <c r="NRJ2" s="995"/>
      <c r="NRK2" s="995"/>
      <c r="NRL2" s="995"/>
      <c r="NRM2" s="995"/>
      <c r="NRN2" s="995"/>
      <c r="NRO2" s="995"/>
      <c r="NRP2" s="995"/>
      <c r="NRQ2" s="995"/>
      <c r="NRR2" s="995"/>
      <c r="NRS2" s="995"/>
      <c r="NRT2" s="995"/>
      <c r="NRU2" s="995"/>
      <c r="NRV2" s="995"/>
      <c r="NRW2" s="995"/>
      <c r="NRX2" s="995"/>
      <c r="NRY2" s="995"/>
      <c r="NRZ2" s="995"/>
      <c r="NSA2" s="995"/>
      <c r="NSB2" s="995"/>
      <c r="NSC2" s="995"/>
      <c r="NSD2" s="995"/>
      <c r="NSE2" s="995"/>
      <c r="NSF2" s="995"/>
      <c r="NSG2" s="995"/>
      <c r="NSH2" s="995"/>
      <c r="NSI2" s="995"/>
      <c r="NSJ2" s="995"/>
      <c r="NSK2" s="995"/>
      <c r="NSL2" s="995"/>
      <c r="NSM2" s="995"/>
      <c r="NSN2" s="995"/>
      <c r="NSO2" s="995"/>
      <c r="NSP2" s="995"/>
      <c r="NSQ2" s="995"/>
      <c r="NSR2" s="995"/>
      <c r="NSS2" s="995"/>
      <c r="NST2" s="995"/>
      <c r="NSU2" s="995"/>
      <c r="NSV2" s="995"/>
      <c r="NSW2" s="995"/>
      <c r="NSX2" s="995"/>
      <c r="NSY2" s="995"/>
      <c r="NSZ2" s="995"/>
      <c r="NTA2" s="995"/>
      <c r="NTB2" s="995"/>
      <c r="NTC2" s="995"/>
      <c r="NTD2" s="995"/>
      <c r="NTE2" s="995"/>
      <c r="NTF2" s="995"/>
      <c r="NTG2" s="995"/>
      <c r="NTH2" s="995"/>
      <c r="NTI2" s="995"/>
      <c r="NTJ2" s="995"/>
      <c r="NTK2" s="995"/>
      <c r="NTL2" s="995"/>
      <c r="NTM2" s="995"/>
      <c r="NTN2" s="995"/>
      <c r="NTO2" s="995"/>
      <c r="NTP2" s="995"/>
      <c r="NTQ2" s="995"/>
      <c r="NTR2" s="995"/>
      <c r="NTS2" s="995"/>
      <c r="NTT2" s="995"/>
      <c r="NTU2" s="995"/>
      <c r="NTV2" s="995"/>
      <c r="NTW2" s="995"/>
      <c r="NTX2" s="995"/>
      <c r="NTY2" s="995"/>
      <c r="NTZ2" s="995"/>
      <c r="NUA2" s="995"/>
      <c r="NUB2" s="995"/>
      <c r="NUC2" s="995"/>
      <c r="NUD2" s="995"/>
      <c r="NUE2" s="995"/>
      <c r="NUF2" s="995"/>
      <c r="NUG2" s="995"/>
      <c r="NUH2" s="995"/>
      <c r="NUI2" s="995"/>
      <c r="NUJ2" s="995"/>
      <c r="NUK2" s="995"/>
      <c r="NUL2" s="995"/>
      <c r="NUM2" s="995"/>
      <c r="NUN2" s="995"/>
      <c r="NUO2" s="995"/>
      <c r="NUP2" s="995"/>
      <c r="NUQ2" s="995"/>
      <c r="NUR2" s="995"/>
      <c r="NUS2" s="995"/>
      <c r="NUT2" s="995"/>
      <c r="NUU2" s="995"/>
      <c r="NUV2" s="995"/>
      <c r="NUW2" s="995"/>
      <c r="NUX2" s="995"/>
      <c r="NUY2" s="995"/>
      <c r="NUZ2" s="995"/>
      <c r="NVA2" s="995"/>
      <c r="NVB2" s="995"/>
      <c r="NVC2" s="995"/>
      <c r="NVD2" s="995"/>
      <c r="NVE2" s="995"/>
      <c r="NVF2" s="995"/>
      <c r="NVG2" s="995"/>
      <c r="NVH2" s="995"/>
      <c r="NVI2" s="995"/>
      <c r="NVJ2" s="995"/>
      <c r="NVK2" s="995"/>
      <c r="NVL2" s="995"/>
      <c r="NVM2" s="995"/>
      <c r="NVN2" s="995"/>
      <c r="NVO2" s="995"/>
      <c r="NVP2" s="995"/>
      <c r="NVQ2" s="995"/>
      <c r="NVR2" s="995"/>
      <c r="NVS2" s="995"/>
      <c r="NVT2" s="995"/>
      <c r="NVU2" s="995"/>
      <c r="NVV2" s="995"/>
      <c r="NVW2" s="995"/>
      <c r="NVX2" s="995"/>
      <c r="NVY2" s="995"/>
      <c r="NVZ2" s="995"/>
      <c r="NWA2" s="995"/>
      <c r="NWB2" s="995"/>
      <c r="NWC2" s="995"/>
      <c r="NWD2" s="995"/>
      <c r="NWE2" s="995"/>
      <c r="NWF2" s="995"/>
      <c r="NWG2" s="995"/>
      <c r="NWH2" s="995"/>
      <c r="NWI2" s="995"/>
      <c r="NWJ2" s="995"/>
      <c r="NWK2" s="995"/>
      <c r="NWL2" s="995"/>
      <c r="NWM2" s="995"/>
      <c r="NWN2" s="995"/>
      <c r="NWO2" s="995"/>
      <c r="NWP2" s="995"/>
      <c r="NWQ2" s="995"/>
      <c r="NWR2" s="995"/>
      <c r="NWS2" s="995"/>
      <c r="NWT2" s="995"/>
      <c r="NWU2" s="995"/>
      <c r="NWV2" s="995"/>
      <c r="NWW2" s="995"/>
      <c r="NWX2" s="995"/>
      <c r="NWY2" s="995"/>
      <c r="NWZ2" s="995"/>
      <c r="NXA2" s="995"/>
      <c r="NXB2" s="995"/>
      <c r="NXC2" s="995"/>
      <c r="NXD2" s="995"/>
      <c r="NXE2" s="995"/>
      <c r="NXF2" s="995"/>
      <c r="NXG2" s="995"/>
      <c r="NXH2" s="995"/>
      <c r="NXI2" s="995"/>
      <c r="NXJ2" s="995"/>
      <c r="NXK2" s="995"/>
      <c r="NXL2" s="995"/>
      <c r="NXM2" s="995"/>
      <c r="NXN2" s="995"/>
      <c r="NXO2" s="995"/>
      <c r="NXP2" s="995"/>
      <c r="NXQ2" s="995"/>
      <c r="NXR2" s="995"/>
      <c r="NXS2" s="995"/>
      <c r="NXT2" s="995"/>
      <c r="NXU2" s="995"/>
      <c r="NXV2" s="995"/>
      <c r="NXW2" s="995"/>
      <c r="NXX2" s="995"/>
      <c r="NXY2" s="995"/>
      <c r="NXZ2" s="995"/>
      <c r="NYA2" s="995"/>
      <c r="NYB2" s="995"/>
      <c r="NYC2" s="995"/>
      <c r="NYD2" s="995"/>
      <c r="NYE2" s="995"/>
      <c r="NYF2" s="995"/>
      <c r="NYG2" s="995"/>
      <c r="NYH2" s="995"/>
      <c r="NYI2" s="995"/>
      <c r="NYJ2" s="995"/>
      <c r="NYK2" s="995"/>
      <c r="NYL2" s="995"/>
      <c r="NYM2" s="995"/>
      <c r="NYN2" s="995"/>
      <c r="NYO2" s="995"/>
      <c r="NYP2" s="995"/>
      <c r="NYQ2" s="995"/>
      <c r="NYR2" s="995"/>
      <c r="NYS2" s="995"/>
      <c r="NYT2" s="995"/>
      <c r="NYU2" s="995"/>
      <c r="NYV2" s="995"/>
      <c r="NYW2" s="995"/>
      <c r="NYX2" s="995"/>
      <c r="NYY2" s="995"/>
      <c r="NYZ2" s="995"/>
      <c r="NZA2" s="995"/>
      <c r="NZB2" s="995"/>
      <c r="NZC2" s="995"/>
      <c r="NZD2" s="995"/>
      <c r="NZE2" s="995"/>
      <c r="NZF2" s="995"/>
      <c r="NZG2" s="995"/>
      <c r="NZH2" s="995"/>
      <c r="NZI2" s="995"/>
      <c r="NZJ2" s="995"/>
      <c r="NZK2" s="995"/>
      <c r="NZL2" s="995"/>
      <c r="NZM2" s="995"/>
      <c r="NZN2" s="995"/>
      <c r="NZO2" s="995"/>
      <c r="NZP2" s="995"/>
      <c r="NZQ2" s="995"/>
      <c r="NZR2" s="995"/>
      <c r="NZS2" s="995"/>
      <c r="NZT2" s="995"/>
      <c r="NZU2" s="995"/>
      <c r="NZV2" s="995"/>
      <c r="NZW2" s="995"/>
      <c r="NZX2" s="995"/>
      <c r="NZY2" s="995"/>
      <c r="NZZ2" s="995"/>
      <c r="OAA2" s="995"/>
      <c r="OAB2" s="995"/>
      <c r="OAC2" s="995"/>
      <c r="OAD2" s="995"/>
      <c r="OAE2" s="995"/>
      <c r="OAF2" s="995"/>
      <c r="OAG2" s="995"/>
      <c r="OAH2" s="995"/>
      <c r="OAI2" s="995"/>
      <c r="OAJ2" s="995"/>
      <c r="OAK2" s="995"/>
      <c r="OAL2" s="995"/>
      <c r="OAM2" s="995"/>
      <c r="OAN2" s="995"/>
      <c r="OAO2" s="995"/>
      <c r="OAP2" s="995"/>
      <c r="OAQ2" s="995"/>
      <c r="OAR2" s="995"/>
      <c r="OAS2" s="995"/>
      <c r="OAT2" s="995"/>
      <c r="OAU2" s="995"/>
      <c r="OAV2" s="995"/>
      <c r="OAW2" s="995"/>
      <c r="OAX2" s="995"/>
      <c r="OAY2" s="995"/>
      <c r="OAZ2" s="995"/>
      <c r="OBA2" s="995"/>
      <c r="OBB2" s="995"/>
      <c r="OBC2" s="995"/>
      <c r="OBD2" s="995"/>
      <c r="OBE2" s="995"/>
      <c r="OBF2" s="995"/>
      <c r="OBG2" s="995"/>
      <c r="OBH2" s="995"/>
      <c r="OBI2" s="995"/>
      <c r="OBJ2" s="995"/>
      <c r="OBK2" s="995"/>
      <c r="OBL2" s="995"/>
      <c r="OBM2" s="995"/>
      <c r="OBN2" s="995"/>
      <c r="OBO2" s="995"/>
      <c r="OBP2" s="995"/>
      <c r="OBQ2" s="995"/>
      <c r="OBR2" s="995"/>
      <c r="OBS2" s="995"/>
      <c r="OBT2" s="995"/>
      <c r="OBU2" s="995"/>
      <c r="OBV2" s="995"/>
      <c r="OBW2" s="995"/>
      <c r="OBX2" s="995"/>
      <c r="OBY2" s="995"/>
      <c r="OBZ2" s="995"/>
      <c r="OCA2" s="995"/>
      <c r="OCB2" s="995"/>
      <c r="OCC2" s="995"/>
      <c r="OCD2" s="995"/>
      <c r="OCE2" s="995"/>
      <c r="OCF2" s="995"/>
      <c r="OCG2" s="995"/>
      <c r="OCH2" s="995"/>
      <c r="OCI2" s="995"/>
      <c r="OCJ2" s="995"/>
      <c r="OCK2" s="995"/>
      <c r="OCL2" s="995"/>
      <c r="OCM2" s="995"/>
      <c r="OCN2" s="995"/>
      <c r="OCO2" s="995"/>
      <c r="OCP2" s="995"/>
      <c r="OCQ2" s="995"/>
      <c r="OCR2" s="995"/>
      <c r="OCS2" s="995"/>
      <c r="OCT2" s="995"/>
      <c r="OCU2" s="995"/>
      <c r="OCV2" s="995"/>
      <c r="OCW2" s="995"/>
      <c r="OCX2" s="995"/>
      <c r="OCY2" s="995"/>
      <c r="OCZ2" s="995"/>
      <c r="ODA2" s="995"/>
      <c r="ODB2" s="995"/>
      <c r="ODC2" s="995"/>
      <c r="ODD2" s="995"/>
      <c r="ODE2" s="995"/>
      <c r="ODF2" s="995"/>
      <c r="ODG2" s="995"/>
      <c r="ODH2" s="995"/>
      <c r="ODI2" s="995"/>
      <c r="ODJ2" s="995"/>
      <c r="ODK2" s="995"/>
      <c r="ODL2" s="995"/>
      <c r="ODM2" s="995"/>
      <c r="ODN2" s="995"/>
      <c r="ODO2" s="995"/>
      <c r="ODP2" s="995"/>
      <c r="ODQ2" s="995"/>
      <c r="ODR2" s="995"/>
      <c r="ODS2" s="995"/>
      <c r="ODT2" s="995"/>
      <c r="ODU2" s="995"/>
      <c r="ODV2" s="995"/>
      <c r="ODW2" s="995"/>
      <c r="ODX2" s="995"/>
      <c r="ODY2" s="995"/>
      <c r="ODZ2" s="995"/>
      <c r="OEA2" s="995"/>
      <c r="OEB2" s="995"/>
      <c r="OEC2" s="995"/>
      <c r="OED2" s="995"/>
      <c r="OEE2" s="995"/>
      <c r="OEF2" s="995"/>
      <c r="OEG2" s="995"/>
      <c r="OEH2" s="995"/>
      <c r="OEI2" s="995"/>
      <c r="OEJ2" s="995"/>
      <c r="OEK2" s="995"/>
      <c r="OEL2" s="995"/>
      <c r="OEM2" s="995"/>
      <c r="OEN2" s="995"/>
      <c r="OEO2" s="995"/>
      <c r="OEP2" s="995"/>
      <c r="OEQ2" s="995"/>
      <c r="OER2" s="995"/>
      <c r="OES2" s="995"/>
      <c r="OET2" s="995"/>
      <c r="OEU2" s="995"/>
      <c r="OEV2" s="995"/>
      <c r="OEW2" s="995"/>
      <c r="OEX2" s="995"/>
      <c r="OEY2" s="995"/>
      <c r="OEZ2" s="995"/>
      <c r="OFA2" s="995"/>
      <c r="OFB2" s="995"/>
      <c r="OFC2" s="995"/>
      <c r="OFD2" s="995"/>
      <c r="OFE2" s="995"/>
      <c r="OFF2" s="995"/>
      <c r="OFG2" s="995"/>
      <c r="OFH2" s="995"/>
      <c r="OFI2" s="995"/>
      <c r="OFJ2" s="995"/>
      <c r="OFK2" s="995"/>
      <c r="OFL2" s="995"/>
      <c r="OFM2" s="995"/>
      <c r="OFN2" s="995"/>
      <c r="OFO2" s="995"/>
      <c r="OFP2" s="995"/>
      <c r="OFQ2" s="995"/>
      <c r="OFR2" s="995"/>
      <c r="OFS2" s="995"/>
      <c r="OFT2" s="995"/>
      <c r="OFU2" s="995"/>
      <c r="OFV2" s="995"/>
      <c r="OFW2" s="995"/>
      <c r="OFX2" s="995"/>
      <c r="OFY2" s="995"/>
      <c r="OFZ2" s="995"/>
      <c r="OGA2" s="995"/>
      <c r="OGB2" s="995"/>
      <c r="OGC2" s="995"/>
      <c r="OGD2" s="995"/>
      <c r="OGE2" s="995"/>
      <c r="OGF2" s="995"/>
      <c r="OGG2" s="995"/>
      <c r="OGH2" s="995"/>
      <c r="OGI2" s="995"/>
      <c r="OGJ2" s="995"/>
      <c r="OGK2" s="995"/>
      <c r="OGL2" s="995"/>
      <c r="OGM2" s="995"/>
      <c r="OGN2" s="995"/>
      <c r="OGO2" s="995"/>
      <c r="OGP2" s="995"/>
      <c r="OGQ2" s="995"/>
      <c r="OGR2" s="995"/>
      <c r="OGS2" s="995"/>
      <c r="OGT2" s="995"/>
      <c r="OGU2" s="995"/>
      <c r="OGV2" s="995"/>
      <c r="OGW2" s="995"/>
      <c r="OGX2" s="995"/>
      <c r="OGY2" s="995"/>
      <c r="OGZ2" s="995"/>
      <c r="OHA2" s="995"/>
      <c r="OHB2" s="995"/>
      <c r="OHC2" s="995"/>
      <c r="OHD2" s="995"/>
      <c r="OHE2" s="995"/>
      <c r="OHF2" s="995"/>
      <c r="OHG2" s="995"/>
      <c r="OHH2" s="995"/>
      <c r="OHI2" s="995"/>
      <c r="OHJ2" s="995"/>
      <c r="OHK2" s="995"/>
      <c r="OHL2" s="995"/>
      <c r="OHM2" s="995"/>
      <c r="OHN2" s="995"/>
      <c r="OHO2" s="995"/>
      <c r="OHP2" s="995"/>
      <c r="OHQ2" s="995"/>
      <c r="OHR2" s="995"/>
      <c r="OHS2" s="995"/>
      <c r="OHT2" s="995"/>
      <c r="OHU2" s="995"/>
      <c r="OHV2" s="995"/>
      <c r="OHW2" s="995"/>
      <c r="OHX2" s="995"/>
      <c r="OHY2" s="995"/>
      <c r="OHZ2" s="995"/>
      <c r="OIA2" s="995"/>
      <c r="OIB2" s="995"/>
      <c r="OIC2" s="995"/>
      <c r="OID2" s="995"/>
      <c r="OIE2" s="995"/>
      <c r="OIF2" s="995"/>
      <c r="OIG2" s="995"/>
      <c r="OIH2" s="995"/>
      <c r="OII2" s="995"/>
      <c r="OIJ2" s="995"/>
      <c r="OIK2" s="995"/>
      <c r="OIL2" s="995"/>
      <c r="OIM2" s="995"/>
      <c r="OIN2" s="995"/>
      <c r="OIO2" s="995"/>
      <c r="OIP2" s="995"/>
      <c r="OIQ2" s="995"/>
      <c r="OIR2" s="995"/>
      <c r="OIS2" s="995"/>
      <c r="OIT2" s="995"/>
      <c r="OIU2" s="995"/>
      <c r="OIV2" s="995"/>
      <c r="OIW2" s="995"/>
      <c r="OIX2" s="995"/>
      <c r="OIY2" s="995"/>
      <c r="OIZ2" s="995"/>
      <c r="OJA2" s="995"/>
      <c r="OJB2" s="995"/>
      <c r="OJC2" s="995"/>
      <c r="OJD2" s="995"/>
      <c r="OJE2" s="995"/>
      <c r="OJF2" s="995"/>
      <c r="OJG2" s="995"/>
      <c r="OJH2" s="995"/>
      <c r="OJI2" s="995"/>
      <c r="OJJ2" s="995"/>
      <c r="OJK2" s="995"/>
      <c r="OJL2" s="995"/>
      <c r="OJM2" s="995"/>
      <c r="OJN2" s="995"/>
      <c r="OJO2" s="995"/>
      <c r="OJP2" s="995"/>
      <c r="OJQ2" s="995"/>
      <c r="OJR2" s="995"/>
      <c r="OJS2" s="995"/>
      <c r="OJT2" s="995"/>
      <c r="OJU2" s="995"/>
      <c r="OJV2" s="995"/>
      <c r="OJW2" s="995"/>
      <c r="OJX2" s="995"/>
      <c r="OJY2" s="995"/>
      <c r="OJZ2" s="995"/>
      <c r="OKA2" s="995"/>
      <c r="OKB2" s="995"/>
      <c r="OKC2" s="995"/>
      <c r="OKD2" s="995"/>
      <c r="OKE2" s="995"/>
      <c r="OKF2" s="995"/>
      <c r="OKG2" s="995"/>
      <c r="OKH2" s="995"/>
      <c r="OKI2" s="995"/>
      <c r="OKJ2" s="995"/>
      <c r="OKK2" s="995"/>
      <c r="OKL2" s="995"/>
      <c r="OKM2" s="995"/>
      <c r="OKN2" s="995"/>
      <c r="OKO2" s="995"/>
      <c r="OKP2" s="995"/>
      <c r="OKQ2" s="995"/>
      <c r="OKR2" s="995"/>
      <c r="OKS2" s="995"/>
      <c r="OKT2" s="995"/>
      <c r="OKU2" s="995"/>
      <c r="OKV2" s="995"/>
      <c r="OKW2" s="995"/>
      <c r="OKX2" s="995"/>
      <c r="OKY2" s="995"/>
      <c r="OKZ2" s="995"/>
      <c r="OLA2" s="995"/>
      <c r="OLB2" s="995"/>
      <c r="OLC2" s="995"/>
      <c r="OLD2" s="995"/>
      <c r="OLE2" s="995"/>
      <c r="OLF2" s="995"/>
      <c r="OLG2" s="995"/>
      <c r="OLH2" s="995"/>
      <c r="OLI2" s="995"/>
      <c r="OLJ2" s="995"/>
      <c r="OLK2" s="995"/>
      <c r="OLL2" s="995"/>
      <c r="OLM2" s="995"/>
      <c r="OLN2" s="995"/>
      <c r="OLO2" s="995"/>
      <c r="OLP2" s="995"/>
      <c r="OLQ2" s="995"/>
      <c r="OLR2" s="995"/>
      <c r="OLS2" s="995"/>
      <c r="OLT2" s="995"/>
      <c r="OLU2" s="995"/>
      <c r="OLV2" s="995"/>
      <c r="OLW2" s="995"/>
      <c r="OLX2" s="995"/>
      <c r="OLY2" s="995"/>
      <c r="OLZ2" s="995"/>
      <c r="OMA2" s="995"/>
      <c r="OMB2" s="995"/>
      <c r="OMC2" s="995"/>
      <c r="OMD2" s="995"/>
      <c r="OME2" s="995"/>
      <c r="OMF2" s="995"/>
      <c r="OMG2" s="995"/>
      <c r="OMH2" s="995"/>
      <c r="OMI2" s="995"/>
      <c r="OMJ2" s="995"/>
      <c r="OMK2" s="995"/>
      <c r="OML2" s="995"/>
      <c r="OMM2" s="995"/>
      <c r="OMN2" s="995"/>
      <c r="OMO2" s="995"/>
      <c r="OMP2" s="995"/>
      <c r="OMQ2" s="995"/>
      <c r="OMR2" s="995"/>
      <c r="OMS2" s="995"/>
      <c r="OMT2" s="995"/>
      <c r="OMU2" s="995"/>
      <c r="OMV2" s="995"/>
      <c r="OMW2" s="995"/>
      <c r="OMX2" s="995"/>
      <c r="OMY2" s="995"/>
      <c r="OMZ2" s="995"/>
      <c r="ONA2" s="995"/>
      <c r="ONB2" s="995"/>
      <c r="ONC2" s="995"/>
      <c r="OND2" s="995"/>
      <c r="ONE2" s="995"/>
      <c r="ONF2" s="995"/>
      <c r="ONG2" s="995"/>
      <c r="ONH2" s="995"/>
      <c r="ONI2" s="995"/>
      <c r="ONJ2" s="995"/>
      <c r="ONK2" s="995"/>
      <c r="ONL2" s="995"/>
      <c r="ONM2" s="995"/>
      <c r="ONN2" s="995"/>
      <c r="ONO2" s="995"/>
      <c r="ONP2" s="995"/>
      <c r="ONQ2" s="995"/>
      <c r="ONR2" s="995"/>
      <c r="ONS2" s="995"/>
      <c r="ONT2" s="995"/>
      <c r="ONU2" s="995"/>
      <c r="ONV2" s="995"/>
      <c r="ONW2" s="995"/>
      <c r="ONX2" s="995"/>
      <c r="ONY2" s="995"/>
      <c r="ONZ2" s="995"/>
      <c r="OOA2" s="995"/>
      <c r="OOB2" s="995"/>
      <c r="OOC2" s="995"/>
      <c r="OOD2" s="995"/>
      <c r="OOE2" s="995"/>
      <c r="OOF2" s="995"/>
      <c r="OOG2" s="995"/>
      <c r="OOH2" s="995"/>
      <c r="OOI2" s="995"/>
      <c r="OOJ2" s="995"/>
      <c r="OOK2" s="995"/>
      <c r="OOL2" s="995"/>
      <c r="OOM2" s="995"/>
      <c r="OON2" s="995"/>
      <c r="OOO2" s="995"/>
      <c r="OOP2" s="995"/>
      <c r="OOQ2" s="995"/>
      <c r="OOR2" s="995"/>
      <c r="OOS2" s="995"/>
      <c r="OOT2" s="995"/>
      <c r="OOU2" s="995"/>
      <c r="OOV2" s="995"/>
      <c r="OOW2" s="995"/>
      <c r="OOX2" s="995"/>
      <c r="OOY2" s="995"/>
      <c r="OOZ2" s="995"/>
      <c r="OPA2" s="995"/>
      <c r="OPB2" s="995"/>
      <c r="OPC2" s="995"/>
      <c r="OPD2" s="995"/>
      <c r="OPE2" s="995"/>
      <c r="OPF2" s="995"/>
      <c r="OPG2" s="995"/>
      <c r="OPH2" s="995"/>
      <c r="OPI2" s="995"/>
      <c r="OPJ2" s="995"/>
      <c r="OPK2" s="995"/>
      <c r="OPL2" s="995"/>
      <c r="OPM2" s="995"/>
      <c r="OPN2" s="995"/>
      <c r="OPO2" s="995"/>
      <c r="OPP2" s="995"/>
      <c r="OPQ2" s="995"/>
      <c r="OPR2" s="995"/>
      <c r="OPS2" s="995"/>
      <c r="OPT2" s="995"/>
      <c r="OPU2" s="995"/>
      <c r="OPV2" s="995"/>
      <c r="OPW2" s="995"/>
      <c r="OPX2" s="995"/>
      <c r="OPY2" s="995"/>
      <c r="OPZ2" s="995"/>
      <c r="OQA2" s="995"/>
      <c r="OQB2" s="995"/>
      <c r="OQC2" s="995"/>
      <c r="OQD2" s="995"/>
      <c r="OQE2" s="995"/>
      <c r="OQF2" s="995"/>
      <c r="OQG2" s="995"/>
      <c r="OQH2" s="995"/>
      <c r="OQI2" s="995"/>
      <c r="OQJ2" s="995"/>
      <c r="OQK2" s="995"/>
      <c r="OQL2" s="995"/>
      <c r="OQM2" s="995"/>
      <c r="OQN2" s="995"/>
      <c r="OQO2" s="995"/>
      <c r="OQP2" s="995"/>
      <c r="OQQ2" s="995"/>
      <c r="OQR2" s="995"/>
      <c r="OQS2" s="995"/>
      <c r="OQT2" s="995"/>
      <c r="OQU2" s="995"/>
      <c r="OQV2" s="995"/>
      <c r="OQW2" s="995"/>
      <c r="OQX2" s="995"/>
      <c r="OQY2" s="995"/>
      <c r="OQZ2" s="995"/>
      <c r="ORA2" s="995"/>
      <c r="ORB2" s="995"/>
      <c r="ORC2" s="995"/>
      <c r="ORD2" s="995"/>
      <c r="ORE2" s="995"/>
      <c r="ORF2" s="995"/>
      <c r="ORG2" s="995"/>
      <c r="ORH2" s="995"/>
      <c r="ORI2" s="995"/>
      <c r="ORJ2" s="995"/>
      <c r="ORK2" s="995"/>
      <c r="ORL2" s="995"/>
      <c r="ORM2" s="995"/>
      <c r="ORN2" s="995"/>
      <c r="ORO2" s="995"/>
      <c r="ORP2" s="995"/>
      <c r="ORQ2" s="995"/>
      <c r="ORR2" s="995"/>
      <c r="ORS2" s="995"/>
      <c r="ORT2" s="995"/>
      <c r="ORU2" s="995"/>
      <c r="ORV2" s="995"/>
      <c r="ORW2" s="995"/>
      <c r="ORX2" s="995"/>
      <c r="ORY2" s="995"/>
      <c r="ORZ2" s="995"/>
      <c r="OSA2" s="995"/>
      <c r="OSB2" s="995"/>
      <c r="OSC2" s="995"/>
      <c r="OSD2" s="995"/>
      <c r="OSE2" s="995"/>
      <c r="OSF2" s="995"/>
      <c r="OSG2" s="995"/>
      <c r="OSH2" s="995"/>
      <c r="OSI2" s="995"/>
      <c r="OSJ2" s="995"/>
      <c r="OSK2" s="995"/>
      <c r="OSL2" s="995"/>
      <c r="OSM2" s="995"/>
      <c r="OSN2" s="995"/>
      <c r="OSO2" s="995"/>
      <c r="OSP2" s="995"/>
      <c r="OSQ2" s="995"/>
      <c r="OSR2" s="995"/>
      <c r="OSS2" s="995"/>
      <c r="OST2" s="995"/>
      <c r="OSU2" s="995"/>
      <c r="OSV2" s="995"/>
      <c r="OSW2" s="995"/>
      <c r="OSX2" s="995"/>
      <c r="OSY2" s="995"/>
      <c r="OSZ2" s="995"/>
      <c r="OTA2" s="995"/>
      <c r="OTB2" s="995"/>
      <c r="OTC2" s="995"/>
      <c r="OTD2" s="995"/>
      <c r="OTE2" s="995"/>
      <c r="OTF2" s="995"/>
      <c r="OTG2" s="995"/>
      <c r="OTH2" s="995"/>
      <c r="OTI2" s="995"/>
      <c r="OTJ2" s="995"/>
      <c r="OTK2" s="995"/>
      <c r="OTL2" s="995"/>
      <c r="OTM2" s="995"/>
      <c r="OTN2" s="995"/>
      <c r="OTO2" s="995"/>
      <c r="OTP2" s="995"/>
      <c r="OTQ2" s="995"/>
      <c r="OTR2" s="995"/>
      <c r="OTS2" s="995"/>
      <c r="OTT2" s="995"/>
      <c r="OTU2" s="995"/>
      <c r="OTV2" s="995"/>
      <c r="OTW2" s="995"/>
      <c r="OTX2" s="995"/>
      <c r="OTY2" s="995"/>
      <c r="OTZ2" s="995"/>
      <c r="OUA2" s="995"/>
      <c r="OUB2" s="995"/>
      <c r="OUC2" s="995"/>
      <c r="OUD2" s="995"/>
      <c r="OUE2" s="995"/>
      <c r="OUF2" s="995"/>
      <c r="OUG2" s="995"/>
      <c r="OUH2" s="995"/>
      <c r="OUI2" s="995"/>
      <c r="OUJ2" s="995"/>
      <c r="OUK2" s="995"/>
      <c r="OUL2" s="995"/>
      <c r="OUM2" s="995"/>
      <c r="OUN2" s="995"/>
      <c r="OUO2" s="995"/>
      <c r="OUP2" s="995"/>
      <c r="OUQ2" s="995"/>
      <c r="OUR2" s="995"/>
      <c r="OUS2" s="995"/>
      <c r="OUT2" s="995"/>
      <c r="OUU2" s="995"/>
      <c r="OUV2" s="995"/>
      <c r="OUW2" s="995"/>
      <c r="OUX2" s="995"/>
      <c r="OUY2" s="995"/>
      <c r="OUZ2" s="995"/>
      <c r="OVA2" s="995"/>
      <c r="OVB2" s="995"/>
      <c r="OVC2" s="995"/>
      <c r="OVD2" s="995"/>
      <c r="OVE2" s="995"/>
      <c r="OVF2" s="995"/>
      <c r="OVG2" s="995"/>
      <c r="OVH2" s="995"/>
      <c r="OVI2" s="995"/>
      <c r="OVJ2" s="995"/>
      <c r="OVK2" s="995"/>
      <c r="OVL2" s="995"/>
      <c r="OVM2" s="995"/>
      <c r="OVN2" s="995"/>
      <c r="OVO2" s="995"/>
      <c r="OVP2" s="995"/>
      <c r="OVQ2" s="995"/>
      <c r="OVR2" s="995"/>
      <c r="OVS2" s="995"/>
      <c r="OVT2" s="995"/>
      <c r="OVU2" s="995"/>
      <c r="OVV2" s="995"/>
      <c r="OVW2" s="995"/>
      <c r="OVX2" s="995"/>
      <c r="OVY2" s="995"/>
      <c r="OVZ2" s="995"/>
      <c r="OWA2" s="995"/>
      <c r="OWB2" s="995"/>
      <c r="OWC2" s="995"/>
      <c r="OWD2" s="995"/>
      <c r="OWE2" s="995"/>
      <c r="OWF2" s="995"/>
      <c r="OWG2" s="995"/>
      <c r="OWH2" s="995"/>
      <c r="OWI2" s="995"/>
      <c r="OWJ2" s="995"/>
      <c r="OWK2" s="995"/>
      <c r="OWL2" s="995"/>
      <c r="OWM2" s="995"/>
      <c r="OWN2" s="995"/>
      <c r="OWO2" s="995"/>
      <c r="OWP2" s="995"/>
      <c r="OWQ2" s="995"/>
      <c r="OWR2" s="995"/>
      <c r="OWS2" s="995"/>
      <c r="OWT2" s="995"/>
      <c r="OWU2" s="995"/>
      <c r="OWV2" s="995"/>
      <c r="OWW2" s="995"/>
      <c r="OWX2" s="995"/>
      <c r="OWY2" s="995"/>
      <c r="OWZ2" s="995"/>
      <c r="OXA2" s="995"/>
      <c r="OXB2" s="995"/>
      <c r="OXC2" s="995"/>
      <c r="OXD2" s="995"/>
      <c r="OXE2" s="995"/>
      <c r="OXF2" s="995"/>
      <c r="OXG2" s="995"/>
      <c r="OXH2" s="995"/>
      <c r="OXI2" s="995"/>
      <c r="OXJ2" s="995"/>
      <c r="OXK2" s="995"/>
      <c r="OXL2" s="995"/>
      <c r="OXM2" s="995"/>
      <c r="OXN2" s="995"/>
      <c r="OXO2" s="995"/>
      <c r="OXP2" s="995"/>
      <c r="OXQ2" s="995"/>
      <c r="OXR2" s="995"/>
      <c r="OXS2" s="995"/>
      <c r="OXT2" s="995"/>
      <c r="OXU2" s="995"/>
      <c r="OXV2" s="995"/>
      <c r="OXW2" s="995"/>
      <c r="OXX2" s="995"/>
      <c r="OXY2" s="995"/>
      <c r="OXZ2" s="995"/>
      <c r="OYA2" s="995"/>
      <c r="OYB2" s="995"/>
      <c r="OYC2" s="995"/>
      <c r="OYD2" s="995"/>
      <c r="OYE2" s="995"/>
      <c r="OYF2" s="995"/>
      <c r="OYG2" s="995"/>
      <c r="OYH2" s="995"/>
      <c r="OYI2" s="995"/>
      <c r="OYJ2" s="995"/>
      <c r="OYK2" s="995"/>
      <c r="OYL2" s="995"/>
      <c r="OYM2" s="995"/>
      <c r="OYN2" s="995"/>
      <c r="OYO2" s="995"/>
      <c r="OYP2" s="995"/>
      <c r="OYQ2" s="995"/>
      <c r="OYR2" s="995"/>
      <c r="OYS2" s="995"/>
      <c r="OYT2" s="995"/>
      <c r="OYU2" s="995"/>
      <c r="OYV2" s="995"/>
      <c r="OYW2" s="995"/>
      <c r="OYX2" s="995"/>
      <c r="OYY2" s="995"/>
      <c r="OYZ2" s="995"/>
      <c r="OZA2" s="995"/>
      <c r="OZB2" s="995"/>
      <c r="OZC2" s="995"/>
      <c r="OZD2" s="995"/>
      <c r="OZE2" s="995"/>
      <c r="OZF2" s="995"/>
      <c r="OZG2" s="995"/>
      <c r="OZH2" s="995"/>
      <c r="OZI2" s="995"/>
      <c r="OZJ2" s="995"/>
      <c r="OZK2" s="995"/>
      <c r="OZL2" s="995"/>
      <c r="OZM2" s="995"/>
      <c r="OZN2" s="995"/>
      <c r="OZO2" s="995"/>
      <c r="OZP2" s="995"/>
      <c r="OZQ2" s="995"/>
      <c r="OZR2" s="995"/>
      <c r="OZS2" s="995"/>
      <c r="OZT2" s="995"/>
      <c r="OZU2" s="995"/>
      <c r="OZV2" s="995"/>
      <c r="OZW2" s="995"/>
      <c r="OZX2" s="995"/>
      <c r="OZY2" s="995"/>
      <c r="OZZ2" s="995"/>
      <c r="PAA2" s="995"/>
      <c r="PAB2" s="995"/>
      <c r="PAC2" s="995"/>
      <c r="PAD2" s="995"/>
      <c r="PAE2" s="995"/>
      <c r="PAF2" s="995"/>
      <c r="PAG2" s="995"/>
      <c r="PAH2" s="995"/>
      <c r="PAI2" s="995"/>
      <c r="PAJ2" s="995"/>
      <c r="PAK2" s="995"/>
      <c r="PAL2" s="995"/>
      <c r="PAM2" s="995"/>
      <c r="PAN2" s="995"/>
      <c r="PAO2" s="995"/>
      <c r="PAP2" s="995"/>
      <c r="PAQ2" s="995"/>
      <c r="PAR2" s="995"/>
      <c r="PAS2" s="995"/>
      <c r="PAT2" s="995"/>
      <c r="PAU2" s="995"/>
      <c r="PAV2" s="995"/>
      <c r="PAW2" s="995"/>
      <c r="PAX2" s="995"/>
      <c r="PAY2" s="995"/>
      <c r="PAZ2" s="995"/>
      <c r="PBA2" s="995"/>
      <c r="PBB2" s="995"/>
      <c r="PBC2" s="995"/>
      <c r="PBD2" s="995"/>
      <c r="PBE2" s="995"/>
      <c r="PBF2" s="995"/>
      <c r="PBG2" s="995"/>
      <c r="PBH2" s="995"/>
      <c r="PBI2" s="995"/>
      <c r="PBJ2" s="995"/>
      <c r="PBK2" s="995"/>
      <c r="PBL2" s="995"/>
      <c r="PBM2" s="995"/>
      <c r="PBN2" s="995"/>
      <c r="PBO2" s="995"/>
      <c r="PBP2" s="995"/>
      <c r="PBQ2" s="995"/>
      <c r="PBR2" s="995"/>
      <c r="PBS2" s="995"/>
      <c r="PBT2" s="995"/>
      <c r="PBU2" s="995"/>
      <c r="PBV2" s="995"/>
      <c r="PBW2" s="995"/>
      <c r="PBX2" s="995"/>
      <c r="PBY2" s="995"/>
      <c r="PBZ2" s="995"/>
      <c r="PCA2" s="995"/>
      <c r="PCB2" s="995"/>
      <c r="PCC2" s="995"/>
      <c r="PCD2" s="995"/>
      <c r="PCE2" s="995"/>
      <c r="PCF2" s="995"/>
      <c r="PCG2" s="995"/>
      <c r="PCH2" s="995"/>
      <c r="PCI2" s="995"/>
      <c r="PCJ2" s="995"/>
      <c r="PCK2" s="995"/>
      <c r="PCL2" s="995"/>
      <c r="PCM2" s="995"/>
      <c r="PCN2" s="995"/>
      <c r="PCO2" s="995"/>
      <c r="PCP2" s="995"/>
      <c r="PCQ2" s="995"/>
      <c r="PCR2" s="995"/>
      <c r="PCS2" s="995"/>
      <c r="PCT2" s="995"/>
      <c r="PCU2" s="995"/>
      <c r="PCV2" s="995"/>
      <c r="PCW2" s="995"/>
      <c r="PCX2" s="995"/>
      <c r="PCY2" s="995"/>
      <c r="PCZ2" s="995"/>
      <c r="PDA2" s="995"/>
      <c r="PDB2" s="995"/>
      <c r="PDC2" s="995"/>
      <c r="PDD2" s="995"/>
      <c r="PDE2" s="995"/>
      <c r="PDF2" s="995"/>
      <c r="PDG2" s="995"/>
      <c r="PDH2" s="995"/>
      <c r="PDI2" s="995"/>
      <c r="PDJ2" s="995"/>
      <c r="PDK2" s="995"/>
      <c r="PDL2" s="995"/>
      <c r="PDM2" s="995"/>
      <c r="PDN2" s="995"/>
      <c r="PDO2" s="995"/>
      <c r="PDP2" s="995"/>
      <c r="PDQ2" s="995"/>
      <c r="PDR2" s="995"/>
      <c r="PDS2" s="995"/>
      <c r="PDT2" s="995"/>
      <c r="PDU2" s="995"/>
      <c r="PDV2" s="995"/>
      <c r="PDW2" s="995"/>
      <c r="PDX2" s="995"/>
      <c r="PDY2" s="995"/>
      <c r="PDZ2" s="995"/>
      <c r="PEA2" s="995"/>
      <c r="PEB2" s="995"/>
      <c r="PEC2" s="995"/>
      <c r="PED2" s="995"/>
      <c r="PEE2" s="995"/>
      <c r="PEF2" s="995"/>
      <c r="PEG2" s="995"/>
      <c r="PEH2" s="995"/>
      <c r="PEI2" s="995"/>
      <c r="PEJ2" s="995"/>
      <c r="PEK2" s="995"/>
      <c r="PEL2" s="995"/>
      <c r="PEM2" s="995"/>
      <c r="PEN2" s="995"/>
      <c r="PEO2" s="995"/>
      <c r="PEP2" s="995"/>
      <c r="PEQ2" s="995"/>
      <c r="PER2" s="995"/>
      <c r="PES2" s="995"/>
      <c r="PET2" s="995"/>
      <c r="PEU2" s="995"/>
      <c r="PEV2" s="995"/>
      <c r="PEW2" s="995"/>
      <c r="PEX2" s="995"/>
      <c r="PEY2" s="995"/>
      <c r="PEZ2" s="995"/>
      <c r="PFA2" s="995"/>
      <c r="PFB2" s="995"/>
      <c r="PFC2" s="995"/>
      <c r="PFD2" s="995"/>
      <c r="PFE2" s="995"/>
      <c r="PFF2" s="995"/>
      <c r="PFG2" s="995"/>
      <c r="PFH2" s="995"/>
      <c r="PFI2" s="995"/>
      <c r="PFJ2" s="995"/>
      <c r="PFK2" s="995"/>
      <c r="PFL2" s="995"/>
      <c r="PFM2" s="995"/>
      <c r="PFN2" s="995"/>
      <c r="PFO2" s="995"/>
      <c r="PFP2" s="995"/>
      <c r="PFQ2" s="995"/>
      <c r="PFR2" s="995"/>
      <c r="PFS2" s="995"/>
      <c r="PFT2" s="995"/>
      <c r="PFU2" s="995"/>
      <c r="PFV2" s="995"/>
      <c r="PFW2" s="995"/>
      <c r="PFX2" s="995"/>
      <c r="PFY2" s="995"/>
      <c r="PFZ2" s="995"/>
      <c r="PGA2" s="995"/>
      <c r="PGB2" s="995"/>
      <c r="PGC2" s="995"/>
      <c r="PGD2" s="995"/>
      <c r="PGE2" s="995"/>
      <c r="PGF2" s="995"/>
      <c r="PGG2" s="995"/>
      <c r="PGH2" s="995"/>
      <c r="PGI2" s="995"/>
      <c r="PGJ2" s="995"/>
      <c r="PGK2" s="995"/>
      <c r="PGL2" s="995"/>
      <c r="PGM2" s="995"/>
      <c r="PGN2" s="995"/>
      <c r="PGO2" s="995"/>
      <c r="PGP2" s="995"/>
      <c r="PGQ2" s="995"/>
      <c r="PGR2" s="995"/>
      <c r="PGS2" s="995"/>
      <c r="PGT2" s="995"/>
      <c r="PGU2" s="995"/>
      <c r="PGV2" s="995"/>
      <c r="PGW2" s="995"/>
      <c r="PGX2" s="995"/>
      <c r="PGY2" s="995"/>
      <c r="PGZ2" s="995"/>
      <c r="PHA2" s="995"/>
      <c r="PHB2" s="995"/>
      <c r="PHC2" s="995"/>
      <c r="PHD2" s="995"/>
      <c r="PHE2" s="995"/>
      <c r="PHF2" s="995"/>
      <c r="PHG2" s="995"/>
      <c r="PHH2" s="995"/>
      <c r="PHI2" s="995"/>
      <c r="PHJ2" s="995"/>
      <c r="PHK2" s="995"/>
      <c r="PHL2" s="995"/>
      <c r="PHM2" s="995"/>
      <c r="PHN2" s="995"/>
      <c r="PHO2" s="995"/>
      <c r="PHP2" s="995"/>
      <c r="PHQ2" s="995"/>
      <c r="PHR2" s="995"/>
      <c r="PHS2" s="995"/>
      <c r="PHT2" s="995"/>
      <c r="PHU2" s="995"/>
      <c r="PHV2" s="995"/>
      <c r="PHW2" s="995"/>
      <c r="PHX2" s="995"/>
      <c r="PHY2" s="995"/>
      <c r="PHZ2" s="995"/>
      <c r="PIA2" s="995"/>
      <c r="PIB2" s="995"/>
      <c r="PIC2" s="995"/>
      <c r="PID2" s="995"/>
      <c r="PIE2" s="995"/>
      <c r="PIF2" s="995"/>
      <c r="PIG2" s="995"/>
      <c r="PIH2" s="995"/>
      <c r="PII2" s="995"/>
      <c r="PIJ2" s="995"/>
      <c r="PIK2" s="995"/>
      <c r="PIL2" s="995"/>
      <c r="PIM2" s="995"/>
      <c r="PIN2" s="995"/>
      <c r="PIO2" s="995"/>
      <c r="PIP2" s="995"/>
      <c r="PIQ2" s="995"/>
      <c r="PIR2" s="995"/>
      <c r="PIS2" s="995"/>
      <c r="PIT2" s="995"/>
      <c r="PIU2" s="995"/>
      <c r="PIV2" s="995"/>
      <c r="PIW2" s="995"/>
      <c r="PIX2" s="995"/>
      <c r="PIY2" s="995"/>
      <c r="PIZ2" s="995"/>
      <c r="PJA2" s="995"/>
      <c r="PJB2" s="995"/>
      <c r="PJC2" s="995"/>
      <c r="PJD2" s="995"/>
      <c r="PJE2" s="995"/>
      <c r="PJF2" s="995"/>
      <c r="PJG2" s="995"/>
      <c r="PJH2" s="995"/>
      <c r="PJI2" s="995"/>
      <c r="PJJ2" s="995"/>
      <c r="PJK2" s="995"/>
      <c r="PJL2" s="995"/>
      <c r="PJM2" s="995"/>
      <c r="PJN2" s="995"/>
      <c r="PJO2" s="995"/>
      <c r="PJP2" s="995"/>
      <c r="PJQ2" s="995"/>
      <c r="PJR2" s="995"/>
      <c r="PJS2" s="995"/>
      <c r="PJT2" s="995"/>
      <c r="PJU2" s="995"/>
      <c r="PJV2" s="995"/>
      <c r="PJW2" s="995"/>
      <c r="PJX2" s="995"/>
      <c r="PJY2" s="995"/>
      <c r="PJZ2" s="995"/>
      <c r="PKA2" s="995"/>
      <c r="PKB2" s="995"/>
      <c r="PKC2" s="995"/>
      <c r="PKD2" s="995"/>
      <c r="PKE2" s="995"/>
      <c r="PKF2" s="995"/>
      <c r="PKG2" s="995"/>
      <c r="PKH2" s="995"/>
      <c r="PKI2" s="995"/>
      <c r="PKJ2" s="995"/>
      <c r="PKK2" s="995"/>
      <c r="PKL2" s="995"/>
      <c r="PKM2" s="995"/>
      <c r="PKN2" s="995"/>
      <c r="PKO2" s="995"/>
      <c r="PKP2" s="995"/>
      <c r="PKQ2" s="995"/>
      <c r="PKR2" s="995"/>
      <c r="PKS2" s="995"/>
      <c r="PKT2" s="995"/>
      <c r="PKU2" s="995"/>
      <c r="PKV2" s="995"/>
      <c r="PKW2" s="995"/>
      <c r="PKX2" s="995"/>
      <c r="PKY2" s="995"/>
      <c r="PKZ2" s="995"/>
      <c r="PLA2" s="995"/>
      <c r="PLB2" s="995"/>
      <c r="PLC2" s="995"/>
      <c r="PLD2" s="995"/>
      <c r="PLE2" s="995"/>
      <c r="PLF2" s="995"/>
      <c r="PLG2" s="995"/>
      <c r="PLH2" s="995"/>
      <c r="PLI2" s="995"/>
      <c r="PLJ2" s="995"/>
      <c r="PLK2" s="995"/>
      <c r="PLL2" s="995"/>
      <c r="PLM2" s="995"/>
      <c r="PLN2" s="995"/>
      <c r="PLO2" s="995"/>
      <c r="PLP2" s="995"/>
      <c r="PLQ2" s="995"/>
      <c r="PLR2" s="995"/>
      <c r="PLS2" s="995"/>
      <c r="PLT2" s="995"/>
      <c r="PLU2" s="995"/>
      <c r="PLV2" s="995"/>
      <c r="PLW2" s="995"/>
      <c r="PLX2" s="995"/>
      <c r="PLY2" s="995"/>
      <c r="PLZ2" s="995"/>
      <c r="PMA2" s="995"/>
      <c r="PMB2" s="995"/>
      <c r="PMC2" s="995"/>
      <c r="PMD2" s="995"/>
      <c r="PME2" s="995"/>
      <c r="PMF2" s="995"/>
      <c r="PMG2" s="995"/>
      <c r="PMH2" s="995"/>
      <c r="PMI2" s="995"/>
      <c r="PMJ2" s="995"/>
      <c r="PMK2" s="995"/>
      <c r="PML2" s="995"/>
      <c r="PMM2" s="995"/>
      <c r="PMN2" s="995"/>
      <c r="PMO2" s="995"/>
      <c r="PMP2" s="995"/>
      <c r="PMQ2" s="995"/>
      <c r="PMR2" s="995"/>
      <c r="PMS2" s="995"/>
      <c r="PMT2" s="995"/>
      <c r="PMU2" s="995"/>
      <c r="PMV2" s="995"/>
      <c r="PMW2" s="995"/>
      <c r="PMX2" s="995"/>
      <c r="PMY2" s="995"/>
      <c r="PMZ2" s="995"/>
      <c r="PNA2" s="995"/>
      <c r="PNB2" s="995"/>
      <c r="PNC2" s="995"/>
      <c r="PND2" s="995"/>
      <c r="PNE2" s="995"/>
      <c r="PNF2" s="995"/>
      <c r="PNG2" s="995"/>
      <c r="PNH2" s="995"/>
      <c r="PNI2" s="995"/>
      <c r="PNJ2" s="995"/>
      <c r="PNK2" s="995"/>
      <c r="PNL2" s="995"/>
      <c r="PNM2" s="995"/>
      <c r="PNN2" s="995"/>
      <c r="PNO2" s="995"/>
      <c r="PNP2" s="995"/>
      <c r="PNQ2" s="995"/>
      <c r="PNR2" s="995"/>
      <c r="PNS2" s="995"/>
      <c r="PNT2" s="995"/>
      <c r="PNU2" s="995"/>
      <c r="PNV2" s="995"/>
      <c r="PNW2" s="995"/>
      <c r="PNX2" s="995"/>
      <c r="PNY2" s="995"/>
      <c r="PNZ2" s="995"/>
      <c r="POA2" s="995"/>
      <c r="POB2" s="995"/>
      <c r="POC2" s="995"/>
      <c r="POD2" s="995"/>
      <c r="POE2" s="995"/>
      <c r="POF2" s="995"/>
      <c r="POG2" s="995"/>
      <c r="POH2" s="995"/>
      <c r="POI2" s="995"/>
      <c r="POJ2" s="995"/>
      <c r="POK2" s="995"/>
      <c r="POL2" s="995"/>
      <c r="POM2" s="995"/>
      <c r="PON2" s="995"/>
      <c r="POO2" s="995"/>
      <c r="POP2" s="995"/>
      <c r="POQ2" s="995"/>
      <c r="POR2" s="995"/>
      <c r="POS2" s="995"/>
      <c r="POT2" s="995"/>
      <c r="POU2" s="995"/>
      <c r="POV2" s="995"/>
      <c r="POW2" s="995"/>
      <c r="POX2" s="995"/>
      <c r="POY2" s="995"/>
      <c r="POZ2" s="995"/>
      <c r="PPA2" s="995"/>
      <c r="PPB2" s="995"/>
      <c r="PPC2" s="995"/>
      <c r="PPD2" s="995"/>
      <c r="PPE2" s="995"/>
      <c r="PPF2" s="995"/>
      <c r="PPG2" s="995"/>
      <c r="PPH2" s="995"/>
      <c r="PPI2" s="995"/>
      <c r="PPJ2" s="995"/>
      <c r="PPK2" s="995"/>
      <c r="PPL2" s="995"/>
      <c r="PPM2" s="995"/>
      <c r="PPN2" s="995"/>
      <c r="PPO2" s="995"/>
      <c r="PPP2" s="995"/>
      <c r="PPQ2" s="995"/>
      <c r="PPR2" s="995"/>
      <c r="PPS2" s="995"/>
      <c r="PPT2" s="995"/>
      <c r="PPU2" s="995"/>
      <c r="PPV2" s="995"/>
      <c r="PPW2" s="995"/>
      <c r="PPX2" s="995"/>
      <c r="PPY2" s="995"/>
      <c r="PPZ2" s="995"/>
      <c r="PQA2" s="995"/>
      <c r="PQB2" s="995"/>
      <c r="PQC2" s="995"/>
      <c r="PQD2" s="995"/>
      <c r="PQE2" s="995"/>
      <c r="PQF2" s="995"/>
      <c r="PQG2" s="995"/>
      <c r="PQH2" s="995"/>
      <c r="PQI2" s="995"/>
      <c r="PQJ2" s="995"/>
      <c r="PQK2" s="995"/>
      <c r="PQL2" s="995"/>
      <c r="PQM2" s="995"/>
      <c r="PQN2" s="995"/>
      <c r="PQO2" s="995"/>
      <c r="PQP2" s="995"/>
      <c r="PQQ2" s="995"/>
      <c r="PQR2" s="995"/>
      <c r="PQS2" s="995"/>
      <c r="PQT2" s="995"/>
      <c r="PQU2" s="995"/>
      <c r="PQV2" s="995"/>
      <c r="PQW2" s="995"/>
      <c r="PQX2" s="995"/>
      <c r="PQY2" s="995"/>
      <c r="PQZ2" s="995"/>
      <c r="PRA2" s="995"/>
      <c r="PRB2" s="995"/>
      <c r="PRC2" s="995"/>
      <c r="PRD2" s="995"/>
      <c r="PRE2" s="995"/>
      <c r="PRF2" s="995"/>
      <c r="PRG2" s="995"/>
      <c r="PRH2" s="995"/>
      <c r="PRI2" s="995"/>
      <c r="PRJ2" s="995"/>
      <c r="PRK2" s="995"/>
      <c r="PRL2" s="995"/>
      <c r="PRM2" s="995"/>
      <c r="PRN2" s="995"/>
      <c r="PRO2" s="995"/>
      <c r="PRP2" s="995"/>
      <c r="PRQ2" s="995"/>
      <c r="PRR2" s="995"/>
      <c r="PRS2" s="995"/>
      <c r="PRT2" s="995"/>
      <c r="PRU2" s="995"/>
      <c r="PRV2" s="995"/>
      <c r="PRW2" s="995"/>
      <c r="PRX2" s="995"/>
      <c r="PRY2" s="995"/>
      <c r="PRZ2" s="995"/>
      <c r="PSA2" s="995"/>
      <c r="PSB2" s="995"/>
      <c r="PSC2" s="995"/>
      <c r="PSD2" s="995"/>
      <c r="PSE2" s="995"/>
      <c r="PSF2" s="995"/>
      <c r="PSG2" s="995"/>
      <c r="PSH2" s="995"/>
      <c r="PSI2" s="995"/>
      <c r="PSJ2" s="995"/>
      <c r="PSK2" s="995"/>
      <c r="PSL2" s="995"/>
      <c r="PSM2" s="995"/>
      <c r="PSN2" s="995"/>
      <c r="PSO2" s="995"/>
      <c r="PSP2" s="995"/>
      <c r="PSQ2" s="995"/>
      <c r="PSR2" s="995"/>
      <c r="PSS2" s="995"/>
      <c r="PST2" s="995"/>
      <c r="PSU2" s="995"/>
      <c r="PSV2" s="995"/>
      <c r="PSW2" s="995"/>
      <c r="PSX2" s="995"/>
      <c r="PSY2" s="995"/>
      <c r="PSZ2" s="995"/>
      <c r="PTA2" s="995"/>
      <c r="PTB2" s="995"/>
      <c r="PTC2" s="995"/>
      <c r="PTD2" s="995"/>
      <c r="PTE2" s="995"/>
      <c r="PTF2" s="995"/>
      <c r="PTG2" s="995"/>
      <c r="PTH2" s="995"/>
      <c r="PTI2" s="995"/>
      <c r="PTJ2" s="995"/>
      <c r="PTK2" s="995"/>
      <c r="PTL2" s="995"/>
      <c r="PTM2" s="995"/>
      <c r="PTN2" s="995"/>
      <c r="PTO2" s="995"/>
      <c r="PTP2" s="995"/>
      <c r="PTQ2" s="995"/>
      <c r="PTR2" s="995"/>
      <c r="PTS2" s="995"/>
      <c r="PTT2" s="995"/>
      <c r="PTU2" s="995"/>
      <c r="PTV2" s="995"/>
      <c r="PTW2" s="995"/>
      <c r="PTX2" s="995"/>
      <c r="PTY2" s="995"/>
      <c r="PTZ2" s="995"/>
      <c r="PUA2" s="995"/>
      <c r="PUB2" s="995"/>
      <c r="PUC2" s="995"/>
      <c r="PUD2" s="995"/>
      <c r="PUE2" s="995"/>
      <c r="PUF2" s="995"/>
      <c r="PUG2" s="995"/>
      <c r="PUH2" s="995"/>
      <c r="PUI2" s="995"/>
      <c r="PUJ2" s="995"/>
      <c r="PUK2" s="995"/>
      <c r="PUL2" s="995"/>
      <c r="PUM2" s="995"/>
      <c r="PUN2" s="995"/>
      <c r="PUO2" s="995"/>
      <c r="PUP2" s="995"/>
      <c r="PUQ2" s="995"/>
      <c r="PUR2" s="995"/>
      <c r="PUS2" s="995"/>
      <c r="PUT2" s="995"/>
      <c r="PUU2" s="995"/>
      <c r="PUV2" s="995"/>
      <c r="PUW2" s="995"/>
      <c r="PUX2" s="995"/>
      <c r="PUY2" s="995"/>
      <c r="PUZ2" s="995"/>
      <c r="PVA2" s="995"/>
      <c r="PVB2" s="995"/>
      <c r="PVC2" s="995"/>
      <c r="PVD2" s="995"/>
      <c r="PVE2" s="995"/>
      <c r="PVF2" s="995"/>
      <c r="PVG2" s="995"/>
      <c r="PVH2" s="995"/>
      <c r="PVI2" s="995"/>
      <c r="PVJ2" s="995"/>
      <c r="PVK2" s="995"/>
      <c r="PVL2" s="995"/>
      <c r="PVM2" s="995"/>
      <c r="PVN2" s="995"/>
      <c r="PVO2" s="995"/>
      <c r="PVP2" s="995"/>
      <c r="PVQ2" s="995"/>
      <c r="PVR2" s="995"/>
      <c r="PVS2" s="995"/>
      <c r="PVT2" s="995"/>
      <c r="PVU2" s="995"/>
      <c r="PVV2" s="995"/>
      <c r="PVW2" s="995"/>
      <c r="PVX2" s="995"/>
      <c r="PVY2" s="995"/>
      <c r="PVZ2" s="995"/>
      <c r="PWA2" s="995"/>
      <c r="PWB2" s="995"/>
      <c r="PWC2" s="995"/>
      <c r="PWD2" s="995"/>
      <c r="PWE2" s="995"/>
      <c r="PWF2" s="995"/>
      <c r="PWG2" s="995"/>
      <c r="PWH2" s="995"/>
      <c r="PWI2" s="995"/>
      <c r="PWJ2" s="995"/>
      <c r="PWK2" s="995"/>
      <c r="PWL2" s="995"/>
      <c r="PWM2" s="995"/>
      <c r="PWN2" s="995"/>
      <c r="PWO2" s="995"/>
      <c r="PWP2" s="995"/>
      <c r="PWQ2" s="995"/>
      <c r="PWR2" s="995"/>
      <c r="PWS2" s="995"/>
      <c r="PWT2" s="995"/>
      <c r="PWU2" s="995"/>
      <c r="PWV2" s="995"/>
      <c r="PWW2" s="995"/>
      <c r="PWX2" s="995"/>
      <c r="PWY2" s="995"/>
      <c r="PWZ2" s="995"/>
      <c r="PXA2" s="995"/>
      <c r="PXB2" s="995"/>
      <c r="PXC2" s="995"/>
      <c r="PXD2" s="995"/>
      <c r="PXE2" s="995"/>
      <c r="PXF2" s="995"/>
      <c r="PXG2" s="995"/>
      <c r="PXH2" s="995"/>
      <c r="PXI2" s="995"/>
      <c r="PXJ2" s="995"/>
      <c r="PXK2" s="995"/>
      <c r="PXL2" s="995"/>
      <c r="PXM2" s="995"/>
      <c r="PXN2" s="995"/>
      <c r="PXO2" s="995"/>
      <c r="PXP2" s="995"/>
      <c r="PXQ2" s="995"/>
      <c r="PXR2" s="995"/>
      <c r="PXS2" s="995"/>
      <c r="PXT2" s="995"/>
      <c r="PXU2" s="995"/>
      <c r="PXV2" s="995"/>
      <c r="PXW2" s="995"/>
      <c r="PXX2" s="995"/>
      <c r="PXY2" s="995"/>
      <c r="PXZ2" s="995"/>
      <c r="PYA2" s="995"/>
      <c r="PYB2" s="995"/>
      <c r="PYC2" s="995"/>
      <c r="PYD2" s="995"/>
      <c r="PYE2" s="995"/>
      <c r="PYF2" s="995"/>
      <c r="PYG2" s="995"/>
      <c r="PYH2" s="995"/>
      <c r="PYI2" s="995"/>
      <c r="PYJ2" s="995"/>
      <c r="PYK2" s="995"/>
      <c r="PYL2" s="995"/>
      <c r="PYM2" s="995"/>
      <c r="PYN2" s="995"/>
      <c r="PYO2" s="995"/>
      <c r="PYP2" s="995"/>
      <c r="PYQ2" s="995"/>
      <c r="PYR2" s="995"/>
      <c r="PYS2" s="995"/>
      <c r="PYT2" s="995"/>
      <c r="PYU2" s="995"/>
      <c r="PYV2" s="995"/>
      <c r="PYW2" s="995"/>
      <c r="PYX2" s="995"/>
      <c r="PYY2" s="995"/>
      <c r="PYZ2" s="995"/>
      <c r="PZA2" s="995"/>
      <c r="PZB2" s="995"/>
      <c r="PZC2" s="995"/>
      <c r="PZD2" s="995"/>
      <c r="PZE2" s="995"/>
      <c r="PZF2" s="995"/>
      <c r="PZG2" s="995"/>
      <c r="PZH2" s="995"/>
      <c r="PZI2" s="995"/>
      <c r="PZJ2" s="995"/>
      <c r="PZK2" s="995"/>
      <c r="PZL2" s="995"/>
      <c r="PZM2" s="995"/>
      <c r="PZN2" s="995"/>
      <c r="PZO2" s="995"/>
      <c r="PZP2" s="995"/>
      <c r="PZQ2" s="995"/>
      <c r="PZR2" s="995"/>
      <c r="PZS2" s="995"/>
      <c r="PZT2" s="995"/>
      <c r="PZU2" s="995"/>
      <c r="PZV2" s="995"/>
      <c r="PZW2" s="995"/>
      <c r="PZX2" s="995"/>
      <c r="PZY2" s="995"/>
      <c r="PZZ2" s="995"/>
      <c r="QAA2" s="995"/>
      <c r="QAB2" s="995"/>
      <c r="QAC2" s="995"/>
      <c r="QAD2" s="995"/>
      <c r="QAE2" s="995"/>
      <c r="QAF2" s="995"/>
      <c r="QAG2" s="995"/>
      <c r="QAH2" s="995"/>
      <c r="QAI2" s="995"/>
      <c r="QAJ2" s="995"/>
      <c r="QAK2" s="995"/>
      <c r="QAL2" s="995"/>
      <c r="QAM2" s="995"/>
      <c r="QAN2" s="995"/>
      <c r="QAO2" s="995"/>
      <c r="QAP2" s="995"/>
      <c r="QAQ2" s="995"/>
      <c r="QAR2" s="995"/>
      <c r="QAS2" s="995"/>
      <c r="QAT2" s="995"/>
      <c r="QAU2" s="995"/>
      <c r="QAV2" s="995"/>
      <c r="QAW2" s="995"/>
      <c r="QAX2" s="995"/>
      <c r="QAY2" s="995"/>
      <c r="QAZ2" s="995"/>
      <c r="QBA2" s="995"/>
      <c r="QBB2" s="995"/>
      <c r="QBC2" s="995"/>
      <c r="QBD2" s="995"/>
      <c r="QBE2" s="995"/>
      <c r="QBF2" s="995"/>
      <c r="QBG2" s="995"/>
      <c r="QBH2" s="995"/>
      <c r="QBI2" s="995"/>
      <c r="QBJ2" s="995"/>
      <c r="QBK2" s="995"/>
      <c r="QBL2" s="995"/>
      <c r="QBM2" s="995"/>
      <c r="QBN2" s="995"/>
      <c r="QBO2" s="995"/>
      <c r="QBP2" s="995"/>
      <c r="QBQ2" s="995"/>
      <c r="QBR2" s="995"/>
      <c r="QBS2" s="995"/>
      <c r="QBT2" s="995"/>
      <c r="QBU2" s="995"/>
      <c r="QBV2" s="995"/>
      <c r="QBW2" s="995"/>
      <c r="QBX2" s="995"/>
      <c r="QBY2" s="995"/>
      <c r="QBZ2" s="995"/>
      <c r="QCA2" s="995"/>
      <c r="QCB2" s="995"/>
      <c r="QCC2" s="995"/>
      <c r="QCD2" s="995"/>
      <c r="QCE2" s="995"/>
      <c r="QCF2" s="995"/>
      <c r="QCG2" s="995"/>
      <c r="QCH2" s="995"/>
      <c r="QCI2" s="995"/>
      <c r="QCJ2" s="995"/>
      <c r="QCK2" s="995"/>
      <c r="QCL2" s="995"/>
      <c r="QCM2" s="995"/>
      <c r="QCN2" s="995"/>
      <c r="QCO2" s="995"/>
      <c r="QCP2" s="995"/>
      <c r="QCQ2" s="995"/>
      <c r="QCR2" s="995"/>
      <c r="QCS2" s="995"/>
      <c r="QCT2" s="995"/>
      <c r="QCU2" s="995"/>
      <c r="QCV2" s="995"/>
      <c r="QCW2" s="995"/>
      <c r="QCX2" s="995"/>
      <c r="QCY2" s="995"/>
      <c r="QCZ2" s="995"/>
      <c r="QDA2" s="995"/>
      <c r="QDB2" s="995"/>
      <c r="QDC2" s="995"/>
      <c r="QDD2" s="995"/>
      <c r="QDE2" s="995"/>
      <c r="QDF2" s="995"/>
      <c r="QDG2" s="995"/>
      <c r="QDH2" s="995"/>
      <c r="QDI2" s="995"/>
      <c r="QDJ2" s="995"/>
      <c r="QDK2" s="995"/>
      <c r="QDL2" s="995"/>
      <c r="QDM2" s="995"/>
      <c r="QDN2" s="995"/>
      <c r="QDO2" s="995"/>
      <c r="QDP2" s="995"/>
      <c r="QDQ2" s="995"/>
      <c r="QDR2" s="995"/>
      <c r="QDS2" s="995"/>
      <c r="QDT2" s="995"/>
      <c r="QDU2" s="995"/>
      <c r="QDV2" s="995"/>
      <c r="QDW2" s="995"/>
      <c r="QDX2" s="995"/>
      <c r="QDY2" s="995"/>
      <c r="QDZ2" s="995"/>
      <c r="QEA2" s="995"/>
      <c r="QEB2" s="995"/>
      <c r="QEC2" s="995"/>
      <c r="QED2" s="995"/>
      <c r="QEE2" s="995"/>
      <c r="QEF2" s="995"/>
      <c r="QEG2" s="995"/>
      <c r="QEH2" s="995"/>
      <c r="QEI2" s="995"/>
      <c r="QEJ2" s="995"/>
      <c r="QEK2" s="995"/>
      <c r="QEL2" s="995"/>
      <c r="QEM2" s="995"/>
      <c r="QEN2" s="995"/>
      <c r="QEO2" s="995"/>
      <c r="QEP2" s="995"/>
      <c r="QEQ2" s="995"/>
      <c r="QER2" s="995"/>
      <c r="QES2" s="995"/>
      <c r="QET2" s="995"/>
      <c r="QEU2" s="995"/>
      <c r="QEV2" s="995"/>
      <c r="QEW2" s="995"/>
      <c r="QEX2" s="995"/>
      <c r="QEY2" s="995"/>
      <c r="QEZ2" s="995"/>
      <c r="QFA2" s="995"/>
      <c r="QFB2" s="995"/>
      <c r="QFC2" s="995"/>
      <c r="QFD2" s="995"/>
      <c r="QFE2" s="995"/>
      <c r="QFF2" s="995"/>
      <c r="QFG2" s="995"/>
      <c r="QFH2" s="995"/>
      <c r="QFI2" s="995"/>
      <c r="QFJ2" s="995"/>
      <c r="QFK2" s="995"/>
      <c r="QFL2" s="995"/>
      <c r="QFM2" s="995"/>
      <c r="QFN2" s="995"/>
      <c r="QFO2" s="995"/>
      <c r="QFP2" s="995"/>
      <c r="QFQ2" s="995"/>
      <c r="QFR2" s="995"/>
      <c r="QFS2" s="995"/>
      <c r="QFT2" s="995"/>
      <c r="QFU2" s="995"/>
      <c r="QFV2" s="995"/>
      <c r="QFW2" s="995"/>
      <c r="QFX2" s="995"/>
      <c r="QFY2" s="995"/>
      <c r="QFZ2" s="995"/>
      <c r="QGA2" s="995"/>
      <c r="QGB2" s="995"/>
      <c r="QGC2" s="995"/>
      <c r="QGD2" s="995"/>
      <c r="QGE2" s="995"/>
      <c r="QGF2" s="995"/>
      <c r="QGG2" s="995"/>
      <c r="QGH2" s="995"/>
      <c r="QGI2" s="995"/>
      <c r="QGJ2" s="995"/>
      <c r="QGK2" s="995"/>
      <c r="QGL2" s="995"/>
      <c r="QGM2" s="995"/>
      <c r="QGN2" s="995"/>
      <c r="QGO2" s="995"/>
      <c r="QGP2" s="995"/>
      <c r="QGQ2" s="995"/>
      <c r="QGR2" s="995"/>
      <c r="QGS2" s="995"/>
      <c r="QGT2" s="995"/>
      <c r="QGU2" s="995"/>
      <c r="QGV2" s="995"/>
      <c r="QGW2" s="995"/>
      <c r="QGX2" s="995"/>
      <c r="QGY2" s="995"/>
      <c r="QGZ2" s="995"/>
      <c r="QHA2" s="995"/>
      <c r="QHB2" s="995"/>
      <c r="QHC2" s="995"/>
      <c r="QHD2" s="995"/>
      <c r="QHE2" s="995"/>
      <c r="QHF2" s="995"/>
      <c r="QHG2" s="995"/>
      <c r="QHH2" s="995"/>
      <c r="QHI2" s="995"/>
      <c r="QHJ2" s="995"/>
      <c r="QHK2" s="995"/>
      <c r="QHL2" s="995"/>
      <c r="QHM2" s="995"/>
      <c r="QHN2" s="995"/>
      <c r="QHO2" s="995"/>
      <c r="QHP2" s="995"/>
      <c r="QHQ2" s="995"/>
      <c r="QHR2" s="995"/>
      <c r="QHS2" s="995"/>
      <c r="QHT2" s="995"/>
      <c r="QHU2" s="995"/>
      <c r="QHV2" s="995"/>
      <c r="QHW2" s="995"/>
      <c r="QHX2" s="995"/>
      <c r="QHY2" s="995"/>
      <c r="QHZ2" s="995"/>
      <c r="QIA2" s="995"/>
      <c r="QIB2" s="995"/>
      <c r="QIC2" s="995"/>
      <c r="QID2" s="995"/>
      <c r="QIE2" s="995"/>
      <c r="QIF2" s="995"/>
      <c r="QIG2" s="995"/>
      <c r="QIH2" s="995"/>
      <c r="QII2" s="995"/>
      <c r="QIJ2" s="995"/>
      <c r="QIK2" s="995"/>
      <c r="QIL2" s="995"/>
      <c r="QIM2" s="995"/>
      <c r="QIN2" s="995"/>
      <c r="QIO2" s="995"/>
      <c r="QIP2" s="995"/>
      <c r="QIQ2" s="995"/>
      <c r="QIR2" s="995"/>
      <c r="QIS2" s="995"/>
      <c r="QIT2" s="995"/>
      <c r="QIU2" s="995"/>
      <c r="QIV2" s="995"/>
      <c r="QIW2" s="995"/>
      <c r="QIX2" s="995"/>
      <c r="QIY2" s="995"/>
      <c r="QIZ2" s="995"/>
      <c r="QJA2" s="995"/>
      <c r="QJB2" s="995"/>
      <c r="QJC2" s="995"/>
      <c r="QJD2" s="995"/>
      <c r="QJE2" s="995"/>
      <c r="QJF2" s="995"/>
      <c r="QJG2" s="995"/>
      <c r="QJH2" s="995"/>
      <c r="QJI2" s="995"/>
      <c r="QJJ2" s="995"/>
      <c r="QJK2" s="995"/>
      <c r="QJL2" s="995"/>
      <c r="QJM2" s="995"/>
      <c r="QJN2" s="995"/>
      <c r="QJO2" s="995"/>
      <c r="QJP2" s="995"/>
      <c r="QJQ2" s="995"/>
      <c r="QJR2" s="995"/>
      <c r="QJS2" s="995"/>
      <c r="QJT2" s="995"/>
      <c r="QJU2" s="995"/>
      <c r="QJV2" s="995"/>
      <c r="QJW2" s="995"/>
      <c r="QJX2" s="995"/>
      <c r="QJY2" s="995"/>
      <c r="QJZ2" s="995"/>
      <c r="QKA2" s="995"/>
      <c r="QKB2" s="995"/>
      <c r="QKC2" s="995"/>
      <c r="QKD2" s="995"/>
      <c r="QKE2" s="995"/>
      <c r="QKF2" s="995"/>
      <c r="QKG2" s="995"/>
      <c r="QKH2" s="995"/>
      <c r="QKI2" s="995"/>
      <c r="QKJ2" s="995"/>
      <c r="QKK2" s="995"/>
      <c r="QKL2" s="995"/>
      <c r="QKM2" s="995"/>
      <c r="QKN2" s="995"/>
      <c r="QKO2" s="995"/>
      <c r="QKP2" s="995"/>
      <c r="QKQ2" s="995"/>
      <c r="QKR2" s="995"/>
      <c r="QKS2" s="995"/>
      <c r="QKT2" s="995"/>
      <c r="QKU2" s="995"/>
      <c r="QKV2" s="995"/>
      <c r="QKW2" s="995"/>
      <c r="QKX2" s="995"/>
      <c r="QKY2" s="995"/>
      <c r="QKZ2" s="995"/>
      <c r="QLA2" s="995"/>
      <c r="QLB2" s="995"/>
      <c r="QLC2" s="995"/>
      <c r="QLD2" s="995"/>
      <c r="QLE2" s="995"/>
      <c r="QLF2" s="995"/>
      <c r="QLG2" s="995"/>
      <c r="QLH2" s="995"/>
      <c r="QLI2" s="995"/>
      <c r="QLJ2" s="995"/>
      <c r="QLK2" s="995"/>
      <c r="QLL2" s="995"/>
      <c r="QLM2" s="995"/>
      <c r="QLN2" s="995"/>
      <c r="QLO2" s="995"/>
      <c r="QLP2" s="995"/>
      <c r="QLQ2" s="995"/>
      <c r="QLR2" s="995"/>
      <c r="QLS2" s="995"/>
      <c r="QLT2" s="995"/>
      <c r="QLU2" s="995"/>
      <c r="QLV2" s="995"/>
      <c r="QLW2" s="995"/>
      <c r="QLX2" s="995"/>
      <c r="QLY2" s="995"/>
      <c r="QLZ2" s="995"/>
      <c r="QMA2" s="995"/>
      <c r="QMB2" s="995"/>
      <c r="QMC2" s="995"/>
      <c r="QMD2" s="995"/>
      <c r="QME2" s="995"/>
      <c r="QMF2" s="995"/>
      <c r="QMG2" s="995"/>
      <c r="QMH2" s="995"/>
      <c r="QMI2" s="995"/>
      <c r="QMJ2" s="995"/>
      <c r="QMK2" s="995"/>
      <c r="QML2" s="995"/>
      <c r="QMM2" s="995"/>
      <c r="QMN2" s="995"/>
      <c r="QMO2" s="995"/>
      <c r="QMP2" s="995"/>
      <c r="QMQ2" s="995"/>
      <c r="QMR2" s="995"/>
      <c r="QMS2" s="995"/>
      <c r="QMT2" s="995"/>
      <c r="QMU2" s="995"/>
      <c r="QMV2" s="995"/>
      <c r="QMW2" s="995"/>
      <c r="QMX2" s="995"/>
      <c r="QMY2" s="995"/>
      <c r="QMZ2" s="995"/>
      <c r="QNA2" s="995"/>
      <c r="QNB2" s="995"/>
      <c r="QNC2" s="995"/>
      <c r="QND2" s="995"/>
      <c r="QNE2" s="995"/>
      <c r="QNF2" s="995"/>
      <c r="QNG2" s="995"/>
      <c r="QNH2" s="995"/>
      <c r="QNI2" s="995"/>
      <c r="QNJ2" s="995"/>
      <c r="QNK2" s="995"/>
      <c r="QNL2" s="995"/>
      <c r="QNM2" s="995"/>
      <c r="QNN2" s="995"/>
      <c r="QNO2" s="995"/>
      <c r="QNP2" s="995"/>
      <c r="QNQ2" s="995"/>
      <c r="QNR2" s="995"/>
      <c r="QNS2" s="995"/>
      <c r="QNT2" s="995"/>
      <c r="QNU2" s="995"/>
      <c r="QNV2" s="995"/>
      <c r="QNW2" s="995"/>
      <c r="QNX2" s="995"/>
      <c r="QNY2" s="995"/>
      <c r="QNZ2" s="995"/>
      <c r="QOA2" s="995"/>
      <c r="QOB2" s="995"/>
      <c r="QOC2" s="995"/>
      <c r="QOD2" s="995"/>
      <c r="QOE2" s="995"/>
      <c r="QOF2" s="995"/>
      <c r="QOG2" s="995"/>
      <c r="QOH2" s="995"/>
      <c r="QOI2" s="995"/>
      <c r="QOJ2" s="995"/>
      <c r="QOK2" s="995"/>
      <c r="QOL2" s="995"/>
      <c r="QOM2" s="995"/>
      <c r="QON2" s="995"/>
      <c r="QOO2" s="995"/>
      <c r="QOP2" s="995"/>
      <c r="QOQ2" s="995"/>
      <c r="QOR2" s="995"/>
      <c r="QOS2" s="995"/>
      <c r="QOT2" s="995"/>
      <c r="QOU2" s="995"/>
      <c r="QOV2" s="995"/>
      <c r="QOW2" s="995"/>
      <c r="QOX2" s="995"/>
      <c r="QOY2" s="995"/>
      <c r="QOZ2" s="995"/>
      <c r="QPA2" s="995"/>
      <c r="QPB2" s="995"/>
      <c r="QPC2" s="995"/>
      <c r="QPD2" s="995"/>
      <c r="QPE2" s="995"/>
      <c r="QPF2" s="995"/>
      <c r="QPG2" s="995"/>
      <c r="QPH2" s="995"/>
      <c r="QPI2" s="995"/>
      <c r="QPJ2" s="995"/>
      <c r="QPK2" s="995"/>
      <c r="QPL2" s="995"/>
      <c r="QPM2" s="995"/>
      <c r="QPN2" s="995"/>
      <c r="QPO2" s="995"/>
      <c r="QPP2" s="995"/>
      <c r="QPQ2" s="995"/>
      <c r="QPR2" s="995"/>
      <c r="QPS2" s="995"/>
      <c r="QPT2" s="995"/>
      <c r="QPU2" s="995"/>
      <c r="QPV2" s="995"/>
      <c r="QPW2" s="995"/>
      <c r="QPX2" s="995"/>
      <c r="QPY2" s="995"/>
      <c r="QPZ2" s="995"/>
      <c r="QQA2" s="995"/>
      <c r="QQB2" s="995"/>
      <c r="QQC2" s="995"/>
      <c r="QQD2" s="995"/>
      <c r="QQE2" s="995"/>
      <c r="QQF2" s="995"/>
      <c r="QQG2" s="995"/>
      <c r="QQH2" s="995"/>
      <c r="QQI2" s="995"/>
      <c r="QQJ2" s="995"/>
      <c r="QQK2" s="995"/>
      <c r="QQL2" s="995"/>
      <c r="QQM2" s="995"/>
      <c r="QQN2" s="995"/>
      <c r="QQO2" s="995"/>
      <c r="QQP2" s="995"/>
      <c r="QQQ2" s="995"/>
      <c r="QQR2" s="995"/>
      <c r="QQS2" s="995"/>
      <c r="QQT2" s="995"/>
      <c r="QQU2" s="995"/>
      <c r="QQV2" s="995"/>
      <c r="QQW2" s="995"/>
      <c r="QQX2" s="995"/>
      <c r="QQY2" s="995"/>
      <c r="QQZ2" s="995"/>
      <c r="QRA2" s="995"/>
      <c r="QRB2" s="995"/>
      <c r="QRC2" s="995"/>
      <c r="QRD2" s="995"/>
      <c r="QRE2" s="995"/>
      <c r="QRF2" s="995"/>
      <c r="QRG2" s="995"/>
      <c r="QRH2" s="995"/>
      <c r="QRI2" s="995"/>
      <c r="QRJ2" s="995"/>
      <c r="QRK2" s="995"/>
      <c r="QRL2" s="995"/>
      <c r="QRM2" s="995"/>
      <c r="QRN2" s="995"/>
      <c r="QRO2" s="995"/>
      <c r="QRP2" s="995"/>
      <c r="QRQ2" s="995"/>
      <c r="QRR2" s="995"/>
      <c r="QRS2" s="995"/>
      <c r="QRT2" s="995"/>
      <c r="QRU2" s="995"/>
      <c r="QRV2" s="995"/>
      <c r="QRW2" s="995"/>
      <c r="QRX2" s="995"/>
      <c r="QRY2" s="995"/>
      <c r="QRZ2" s="995"/>
      <c r="QSA2" s="995"/>
      <c r="QSB2" s="995"/>
      <c r="QSC2" s="995"/>
      <c r="QSD2" s="995"/>
      <c r="QSE2" s="995"/>
      <c r="QSF2" s="995"/>
      <c r="QSG2" s="995"/>
      <c r="QSH2" s="995"/>
      <c r="QSI2" s="995"/>
      <c r="QSJ2" s="995"/>
      <c r="QSK2" s="995"/>
      <c r="QSL2" s="995"/>
      <c r="QSM2" s="995"/>
      <c r="QSN2" s="995"/>
      <c r="QSO2" s="995"/>
      <c r="QSP2" s="995"/>
      <c r="QSQ2" s="995"/>
      <c r="QSR2" s="995"/>
      <c r="QSS2" s="995"/>
      <c r="QST2" s="995"/>
      <c r="QSU2" s="995"/>
      <c r="QSV2" s="995"/>
      <c r="QSW2" s="995"/>
      <c r="QSX2" s="995"/>
      <c r="QSY2" s="995"/>
      <c r="QSZ2" s="995"/>
      <c r="QTA2" s="995"/>
      <c r="QTB2" s="995"/>
      <c r="QTC2" s="995"/>
      <c r="QTD2" s="995"/>
      <c r="QTE2" s="995"/>
      <c r="QTF2" s="995"/>
      <c r="QTG2" s="995"/>
      <c r="QTH2" s="995"/>
      <c r="QTI2" s="995"/>
      <c r="QTJ2" s="995"/>
      <c r="QTK2" s="995"/>
      <c r="QTL2" s="995"/>
      <c r="QTM2" s="995"/>
      <c r="QTN2" s="995"/>
      <c r="QTO2" s="995"/>
      <c r="QTP2" s="995"/>
      <c r="QTQ2" s="995"/>
      <c r="QTR2" s="995"/>
      <c r="QTS2" s="995"/>
      <c r="QTT2" s="995"/>
      <c r="QTU2" s="995"/>
      <c r="QTV2" s="995"/>
      <c r="QTW2" s="995"/>
      <c r="QTX2" s="995"/>
      <c r="QTY2" s="995"/>
      <c r="QTZ2" s="995"/>
      <c r="QUA2" s="995"/>
      <c r="QUB2" s="995"/>
      <c r="QUC2" s="995"/>
      <c r="QUD2" s="995"/>
      <c r="QUE2" s="995"/>
      <c r="QUF2" s="995"/>
      <c r="QUG2" s="995"/>
      <c r="QUH2" s="995"/>
      <c r="QUI2" s="995"/>
      <c r="QUJ2" s="995"/>
      <c r="QUK2" s="995"/>
      <c r="QUL2" s="995"/>
      <c r="QUM2" s="995"/>
      <c r="QUN2" s="995"/>
      <c r="QUO2" s="995"/>
      <c r="QUP2" s="995"/>
      <c r="QUQ2" s="995"/>
      <c r="QUR2" s="995"/>
      <c r="QUS2" s="995"/>
      <c r="QUT2" s="995"/>
      <c r="QUU2" s="995"/>
      <c r="QUV2" s="995"/>
      <c r="QUW2" s="995"/>
      <c r="QUX2" s="995"/>
      <c r="QUY2" s="995"/>
      <c r="QUZ2" s="995"/>
      <c r="QVA2" s="995"/>
      <c r="QVB2" s="995"/>
      <c r="QVC2" s="995"/>
      <c r="QVD2" s="995"/>
      <c r="QVE2" s="995"/>
      <c r="QVF2" s="995"/>
      <c r="QVG2" s="995"/>
      <c r="QVH2" s="995"/>
      <c r="QVI2" s="995"/>
      <c r="QVJ2" s="995"/>
      <c r="QVK2" s="995"/>
      <c r="QVL2" s="995"/>
      <c r="QVM2" s="995"/>
      <c r="QVN2" s="995"/>
      <c r="QVO2" s="995"/>
      <c r="QVP2" s="995"/>
      <c r="QVQ2" s="995"/>
      <c r="QVR2" s="995"/>
      <c r="QVS2" s="995"/>
      <c r="QVT2" s="995"/>
      <c r="QVU2" s="995"/>
      <c r="QVV2" s="995"/>
      <c r="QVW2" s="995"/>
      <c r="QVX2" s="995"/>
      <c r="QVY2" s="995"/>
      <c r="QVZ2" s="995"/>
      <c r="QWA2" s="995"/>
      <c r="QWB2" s="995"/>
      <c r="QWC2" s="995"/>
      <c r="QWD2" s="995"/>
      <c r="QWE2" s="995"/>
      <c r="QWF2" s="995"/>
      <c r="QWG2" s="995"/>
      <c r="QWH2" s="995"/>
      <c r="QWI2" s="995"/>
      <c r="QWJ2" s="995"/>
      <c r="QWK2" s="995"/>
      <c r="QWL2" s="995"/>
      <c r="QWM2" s="995"/>
      <c r="QWN2" s="995"/>
      <c r="QWO2" s="995"/>
      <c r="QWP2" s="995"/>
      <c r="QWQ2" s="995"/>
      <c r="QWR2" s="995"/>
      <c r="QWS2" s="995"/>
      <c r="QWT2" s="995"/>
      <c r="QWU2" s="995"/>
      <c r="QWV2" s="995"/>
      <c r="QWW2" s="995"/>
      <c r="QWX2" s="995"/>
      <c r="QWY2" s="995"/>
      <c r="QWZ2" s="995"/>
      <c r="QXA2" s="995"/>
      <c r="QXB2" s="995"/>
      <c r="QXC2" s="995"/>
      <c r="QXD2" s="995"/>
      <c r="QXE2" s="995"/>
      <c r="QXF2" s="995"/>
      <c r="QXG2" s="995"/>
      <c r="QXH2" s="995"/>
      <c r="QXI2" s="995"/>
      <c r="QXJ2" s="995"/>
      <c r="QXK2" s="995"/>
      <c r="QXL2" s="995"/>
      <c r="QXM2" s="995"/>
      <c r="QXN2" s="995"/>
      <c r="QXO2" s="995"/>
      <c r="QXP2" s="995"/>
      <c r="QXQ2" s="995"/>
      <c r="QXR2" s="995"/>
      <c r="QXS2" s="995"/>
      <c r="QXT2" s="995"/>
      <c r="QXU2" s="995"/>
      <c r="QXV2" s="995"/>
      <c r="QXW2" s="995"/>
      <c r="QXX2" s="995"/>
      <c r="QXY2" s="995"/>
      <c r="QXZ2" s="995"/>
      <c r="QYA2" s="995"/>
      <c r="QYB2" s="995"/>
      <c r="QYC2" s="995"/>
      <c r="QYD2" s="995"/>
      <c r="QYE2" s="995"/>
      <c r="QYF2" s="995"/>
      <c r="QYG2" s="995"/>
      <c r="QYH2" s="995"/>
      <c r="QYI2" s="995"/>
      <c r="QYJ2" s="995"/>
      <c r="QYK2" s="995"/>
      <c r="QYL2" s="995"/>
      <c r="QYM2" s="995"/>
      <c r="QYN2" s="995"/>
      <c r="QYO2" s="995"/>
      <c r="QYP2" s="995"/>
      <c r="QYQ2" s="995"/>
      <c r="QYR2" s="995"/>
      <c r="QYS2" s="995"/>
      <c r="QYT2" s="995"/>
      <c r="QYU2" s="995"/>
      <c r="QYV2" s="995"/>
      <c r="QYW2" s="995"/>
      <c r="QYX2" s="995"/>
      <c r="QYY2" s="995"/>
      <c r="QYZ2" s="995"/>
      <c r="QZA2" s="995"/>
      <c r="QZB2" s="995"/>
      <c r="QZC2" s="995"/>
      <c r="QZD2" s="995"/>
      <c r="QZE2" s="995"/>
      <c r="QZF2" s="995"/>
      <c r="QZG2" s="995"/>
      <c r="QZH2" s="995"/>
      <c r="QZI2" s="995"/>
      <c r="QZJ2" s="995"/>
      <c r="QZK2" s="995"/>
      <c r="QZL2" s="995"/>
      <c r="QZM2" s="995"/>
      <c r="QZN2" s="995"/>
      <c r="QZO2" s="995"/>
      <c r="QZP2" s="995"/>
      <c r="QZQ2" s="995"/>
      <c r="QZR2" s="995"/>
      <c r="QZS2" s="995"/>
      <c r="QZT2" s="995"/>
      <c r="QZU2" s="995"/>
      <c r="QZV2" s="995"/>
      <c r="QZW2" s="995"/>
      <c r="QZX2" s="995"/>
      <c r="QZY2" s="995"/>
      <c r="QZZ2" s="995"/>
      <c r="RAA2" s="995"/>
      <c r="RAB2" s="995"/>
      <c r="RAC2" s="995"/>
      <c r="RAD2" s="995"/>
      <c r="RAE2" s="995"/>
      <c r="RAF2" s="995"/>
      <c r="RAG2" s="995"/>
      <c r="RAH2" s="995"/>
      <c r="RAI2" s="995"/>
      <c r="RAJ2" s="995"/>
      <c r="RAK2" s="995"/>
      <c r="RAL2" s="995"/>
      <c r="RAM2" s="995"/>
      <c r="RAN2" s="995"/>
      <c r="RAO2" s="995"/>
      <c r="RAP2" s="995"/>
      <c r="RAQ2" s="995"/>
      <c r="RAR2" s="995"/>
      <c r="RAS2" s="995"/>
      <c r="RAT2" s="995"/>
      <c r="RAU2" s="995"/>
      <c r="RAV2" s="995"/>
      <c r="RAW2" s="995"/>
      <c r="RAX2" s="995"/>
      <c r="RAY2" s="995"/>
      <c r="RAZ2" s="995"/>
      <c r="RBA2" s="995"/>
      <c r="RBB2" s="995"/>
      <c r="RBC2" s="995"/>
      <c r="RBD2" s="995"/>
      <c r="RBE2" s="995"/>
      <c r="RBF2" s="995"/>
      <c r="RBG2" s="995"/>
      <c r="RBH2" s="995"/>
      <c r="RBI2" s="995"/>
      <c r="RBJ2" s="995"/>
      <c r="RBK2" s="995"/>
      <c r="RBL2" s="995"/>
      <c r="RBM2" s="995"/>
      <c r="RBN2" s="995"/>
      <c r="RBO2" s="995"/>
      <c r="RBP2" s="995"/>
      <c r="RBQ2" s="995"/>
      <c r="RBR2" s="995"/>
      <c r="RBS2" s="995"/>
      <c r="RBT2" s="995"/>
      <c r="RBU2" s="995"/>
      <c r="RBV2" s="995"/>
      <c r="RBW2" s="995"/>
      <c r="RBX2" s="995"/>
      <c r="RBY2" s="995"/>
      <c r="RBZ2" s="995"/>
      <c r="RCA2" s="995"/>
      <c r="RCB2" s="995"/>
      <c r="RCC2" s="995"/>
      <c r="RCD2" s="995"/>
      <c r="RCE2" s="995"/>
      <c r="RCF2" s="995"/>
      <c r="RCG2" s="995"/>
      <c r="RCH2" s="995"/>
      <c r="RCI2" s="995"/>
      <c r="RCJ2" s="995"/>
      <c r="RCK2" s="995"/>
      <c r="RCL2" s="995"/>
      <c r="RCM2" s="995"/>
      <c r="RCN2" s="995"/>
      <c r="RCO2" s="995"/>
      <c r="RCP2" s="995"/>
      <c r="RCQ2" s="995"/>
      <c r="RCR2" s="995"/>
      <c r="RCS2" s="995"/>
      <c r="RCT2" s="995"/>
      <c r="RCU2" s="995"/>
      <c r="RCV2" s="995"/>
      <c r="RCW2" s="995"/>
      <c r="RCX2" s="995"/>
      <c r="RCY2" s="995"/>
      <c r="RCZ2" s="995"/>
      <c r="RDA2" s="995"/>
      <c r="RDB2" s="995"/>
      <c r="RDC2" s="995"/>
      <c r="RDD2" s="995"/>
      <c r="RDE2" s="995"/>
      <c r="RDF2" s="995"/>
      <c r="RDG2" s="995"/>
      <c r="RDH2" s="995"/>
      <c r="RDI2" s="995"/>
      <c r="RDJ2" s="995"/>
      <c r="RDK2" s="995"/>
      <c r="RDL2" s="995"/>
      <c r="RDM2" s="995"/>
      <c r="RDN2" s="995"/>
      <c r="RDO2" s="995"/>
      <c r="RDP2" s="995"/>
      <c r="RDQ2" s="995"/>
      <c r="RDR2" s="995"/>
      <c r="RDS2" s="995"/>
      <c r="RDT2" s="995"/>
      <c r="RDU2" s="995"/>
      <c r="RDV2" s="995"/>
      <c r="RDW2" s="995"/>
      <c r="RDX2" s="995"/>
      <c r="RDY2" s="995"/>
      <c r="RDZ2" s="995"/>
      <c r="REA2" s="995"/>
      <c r="REB2" s="995"/>
      <c r="REC2" s="995"/>
      <c r="RED2" s="995"/>
      <c r="REE2" s="995"/>
      <c r="REF2" s="995"/>
      <c r="REG2" s="995"/>
      <c r="REH2" s="995"/>
      <c r="REI2" s="995"/>
      <c r="REJ2" s="995"/>
      <c r="REK2" s="995"/>
      <c r="REL2" s="995"/>
      <c r="REM2" s="995"/>
      <c r="REN2" s="995"/>
      <c r="REO2" s="995"/>
      <c r="REP2" s="995"/>
      <c r="REQ2" s="995"/>
      <c r="RER2" s="995"/>
      <c r="RES2" s="995"/>
      <c r="RET2" s="995"/>
      <c r="REU2" s="995"/>
      <c r="REV2" s="995"/>
      <c r="REW2" s="995"/>
      <c r="REX2" s="995"/>
      <c r="REY2" s="995"/>
      <c r="REZ2" s="995"/>
      <c r="RFA2" s="995"/>
      <c r="RFB2" s="995"/>
      <c r="RFC2" s="995"/>
      <c r="RFD2" s="995"/>
      <c r="RFE2" s="995"/>
      <c r="RFF2" s="995"/>
      <c r="RFG2" s="995"/>
      <c r="RFH2" s="995"/>
      <c r="RFI2" s="995"/>
      <c r="RFJ2" s="995"/>
      <c r="RFK2" s="995"/>
      <c r="RFL2" s="995"/>
      <c r="RFM2" s="995"/>
      <c r="RFN2" s="995"/>
      <c r="RFO2" s="995"/>
      <c r="RFP2" s="995"/>
      <c r="RFQ2" s="995"/>
      <c r="RFR2" s="995"/>
      <c r="RFS2" s="995"/>
      <c r="RFT2" s="995"/>
      <c r="RFU2" s="995"/>
      <c r="RFV2" s="995"/>
      <c r="RFW2" s="995"/>
      <c r="RFX2" s="995"/>
      <c r="RFY2" s="995"/>
      <c r="RFZ2" s="995"/>
      <c r="RGA2" s="995"/>
      <c r="RGB2" s="995"/>
      <c r="RGC2" s="995"/>
      <c r="RGD2" s="995"/>
      <c r="RGE2" s="995"/>
      <c r="RGF2" s="995"/>
      <c r="RGG2" s="995"/>
      <c r="RGH2" s="995"/>
      <c r="RGI2" s="995"/>
      <c r="RGJ2" s="995"/>
      <c r="RGK2" s="995"/>
      <c r="RGL2" s="995"/>
      <c r="RGM2" s="995"/>
      <c r="RGN2" s="995"/>
      <c r="RGO2" s="995"/>
      <c r="RGP2" s="995"/>
      <c r="RGQ2" s="995"/>
      <c r="RGR2" s="995"/>
      <c r="RGS2" s="995"/>
      <c r="RGT2" s="995"/>
      <c r="RGU2" s="995"/>
      <c r="RGV2" s="995"/>
      <c r="RGW2" s="995"/>
      <c r="RGX2" s="995"/>
      <c r="RGY2" s="995"/>
      <c r="RGZ2" s="995"/>
      <c r="RHA2" s="995"/>
      <c r="RHB2" s="995"/>
      <c r="RHC2" s="995"/>
      <c r="RHD2" s="995"/>
      <c r="RHE2" s="995"/>
      <c r="RHF2" s="995"/>
      <c r="RHG2" s="995"/>
      <c r="RHH2" s="995"/>
      <c r="RHI2" s="995"/>
      <c r="RHJ2" s="995"/>
      <c r="RHK2" s="995"/>
      <c r="RHL2" s="995"/>
      <c r="RHM2" s="995"/>
      <c r="RHN2" s="995"/>
      <c r="RHO2" s="995"/>
      <c r="RHP2" s="995"/>
      <c r="RHQ2" s="995"/>
      <c r="RHR2" s="995"/>
      <c r="RHS2" s="995"/>
      <c r="RHT2" s="995"/>
      <c r="RHU2" s="995"/>
      <c r="RHV2" s="995"/>
      <c r="RHW2" s="995"/>
      <c r="RHX2" s="995"/>
      <c r="RHY2" s="995"/>
      <c r="RHZ2" s="995"/>
      <c r="RIA2" s="995"/>
      <c r="RIB2" s="995"/>
      <c r="RIC2" s="995"/>
      <c r="RID2" s="995"/>
      <c r="RIE2" s="995"/>
      <c r="RIF2" s="995"/>
      <c r="RIG2" s="995"/>
      <c r="RIH2" s="995"/>
      <c r="RII2" s="995"/>
      <c r="RIJ2" s="995"/>
      <c r="RIK2" s="995"/>
      <c r="RIL2" s="995"/>
      <c r="RIM2" s="995"/>
      <c r="RIN2" s="995"/>
      <c r="RIO2" s="995"/>
      <c r="RIP2" s="995"/>
      <c r="RIQ2" s="995"/>
      <c r="RIR2" s="995"/>
      <c r="RIS2" s="995"/>
      <c r="RIT2" s="995"/>
      <c r="RIU2" s="995"/>
      <c r="RIV2" s="995"/>
      <c r="RIW2" s="995"/>
      <c r="RIX2" s="995"/>
      <c r="RIY2" s="995"/>
      <c r="RIZ2" s="995"/>
      <c r="RJA2" s="995"/>
      <c r="RJB2" s="995"/>
      <c r="RJC2" s="995"/>
      <c r="RJD2" s="995"/>
      <c r="RJE2" s="995"/>
      <c r="RJF2" s="995"/>
      <c r="RJG2" s="995"/>
      <c r="RJH2" s="995"/>
      <c r="RJI2" s="995"/>
      <c r="RJJ2" s="995"/>
      <c r="RJK2" s="995"/>
      <c r="RJL2" s="995"/>
      <c r="RJM2" s="995"/>
      <c r="RJN2" s="995"/>
      <c r="RJO2" s="995"/>
      <c r="RJP2" s="995"/>
      <c r="RJQ2" s="995"/>
      <c r="RJR2" s="995"/>
      <c r="RJS2" s="995"/>
      <c r="RJT2" s="995"/>
      <c r="RJU2" s="995"/>
      <c r="RJV2" s="995"/>
      <c r="RJW2" s="995"/>
      <c r="RJX2" s="995"/>
      <c r="RJY2" s="995"/>
      <c r="RJZ2" s="995"/>
      <c r="RKA2" s="995"/>
      <c r="RKB2" s="995"/>
      <c r="RKC2" s="995"/>
      <c r="RKD2" s="995"/>
      <c r="RKE2" s="995"/>
      <c r="RKF2" s="995"/>
      <c r="RKG2" s="995"/>
      <c r="RKH2" s="995"/>
      <c r="RKI2" s="995"/>
      <c r="RKJ2" s="995"/>
      <c r="RKK2" s="995"/>
      <c r="RKL2" s="995"/>
      <c r="RKM2" s="995"/>
      <c r="RKN2" s="995"/>
      <c r="RKO2" s="995"/>
      <c r="RKP2" s="995"/>
      <c r="RKQ2" s="995"/>
      <c r="RKR2" s="995"/>
      <c r="RKS2" s="995"/>
      <c r="RKT2" s="995"/>
      <c r="RKU2" s="995"/>
      <c r="RKV2" s="995"/>
      <c r="RKW2" s="995"/>
      <c r="RKX2" s="995"/>
      <c r="RKY2" s="995"/>
      <c r="RKZ2" s="995"/>
      <c r="RLA2" s="995"/>
      <c r="RLB2" s="995"/>
      <c r="RLC2" s="995"/>
      <c r="RLD2" s="995"/>
      <c r="RLE2" s="995"/>
      <c r="RLF2" s="995"/>
      <c r="RLG2" s="995"/>
      <c r="RLH2" s="995"/>
      <c r="RLI2" s="995"/>
      <c r="RLJ2" s="995"/>
      <c r="RLK2" s="995"/>
      <c r="RLL2" s="995"/>
      <c r="RLM2" s="995"/>
      <c r="RLN2" s="995"/>
      <c r="RLO2" s="995"/>
      <c r="RLP2" s="995"/>
      <c r="RLQ2" s="995"/>
      <c r="RLR2" s="995"/>
      <c r="RLS2" s="995"/>
      <c r="RLT2" s="995"/>
      <c r="RLU2" s="995"/>
      <c r="RLV2" s="995"/>
      <c r="RLW2" s="995"/>
      <c r="RLX2" s="995"/>
      <c r="RLY2" s="995"/>
      <c r="RLZ2" s="995"/>
      <c r="RMA2" s="995"/>
      <c r="RMB2" s="995"/>
      <c r="RMC2" s="995"/>
      <c r="RMD2" s="995"/>
      <c r="RME2" s="995"/>
      <c r="RMF2" s="995"/>
      <c r="RMG2" s="995"/>
      <c r="RMH2" s="995"/>
      <c r="RMI2" s="995"/>
      <c r="RMJ2" s="995"/>
      <c r="RMK2" s="995"/>
      <c r="RML2" s="995"/>
      <c r="RMM2" s="995"/>
      <c r="RMN2" s="995"/>
      <c r="RMO2" s="995"/>
      <c r="RMP2" s="995"/>
      <c r="RMQ2" s="995"/>
      <c r="RMR2" s="995"/>
      <c r="RMS2" s="995"/>
      <c r="RMT2" s="995"/>
      <c r="RMU2" s="995"/>
      <c r="RMV2" s="995"/>
      <c r="RMW2" s="995"/>
      <c r="RMX2" s="995"/>
      <c r="RMY2" s="995"/>
      <c r="RMZ2" s="995"/>
      <c r="RNA2" s="995"/>
      <c r="RNB2" s="995"/>
      <c r="RNC2" s="995"/>
      <c r="RND2" s="995"/>
      <c r="RNE2" s="995"/>
      <c r="RNF2" s="995"/>
      <c r="RNG2" s="995"/>
      <c r="RNH2" s="995"/>
      <c r="RNI2" s="995"/>
      <c r="RNJ2" s="995"/>
      <c r="RNK2" s="995"/>
      <c r="RNL2" s="995"/>
      <c r="RNM2" s="995"/>
      <c r="RNN2" s="995"/>
      <c r="RNO2" s="995"/>
      <c r="RNP2" s="995"/>
      <c r="RNQ2" s="995"/>
      <c r="RNR2" s="995"/>
      <c r="RNS2" s="995"/>
      <c r="RNT2" s="995"/>
      <c r="RNU2" s="995"/>
      <c r="RNV2" s="995"/>
      <c r="RNW2" s="995"/>
      <c r="RNX2" s="995"/>
      <c r="RNY2" s="995"/>
      <c r="RNZ2" s="995"/>
      <c r="ROA2" s="995"/>
      <c r="ROB2" s="995"/>
      <c r="ROC2" s="995"/>
      <c r="ROD2" s="995"/>
      <c r="ROE2" s="995"/>
      <c r="ROF2" s="995"/>
      <c r="ROG2" s="995"/>
      <c r="ROH2" s="995"/>
      <c r="ROI2" s="995"/>
      <c r="ROJ2" s="995"/>
      <c r="ROK2" s="995"/>
      <c r="ROL2" s="995"/>
      <c r="ROM2" s="995"/>
      <c r="RON2" s="995"/>
      <c r="ROO2" s="995"/>
      <c r="ROP2" s="995"/>
      <c r="ROQ2" s="995"/>
      <c r="ROR2" s="995"/>
      <c r="ROS2" s="995"/>
      <c r="ROT2" s="995"/>
      <c r="ROU2" s="995"/>
      <c r="ROV2" s="995"/>
      <c r="ROW2" s="995"/>
      <c r="ROX2" s="995"/>
      <c r="ROY2" s="995"/>
      <c r="ROZ2" s="995"/>
      <c r="RPA2" s="995"/>
      <c r="RPB2" s="995"/>
      <c r="RPC2" s="995"/>
      <c r="RPD2" s="995"/>
      <c r="RPE2" s="995"/>
      <c r="RPF2" s="995"/>
      <c r="RPG2" s="995"/>
      <c r="RPH2" s="995"/>
      <c r="RPI2" s="995"/>
      <c r="RPJ2" s="995"/>
      <c r="RPK2" s="995"/>
      <c r="RPL2" s="995"/>
      <c r="RPM2" s="995"/>
      <c r="RPN2" s="995"/>
      <c r="RPO2" s="995"/>
      <c r="RPP2" s="995"/>
      <c r="RPQ2" s="995"/>
      <c r="RPR2" s="995"/>
      <c r="RPS2" s="995"/>
      <c r="RPT2" s="995"/>
      <c r="RPU2" s="995"/>
      <c r="RPV2" s="995"/>
      <c r="RPW2" s="995"/>
      <c r="RPX2" s="995"/>
      <c r="RPY2" s="995"/>
      <c r="RPZ2" s="995"/>
      <c r="RQA2" s="995"/>
      <c r="RQB2" s="995"/>
      <c r="RQC2" s="995"/>
      <c r="RQD2" s="995"/>
      <c r="RQE2" s="995"/>
      <c r="RQF2" s="995"/>
      <c r="RQG2" s="995"/>
      <c r="RQH2" s="995"/>
      <c r="RQI2" s="995"/>
      <c r="RQJ2" s="995"/>
      <c r="RQK2" s="995"/>
      <c r="RQL2" s="995"/>
      <c r="RQM2" s="995"/>
      <c r="RQN2" s="995"/>
      <c r="RQO2" s="995"/>
      <c r="RQP2" s="995"/>
      <c r="RQQ2" s="995"/>
      <c r="RQR2" s="995"/>
      <c r="RQS2" s="995"/>
      <c r="RQT2" s="995"/>
      <c r="RQU2" s="995"/>
      <c r="RQV2" s="995"/>
      <c r="RQW2" s="995"/>
      <c r="RQX2" s="995"/>
      <c r="RQY2" s="995"/>
      <c r="RQZ2" s="995"/>
      <c r="RRA2" s="995"/>
      <c r="RRB2" s="995"/>
      <c r="RRC2" s="995"/>
      <c r="RRD2" s="995"/>
      <c r="RRE2" s="995"/>
      <c r="RRF2" s="995"/>
      <c r="RRG2" s="995"/>
      <c r="RRH2" s="995"/>
      <c r="RRI2" s="995"/>
      <c r="RRJ2" s="995"/>
      <c r="RRK2" s="995"/>
      <c r="RRL2" s="995"/>
      <c r="RRM2" s="995"/>
      <c r="RRN2" s="995"/>
      <c r="RRO2" s="995"/>
      <c r="RRP2" s="995"/>
      <c r="RRQ2" s="995"/>
      <c r="RRR2" s="995"/>
      <c r="RRS2" s="995"/>
      <c r="RRT2" s="995"/>
      <c r="RRU2" s="995"/>
      <c r="RRV2" s="995"/>
      <c r="RRW2" s="995"/>
      <c r="RRX2" s="995"/>
      <c r="RRY2" s="995"/>
      <c r="RRZ2" s="995"/>
      <c r="RSA2" s="995"/>
      <c r="RSB2" s="995"/>
      <c r="RSC2" s="995"/>
      <c r="RSD2" s="995"/>
      <c r="RSE2" s="995"/>
      <c r="RSF2" s="995"/>
      <c r="RSG2" s="995"/>
      <c r="RSH2" s="995"/>
      <c r="RSI2" s="995"/>
      <c r="RSJ2" s="995"/>
      <c r="RSK2" s="995"/>
      <c r="RSL2" s="995"/>
      <c r="RSM2" s="995"/>
      <c r="RSN2" s="995"/>
      <c r="RSO2" s="995"/>
      <c r="RSP2" s="995"/>
      <c r="RSQ2" s="995"/>
      <c r="RSR2" s="995"/>
      <c r="RSS2" s="995"/>
      <c r="RST2" s="995"/>
      <c r="RSU2" s="995"/>
      <c r="RSV2" s="995"/>
      <c r="RSW2" s="995"/>
      <c r="RSX2" s="995"/>
      <c r="RSY2" s="995"/>
      <c r="RSZ2" s="995"/>
      <c r="RTA2" s="995"/>
      <c r="RTB2" s="995"/>
      <c r="RTC2" s="995"/>
      <c r="RTD2" s="995"/>
      <c r="RTE2" s="995"/>
      <c r="RTF2" s="995"/>
      <c r="RTG2" s="995"/>
      <c r="RTH2" s="995"/>
      <c r="RTI2" s="995"/>
      <c r="RTJ2" s="995"/>
      <c r="RTK2" s="995"/>
      <c r="RTL2" s="995"/>
      <c r="RTM2" s="995"/>
      <c r="RTN2" s="995"/>
      <c r="RTO2" s="995"/>
      <c r="RTP2" s="995"/>
      <c r="RTQ2" s="995"/>
      <c r="RTR2" s="995"/>
      <c r="RTS2" s="995"/>
      <c r="RTT2" s="995"/>
      <c r="RTU2" s="995"/>
      <c r="RTV2" s="995"/>
      <c r="RTW2" s="995"/>
      <c r="RTX2" s="995"/>
      <c r="RTY2" s="995"/>
      <c r="RTZ2" s="995"/>
      <c r="RUA2" s="995"/>
      <c r="RUB2" s="995"/>
      <c r="RUC2" s="995"/>
      <c r="RUD2" s="995"/>
      <c r="RUE2" s="995"/>
      <c r="RUF2" s="995"/>
      <c r="RUG2" s="995"/>
      <c r="RUH2" s="995"/>
      <c r="RUI2" s="995"/>
      <c r="RUJ2" s="995"/>
      <c r="RUK2" s="995"/>
      <c r="RUL2" s="995"/>
      <c r="RUM2" s="995"/>
      <c r="RUN2" s="995"/>
      <c r="RUO2" s="995"/>
      <c r="RUP2" s="995"/>
      <c r="RUQ2" s="995"/>
      <c r="RUR2" s="995"/>
      <c r="RUS2" s="995"/>
      <c r="RUT2" s="995"/>
      <c r="RUU2" s="995"/>
      <c r="RUV2" s="995"/>
      <c r="RUW2" s="995"/>
      <c r="RUX2" s="995"/>
      <c r="RUY2" s="995"/>
      <c r="RUZ2" s="995"/>
      <c r="RVA2" s="995"/>
      <c r="RVB2" s="995"/>
      <c r="RVC2" s="995"/>
      <c r="RVD2" s="995"/>
      <c r="RVE2" s="995"/>
      <c r="RVF2" s="995"/>
      <c r="RVG2" s="995"/>
      <c r="RVH2" s="995"/>
      <c r="RVI2" s="995"/>
      <c r="RVJ2" s="995"/>
      <c r="RVK2" s="995"/>
      <c r="RVL2" s="995"/>
      <c r="RVM2" s="995"/>
      <c r="RVN2" s="995"/>
      <c r="RVO2" s="995"/>
      <c r="RVP2" s="995"/>
      <c r="RVQ2" s="995"/>
      <c r="RVR2" s="995"/>
      <c r="RVS2" s="995"/>
      <c r="RVT2" s="995"/>
      <c r="RVU2" s="995"/>
      <c r="RVV2" s="995"/>
      <c r="RVW2" s="995"/>
      <c r="RVX2" s="995"/>
      <c r="RVY2" s="995"/>
      <c r="RVZ2" s="995"/>
      <c r="RWA2" s="995"/>
      <c r="RWB2" s="995"/>
      <c r="RWC2" s="995"/>
      <c r="RWD2" s="995"/>
      <c r="RWE2" s="995"/>
      <c r="RWF2" s="995"/>
      <c r="RWG2" s="995"/>
      <c r="RWH2" s="995"/>
      <c r="RWI2" s="995"/>
      <c r="RWJ2" s="995"/>
      <c r="RWK2" s="995"/>
      <c r="RWL2" s="995"/>
      <c r="RWM2" s="995"/>
      <c r="RWN2" s="995"/>
      <c r="RWO2" s="995"/>
      <c r="RWP2" s="995"/>
      <c r="RWQ2" s="995"/>
      <c r="RWR2" s="995"/>
      <c r="RWS2" s="995"/>
      <c r="RWT2" s="995"/>
      <c r="RWU2" s="995"/>
      <c r="RWV2" s="995"/>
      <c r="RWW2" s="995"/>
      <c r="RWX2" s="995"/>
      <c r="RWY2" s="995"/>
      <c r="RWZ2" s="995"/>
      <c r="RXA2" s="995"/>
      <c r="RXB2" s="995"/>
      <c r="RXC2" s="995"/>
      <c r="RXD2" s="995"/>
      <c r="RXE2" s="995"/>
      <c r="RXF2" s="995"/>
      <c r="RXG2" s="995"/>
      <c r="RXH2" s="995"/>
      <c r="RXI2" s="995"/>
      <c r="RXJ2" s="995"/>
      <c r="RXK2" s="995"/>
      <c r="RXL2" s="995"/>
      <c r="RXM2" s="995"/>
      <c r="RXN2" s="995"/>
      <c r="RXO2" s="995"/>
      <c r="RXP2" s="995"/>
      <c r="RXQ2" s="995"/>
      <c r="RXR2" s="995"/>
      <c r="RXS2" s="995"/>
      <c r="RXT2" s="995"/>
      <c r="RXU2" s="995"/>
      <c r="RXV2" s="995"/>
      <c r="RXW2" s="995"/>
      <c r="RXX2" s="995"/>
      <c r="RXY2" s="995"/>
      <c r="RXZ2" s="995"/>
      <c r="RYA2" s="995"/>
      <c r="RYB2" s="995"/>
      <c r="RYC2" s="995"/>
      <c r="RYD2" s="995"/>
      <c r="RYE2" s="995"/>
      <c r="RYF2" s="995"/>
      <c r="RYG2" s="995"/>
      <c r="RYH2" s="995"/>
      <c r="RYI2" s="995"/>
      <c r="RYJ2" s="995"/>
      <c r="RYK2" s="995"/>
      <c r="RYL2" s="995"/>
      <c r="RYM2" s="995"/>
      <c r="RYN2" s="995"/>
      <c r="RYO2" s="995"/>
      <c r="RYP2" s="995"/>
      <c r="RYQ2" s="995"/>
      <c r="RYR2" s="995"/>
      <c r="RYS2" s="995"/>
      <c r="RYT2" s="995"/>
      <c r="RYU2" s="995"/>
      <c r="RYV2" s="995"/>
      <c r="RYW2" s="995"/>
      <c r="RYX2" s="995"/>
      <c r="RYY2" s="995"/>
      <c r="RYZ2" s="995"/>
      <c r="RZA2" s="995"/>
      <c r="RZB2" s="995"/>
      <c r="RZC2" s="995"/>
      <c r="RZD2" s="995"/>
      <c r="RZE2" s="995"/>
      <c r="RZF2" s="995"/>
      <c r="RZG2" s="995"/>
      <c r="RZH2" s="995"/>
      <c r="RZI2" s="995"/>
      <c r="RZJ2" s="995"/>
      <c r="RZK2" s="995"/>
      <c r="RZL2" s="995"/>
      <c r="RZM2" s="995"/>
      <c r="RZN2" s="995"/>
      <c r="RZO2" s="995"/>
      <c r="RZP2" s="995"/>
      <c r="RZQ2" s="995"/>
      <c r="RZR2" s="995"/>
      <c r="RZS2" s="995"/>
      <c r="RZT2" s="995"/>
      <c r="RZU2" s="995"/>
      <c r="RZV2" s="995"/>
      <c r="RZW2" s="995"/>
      <c r="RZX2" s="995"/>
      <c r="RZY2" s="995"/>
      <c r="RZZ2" s="995"/>
      <c r="SAA2" s="995"/>
      <c r="SAB2" s="995"/>
      <c r="SAC2" s="995"/>
      <c r="SAD2" s="995"/>
      <c r="SAE2" s="995"/>
      <c r="SAF2" s="995"/>
      <c r="SAG2" s="995"/>
      <c r="SAH2" s="995"/>
      <c r="SAI2" s="995"/>
      <c r="SAJ2" s="995"/>
      <c r="SAK2" s="995"/>
      <c r="SAL2" s="995"/>
      <c r="SAM2" s="995"/>
      <c r="SAN2" s="995"/>
      <c r="SAO2" s="995"/>
      <c r="SAP2" s="995"/>
      <c r="SAQ2" s="995"/>
      <c r="SAR2" s="995"/>
      <c r="SAS2" s="995"/>
      <c r="SAT2" s="995"/>
      <c r="SAU2" s="995"/>
      <c r="SAV2" s="995"/>
      <c r="SAW2" s="995"/>
      <c r="SAX2" s="995"/>
      <c r="SAY2" s="995"/>
      <c r="SAZ2" s="995"/>
      <c r="SBA2" s="995"/>
      <c r="SBB2" s="995"/>
      <c r="SBC2" s="995"/>
      <c r="SBD2" s="995"/>
      <c r="SBE2" s="995"/>
      <c r="SBF2" s="995"/>
      <c r="SBG2" s="995"/>
      <c r="SBH2" s="995"/>
      <c r="SBI2" s="995"/>
      <c r="SBJ2" s="995"/>
      <c r="SBK2" s="995"/>
      <c r="SBL2" s="995"/>
      <c r="SBM2" s="995"/>
      <c r="SBN2" s="995"/>
      <c r="SBO2" s="995"/>
      <c r="SBP2" s="995"/>
      <c r="SBQ2" s="995"/>
      <c r="SBR2" s="995"/>
      <c r="SBS2" s="995"/>
      <c r="SBT2" s="995"/>
      <c r="SBU2" s="995"/>
      <c r="SBV2" s="995"/>
      <c r="SBW2" s="995"/>
      <c r="SBX2" s="995"/>
      <c r="SBY2" s="995"/>
      <c r="SBZ2" s="995"/>
      <c r="SCA2" s="995"/>
      <c r="SCB2" s="995"/>
      <c r="SCC2" s="995"/>
      <c r="SCD2" s="995"/>
      <c r="SCE2" s="995"/>
      <c r="SCF2" s="995"/>
      <c r="SCG2" s="995"/>
      <c r="SCH2" s="995"/>
      <c r="SCI2" s="995"/>
      <c r="SCJ2" s="995"/>
      <c r="SCK2" s="995"/>
      <c r="SCL2" s="995"/>
      <c r="SCM2" s="995"/>
      <c r="SCN2" s="995"/>
      <c r="SCO2" s="995"/>
      <c r="SCP2" s="995"/>
      <c r="SCQ2" s="995"/>
      <c r="SCR2" s="995"/>
      <c r="SCS2" s="995"/>
      <c r="SCT2" s="995"/>
      <c r="SCU2" s="995"/>
      <c r="SCV2" s="995"/>
      <c r="SCW2" s="995"/>
      <c r="SCX2" s="995"/>
      <c r="SCY2" s="995"/>
      <c r="SCZ2" s="995"/>
      <c r="SDA2" s="995"/>
      <c r="SDB2" s="995"/>
      <c r="SDC2" s="995"/>
      <c r="SDD2" s="995"/>
      <c r="SDE2" s="995"/>
      <c r="SDF2" s="995"/>
      <c r="SDG2" s="995"/>
      <c r="SDH2" s="995"/>
      <c r="SDI2" s="995"/>
      <c r="SDJ2" s="995"/>
      <c r="SDK2" s="995"/>
      <c r="SDL2" s="995"/>
      <c r="SDM2" s="995"/>
      <c r="SDN2" s="995"/>
      <c r="SDO2" s="995"/>
      <c r="SDP2" s="995"/>
      <c r="SDQ2" s="995"/>
      <c r="SDR2" s="995"/>
      <c r="SDS2" s="995"/>
      <c r="SDT2" s="995"/>
      <c r="SDU2" s="995"/>
      <c r="SDV2" s="995"/>
      <c r="SDW2" s="995"/>
      <c r="SDX2" s="995"/>
      <c r="SDY2" s="995"/>
      <c r="SDZ2" s="995"/>
      <c r="SEA2" s="995"/>
      <c r="SEB2" s="995"/>
      <c r="SEC2" s="995"/>
      <c r="SED2" s="995"/>
      <c r="SEE2" s="995"/>
      <c r="SEF2" s="995"/>
      <c r="SEG2" s="995"/>
      <c r="SEH2" s="995"/>
      <c r="SEI2" s="995"/>
      <c r="SEJ2" s="995"/>
      <c r="SEK2" s="995"/>
      <c r="SEL2" s="995"/>
      <c r="SEM2" s="995"/>
      <c r="SEN2" s="995"/>
      <c r="SEO2" s="995"/>
      <c r="SEP2" s="995"/>
      <c r="SEQ2" s="995"/>
      <c r="SER2" s="995"/>
      <c r="SES2" s="995"/>
      <c r="SET2" s="995"/>
      <c r="SEU2" s="995"/>
      <c r="SEV2" s="995"/>
      <c r="SEW2" s="995"/>
      <c r="SEX2" s="995"/>
      <c r="SEY2" s="995"/>
      <c r="SEZ2" s="995"/>
      <c r="SFA2" s="995"/>
      <c r="SFB2" s="995"/>
      <c r="SFC2" s="995"/>
      <c r="SFD2" s="995"/>
      <c r="SFE2" s="995"/>
      <c r="SFF2" s="995"/>
      <c r="SFG2" s="995"/>
      <c r="SFH2" s="995"/>
      <c r="SFI2" s="995"/>
      <c r="SFJ2" s="995"/>
      <c r="SFK2" s="995"/>
      <c r="SFL2" s="995"/>
      <c r="SFM2" s="995"/>
      <c r="SFN2" s="995"/>
      <c r="SFO2" s="995"/>
      <c r="SFP2" s="995"/>
      <c r="SFQ2" s="995"/>
      <c r="SFR2" s="995"/>
      <c r="SFS2" s="995"/>
      <c r="SFT2" s="995"/>
      <c r="SFU2" s="995"/>
      <c r="SFV2" s="995"/>
      <c r="SFW2" s="995"/>
      <c r="SFX2" s="995"/>
      <c r="SFY2" s="995"/>
      <c r="SFZ2" s="995"/>
      <c r="SGA2" s="995"/>
      <c r="SGB2" s="995"/>
      <c r="SGC2" s="995"/>
      <c r="SGD2" s="995"/>
      <c r="SGE2" s="995"/>
      <c r="SGF2" s="995"/>
      <c r="SGG2" s="995"/>
      <c r="SGH2" s="995"/>
      <c r="SGI2" s="995"/>
      <c r="SGJ2" s="995"/>
      <c r="SGK2" s="995"/>
      <c r="SGL2" s="995"/>
      <c r="SGM2" s="995"/>
      <c r="SGN2" s="995"/>
      <c r="SGO2" s="995"/>
      <c r="SGP2" s="995"/>
      <c r="SGQ2" s="995"/>
      <c r="SGR2" s="995"/>
      <c r="SGS2" s="995"/>
      <c r="SGT2" s="995"/>
      <c r="SGU2" s="995"/>
      <c r="SGV2" s="995"/>
      <c r="SGW2" s="995"/>
      <c r="SGX2" s="995"/>
      <c r="SGY2" s="995"/>
      <c r="SGZ2" s="995"/>
      <c r="SHA2" s="995"/>
      <c r="SHB2" s="995"/>
      <c r="SHC2" s="995"/>
      <c r="SHD2" s="995"/>
      <c r="SHE2" s="995"/>
      <c r="SHF2" s="995"/>
      <c r="SHG2" s="995"/>
      <c r="SHH2" s="995"/>
      <c r="SHI2" s="995"/>
      <c r="SHJ2" s="995"/>
      <c r="SHK2" s="995"/>
      <c r="SHL2" s="995"/>
      <c r="SHM2" s="995"/>
      <c r="SHN2" s="995"/>
      <c r="SHO2" s="995"/>
      <c r="SHP2" s="995"/>
      <c r="SHQ2" s="995"/>
      <c r="SHR2" s="995"/>
      <c r="SHS2" s="995"/>
      <c r="SHT2" s="995"/>
      <c r="SHU2" s="995"/>
      <c r="SHV2" s="995"/>
      <c r="SHW2" s="995"/>
      <c r="SHX2" s="995"/>
      <c r="SHY2" s="995"/>
      <c r="SHZ2" s="995"/>
      <c r="SIA2" s="995"/>
      <c r="SIB2" s="995"/>
      <c r="SIC2" s="995"/>
      <c r="SID2" s="995"/>
      <c r="SIE2" s="995"/>
      <c r="SIF2" s="995"/>
      <c r="SIG2" s="995"/>
      <c r="SIH2" s="995"/>
      <c r="SII2" s="995"/>
      <c r="SIJ2" s="995"/>
      <c r="SIK2" s="995"/>
      <c r="SIL2" s="995"/>
      <c r="SIM2" s="995"/>
      <c r="SIN2" s="995"/>
      <c r="SIO2" s="995"/>
      <c r="SIP2" s="995"/>
      <c r="SIQ2" s="995"/>
      <c r="SIR2" s="995"/>
      <c r="SIS2" s="995"/>
      <c r="SIT2" s="995"/>
      <c r="SIU2" s="995"/>
      <c r="SIV2" s="995"/>
      <c r="SIW2" s="995"/>
      <c r="SIX2" s="995"/>
      <c r="SIY2" s="995"/>
      <c r="SIZ2" s="995"/>
      <c r="SJA2" s="995"/>
      <c r="SJB2" s="995"/>
      <c r="SJC2" s="995"/>
      <c r="SJD2" s="995"/>
      <c r="SJE2" s="995"/>
      <c r="SJF2" s="995"/>
      <c r="SJG2" s="995"/>
      <c r="SJH2" s="995"/>
      <c r="SJI2" s="995"/>
      <c r="SJJ2" s="995"/>
      <c r="SJK2" s="995"/>
      <c r="SJL2" s="995"/>
      <c r="SJM2" s="995"/>
      <c r="SJN2" s="995"/>
      <c r="SJO2" s="995"/>
      <c r="SJP2" s="995"/>
      <c r="SJQ2" s="995"/>
      <c r="SJR2" s="995"/>
      <c r="SJS2" s="995"/>
      <c r="SJT2" s="995"/>
      <c r="SJU2" s="995"/>
      <c r="SJV2" s="995"/>
      <c r="SJW2" s="995"/>
      <c r="SJX2" s="995"/>
      <c r="SJY2" s="995"/>
      <c r="SJZ2" s="995"/>
      <c r="SKA2" s="995"/>
      <c r="SKB2" s="995"/>
      <c r="SKC2" s="995"/>
      <c r="SKD2" s="995"/>
      <c r="SKE2" s="995"/>
      <c r="SKF2" s="995"/>
      <c r="SKG2" s="995"/>
      <c r="SKH2" s="995"/>
      <c r="SKI2" s="995"/>
      <c r="SKJ2" s="995"/>
      <c r="SKK2" s="995"/>
      <c r="SKL2" s="995"/>
      <c r="SKM2" s="995"/>
      <c r="SKN2" s="995"/>
      <c r="SKO2" s="995"/>
      <c r="SKP2" s="995"/>
      <c r="SKQ2" s="995"/>
      <c r="SKR2" s="995"/>
      <c r="SKS2" s="995"/>
      <c r="SKT2" s="995"/>
      <c r="SKU2" s="995"/>
      <c r="SKV2" s="995"/>
      <c r="SKW2" s="995"/>
      <c r="SKX2" s="995"/>
      <c r="SKY2" s="995"/>
      <c r="SKZ2" s="995"/>
      <c r="SLA2" s="995"/>
      <c r="SLB2" s="995"/>
      <c r="SLC2" s="995"/>
      <c r="SLD2" s="995"/>
      <c r="SLE2" s="995"/>
      <c r="SLF2" s="995"/>
      <c r="SLG2" s="995"/>
      <c r="SLH2" s="995"/>
      <c r="SLI2" s="995"/>
      <c r="SLJ2" s="995"/>
      <c r="SLK2" s="995"/>
      <c r="SLL2" s="995"/>
      <c r="SLM2" s="995"/>
      <c r="SLN2" s="995"/>
      <c r="SLO2" s="995"/>
      <c r="SLP2" s="995"/>
      <c r="SLQ2" s="995"/>
      <c r="SLR2" s="995"/>
      <c r="SLS2" s="995"/>
      <c r="SLT2" s="995"/>
      <c r="SLU2" s="995"/>
      <c r="SLV2" s="995"/>
      <c r="SLW2" s="995"/>
      <c r="SLX2" s="995"/>
      <c r="SLY2" s="995"/>
      <c r="SLZ2" s="995"/>
      <c r="SMA2" s="995"/>
      <c r="SMB2" s="995"/>
      <c r="SMC2" s="995"/>
      <c r="SMD2" s="995"/>
      <c r="SME2" s="995"/>
      <c r="SMF2" s="995"/>
      <c r="SMG2" s="995"/>
      <c r="SMH2" s="995"/>
      <c r="SMI2" s="995"/>
      <c r="SMJ2" s="995"/>
      <c r="SMK2" s="995"/>
      <c r="SML2" s="995"/>
      <c r="SMM2" s="995"/>
      <c r="SMN2" s="995"/>
      <c r="SMO2" s="995"/>
      <c r="SMP2" s="995"/>
      <c r="SMQ2" s="995"/>
      <c r="SMR2" s="995"/>
      <c r="SMS2" s="995"/>
      <c r="SMT2" s="995"/>
      <c r="SMU2" s="995"/>
      <c r="SMV2" s="995"/>
      <c r="SMW2" s="995"/>
      <c r="SMX2" s="995"/>
      <c r="SMY2" s="995"/>
      <c r="SMZ2" s="995"/>
      <c r="SNA2" s="995"/>
      <c r="SNB2" s="995"/>
      <c r="SNC2" s="995"/>
      <c r="SND2" s="995"/>
      <c r="SNE2" s="995"/>
      <c r="SNF2" s="995"/>
      <c r="SNG2" s="995"/>
      <c r="SNH2" s="995"/>
      <c r="SNI2" s="995"/>
      <c r="SNJ2" s="995"/>
      <c r="SNK2" s="995"/>
      <c r="SNL2" s="995"/>
      <c r="SNM2" s="995"/>
      <c r="SNN2" s="995"/>
      <c r="SNO2" s="995"/>
      <c r="SNP2" s="995"/>
      <c r="SNQ2" s="995"/>
      <c r="SNR2" s="995"/>
      <c r="SNS2" s="995"/>
      <c r="SNT2" s="995"/>
      <c r="SNU2" s="995"/>
      <c r="SNV2" s="995"/>
      <c r="SNW2" s="995"/>
      <c r="SNX2" s="995"/>
      <c r="SNY2" s="995"/>
      <c r="SNZ2" s="995"/>
      <c r="SOA2" s="995"/>
      <c r="SOB2" s="995"/>
      <c r="SOC2" s="995"/>
      <c r="SOD2" s="995"/>
      <c r="SOE2" s="995"/>
      <c r="SOF2" s="995"/>
      <c r="SOG2" s="995"/>
      <c r="SOH2" s="995"/>
      <c r="SOI2" s="995"/>
      <c r="SOJ2" s="995"/>
      <c r="SOK2" s="995"/>
      <c r="SOL2" s="995"/>
      <c r="SOM2" s="995"/>
      <c r="SON2" s="995"/>
      <c r="SOO2" s="995"/>
      <c r="SOP2" s="995"/>
      <c r="SOQ2" s="995"/>
      <c r="SOR2" s="995"/>
      <c r="SOS2" s="995"/>
      <c r="SOT2" s="995"/>
      <c r="SOU2" s="995"/>
      <c r="SOV2" s="995"/>
      <c r="SOW2" s="995"/>
      <c r="SOX2" s="995"/>
      <c r="SOY2" s="995"/>
      <c r="SOZ2" s="995"/>
      <c r="SPA2" s="995"/>
      <c r="SPB2" s="995"/>
      <c r="SPC2" s="995"/>
      <c r="SPD2" s="995"/>
      <c r="SPE2" s="995"/>
      <c r="SPF2" s="995"/>
      <c r="SPG2" s="995"/>
      <c r="SPH2" s="995"/>
      <c r="SPI2" s="995"/>
      <c r="SPJ2" s="995"/>
      <c r="SPK2" s="995"/>
      <c r="SPL2" s="995"/>
      <c r="SPM2" s="995"/>
      <c r="SPN2" s="995"/>
      <c r="SPO2" s="995"/>
      <c r="SPP2" s="995"/>
      <c r="SPQ2" s="995"/>
      <c r="SPR2" s="995"/>
      <c r="SPS2" s="995"/>
      <c r="SPT2" s="995"/>
      <c r="SPU2" s="995"/>
      <c r="SPV2" s="995"/>
      <c r="SPW2" s="995"/>
      <c r="SPX2" s="995"/>
      <c r="SPY2" s="995"/>
      <c r="SPZ2" s="995"/>
      <c r="SQA2" s="995"/>
      <c r="SQB2" s="995"/>
      <c r="SQC2" s="995"/>
      <c r="SQD2" s="995"/>
      <c r="SQE2" s="995"/>
      <c r="SQF2" s="995"/>
      <c r="SQG2" s="995"/>
      <c r="SQH2" s="995"/>
      <c r="SQI2" s="995"/>
      <c r="SQJ2" s="995"/>
      <c r="SQK2" s="995"/>
      <c r="SQL2" s="995"/>
      <c r="SQM2" s="995"/>
      <c r="SQN2" s="995"/>
      <c r="SQO2" s="995"/>
      <c r="SQP2" s="995"/>
      <c r="SQQ2" s="995"/>
      <c r="SQR2" s="995"/>
      <c r="SQS2" s="995"/>
      <c r="SQT2" s="995"/>
      <c r="SQU2" s="995"/>
      <c r="SQV2" s="995"/>
      <c r="SQW2" s="995"/>
      <c r="SQX2" s="995"/>
      <c r="SQY2" s="995"/>
      <c r="SQZ2" s="995"/>
      <c r="SRA2" s="995"/>
      <c r="SRB2" s="995"/>
      <c r="SRC2" s="995"/>
      <c r="SRD2" s="995"/>
      <c r="SRE2" s="995"/>
      <c r="SRF2" s="995"/>
      <c r="SRG2" s="995"/>
      <c r="SRH2" s="995"/>
      <c r="SRI2" s="995"/>
      <c r="SRJ2" s="995"/>
      <c r="SRK2" s="995"/>
      <c r="SRL2" s="995"/>
      <c r="SRM2" s="995"/>
      <c r="SRN2" s="995"/>
      <c r="SRO2" s="995"/>
      <c r="SRP2" s="995"/>
      <c r="SRQ2" s="995"/>
      <c r="SRR2" s="995"/>
      <c r="SRS2" s="995"/>
      <c r="SRT2" s="995"/>
      <c r="SRU2" s="995"/>
      <c r="SRV2" s="995"/>
      <c r="SRW2" s="995"/>
      <c r="SRX2" s="995"/>
      <c r="SRY2" s="995"/>
      <c r="SRZ2" s="995"/>
      <c r="SSA2" s="995"/>
      <c r="SSB2" s="995"/>
      <c r="SSC2" s="995"/>
      <c r="SSD2" s="995"/>
      <c r="SSE2" s="995"/>
      <c r="SSF2" s="995"/>
      <c r="SSG2" s="995"/>
      <c r="SSH2" s="995"/>
      <c r="SSI2" s="995"/>
      <c r="SSJ2" s="995"/>
      <c r="SSK2" s="995"/>
      <c r="SSL2" s="995"/>
      <c r="SSM2" s="995"/>
      <c r="SSN2" s="995"/>
      <c r="SSO2" s="995"/>
      <c r="SSP2" s="995"/>
      <c r="SSQ2" s="995"/>
      <c r="SSR2" s="995"/>
      <c r="SSS2" s="995"/>
      <c r="SST2" s="995"/>
      <c r="SSU2" s="995"/>
      <c r="SSV2" s="995"/>
      <c r="SSW2" s="995"/>
      <c r="SSX2" s="995"/>
      <c r="SSY2" s="995"/>
      <c r="SSZ2" s="995"/>
      <c r="STA2" s="995"/>
      <c r="STB2" s="995"/>
      <c r="STC2" s="995"/>
      <c r="STD2" s="995"/>
      <c r="STE2" s="995"/>
      <c r="STF2" s="995"/>
      <c r="STG2" s="995"/>
      <c r="STH2" s="995"/>
      <c r="STI2" s="995"/>
      <c r="STJ2" s="995"/>
      <c r="STK2" s="995"/>
      <c r="STL2" s="995"/>
      <c r="STM2" s="995"/>
      <c r="STN2" s="995"/>
      <c r="STO2" s="995"/>
      <c r="STP2" s="995"/>
      <c r="STQ2" s="995"/>
      <c r="STR2" s="995"/>
      <c r="STS2" s="995"/>
      <c r="STT2" s="995"/>
      <c r="STU2" s="995"/>
      <c r="STV2" s="995"/>
      <c r="STW2" s="995"/>
      <c r="STX2" s="995"/>
      <c r="STY2" s="995"/>
      <c r="STZ2" s="995"/>
      <c r="SUA2" s="995"/>
      <c r="SUB2" s="995"/>
      <c r="SUC2" s="995"/>
      <c r="SUD2" s="995"/>
      <c r="SUE2" s="995"/>
      <c r="SUF2" s="995"/>
      <c r="SUG2" s="995"/>
      <c r="SUH2" s="995"/>
      <c r="SUI2" s="995"/>
      <c r="SUJ2" s="995"/>
      <c r="SUK2" s="995"/>
      <c r="SUL2" s="995"/>
      <c r="SUM2" s="995"/>
      <c r="SUN2" s="995"/>
      <c r="SUO2" s="995"/>
      <c r="SUP2" s="995"/>
      <c r="SUQ2" s="995"/>
      <c r="SUR2" s="995"/>
      <c r="SUS2" s="995"/>
      <c r="SUT2" s="995"/>
      <c r="SUU2" s="995"/>
      <c r="SUV2" s="995"/>
      <c r="SUW2" s="995"/>
      <c r="SUX2" s="995"/>
      <c r="SUY2" s="995"/>
      <c r="SUZ2" s="995"/>
      <c r="SVA2" s="995"/>
      <c r="SVB2" s="995"/>
      <c r="SVC2" s="995"/>
      <c r="SVD2" s="995"/>
      <c r="SVE2" s="995"/>
      <c r="SVF2" s="995"/>
      <c r="SVG2" s="995"/>
      <c r="SVH2" s="995"/>
      <c r="SVI2" s="995"/>
      <c r="SVJ2" s="995"/>
      <c r="SVK2" s="995"/>
      <c r="SVL2" s="995"/>
      <c r="SVM2" s="995"/>
      <c r="SVN2" s="995"/>
      <c r="SVO2" s="995"/>
      <c r="SVP2" s="995"/>
      <c r="SVQ2" s="995"/>
      <c r="SVR2" s="995"/>
      <c r="SVS2" s="995"/>
      <c r="SVT2" s="995"/>
      <c r="SVU2" s="995"/>
      <c r="SVV2" s="995"/>
      <c r="SVW2" s="995"/>
      <c r="SVX2" s="995"/>
      <c r="SVY2" s="995"/>
      <c r="SVZ2" s="995"/>
      <c r="SWA2" s="995"/>
      <c r="SWB2" s="995"/>
      <c r="SWC2" s="995"/>
      <c r="SWD2" s="995"/>
      <c r="SWE2" s="995"/>
      <c r="SWF2" s="995"/>
      <c r="SWG2" s="995"/>
      <c r="SWH2" s="995"/>
      <c r="SWI2" s="995"/>
      <c r="SWJ2" s="995"/>
      <c r="SWK2" s="995"/>
      <c r="SWL2" s="995"/>
      <c r="SWM2" s="995"/>
      <c r="SWN2" s="995"/>
      <c r="SWO2" s="995"/>
      <c r="SWP2" s="995"/>
      <c r="SWQ2" s="995"/>
      <c r="SWR2" s="995"/>
      <c r="SWS2" s="995"/>
      <c r="SWT2" s="995"/>
      <c r="SWU2" s="995"/>
      <c r="SWV2" s="995"/>
      <c r="SWW2" s="995"/>
      <c r="SWX2" s="995"/>
      <c r="SWY2" s="995"/>
      <c r="SWZ2" s="995"/>
      <c r="SXA2" s="995"/>
      <c r="SXB2" s="995"/>
      <c r="SXC2" s="995"/>
      <c r="SXD2" s="995"/>
      <c r="SXE2" s="995"/>
      <c r="SXF2" s="995"/>
      <c r="SXG2" s="995"/>
      <c r="SXH2" s="995"/>
      <c r="SXI2" s="995"/>
      <c r="SXJ2" s="995"/>
      <c r="SXK2" s="995"/>
      <c r="SXL2" s="995"/>
      <c r="SXM2" s="995"/>
      <c r="SXN2" s="995"/>
      <c r="SXO2" s="995"/>
      <c r="SXP2" s="995"/>
      <c r="SXQ2" s="995"/>
      <c r="SXR2" s="995"/>
      <c r="SXS2" s="995"/>
      <c r="SXT2" s="995"/>
      <c r="SXU2" s="995"/>
      <c r="SXV2" s="995"/>
      <c r="SXW2" s="995"/>
      <c r="SXX2" s="995"/>
      <c r="SXY2" s="995"/>
      <c r="SXZ2" s="995"/>
      <c r="SYA2" s="995"/>
      <c r="SYB2" s="995"/>
      <c r="SYC2" s="995"/>
      <c r="SYD2" s="995"/>
      <c r="SYE2" s="995"/>
      <c r="SYF2" s="995"/>
      <c r="SYG2" s="995"/>
      <c r="SYH2" s="995"/>
      <c r="SYI2" s="995"/>
      <c r="SYJ2" s="995"/>
      <c r="SYK2" s="995"/>
      <c r="SYL2" s="995"/>
      <c r="SYM2" s="995"/>
      <c r="SYN2" s="995"/>
      <c r="SYO2" s="995"/>
      <c r="SYP2" s="995"/>
      <c r="SYQ2" s="995"/>
      <c r="SYR2" s="995"/>
      <c r="SYS2" s="995"/>
      <c r="SYT2" s="995"/>
      <c r="SYU2" s="995"/>
      <c r="SYV2" s="995"/>
      <c r="SYW2" s="995"/>
      <c r="SYX2" s="995"/>
      <c r="SYY2" s="995"/>
      <c r="SYZ2" s="995"/>
      <c r="SZA2" s="995"/>
      <c r="SZB2" s="995"/>
      <c r="SZC2" s="995"/>
      <c r="SZD2" s="995"/>
      <c r="SZE2" s="995"/>
      <c r="SZF2" s="995"/>
      <c r="SZG2" s="995"/>
      <c r="SZH2" s="995"/>
      <c r="SZI2" s="995"/>
      <c r="SZJ2" s="995"/>
      <c r="SZK2" s="995"/>
      <c r="SZL2" s="995"/>
      <c r="SZM2" s="995"/>
      <c r="SZN2" s="995"/>
      <c r="SZO2" s="995"/>
      <c r="SZP2" s="995"/>
      <c r="SZQ2" s="995"/>
      <c r="SZR2" s="995"/>
      <c r="SZS2" s="995"/>
      <c r="SZT2" s="995"/>
      <c r="SZU2" s="995"/>
      <c r="SZV2" s="995"/>
      <c r="SZW2" s="995"/>
      <c r="SZX2" s="995"/>
      <c r="SZY2" s="995"/>
      <c r="SZZ2" s="995"/>
      <c r="TAA2" s="995"/>
      <c r="TAB2" s="995"/>
      <c r="TAC2" s="995"/>
      <c r="TAD2" s="995"/>
      <c r="TAE2" s="995"/>
      <c r="TAF2" s="995"/>
      <c r="TAG2" s="995"/>
      <c r="TAH2" s="995"/>
      <c r="TAI2" s="995"/>
      <c r="TAJ2" s="995"/>
      <c r="TAK2" s="995"/>
      <c r="TAL2" s="995"/>
      <c r="TAM2" s="995"/>
      <c r="TAN2" s="995"/>
      <c r="TAO2" s="995"/>
      <c r="TAP2" s="995"/>
      <c r="TAQ2" s="995"/>
      <c r="TAR2" s="995"/>
      <c r="TAS2" s="995"/>
      <c r="TAT2" s="995"/>
      <c r="TAU2" s="995"/>
      <c r="TAV2" s="995"/>
      <c r="TAW2" s="995"/>
      <c r="TAX2" s="995"/>
      <c r="TAY2" s="995"/>
      <c r="TAZ2" s="995"/>
      <c r="TBA2" s="995"/>
      <c r="TBB2" s="995"/>
      <c r="TBC2" s="995"/>
      <c r="TBD2" s="995"/>
      <c r="TBE2" s="995"/>
      <c r="TBF2" s="995"/>
      <c r="TBG2" s="995"/>
      <c r="TBH2" s="995"/>
      <c r="TBI2" s="995"/>
      <c r="TBJ2" s="995"/>
      <c r="TBK2" s="995"/>
      <c r="TBL2" s="995"/>
      <c r="TBM2" s="995"/>
      <c r="TBN2" s="995"/>
      <c r="TBO2" s="995"/>
      <c r="TBP2" s="995"/>
      <c r="TBQ2" s="995"/>
      <c r="TBR2" s="995"/>
      <c r="TBS2" s="995"/>
      <c r="TBT2" s="995"/>
      <c r="TBU2" s="995"/>
      <c r="TBV2" s="995"/>
      <c r="TBW2" s="995"/>
      <c r="TBX2" s="995"/>
      <c r="TBY2" s="995"/>
      <c r="TBZ2" s="995"/>
      <c r="TCA2" s="995"/>
      <c r="TCB2" s="995"/>
      <c r="TCC2" s="995"/>
      <c r="TCD2" s="995"/>
      <c r="TCE2" s="995"/>
      <c r="TCF2" s="995"/>
      <c r="TCG2" s="995"/>
      <c r="TCH2" s="995"/>
      <c r="TCI2" s="995"/>
      <c r="TCJ2" s="995"/>
      <c r="TCK2" s="995"/>
      <c r="TCL2" s="995"/>
      <c r="TCM2" s="995"/>
      <c r="TCN2" s="995"/>
      <c r="TCO2" s="995"/>
      <c r="TCP2" s="995"/>
      <c r="TCQ2" s="995"/>
      <c r="TCR2" s="995"/>
      <c r="TCS2" s="995"/>
      <c r="TCT2" s="995"/>
      <c r="TCU2" s="995"/>
      <c r="TCV2" s="995"/>
      <c r="TCW2" s="995"/>
      <c r="TCX2" s="995"/>
      <c r="TCY2" s="995"/>
      <c r="TCZ2" s="995"/>
      <c r="TDA2" s="995"/>
      <c r="TDB2" s="995"/>
      <c r="TDC2" s="995"/>
      <c r="TDD2" s="995"/>
      <c r="TDE2" s="995"/>
      <c r="TDF2" s="995"/>
      <c r="TDG2" s="995"/>
      <c r="TDH2" s="995"/>
      <c r="TDI2" s="995"/>
      <c r="TDJ2" s="995"/>
      <c r="TDK2" s="995"/>
      <c r="TDL2" s="995"/>
      <c r="TDM2" s="995"/>
      <c r="TDN2" s="995"/>
      <c r="TDO2" s="995"/>
      <c r="TDP2" s="995"/>
      <c r="TDQ2" s="995"/>
      <c r="TDR2" s="995"/>
      <c r="TDS2" s="995"/>
      <c r="TDT2" s="995"/>
      <c r="TDU2" s="995"/>
      <c r="TDV2" s="995"/>
      <c r="TDW2" s="995"/>
      <c r="TDX2" s="995"/>
      <c r="TDY2" s="995"/>
      <c r="TDZ2" s="995"/>
      <c r="TEA2" s="995"/>
      <c r="TEB2" s="995"/>
      <c r="TEC2" s="995"/>
      <c r="TED2" s="995"/>
      <c r="TEE2" s="995"/>
      <c r="TEF2" s="995"/>
      <c r="TEG2" s="995"/>
      <c r="TEH2" s="995"/>
      <c r="TEI2" s="995"/>
      <c r="TEJ2" s="995"/>
      <c r="TEK2" s="995"/>
      <c r="TEL2" s="995"/>
      <c r="TEM2" s="995"/>
      <c r="TEN2" s="995"/>
      <c r="TEO2" s="995"/>
      <c r="TEP2" s="995"/>
      <c r="TEQ2" s="995"/>
      <c r="TER2" s="995"/>
      <c r="TES2" s="995"/>
      <c r="TET2" s="995"/>
      <c r="TEU2" s="995"/>
      <c r="TEV2" s="995"/>
      <c r="TEW2" s="995"/>
      <c r="TEX2" s="995"/>
      <c r="TEY2" s="995"/>
      <c r="TEZ2" s="995"/>
      <c r="TFA2" s="995"/>
      <c r="TFB2" s="995"/>
      <c r="TFC2" s="995"/>
      <c r="TFD2" s="995"/>
      <c r="TFE2" s="995"/>
      <c r="TFF2" s="995"/>
      <c r="TFG2" s="995"/>
      <c r="TFH2" s="995"/>
      <c r="TFI2" s="995"/>
      <c r="TFJ2" s="995"/>
      <c r="TFK2" s="995"/>
      <c r="TFL2" s="995"/>
      <c r="TFM2" s="995"/>
      <c r="TFN2" s="995"/>
      <c r="TFO2" s="995"/>
      <c r="TFP2" s="995"/>
      <c r="TFQ2" s="995"/>
      <c r="TFR2" s="995"/>
      <c r="TFS2" s="995"/>
      <c r="TFT2" s="995"/>
      <c r="TFU2" s="995"/>
      <c r="TFV2" s="995"/>
      <c r="TFW2" s="995"/>
      <c r="TFX2" s="995"/>
      <c r="TFY2" s="995"/>
      <c r="TFZ2" s="995"/>
      <c r="TGA2" s="995"/>
      <c r="TGB2" s="995"/>
      <c r="TGC2" s="995"/>
      <c r="TGD2" s="995"/>
      <c r="TGE2" s="995"/>
      <c r="TGF2" s="995"/>
      <c r="TGG2" s="995"/>
      <c r="TGH2" s="995"/>
      <c r="TGI2" s="995"/>
      <c r="TGJ2" s="995"/>
      <c r="TGK2" s="995"/>
      <c r="TGL2" s="995"/>
      <c r="TGM2" s="995"/>
      <c r="TGN2" s="995"/>
      <c r="TGO2" s="995"/>
      <c r="TGP2" s="995"/>
      <c r="TGQ2" s="995"/>
      <c r="TGR2" s="995"/>
      <c r="TGS2" s="995"/>
      <c r="TGT2" s="995"/>
      <c r="TGU2" s="995"/>
      <c r="TGV2" s="995"/>
      <c r="TGW2" s="995"/>
      <c r="TGX2" s="995"/>
      <c r="TGY2" s="995"/>
      <c r="TGZ2" s="995"/>
      <c r="THA2" s="995"/>
      <c r="THB2" s="995"/>
      <c r="THC2" s="995"/>
      <c r="THD2" s="995"/>
      <c r="THE2" s="995"/>
      <c r="THF2" s="995"/>
      <c r="THG2" s="995"/>
      <c r="THH2" s="995"/>
      <c r="THI2" s="995"/>
      <c r="THJ2" s="995"/>
      <c r="THK2" s="995"/>
      <c r="THL2" s="995"/>
      <c r="THM2" s="995"/>
      <c r="THN2" s="995"/>
      <c r="THO2" s="995"/>
      <c r="THP2" s="995"/>
      <c r="THQ2" s="995"/>
      <c r="THR2" s="995"/>
      <c r="THS2" s="995"/>
      <c r="THT2" s="995"/>
      <c r="THU2" s="995"/>
      <c r="THV2" s="995"/>
      <c r="THW2" s="995"/>
      <c r="THX2" s="995"/>
      <c r="THY2" s="995"/>
      <c r="THZ2" s="995"/>
      <c r="TIA2" s="995"/>
      <c r="TIB2" s="995"/>
      <c r="TIC2" s="995"/>
      <c r="TID2" s="995"/>
      <c r="TIE2" s="995"/>
      <c r="TIF2" s="995"/>
      <c r="TIG2" s="995"/>
      <c r="TIH2" s="995"/>
      <c r="TII2" s="995"/>
      <c r="TIJ2" s="995"/>
      <c r="TIK2" s="995"/>
      <c r="TIL2" s="995"/>
      <c r="TIM2" s="995"/>
      <c r="TIN2" s="995"/>
      <c r="TIO2" s="995"/>
      <c r="TIP2" s="995"/>
      <c r="TIQ2" s="995"/>
      <c r="TIR2" s="995"/>
      <c r="TIS2" s="995"/>
      <c r="TIT2" s="995"/>
      <c r="TIU2" s="995"/>
      <c r="TIV2" s="995"/>
      <c r="TIW2" s="995"/>
      <c r="TIX2" s="995"/>
      <c r="TIY2" s="995"/>
      <c r="TIZ2" s="995"/>
      <c r="TJA2" s="995"/>
      <c r="TJB2" s="995"/>
      <c r="TJC2" s="995"/>
      <c r="TJD2" s="995"/>
      <c r="TJE2" s="995"/>
      <c r="TJF2" s="995"/>
      <c r="TJG2" s="995"/>
      <c r="TJH2" s="995"/>
      <c r="TJI2" s="995"/>
      <c r="TJJ2" s="995"/>
      <c r="TJK2" s="995"/>
      <c r="TJL2" s="995"/>
      <c r="TJM2" s="995"/>
      <c r="TJN2" s="995"/>
      <c r="TJO2" s="995"/>
      <c r="TJP2" s="995"/>
      <c r="TJQ2" s="995"/>
      <c r="TJR2" s="995"/>
      <c r="TJS2" s="995"/>
      <c r="TJT2" s="995"/>
      <c r="TJU2" s="995"/>
      <c r="TJV2" s="995"/>
      <c r="TJW2" s="995"/>
      <c r="TJX2" s="995"/>
      <c r="TJY2" s="995"/>
      <c r="TJZ2" s="995"/>
      <c r="TKA2" s="995"/>
      <c r="TKB2" s="995"/>
      <c r="TKC2" s="995"/>
      <c r="TKD2" s="995"/>
      <c r="TKE2" s="995"/>
      <c r="TKF2" s="995"/>
      <c r="TKG2" s="995"/>
      <c r="TKH2" s="995"/>
      <c r="TKI2" s="995"/>
      <c r="TKJ2" s="995"/>
      <c r="TKK2" s="995"/>
      <c r="TKL2" s="995"/>
      <c r="TKM2" s="995"/>
      <c r="TKN2" s="995"/>
      <c r="TKO2" s="995"/>
      <c r="TKP2" s="995"/>
      <c r="TKQ2" s="995"/>
      <c r="TKR2" s="995"/>
      <c r="TKS2" s="995"/>
      <c r="TKT2" s="995"/>
      <c r="TKU2" s="995"/>
      <c r="TKV2" s="995"/>
      <c r="TKW2" s="995"/>
      <c r="TKX2" s="995"/>
      <c r="TKY2" s="995"/>
      <c r="TKZ2" s="995"/>
      <c r="TLA2" s="995"/>
      <c r="TLB2" s="995"/>
      <c r="TLC2" s="995"/>
      <c r="TLD2" s="995"/>
      <c r="TLE2" s="995"/>
      <c r="TLF2" s="995"/>
      <c r="TLG2" s="995"/>
      <c r="TLH2" s="995"/>
      <c r="TLI2" s="995"/>
      <c r="TLJ2" s="995"/>
      <c r="TLK2" s="995"/>
      <c r="TLL2" s="995"/>
      <c r="TLM2" s="995"/>
      <c r="TLN2" s="995"/>
      <c r="TLO2" s="995"/>
      <c r="TLP2" s="995"/>
      <c r="TLQ2" s="995"/>
      <c r="TLR2" s="995"/>
      <c r="TLS2" s="995"/>
      <c r="TLT2" s="995"/>
      <c r="TLU2" s="995"/>
      <c r="TLV2" s="995"/>
      <c r="TLW2" s="995"/>
      <c r="TLX2" s="995"/>
      <c r="TLY2" s="995"/>
      <c r="TLZ2" s="995"/>
      <c r="TMA2" s="995"/>
      <c r="TMB2" s="995"/>
      <c r="TMC2" s="995"/>
      <c r="TMD2" s="995"/>
      <c r="TME2" s="995"/>
      <c r="TMF2" s="995"/>
      <c r="TMG2" s="995"/>
      <c r="TMH2" s="995"/>
      <c r="TMI2" s="995"/>
      <c r="TMJ2" s="995"/>
      <c r="TMK2" s="995"/>
      <c r="TML2" s="995"/>
      <c r="TMM2" s="995"/>
      <c r="TMN2" s="995"/>
      <c r="TMO2" s="995"/>
      <c r="TMP2" s="995"/>
      <c r="TMQ2" s="995"/>
      <c r="TMR2" s="995"/>
      <c r="TMS2" s="995"/>
      <c r="TMT2" s="995"/>
      <c r="TMU2" s="995"/>
      <c r="TMV2" s="995"/>
      <c r="TMW2" s="995"/>
      <c r="TMX2" s="995"/>
      <c r="TMY2" s="995"/>
      <c r="TMZ2" s="995"/>
      <c r="TNA2" s="995"/>
      <c r="TNB2" s="995"/>
      <c r="TNC2" s="995"/>
      <c r="TND2" s="995"/>
      <c r="TNE2" s="995"/>
      <c r="TNF2" s="995"/>
      <c r="TNG2" s="995"/>
      <c r="TNH2" s="995"/>
      <c r="TNI2" s="995"/>
      <c r="TNJ2" s="995"/>
      <c r="TNK2" s="995"/>
      <c r="TNL2" s="995"/>
      <c r="TNM2" s="995"/>
      <c r="TNN2" s="995"/>
      <c r="TNO2" s="995"/>
      <c r="TNP2" s="995"/>
      <c r="TNQ2" s="995"/>
      <c r="TNR2" s="995"/>
      <c r="TNS2" s="995"/>
      <c r="TNT2" s="995"/>
      <c r="TNU2" s="995"/>
      <c r="TNV2" s="995"/>
      <c r="TNW2" s="995"/>
      <c r="TNX2" s="995"/>
      <c r="TNY2" s="995"/>
      <c r="TNZ2" s="995"/>
      <c r="TOA2" s="995"/>
      <c r="TOB2" s="995"/>
      <c r="TOC2" s="995"/>
      <c r="TOD2" s="995"/>
      <c r="TOE2" s="995"/>
      <c r="TOF2" s="995"/>
      <c r="TOG2" s="995"/>
      <c r="TOH2" s="995"/>
      <c r="TOI2" s="995"/>
      <c r="TOJ2" s="995"/>
      <c r="TOK2" s="995"/>
      <c r="TOL2" s="995"/>
      <c r="TOM2" s="995"/>
      <c r="TON2" s="995"/>
      <c r="TOO2" s="995"/>
      <c r="TOP2" s="995"/>
      <c r="TOQ2" s="995"/>
      <c r="TOR2" s="995"/>
      <c r="TOS2" s="995"/>
      <c r="TOT2" s="995"/>
      <c r="TOU2" s="995"/>
      <c r="TOV2" s="995"/>
      <c r="TOW2" s="995"/>
      <c r="TOX2" s="995"/>
      <c r="TOY2" s="995"/>
      <c r="TOZ2" s="995"/>
      <c r="TPA2" s="995"/>
      <c r="TPB2" s="995"/>
      <c r="TPC2" s="995"/>
      <c r="TPD2" s="995"/>
      <c r="TPE2" s="995"/>
      <c r="TPF2" s="995"/>
      <c r="TPG2" s="995"/>
      <c r="TPH2" s="995"/>
      <c r="TPI2" s="995"/>
      <c r="TPJ2" s="995"/>
      <c r="TPK2" s="995"/>
      <c r="TPL2" s="995"/>
      <c r="TPM2" s="995"/>
      <c r="TPN2" s="995"/>
      <c r="TPO2" s="995"/>
      <c r="TPP2" s="995"/>
      <c r="TPQ2" s="995"/>
      <c r="TPR2" s="995"/>
      <c r="TPS2" s="995"/>
      <c r="TPT2" s="995"/>
      <c r="TPU2" s="995"/>
      <c r="TPV2" s="995"/>
      <c r="TPW2" s="995"/>
      <c r="TPX2" s="995"/>
      <c r="TPY2" s="995"/>
      <c r="TPZ2" s="995"/>
      <c r="TQA2" s="995"/>
      <c r="TQB2" s="995"/>
      <c r="TQC2" s="995"/>
      <c r="TQD2" s="995"/>
      <c r="TQE2" s="995"/>
      <c r="TQF2" s="995"/>
      <c r="TQG2" s="995"/>
      <c r="TQH2" s="995"/>
      <c r="TQI2" s="995"/>
      <c r="TQJ2" s="995"/>
      <c r="TQK2" s="995"/>
      <c r="TQL2" s="995"/>
      <c r="TQM2" s="995"/>
      <c r="TQN2" s="995"/>
      <c r="TQO2" s="995"/>
      <c r="TQP2" s="995"/>
      <c r="TQQ2" s="995"/>
      <c r="TQR2" s="995"/>
      <c r="TQS2" s="995"/>
      <c r="TQT2" s="995"/>
      <c r="TQU2" s="995"/>
      <c r="TQV2" s="995"/>
      <c r="TQW2" s="995"/>
      <c r="TQX2" s="995"/>
      <c r="TQY2" s="995"/>
      <c r="TQZ2" s="995"/>
      <c r="TRA2" s="995"/>
      <c r="TRB2" s="995"/>
      <c r="TRC2" s="995"/>
      <c r="TRD2" s="995"/>
      <c r="TRE2" s="995"/>
      <c r="TRF2" s="995"/>
      <c r="TRG2" s="995"/>
      <c r="TRH2" s="995"/>
      <c r="TRI2" s="995"/>
      <c r="TRJ2" s="995"/>
      <c r="TRK2" s="995"/>
      <c r="TRL2" s="995"/>
      <c r="TRM2" s="995"/>
      <c r="TRN2" s="995"/>
      <c r="TRO2" s="995"/>
      <c r="TRP2" s="995"/>
      <c r="TRQ2" s="995"/>
      <c r="TRR2" s="995"/>
      <c r="TRS2" s="995"/>
      <c r="TRT2" s="995"/>
      <c r="TRU2" s="995"/>
      <c r="TRV2" s="995"/>
      <c r="TRW2" s="995"/>
      <c r="TRX2" s="995"/>
      <c r="TRY2" s="995"/>
      <c r="TRZ2" s="995"/>
      <c r="TSA2" s="995"/>
      <c r="TSB2" s="995"/>
      <c r="TSC2" s="995"/>
      <c r="TSD2" s="995"/>
      <c r="TSE2" s="995"/>
      <c r="TSF2" s="995"/>
      <c r="TSG2" s="995"/>
      <c r="TSH2" s="995"/>
      <c r="TSI2" s="995"/>
      <c r="TSJ2" s="995"/>
      <c r="TSK2" s="995"/>
      <c r="TSL2" s="995"/>
      <c r="TSM2" s="995"/>
      <c r="TSN2" s="995"/>
      <c r="TSO2" s="995"/>
      <c r="TSP2" s="995"/>
      <c r="TSQ2" s="995"/>
      <c r="TSR2" s="995"/>
      <c r="TSS2" s="995"/>
      <c r="TST2" s="995"/>
      <c r="TSU2" s="995"/>
      <c r="TSV2" s="995"/>
      <c r="TSW2" s="995"/>
      <c r="TSX2" s="995"/>
      <c r="TSY2" s="995"/>
      <c r="TSZ2" s="995"/>
      <c r="TTA2" s="995"/>
      <c r="TTB2" s="995"/>
      <c r="TTC2" s="995"/>
      <c r="TTD2" s="995"/>
      <c r="TTE2" s="995"/>
      <c r="TTF2" s="995"/>
      <c r="TTG2" s="995"/>
      <c r="TTH2" s="995"/>
      <c r="TTI2" s="995"/>
      <c r="TTJ2" s="995"/>
      <c r="TTK2" s="995"/>
      <c r="TTL2" s="995"/>
      <c r="TTM2" s="995"/>
      <c r="TTN2" s="995"/>
      <c r="TTO2" s="995"/>
      <c r="TTP2" s="995"/>
      <c r="TTQ2" s="995"/>
      <c r="TTR2" s="995"/>
      <c r="TTS2" s="995"/>
      <c r="TTT2" s="995"/>
      <c r="TTU2" s="995"/>
      <c r="TTV2" s="995"/>
      <c r="TTW2" s="995"/>
      <c r="TTX2" s="995"/>
      <c r="TTY2" s="995"/>
      <c r="TTZ2" s="995"/>
      <c r="TUA2" s="995"/>
      <c r="TUB2" s="995"/>
      <c r="TUC2" s="995"/>
      <c r="TUD2" s="995"/>
      <c r="TUE2" s="995"/>
      <c r="TUF2" s="995"/>
      <c r="TUG2" s="995"/>
      <c r="TUH2" s="995"/>
      <c r="TUI2" s="995"/>
      <c r="TUJ2" s="995"/>
      <c r="TUK2" s="995"/>
      <c r="TUL2" s="995"/>
      <c r="TUM2" s="995"/>
      <c r="TUN2" s="995"/>
      <c r="TUO2" s="995"/>
      <c r="TUP2" s="995"/>
      <c r="TUQ2" s="995"/>
      <c r="TUR2" s="995"/>
      <c r="TUS2" s="995"/>
      <c r="TUT2" s="995"/>
      <c r="TUU2" s="995"/>
      <c r="TUV2" s="995"/>
      <c r="TUW2" s="995"/>
      <c r="TUX2" s="995"/>
      <c r="TUY2" s="995"/>
      <c r="TUZ2" s="995"/>
      <c r="TVA2" s="995"/>
      <c r="TVB2" s="995"/>
      <c r="TVC2" s="995"/>
      <c r="TVD2" s="995"/>
      <c r="TVE2" s="995"/>
      <c r="TVF2" s="995"/>
      <c r="TVG2" s="995"/>
      <c r="TVH2" s="995"/>
      <c r="TVI2" s="995"/>
      <c r="TVJ2" s="995"/>
      <c r="TVK2" s="995"/>
      <c r="TVL2" s="995"/>
      <c r="TVM2" s="995"/>
      <c r="TVN2" s="995"/>
      <c r="TVO2" s="995"/>
      <c r="TVP2" s="995"/>
      <c r="TVQ2" s="995"/>
      <c r="TVR2" s="995"/>
      <c r="TVS2" s="995"/>
      <c r="TVT2" s="995"/>
      <c r="TVU2" s="995"/>
      <c r="TVV2" s="995"/>
      <c r="TVW2" s="995"/>
      <c r="TVX2" s="995"/>
      <c r="TVY2" s="995"/>
      <c r="TVZ2" s="995"/>
      <c r="TWA2" s="995"/>
      <c r="TWB2" s="995"/>
      <c r="TWC2" s="995"/>
      <c r="TWD2" s="995"/>
      <c r="TWE2" s="995"/>
      <c r="TWF2" s="995"/>
      <c r="TWG2" s="995"/>
      <c r="TWH2" s="995"/>
      <c r="TWI2" s="995"/>
      <c r="TWJ2" s="995"/>
      <c r="TWK2" s="995"/>
      <c r="TWL2" s="995"/>
      <c r="TWM2" s="995"/>
      <c r="TWN2" s="995"/>
      <c r="TWO2" s="995"/>
      <c r="TWP2" s="995"/>
      <c r="TWQ2" s="995"/>
      <c r="TWR2" s="995"/>
      <c r="TWS2" s="995"/>
      <c r="TWT2" s="995"/>
      <c r="TWU2" s="995"/>
      <c r="TWV2" s="995"/>
      <c r="TWW2" s="995"/>
      <c r="TWX2" s="995"/>
      <c r="TWY2" s="995"/>
      <c r="TWZ2" s="995"/>
      <c r="TXA2" s="995"/>
      <c r="TXB2" s="995"/>
      <c r="TXC2" s="995"/>
      <c r="TXD2" s="995"/>
      <c r="TXE2" s="995"/>
      <c r="TXF2" s="995"/>
      <c r="TXG2" s="995"/>
      <c r="TXH2" s="995"/>
      <c r="TXI2" s="995"/>
      <c r="TXJ2" s="995"/>
      <c r="TXK2" s="995"/>
      <c r="TXL2" s="995"/>
      <c r="TXM2" s="995"/>
      <c r="TXN2" s="995"/>
      <c r="TXO2" s="995"/>
      <c r="TXP2" s="995"/>
      <c r="TXQ2" s="995"/>
      <c r="TXR2" s="995"/>
      <c r="TXS2" s="995"/>
      <c r="TXT2" s="995"/>
      <c r="TXU2" s="995"/>
      <c r="TXV2" s="995"/>
      <c r="TXW2" s="995"/>
      <c r="TXX2" s="995"/>
      <c r="TXY2" s="995"/>
      <c r="TXZ2" s="995"/>
      <c r="TYA2" s="995"/>
      <c r="TYB2" s="995"/>
      <c r="TYC2" s="995"/>
      <c r="TYD2" s="995"/>
      <c r="TYE2" s="995"/>
      <c r="TYF2" s="995"/>
      <c r="TYG2" s="995"/>
      <c r="TYH2" s="995"/>
      <c r="TYI2" s="995"/>
      <c r="TYJ2" s="995"/>
      <c r="TYK2" s="995"/>
      <c r="TYL2" s="995"/>
      <c r="TYM2" s="995"/>
      <c r="TYN2" s="995"/>
      <c r="TYO2" s="995"/>
      <c r="TYP2" s="995"/>
      <c r="TYQ2" s="995"/>
      <c r="TYR2" s="995"/>
      <c r="TYS2" s="995"/>
      <c r="TYT2" s="995"/>
      <c r="TYU2" s="995"/>
      <c r="TYV2" s="995"/>
      <c r="TYW2" s="995"/>
      <c r="TYX2" s="995"/>
      <c r="TYY2" s="995"/>
      <c r="TYZ2" s="995"/>
      <c r="TZA2" s="995"/>
      <c r="TZB2" s="995"/>
      <c r="TZC2" s="995"/>
      <c r="TZD2" s="995"/>
      <c r="TZE2" s="995"/>
      <c r="TZF2" s="995"/>
      <c r="TZG2" s="995"/>
      <c r="TZH2" s="995"/>
      <c r="TZI2" s="995"/>
      <c r="TZJ2" s="995"/>
      <c r="TZK2" s="995"/>
      <c r="TZL2" s="995"/>
      <c r="TZM2" s="995"/>
      <c r="TZN2" s="995"/>
      <c r="TZO2" s="995"/>
      <c r="TZP2" s="995"/>
      <c r="TZQ2" s="995"/>
      <c r="TZR2" s="995"/>
      <c r="TZS2" s="995"/>
      <c r="TZT2" s="995"/>
      <c r="TZU2" s="995"/>
      <c r="TZV2" s="995"/>
      <c r="TZW2" s="995"/>
      <c r="TZX2" s="995"/>
      <c r="TZY2" s="995"/>
      <c r="TZZ2" s="995"/>
      <c r="UAA2" s="995"/>
      <c r="UAB2" s="995"/>
      <c r="UAC2" s="995"/>
      <c r="UAD2" s="995"/>
      <c r="UAE2" s="995"/>
      <c r="UAF2" s="995"/>
      <c r="UAG2" s="995"/>
      <c r="UAH2" s="995"/>
      <c r="UAI2" s="995"/>
      <c r="UAJ2" s="995"/>
      <c r="UAK2" s="995"/>
      <c r="UAL2" s="995"/>
      <c r="UAM2" s="995"/>
      <c r="UAN2" s="995"/>
      <c r="UAO2" s="995"/>
      <c r="UAP2" s="995"/>
      <c r="UAQ2" s="995"/>
      <c r="UAR2" s="995"/>
      <c r="UAS2" s="995"/>
      <c r="UAT2" s="995"/>
      <c r="UAU2" s="995"/>
      <c r="UAV2" s="995"/>
      <c r="UAW2" s="995"/>
      <c r="UAX2" s="995"/>
      <c r="UAY2" s="995"/>
      <c r="UAZ2" s="995"/>
      <c r="UBA2" s="995"/>
      <c r="UBB2" s="995"/>
      <c r="UBC2" s="995"/>
      <c r="UBD2" s="995"/>
      <c r="UBE2" s="995"/>
      <c r="UBF2" s="995"/>
      <c r="UBG2" s="995"/>
      <c r="UBH2" s="995"/>
      <c r="UBI2" s="995"/>
      <c r="UBJ2" s="995"/>
      <c r="UBK2" s="995"/>
      <c r="UBL2" s="995"/>
      <c r="UBM2" s="995"/>
      <c r="UBN2" s="995"/>
      <c r="UBO2" s="995"/>
      <c r="UBP2" s="995"/>
      <c r="UBQ2" s="995"/>
      <c r="UBR2" s="995"/>
      <c r="UBS2" s="995"/>
      <c r="UBT2" s="995"/>
      <c r="UBU2" s="995"/>
      <c r="UBV2" s="995"/>
      <c r="UBW2" s="995"/>
      <c r="UBX2" s="995"/>
      <c r="UBY2" s="995"/>
      <c r="UBZ2" s="995"/>
      <c r="UCA2" s="995"/>
      <c r="UCB2" s="995"/>
      <c r="UCC2" s="995"/>
      <c r="UCD2" s="995"/>
      <c r="UCE2" s="995"/>
      <c r="UCF2" s="995"/>
      <c r="UCG2" s="995"/>
      <c r="UCH2" s="995"/>
      <c r="UCI2" s="995"/>
      <c r="UCJ2" s="995"/>
      <c r="UCK2" s="995"/>
      <c r="UCL2" s="995"/>
      <c r="UCM2" s="995"/>
      <c r="UCN2" s="995"/>
      <c r="UCO2" s="995"/>
      <c r="UCP2" s="995"/>
      <c r="UCQ2" s="995"/>
      <c r="UCR2" s="995"/>
      <c r="UCS2" s="995"/>
      <c r="UCT2" s="995"/>
      <c r="UCU2" s="995"/>
      <c r="UCV2" s="995"/>
      <c r="UCW2" s="995"/>
      <c r="UCX2" s="995"/>
      <c r="UCY2" s="995"/>
      <c r="UCZ2" s="995"/>
      <c r="UDA2" s="995"/>
      <c r="UDB2" s="995"/>
      <c r="UDC2" s="995"/>
      <c r="UDD2" s="995"/>
      <c r="UDE2" s="995"/>
      <c r="UDF2" s="995"/>
      <c r="UDG2" s="995"/>
      <c r="UDH2" s="995"/>
      <c r="UDI2" s="995"/>
      <c r="UDJ2" s="995"/>
      <c r="UDK2" s="995"/>
      <c r="UDL2" s="995"/>
      <c r="UDM2" s="995"/>
      <c r="UDN2" s="995"/>
      <c r="UDO2" s="995"/>
      <c r="UDP2" s="995"/>
      <c r="UDQ2" s="995"/>
      <c r="UDR2" s="995"/>
      <c r="UDS2" s="995"/>
      <c r="UDT2" s="995"/>
      <c r="UDU2" s="995"/>
      <c r="UDV2" s="995"/>
      <c r="UDW2" s="995"/>
      <c r="UDX2" s="995"/>
      <c r="UDY2" s="995"/>
      <c r="UDZ2" s="995"/>
      <c r="UEA2" s="995"/>
      <c r="UEB2" s="995"/>
      <c r="UEC2" s="995"/>
      <c r="UED2" s="995"/>
      <c r="UEE2" s="995"/>
      <c r="UEF2" s="995"/>
      <c r="UEG2" s="995"/>
      <c r="UEH2" s="995"/>
      <c r="UEI2" s="995"/>
      <c r="UEJ2" s="995"/>
      <c r="UEK2" s="995"/>
      <c r="UEL2" s="995"/>
      <c r="UEM2" s="995"/>
      <c r="UEN2" s="995"/>
      <c r="UEO2" s="995"/>
      <c r="UEP2" s="995"/>
      <c r="UEQ2" s="995"/>
      <c r="UER2" s="995"/>
      <c r="UES2" s="995"/>
      <c r="UET2" s="995"/>
      <c r="UEU2" s="995"/>
      <c r="UEV2" s="995"/>
      <c r="UEW2" s="995"/>
      <c r="UEX2" s="995"/>
      <c r="UEY2" s="995"/>
      <c r="UEZ2" s="995"/>
      <c r="UFA2" s="995"/>
      <c r="UFB2" s="995"/>
      <c r="UFC2" s="995"/>
      <c r="UFD2" s="995"/>
      <c r="UFE2" s="995"/>
      <c r="UFF2" s="995"/>
      <c r="UFG2" s="995"/>
      <c r="UFH2" s="995"/>
      <c r="UFI2" s="995"/>
      <c r="UFJ2" s="995"/>
      <c r="UFK2" s="995"/>
      <c r="UFL2" s="995"/>
      <c r="UFM2" s="995"/>
      <c r="UFN2" s="995"/>
      <c r="UFO2" s="995"/>
      <c r="UFP2" s="995"/>
      <c r="UFQ2" s="995"/>
      <c r="UFR2" s="995"/>
      <c r="UFS2" s="995"/>
      <c r="UFT2" s="995"/>
      <c r="UFU2" s="995"/>
      <c r="UFV2" s="995"/>
      <c r="UFW2" s="995"/>
      <c r="UFX2" s="995"/>
      <c r="UFY2" s="995"/>
      <c r="UFZ2" s="995"/>
      <c r="UGA2" s="995"/>
      <c r="UGB2" s="995"/>
      <c r="UGC2" s="995"/>
      <c r="UGD2" s="995"/>
      <c r="UGE2" s="995"/>
      <c r="UGF2" s="995"/>
      <c r="UGG2" s="995"/>
      <c r="UGH2" s="995"/>
      <c r="UGI2" s="995"/>
      <c r="UGJ2" s="995"/>
      <c r="UGK2" s="995"/>
      <c r="UGL2" s="995"/>
      <c r="UGM2" s="995"/>
      <c r="UGN2" s="995"/>
      <c r="UGO2" s="995"/>
      <c r="UGP2" s="995"/>
      <c r="UGQ2" s="995"/>
      <c r="UGR2" s="995"/>
      <c r="UGS2" s="995"/>
      <c r="UGT2" s="995"/>
      <c r="UGU2" s="995"/>
      <c r="UGV2" s="995"/>
      <c r="UGW2" s="995"/>
      <c r="UGX2" s="995"/>
      <c r="UGY2" s="995"/>
      <c r="UGZ2" s="995"/>
      <c r="UHA2" s="995"/>
      <c r="UHB2" s="995"/>
      <c r="UHC2" s="995"/>
      <c r="UHD2" s="995"/>
      <c r="UHE2" s="995"/>
      <c r="UHF2" s="995"/>
      <c r="UHG2" s="995"/>
      <c r="UHH2" s="995"/>
      <c r="UHI2" s="995"/>
      <c r="UHJ2" s="995"/>
      <c r="UHK2" s="995"/>
      <c r="UHL2" s="995"/>
      <c r="UHM2" s="995"/>
      <c r="UHN2" s="995"/>
      <c r="UHO2" s="995"/>
      <c r="UHP2" s="995"/>
      <c r="UHQ2" s="995"/>
      <c r="UHR2" s="995"/>
      <c r="UHS2" s="995"/>
      <c r="UHT2" s="995"/>
      <c r="UHU2" s="995"/>
      <c r="UHV2" s="995"/>
      <c r="UHW2" s="995"/>
      <c r="UHX2" s="995"/>
      <c r="UHY2" s="995"/>
      <c r="UHZ2" s="995"/>
      <c r="UIA2" s="995"/>
      <c r="UIB2" s="995"/>
      <c r="UIC2" s="995"/>
      <c r="UID2" s="995"/>
      <c r="UIE2" s="995"/>
      <c r="UIF2" s="995"/>
      <c r="UIG2" s="995"/>
      <c r="UIH2" s="995"/>
      <c r="UII2" s="995"/>
      <c r="UIJ2" s="995"/>
      <c r="UIK2" s="995"/>
      <c r="UIL2" s="995"/>
      <c r="UIM2" s="995"/>
      <c r="UIN2" s="995"/>
      <c r="UIO2" s="995"/>
      <c r="UIP2" s="995"/>
      <c r="UIQ2" s="995"/>
      <c r="UIR2" s="995"/>
      <c r="UIS2" s="995"/>
      <c r="UIT2" s="995"/>
      <c r="UIU2" s="995"/>
      <c r="UIV2" s="995"/>
      <c r="UIW2" s="995"/>
      <c r="UIX2" s="995"/>
      <c r="UIY2" s="995"/>
      <c r="UIZ2" s="995"/>
      <c r="UJA2" s="995"/>
      <c r="UJB2" s="995"/>
      <c r="UJC2" s="995"/>
      <c r="UJD2" s="995"/>
      <c r="UJE2" s="995"/>
      <c r="UJF2" s="995"/>
      <c r="UJG2" s="995"/>
      <c r="UJH2" s="995"/>
      <c r="UJI2" s="995"/>
      <c r="UJJ2" s="995"/>
      <c r="UJK2" s="995"/>
      <c r="UJL2" s="995"/>
      <c r="UJM2" s="995"/>
      <c r="UJN2" s="995"/>
      <c r="UJO2" s="995"/>
      <c r="UJP2" s="995"/>
      <c r="UJQ2" s="995"/>
      <c r="UJR2" s="995"/>
      <c r="UJS2" s="995"/>
      <c r="UJT2" s="995"/>
      <c r="UJU2" s="995"/>
      <c r="UJV2" s="995"/>
      <c r="UJW2" s="995"/>
      <c r="UJX2" s="995"/>
      <c r="UJY2" s="995"/>
      <c r="UJZ2" s="995"/>
      <c r="UKA2" s="995"/>
      <c r="UKB2" s="995"/>
      <c r="UKC2" s="995"/>
      <c r="UKD2" s="995"/>
      <c r="UKE2" s="995"/>
      <c r="UKF2" s="995"/>
      <c r="UKG2" s="995"/>
      <c r="UKH2" s="995"/>
      <c r="UKI2" s="995"/>
      <c r="UKJ2" s="995"/>
      <c r="UKK2" s="995"/>
      <c r="UKL2" s="995"/>
      <c r="UKM2" s="995"/>
      <c r="UKN2" s="995"/>
      <c r="UKO2" s="995"/>
      <c r="UKP2" s="995"/>
      <c r="UKQ2" s="995"/>
      <c r="UKR2" s="995"/>
      <c r="UKS2" s="995"/>
      <c r="UKT2" s="995"/>
      <c r="UKU2" s="995"/>
      <c r="UKV2" s="995"/>
      <c r="UKW2" s="995"/>
      <c r="UKX2" s="995"/>
      <c r="UKY2" s="995"/>
      <c r="UKZ2" s="995"/>
      <c r="ULA2" s="995"/>
      <c r="ULB2" s="995"/>
      <c r="ULC2" s="995"/>
      <c r="ULD2" s="995"/>
      <c r="ULE2" s="995"/>
      <c r="ULF2" s="995"/>
      <c r="ULG2" s="995"/>
      <c r="ULH2" s="995"/>
      <c r="ULI2" s="995"/>
      <c r="ULJ2" s="995"/>
      <c r="ULK2" s="995"/>
      <c r="ULL2" s="995"/>
      <c r="ULM2" s="995"/>
      <c r="ULN2" s="995"/>
      <c r="ULO2" s="995"/>
      <c r="ULP2" s="995"/>
      <c r="ULQ2" s="995"/>
      <c r="ULR2" s="995"/>
      <c r="ULS2" s="995"/>
      <c r="ULT2" s="995"/>
      <c r="ULU2" s="995"/>
      <c r="ULV2" s="995"/>
      <c r="ULW2" s="995"/>
      <c r="ULX2" s="995"/>
      <c r="ULY2" s="995"/>
      <c r="ULZ2" s="995"/>
      <c r="UMA2" s="995"/>
      <c r="UMB2" s="995"/>
      <c r="UMC2" s="995"/>
      <c r="UMD2" s="995"/>
      <c r="UME2" s="995"/>
      <c r="UMF2" s="995"/>
      <c r="UMG2" s="995"/>
      <c r="UMH2" s="995"/>
      <c r="UMI2" s="995"/>
      <c r="UMJ2" s="995"/>
      <c r="UMK2" s="995"/>
      <c r="UML2" s="995"/>
      <c r="UMM2" s="995"/>
      <c r="UMN2" s="995"/>
      <c r="UMO2" s="995"/>
      <c r="UMP2" s="995"/>
      <c r="UMQ2" s="995"/>
      <c r="UMR2" s="995"/>
      <c r="UMS2" s="995"/>
      <c r="UMT2" s="995"/>
      <c r="UMU2" s="995"/>
      <c r="UMV2" s="995"/>
      <c r="UMW2" s="995"/>
      <c r="UMX2" s="995"/>
      <c r="UMY2" s="995"/>
      <c r="UMZ2" s="995"/>
      <c r="UNA2" s="995"/>
      <c r="UNB2" s="995"/>
      <c r="UNC2" s="995"/>
      <c r="UND2" s="995"/>
      <c r="UNE2" s="995"/>
      <c r="UNF2" s="995"/>
      <c r="UNG2" s="995"/>
      <c r="UNH2" s="995"/>
      <c r="UNI2" s="995"/>
      <c r="UNJ2" s="995"/>
      <c r="UNK2" s="995"/>
      <c r="UNL2" s="995"/>
      <c r="UNM2" s="995"/>
      <c r="UNN2" s="995"/>
      <c r="UNO2" s="995"/>
      <c r="UNP2" s="995"/>
      <c r="UNQ2" s="995"/>
      <c r="UNR2" s="995"/>
      <c r="UNS2" s="995"/>
      <c r="UNT2" s="995"/>
      <c r="UNU2" s="995"/>
      <c r="UNV2" s="995"/>
      <c r="UNW2" s="995"/>
      <c r="UNX2" s="995"/>
      <c r="UNY2" s="995"/>
      <c r="UNZ2" s="995"/>
      <c r="UOA2" s="995"/>
      <c r="UOB2" s="995"/>
      <c r="UOC2" s="995"/>
      <c r="UOD2" s="995"/>
      <c r="UOE2" s="995"/>
      <c r="UOF2" s="995"/>
      <c r="UOG2" s="995"/>
      <c r="UOH2" s="995"/>
      <c r="UOI2" s="995"/>
      <c r="UOJ2" s="995"/>
      <c r="UOK2" s="995"/>
      <c r="UOL2" s="995"/>
      <c r="UOM2" s="995"/>
      <c r="UON2" s="995"/>
      <c r="UOO2" s="995"/>
      <c r="UOP2" s="995"/>
      <c r="UOQ2" s="995"/>
      <c r="UOR2" s="995"/>
      <c r="UOS2" s="995"/>
      <c r="UOT2" s="995"/>
      <c r="UOU2" s="995"/>
      <c r="UOV2" s="995"/>
      <c r="UOW2" s="995"/>
      <c r="UOX2" s="995"/>
      <c r="UOY2" s="995"/>
      <c r="UOZ2" s="995"/>
      <c r="UPA2" s="995"/>
      <c r="UPB2" s="995"/>
      <c r="UPC2" s="995"/>
      <c r="UPD2" s="995"/>
      <c r="UPE2" s="995"/>
      <c r="UPF2" s="995"/>
      <c r="UPG2" s="995"/>
      <c r="UPH2" s="995"/>
      <c r="UPI2" s="995"/>
      <c r="UPJ2" s="995"/>
      <c r="UPK2" s="995"/>
      <c r="UPL2" s="995"/>
      <c r="UPM2" s="995"/>
      <c r="UPN2" s="995"/>
      <c r="UPO2" s="995"/>
      <c r="UPP2" s="995"/>
      <c r="UPQ2" s="995"/>
      <c r="UPR2" s="995"/>
      <c r="UPS2" s="995"/>
      <c r="UPT2" s="995"/>
      <c r="UPU2" s="995"/>
      <c r="UPV2" s="995"/>
      <c r="UPW2" s="995"/>
      <c r="UPX2" s="995"/>
      <c r="UPY2" s="995"/>
      <c r="UPZ2" s="995"/>
      <c r="UQA2" s="995"/>
      <c r="UQB2" s="995"/>
      <c r="UQC2" s="995"/>
      <c r="UQD2" s="995"/>
      <c r="UQE2" s="995"/>
      <c r="UQF2" s="995"/>
      <c r="UQG2" s="995"/>
      <c r="UQH2" s="995"/>
      <c r="UQI2" s="995"/>
      <c r="UQJ2" s="995"/>
      <c r="UQK2" s="995"/>
      <c r="UQL2" s="995"/>
      <c r="UQM2" s="995"/>
      <c r="UQN2" s="995"/>
      <c r="UQO2" s="995"/>
      <c r="UQP2" s="995"/>
      <c r="UQQ2" s="995"/>
      <c r="UQR2" s="995"/>
      <c r="UQS2" s="995"/>
      <c r="UQT2" s="995"/>
      <c r="UQU2" s="995"/>
      <c r="UQV2" s="995"/>
      <c r="UQW2" s="995"/>
      <c r="UQX2" s="995"/>
      <c r="UQY2" s="995"/>
      <c r="UQZ2" s="995"/>
      <c r="URA2" s="995"/>
      <c r="URB2" s="995"/>
      <c r="URC2" s="995"/>
      <c r="URD2" s="995"/>
      <c r="URE2" s="995"/>
      <c r="URF2" s="995"/>
      <c r="URG2" s="995"/>
      <c r="URH2" s="995"/>
      <c r="URI2" s="995"/>
      <c r="URJ2" s="995"/>
      <c r="URK2" s="995"/>
      <c r="URL2" s="995"/>
      <c r="URM2" s="995"/>
      <c r="URN2" s="995"/>
      <c r="URO2" s="995"/>
      <c r="URP2" s="995"/>
      <c r="URQ2" s="995"/>
      <c r="URR2" s="995"/>
      <c r="URS2" s="995"/>
      <c r="URT2" s="995"/>
      <c r="URU2" s="995"/>
      <c r="URV2" s="995"/>
      <c r="URW2" s="995"/>
      <c r="URX2" s="995"/>
      <c r="URY2" s="995"/>
      <c r="URZ2" s="995"/>
      <c r="USA2" s="995"/>
      <c r="USB2" s="995"/>
      <c r="USC2" s="995"/>
      <c r="USD2" s="995"/>
      <c r="USE2" s="995"/>
      <c r="USF2" s="995"/>
      <c r="USG2" s="995"/>
      <c r="USH2" s="995"/>
      <c r="USI2" s="995"/>
      <c r="USJ2" s="995"/>
      <c r="USK2" s="995"/>
      <c r="USL2" s="995"/>
      <c r="USM2" s="995"/>
      <c r="USN2" s="995"/>
      <c r="USO2" s="995"/>
      <c r="USP2" s="995"/>
      <c r="USQ2" s="995"/>
      <c r="USR2" s="995"/>
      <c r="USS2" s="995"/>
      <c r="UST2" s="995"/>
      <c r="USU2" s="995"/>
      <c r="USV2" s="995"/>
      <c r="USW2" s="995"/>
      <c r="USX2" s="995"/>
      <c r="USY2" s="995"/>
      <c r="USZ2" s="995"/>
      <c r="UTA2" s="995"/>
      <c r="UTB2" s="995"/>
      <c r="UTC2" s="995"/>
      <c r="UTD2" s="995"/>
      <c r="UTE2" s="995"/>
      <c r="UTF2" s="995"/>
      <c r="UTG2" s="995"/>
      <c r="UTH2" s="995"/>
      <c r="UTI2" s="995"/>
      <c r="UTJ2" s="995"/>
      <c r="UTK2" s="995"/>
      <c r="UTL2" s="995"/>
      <c r="UTM2" s="995"/>
      <c r="UTN2" s="995"/>
      <c r="UTO2" s="995"/>
      <c r="UTP2" s="995"/>
      <c r="UTQ2" s="995"/>
      <c r="UTR2" s="995"/>
      <c r="UTS2" s="995"/>
      <c r="UTT2" s="995"/>
      <c r="UTU2" s="995"/>
      <c r="UTV2" s="995"/>
      <c r="UTW2" s="995"/>
      <c r="UTX2" s="995"/>
      <c r="UTY2" s="995"/>
      <c r="UTZ2" s="995"/>
      <c r="UUA2" s="995"/>
      <c r="UUB2" s="995"/>
      <c r="UUC2" s="995"/>
      <c r="UUD2" s="995"/>
      <c r="UUE2" s="995"/>
      <c r="UUF2" s="995"/>
      <c r="UUG2" s="995"/>
      <c r="UUH2" s="995"/>
      <c r="UUI2" s="995"/>
      <c r="UUJ2" s="995"/>
      <c r="UUK2" s="995"/>
      <c r="UUL2" s="995"/>
      <c r="UUM2" s="995"/>
      <c r="UUN2" s="995"/>
      <c r="UUO2" s="995"/>
      <c r="UUP2" s="995"/>
      <c r="UUQ2" s="995"/>
      <c r="UUR2" s="995"/>
      <c r="UUS2" s="995"/>
      <c r="UUT2" s="995"/>
      <c r="UUU2" s="995"/>
      <c r="UUV2" s="995"/>
      <c r="UUW2" s="995"/>
      <c r="UUX2" s="995"/>
      <c r="UUY2" s="995"/>
      <c r="UUZ2" s="995"/>
      <c r="UVA2" s="995"/>
      <c r="UVB2" s="995"/>
      <c r="UVC2" s="995"/>
      <c r="UVD2" s="995"/>
      <c r="UVE2" s="995"/>
      <c r="UVF2" s="995"/>
      <c r="UVG2" s="995"/>
      <c r="UVH2" s="995"/>
      <c r="UVI2" s="995"/>
      <c r="UVJ2" s="995"/>
      <c r="UVK2" s="995"/>
      <c r="UVL2" s="995"/>
      <c r="UVM2" s="995"/>
      <c r="UVN2" s="995"/>
      <c r="UVO2" s="995"/>
      <c r="UVP2" s="995"/>
      <c r="UVQ2" s="995"/>
      <c r="UVR2" s="995"/>
      <c r="UVS2" s="995"/>
      <c r="UVT2" s="995"/>
      <c r="UVU2" s="995"/>
      <c r="UVV2" s="995"/>
      <c r="UVW2" s="995"/>
      <c r="UVX2" s="995"/>
      <c r="UVY2" s="995"/>
      <c r="UVZ2" s="995"/>
      <c r="UWA2" s="995"/>
      <c r="UWB2" s="995"/>
      <c r="UWC2" s="995"/>
      <c r="UWD2" s="995"/>
      <c r="UWE2" s="995"/>
      <c r="UWF2" s="995"/>
      <c r="UWG2" s="995"/>
      <c r="UWH2" s="995"/>
      <c r="UWI2" s="995"/>
      <c r="UWJ2" s="995"/>
      <c r="UWK2" s="995"/>
      <c r="UWL2" s="995"/>
      <c r="UWM2" s="995"/>
      <c r="UWN2" s="995"/>
      <c r="UWO2" s="995"/>
      <c r="UWP2" s="995"/>
      <c r="UWQ2" s="995"/>
      <c r="UWR2" s="995"/>
      <c r="UWS2" s="995"/>
      <c r="UWT2" s="995"/>
      <c r="UWU2" s="995"/>
      <c r="UWV2" s="995"/>
      <c r="UWW2" s="995"/>
      <c r="UWX2" s="995"/>
      <c r="UWY2" s="995"/>
      <c r="UWZ2" s="995"/>
      <c r="UXA2" s="995"/>
      <c r="UXB2" s="995"/>
      <c r="UXC2" s="995"/>
      <c r="UXD2" s="995"/>
      <c r="UXE2" s="995"/>
      <c r="UXF2" s="995"/>
      <c r="UXG2" s="995"/>
      <c r="UXH2" s="995"/>
      <c r="UXI2" s="995"/>
      <c r="UXJ2" s="995"/>
      <c r="UXK2" s="995"/>
      <c r="UXL2" s="995"/>
      <c r="UXM2" s="995"/>
      <c r="UXN2" s="995"/>
      <c r="UXO2" s="995"/>
      <c r="UXP2" s="995"/>
      <c r="UXQ2" s="995"/>
      <c r="UXR2" s="995"/>
      <c r="UXS2" s="995"/>
      <c r="UXT2" s="995"/>
      <c r="UXU2" s="995"/>
      <c r="UXV2" s="995"/>
      <c r="UXW2" s="995"/>
      <c r="UXX2" s="995"/>
      <c r="UXY2" s="995"/>
      <c r="UXZ2" s="995"/>
      <c r="UYA2" s="995"/>
      <c r="UYB2" s="995"/>
      <c r="UYC2" s="995"/>
      <c r="UYD2" s="995"/>
      <c r="UYE2" s="995"/>
      <c r="UYF2" s="995"/>
      <c r="UYG2" s="995"/>
      <c r="UYH2" s="995"/>
      <c r="UYI2" s="995"/>
      <c r="UYJ2" s="995"/>
      <c r="UYK2" s="995"/>
      <c r="UYL2" s="995"/>
      <c r="UYM2" s="995"/>
      <c r="UYN2" s="995"/>
      <c r="UYO2" s="995"/>
      <c r="UYP2" s="995"/>
      <c r="UYQ2" s="995"/>
      <c r="UYR2" s="995"/>
      <c r="UYS2" s="995"/>
      <c r="UYT2" s="995"/>
      <c r="UYU2" s="995"/>
      <c r="UYV2" s="995"/>
      <c r="UYW2" s="995"/>
      <c r="UYX2" s="995"/>
      <c r="UYY2" s="995"/>
      <c r="UYZ2" s="995"/>
      <c r="UZA2" s="995"/>
      <c r="UZB2" s="995"/>
      <c r="UZC2" s="995"/>
      <c r="UZD2" s="995"/>
      <c r="UZE2" s="995"/>
      <c r="UZF2" s="995"/>
      <c r="UZG2" s="995"/>
      <c r="UZH2" s="995"/>
      <c r="UZI2" s="995"/>
      <c r="UZJ2" s="995"/>
      <c r="UZK2" s="995"/>
      <c r="UZL2" s="995"/>
      <c r="UZM2" s="995"/>
      <c r="UZN2" s="995"/>
      <c r="UZO2" s="995"/>
      <c r="UZP2" s="995"/>
      <c r="UZQ2" s="995"/>
      <c r="UZR2" s="995"/>
      <c r="UZS2" s="995"/>
      <c r="UZT2" s="995"/>
      <c r="UZU2" s="995"/>
      <c r="UZV2" s="995"/>
      <c r="UZW2" s="995"/>
      <c r="UZX2" s="995"/>
      <c r="UZY2" s="995"/>
      <c r="UZZ2" s="995"/>
      <c r="VAA2" s="995"/>
      <c r="VAB2" s="995"/>
      <c r="VAC2" s="995"/>
      <c r="VAD2" s="995"/>
      <c r="VAE2" s="995"/>
      <c r="VAF2" s="995"/>
      <c r="VAG2" s="995"/>
      <c r="VAH2" s="995"/>
      <c r="VAI2" s="995"/>
      <c r="VAJ2" s="995"/>
      <c r="VAK2" s="995"/>
      <c r="VAL2" s="995"/>
      <c r="VAM2" s="995"/>
      <c r="VAN2" s="995"/>
      <c r="VAO2" s="995"/>
      <c r="VAP2" s="995"/>
      <c r="VAQ2" s="995"/>
      <c r="VAR2" s="995"/>
      <c r="VAS2" s="995"/>
      <c r="VAT2" s="995"/>
      <c r="VAU2" s="995"/>
      <c r="VAV2" s="995"/>
      <c r="VAW2" s="995"/>
      <c r="VAX2" s="995"/>
      <c r="VAY2" s="995"/>
      <c r="VAZ2" s="995"/>
      <c r="VBA2" s="995"/>
      <c r="VBB2" s="995"/>
      <c r="VBC2" s="995"/>
      <c r="VBD2" s="995"/>
      <c r="VBE2" s="995"/>
      <c r="VBF2" s="995"/>
      <c r="VBG2" s="995"/>
      <c r="VBH2" s="995"/>
      <c r="VBI2" s="995"/>
      <c r="VBJ2" s="995"/>
      <c r="VBK2" s="995"/>
      <c r="VBL2" s="995"/>
      <c r="VBM2" s="995"/>
      <c r="VBN2" s="995"/>
      <c r="VBO2" s="995"/>
      <c r="VBP2" s="995"/>
      <c r="VBQ2" s="995"/>
      <c r="VBR2" s="995"/>
      <c r="VBS2" s="995"/>
      <c r="VBT2" s="995"/>
      <c r="VBU2" s="995"/>
      <c r="VBV2" s="995"/>
      <c r="VBW2" s="995"/>
      <c r="VBX2" s="995"/>
      <c r="VBY2" s="995"/>
      <c r="VBZ2" s="995"/>
      <c r="VCA2" s="995"/>
      <c r="VCB2" s="995"/>
      <c r="VCC2" s="995"/>
      <c r="VCD2" s="995"/>
      <c r="VCE2" s="995"/>
      <c r="VCF2" s="995"/>
      <c r="VCG2" s="995"/>
      <c r="VCH2" s="995"/>
      <c r="VCI2" s="995"/>
      <c r="VCJ2" s="995"/>
      <c r="VCK2" s="995"/>
      <c r="VCL2" s="995"/>
      <c r="VCM2" s="995"/>
      <c r="VCN2" s="995"/>
      <c r="VCO2" s="995"/>
      <c r="VCP2" s="995"/>
      <c r="VCQ2" s="995"/>
      <c r="VCR2" s="995"/>
      <c r="VCS2" s="995"/>
      <c r="VCT2" s="995"/>
      <c r="VCU2" s="995"/>
      <c r="VCV2" s="995"/>
      <c r="VCW2" s="995"/>
      <c r="VCX2" s="995"/>
      <c r="VCY2" s="995"/>
      <c r="VCZ2" s="995"/>
      <c r="VDA2" s="995"/>
      <c r="VDB2" s="995"/>
      <c r="VDC2" s="995"/>
      <c r="VDD2" s="995"/>
      <c r="VDE2" s="995"/>
      <c r="VDF2" s="995"/>
      <c r="VDG2" s="995"/>
      <c r="VDH2" s="995"/>
      <c r="VDI2" s="995"/>
      <c r="VDJ2" s="995"/>
      <c r="VDK2" s="995"/>
      <c r="VDL2" s="995"/>
      <c r="VDM2" s="995"/>
      <c r="VDN2" s="995"/>
      <c r="VDO2" s="995"/>
      <c r="VDP2" s="995"/>
      <c r="VDQ2" s="995"/>
      <c r="VDR2" s="995"/>
      <c r="VDS2" s="995"/>
      <c r="VDT2" s="995"/>
      <c r="VDU2" s="995"/>
      <c r="VDV2" s="995"/>
      <c r="VDW2" s="995"/>
      <c r="VDX2" s="995"/>
      <c r="VDY2" s="995"/>
      <c r="VDZ2" s="995"/>
      <c r="VEA2" s="995"/>
      <c r="VEB2" s="995"/>
      <c r="VEC2" s="995"/>
      <c r="VED2" s="995"/>
      <c r="VEE2" s="995"/>
      <c r="VEF2" s="995"/>
      <c r="VEG2" s="995"/>
      <c r="VEH2" s="995"/>
      <c r="VEI2" s="995"/>
      <c r="VEJ2" s="995"/>
      <c r="VEK2" s="995"/>
      <c r="VEL2" s="995"/>
      <c r="VEM2" s="995"/>
      <c r="VEN2" s="995"/>
      <c r="VEO2" s="995"/>
      <c r="VEP2" s="995"/>
      <c r="VEQ2" s="995"/>
      <c r="VER2" s="995"/>
      <c r="VES2" s="995"/>
      <c r="VET2" s="995"/>
      <c r="VEU2" s="995"/>
      <c r="VEV2" s="995"/>
      <c r="VEW2" s="995"/>
      <c r="VEX2" s="995"/>
      <c r="VEY2" s="995"/>
      <c r="VEZ2" s="995"/>
      <c r="VFA2" s="995"/>
      <c r="VFB2" s="995"/>
      <c r="VFC2" s="995"/>
      <c r="VFD2" s="995"/>
      <c r="VFE2" s="995"/>
      <c r="VFF2" s="995"/>
      <c r="VFG2" s="995"/>
      <c r="VFH2" s="995"/>
      <c r="VFI2" s="995"/>
      <c r="VFJ2" s="995"/>
      <c r="VFK2" s="995"/>
      <c r="VFL2" s="995"/>
      <c r="VFM2" s="995"/>
      <c r="VFN2" s="995"/>
      <c r="VFO2" s="995"/>
      <c r="VFP2" s="995"/>
      <c r="VFQ2" s="995"/>
      <c r="VFR2" s="995"/>
      <c r="VFS2" s="995"/>
      <c r="VFT2" s="995"/>
      <c r="VFU2" s="995"/>
      <c r="VFV2" s="995"/>
      <c r="VFW2" s="995"/>
      <c r="VFX2" s="995"/>
      <c r="VFY2" s="995"/>
      <c r="VFZ2" s="995"/>
      <c r="VGA2" s="995"/>
      <c r="VGB2" s="995"/>
      <c r="VGC2" s="995"/>
      <c r="VGD2" s="995"/>
      <c r="VGE2" s="995"/>
      <c r="VGF2" s="995"/>
      <c r="VGG2" s="995"/>
      <c r="VGH2" s="995"/>
      <c r="VGI2" s="995"/>
      <c r="VGJ2" s="995"/>
      <c r="VGK2" s="995"/>
      <c r="VGL2" s="995"/>
      <c r="VGM2" s="995"/>
      <c r="VGN2" s="995"/>
      <c r="VGO2" s="995"/>
      <c r="VGP2" s="995"/>
      <c r="VGQ2" s="995"/>
      <c r="VGR2" s="995"/>
      <c r="VGS2" s="995"/>
      <c r="VGT2" s="995"/>
      <c r="VGU2" s="995"/>
      <c r="VGV2" s="995"/>
      <c r="VGW2" s="995"/>
      <c r="VGX2" s="995"/>
      <c r="VGY2" s="995"/>
      <c r="VGZ2" s="995"/>
      <c r="VHA2" s="995"/>
      <c r="VHB2" s="995"/>
      <c r="VHC2" s="995"/>
      <c r="VHD2" s="995"/>
      <c r="VHE2" s="995"/>
      <c r="VHF2" s="995"/>
      <c r="VHG2" s="995"/>
      <c r="VHH2" s="995"/>
      <c r="VHI2" s="995"/>
      <c r="VHJ2" s="995"/>
      <c r="VHK2" s="995"/>
      <c r="VHL2" s="995"/>
      <c r="VHM2" s="995"/>
      <c r="VHN2" s="995"/>
      <c r="VHO2" s="995"/>
      <c r="VHP2" s="995"/>
      <c r="VHQ2" s="995"/>
      <c r="VHR2" s="995"/>
      <c r="VHS2" s="995"/>
      <c r="VHT2" s="995"/>
      <c r="VHU2" s="995"/>
      <c r="VHV2" s="995"/>
      <c r="VHW2" s="995"/>
      <c r="VHX2" s="995"/>
      <c r="VHY2" s="995"/>
      <c r="VHZ2" s="995"/>
      <c r="VIA2" s="995"/>
      <c r="VIB2" s="995"/>
      <c r="VIC2" s="995"/>
      <c r="VID2" s="995"/>
      <c r="VIE2" s="995"/>
      <c r="VIF2" s="995"/>
      <c r="VIG2" s="995"/>
      <c r="VIH2" s="995"/>
      <c r="VII2" s="995"/>
      <c r="VIJ2" s="995"/>
      <c r="VIK2" s="995"/>
      <c r="VIL2" s="995"/>
      <c r="VIM2" s="995"/>
      <c r="VIN2" s="995"/>
      <c r="VIO2" s="995"/>
      <c r="VIP2" s="995"/>
      <c r="VIQ2" s="995"/>
      <c r="VIR2" s="995"/>
      <c r="VIS2" s="995"/>
      <c r="VIT2" s="995"/>
      <c r="VIU2" s="995"/>
      <c r="VIV2" s="995"/>
      <c r="VIW2" s="995"/>
      <c r="VIX2" s="995"/>
      <c r="VIY2" s="995"/>
      <c r="VIZ2" s="995"/>
      <c r="VJA2" s="995"/>
      <c r="VJB2" s="995"/>
      <c r="VJC2" s="995"/>
      <c r="VJD2" s="995"/>
      <c r="VJE2" s="995"/>
      <c r="VJF2" s="995"/>
      <c r="VJG2" s="995"/>
      <c r="VJH2" s="995"/>
      <c r="VJI2" s="995"/>
      <c r="VJJ2" s="995"/>
      <c r="VJK2" s="995"/>
      <c r="VJL2" s="995"/>
      <c r="VJM2" s="995"/>
      <c r="VJN2" s="995"/>
      <c r="VJO2" s="995"/>
      <c r="VJP2" s="995"/>
      <c r="VJQ2" s="995"/>
      <c r="VJR2" s="995"/>
      <c r="VJS2" s="995"/>
      <c r="VJT2" s="995"/>
      <c r="VJU2" s="995"/>
      <c r="VJV2" s="995"/>
      <c r="VJW2" s="995"/>
      <c r="VJX2" s="995"/>
      <c r="VJY2" s="995"/>
      <c r="VJZ2" s="995"/>
      <c r="VKA2" s="995"/>
      <c r="VKB2" s="995"/>
      <c r="VKC2" s="995"/>
      <c r="VKD2" s="995"/>
      <c r="VKE2" s="995"/>
      <c r="VKF2" s="995"/>
      <c r="VKG2" s="995"/>
      <c r="VKH2" s="995"/>
      <c r="VKI2" s="995"/>
      <c r="VKJ2" s="995"/>
      <c r="VKK2" s="995"/>
      <c r="VKL2" s="995"/>
      <c r="VKM2" s="995"/>
      <c r="VKN2" s="995"/>
      <c r="VKO2" s="995"/>
      <c r="VKP2" s="995"/>
      <c r="VKQ2" s="995"/>
      <c r="VKR2" s="995"/>
      <c r="VKS2" s="995"/>
      <c r="VKT2" s="995"/>
      <c r="VKU2" s="995"/>
      <c r="VKV2" s="995"/>
      <c r="VKW2" s="995"/>
      <c r="VKX2" s="995"/>
      <c r="VKY2" s="995"/>
      <c r="VKZ2" s="995"/>
      <c r="VLA2" s="995"/>
      <c r="VLB2" s="995"/>
      <c r="VLC2" s="995"/>
      <c r="VLD2" s="995"/>
      <c r="VLE2" s="995"/>
      <c r="VLF2" s="995"/>
      <c r="VLG2" s="995"/>
      <c r="VLH2" s="995"/>
      <c r="VLI2" s="995"/>
      <c r="VLJ2" s="995"/>
      <c r="VLK2" s="995"/>
      <c r="VLL2" s="995"/>
      <c r="VLM2" s="995"/>
      <c r="VLN2" s="995"/>
      <c r="VLO2" s="995"/>
      <c r="VLP2" s="995"/>
      <c r="VLQ2" s="995"/>
      <c r="VLR2" s="995"/>
      <c r="VLS2" s="995"/>
      <c r="VLT2" s="995"/>
      <c r="VLU2" s="995"/>
      <c r="VLV2" s="995"/>
      <c r="VLW2" s="995"/>
      <c r="VLX2" s="995"/>
      <c r="VLY2" s="995"/>
      <c r="VLZ2" s="995"/>
      <c r="VMA2" s="995"/>
      <c r="VMB2" s="995"/>
      <c r="VMC2" s="995"/>
      <c r="VMD2" s="995"/>
      <c r="VME2" s="995"/>
      <c r="VMF2" s="995"/>
      <c r="VMG2" s="995"/>
      <c r="VMH2" s="995"/>
      <c r="VMI2" s="995"/>
      <c r="VMJ2" s="995"/>
      <c r="VMK2" s="995"/>
      <c r="VML2" s="995"/>
      <c r="VMM2" s="995"/>
      <c r="VMN2" s="995"/>
      <c r="VMO2" s="995"/>
      <c r="VMP2" s="995"/>
      <c r="VMQ2" s="995"/>
      <c r="VMR2" s="995"/>
      <c r="VMS2" s="995"/>
      <c r="VMT2" s="995"/>
      <c r="VMU2" s="995"/>
      <c r="VMV2" s="995"/>
      <c r="VMW2" s="995"/>
      <c r="VMX2" s="995"/>
      <c r="VMY2" s="995"/>
      <c r="VMZ2" s="995"/>
      <c r="VNA2" s="995"/>
      <c r="VNB2" s="995"/>
      <c r="VNC2" s="995"/>
      <c r="VND2" s="995"/>
      <c r="VNE2" s="995"/>
      <c r="VNF2" s="995"/>
      <c r="VNG2" s="995"/>
      <c r="VNH2" s="995"/>
      <c r="VNI2" s="995"/>
      <c r="VNJ2" s="995"/>
      <c r="VNK2" s="995"/>
      <c r="VNL2" s="995"/>
      <c r="VNM2" s="995"/>
      <c r="VNN2" s="995"/>
      <c r="VNO2" s="995"/>
      <c r="VNP2" s="995"/>
      <c r="VNQ2" s="995"/>
      <c r="VNR2" s="995"/>
      <c r="VNS2" s="995"/>
      <c r="VNT2" s="995"/>
      <c r="VNU2" s="995"/>
      <c r="VNV2" s="995"/>
      <c r="VNW2" s="995"/>
      <c r="VNX2" s="995"/>
      <c r="VNY2" s="995"/>
      <c r="VNZ2" s="995"/>
      <c r="VOA2" s="995"/>
      <c r="VOB2" s="995"/>
      <c r="VOC2" s="995"/>
      <c r="VOD2" s="995"/>
      <c r="VOE2" s="995"/>
      <c r="VOF2" s="995"/>
      <c r="VOG2" s="995"/>
      <c r="VOH2" s="995"/>
      <c r="VOI2" s="995"/>
      <c r="VOJ2" s="995"/>
      <c r="VOK2" s="995"/>
      <c r="VOL2" s="995"/>
      <c r="VOM2" s="995"/>
      <c r="VON2" s="995"/>
      <c r="VOO2" s="995"/>
      <c r="VOP2" s="995"/>
      <c r="VOQ2" s="995"/>
      <c r="VOR2" s="995"/>
      <c r="VOS2" s="995"/>
      <c r="VOT2" s="995"/>
      <c r="VOU2" s="995"/>
      <c r="VOV2" s="995"/>
      <c r="VOW2" s="995"/>
      <c r="VOX2" s="995"/>
      <c r="VOY2" s="995"/>
      <c r="VOZ2" s="995"/>
      <c r="VPA2" s="995"/>
      <c r="VPB2" s="995"/>
      <c r="VPC2" s="995"/>
      <c r="VPD2" s="995"/>
      <c r="VPE2" s="995"/>
      <c r="VPF2" s="995"/>
      <c r="VPG2" s="995"/>
      <c r="VPH2" s="995"/>
      <c r="VPI2" s="995"/>
      <c r="VPJ2" s="995"/>
      <c r="VPK2" s="995"/>
      <c r="VPL2" s="995"/>
      <c r="VPM2" s="995"/>
      <c r="VPN2" s="995"/>
      <c r="VPO2" s="995"/>
      <c r="VPP2" s="995"/>
      <c r="VPQ2" s="995"/>
      <c r="VPR2" s="995"/>
      <c r="VPS2" s="995"/>
      <c r="VPT2" s="995"/>
      <c r="VPU2" s="995"/>
      <c r="VPV2" s="995"/>
      <c r="VPW2" s="995"/>
      <c r="VPX2" s="995"/>
      <c r="VPY2" s="995"/>
      <c r="VPZ2" s="995"/>
      <c r="VQA2" s="995"/>
      <c r="VQB2" s="995"/>
      <c r="VQC2" s="995"/>
      <c r="VQD2" s="995"/>
      <c r="VQE2" s="995"/>
      <c r="VQF2" s="995"/>
      <c r="VQG2" s="995"/>
      <c r="VQH2" s="995"/>
      <c r="VQI2" s="995"/>
      <c r="VQJ2" s="995"/>
      <c r="VQK2" s="995"/>
      <c r="VQL2" s="995"/>
      <c r="VQM2" s="995"/>
      <c r="VQN2" s="995"/>
      <c r="VQO2" s="995"/>
      <c r="VQP2" s="995"/>
      <c r="VQQ2" s="995"/>
      <c r="VQR2" s="995"/>
      <c r="VQS2" s="995"/>
      <c r="VQT2" s="995"/>
      <c r="VQU2" s="995"/>
      <c r="VQV2" s="995"/>
      <c r="VQW2" s="995"/>
      <c r="VQX2" s="995"/>
      <c r="VQY2" s="995"/>
      <c r="VQZ2" s="995"/>
      <c r="VRA2" s="995"/>
      <c r="VRB2" s="995"/>
      <c r="VRC2" s="995"/>
      <c r="VRD2" s="995"/>
      <c r="VRE2" s="995"/>
      <c r="VRF2" s="995"/>
      <c r="VRG2" s="995"/>
      <c r="VRH2" s="995"/>
      <c r="VRI2" s="995"/>
      <c r="VRJ2" s="995"/>
      <c r="VRK2" s="995"/>
      <c r="VRL2" s="995"/>
      <c r="VRM2" s="995"/>
      <c r="VRN2" s="995"/>
      <c r="VRO2" s="995"/>
      <c r="VRP2" s="995"/>
      <c r="VRQ2" s="995"/>
      <c r="VRR2" s="995"/>
      <c r="VRS2" s="995"/>
      <c r="VRT2" s="995"/>
      <c r="VRU2" s="995"/>
      <c r="VRV2" s="995"/>
      <c r="VRW2" s="995"/>
      <c r="VRX2" s="995"/>
      <c r="VRY2" s="995"/>
      <c r="VRZ2" s="995"/>
      <c r="VSA2" s="995"/>
      <c r="VSB2" s="995"/>
      <c r="VSC2" s="995"/>
      <c r="VSD2" s="995"/>
      <c r="VSE2" s="995"/>
      <c r="VSF2" s="995"/>
      <c r="VSG2" s="995"/>
      <c r="VSH2" s="995"/>
      <c r="VSI2" s="995"/>
      <c r="VSJ2" s="995"/>
      <c r="VSK2" s="995"/>
      <c r="VSL2" s="995"/>
      <c r="VSM2" s="995"/>
      <c r="VSN2" s="995"/>
      <c r="VSO2" s="995"/>
      <c r="VSP2" s="995"/>
      <c r="VSQ2" s="995"/>
      <c r="VSR2" s="995"/>
      <c r="VSS2" s="995"/>
      <c r="VST2" s="995"/>
      <c r="VSU2" s="995"/>
      <c r="VSV2" s="995"/>
      <c r="VSW2" s="995"/>
      <c r="VSX2" s="995"/>
      <c r="VSY2" s="995"/>
      <c r="VSZ2" s="995"/>
      <c r="VTA2" s="995"/>
      <c r="VTB2" s="995"/>
      <c r="VTC2" s="995"/>
      <c r="VTD2" s="995"/>
      <c r="VTE2" s="995"/>
      <c r="VTF2" s="995"/>
      <c r="VTG2" s="995"/>
      <c r="VTH2" s="995"/>
      <c r="VTI2" s="995"/>
      <c r="VTJ2" s="995"/>
      <c r="VTK2" s="995"/>
      <c r="VTL2" s="995"/>
      <c r="VTM2" s="995"/>
      <c r="VTN2" s="995"/>
      <c r="VTO2" s="995"/>
      <c r="VTP2" s="995"/>
      <c r="VTQ2" s="995"/>
      <c r="VTR2" s="995"/>
      <c r="VTS2" s="995"/>
      <c r="VTT2" s="995"/>
      <c r="VTU2" s="995"/>
      <c r="VTV2" s="995"/>
      <c r="VTW2" s="995"/>
      <c r="VTX2" s="995"/>
      <c r="VTY2" s="995"/>
      <c r="VTZ2" s="995"/>
      <c r="VUA2" s="995"/>
      <c r="VUB2" s="995"/>
      <c r="VUC2" s="995"/>
      <c r="VUD2" s="995"/>
      <c r="VUE2" s="995"/>
      <c r="VUF2" s="995"/>
      <c r="VUG2" s="995"/>
      <c r="VUH2" s="995"/>
      <c r="VUI2" s="995"/>
      <c r="VUJ2" s="995"/>
      <c r="VUK2" s="995"/>
      <c r="VUL2" s="995"/>
      <c r="VUM2" s="995"/>
      <c r="VUN2" s="995"/>
      <c r="VUO2" s="995"/>
      <c r="VUP2" s="995"/>
      <c r="VUQ2" s="995"/>
      <c r="VUR2" s="995"/>
      <c r="VUS2" s="995"/>
      <c r="VUT2" s="995"/>
      <c r="VUU2" s="995"/>
      <c r="VUV2" s="995"/>
      <c r="VUW2" s="995"/>
      <c r="VUX2" s="995"/>
      <c r="VUY2" s="995"/>
      <c r="VUZ2" s="995"/>
      <c r="VVA2" s="995"/>
      <c r="VVB2" s="995"/>
      <c r="VVC2" s="995"/>
      <c r="VVD2" s="995"/>
      <c r="VVE2" s="995"/>
      <c r="VVF2" s="995"/>
      <c r="VVG2" s="995"/>
      <c r="VVH2" s="995"/>
      <c r="VVI2" s="995"/>
      <c r="VVJ2" s="995"/>
      <c r="VVK2" s="995"/>
      <c r="VVL2" s="995"/>
      <c r="VVM2" s="995"/>
      <c r="VVN2" s="995"/>
      <c r="VVO2" s="995"/>
      <c r="VVP2" s="995"/>
      <c r="VVQ2" s="995"/>
      <c r="VVR2" s="995"/>
      <c r="VVS2" s="995"/>
      <c r="VVT2" s="995"/>
      <c r="VVU2" s="995"/>
      <c r="VVV2" s="995"/>
      <c r="VVW2" s="995"/>
      <c r="VVX2" s="995"/>
      <c r="VVY2" s="995"/>
      <c r="VVZ2" s="995"/>
      <c r="VWA2" s="995"/>
      <c r="VWB2" s="995"/>
      <c r="VWC2" s="995"/>
      <c r="VWD2" s="995"/>
      <c r="VWE2" s="995"/>
      <c r="VWF2" s="995"/>
      <c r="VWG2" s="995"/>
      <c r="VWH2" s="995"/>
      <c r="VWI2" s="995"/>
      <c r="VWJ2" s="995"/>
      <c r="VWK2" s="995"/>
      <c r="VWL2" s="995"/>
      <c r="VWM2" s="995"/>
      <c r="VWN2" s="995"/>
      <c r="VWO2" s="995"/>
      <c r="VWP2" s="995"/>
      <c r="VWQ2" s="995"/>
      <c r="VWR2" s="995"/>
      <c r="VWS2" s="995"/>
      <c r="VWT2" s="995"/>
      <c r="VWU2" s="995"/>
      <c r="VWV2" s="995"/>
      <c r="VWW2" s="995"/>
      <c r="VWX2" s="995"/>
      <c r="VWY2" s="995"/>
      <c r="VWZ2" s="995"/>
      <c r="VXA2" s="995"/>
      <c r="VXB2" s="995"/>
      <c r="VXC2" s="995"/>
      <c r="VXD2" s="995"/>
      <c r="VXE2" s="995"/>
      <c r="VXF2" s="995"/>
      <c r="VXG2" s="995"/>
      <c r="VXH2" s="995"/>
      <c r="VXI2" s="995"/>
      <c r="VXJ2" s="995"/>
      <c r="VXK2" s="995"/>
      <c r="VXL2" s="995"/>
      <c r="VXM2" s="995"/>
      <c r="VXN2" s="995"/>
      <c r="VXO2" s="995"/>
      <c r="VXP2" s="995"/>
      <c r="VXQ2" s="995"/>
      <c r="VXR2" s="995"/>
      <c r="VXS2" s="995"/>
      <c r="VXT2" s="995"/>
      <c r="VXU2" s="995"/>
      <c r="VXV2" s="995"/>
      <c r="VXW2" s="995"/>
      <c r="VXX2" s="995"/>
      <c r="VXY2" s="995"/>
      <c r="VXZ2" s="995"/>
      <c r="VYA2" s="995"/>
      <c r="VYB2" s="995"/>
      <c r="VYC2" s="995"/>
      <c r="VYD2" s="995"/>
      <c r="VYE2" s="995"/>
      <c r="VYF2" s="995"/>
      <c r="VYG2" s="995"/>
      <c r="VYH2" s="995"/>
      <c r="VYI2" s="995"/>
      <c r="VYJ2" s="995"/>
      <c r="VYK2" s="995"/>
      <c r="VYL2" s="995"/>
      <c r="VYM2" s="995"/>
      <c r="VYN2" s="995"/>
      <c r="VYO2" s="995"/>
      <c r="VYP2" s="995"/>
      <c r="VYQ2" s="995"/>
      <c r="VYR2" s="995"/>
      <c r="VYS2" s="995"/>
      <c r="VYT2" s="995"/>
      <c r="VYU2" s="995"/>
      <c r="VYV2" s="995"/>
      <c r="VYW2" s="995"/>
      <c r="VYX2" s="995"/>
      <c r="VYY2" s="995"/>
      <c r="VYZ2" s="995"/>
      <c r="VZA2" s="995"/>
      <c r="VZB2" s="995"/>
      <c r="VZC2" s="995"/>
      <c r="VZD2" s="995"/>
      <c r="VZE2" s="995"/>
      <c r="VZF2" s="995"/>
      <c r="VZG2" s="995"/>
      <c r="VZH2" s="995"/>
      <c r="VZI2" s="995"/>
      <c r="VZJ2" s="995"/>
      <c r="VZK2" s="995"/>
      <c r="VZL2" s="995"/>
      <c r="VZM2" s="995"/>
      <c r="VZN2" s="995"/>
      <c r="VZO2" s="995"/>
      <c r="VZP2" s="995"/>
      <c r="VZQ2" s="995"/>
      <c r="VZR2" s="995"/>
      <c r="VZS2" s="995"/>
      <c r="VZT2" s="995"/>
      <c r="VZU2" s="995"/>
      <c r="VZV2" s="995"/>
      <c r="VZW2" s="995"/>
      <c r="VZX2" s="995"/>
      <c r="VZY2" s="995"/>
      <c r="VZZ2" s="995"/>
      <c r="WAA2" s="995"/>
      <c r="WAB2" s="995"/>
      <c r="WAC2" s="995"/>
      <c r="WAD2" s="995"/>
      <c r="WAE2" s="995"/>
      <c r="WAF2" s="995"/>
      <c r="WAG2" s="995"/>
      <c r="WAH2" s="995"/>
      <c r="WAI2" s="995"/>
      <c r="WAJ2" s="995"/>
      <c r="WAK2" s="995"/>
      <c r="WAL2" s="995"/>
      <c r="WAM2" s="995"/>
      <c r="WAN2" s="995"/>
      <c r="WAO2" s="995"/>
      <c r="WAP2" s="995"/>
      <c r="WAQ2" s="995"/>
      <c r="WAR2" s="995"/>
      <c r="WAS2" s="995"/>
      <c r="WAT2" s="995"/>
      <c r="WAU2" s="995"/>
      <c r="WAV2" s="995"/>
      <c r="WAW2" s="995"/>
      <c r="WAX2" s="995"/>
      <c r="WAY2" s="995"/>
      <c r="WAZ2" s="995"/>
      <c r="WBA2" s="995"/>
      <c r="WBB2" s="995"/>
      <c r="WBC2" s="995"/>
      <c r="WBD2" s="995"/>
      <c r="WBE2" s="995"/>
      <c r="WBF2" s="995"/>
      <c r="WBG2" s="995"/>
      <c r="WBH2" s="995"/>
      <c r="WBI2" s="995"/>
      <c r="WBJ2" s="995"/>
      <c r="WBK2" s="995"/>
      <c r="WBL2" s="995"/>
      <c r="WBM2" s="995"/>
      <c r="WBN2" s="995"/>
      <c r="WBO2" s="995"/>
      <c r="WBP2" s="995"/>
      <c r="WBQ2" s="995"/>
      <c r="WBR2" s="995"/>
      <c r="WBS2" s="995"/>
      <c r="WBT2" s="995"/>
      <c r="WBU2" s="995"/>
      <c r="WBV2" s="995"/>
      <c r="WBW2" s="995"/>
      <c r="WBX2" s="995"/>
      <c r="WBY2" s="995"/>
      <c r="WBZ2" s="995"/>
      <c r="WCA2" s="995"/>
      <c r="WCB2" s="995"/>
      <c r="WCC2" s="995"/>
      <c r="WCD2" s="995"/>
      <c r="WCE2" s="995"/>
      <c r="WCF2" s="995"/>
      <c r="WCG2" s="995"/>
      <c r="WCH2" s="995"/>
      <c r="WCI2" s="995"/>
      <c r="WCJ2" s="995"/>
      <c r="WCK2" s="995"/>
      <c r="WCL2" s="995"/>
      <c r="WCM2" s="995"/>
      <c r="WCN2" s="995"/>
      <c r="WCO2" s="995"/>
      <c r="WCP2" s="995"/>
      <c r="WCQ2" s="995"/>
      <c r="WCR2" s="995"/>
      <c r="WCS2" s="995"/>
      <c r="WCT2" s="995"/>
      <c r="WCU2" s="995"/>
      <c r="WCV2" s="995"/>
      <c r="WCW2" s="995"/>
      <c r="WCX2" s="995"/>
      <c r="WCY2" s="995"/>
      <c r="WCZ2" s="995"/>
      <c r="WDA2" s="995"/>
      <c r="WDB2" s="995"/>
      <c r="WDC2" s="995"/>
      <c r="WDD2" s="995"/>
      <c r="WDE2" s="995"/>
      <c r="WDF2" s="995"/>
      <c r="WDG2" s="995"/>
      <c r="WDH2" s="995"/>
      <c r="WDI2" s="995"/>
      <c r="WDJ2" s="995"/>
      <c r="WDK2" s="995"/>
      <c r="WDL2" s="995"/>
      <c r="WDM2" s="995"/>
      <c r="WDN2" s="995"/>
      <c r="WDO2" s="995"/>
      <c r="WDP2" s="995"/>
      <c r="WDQ2" s="995"/>
      <c r="WDR2" s="995"/>
      <c r="WDS2" s="995"/>
      <c r="WDT2" s="995"/>
      <c r="WDU2" s="995"/>
      <c r="WDV2" s="995"/>
      <c r="WDW2" s="995"/>
      <c r="WDX2" s="995"/>
      <c r="WDY2" s="995"/>
      <c r="WDZ2" s="995"/>
      <c r="WEA2" s="995"/>
      <c r="WEB2" s="995"/>
      <c r="WEC2" s="995"/>
      <c r="WED2" s="995"/>
      <c r="WEE2" s="995"/>
      <c r="WEF2" s="995"/>
      <c r="WEG2" s="995"/>
      <c r="WEH2" s="995"/>
      <c r="WEI2" s="995"/>
      <c r="WEJ2" s="995"/>
      <c r="WEK2" s="995"/>
      <c r="WEL2" s="995"/>
      <c r="WEM2" s="995"/>
      <c r="WEN2" s="995"/>
      <c r="WEO2" s="995"/>
      <c r="WEP2" s="995"/>
      <c r="WEQ2" s="995"/>
      <c r="WER2" s="995"/>
      <c r="WES2" s="995"/>
      <c r="WET2" s="995"/>
      <c r="WEU2" s="995"/>
      <c r="WEV2" s="995"/>
      <c r="WEW2" s="995"/>
      <c r="WEX2" s="995"/>
      <c r="WEY2" s="995"/>
      <c r="WEZ2" s="995"/>
      <c r="WFA2" s="995"/>
      <c r="WFB2" s="995"/>
      <c r="WFC2" s="995"/>
      <c r="WFD2" s="995"/>
      <c r="WFE2" s="995"/>
      <c r="WFF2" s="995"/>
      <c r="WFG2" s="995"/>
      <c r="WFH2" s="995"/>
      <c r="WFI2" s="995"/>
      <c r="WFJ2" s="995"/>
      <c r="WFK2" s="995"/>
      <c r="WFL2" s="995"/>
      <c r="WFM2" s="995"/>
      <c r="WFN2" s="995"/>
      <c r="WFO2" s="995"/>
      <c r="WFP2" s="995"/>
      <c r="WFQ2" s="995"/>
      <c r="WFR2" s="995"/>
      <c r="WFS2" s="995"/>
      <c r="WFT2" s="995"/>
      <c r="WFU2" s="995"/>
      <c r="WFV2" s="995"/>
      <c r="WFW2" s="995"/>
      <c r="WFX2" s="995"/>
      <c r="WFY2" s="995"/>
      <c r="WFZ2" s="995"/>
      <c r="WGA2" s="995"/>
      <c r="WGB2" s="995"/>
      <c r="WGC2" s="995"/>
      <c r="WGD2" s="995"/>
      <c r="WGE2" s="995"/>
      <c r="WGF2" s="995"/>
      <c r="WGG2" s="995"/>
      <c r="WGH2" s="995"/>
      <c r="WGI2" s="995"/>
      <c r="WGJ2" s="995"/>
      <c r="WGK2" s="995"/>
      <c r="WGL2" s="995"/>
      <c r="WGM2" s="995"/>
      <c r="WGN2" s="995"/>
      <c r="WGO2" s="995"/>
      <c r="WGP2" s="995"/>
      <c r="WGQ2" s="995"/>
      <c r="WGR2" s="995"/>
      <c r="WGS2" s="995"/>
      <c r="WGT2" s="995"/>
      <c r="WGU2" s="995"/>
      <c r="WGV2" s="995"/>
      <c r="WGW2" s="995"/>
      <c r="WGX2" s="995"/>
      <c r="WGY2" s="995"/>
      <c r="WGZ2" s="995"/>
      <c r="WHA2" s="995"/>
      <c r="WHB2" s="995"/>
      <c r="WHC2" s="995"/>
      <c r="WHD2" s="995"/>
      <c r="WHE2" s="995"/>
      <c r="WHF2" s="995"/>
      <c r="WHG2" s="995"/>
      <c r="WHH2" s="995"/>
      <c r="WHI2" s="995"/>
      <c r="WHJ2" s="995"/>
      <c r="WHK2" s="995"/>
      <c r="WHL2" s="995"/>
      <c r="WHM2" s="995"/>
      <c r="WHN2" s="995"/>
      <c r="WHO2" s="995"/>
      <c r="WHP2" s="995"/>
      <c r="WHQ2" s="995"/>
      <c r="WHR2" s="995"/>
      <c r="WHS2" s="995"/>
      <c r="WHT2" s="995"/>
      <c r="WHU2" s="995"/>
      <c r="WHV2" s="995"/>
      <c r="WHW2" s="995"/>
      <c r="WHX2" s="995"/>
      <c r="WHY2" s="995"/>
      <c r="WHZ2" s="995"/>
      <c r="WIA2" s="995"/>
      <c r="WIB2" s="995"/>
      <c r="WIC2" s="995"/>
      <c r="WID2" s="995"/>
      <c r="WIE2" s="995"/>
      <c r="WIF2" s="995"/>
      <c r="WIG2" s="995"/>
      <c r="WIH2" s="995"/>
      <c r="WII2" s="995"/>
      <c r="WIJ2" s="995"/>
      <c r="WIK2" s="995"/>
      <c r="WIL2" s="995"/>
      <c r="WIM2" s="995"/>
      <c r="WIN2" s="995"/>
      <c r="WIO2" s="995"/>
      <c r="WIP2" s="995"/>
      <c r="WIQ2" s="995"/>
      <c r="WIR2" s="995"/>
      <c r="WIS2" s="995"/>
      <c r="WIT2" s="995"/>
      <c r="WIU2" s="995"/>
      <c r="WIV2" s="995"/>
      <c r="WIW2" s="995"/>
      <c r="WIX2" s="995"/>
      <c r="WIY2" s="995"/>
      <c r="WIZ2" s="995"/>
      <c r="WJA2" s="995"/>
      <c r="WJB2" s="995"/>
      <c r="WJC2" s="995"/>
      <c r="WJD2" s="995"/>
      <c r="WJE2" s="995"/>
      <c r="WJF2" s="995"/>
      <c r="WJG2" s="995"/>
      <c r="WJH2" s="995"/>
      <c r="WJI2" s="995"/>
      <c r="WJJ2" s="995"/>
      <c r="WJK2" s="995"/>
      <c r="WJL2" s="995"/>
      <c r="WJM2" s="995"/>
      <c r="WJN2" s="995"/>
      <c r="WJO2" s="995"/>
      <c r="WJP2" s="995"/>
      <c r="WJQ2" s="995"/>
      <c r="WJR2" s="995"/>
      <c r="WJS2" s="995"/>
      <c r="WJT2" s="995"/>
      <c r="WJU2" s="995"/>
      <c r="WJV2" s="995"/>
      <c r="WJW2" s="995"/>
      <c r="WJX2" s="995"/>
      <c r="WJY2" s="995"/>
      <c r="WJZ2" s="995"/>
      <c r="WKA2" s="995"/>
      <c r="WKB2" s="995"/>
      <c r="WKC2" s="995"/>
      <c r="WKD2" s="995"/>
      <c r="WKE2" s="995"/>
      <c r="WKF2" s="995"/>
      <c r="WKG2" s="995"/>
      <c r="WKH2" s="995"/>
      <c r="WKI2" s="995"/>
      <c r="WKJ2" s="995"/>
      <c r="WKK2" s="995"/>
      <c r="WKL2" s="995"/>
      <c r="WKM2" s="995"/>
      <c r="WKN2" s="995"/>
      <c r="WKO2" s="995"/>
      <c r="WKP2" s="995"/>
      <c r="WKQ2" s="995"/>
      <c r="WKR2" s="995"/>
      <c r="WKS2" s="995"/>
      <c r="WKT2" s="995"/>
      <c r="WKU2" s="995"/>
      <c r="WKV2" s="995"/>
      <c r="WKW2" s="995"/>
      <c r="WKX2" s="995"/>
      <c r="WKY2" s="995"/>
      <c r="WKZ2" s="995"/>
      <c r="WLA2" s="995"/>
      <c r="WLB2" s="995"/>
      <c r="WLC2" s="995"/>
      <c r="WLD2" s="995"/>
      <c r="WLE2" s="995"/>
      <c r="WLF2" s="995"/>
      <c r="WLG2" s="995"/>
      <c r="WLH2" s="995"/>
      <c r="WLI2" s="995"/>
      <c r="WLJ2" s="995"/>
      <c r="WLK2" s="995"/>
      <c r="WLL2" s="995"/>
      <c r="WLM2" s="995"/>
      <c r="WLN2" s="995"/>
      <c r="WLO2" s="995"/>
      <c r="WLP2" s="995"/>
      <c r="WLQ2" s="995"/>
      <c r="WLR2" s="995"/>
      <c r="WLS2" s="995"/>
      <c r="WLT2" s="995"/>
      <c r="WLU2" s="995"/>
      <c r="WLV2" s="995"/>
      <c r="WLW2" s="995"/>
      <c r="WLX2" s="995"/>
      <c r="WLY2" s="995"/>
      <c r="WLZ2" s="995"/>
      <c r="WMA2" s="995"/>
      <c r="WMB2" s="995"/>
      <c r="WMC2" s="995"/>
      <c r="WMD2" s="995"/>
      <c r="WME2" s="995"/>
      <c r="WMF2" s="995"/>
      <c r="WMG2" s="995"/>
      <c r="WMH2" s="995"/>
      <c r="WMI2" s="995"/>
      <c r="WMJ2" s="995"/>
      <c r="WMK2" s="995"/>
      <c r="WML2" s="995"/>
      <c r="WMM2" s="995"/>
      <c r="WMN2" s="995"/>
      <c r="WMO2" s="995"/>
      <c r="WMP2" s="995"/>
      <c r="WMQ2" s="995"/>
      <c r="WMR2" s="995"/>
      <c r="WMS2" s="995"/>
      <c r="WMT2" s="995"/>
      <c r="WMU2" s="995"/>
      <c r="WMV2" s="995"/>
      <c r="WMW2" s="995"/>
      <c r="WMX2" s="995"/>
      <c r="WMY2" s="995"/>
      <c r="WMZ2" s="995"/>
      <c r="WNA2" s="995"/>
      <c r="WNB2" s="995"/>
      <c r="WNC2" s="995"/>
      <c r="WND2" s="995"/>
      <c r="WNE2" s="995"/>
      <c r="WNF2" s="995"/>
      <c r="WNG2" s="995"/>
      <c r="WNH2" s="995"/>
      <c r="WNI2" s="995"/>
      <c r="WNJ2" s="995"/>
      <c r="WNK2" s="995"/>
      <c r="WNL2" s="995"/>
      <c r="WNM2" s="995"/>
      <c r="WNN2" s="995"/>
      <c r="WNO2" s="995"/>
      <c r="WNP2" s="995"/>
      <c r="WNQ2" s="995"/>
      <c r="WNR2" s="995"/>
      <c r="WNS2" s="995"/>
      <c r="WNT2" s="995"/>
      <c r="WNU2" s="995"/>
      <c r="WNV2" s="995"/>
      <c r="WNW2" s="995"/>
      <c r="WNX2" s="995"/>
      <c r="WNY2" s="995"/>
      <c r="WNZ2" s="995"/>
      <c r="WOA2" s="995"/>
      <c r="WOB2" s="995"/>
      <c r="WOC2" s="995"/>
      <c r="WOD2" s="995"/>
      <c r="WOE2" s="995"/>
      <c r="WOF2" s="995"/>
      <c r="WOG2" s="995"/>
      <c r="WOH2" s="995"/>
      <c r="WOI2" s="995"/>
      <c r="WOJ2" s="995"/>
      <c r="WOK2" s="995"/>
      <c r="WOL2" s="995"/>
      <c r="WOM2" s="995"/>
      <c r="WON2" s="995"/>
      <c r="WOO2" s="995"/>
      <c r="WOP2" s="995"/>
      <c r="WOQ2" s="995"/>
      <c r="WOR2" s="995"/>
      <c r="WOS2" s="995"/>
      <c r="WOT2" s="995"/>
      <c r="WOU2" s="995"/>
      <c r="WOV2" s="995"/>
      <c r="WOW2" s="995"/>
      <c r="WOX2" s="995"/>
      <c r="WOY2" s="995"/>
      <c r="WOZ2" s="995"/>
      <c r="WPA2" s="995"/>
      <c r="WPB2" s="995"/>
      <c r="WPC2" s="995"/>
      <c r="WPD2" s="995"/>
      <c r="WPE2" s="995"/>
      <c r="WPF2" s="995"/>
      <c r="WPG2" s="995"/>
      <c r="WPH2" s="995"/>
      <c r="WPI2" s="995"/>
      <c r="WPJ2" s="995"/>
      <c r="WPK2" s="995"/>
      <c r="WPL2" s="995"/>
      <c r="WPM2" s="995"/>
      <c r="WPN2" s="995"/>
      <c r="WPO2" s="995"/>
      <c r="WPP2" s="995"/>
      <c r="WPQ2" s="995"/>
      <c r="WPR2" s="995"/>
      <c r="WPS2" s="995"/>
      <c r="WPT2" s="995"/>
      <c r="WPU2" s="995"/>
      <c r="WPV2" s="995"/>
      <c r="WPW2" s="995"/>
      <c r="WPX2" s="995"/>
      <c r="WPY2" s="995"/>
      <c r="WPZ2" s="995"/>
      <c r="WQA2" s="995"/>
      <c r="WQB2" s="995"/>
      <c r="WQC2" s="995"/>
      <c r="WQD2" s="995"/>
      <c r="WQE2" s="995"/>
      <c r="WQF2" s="995"/>
      <c r="WQG2" s="995"/>
      <c r="WQH2" s="995"/>
      <c r="WQI2" s="995"/>
      <c r="WQJ2" s="995"/>
      <c r="WQK2" s="995"/>
      <c r="WQL2" s="995"/>
      <c r="WQM2" s="995"/>
      <c r="WQN2" s="995"/>
      <c r="WQO2" s="995"/>
      <c r="WQP2" s="995"/>
      <c r="WQQ2" s="995"/>
      <c r="WQR2" s="995"/>
      <c r="WQS2" s="995"/>
      <c r="WQT2" s="995"/>
      <c r="WQU2" s="995"/>
      <c r="WQV2" s="995"/>
      <c r="WQW2" s="995"/>
      <c r="WQX2" s="995"/>
      <c r="WQY2" s="995"/>
      <c r="WQZ2" s="995"/>
      <c r="WRA2" s="995"/>
      <c r="WRB2" s="995"/>
      <c r="WRC2" s="995"/>
      <c r="WRD2" s="995"/>
      <c r="WRE2" s="995"/>
      <c r="WRF2" s="995"/>
      <c r="WRG2" s="995"/>
      <c r="WRH2" s="995"/>
      <c r="WRI2" s="995"/>
      <c r="WRJ2" s="995"/>
      <c r="WRK2" s="995"/>
      <c r="WRL2" s="995"/>
      <c r="WRM2" s="995"/>
      <c r="WRN2" s="995"/>
      <c r="WRO2" s="995"/>
      <c r="WRP2" s="995"/>
      <c r="WRQ2" s="995"/>
      <c r="WRR2" s="995"/>
      <c r="WRS2" s="995"/>
      <c r="WRT2" s="995"/>
      <c r="WRU2" s="995"/>
      <c r="WRV2" s="995"/>
      <c r="WRW2" s="995"/>
      <c r="WRX2" s="995"/>
      <c r="WRY2" s="995"/>
      <c r="WRZ2" s="995"/>
      <c r="WSA2" s="995"/>
      <c r="WSB2" s="995"/>
      <c r="WSC2" s="995"/>
      <c r="WSD2" s="995"/>
      <c r="WSE2" s="995"/>
      <c r="WSF2" s="995"/>
      <c r="WSG2" s="995"/>
      <c r="WSH2" s="995"/>
      <c r="WSI2" s="995"/>
      <c r="WSJ2" s="995"/>
      <c r="WSK2" s="995"/>
      <c r="WSL2" s="995"/>
      <c r="WSM2" s="995"/>
      <c r="WSN2" s="995"/>
      <c r="WSO2" s="995"/>
      <c r="WSP2" s="995"/>
      <c r="WSQ2" s="995"/>
      <c r="WSR2" s="995"/>
      <c r="WSS2" s="995"/>
      <c r="WST2" s="995"/>
      <c r="WSU2" s="995"/>
      <c r="WSV2" s="995"/>
      <c r="WSW2" s="995"/>
      <c r="WSX2" s="995"/>
      <c r="WSY2" s="995"/>
      <c r="WSZ2" s="995"/>
      <c r="WTA2" s="995"/>
      <c r="WTB2" s="995"/>
      <c r="WTC2" s="995"/>
      <c r="WTD2" s="995"/>
      <c r="WTE2" s="995"/>
      <c r="WTF2" s="995"/>
      <c r="WTG2" s="995"/>
      <c r="WTH2" s="995"/>
      <c r="WTI2" s="995"/>
      <c r="WTJ2" s="995"/>
      <c r="WTK2" s="995"/>
      <c r="WTL2" s="995"/>
      <c r="WTM2" s="995"/>
      <c r="WTN2" s="995"/>
      <c r="WTO2" s="995"/>
      <c r="WTP2" s="995"/>
      <c r="WTQ2" s="995"/>
      <c r="WTR2" s="995"/>
      <c r="WTS2" s="995"/>
      <c r="WTT2" s="995"/>
      <c r="WTU2" s="995"/>
      <c r="WTV2" s="995"/>
      <c r="WTW2" s="995"/>
      <c r="WTX2" s="995"/>
      <c r="WTY2" s="995"/>
      <c r="WTZ2" s="995"/>
      <c r="WUA2" s="995"/>
      <c r="WUB2" s="995"/>
      <c r="WUC2" s="995"/>
      <c r="WUD2" s="995"/>
      <c r="WUE2" s="995"/>
      <c r="WUF2" s="995"/>
      <c r="WUG2" s="995"/>
      <c r="WUH2" s="995"/>
      <c r="WUI2" s="995"/>
      <c r="WUJ2" s="995"/>
      <c r="WUK2" s="995"/>
      <c r="WUL2" s="995"/>
      <c r="WUM2" s="995"/>
      <c r="WUN2" s="995"/>
      <c r="WUO2" s="995"/>
      <c r="WUP2" s="995"/>
      <c r="WUQ2" s="995"/>
      <c r="WUR2" s="995"/>
      <c r="WUS2" s="995"/>
      <c r="WUT2" s="995"/>
      <c r="WUU2" s="995"/>
      <c r="WUV2" s="995"/>
      <c r="WUW2" s="995"/>
      <c r="WUX2" s="995"/>
      <c r="WUY2" s="995"/>
      <c r="WUZ2" s="995"/>
      <c r="WVA2" s="995"/>
      <c r="WVB2" s="995"/>
      <c r="WVC2" s="995"/>
      <c r="WVD2" s="995"/>
      <c r="WVE2" s="995"/>
      <c r="WVF2" s="995"/>
      <c r="WVG2" s="995"/>
      <c r="WVH2" s="995"/>
      <c r="WVI2" s="995"/>
      <c r="WVJ2" s="995"/>
      <c r="WVK2" s="995"/>
      <c r="WVL2" s="995"/>
      <c r="WVM2" s="995"/>
      <c r="WVN2" s="995"/>
      <c r="WVO2" s="995"/>
      <c r="WVP2" s="995"/>
      <c r="WVQ2" s="995"/>
      <c r="WVR2" s="995"/>
      <c r="WVS2" s="995"/>
      <c r="WVT2" s="995"/>
      <c r="WVU2" s="995"/>
      <c r="WVV2" s="995"/>
      <c r="WVW2" s="995"/>
      <c r="WVX2" s="995"/>
      <c r="WVY2" s="995"/>
      <c r="WVZ2" s="995"/>
      <c r="WWA2" s="995"/>
      <c r="WWB2" s="995"/>
      <c r="WWC2" s="995"/>
      <c r="WWD2" s="995"/>
      <c r="WWE2" s="995"/>
      <c r="WWF2" s="995"/>
      <c r="WWG2" s="995"/>
      <c r="WWH2" s="995"/>
      <c r="WWI2" s="995"/>
      <c r="WWJ2" s="995"/>
      <c r="WWK2" s="995"/>
      <c r="WWL2" s="995"/>
      <c r="WWM2" s="995"/>
      <c r="WWN2" s="995"/>
      <c r="WWO2" s="995"/>
      <c r="WWP2" s="995"/>
      <c r="WWQ2" s="995"/>
      <c r="WWR2" s="995"/>
      <c r="WWS2" s="995"/>
      <c r="WWT2" s="995"/>
      <c r="WWU2" s="995"/>
      <c r="WWV2" s="995"/>
      <c r="WWW2" s="995"/>
      <c r="WWX2" s="995"/>
      <c r="WWY2" s="995"/>
      <c r="WWZ2" s="995"/>
      <c r="WXA2" s="995"/>
      <c r="WXB2" s="995"/>
      <c r="WXC2" s="995"/>
      <c r="WXD2" s="995"/>
      <c r="WXE2" s="995"/>
      <c r="WXF2" s="995"/>
      <c r="WXG2" s="995"/>
      <c r="WXH2" s="995"/>
      <c r="WXI2" s="995"/>
      <c r="WXJ2" s="995"/>
      <c r="WXK2" s="995"/>
      <c r="WXL2" s="995"/>
      <c r="WXM2" s="995"/>
      <c r="WXN2" s="995"/>
      <c r="WXO2" s="995"/>
      <c r="WXP2" s="995"/>
      <c r="WXQ2" s="995"/>
      <c r="WXR2" s="995"/>
      <c r="WXS2" s="995"/>
      <c r="WXT2" s="995"/>
      <c r="WXU2" s="995"/>
      <c r="WXV2" s="995"/>
      <c r="WXW2" s="995"/>
      <c r="WXX2" s="995"/>
      <c r="WXY2" s="995"/>
      <c r="WXZ2" s="995"/>
      <c r="WYA2" s="995"/>
      <c r="WYB2" s="995"/>
      <c r="WYC2" s="995"/>
      <c r="WYD2" s="995"/>
      <c r="WYE2" s="995"/>
      <c r="WYF2" s="995"/>
      <c r="WYG2" s="995"/>
      <c r="WYH2" s="995"/>
      <c r="WYI2" s="995"/>
      <c r="WYJ2" s="995"/>
      <c r="WYK2" s="995"/>
      <c r="WYL2" s="995"/>
      <c r="WYM2" s="995"/>
      <c r="WYN2" s="995"/>
      <c r="WYO2" s="995"/>
      <c r="WYP2" s="995"/>
      <c r="WYQ2" s="995"/>
      <c r="WYR2" s="995"/>
      <c r="WYS2" s="995"/>
      <c r="WYT2" s="995"/>
      <c r="WYU2" s="995"/>
      <c r="WYV2" s="995"/>
      <c r="WYW2" s="995"/>
      <c r="WYX2" s="995"/>
      <c r="WYY2" s="995"/>
      <c r="WYZ2" s="995"/>
      <c r="WZA2" s="995"/>
      <c r="WZB2" s="995"/>
      <c r="WZC2" s="995"/>
      <c r="WZD2" s="995"/>
      <c r="WZE2" s="995"/>
      <c r="WZF2" s="995"/>
      <c r="WZG2" s="995"/>
      <c r="WZH2" s="995"/>
      <c r="WZI2" s="995"/>
      <c r="WZJ2" s="995"/>
      <c r="WZK2" s="995"/>
      <c r="WZL2" s="995"/>
      <c r="WZM2" s="995"/>
      <c r="WZN2" s="995"/>
      <c r="WZO2" s="995"/>
      <c r="WZP2" s="995"/>
      <c r="WZQ2" s="995"/>
      <c r="WZR2" s="995"/>
      <c r="WZS2" s="995"/>
      <c r="WZT2" s="995"/>
      <c r="WZU2" s="995"/>
      <c r="WZV2" s="995"/>
      <c r="WZW2" s="995"/>
      <c r="WZX2" s="995"/>
      <c r="WZY2" s="995"/>
      <c r="WZZ2" s="995"/>
      <c r="XAA2" s="995"/>
      <c r="XAB2" s="995"/>
      <c r="XAC2" s="995"/>
      <c r="XAD2" s="995"/>
      <c r="XAE2" s="995"/>
      <c r="XAF2" s="995"/>
      <c r="XAG2" s="995"/>
      <c r="XAH2" s="995"/>
      <c r="XAI2" s="995"/>
      <c r="XAJ2" s="995"/>
      <c r="XAK2" s="995"/>
      <c r="XAL2" s="995"/>
      <c r="XAM2" s="995"/>
      <c r="XAN2" s="995"/>
      <c r="XAO2" s="995"/>
      <c r="XAP2" s="995"/>
      <c r="XAQ2" s="995"/>
      <c r="XAR2" s="995"/>
      <c r="XAS2" s="995"/>
      <c r="XAT2" s="995"/>
      <c r="XAU2" s="995"/>
      <c r="XAV2" s="995"/>
      <c r="XAW2" s="995"/>
      <c r="XAX2" s="995"/>
      <c r="XAY2" s="995"/>
      <c r="XAZ2" s="995"/>
      <c r="XBA2" s="995"/>
      <c r="XBB2" s="995"/>
      <c r="XBC2" s="995"/>
      <c r="XBD2" s="995"/>
      <c r="XBE2" s="995"/>
      <c r="XBF2" s="995"/>
      <c r="XBG2" s="995"/>
      <c r="XBH2" s="995"/>
      <c r="XBI2" s="995"/>
      <c r="XBJ2" s="995"/>
      <c r="XBK2" s="995"/>
      <c r="XBL2" s="995"/>
      <c r="XBM2" s="995"/>
      <c r="XBN2" s="995"/>
      <c r="XBO2" s="995"/>
      <c r="XBP2" s="995"/>
      <c r="XBQ2" s="995"/>
      <c r="XBR2" s="995"/>
      <c r="XBS2" s="995"/>
      <c r="XBT2" s="995"/>
      <c r="XBU2" s="995"/>
      <c r="XBV2" s="995"/>
      <c r="XBW2" s="995"/>
      <c r="XBX2" s="995"/>
      <c r="XBY2" s="995"/>
      <c r="XBZ2" s="995"/>
      <c r="XCA2" s="995"/>
      <c r="XCB2" s="995"/>
      <c r="XCC2" s="995"/>
      <c r="XCD2" s="995"/>
      <c r="XCE2" s="995"/>
      <c r="XCF2" s="995"/>
      <c r="XCG2" s="995"/>
      <c r="XCH2" s="995"/>
      <c r="XCI2" s="995"/>
      <c r="XCJ2" s="995"/>
      <c r="XCK2" s="995"/>
      <c r="XCL2" s="995"/>
      <c r="XCM2" s="995"/>
      <c r="XCN2" s="995"/>
      <c r="XCO2" s="995"/>
      <c r="XCP2" s="995"/>
      <c r="XCQ2" s="995"/>
      <c r="XCR2" s="995"/>
      <c r="XCS2" s="995"/>
      <c r="XCT2" s="995"/>
      <c r="XCU2" s="995"/>
      <c r="XCV2" s="995"/>
      <c r="XCW2" s="995"/>
      <c r="XCX2" s="995"/>
      <c r="XCY2" s="995"/>
      <c r="XCZ2" s="995"/>
      <c r="XDA2" s="995"/>
      <c r="XDB2" s="995"/>
      <c r="XDC2" s="995"/>
      <c r="XDD2" s="995"/>
      <c r="XDE2" s="995"/>
      <c r="XDF2" s="995"/>
      <c r="XDG2" s="995"/>
      <c r="XDH2" s="995"/>
      <c r="XDI2" s="995"/>
      <c r="XDJ2" s="995"/>
      <c r="XDK2" s="995"/>
      <c r="XDL2" s="995"/>
      <c r="XDM2" s="995"/>
      <c r="XDN2" s="995"/>
      <c r="XDO2" s="995"/>
      <c r="XDP2" s="995"/>
      <c r="XDQ2" s="995"/>
      <c r="XDR2" s="995"/>
      <c r="XDS2" s="995"/>
      <c r="XDT2" s="995"/>
      <c r="XDU2" s="995"/>
      <c r="XDV2" s="995"/>
      <c r="XDW2" s="995"/>
      <c r="XDX2" s="995"/>
      <c r="XDY2" s="995"/>
      <c r="XDZ2" s="995"/>
      <c r="XEA2" s="995"/>
      <c r="XEB2" s="995"/>
      <c r="XEC2" s="995"/>
      <c r="XED2" s="995"/>
      <c r="XEE2" s="995"/>
      <c r="XEF2" s="995"/>
      <c r="XEG2" s="995"/>
      <c r="XEH2" s="995"/>
      <c r="XEI2" s="995"/>
      <c r="XEJ2" s="995"/>
      <c r="XEK2" s="995"/>
      <c r="XEL2" s="995"/>
      <c r="XEM2" s="995"/>
      <c r="XEN2" s="995"/>
      <c r="XEO2" s="995"/>
      <c r="XEP2" s="995"/>
      <c r="XEQ2" s="995"/>
      <c r="XER2" s="995"/>
      <c r="XES2" s="995"/>
      <c r="XET2" s="995"/>
      <c r="XEU2" s="995"/>
      <c r="XEV2" s="995"/>
      <c r="XEW2" s="995"/>
      <c r="XEX2" s="995"/>
      <c r="XEY2" s="995"/>
      <c r="XEZ2" s="995"/>
      <c r="XFA2" s="995"/>
      <c r="XFB2" s="995"/>
      <c r="XFC2" s="995"/>
      <c r="XFD2" s="995"/>
    </row>
    <row r="3" spans="1:16384" s="654" customFormat="1" ht="21" x14ac:dyDescent="0.65">
      <c r="A3" s="586" t="s">
        <v>20</v>
      </c>
      <c r="B3" s="585" t="str">
        <f>Bedrijfswaardes!C11</f>
        <v>ABU</v>
      </c>
      <c r="C3" s="995"/>
      <c r="D3" s="995"/>
      <c r="E3" s="995"/>
      <c r="F3" s="995"/>
      <c r="G3" s="995"/>
      <c r="H3" s="995"/>
      <c r="I3" s="995"/>
      <c r="J3" s="995"/>
      <c r="K3" s="995"/>
      <c r="L3" s="995"/>
      <c r="M3" s="995"/>
      <c r="N3" s="995"/>
      <c r="O3" s="995"/>
      <c r="P3" s="995"/>
      <c r="Q3" s="995"/>
      <c r="R3" s="995"/>
      <c r="S3" s="995"/>
      <c r="T3" s="995"/>
      <c r="U3" s="995"/>
      <c r="V3" s="995"/>
      <c r="W3" s="995"/>
      <c r="X3" s="995"/>
      <c r="Y3" s="995"/>
      <c r="Z3" s="995"/>
      <c r="AA3" s="995"/>
      <c r="AB3" s="995"/>
      <c r="AC3" s="995"/>
      <c r="AD3" s="995"/>
      <c r="AE3" s="995"/>
      <c r="AF3" s="995"/>
      <c r="AG3" s="995"/>
      <c r="AH3" s="995"/>
      <c r="AI3" s="995"/>
      <c r="AJ3" s="995"/>
      <c r="AK3" s="995"/>
      <c r="AL3" s="995"/>
      <c r="AM3" s="995"/>
      <c r="AN3" s="995"/>
      <c r="AO3" s="995"/>
      <c r="AP3" s="995"/>
      <c r="AQ3" s="995"/>
      <c r="AR3" s="995"/>
      <c r="AS3" s="995"/>
      <c r="AT3" s="995"/>
      <c r="AU3" s="995"/>
      <c r="AV3" s="995"/>
      <c r="AW3" s="995"/>
      <c r="AX3" s="995"/>
      <c r="AY3" s="995"/>
      <c r="AZ3" s="995"/>
      <c r="BA3" s="995"/>
      <c r="BB3" s="995"/>
      <c r="BC3" s="995"/>
      <c r="BD3" s="995"/>
      <c r="BE3" s="995"/>
      <c r="BF3" s="995"/>
      <c r="BG3" s="995"/>
      <c r="BH3" s="995"/>
      <c r="BI3" s="995"/>
      <c r="BJ3" s="995"/>
      <c r="BK3" s="995"/>
      <c r="BL3" s="995"/>
      <c r="BM3" s="995"/>
      <c r="BN3" s="995"/>
      <c r="BO3" s="995"/>
      <c r="BP3" s="995"/>
      <c r="BQ3" s="995"/>
      <c r="BR3" s="995"/>
      <c r="BS3" s="995"/>
      <c r="BT3" s="995"/>
      <c r="BU3" s="995"/>
      <c r="BV3" s="995"/>
      <c r="BW3" s="995"/>
      <c r="BX3" s="995"/>
      <c r="BY3" s="995"/>
      <c r="BZ3" s="995"/>
      <c r="CA3" s="995"/>
      <c r="CB3" s="995"/>
      <c r="CC3" s="995"/>
      <c r="CD3" s="995"/>
      <c r="CE3" s="995"/>
      <c r="CF3" s="995"/>
      <c r="CG3" s="995"/>
      <c r="CH3" s="995"/>
      <c r="CI3" s="995"/>
      <c r="CJ3" s="995"/>
      <c r="CK3" s="995"/>
      <c r="CL3" s="995"/>
      <c r="CM3" s="995"/>
      <c r="CN3" s="995"/>
      <c r="CO3" s="995"/>
      <c r="CP3" s="995"/>
      <c r="CQ3" s="995"/>
      <c r="CR3" s="995"/>
      <c r="CS3" s="995"/>
      <c r="CT3" s="995"/>
      <c r="CU3" s="995"/>
      <c r="CV3" s="995"/>
      <c r="CW3" s="995"/>
      <c r="CX3" s="995"/>
      <c r="CY3" s="995"/>
      <c r="CZ3" s="995"/>
      <c r="DA3" s="995"/>
      <c r="DB3" s="995"/>
      <c r="DC3" s="995"/>
      <c r="DD3" s="995"/>
      <c r="DE3" s="995"/>
      <c r="DF3" s="995"/>
      <c r="DG3" s="995"/>
      <c r="DH3" s="995"/>
      <c r="DI3" s="995"/>
      <c r="DJ3" s="995"/>
      <c r="DK3" s="995"/>
      <c r="DL3" s="995"/>
      <c r="DM3" s="995"/>
      <c r="DN3" s="995"/>
      <c r="DO3" s="995"/>
      <c r="DP3" s="995"/>
      <c r="DQ3" s="995"/>
      <c r="DR3" s="995"/>
      <c r="DS3" s="995"/>
      <c r="DT3" s="995"/>
      <c r="DU3" s="995"/>
      <c r="DV3" s="995"/>
      <c r="DW3" s="995"/>
      <c r="DX3" s="995"/>
      <c r="DY3" s="995"/>
      <c r="DZ3" s="995"/>
      <c r="EA3" s="995"/>
      <c r="EB3" s="995"/>
      <c r="EC3" s="995"/>
      <c r="ED3" s="995"/>
      <c r="EE3" s="995"/>
      <c r="EF3" s="995"/>
      <c r="EG3" s="995"/>
      <c r="EH3" s="995"/>
      <c r="EI3" s="995"/>
      <c r="EJ3" s="995"/>
      <c r="EK3" s="995"/>
      <c r="EL3" s="995"/>
      <c r="EM3" s="995"/>
      <c r="EN3" s="995"/>
      <c r="EO3" s="995"/>
      <c r="EP3" s="995"/>
      <c r="EQ3" s="995"/>
      <c r="ER3" s="995"/>
      <c r="ES3" s="995"/>
      <c r="ET3" s="995"/>
      <c r="EU3" s="995"/>
      <c r="EV3" s="995"/>
      <c r="EW3" s="995"/>
      <c r="EX3" s="995"/>
      <c r="EY3" s="995"/>
      <c r="EZ3" s="995"/>
      <c r="FA3" s="995"/>
      <c r="FB3" s="995"/>
      <c r="FC3" s="995"/>
      <c r="FD3" s="995"/>
      <c r="FE3" s="995"/>
      <c r="FF3" s="995"/>
      <c r="FG3" s="995"/>
      <c r="FH3" s="995"/>
      <c r="FI3" s="995"/>
      <c r="FJ3" s="995"/>
      <c r="FK3" s="995"/>
      <c r="FL3" s="995"/>
      <c r="FM3" s="995"/>
      <c r="FN3" s="995"/>
      <c r="FO3" s="995"/>
      <c r="FP3" s="995"/>
      <c r="FQ3" s="995"/>
      <c r="FR3" s="995"/>
      <c r="FS3" s="995"/>
      <c r="FT3" s="995"/>
      <c r="FU3" s="995"/>
      <c r="FV3" s="995"/>
      <c r="FW3" s="995"/>
      <c r="FX3" s="995"/>
      <c r="FY3" s="995"/>
      <c r="FZ3" s="995"/>
      <c r="GA3" s="995"/>
      <c r="GB3" s="995"/>
      <c r="GC3" s="995"/>
      <c r="GD3" s="995"/>
      <c r="GE3" s="995"/>
      <c r="GF3" s="995"/>
      <c r="GG3" s="995"/>
      <c r="GH3" s="995"/>
      <c r="GI3" s="995"/>
      <c r="GJ3" s="995"/>
      <c r="GK3" s="995"/>
      <c r="GL3" s="995"/>
      <c r="GM3" s="995"/>
      <c r="GN3" s="995"/>
      <c r="GO3" s="995"/>
      <c r="GP3" s="995"/>
      <c r="GQ3" s="995"/>
      <c r="GR3" s="995"/>
      <c r="GS3" s="995"/>
      <c r="GT3" s="995"/>
      <c r="GU3" s="995"/>
      <c r="GV3" s="995"/>
      <c r="GW3" s="995"/>
      <c r="GX3" s="995"/>
      <c r="GY3" s="995"/>
      <c r="GZ3" s="995"/>
      <c r="HA3" s="995"/>
      <c r="HB3" s="995"/>
      <c r="HC3" s="995"/>
      <c r="HD3" s="995"/>
      <c r="HE3" s="995"/>
      <c r="HF3" s="995"/>
      <c r="HG3" s="995"/>
      <c r="HH3" s="995"/>
      <c r="HI3" s="995"/>
      <c r="HJ3" s="995"/>
      <c r="HK3" s="995"/>
      <c r="HL3" s="995"/>
      <c r="HM3" s="995"/>
      <c r="HN3" s="995"/>
      <c r="HO3" s="995"/>
      <c r="HP3" s="995"/>
      <c r="HQ3" s="995"/>
      <c r="HR3" s="995"/>
      <c r="HS3" s="995"/>
      <c r="HT3" s="995"/>
      <c r="HU3" s="995"/>
      <c r="HV3" s="995"/>
      <c r="HW3" s="995"/>
      <c r="HX3" s="995"/>
      <c r="HY3" s="995"/>
      <c r="HZ3" s="995"/>
      <c r="IA3" s="995"/>
      <c r="IB3" s="995"/>
      <c r="IC3" s="995"/>
      <c r="ID3" s="995"/>
      <c r="IE3" s="995"/>
      <c r="IF3" s="995"/>
      <c r="IG3" s="995"/>
      <c r="IH3" s="995"/>
      <c r="II3" s="995"/>
      <c r="IJ3" s="995"/>
      <c r="IK3" s="995"/>
      <c r="IL3" s="995"/>
      <c r="IM3" s="995"/>
      <c r="IN3" s="995"/>
      <c r="IO3" s="995"/>
      <c r="IP3" s="995"/>
      <c r="IQ3" s="995"/>
      <c r="IR3" s="995"/>
      <c r="IS3" s="995"/>
      <c r="IT3" s="995"/>
      <c r="IU3" s="995"/>
      <c r="IV3" s="995"/>
      <c r="IW3" s="995"/>
      <c r="IX3" s="995"/>
      <c r="IY3" s="995"/>
      <c r="IZ3" s="995"/>
      <c r="JA3" s="995"/>
      <c r="JB3" s="995"/>
      <c r="JC3" s="995"/>
      <c r="JD3" s="995"/>
      <c r="JE3" s="995"/>
      <c r="JF3" s="995"/>
      <c r="JG3" s="995"/>
      <c r="JH3" s="995"/>
      <c r="JI3" s="995"/>
      <c r="JJ3" s="995"/>
      <c r="JK3" s="995"/>
      <c r="JL3" s="995"/>
      <c r="JM3" s="995"/>
      <c r="JN3" s="995"/>
      <c r="JO3" s="995"/>
      <c r="JP3" s="995"/>
      <c r="JQ3" s="995"/>
      <c r="JR3" s="995"/>
      <c r="JS3" s="995"/>
      <c r="JT3" s="995"/>
      <c r="JU3" s="995"/>
      <c r="JV3" s="995"/>
      <c r="JW3" s="995"/>
      <c r="JX3" s="995"/>
      <c r="JY3" s="995"/>
      <c r="JZ3" s="995"/>
      <c r="KA3" s="995"/>
      <c r="KB3" s="995"/>
      <c r="KC3" s="995"/>
      <c r="KD3" s="995"/>
      <c r="KE3" s="995"/>
      <c r="KF3" s="995"/>
      <c r="KG3" s="995"/>
      <c r="KH3" s="995"/>
      <c r="KI3" s="995"/>
      <c r="KJ3" s="995"/>
      <c r="KK3" s="995"/>
      <c r="KL3" s="995"/>
      <c r="KM3" s="995"/>
      <c r="KN3" s="995"/>
      <c r="KO3" s="995"/>
      <c r="KP3" s="995"/>
      <c r="KQ3" s="995"/>
      <c r="KR3" s="995"/>
      <c r="KS3" s="995"/>
      <c r="KT3" s="995"/>
      <c r="KU3" s="995"/>
      <c r="KV3" s="995"/>
      <c r="KW3" s="995"/>
      <c r="KX3" s="995"/>
      <c r="KY3" s="995"/>
      <c r="KZ3" s="995"/>
      <c r="LA3" s="995"/>
      <c r="LB3" s="995"/>
      <c r="LC3" s="995"/>
      <c r="LD3" s="995"/>
      <c r="LE3" s="995"/>
      <c r="LF3" s="995"/>
      <c r="LG3" s="995"/>
      <c r="LH3" s="995"/>
      <c r="LI3" s="995"/>
      <c r="LJ3" s="995"/>
      <c r="LK3" s="995"/>
      <c r="LL3" s="995"/>
      <c r="LM3" s="995"/>
      <c r="LN3" s="995"/>
      <c r="LO3" s="995"/>
      <c r="LP3" s="995"/>
      <c r="LQ3" s="995"/>
      <c r="LR3" s="995"/>
      <c r="LS3" s="995"/>
      <c r="LT3" s="995"/>
      <c r="LU3" s="995"/>
      <c r="LV3" s="995"/>
      <c r="LW3" s="995"/>
      <c r="LX3" s="995"/>
      <c r="LY3" s="995"/>
      <c r="LZ3" s="995"/>
      <c r="MA3" s="995"/>
      <c r="MB3" s="995"/>
      <c r="MC3" s="995"/>
      <c r="MD3" s="995"/>
      <c r="ME3" s="995"/>
      <c r="MF3" s="995"/>
      <c r="MG3" s="995"/>
      <c r="MH3" s="995"/>
      <c r="MI3" s="995"/>
      <c r="MJ3" s="995"/>
      <c r="MK3" s="995"/>
      <c r="ML3" s="995"/>
      <c r="MM3" s="995"/>
      <c r="MN3" s="995"/>
      <c r="MO3" s="995"/>
      <c r="MP3" s="995"/>
      <c r="MQ3" s="995"/>
      <c r="MR3" s="995"/>
      <c r="MS3" s="995"/>
      <c r="MT3" s="995"/>
      <c r="MU3" s="995"/>
      <c r="MV3" s="995"/>
      <c r="MW3" s="995"/>
      <c r="MX3" s="995"/>
      <c r="MY3" s="995"/>
      <c r="MZ3" s="995"/>
      <c r="NA3" s="995"/>
      <c r="NB3" s="995"/>
      <c r="NC3" s="995"/>
      <c r="ND3" s="995"/>
      <c r="NE3" s="995"/>
      <c r="NF3" s="995"/>
      <c r="NG3" s="995"/>
      <c r="NH3" s="995"/>
      <c r="NI3" s="995"/>
      <c r="NJ3" s="995"/>
      <c r="NK3" s="995"/>
      <c r="NL3" s="995"/>
      <c r="NM3" s="995"/>
      <c r="NN3" s="995"/>
      <c r="NO3" s="995"/>
      <c r="NP3" s="995"/>
      <c r="NQ3" s="995"/>
      <c r="NR3" s="995"/>
      <c r="NS3" s="995"/>
      <c r="NT3" s="995"/>
      <c r="NU3" s="995"/>
      <c r="NV3" s="995"/>
      <c r="NW3" s="995"/>
      <c r="NX3" s="995"/>
      <c r="NY3" s="995"/>
      <c r="NZ3" s="995"/>
      <c r="OA3" s="995"/>
      <c r="OB3" s="995"/>
      <c r="OC3" s="995"/>
      <c r="OD3" s="995"/>
      <c r="OE3" s="995"/>
      <c r="OF3" s="995"/>
      <c r="OG3" s="995"/>
      <c r="OH3" s="995"/>
      <c r="OI3" s="995"/>
      <c r="OJ3" s="995"/>
      <c r="OK3" s="995"/>
      <c r="OL3" s="995"/>
      <c r="OM3" s="995"/>
      <c r="ON3" s="995"/>
      <c r="OO3" s="995"/>
      <c r="OP3" s="995"/>
      <c r="OQ3" s="995"/>
      <c r="OR3" s="995"/>
      <c r="OS3" s="995"/>
      <c r="OT3" s="995"/>
      <c r="OU3" s="995"/>
      <c r="OV3" s="995"/>
      <c r="OW3" s="995"/>
      <c r="OX3" s="995"/>
      <c r="OY3" s="995"/>
      <c r="OZ3" s="995"/>
      <c r="PA3" s="995"/>
      <c r="PB3" s="995"/>
      <c r="PC3" s="995"/>
      <c r="PD3" s="995"/>
      <c r="PE3" s="995"/>
      <c r="PF3" s="995"/>
      <c r="PG3" s="995"/>
      <c r="PH3" s="995"/>
      <c r="PI3" s="995"/>
      <c r="PJ3" s="995"/>
      <c r="PK3" s="995"/>
      <c r="PL3" s="995"/>
      <c r="PM3" s="995"/>
      <c r="PN3" s="995"/>
      <c r="PO3" s="995"/>
      <c r="PP3" s="995"/>
      <c r="PQ3" s="995"/>
      <c r="PR3" s="995"/>
      <c r="PS3" s="995"/>
      <c r="PT3" s="995"/>
      <c r="PU3" s="995"/>
      <c r="PV3" s="995"/>
      <c r="PW3" s="995"/>
      <c r="PX3" s="995"/>
      <c r="PY3" s="995"/>
      <c r="PZ3" s="995"/>
      <c r="QA3" s="995"/>
      <c r="QB3" s="995"/>
      <c r="QC3" s="995"/>
      <c r="QD3" s="995"/>
      <c r="QE3" s="995"/>
      <c r="QF3" s="995"/>
      <c r="QG3" s="995"/>
      <c r="QH3" s="995"/>
      <c r="QI3" s="995"/>
      <c r="QJ3" s="995"/>
      <c r="QK3" s="995"/>
      <c r="QL3" s="995"/>
      <c r="QM3" s="995"/>
      <c r="QN3" s="995"/>
      <c r="QO3" s="995"/>
      <c r="QP3" s="995"/>
      <c r="QQ3" s="995"/>
      <c r="QR3" s="995"/>
      <c r="QS3" s="995"/>
      <c r="QT3" s="995"/>
      <c r="QU3" s="995"/>
      <c r="QV3" s="995"/>
      <c r="QW3" s="995"/>
      <c r="QX3" s="995"/>
      <c r="QY3" s="995"/>
      <c r="QZ3" s="995"/>
      <c r="RA3" s="995"/>
      <c r="RB3" s="995"/>
      <c r="RC3" s="995"/>
      <c r="RD3" s="995"/>
      <c r="RE3" s="995"/>
      <c r="RF3" s="995"/>
      <c r="RG3" s="995"/>
      <c r="RH3" s="995"/>
      <c r="RI3" s="995"/>
      <c r="RJ3" s="995"/>
      <c r="RK3" s="995"/>
      <c r="RL3" s="995"/>
      <c r="RM3" s="995"/>
      <c r="RN3" s="995"/>
      <c r="RO3" s="995"/>
      <c r="RP3" s="995"/>
      <c r="RQ3" s="995"/>
      <c r="RR3" s="995"/>
      <c r="RS3" s="995"/>
      <c r="RT3" s="995"/>
      <c r="RU3" s="995"/>
      <c r="RV3" s="995"/>
      <c r="RW3" s="995"/>
      <c r="RX3" s="995"/>
      <c r="RY3" s="995"/>
      <c r="RZ3" s="995"/>
      <c r="SA3" s="995"/>
      <c r="SB3" s="995"/>
      <c r="SC3" s="995"/>
      <c r="SD3" s="995"/>
      <c r="SE3" s="995"/>
      <c r="SF3" s="995"/>
      <c r="SG3" s="995"/>
      <c r="SH3" s="995"/>
      <c r="SI3" s="995"/>
      <c r="SJ3" s="995"/>
      <c r="SK3" s="995"/>
      <c r="SL3" s="995"/>
      <c r="SM3" s="995"/>
      <c r="SN3" s="995"/>
      <c r="SO3" s="995"/>
      <c r="SP3" s="995"/>
      <c r="SQ3" s="995"/>
      <c r="SR3" s="995"/>
      <c r="SS3" s="995"/>
      <c r="ST3" s="995"/>
      <c r="SU3" s="995"/>
      <c r="SV3" s="995"/>
      <c r="SW3" s="995"/>
      <c r="SX3" s="995"/>
      <c r="SY3" s="995"/>
      <c r="SZ3" s="995"/>
      <c r="TA3" s="995"/>
      <c r="TB3" s="995"/>
      <c r="TC3" s="995"/>
      <c r="TD3" s="995"/>
      <c r="TE3" s="995"/>
      <c r="TF3" s="995"/>
      <c r="TG3" s="995"/>
      <c r="TH3" s="995"/>
      <c r="TI3" s="995"/>
      <c r="TJ3" s="995"/>
      <c r="TK3" s="995"/>
      <c r="TL3" s="995"/>
      <c r="TM3" s="995"/>
      <c r="TN3" s="995"/>
      <c r="TO3" s="995"/>
      <c r="TP3" s="995"/>
      <c r="TQ3" s="995"/>
      <c r="TR3" s="995"/>
      <c r="TS3" s="995"/>
      <c r="TT3" s="995"/>
      <c r="TU3" s="995"/>
      <c r="TV3" s="995"/>
      <c r="TW3" s="995"/>
      <c r="TX3" s="995"/>
      <c r="TY3" s="995"/>
      <c r="TZ3" s="995"/>
      <c r="UA3" s="995"/>
      <c r="UB3" s="995"/>
      <c r="UC3" s="995"/>
      <c r="UD3" s="995"/>
      <c r="UE3" s="995"/>
      <c r="UF3" s="995"/>
      <c r="UG3" s="995"/>
      <c r="UH3" s="995"/>
      <c r="UI3" s="995"/>
      <c r="UJ3" s="995"/>
      <c r="UK3" s="995"/>
      <c r="UL3" s="995"/>
      <c r="UM3" s="995"/>
      <c r="UN3" s="995"/>
      <c r="UO3" s="995"/>
      <c r="UP3" s="995"/>
      <c r="UQ3" s="995"/>
      <c r="UR3" s="995"/>
      <c r="US3" s="995"/>
      <c r="UT3" s="995"/>
      <c r="UU3" s="995"/>
      <c r="UV3" s="995"/>
      <c r="UW3" s="995"/>
      <c r="UX3" s="995"/>
      <c r="UY3" s="995"/>
      <c r="UZ3" s="995"/>
      <c r="VA3" s="995"/>
      <c r="VB3" s="995"/>
      <c r="VC3" s="995"/>
      <c r="VD3" s="995"/>
      <c r="VE3" s="995"/>
      <c r="VF3" s="995"/>
      <c r="VG3" s="995"/>
      <c r="VH3" s="995"/>
      <c r="VI3" s="995"/>
      <c r="VJ3" s="995"/>
      <c r="VK3" s="995"/>
      <c r="VL3" s="995"/>
      <c r="VM3" s="995"/>
      <c r="VN3" s="995"/>
      <c r="VO3" s="995"/>
      <c r="VP3" s="995"/>
      <c r="VQ3" s="995"/>
      <c r="VR3" s="995"/>
      <c r="VS3" s="995"/>
      <c r="VT3" s="995"/>
      <c r="VU3" s="995"/>
      <c r="VV3" s="995"/>
      <c r="VW3" s="995"/>
      <c r="VX3" s="995"/>
      <c r="VY3" s="995"/>
      <c r="VZ3" s="995"/>
      <c r="WA3" s="995"/>
      <c r="WB3" s="995"/>
      <c r="WC3" s="995"/>
      <c r="WD3" s="995"/>
      <c r="WE3" s="995"/>
      <c r="WF3" s="995"/>
      <c r="WG3" s="995"/>
      <c r="WH3" s="995"/>
      <c r="WI3" s="995"/>
      <c r="WJ3" s="995"/>
      <c r="WK3" s="995"/>
      <c r="WL3" s="995"/>
      <c r="WM3" s="995"/>
      <c r="WN3" s="995"/>
      <c r="WO3" s="995"/>
      <c r="WP3" s="995"/>
      <c r="WQ3" s="995"/>
      <c r="WR3" s="995"/>
      <c r="WS3" s="995"/>
      <c r="WT3" s="995"/>
      <c r="WU3" s="995"/>
      <c r="WV3" s="995"/>
      <c r="WW3" s="995"/>
      <c r="WX3" s="995"/>
      <c r="WY3" s="995"/>
      <c r="WZ3" s="995"/>
      <c r="XA3" s="995"/>
      <c r="XB3" s="995"/>
      <c r="XC3" s="995"/>
      <c r="XD3" s="995"/>
      <c r="XE3" s="995"/>
      <c r="XF3" s="995"/>
      <c r="XG3" s="995"/>
      <c r="XH3" s="995"/>
      <c r="XI3" s="995"/>
      <c r="XJ3" s="995"/>
      <c r="XK3" s="995"/>
      <c r="XL3" s="995"/>
      <c r="XM3" s="995"/>
      <c r="XN3" s="995"/>
      <c r="XO3" s="995"/>
      <c r="XP3" s="995"/>
      <c r="XQ3" s="995"/>
      <c r="XR3" s="995"/>
      <c r="XS3" s="995"/>
      <c r="XT3" s="995"/>
      <c r="XU3" s="995"/>
      <c r="XV3" s="995"/>
      <c r="XW3" s="995"/>
      <c r="XX3" s="995"/>
      <c r="XY3" s="995"/>
      <c r="XZ3" s="995"/>
      <c r="YA3" s="995"/>
      <c r="YB3" s="995"/>
      <c r="YC3" s="995"/>
      <c r="YD3" s="995"/>
      <c r="YE3" s="995"/>
      <c r="YF3" s="995"/>
      <c r="YG3" s="995"/>
      <c r="YH3" s="995"/>
      <c r="YI3" s="995"/>
      <c r="YJ3" s="995"/>
      <c r="YK3" s="995"/>
      <c r="YL3" s="995"/>
      <c r="YM3" s="995"/>
      <c r="YN3" s="995"/>
      <c r="YO3" s="995"/>
      <c r="YP3" s="995"/>
      <c r="YQ3" s="995"/>
      <c r="YR3" s="995"/>
      <c r="YS3" s="995"/>
      <c r="YT3" s="995"/>
      <c r="YU3" s="995"/>
      <c r="YV3" s="995"/>
      <c r="YW3" s="995"/>
      <c r="YX3" s="995"/>
      <c r="YY3" s="995"/>
      <c r="YZ3" s="995"/>
      <c r="ZA3" s="995"/>
      <c r="ZB3" s="995"/>
      <c r="ZC3" s="995"/>
      <c r="ZD3" s="995"/>
      <c r="ZE3" s="995"/>
      <c r="ZF3" s="995"/>
      <c r="ZG3" s="995"/>
      <c r="ZH3" s="995"/>
      <c r="ZI3" s="995"/>
      <c r="ZJ3" s="995"/>
      <c r="ZK3" s="995"/>
      <c r="ZL3" s="995"/>
      <c r="ZM3" s="995"/>
      <c r="ZN3" s="995"/>
      <c r="ZO3" s="995"/>
      <c r="ZP3" s="995"/>
      <c r="ZQ3" s="995"/>
      <c r="ZR3" s="995"/>
      <c r="ZS3" s="995"/>
      <c r="ZT3" s="995"/>
      <c r="ZU3" s="995"/>
      <c r="ZV3" s="995"/>
      <c r="ZW3" s="995"/>
      <c r="ZX3" s="995"/>
      <c r="ZY3" s="995"/>
      <c r="ZZ3" s="995"/>
      <c r="AAA3" s="995"/>
      <c r="AAB3" s="995"/>
      <c r="AAC3" s="995"/>
      <c r="AAD3" s="995"/>
      <c r="AAE3" s="995"/>
      <c r="AAF3" s="995"/>
      <c r="AAG3" s="995"/>
      <c r="AAH3" s="995"/>
      <c r="AAI3" s="995"/>
      <c r="AAJ3" s="995"/>
      <c r="AAK3" s="995"/>
      <c r="AAL3" s="995"/>
      <c r="AAM3" s="995"/>
      <c r="AAN3" s="995"/>
      <c r="AAO3" s="995"/>
      <c r="AAP3" s="995"/>
      <c r="AAQ3" s="995"/>
      <c r="AAR3" s="995"/>
      <c r="AAS3" s="995"/>
      <c r="AAT3" s="995"/>
      <c r="AAU3" s="995"/>
      <c r="AAV3" s="995"/>
      <c r="AAW3" s="995"/>
      <c r="AAX3" s="995"/>
      <c r="AAY3" s="995"/>
      <c r="AAZ3" s="995"/>
      <c r="ABA3" s="995"/>
      <c r="ABB3" s="995"/>
      <c r="ABC3" s="995"/>
      <c r="ABD3" s="995"/>
      <c r="ABE3" s="995"/>
      <c r="ABF3" s="995"/>
      <c r="ABG3" s="995"/>
      <c r="ABH3" s="995"/>
      <c r="ABI3" s="995"/>
      <c r="ABJ3" s="995"/>
      <c r="ABK3" s="995"/>
      <c r="ABL3" s="995"/>
      <c r="ABM3" s="995"/>
      <c r="ABN3" s="995"/>
      <c r="ABO3" s="995"/>
      <c r="ABP3" s="995"/>
      <c r="ABQ3" s="995"/>
      <c r="ABR3" s="995"/>
      <c r="ABS3" s="995"/>
      <c r="ABT3" s="995"/>
      <c r="ABU3" s="995"/>
      <c r="ABV3" s="995"/>
      <c r="ABW3" s="995"/>
      <c r="ABX3" s="995"/>
      <c r="ABY3" s="995"/>
      <c r="ABZ3" s="995"/>
      <c r="ACA3" s="995"/>
      <c r="ACB3" s="995"/>
      <c r="ACC3" s="995"/>
      <c r="ACD3" s="995"/>
      <c r="ACE3" s="995"/>
      <c r="ACF3" s="995"/>
      <c r="ACG3" s="995"/>
      <c r="ACH3" s="995"/>
      <c r="ACI3" s="995"/>
      <c r="ACJ3" s="995"/>
      <c r="ACK3" s="995"/>
      <c r="ACL3" s="995"/>
      <c r="ACM3" s="995"/>
      <c r="ACN3" s="995"/>
      <c r="ACO3" s="995"/>
      <c r="ACP3" s="995"/>
      <c r="ACQ3" s="995"/>
      <c r="ACR3" s="995"/>
      <c r="ACS3" s="995"/>
      <c r="ACT3" s="995"/>
      <c r="ACU3" s="995"/>
      <c r="ACV3" s="995"/>
      <c r="ACW3" s="995"/>
      <c r="ACX3" s="995"/>
      <c r="ACY3" s="995"/>
      <c r="ACZ3" s="995"/>
      <c r="ADA3" s="995"/>
      <c r="ADB3" s="995"/>
      <c r="ADC3" s="995"/>
      <c r="ADD3" s="995"/>
      <c r="ADE3" s="995"/>
      <c r="ADF3" s="995"/>
      <c r="ADG3" s="995"/>
      <c r="ADH3" s="995"/>
      <c r="ADI3" s="995"/>
      <c r="ADJ3" s="995"/>
      <c r="ADK3" s="995"/>
      <c r="ADL3" s="995"/>
      <c r="ADM3" s="995"/>
      <c r="ADN3" s="995"/>
      <c r="ADO3" s="995"/>
      <c r="ADP3" s="995"/>
      <c r="ADQ3" s="995"/>
      <c r="ADR3" s="995"/>
      <c r="ADS3" s="995"/>
      <c r="ADT3" s="995"/>
      <c r="ADU3" s="995"/>
      <c r="ADV3" s="995"/>
      <c r="ADW3" s="995"/>
      <c r="ADX3" s="995"/>
      <c r="ADY3" s="995"/>
      <c r="ADZ3" s="995"/>
      <c r="AEA3" s="995"/>
      <c r="AEB3" s="995"/>
      <c r="AEC3" s="995"/>
      <c r="AED3" s="995"/>
      <c r="AEE3" s="995"/>
      <c r="AEF3" s="995"/>
      <c r="AEG3" s="995"/>
      <c r="AEH3" s="995"/>
      <c r="AEI3" s="995"/>
      <c r="AEJ3" s="995"/>
      <c r="AEK3" s="995"/>
      <c r="AEL3" s="995"/>
      <c r="AEM3" s="995"/>
      <c r="AEN3" s="995"/>
      <c r="AEO3" s="995"/>
      <c r="AEP3" s="995"/>
      <c r="AEQ3" s="995"/>
      <c r="AER3" s="995"/>
      <c r="AES3" s="995"/>
      <c r="AET3" s="995"/>
      <c r="AEU3" s="995"/>
      <c r="AEV3" s="995"/>
      <c r="AEW3" s="995"/>
      <c r="AEX3" s="995"/>
      <c r="AEY3" s="995"/>
      <c r="AEZ3" s="995"/>
      <c r="AFA3" s="995"/>
      <c r="AFB3" s="995"/>
      <c r="AFC3" s="995"/>
      <c r="AFD3" s="995"/>
      <c r="AFE3" s="995"/>
      <c r="AFF3" s="995"/>
      <c r="AFG3" s="995"/>
      <c r="AFH3" s="995"/>
      <c r="AFI3" s="995"/>
      <c r="AFJ3" s="995"/>
      <c r="AFK3" s="995"/>
      <c r="AFL3" s="995"/>
      <c r="AFM3" s="995"/>
      <c r="AFN3" s="995"/>
      <c r="AFO3" s="995"/>
      <c r="AFP3" s="995"/>
      <c r="AFQ3" s="995"/>
      <c r="AFR3" s="995"/>
      <c r="AFS3" s="995"/>
      <c r="AFT3" s="995"/>
      <c r="AFU3" s="995"/>
      <c r="AFV3" s="995"/>
      <c r="AFW3" s="995"/>
      <c r="AFX3" s="995"/>
      <c r="AFY3" s="995"/>
      <c r="AFZ3" s="995"/>
      <c r="AGA3" s="995"/>
      <c r="AGB3" s="995"/>
      <c r="AGC3" s="995"/>
      <c r="AGD3" s="995"/>
      <c r="AGE3" s="995"/>
      <c r="AGF3" s="995"/>
      <c r="AGG3" s="995"/>
      <c r="AGH3" s="995"/>
      <c r="AGI3" s="995"/>
      <c r="AGJ3" s="995"/>
      <c r="AGK3" s="995"/>
      <c r="AGL3" s="995"/>
      <c r="AGM3" s="995"/>
      <c r="AGN3" s="995"/>
      <c r="AGO3" s="995"/>
      <c r="AGP3" s="995"/>
      <c r="AGQ3" s="995"/>
      <c r="AGR3" s="995"/>
      <c r="AGS3" s="995"/>
      <c r="AGT3" s="995"/>
      <c r="AGU3" s="995"/>
      <c r="AGV3" s="995"/>
      <c r="AGW3" s="995"/>
      <c r="AGX3" s="995"/>
      <c r="AGY3" s="995"/>
      <c r="AGZ3" s="995"/>
      <c r="AHA3" s="995"/>
      <c r="AHB3" s="995"/>
      <c r="AHC3" s="995"/>
      <c r="AHD3" s="995"/>
      <c r="AHE3" s="995"/>
      <c r="AHF3" s="995"/>
      <c r="AHG3" s="995"/>
      <c r="AHH3" s="995"/>
      <c r="AHI3" s="995"/>
      <c r="AHJ3" s="995"/>
      <c r="AHK3" s="995"/>
      <c r="AHL3" s="995"/>
      <c r="AHM3" s="995"/>
      <c r="AHN3" s="995"/>
      <c r="AHO3" s="995"/>
      <c r="AHP3" s="995"/>
      <c r="AHQ3" s="995"/>
      <c r="AHR3" s="995"/>
      <c r="AHS3" s="995"/>
      <c r="AHT3" s="995"/>
      <c r="AHU3" s="995"/>
      <c r="AHV3" s="995"/>
      <c r="AHW3" s="995"/>
      <c r="AHX3" s="995"/>
      <c r="AHY3" s="995"/>
      <c r="AHZ3" s="995"/>
      <c r="AIA3" s="995"/>
      <c r="AIB3" s="995"/>
      <c r="AIC3" s="995"/>
      <c r="AID3" s="995"/>
      <c r="AIE3" s="995"/>
      <c r="AIF3" s="995"/>
      <c r="AIG3" s="995"/>
      <c r="AIH3" s="995"/>
      <c r="AII3" s="995"/>
      <c r="AIJ3" s="995"/>
      <c r="AIK3" s="995"/>
      <c r="AIL3" s="995"/>
      <c r="AIM3" s="995"/>
      <c r="AIN3" s="995"/>
      <c r="AIO3" s="995"/>
      <c r="AIP3" s="995"/>
      <c r="AIQ3" s="995"/>
      <c r="AIR3" s="995"/>
      <c r="AIS3" s="995"/>
      <c r="AIT3" s="995"/>
      <c r="AIU3" s="995"/>
      <c r="AIV3" s="995"/>
      <c r="AIW3" s="995"/>
      <c r="AIX3" s="995"/>
      <c r="AIY3" s="995"/>
      <c r="AIZ3" s="995"/>
      <c r="AJA3" s="995"/>
      <c r="AJB3" s="995"/>
      <c r="AJC3" s="995"/>
      <c r="AJD3" s="995"/>
      <c r="AJE3" s="995"/>
      <c r="AJF3" s="995"/>
      <c r="AJG3" s="995"/>
      <c r="AJH3" s="995"/>
      <c r="AJI3" s="995"/>
      <c r="AJJ3" s="995"/>
      <c r="AJK3" s="995"/>
      <c r="AJL3" s="995"/>
      <c r="AJM3" s="995"/>
      <c r="AJN3" s="995"/>
      <c r="AJO3" s="995"/>
      <c r="AJP3" s="995"/>
      <c r="AJQ3" s="995"/>
      <c r="AJR3" s="995"/>
      <c r="AJS3" s="995"/>
      <c r="AJT3" s="995"/>
      <c r="AJU3" s="995"/>
      <c r="AJV3" s="995"/>
      <c r="AJW3" s="995"/>
      <c r="AJX3" s="995"/>
      <c r="AJY3" s="995"/>
      <c r="AJZ3" s="995"/>
      <c r="AKA3" s="995"/>
      <c r="AKB3" s="995"/>
      <c r="AKC3" s="995"/>
      <c r="AKD3" s="995"/>
      <c r="AKE3" s="995"/>
      <c r="AKF3" s="995"/>
      <c r="AKG3" s="995"/>
      <c r="AKH3" s="995"/>
      <c r="AKI3" s="995"/>
      <c r="AKJ3" s="995"/>
      <c r="AKK3" s="995"/>
      <c r="AKL3" s="995"/>
      <c r="AKM3" s="995"/>
      <c r="AKN3" s="995"/>
      <c r="AKO3" s="995"/>
      <c r="AKP3" s="995"/>
      <c r="AKQ3" s="995"/>
      <c r="AKR3" s="995"/>
      <c r="AKS3" s="995"/>
      <c r="AKT3" s="995"/>
      <c r="AKU3" s="995"/>
      <c r="AKV3" s="995"/>
      <c r="AKW3" s="995"/>
      <c r="AKX3" s="995"/>
      <c r="AKY3" s="995"/>
      <c r="AKZ3" s="995"/>
      <c r="ALA3" s="995"/>
      <c r="ALB3" s="995"/>
      <c r="ALC3" s="995"/>
      <c r="ALD3" s="995"/>
      <c r="ALE3" s="995"/>
      <c r="ALF3" s="995"/>
      <c r="ALG3" s="995"/>
      <c r="ALH3" s="995"/>
      <c r="ALI3" s="995"/>
      <c r="ALJ3" s="995"/>
      <c r="ALK3" s="995"/>
      <c r="ALL3" s="995"/>
      <c r="ALM3" s="995"/>
      <c r="ALN3" s="995"/>
      <c r="ALO3" s="995"/>
      <c r="ALP3" s="995"/>
      <c r="ALQ3" s="995"/>
      <c r="ALR3" s="995"/>
      <c r="ALS3" s="995"/>
      <c r="ALT3" s="995"/>
      <c r="ALU3" s="995"/>
      <c r="ALV3" s="995"/>
      <c r="ALW3" s="995"/>
      <c r="ALX3" s="995"/>
      <c r="ALY3" s="995"/>
      <c r="ALZ3" s="995"/>
      <c r="AMA3" s="995"/>
      <c r="AMB3" s="995"/>
      <c r="AMC3" s="995"/>
      <c r="AMD3" s="995"/>
      <c r="AME3" s="995"/>
      <c r="AMF3" s="995"/>
      <c r="AMG3" s="995"/>
      <c r="AMH3" s="995"/>
      <c r="AMI3" s="995"/>
      <c r="AMJ3" s="995"/>
      <c r="AMK3" s="995"/>
      <c r="AML3" s="995"/>
      <c r="AMM3" s="995"/>
      <c r="AMN3" s="995"/>
      <c r="AMO3" s="995"/>
      <c r="AMP3" s="995"/>
      <c r="AMQ3" s="995"/>
      <c r="AMR3" s="995"/>
      <c r="AMS3" s="995"/>
      <c r="AMT3" s="995"/>
      <c r="AMU3" s="995"/>
      <c r="AMV3" s="995"/>
      <c r="AMW3" s="995"/>
      <c r="AMX3" s="995"/>
      <c r="AMY3" s="995"/>
      <c r="AMZ3" s="995"/>
      <c r="ANA3" s="995"/>
      <c r="ANB3" s="995"/>
      <c r="ANC3" s="995"/>
      <c r="AND3" s="995"/>
      <c r="ANE3" s="995"/>
      <c r="ANF3" s="995"/>
      <c r="ANG3" s="995"/>
      <c r="ANH3" s="995"/>
      <c r="ANI3" s="995"/>
      <c r="ANJ3" s="995"/>
      <c r="ANK3" s="995"/>
      <c r="ANL3" s="995"/>
      <c r="ANM3" s="995"/>
      <c r="ANN3" s="995"/>
      <c r="ANO3" s="995"/>
      <c r="ANP3" s="995"/>
      <c r="ANQ3" s="995"/>
      <c r="ANR3" s="995"/>
      <c r="ANS3" s="995"/>
      <c r="ANT3" s="995"/>
      <c r="ANU3" s="995"/>
      <c r="ANV3" s="995"/>
      <c r="ANW3" s="995"/>
      <c r="ANX3" s="995"/>
      <c r="ANY3" s="995"/>
      <c r="ANZ3" s="995"/>
      <c r="AOA3" s="995"/>
      <c r="AOB3" s="995"/>
      <c r="AOC3" s="995"/>
      <c r="AOD3" s="995"/>
      <c r="AOE3" s="995"/>
      <c r="AOF3" s="995"/>
      <c r="AOG3" s="995"/>
      <c r="AOH3" s="995"/>
      <c r="AOI3" s="995"/>
      <c r="AOJ3" s="995"/>
      <c r="AOK3" s="995"/>
      <c r="AOL3" s="995"/>
      <c r="AOM3" s="995"/>
      <c r="AON3" s="995"/>
      <c r="AOO3" s="995"/>
      <c r="AOP3" s="995"/>
      <c r="AOQ3" s="995"/>
      <c r="AOR3" s="995"/>
      <c r="AOS3" s="995"/>
      <c r="AOT3" s="995"/>
      <c r="AOU3" s="995"/>
      <c r="AOV3" s="995"/>
      <c r="AOW3" s="995"/>
      <c r="AOX3" s="995"/>
      <c r="AOY3" s="995"/>
      <c r="AOZ3" s="995"/>
      <c r="APA3" s="995"/>
      <c r="APB3" s="995"/>
      <c r="APC3" s="995"/>
      <c r="APD3" s="995"/>
      <c r="APE3" s="995"/>
      <c r="APF3" s="995"/>
      <c r="APG3" s="995"/>
      <c r="APH3" s="995"/>
      <c r="API3" s="995"/>
      <c r="APJ3" s="995"/>
      <c r="APK3" s="995"/>
      <c r="APL3" s="995"/>
      <c r="APM3" s="995"/>
      <c r="APN3" s="995"/>
      <c r="APO3" s="995"/>
      <c r="APP3" s="995"/>
      <c r="APQ3" s="995"/>
      <c r="APR3" s="995"/>
      <c r="APS3" s="995"/>
      <c r="APT3" s="995"/>
      <c r="APU3" s="995"/>
      <c r="APV3" s="995"/>
      <c r="APW3" s="995"/>
      <c r="APX3" s="995"/>
      <c r="APY3" s="995"/>
      <c r="APZ3" s="995"/>
      <c r="AQA3" s="995"/>
      <c r="AQB3" s="995"/>
      <c r="AQC3" s="995"/>
      <c r="AQD3" s="995"/>
      <c r="AQE3" s="995"/>
      <c r="AQF3" s="995"/>
      <c r="AQG3" s="995"/>
      <c r="AQH3" s="995"/>
      <c r="AQI3" s="995"/>
      <c r="AQJ3" s="995"/>
      <c r="AQK3" s="995"/>
      <c r="AQL3" s="995"/>
      <c r="AQM3" s="995"/>
      <c r="AQN3" s="995"/>
      <c r="AQO3" s="995"/>
      <c r="AQP3" s="995"/>
      <c r="AQQ3" s="995"/>
      <c r="AQR3" s="995"/>
      <c r="AQS3" s="995"/>
      <c r="AQT3" s="995"/>
      <c r="AQU3" s="995"/>
      <c r="AQV3" s="995"/>
      <c r="AQW3" s="995"/>
      <c r="AQX3" s="995"/>
      <c r="AQY3" s="995"/>
      <c r="AQZ3" s="995"/>
      <c r="ARA3" s="995"/>
      <c r="ARB3" s="995"/>
      <c r="ARC3" s="995"/>
      <c r="ARD3" s="995"/>
      <c r="ARE3" s="995"/>
      <c r="ARF3" s="995"/>
      <c r="ARG3" s="995"/>
      <c r="ARH3" s="995"/>
      <c r="ARI3" s="995"/>
      <c r="ARJ3" s="995"/>
      <c r="ARK3" s="995"/>
      <c r="ARL3" s="995"/>
      <c r="ARM3" s="995"/>
      <c r="ARN3" s="995"/>
      <c r="ARO3" s="995"/>
      <c r="ARP3" s="995"/>
      <c r="ARQ3" s="995"/>
      <c r="ARR3" s="995"/>
      <c r="ARS3" s="995"/>
      <c r="ART3" s="995"/>
      <c r="ARU3" s="995"/>
      <c r="ARV3" s="995"/>
      <c r="ARW3" s="995"/>
      <c r="ARX3" s="995"/>
      <c r="ARY3" s="995"/>
      <c r="ARZ3" s="995"/>
      <c r="ASA3" s="995"/>
      <c r="ASB3" s="995"/>
      <c r="ASC3" s="995"/>
      <c r="ASD3" s="995"/>
      <c r="ASE3" s="995"/>
      <c r="ASF3" s="995"/>
      <c r="ASG3" s="995"/>
      <c r="ASH3" s="995"/>
      <c r="ASI3" s="995"/>
      <c r="ASJ3" s="995"/>
      <c r="ASK3" s="995"/>
      <c r="ASL3" s="995"/>
      <c r="ASM3" s="995"/>
      <c r="ASN3" s="995"/>
      <c r="ASO3" s="995"/>
      <c r="ASP3" s="995"/>
      <c r="ASQ3" s="995"/>
      <c r="ASR3" s="995"/>
      <c r="ASS3" s="995"/>
      <c r="AST3" s="995"/>
      <c r="ASU3" s="995"/>
      <c r="ASV3" s="995"/>
      <c r="ASW3" s="995"/>
      <c r="ASX3" s="995"/>
      <c r="ASY3" s="995"/>
      <c r="ASZ3" s="995"/>
      <c r="ATA3" s="995"/>
      <c r="ATB3" s="995"/>
      <c r="ATC3" s="995"/>
      <c r="ATD3" s="995"/>
      <c r="ATE3" s="995"/>
      <c r="ATF3" s="995"/>
      <c r="ATG3" s="995"/>
      <c r="ATH3" s="995"/>
      <c r="ATI3" s="995"/>
      <c r="ATJ3" s="995"/>
      <c r="ATK3" s="995"/>
      <c r="ATL3" s="995"/>
      <c r="ATM3" s="995"/>
      <c r="ATN3" s="995"/>
      <c r="ATO3" s="995"/>
      <c r="ATP3" s="995"/>
      <c r="ATQ3" s="995"/>
      <c r="ATR3" s="995"/>
      <c r="ATS3" s="995"/>
      <c r="ATT3" s="995"/>
      <c r="ATU3" s="995"/>
      <c r="ATV3" s="995"/>
      <c r="ATW3" s="995"/>
      <c r="ATX3" s="995"/>
      <c r="ATY3" s="995"/>
      <c r="ATZ3" s="995"/>
      <c r="AUA3" s="995"/>
      <c r="AUB3" s="995"/>
      <c r="AUC3" s="995"/>
      <c r="AUD3" s="995"/>
      <c r="AUE3" s="995"/>
      <c r="AUF3" s="995"/>
      <c r="AUG3" s="995"/>
      <c r="AUH3" s="995"/>
      <c r="AUI3" s="995"/>
      <c r="AUJ3" s="995"/>
      <c r="AUK3" s="995"/>
      <c r="AUL3" s="995"/>
      <c r="AUM3" s="995"/>
      <c r="AUN3" s="995"/>
      <c r="AUO3" s="995"/>
      <c r="AUP3" s="995"/>
      <c r="AUQ3" s="995"/>
      <c r="AUR3" s="995"/>
      <c r="AUS3" s="995"/>
      <c r="AUT3" s="995"/>
      <c r="AUU3" s="995"/>
      <c r="AUV3" s="995"/>
      <c r="AUW3" s="995"/>
      <c r="AUX3" s="995"/>
      <c r="AUY3" s="995"/>
      <c r="AUZ3" s="995"/>
      <c r="AVA3" s="995"/>
      <c r="AVB3" s="995"/>
      <c r="AVC3" s="995"/>
      <c r="AVD3" s="995"/>
      <c r="AVE3" s="995"/>
      <c r="AVF3" s="995"/>
      <c r="AVG3" s="995"/>
      <c r="AVH3" s="995"/>
      <c r="AVI3" s="995"/>
      <c r="AVJ3" s="995"/>
      <c r="AVK3" s="995"/>
      <c r="AVL3" s="995"/>
      <c r="AVM3" s="995"/>
      <c r="AVN3" s="995"/>
      <c r="AVO3" s="995"/>
      <c r="AVP3" s="995"/>
      <c r="AVQ3" s="995"/>
      <c r="AVR3" s="995"/>
      <c r="AVS3" s="995"/>
      <c r="AVT3" s="995"/>
      <c r="AVU3" s="995"/>
      <c r="AVV3" s="995"/>
      <c r="AVW3" s="995"/>
      <c r="AVX3" s="995"/>
      <c r="AVY3" s="995"/>
      <c r="AVZ3" s="995"/>
      <c r="AWA3" s="995"/>
      <c r="AWB3" s="995"/>
      <c r="AWC3" s="995"/>
      <c r="AWD3" s="995"/>
      <c r="AWE3" s="995"/>
      <c r="AWF3" s="995"/>
      <c r="AWG3" s="995"/>
      <c r="AWH3" s="995"/>
      <c r="AWI3" s="995"/>
      <c r="AWJ3" s="995"/>
      <c r="AWK3" s="995"/>
      <c r="AWL3" s="995"/>
      <c r="AWM3" s="995"/>
      <c r="AWN3" s="995"/>
      <c r="AWO3" s="995"/>
      <c r="AWP3" s="995"/>
      <c r="AWQ3" s="995"/>
      <c r="AWR3" s="995"/>
      <c r="AWS3" s="995"/>
      <c r="AWT3" s="995"/>
      <c r="AWU3" s="995"/>
      <c r="AWV3" s="995"/>
      <c r="AWW3" s="995"/>
      <c r="AWX3" s="995"/>
      <c r="AWY3" s="995"/>
      <c r="AWZ3" s="995"/>
      <c r="AXA3" s="995"/>
      <c r="AXB3" s="995"/>
      <c r="AXC3" s="995"/>
      <c r="AXD3" s="995"/>
      <c r="AXE3" s="995"/>
      <c r="AXF3" s="995"/>
      <c r="AXG3" s="995"/>
      <c r="AXH3" s="995"/>
      <c r="AXI3" s="995"/>
      <c r="AXJ3" s="995"/>
      <c r="AXK3" s="995"/>
      <c r="AXL3" s="995"/>
      <c r="AXM3" s="995"/>
      <c r="AXN3" s="995"/>
      <c r="AXO3" s="995"/>
      <c r="AXP3" s="995"/>
      <c r="AXQ3" s="995"/>
      <c r="AXR3" s="995"/>
      <c r="AXS3" s="995"/>
      <c r="AXT3" s="995"/>
      <c r="AXU3" s="995"/>
      <c r="AXV3" s="995"/>
      <c r="AXW3" s="995"/>
      <c r="AXX3" s="995"/>
      <c r="AXY3" s="995"/>
      <c r="AXZ3" s="995"/>
      <c r="AYA3" s="995"/>
      <c r="AYB3" s="995"/>
      <c r="AYC3" s="995"/>
      <c r="AYD3" s="995"/>
      <c r="AYE3" s="995"/>
      <c r="AYF3" s="995"/>
      <c r="AYG3" s="995"/>
      <c r="AYH3" s="995"/>
      <c r="AYI3" s="995"/>
      <c r="AYJ3" s="995"/>
      <c r="AYK3" s="995"/>
      <c r="AYL3" s="995"/>
      <c r="AYM3" s="995"/>
      <c r="AYN3" s="995"/>
      <c r="AYO3" s="995"/>
      <c r="AYP3" s="995"/>
      <c r="AYQ3" s="995"/>
      <c r="AYR3" s="995"/>
      <c r="AYS3" s="995"/>
      <c r="AYT3" s="995"/>
      <c r="AYU3" s="995"/>
      <c r="AYV3" s="995"/>
      <c r="AYW3" s="995"/>
      <c r="AYX3" s="995"/>
      <c r="AYY3" s="995"/>
      <c r="AYZ3" s="995"/>
      <c r="AZA3" s="995"/>
      <c r="AZB3" s="995"/>
      <c r="AZC3" s="995"/>
      <c r="AZD3" s="995"/>
      <c r="AZE3" s="995"/>
      <c r="AZF3" s="995"/>
      <c r="AZG3" s="995"/>
      <c r="AZH3" s="995"/>
      <c r="AZI3" s="995"/>
      <c r="AZJ3" s="995"/>
      <c r="AZK3" s="995"/>
      <c r="AZL3" s="995"/>
      <c r="AZM3" s="995"/>
      <c r="AZN3" s="995"/>
      <c r="AZO3" s="995"/>
      <c r="AZP3" s="995"/>
      <c r="AZQ3" s="995"/>
      <c r="AZR3" s="995"/>
      <c r="AZS3" s="995"/>
      <c r="AZT3" s="995"/>
      <c r="AZU3" s="995"/>
      <c r="AZV3" s="995"/>
      <c r="AZW3" s="995"/>
      <c r="AZX3" s="995"/>
      <c r="AZY3" s="995"/>
      <c r="AZZ3" s="995"/>
      <c r="BAA3" s="995"/>
      <c r="BAB3" s="995"/>
      <c r="BAC3" s="995"/>
      <c r="BAD3" s="995"/>
      <c r="BAE3" s="995"/>
      <c r="BAF3" s="995"/>
      <c r="BAG3" s="995"/>
      <c r="BAH3" s="995"/>
      <c r="BAI3" s="995"/>
      <c r="BAJ3" s="995"/>
      <c r="BAK3" s="995"/>
      <c r="BAL3" s="995"/>
      <c r="BAM3" s="995"/>
      <c r="BAN3" s="995"/>
      <c r="BAO3" s="995"/>
      <c r="BAP3" s="995"/>
      <c r="BAQ3" s="995"/>
      <c r="BAR3" s="995"/>
      <c r="BAS3" s="995"/>
      <c r="BAT3" s="995"/>
      <c r="BAU3" s="995"/>
      <c r="BAV3" s="995"/>
      <c r="BAW3" s="995"/>
      <c r="BAX3" s="995"/>
      <c r="BAY3" s="995"/>
      <c r="BAZ3" s="995"/>
      <c r="BBA3" s="995"/>
      <c r="BBB3" s="995"/>
      <c r="BBC3" s="995"/>
      <c r="BBD3" s="995"/>
      <c r="BBE3" s="995"/>
      <c r="BBF3" s="995"/>
      <c r="BBG3" s="995"/>
      <c r="BBH3" s="995"/>
      <c r="BBI3" s="995"/>
      <c r="BBJ3" s="995"/>
      <c r="BBK3" s="995"/>
      <c r="BBL3" s="995"/>
      <c r="BBM3" s="995"/>
      <c r="BBN3" s="995"/>
      <c r="BBO3" s="995"/>
      <c r="BBP3" s="995"/>
      <c r="BBQ3" s="995"/>
      <c r="BBR3" s="995"/>
      <c r="BBS3" s="995"/>
      <c r="BBT3" s="995"/>
      <c r="BBU3" s="995"/>
      <c r="BBV3" s="995"/>
      <c r="BBW3" s="995"/>
      <c r="BBX3" s="995"/>
      <c r="BBY3" s="995"/>
      <c r="BBZ3" s="995"/>
      <c r="BCA3" s="995"/>
      <c r="BCB3" s="995"/>
      <c r="BCC3" s="995"/>
      <c r="BCD3" s="995"/>
      <c r="BCE3" s="995"/>
      <c r="BCF3" s="995"/>
      <c r="BCG3" s="995"/>
      <c r="BCH3" s="995"/>
      <c r="BCI3" s="995"/>
      <c r="BCJ3" s="995"/>
      <c r="BCK3" s="995"/>
      <c r="BCL3" s="995"/>
      <c r="BCM3" s="995"/>
      <c r="BCN3" s="995"/>
      <c r="BCO3" s="995"/>
      <c r="BCP3" s="995"/>
      <c r="BCQ3" s="995"/>
      <c r="BCR3" s="995"/>
      <c r="BCS3" s="995"/>
      <c r="BCT3" s="995"/>
      <c r="BCU3" s="995"/>
      <c r="BCV3" s="995"/>
      <c r="BCW3" s="995"/>
      <c r="BCX3" s="995"/>
      <c r="BCY3" s="995"/>
      <c r="BCZ3" s="995"/>
      <c r="BDA3" s="995"/>
      <c r="BDB3" s="995"/>
      <c r="BDC3" s="995"/>
      <c r="BDD3" s="995"/>
      <c r="BDE3" s="995"/>
      <c r="BDF3" s="995"/>
      <c r="BDG3" s="995"/>
      <c r="BDH3" s="995"/>
      <c r="BDI3" s="995"/>
      <c r="BDJ3" s="995"/>
      <c r="BDK3" s="995"/>
      <c r="BDL3" s="995"/>
      <c r="BDM3" s="995"/>
      <c r="BDN3" s="995"/>
      <c r="BDO3" s="995"/>
      <c r="BDP3" s="995"/>
      <c r="BDQ3" s="995"/>
      <c r="BDR3" s="995"/>
      <c r="BDS3" s="995"/>
      <c r="BDT3" s="995"/>
      <c r="BDU3" s="995"/>
      <c r="BDV3" s="995"/>
      <c r="BDW3" s="995"/>
      <c r="BDX3" s="995"/>
      <c r="BDY3" s="995"/>
      <c r="BDZ3" s="995"/>
      <c r="BEA3" s="995"/>
      <c r="BEB3" s="995"/>
      <c r="BEC3" s="995"/>
      <c r="BED3" s="995"/>
      <c r="BEE3" s="995"/>
      <c r="BEF3" s="995"/>
      <c r="BEG3" s="995"/>
      <c r="BEH3" s="995"/>
      <c r="BEI3" s="995"/>
      <c r="BEJ3" s="995"/>
      <c r="BEK3" s="995"/>
      <c r="BEL3" s="995"/>
      <c r="BEM3" s="995"/>
      <c r="BEN3" s="995"/>
      <c r="BEO3" s="995"/>
      <c r="BEP3" s="995"/>
      <c r="BEQ3" s="995"/>
      <c r="BER3" s="995"/>
      <c r="BES3" s="995"/>
      <c r="BET3" s="995"/>
      <c r="BEU3" s="995"/>
      <c r="BEV3" s="995"/>
      <c r="BEW3" s="995"/>
      <c r="BEX3" s="995"/>
      <c r="BEY3" s="995"/>
      <c r="BEZ3" s="995"/>
      <c r="BFA3" s="995"/>
      <c r="BFB3" s="995"/>
      <c r="BFC3" s="995"/>
      <c r="BFD3" s="995"/>
      <c r="BFE3" s="995"/>
      <c r="BFF3" s="995"/>
      <c r="BFG3" s="995"/>
      <c r="BFH3" s="995"/>
      <c r="BFI3" s="995"/>
      <c r="BFJ3" s="995"/>
      <c r="BFK3" s="995"/>
      <c r="BFL3" s="995"/>
      <c r="BFM3" s="995"/>
      <c r="BFN3" s="995"/>
      <c r="BFO3" s="995"/>
      <c r="BFP3" s="995"/>
      <c r="BFQ3" s="995"/>
      <c r="BFR3" s="995"/>
      <c r="BFS3" s="995"/>
      <c r="BFT3" s="995"/>
      <c r="BFU3" s="995"/>
      <c r="BFV3" s="995"/>
      <c r="BFW3" s="995"/>
      <c r="BFX3" s="995"/>
      <c r="BFY3" s="995"/>
      <c r="BFZ3" s="995"/>
      <c r="BGA3" s="995"/>
      <c r="BGB3" s="995"/>
      <c r="BGC3" s="995"/>
      <c r="BGD3" s="995"/>
      <c r="BGE3" s="995"/>
      <c r="BGF3" s="995"/>
      <c r="BGG3" s="995"/>
      <c r="BGH3" s="995"/>
      <c r="BGI3" s="995"/>
      <c r="BGJ3" s="995"/>
      <c r="BGK3" s="995"/>
      <c r="BGL3" s="995"/>
      <c r="BGM3" s="995"/>
      <c r="BGN3" s="995"/>
      <c r="BGO3" s="995"/>
      <c r="BGP3" s="995"/>
      <c r="BGQ3" s="995"/>
      <c r="BGR3" s="995"/>
      <c r="BGS3" s="995"/>
      <c r="BGT3" s="995"/>
      <c r="BGU3" s="995"/>
      <c r="BGV3" s="995"/>
      <c r="BGW3" s="995"/>
      <c r="BGX3" s="995"/>
      <c r="BGY3" s="995"/>
      <c r="BGZ3" s="995"/>
      <c r="BHA3" s="995"/>
      <c r="BHB3" s="995"/>
      <c r="BHC3" s="995"/>
      <c r="BHD3" s="995"/>
      <c r="BHE3" s="995"/>
      <c r="BHF3" s="995"/>
      <c r="BHG3" s="995"/>
      <c r="BHH3" s="995"/>
      <c r="BHI3" s="995"/>
      <c r="BHJ3" s="995"/>
      <c r="BHK3" s="995"/>
      <c r="BHL3" s="995"/>
      <c r="BHM3" s="995"/>
      <c r="BHN3" s="995"/>
      <c r="BHO3" s="995"/>
      <c r="BHP3" s="995"/>
      <c r="BHQ3" s="995"/>
      <c r="BHR3" s="995"/>
      <c r="BHS3" s="995"/>
      <c r="BHT3" s="995"/>
      <c r="BHU3" s="995"/>
      <c r="BHV3" s="995"/>
      <c r="BHW3" s="995"/>
      <c r="BHX3" s="995"/>
      <c r="BHY3" s="995"/>
      <c r="BHZ3" s="995"/>
      <c r="BIA3" s="995"/>
      <c r="BIB3" s="995"/>
      <c r="BIC3" s="995"/>
      <c r="BID3" s="995"/>
      <c r="BIE3" s="995"/>
      <c r="BIF3" s="995"/>
      <c r="BIG3" s="995"/>
      <c r="BIH3" s="995"/>
      <c r="BII3" s="995"/>
      <c r="BIJ3" s="995"/>
      <c r="BIK3" s="995"/>
      <c r="BIL3" s="995"/>
      <c r="BIM3" s="995"/>
      <c r="BIN3" s="995"/>
      <c r="BIO3" s="995"/>
      <c r="BIP3" s="995"/>
      <c r="BIQ3" s="995"/>
      <c r="BIR3" s="995"/>
      <c r="BIS3" s="995"/>
      <c r="BIT3" s="995"/>
      <c r="BIU3" s="995"/>
      <c r="BIV3" s="995"/>
      <c r="BIW3" s="995"/>
      <c r="BIX3" s="995"/>
      <c r="BIY3" s="995"/>
      <c r="BIZ3" s="995"/>
      <c r="BJA3" s="995"/>
      <c r="BJB3" s="995"/>
      <c r="BJC3" s="995"/>
      <c r="BJD3" s="995"/>
      <c r="BJE3" s="995"/>
      <c r="BJF3" s="995"/>
      <c r="BJG3" s="995"/>
      <c r="BJH3" s="995"/>
      <c r="BJI3" s="995"/>
      <c r="BJJ3" s="995"/>
      <c r="BJK3" s="995"/>
      <c r="BJL3" s="995"/>
      <c r="BJM3" s="995"/>
      <c r="BJN3" s="995"/>
      <c r="BJO3" s="995"/>
      <c r="BJP3" s="995"/>
      <c r="BJQ3" s="995"/>
      <c r="BJR3" s="995"/>
      <c r="BJS3" s="995"/>
      <c r="BJT3" s="995"/>
      <c r="BJU3" s="995"/>
      <c r="BJV3" s="995"/>
      <c r="BJW3" s="995"/>
      <c r="BJX3" s="995"/>
      <c r="BJY3" s="995"/>
      <c r="BJZ3" s="995"/>
      <c r="BKA3" s="995"/>
      <c r="BKB3" s="995"/>
      <c r="BKC3" s="995"/>
      <c r="BKD3" s="995"/>
      <c r="BKE3" s="995"/>
      <c r="BKF3" s="995"/>
      <c r="BKG3" s="995"/>
      <c r="BKH3" s="995"/>
      <c r="BKI3" s="995"/>
      <c r="BKJ3" s="995"/>
      <c r="BKK3" s="995"/>
      <c r="BKL3" s="995"/>
      <c r="BKM3" s="995"/>
      <c r="BKN3" s="995"/>
      <c r="BKO3" s="995"/>
      <c r="BKP3" s="995"/>
      <c r="BKQ3" s="995"/>
      <c r="BKR3" s="995"/>
      <c r="BKS3" s="995"/>
      <c r="BKT3" s="995"/>
      <c r="BKU3" s="995"/>
      <c r="BKV3" s="995"/>
      <c r="BKW3" s="995"/>
      <c r="BKX3" s="995"/>
      <c r="BKY3" s="995"/>
      <c r="BKZ3" s="995"/>
      <c r="BLA3" s="995"/>
      <c r="BLB3" s="995"/>
      <c r="BLC3" s="995"/>
      <c r="BLD3" s="995"/>
      <c r="BLE3" s="995"/>
      <c r="BLF3" s="995"/>
      <c r="BLG3" s="995"/>
      <c r="BLH3" s="995"/>
      <c r="BLI3" s="995"/>
      <c r="BLJ3" s="995"/>
      <c r="BLK3" s="995"/>
      <c r="BLL3" s="995"/>
      <c r="BLM3" s="995"/>
      <c r="BLN3" s="995"/>
      <c r="BLO3" s="995"/>
      <c r="BLP3" s="995"/>
      <c r="BLQ3" s="995"/>
      <c r="BLR3" s="995"/>
      <c r="BLS3" s="995"/>
      <c r="BLT3" s="995"/>
      <c r="BLU3" s="995"/>
      <c r="BLV3" s="995"/>
      <c r="BLW3" s="995"/>
      <c r="BLX3" s="995"/>
      <c r="BLY3" s="995"/>
      <c r="BLZ3" s="995"/>
      <c r="BMA3" s="995"/>
      <c r="BMB3" s="995"/>
      <c r="BMC3" s="995"/>
      <c r="BMD3" s="995"/>
      <c r="BME3" s="995"/>
      <c r="BMF3" s="995"/>
      <c r="BMG3" s="995"/>
      <c r="BMH3" s="995"/>
      <c r="BMI3" s="995"/>
      <c r="BMJ3" s="995"/>
      <c r="BMK3" s="995"/>
      <c r="BML3" s="995"/>
      <c r="BMM3" s="995"/>
      <c r="BMN3" s="995"/>
      <c r="BMO3" s="995"/>
      <c r="BMP3" s="995"/>
      <c r="BMQ3" s="995"/>
      <c r="BMR3" s="995"/>
      <c r="BMS3" s="995"/>
      <c r="BMT3" s="995"/>
      <c r="BMU3" s="995"/>
      <c r="BMV3" s="995"/>
      <c r="BMW3" s="995"/>
      <c r="BMX3" s="995"/>
      <c r="BMY3" s="995"/>
      <c r="BMZ3" s="995"/>
      <c r="BNA3" s="995"/>
      <c r="BNB3" s="995"/>
      <c r="BNC3" s="995"/>
      <c r="BND3" s="995"/>
      <c r="BNE3" s="995"/>
      <c r="BNF3" s="995"/>
      <c r="BNG3" s="995"/>
      <c r="BNH3" s="995"/>
      <c r="BNI3" s="995"/>
      <c r="BNJ3" s="995"/>
      <c r="BNK3" s="995"/>
      <c r="BNL3" s="995"/>
      <c r="BNM3" s="995"/>
      <c r="BNN3" s="995"/>
      <c r="BNO3" s="995"/>
      <c r="BNP3" s="995"/>
      <c r="BNQ3" s="995"/>
      <c r="BNR3" s="995"/>
      <c r="BNS3" s="995"/>
      <c r="BNT3" s="995"/>
      <c r="BNU3" s="995"/>
      <c r="BNV3" s="995"/>
      <c r="BNW3" s="995"/>
      <c r="BNX3" s="995"/>
      <c r="BNY3" s="995"/>
      <c r="BNZ3" s="995"/>
      <c r="BOA3" s="995"/>
      <c r="BOB3" s="995"/>
      <c r="BOC3" s="995"/>
      <c r="BOD3" s="995"/>
      <c r="BOE3" s="995"/>
      <c r="BOF3" s="995"/>
      <c r="BOG3" s="995"/>
      <c r="BOH3" s="995"/>
      <c r="BOI3" s="995"/>
      <c r="BOJ3" s="995"/>
      <c r="BOK3" s="995"/>
      <c r="BOL3" s="995"/>
      <c r="BOM3" s="995"/>
      <c r="BON3" s="995"/>
      <c r="BOO3" s="995"/>
      <c r="BOP3" s="995"/>
      <c r="BOQ3" s="995"/>
      <c r="BOR3" s="995"/>
      <c r="BOS3" s="995"/>
      <c r="BOT3" s="995"/>
      <c r="BOU3" s="995"/>
      <c r="BOV3" s="995"/>
      <c r="BOW3" s="995"/>
      <c r="BOX3" s="995"/>
      <c r="BOY3" s="995"/>
      <c r="BOZ3" s="995"/>
      <c r="BPA3" s="995"/>
      <c r="BPB3" s="995"/>
      <c r="BPC3" s="995"/>
      <c r="BPD3" s="995"/>
      <c r="BPE3" s="995"/>
      <c r="BPF3" s="995"/>
      <c r="BPG3" s="995"/>
      <c r="BPH3" s="995"/>
      <c r="BPI3" s="995"/>
      <c r="BPJ3" s="995"/>
      <c r="BPK3" s="995"/>
      <c r="BPL3" s="995"/>
      <c r="BPM3" s="995"/>
      <c r="BPN3" s="995"/>
      <c r="BPO3" s="995"/>
      <c r="BPP3" s="995"/>
      <c r="BPQ3" s="995"/>
      <c r="BPR3" s="995"/>
      <c r="BPS3" s="995"/>
      <c r="BPT3" s="995"/>
      <c r="BPU3" s="995"/>
      <c r="BPV3" s="995"/>
      <c r="BPW3" s="995"/>
      <c r="BPX3" s="995"/>
      <c r="BPY3" s="995"/>
      <c r="BPZ3" s="995"/>
      <c r="BQA3" s="995"/>
      <c r="BQB3" s="995"/>
      <c r="BQC3" s="995"/>
      <c r="BQD3" s="995"/>
      <c r="BQE3" s="995"/>
      <c r="BQF3" s="995"/>
      <c r="BQG3" s="995"/>
      <c r="BQH3" s="995"/>
      <c r="BQI3" s="995"/>
      <c r="BQJ3" s="995"/>
      <c r="BQK3" s="995"/>
      <c r="BQL3" s="995"/>
      <c r="BQM3" s="995"/>
      <c r="BQN3" s="995"/>
      <c r="BQO3" s="995"/>
      <c r="BQP3" s="995"/>
      <c r="BQQ3" s="995"/>
      <c r="BQR3" s="995"/>
      <c r="BQS3" s="995"/>
      <c r="BQT3" s="995"/>
      <c r="BQU3" s="995"/>
      <c r="BQV3" s="995"/>
      <c r="BQW3" s="995"/>
      <c r="BQX3" s="995"/>
      <c r="BQY3" s="995"/>
      <c r="BQZ3" s="995"/>
      <c r="BRA3" s="995"/>
      <c r="BRB3" s="995"/>
      <c r="BRC3" s="995"/>
      <c r="BRD3" s="995"/>
      <c r="BRE3" s="995"/>
      <c r="BRF3" s="995"/>
      <c r="BRG3" s="995"/>
      <c r="BRH3" s="995"/>
      <c r="BRI3" s="995"/>
      <c r="BRJ3" s="995"/>
      <c r="BRK3" s="995"/>
      <c r="BRL3" s="995"/>
      <c r="BRM3" s="995"/>
      <c r="BRN3" s="995"/>
      <c r="BRO3" s="995"/>
      <c r="BRP3" s="995"/>
      <c r="BRQ3" s="995"/>
      <c r="BRR3" s="995"/>
      <c r="BRS3" s="995"/>
      <c r="BRT3" s="995"/>
      <c r="BRU3" s="995"/>
      <c r="BRV3" s="995"/>
      <c r="BRW3" s="995"/>
      <c r="BRX3" s="995"/>
      <c r="BRY3" s="995"/>
      <c r="BRZ3" s="995"/>
      <c r="BSA3" s="995"/>
      <c r="BSB3" s="995"/>
      <c r="BSC3" s="995"/>
      <c r="BSD3" s="995"/>
      <c r="BSE3" s="995"/>
      <c r="BSF3" s="995"/>
      <c r="BSG3" s="995"/>
      <c r="BSH3" s="995"/>
      <c r="BSI3" s="995"/>
      <c r="BSJ3" s="995"/>
      <c r="BSK3" s="995"/>
      <c r="BSL3" s="995"/>
      <c r="BSM3" s="995"/>
      <c r="BSN3" s="995"/>
      <c r="BSO3" s="995"/>
      <c r="BSP3" s="995"/>
      <c r="BSQ3" s="995"/>
      <c r="BSR3" s="995"/>
      <c r="BSS3" s="995"/>
      <c r="BST3" s="995"/>
      <c r="BSU3" s="995"/>
      <c r="BSV3" s="995"/>
      <c r="BSW3" s="995"/>
      <c r="BSX3" s="995"/>
      <c r="BSY3" s="995"/>
      <c r="BSZ3" s="995"/>
      <c r="BTA3" s="995"/>
      <c r="BTB3" s="995"/>
      <c r="BTC3" s="995"/>
      <c r="BTD3" s="995"/>
      <c r="BTE3" s="995"/>
      <c r="BTF3" s="995"/>
      <c r="BTG3" s="995"/>
      <c r="BTH3" s="995"/>
      <c r="BTI3" s="995"/>
      <c r="BTJ3" s="995"/>
      <c r="BTK3" s="995"/>
      <c r="BTL3" s="995"/>
      <c r="BTM3" s="995"/>
      <c r="BTN3" s="995"/>
      <c r="BTO3" s="995"/>
      <c r="BTP3" s="995"/>
      <c r="BTQ3" s="995"/>
      <c r="BTR3" s="995"/>
      <c r="BTS3" s="995"/>
      <c r="BTT3" s="995"/>
      <c r="BTU3" s="995"/>
      <c r="BTV3" s="995"/>
      <c r="BTW3" s="995"/>
      <c r="BTX3" s="995"/>
      <c r="BTY3" s="995"/>
      <c r="BTZ3" s="995"/>
      <c r="BUA3" s="995"/>
      <c r="BUB3" s="995"/>
      <c r="BUC3" s="995"/>
      <c r="BUD3" s="995"/>
      <c r="BUE3" s="995"/>
      <c r="BUF3" s="995"/>
      <c r="BUG3" s="995"/>
      <c r="BUH3" s="995"/>
      <c r="BUI3" s="995"/>
      <c r="BUJ3" s="995"/>
      <c r="BUK3" s="995"/>
      <c r="BUL3" s="995"/>
      <c r="BUM3" s="995"/>
      <c r="BUN3" s="995"/>
      <c r="BUO3" s="995"/>
      <c r="BUP3" s="995"/>
      <c r="BUQ3" s="995"/>
      <c r="BUR3" s="995"/>
      <c r="BUS3" s="995"/>
      <c r="BUT3" s="995"/>
      <c r="BUU3" s="995"/>
      <c r="BUV3" s="995"/>
      <c r="BUW3" s="995"/>
      <c r="BUX3" s="995"/>
      <c r="BUY3" s="995"/>
      <c r="BUZ3" s="995"/>
      <c r="BVA3" s="995"/>
      <c r="BVB3" s="995"/>
      <c r="BVC3" s="995"/>
      <c r="BVD3" s="995"/>
      <c r="BVE3" s="995"/>
      <c r="BVF3" s="995"/>
      <c r="BVG3" s="995"/>
      <c r="BVH3" s="995"/>
      <c r="BVI3" s="995"/>
      <c r="BVJ3" s="995"/>
      <c r="BVK3" s="995"/>
      <c r="BVL3" s="995"/>
      <c r="BVM3" s="995"/>
      <c r="BVN3" s="995"/>
      <c r="BVO3" s="995"/>
      <c r="BVP3" s="995"/>
      <c r="BVQ3" s="995"/>
      <c r="BVR3" s="995"/>
      <c r="BVS3" s="995"/>
      <c r="BVT3" s="995"/>
      <c r="BVU3" s="995"/>
      <c r="BVV3" s="995"/>
      <c r="BVW3" s="995"/>
      <c r="BVX3" s="995"/>
      <c r="BVY3" s="995"/>
      <c r="BVZ3" s="995"/>
      <c r="BWA3" s="995"/>
      <c r="BWB3" s="995"/>
      <c r="BWC3" s="995"/>
      <c r="BWD3" s="995"/>
      <c r="BWE3" s="995"/>
      <c r="BWF3" s="995"/>
      <c r="BWG3" s="995"/>
      <c r="BWH3" s="995"/>
      <c r="BWI3" s="995"/>
      <c r="BWJ3" s="995"/>
      <c r="BWK3" s="995"/>
      <c r="BWL3" s="995"/>
      <c r="BWM3" s="995"/>
      <c r="BWN3" s="995"/>
      <c r="BWO3" s="995"/>
      <c r="BWP3" s="995"/>
      <c r="BWQ3" s="995"/>
      <c r="BWR3" s="995"/>
      <c r="BWS3" s="995"/>
      <c r="BWT3" s="995"/>
      <c r="BWU3" s="995"/>
      <c r="BWV3" s="995"/>
      <c r="BWW3" s="995"/>
      <c r="BWX3" s="995"/>
      <c r="BWY3" s="995"/>
      <c r="BWZ3" s="995"/>
      <c r="BXA3" s="995"/>
      <c r="BXB3" s="995"/>
      <c r="BXC3" s="995"/>
      <c r="BXD3" s="995"/>
      <c r="BXE3" s="995"/>
      <c r="BXF3" s="995"/>
      <c r="BXG3" s="995"/>
      <c r="BXH3" s="995"/>
      <c r="BXI3" s="995"/>
      <c r="BXJ3" s="995"/>
      <c r="BXK3" s="995"/>
      <c r="BXL3" s="995"/>
      <c r="BXM3" s="995"/>
      <c r="BXN3" s="995"/>
      <c r="BXO3" s="995"/>
      <c r="BXP3" s="995"/>
      <c r="BXQ3" s="995"/>
      <c r="BXR3" s="995"/>
      <c r="BXS3" s="995"/>
      <c r="BXT3" s="995"/>
      <c r="BXU3" s="995"/>
      <c r="BXV3" s="995"/>
      <c r="BXW3" s="995"/>
      <c r="BXX3" s="995"/>
      <c r="BXY3" s="995"/>
      <c r="BXZ3" s="995"/>
      <c r="BYA3" s="995"/>
      <c r="BYB3" s="995"/>
      <c r="BYC3" s="995"/>
      <c r="BYD3" s="995"/>
      <c r="BYE3" s="995"/>
      <c r="BYF3" s="995"/>
      <c r="BYG3" s="995"/>
      <c r="BYH3" s="995"/>
      <c r="BYI3" s="995"/>
      <c r="BYJ3" s="995"/>
      <c r="BYK3" s="995"/>
      <c r="BYL3" s="995"/>
      <c r="BYM3" s="995"/>
      <c r="BYN3" s="995"/>
      <c r="BYO3" s="995"/>
      <c r="BYP3" s="995"/>
      <c r="BYQ3" s="995"/>
      <c r="BYR3" s="995"/>
      <c r="BYS3" s="995"/>
      <c r="BYT3" s="995"/>
      <c r="BYU3" s="995"/>
      <c r="BYV3" s="995"/>
      <c r="BYW3" s="995"/>
      <c r="BYX3" s="995"/>
      <c r="BYY3" s="995"/>
      <c r="BYZ3" s="995"/>
      <c r="BZA3" s="995"/>
      <c r="BZB3" s="995"/>
      <c r="BZC3" s="995"/>
      <c r="BZD3" s="995"/>
      <c r="BZE3" s="995"/>
      <c r="BZF3" s="995"/>
      <c r="BZG3" s="995"/>
      <c r="BZH3" s="995"/>
      <c r="BZI3" s="995"/>
      <c r="BZJ3" s="995"/>
      <c r="BZK3" s="995"/>
      <c r="BZL3" s="995"/>
      <c r="BZM3" s="995"/>
      <c r="BZN3" s="995"/>
      <c r="BZO3" s="995"/>
      <c r="BZP3" s="995"/>
      <c r="BZQ3" s="995"/>
      <c r="BZR3" s="995"/>
      <c r="BZS3" s="995"/>
      <c r="BZT3" s="995"/>
      <c r="BZU3" s="995"/>
      <c r="BZV3" s="995"/>
      <c r="BZW3" s="995"/>
      <c r="BZX3" s="995"/>
      <c r="BZY3" s="995"/>
      <c r="BZZ3" s="995"/>
      <c r="CAA3" s="995"/>
      <c r="CAB3" s="995"/>
      <c r="CAC3" s="995"/>
      <c r="CAD3" s="995"/>
      <c r="CAE3" s="995"/>
      <c r="CAF3" s="995"/>
      <c r="CAG3" s="995"/>
      <c r="CAH3" s="995"/>
      <c r="CAI3" s="995"/>
      <c r="CAJ3" s="995"/>
      <c r="CAK3" s="995"/>
      <c r="CAL3" s="995"/>
      <c r="CAM3" s="995"/>
      <c r="CAN3" s="995"/>
      <c r="CAO3" s="995"/>
      <c r="CAP3" s="995"/>
      <c r="CAQ3" s="995"/>
      <c r="CAR3" s="995"/>
      <c r="CAS3" s="995"/>
      <c r="CAT3" s="995"/>
      <c r="CAU3" s="995"/>
      <c r="CAV3" s="995"/>
      <c r="CAW3" s="995"/>
      <c r="CAX3" s="995"/>
      <c r="CAY3" s="995"/>
      <c r="CAZ3" s="995"/>
      <c r="CBA3" s="995"/>
      <c r="CBB3" s="995"/>
      <c r="CBC3" s="995"/>
      <c r="CBD3" s="995"/>
      <c r="CBE3" s="995"/>
      <c r="CBF3" s="995"/>
      <c r="CBG3" s="995"/>
      <c r="CBH3" s="995"/>
      <c r="CBI3" s="995"/>
      <c r="CBJ3" s="995"/>
      <c r="CBK3" s="995"/>
      <c r="CBL3" s="995"/>
      <c r="CBM3" s="995"/>
      <c r="CBN3" s="995"/>
      <c r="CBO3" s="995"/>
      <c r="CBP3" s="995"/>
      <c r="CBQ3" s="995"/>
      <c r="CBR3" s="995"/>
      <c r="CBS3" s="995"/>
      <c r="CBT3" s="995"/>
      <c r="CBU3" s="995"/>
      <c r="CBV3" s="995"/>
      <c r="CBW3" s="995"/>
      <c r="CBX3" s="995"/>
      <c r="CBY3" s="995"/>
      <c r="CBZ3" s="995"/>
      <c r="CCA3" s="995"/>
      <c r="CCB3" s="995"/>
      <c r="CCC3" s="995"/>
      <c r="CCD3" s="995"/>
      <c r="CCE3" s="995"/>
      <c r="CCF3" s="995"/>
      <c r="CCG3" s="995"/>
      <c r="CCH3" s="995"/>
      <c r="CCI3" s="995"/>
      <c r="CCJ3" s="995"/>
      <c r="CCK3" s="995"/>
      <c r="CCL3" s="995"/>
      <c r="CCM3" s="995"/>
      <c r="CCN3" s="995"/>
      <c r="CCO3" s="995"/>
      <c r="CCP3" s="995"/>
      <c r="CCQ3" s="995"/>
      <c r="CCR3" s="995"/>
      <c r="CCS3" s="995"/>
      <c r="CCT3" s="995"/>
      <c r="CCU3" s="995"/>
      <c r="CCV3" s="995"/>
      <c r="CCW3" s="995"/>
      <c r="CCX3" s="995"/>
      <c r="CCY3" s="995"/>
      <c r="CCZ3" s="995"/>
      <c r="CDA3" s="995"/>
      <c r="CDB3" s="995"/>
      <c r="CDC3" s="995"/>
      <c r="CDD3" s="995"/>
      <c r="CDE3" s="995"/>
      <c r="CDF3" s="995"/>
      <c r="CDG3" s="995"/>
      <c r="CDH3" s="995"/>
      <c r="CDI3" s="995"/>
      <c r="CDJ3" s="995"/>
      <c r="CDK3" s="995"/>
      <c r="CDL3" s="995"/>
      <c r="CDM3" s="995"/>
      <c r="CDN3" s="995"/>
      <c r="CDO3" s="995"/>
      <c r="CDP3" s="995"/>
      <c r="CDQ3" s="995"/>
      <c r="CDR3" s="995"/>
      <c r="CDS3" s="995"/>
      <c r="CDT3" s="995"/>
      <c r="CDU3" s="995"/>
      <c r="CDV3" s="995"/>
      <c r="CDW3" s="995"/>
      <c r="CDX3" s="995"/>
      <c r="CDY3" s="995"/>
      <c r="CDZ3" s="995"/>
      <c r="CEA3" s="995"/>
      <c r="CEB3" s="995"/>
      <c r="CEC3" s="995"/>
      <c r="CED3" s="995"/>
      <c r="CEE3" s="995"/>
      <c r="CEF3" s="995"/>
      <c r="CEG3" s="995"/>
      <c r="CEH3" s="995"/>
      <c r="CEI3" s="995"/>
      <c r="CEJ3" s="995"/>
      <c r="CEK3" s="995"/>
      <c r="CEL3" s="995"/>
      <c r="CEM3" s="995"/>
      <c r="CEN3" s="995"/>
      <c r="CEO3" s="995"/>
      <c r="CEP3" s="995"/>
      <c r="CEQ3" s="995"/>
      <c r="CER3" s="995"/>
      <c r="CES3" s="995"/>
      <c r="CET3" s="995"/>
      <c r="CEU3" s="995"/>
      <c r="CEV3" s="995"/>
      <c r="CEW3" s="995"/>
      <c r="CEX3" s="995"/>
      <c r="CEY3" s="995"/>
      <c r="CEZ3" s="995"/>
      <c r="CFA3" s="995"/>
      <c r="CFB3" s="995"/>
      <c r="CFC3" s="995"/>
      <c r="CFD3" s="995"/>
      <c r="CFE3" s="995"/>
      <c r="CFF3" s="995"/>
      <c r="CFG3" s="995"/>
      <c r="CFH3" s="995"/>
      <c r="CFI3" s="995"/>
      <c r="CFJ3" s="995"/>
      <c r="CFK3" s="995"/>
      <c r="CFL3" s="995"/>
      <c r="CFM3" s="995"/>
      <c r="CFN3" s="995"/>
      <c r="CFO3" s="995"/>
      <c r="CFP3" s="995"/>
      <c r="CFQ3" s="995"/>
      <c r="CFR3" s="995"/>
      <c r="CFS3" s="995"/>
      <c r="CFT3" s="995"/>
      <c r="CFU3" s="995"/>
      <c r="CFV3" s="995"/>
      <c r="CFW3" s="995"/>
      <c r="CFX3" s="995"/>
      <c r="CFY3" s="995"/>
      <c r="CFZ3" s="995"/>
      <c r="CGA3" s="995"/>
      <c r="CGB3" s="995"/>
      <c r="CGC3" s="995"/>
      <c r="CGD3" s="995"/>
      <c r="CGE3" s="995"/>
      <c r="CGF3" s="995"/>
      <c r="CGG3" s="995"/>
      <c r="CGH3" s="995"/>
      <c r="CGI3" s="995"/>
      <c r="CGJ3" s="995"/>
      <c r="CGK3" s="995"/>
      <c r="CGL3" s="995"/>
      <c r="CGM3" s="995"/>
      <c r="CGN3" s="995"/>
      <c r="CGO3" s="995"/>
      <c r="CGP3" s="995"/>
      <c r="CGQ3" s="995"/>
      <c r="CGR3" s="995"/>
      <c r="CGS3" s="995"/>
      <c r="CGT3" s="995"/>
      <c r="CGU3" s="995"/>
      <c r="CGV3" s="995"/>
      <c r="CGW3" s="995"/>
      <c r="CGX3" s="995"/>
      <c r="CGY3" s="995"/>
      <c r="CGZ3" s="995"/>
      <c r="CHA3" s="995"/>
      <c r="CHB3" s="995"/>
      <c r="CHC3" s="995"/>
      <c r="CHD3" s="995"/>
      <c r="CHE3" s="995"/>
      <c r="CHF3" s="995"/>
      <c r="CHG3" s="995"/>
      <c r="CHH3" s="995"/>
      <c r="CHI3" s="995"/>
      <c r="CHJ3" s="995"/>
      <c r="CHK3" s="995"/>
      <c r="CHL3" s="995"/>
      <c r="CHM3" s="995"/>
      <c r="CHN3" s="995"/>
      <c r="CHO3" s="995"/>
      <c r="CHP3" s="995"/>
      <c r="CHQ3" s="995"/>
      <c r="CHR3" s="995"/>
      <c r="CHS3" s="995"/>
      <c r="CHT3" s="995"/>
      <c r="CHU3" s="995"/>
      <c r="CHV3" s="995"/>
      <c r="CHW3" s="995"/>
      <c r="CHX3" s="995"/>
      <c r="CHY3" s="995"/>
      <c r="CHZ3" s="995"/>
      <c r="CIA3" s="995"/>
      <c r="CIB3" s="995"/>
      <c r="CIC3" s="995"/>
      <c r="CID3" s="995"/>
      <c r="CIE3" s="995"/>
      <c r="CIF3" s="995"/>
      <c r="CIG3" s="995"/>
      <c r="CIH3" s="995"/>
      <c r="CII3" s="995"/>
      <c r="CIJ3" s="995"/>
      <c r="CIK3" s="995"/>
      <c r="CIL3" s="995"/>
      <c r="CIM3" s="995"/>
      <c r="CIN3" s="995"/>
      <c r="CIO3" s="995"/>
      <c r="CIP3" s="995"/>
      <c r="CIQ3" s="995"/>
      <c r="CIR3" s="995"/>
      <c r="CIS3" s="995"/>
      <c r="CIT3" s="995"/>
      <c r="CIU3" s="995"/>
      <c r="CIV3" s="995"/>
      <c r="CIW3" s="995"/>
      <c r="CIX3" s="995"/>
      <c r="CIY3" s="995"/>
      <c r="CIZ3" s="995"/>
      <c r="CJA3" s="995"/>
      <c r="CJB3" s="995"/>
      <c r="CJC3" s="995"/>
      <c r="CJD3" s="995"/>
      <c r="CJE3" s="995"/>
      <c r="CJF3" s="995"/>
      <c r="CJG3" s="995"/>
      <c r="CJH3" s="995"/>
      <c r="CJI3" s="995"/>
      <c r="CJJ3" s="995"/>
      <c r="CJK3" s="995"/>
      <c r="CJL3" s="995"/>
      <c r="CJM3" s="995"/>
      <c r="CJN3" s="995"/>
      <c r="CJO3" s="995"/>
      <c r="CJP3" s="995"/>
      <c r="CJQ3" s="995"/>
      <c r="CJR3" s="995"/>
      <c r="CJS3" s="995"/>
      <c r="CJT3" s="995"/>
      <c r="CJU3" s="995"/>
      <c r="CJV3" s="995"/>
      <c r="CJW3" s="995"/>
      <c r="CJX3" s="995"/>
      <c r="CJY3" s="995"/>
      <c r="CJZ3" s="995"/>
      <c r="CKA3" s="995"/>
      <c r="CKB3" s="995"/>
      <c r="CKC3" s="995"/>
      <c r="CKD3" s="995"/>
      <c r="CKE3" s="995"/>
      <c r="CKF3" s="995"/>
      <c r="CKG3" s="995"/>
      <c r="CKH3" s="995"/>
      <c r="CKI3" s="995"/>
      <c r="CKJ3" s="995"/>
      <c r="CKK3" s="995"/>
      <c r="CKL3" s="995"/>
      <c r="CKM3" s="995"/>
      <c r="CKN3" s="995"/>
      <c r="CKO3" s="995"/>
      <c r="CKP3" s="995"/>
      <c r="CKQ3" s="995"/>
      <c r="CKR3" s="995"/>
      <c r="CKS3" s="995"/>
      <c r="CKT3" s="995"/>
      <c r="CKU3" s="995"/>
      <c r="CKV3" s="995"/>
      <c r="CKW3" s="995"/>
      <c r="CKX3" s="995"/>
      <c r="CKY3" s="995"/>
      <c r="CKZ3" s="995"/>
      <c r="CLA3" s="995"/>
      <c r="CLB3" s="995"/>
      <c r="CLC3" s="995"/>
      <c r="CLD3" s="995"/>
      <c r="CLE3" s="995"/>
      <c r="CLF3" s="995"/>
      <c r="CLG3" s="995"/>
      <c r="CLH3" s="995"/>
      <c r="CLI3" s="995"/>
      <c r="CLJ3" s="995"/>
      <c r="CLK3" s="995"/>
      <c r="CLL3" s="995"/>
      <c r="CLM3" s="995"/>
      <c r="CLN3" s="995"/>
      <c r="CLO3" s="995"/>
      <c r="CLP3" s="995"/>
      <c r="CLQ3" s="995"/>
      <c r="CLR3" s="995"/>
      <c r="CLS3" s="995"/>
      <c r="CLT3" s="995"/>
      <c r="CLU3" s="995"/>
      <c r="CLV3" s="995"/>
      <c r="CLW3" s="995"/>
      <c r="CLX3" s="995"/>
      <c r="CLY3" s="995"/>
      <c r="CLZ3" s="995"/>
      <c r="CMA3" s="995"/>
      <c r="CMB3" s="995"/>
      <c r="CMC3" s="995"/>
      <c r="CMD3" s="995"/>
      <c r="CME3" s="995"/>
      <c r="CMF3" s="995"/>
      <c r="CMG3" s="995"/>
      <c r="CMH3" s="995"/>
      <c r="CMI3" s="995"/>
      <c r="CMJ3" s="995"/>
      <c r="CMK3" s="995"/>
      <c r="CML3" s="995"/>
      <c r="CMM3" s="995"/>
      <c r="CMN3" s="995"/>
      <c r="CMO3" s="995"/>
      <c r="CMP3" s="995"/>
      <c r="CMQ3" s="995"/>
      <c r="CMR3" s="995"/>
      <c r="CMS3" s="995"/>
      <c r="CMT3" s="995"/>
      <c r="CMU3" s="995"/>
      <c r="CMV3" s="995"/>
      <c r="CMW3" s="995"/>
      <c r="CMX3" s="995"/>
      <c r="CMY3" s="995"/>
      <c r="CMZ3" s="995"/>
      <c r="CNA3" s="995"/>
      <c r="CNB3" s="995"/>
      <c r="CNC3" s="995"/>
      <c r="CND3" s="995"/>
      <c r="CNE3" s="995"/>
      <c r="CNF3" s="995"/>
      <c r="CNG3" s="995"/>
      <c r="CNH3" s="995"/>
      <c r="CNI3" s="995"/>
      <c r="CNJ3" s="995"/>
      <c r="CNK3" s="995"/>
      <c r="CNL3" s="995"/>
      <c r="CNM3" s="995"/>
      <c r="CNN3" s="995"/>
      <c r="CNO3" s="995"/>
      <c r="CNP3" s="995"/>
      <c r="CNQ3" s="995"/>
      <c r="CNR3" s="995"/>
      <c r="CNS3" s="995"/>
      <c r="CNT3" s="995"/>
      <c r="CNU3" s="995"/>
      <c r="CNV3" s="995"/>
      <c r="CNW3" s="995"/>
      <c r="CNX3" s="995"/>
      <c r="CNY3" s="995"/>
      <c r="CNZ3" s="995"/>
      <c r="COA3" s="995"/>
      <c r="COB3" s="995"/>
      <c r="COC3" s="995"/>
      <c r="COD3" s="995"/>
      <c r="COE3" s="995"/>
      <c r="COF3" s="995"/>
      <c r="COG3" s="995"/>
      <c r="COH3" s="995"/>
      <c r="COI3" s="995"/>
      <c r="COJ3" s="995"/>
      <c r="COK3" s="995"/>
      <c r="COL3" s="995"/>
      <c r="COM3" s="995"/>
      <c r="CON3" s="995"/>
      <c r="COO3" s="995"/>
      <c r="COP3" s="995"/>
      <c r="COQ3" s="995"/>
      <c r="COR3" s="995"/>
      <c r="COS3" s="995"/>
      <c r="COT3" s="995"/>
      <c r="COU3" s="995"/>
      <c r="COV3" s="995"/>
      <c r="COW3" s="995"/>
      <c r="COX3" s="995"/>
      <c r="COY3" s="995"/>
      <c r="COZ3" s="995"/>
      <c r="CPA3" s="995"/>
      <c r="CPB3" s="995"/>
      <c r="CPC3" s="995"/>
      <c r="CPD3" s="995"/>
      <c r="CPE3" s="995"/>
      <c r="CPF3" s="995"/>
      <c r="CPG3" s="995"/>
      <c r="CPH3" s="995"/>
      <c r="CPI3" s="995"/>
      <c r="CPJ3" s="995"/>
      <c r="CPK3" s="995"/>
      <c r="CPL3" s="995"/>
      <c r="CPM3" s="995"/>
      <c r="CPN3" s="995"/>
      <c r="CPO3" s="995"/>
      <c r="CPP3" s="995"/>
      <c r="CPQ3" s="995"/>
      <c r="CPR3" s="995"/>
      <c r="CPS3" s="995"/>
      <c r="CPT3" s="995"/>
      <c r="CPU3" s="995"/>
      <c r="CPV3" s="995"/>
      <c r="CPW3" s="995"/>
      <c r="CPX3" s="995"/>
      <c r="CPY3" s="995"/>
      <c r="CPZ3" s="995"/>
      <c r="CQA3" s="995"/>
      <c r="CQB3" s="995"/>
      <c r="CQC3" s="995"/>
      <c r="CQD3" s="995"/>
      <c r="CQE3" s="995"/>
      <c r="CQF3" s="995"/>
      <c r="CQG3" s="995"/>
      <c r="CQH3" s="995"/>
      <c r="CQI3" s="995"/>
      <c r="CQJ3" s="995"/>
      <c r="CQK3" s="995"/>
      <c r="CQL3" s="995"/>
      <c r="CQM3" s="995"/>
      <c r="CQN3" s="995"/>
      <c r="CQO3" s="995"/>
      <c r="CQP3" s="995"/>
      <c r="CQQ3" s="995"/>
      <c r="CQR3" s="995"/>
      <c r="CQS3" s="995"/>
      <c r="CQT3" s="995"/>
      <c r="CQU3" s="995"/>
      <c r="CQV3" s="995"/>
      <c r="CQW3" s="995"/>
      <c r="CQX3" s="995"/>
      <c r="CQY3" s="995"/>
      <c r="CQZ3" s="995"/>
      <c r="CRA3" s="995"/>
      <c r="CRB3" s="995"/>
      <c r="CRC3" s="995"/>
      <c r="CRD3" s="995"/>
      <c r="CRE3" s="995"/>
      <c r="CRF3" s="995"/>
      <c r="CRG3" s="995"/>
      <c r="CRH3" s="995"/>
      <c r="CRI3" s="995"/>
      <c r="CRJ3" s="995"/>
      <c r="CRK3" s="995"/>
      <c r="CRL3" s="995"/>
      <c r="CRM3" s="995"/>
      <c r="CRN3" s="995"/>
      <c r="CRO3" s="995"/>
      <c r="CRP3" s="995"/>
      <c r="CRQ3" s="995"/>
      <c r="CRR3" s="995"/>
      <c r="CRS3" s="995"/>
      <c r="CRT3" s="995"/>
      <c r="CRU3" s="995"/>
      <c r="CRV3" s="995"/>
      <c r="CRW3" s="995"/>
      <c r="CRX3" s="995"/>
      <c r="CRY3" s="995"/>
      <c r="CRZ3" s="995"/>
      <c r="CSA3" s="995"/>
      <c r="CSB3" s="995"/>
      <c r="CSC3" s="995"/>
      <c r="CSD3" s="995"/>
      <c r="CSE3" s="995"/>
      <c r="CSF3" s="995"/>
      <c r="CSG3" s="995"/>
      <c r="CSH3" s="995"/>
      <c r="CSI3" s="995"/>
      <c r="CSJ3" s="995"/>
      <c r="CSK3" s="995"/>
      <c r="CSL3" s="995"/>
      <c r="CSM3" s="995"/>
      <c r="CSN3" s="995"/>
      <c r="CSO3" s="995"/>
      <c r="CSP3" s="995"/>
      <c r="CSQ3" s="995"/>
      <c r="CSR3" s="995"/>
      <c r="CSS3" s="995"/>
      <c r="CST3" s="995"/>
      <c r="CSU3" s="995"/>
      <c r="CSV3" s="995"/>
      <c r="CSW3" s="995"/>
      <c r="CSX3" s="995"/>
      <c r="CSY3" s="995"/>
      <c r="CSZ3" s="995"/>
      <c r="CTA3" s="995"/>
      <c r="CTB3" s="995"/>
      <c r="CTC3" s="995"/>
      <c r="CTD3" s="995"/>
      <c r="CTE3" s="995"/>
      <c r="CTF3" s="995"/>
      <c r="CTG3" s="995"/>
      <c r="CTH3" s="995"/>
      <c r="CTI3" s="995"/>
      <c r="CTJ3" s="995"/>
      <c r="CTK3" s="995"/>
      <c r="CTL3" s="995"/>
      <c r="CTM3" s="995"/>
      <c r="CTN3" s="995"/>
      <c r="CTO3" s="995"/>
      <c r="CTP3" s="995"/>
      <c r="CTQ3" s="995"/>
      <c r="CTR3" s="995"/>
      <c r="CTS3" s="995"/>
      <c r="CTT3" s="995"/>
      <c r="CTU3" s="995"/>
      <c r="CTV3" s="995"/>
      <c r="CTW3" s="995"/>
      <c r="CTX3" s="995"/>
      <c r="CTY3" s="995"/>
      <c r="CTZ3" s="995"/>
      <c r="CUA3" s="995"/>
      <c r="CUB3" s="995"/>
      <c r="CUC3" s="995"/>
      <c r="CUD3" s="995"/>
      <c r="CUE3" s="995"/>
      <c r="CUF3" s="995"/>
      <c r="CUG3" s="995"/>
      <c r="CUH3" s="995"/>
      <c r="CUI3" s="995"/>
      <c r="CUJ3" s="995"/>
      <c r="CUK3" s="995"/>
      <c r="CUL3" s="995"/>
      <c r="CUM3" s="995"/>
      <c r="CUN3" s="995"/>
      <c r="CUO3" s="995"/>
      <c r="CUP3" s="995"/>
      <c r="CUQ3" s="995"/>
      <c r="CUR3" s="995"/>
      <c r="CUS3" s="995"/>
      <c r="CUT3" s="995"/>
      <c r="CUU3" s="995"/>
      <c r="CUV3" s="995"/>
      <c r="CUW3" s="995"/>
      <c r="CUX3" s="995"/>
      <c r="CUY3" s="995"/>
      <c r="CUZ3" s="995"/>
      <c r="CVA3" s="995"/>
      <c r="CVB3" s="995"/>
      <c r="CVC3" s="995"/>
      <c r="CVD3" s="995"/>
      <c r="CVE3" s="995"/>
      <c r="CVF3" s="995"/>
      <c r="CVG3" s="995"/>
      <c r="CVH3" s="995"/>
      <c r="CVI3" s="995"/>
      <c r="CVJ3" s="995"/>
      <c r="CVK3" s="995"/>
      <c r="CVL3" s="995"/>
      <c r="CVM3" s="995"/>
      <c r="CVN3" s="995"/>
      <c r="CVO3" s="995"/>
      <c r="CVP3" s="995"/>
      <c r="CVQ3" s="995"/>
      <c r="CVR3" s="995"/>
      <c r="CVS3" s="995"/>
      <c r="CVT3" s="995"/>
      <c r="CVU3" s="995"/>
      <c r="CVV3" s="995"/>
      <c r="CVW3" s="995"/>
      <c r="CVX3" s="995"/>
      <c r="CVY3" s="995"/>
      <c r="CVZ3" s="995"/>
      <c r="CWA3" s="995"/>
      <c r="CWB3" s="995"/>
      <c r="CWC3" s="995"/>
      <c r="CWD3" s="995"/>
      <c r="CWE3" s="995"/>
      <c r="CWF3" s="995"/>
      <c r="CWG3" s="995"/>
      <c r="CWH3" s="995"/>
      <c r="CWI3" s="995"/>
      <c r="CWJ3" s="995"/>
      <c r="CWK3" s="995"/>
      <c r="CWL3" s="995"/>
      <c r="CWM3" s="995"/>
      <c r="CWN3" s="995"/>
      <c r="CWO3" s="995"/>
      <c r="CWP3" s="995"/>
      <c r="CWQ3" s="995"/>
      <c r="CWR3" s="995"/>
      <c r="CWS3" s="995"/>
      <c r="CWT3" s="995"/>
      <c r="CWU3" s="995"/>
      <c r="CWV3" s="995"/>
      <c r="CWW3" s="995"/>
      <c r="CWX3" s="995"/>
      <c r="CWY3" s="995"/>
      <c r="CWZ3" s="995"/>
      <c r="CXA3" s="995"/>
      <c r="CXB3" s="995"/>
      <c r="CXC3" s="995"/>
      <c r="CXD3" s="995"/>
      <c r="CXE3" s="995"/>
      <c r="CXF3" s="995"/>
      <c r="CXG3" s="995"/>
      <c r="CXH3" s="995"/>
      <c r="CXI3" s="995"/>
      <c r="CXJ3" s="995"/>
      <c r="CXK3" s="995"/>
      <c r="CXL3" s="995"/>
      <c r="CXM3" s="995"/>
      <c r="CXN3" s="995"/>
      <c r="CXO3" s="995"/>
      <c r="CXP3" s="995"/>
      <c r="CXQ3" s="995"/>
      <c r="CXR3" s="995"/>
      <c r="CXS3" s="995"/>
      <c r="CXT3" s="995"/>
      <c r="CXU3" s="995"/>
      <c r="CXV3" s="995"/>
      <c r="CXW3" s="995"/>
      <c r="CXX3" s="995"/>
      <c r="CXY3" s="995"/>
      <c r="CXZ3" s="995"/>
      <c r="CYA3" s="995"/>
      <c r="CYB3" s="995"/>
      <c r="CYC3" s="995"/>
      <c r="CYD3" s="995"/>
      <c r="CYE3" s="995"/>
      <c r="CYF3" s="995"/>
      <c r="CYG3" s="995"/>
      <c r="CYH3" s="995"/>
      <c r="CYI3" s="995"/>
      <c r="CYJ3" s="995"/>
      <c r="CYK3" s="995"/>
      <c r="CYL3" s="995"/>
      <c r="CYM3" s="995"/>
      <c r="CYN3" s="995"/>
      <c r="CYO3" s="995"/>
      <c r="CYP3" s="995"/>
      <c r="CYQ3" s="995"/>
      <c r="CYR3" s="995"/>
      <c r="CYS3" s="995"/>
      <c r="CYT3" s="995"/>
      <c r="CYU3" s="995"/>
      <c r="CYV3" s="995"/>
      <c r="CYW3" s="995"/>
      <c r="CYX3" s="995"/>
      <c r="CYY3" s="995"/>
      <c r="CYZ3" s="995"/>
      <c r="CZA3" s="995"/>
      <c r="CZB3" s="995"/>
      <c r="CZC3" s="995"/>
      <c r="CZD3" s="995"/>
      <c r="CZE3" s="995"/>
      <c r="CZF3" s="995"/>
      <c r="CZG3" s="995"/>
      <c r="CZH3" s="995"/>
      <c r="CZI3" s="995"/>
      <c r="CZJ3" s="995"/>
      <c r="CZK3" s="995"/>
      <c r="CZL3" s="995"/>
      <c r="CZM3" s="995"/>
      <c r="CZN3" s="995"/>
      <c r="CZO3" s="995"/>
      <c r="CZP3" s="995"/>
      <c r="CZQ3" s="995"/>
      <c r="CZR3" s="995"/>
      <c r="CZS3" s="995"/>
      <c r="CZT3" s="995"/>
      <c r="CZU3" s="995"/>
      <c r="CZV3" s="995"/>
      <c r="CZW3" s="995"/>
      <c r="CZX3" s="995"/>
      <c r="CZY3" s="995"/>
      <c r="CZZ3" s="995"/>
      <c r="DAA3" s="995"/>
      <c r="DAB3" s="995"/>
      <c r="DAC3" s="995"/>
      <c r="DAD3" s="995"/>
      <c r="DAE3" s="995"/>
      <c r="DAF3" s="995"/>
      <c r="DAG3" s="995"/>
      <c r="DAH3" s="995"/>
      <c r="DAI3" s="995"/>
      <c r="DAJ3" s="995"/>
      <c r="DAK3" s="995"/>
      <c r="DAL3" s="995"/>
      <c r="DAM3" s="995"/>
      <c r="DAN3" s="995"/>
      <c r="DAO3" s="995"/>
      <c r="DAP3" s="995"/>
      <c r="DAQ3" s="995"/>
      <c r="DAR3" s="995"/>
      <c r="DAS3" s="995"/>
      <c r="DAT3" s="995"/>
      <c r="DAU3" s="995"/>
      <c r="DAV3" s="995"/>
      <c r="DAW3" s="995"/>
      <c r="DAX3" s="995"/>
      <c r="DAY3" s="995"/>
      <c r="DAZ3" s="995"/>
      <c r="DBA3" s="995"/>
      <c r="DBB3" s="995"/>
      <c r="DBC3" s="995"/>
      <c r="DBD3" s="995"/>
      <c r="DBE3" s="995"/>
      <c r="DBF3" s="995"/>
      <c r="DBG3" s="995"/>
      <c r="DBH3" s="995"/>
      <c r="DBI3" s="995"/>
      <c r="DBJ3" s="995"/>
      <c r="DBK3" s="995"/>
      <c r="DBL3" s="995"/>
      <c r="DBM3" s="995"/>
      <c r="DBN3" s="995"/>
      <c r="DBO3" s="995"/>
      <c r="DBP3" s="995"/>
      <c r="DBQ3" s="995"/>
      <c r="DBR3" s="995"/>
      <c r="DBS3" s="995"/>
      <c r="DBT3" s="995"/>
      <c r="DBU3" s="995"/>
      <c r="DBV3" s="995"/>
      <c r="DBW3" s="995"/>
      <c r="DBX3" s="995"/>
      <c r="DBY3" s="995"/>
      <c r="DBZ3" s="995"/>
      <c r="DCA3" s="995"/>
      <c r="DCB3" s="995"/>
      <c r="DCC3" s="995"/>
      <c r="DCD3" s="995"/>
      <c r="DCE3" s="995"/>
      <c r="DCF3" s="995"/>
      <c r="DCG3" s="995"/>
      <c r="DCH3" s="995"/>
      <c r="DCI3" s="995"/>
      <c r="DCJ3" s="995"/>
      <c r="DCK3" s="995"/>
      <c r="DCL3" s="995"/>
      <c r="DCM3" s="995"/>
      <c r="DCN3" s="995"/>
      <c r="DCO3" s="995"/>
      <c r="DCP3" s="995"/>
      <c r="DCQ3" s="995"/>
      <c r="DCR3" s="995"/>
      <c r="DCS3" s="995"/>
      <c r="DCT3" s="995"/>
      <c r="DCU3" s="995"/>
      <c r="DCV3" s="995"/>
      <c r="DCW3" s="995"/>
      <c r="DCX3" s="995"/>
      <c r="DCY3" s="995"/>
      <c r="DCZ3" s="995"/>
      <c r="DDA3" s="995"/>
      <c r="DDB3" s="995"/>
      <c r="DDC3" s="995"/>
      <c r="DDD3" s="995"/>
      <c r="DDE3" s="995"/>
      <c r="DDF3" s="995"/>
      <c r="DDG3" s="995"/>
      <c r="DDH3" s="995"/>
      <c r="DDI3" s="995"/>
      <c r="DDJ3" s="995"/>
      <c r="DDK3" s="995"/>
      <c r="DDL3" s="995"/>
      <c r="DDM3" s="995"/>
      <c r="DDN3" s="995"/>
      <c r="DDO3" s="995"/>
      <c r="DDP3" s="995"/>
      <c r="DDQ3" s="995"/>
      <c r="DDR3" s="995"/>
      <c r="DDS3" s="995"/>
      <c r="DDT3" s="995"/>
      <c r="DDU3" s="995"/>
      <c r="DDV3" s="995"/>
      <c r="DDW3" s="995"/>
      <c r="DDX3" s="995"/>
      <c r="DDY3" s="995"/>
      <c r="DDZ3" s="995"/>
      <c r="DEA3" s="995"/>
      <c r="DEB3" s="995"/>
      <c r="DEC3" s="995"/>
      <c r="DED3" s="995"/>
      <c r="DEE3" s="995"/>
      <c r="DEF3" s="995"/>
      <c r="DEG3" s="995"/>
      <c r="DEH3" s="995"/>
      <c r="DEI3" s="995"/>
      <c r="DEJ3" s="995"/>
      <c r="DEK3" s="995"/>
      <c r="DEL3" s="995"/>
      <c r="DEM3" s="995"/>
      <c r="DEN3" s="995"/>
      <c r="DEO3" s="995"/>
      <c r="DEP3" s="995"/>
      <c r="DEQ3" s="995"/>
      <c r="DER3" s="995"/>
      <c r="DES3" s="995"/>
      <c r="DET3" s="995"/>
      <c r="DEU3" s="995"/>
      <c r="DEV3" s="995"/>
      <c r="DEW3" s="995"/>
      <c r="DEX3" s="995"/>
      <c r="DEY3" s="995"/>
      <c r="DEZ3" s="995"/>
      <c r="DFA3" s="995"/>
      <c r="DFB3" s="995"/>
      <c r="DFC3" s="995"/>
      <c r="DFD3" s="995"/>
      <c r="DFE3" s="995"/>
      <c r="DFF3" s="995"/>
      <c r="DFG3" s="995"/>
      <c r="DFH3" s="995"/>
      <c r="DFI3" s="995"/>
      <c r="DFJ3" s="995"/>
      <c r="DFK3" s="995"/>
      <c r="DFL3" s="995"/>
      <c r="DFM3" s="995"/>
      <c r="DFN3" s="995"/>
      <c r="DFO3" s="995"/>
      <c r="DFP3" s="995"/>
      <c r="DFQ3" s="995"/>
      <c r="DFR3" s="995"/>
      <c r="DFS3" s="995"/>
      <c r="DFT3" s="995"/>
      <c r="DFU3" s="995"/>
      <c r="DFV3" s="995"/>
      <c r="DFW3" s="995"/>
      <c r="DFX3" s="995"/>
      <c r="DFY3" s="995"/>
      <c r="DFZ3" s="995"/>
      <c r="DGA3" s="995"/>
      <c r="DGB3" s="995"/>
      <c r="DGC3" s="995"/>
      <c r="DGD3" s="995"/>
      <c r="DGE3" s="995"/>
      <c r="DGF3" s="995"/>
      <c r="DGG3" s="995"/>
      <c r="DGH3" s="995"/>
      <c r="DGI3" s="995"/>
      <c r="DGJ3" s="995"/>
      <c r="DGK3" s="995"/>
      <c r="DGL3" s="995"/>
      <c r="DGM3" s="995"/>
      <c r="DGN3" s="995"/>
      <c r="DGO3" s="995"/>
      <c r="DGP3" s="995"/>
      <c r="DGQ3" s="995"/>
      <c r="DGR3" s="995"/>
      <c r="DGS3" s="995"/>
      <c r="DGT3" s="995"/>
      <c r="DGU3" s="995"/>
      <c r="DGV3" s="995"/>
      <c r="DGW3" s="995"/>
      <c r="DGX3" s="995"/>
      <c r="DGY3" s="995"/>
      <c r="DGZ3" s="995"/>
      <c r="DHA3" s="995"/>
      <c r="DHB3" s="995"/>
      <c r="DHC3" s="995"/>
      <c r="DHD3" s="995"/>
      <c r="DHE3" s="995"/>
      <c r="DHF3" s="995"/>
      <c r="DHG3" s="995"/>
      <c r="DHH3" s="995"/>
      <c r="DHI3" s="995"/>
      <c r="DHJ3" s="995"/>
      <c r="DHK3" s="995"/>
      <c r="DHL3" s="995"/>
      <c r="DHM3" s="995"/>
      <c r="DHN3" s="995"/>
      <c r="DHO3" s="995"/>
      <c r="DHP3" s="995"/>
      <c r="DHQ3" s="995"/>
      <c r="DHR3" s="995"/>
      <c r="DHS3" s="995"/>
      <c r="DHT3" s="995"/>
      <c r="DHU3" s="995"/>
      <c r="DHV3" s="995"/>
      <c r="DHW3" s="995"/>
      <c r="DHX3" s="995"/>
      <c r="DHY3" s="995"/>
      <c r="DHZ3" s="995"/>
      <c r="DIA3" s="995"/>
      <c r="DIB3" s="995"/>
      <c r="DIC3" s="995"/>
      <c r="DID3" s="995"/>
      <c r="DIE3" s="995"/>
      <c r="DIF3" s="995"/>
      <c r="DIG3" s="995"/>
      <c r="DIH3" s="995"/>
      <c r="DII3" s="995"/>
      <c r="DIJ3" s="995"/>
      <c r="DIK3" s="995"/>
      <c r="DIL3" s="995"/>
      <c r="DIM3" s="995"/>
      <c r="DIN3" s="995"/>
      <c r="DIO3" s="995"/>
      <c r="DIP3" s="995"/>
      <c r="DIQ3" s="995"/>
      <c r="DIR3" s="995"/>
      <c r="DIS3" s="995"/>
      <c r="DIT3" s="995"/>
      <c r="DIU3" s="995"/>
      <c r="DIV3" s="995"/>
      <c r="DIW3" s="995"/>
      <c r="DIX3" s="995"/>
      <c r="DIY3" s="995"/>
      <c r="DIZ3" s="995"/>
      <c r="DJA3" s="995"/>
      <c r="DJB3" s="995"/>
      <c r="DJC3" s="995"/>
      <c r="DJD3" s="995"/>
      <c r="DJE3" s="995"/>
      <c r="DJF3" s="995"/>
      <c r="DJG3" s="995"/>
      <c r="DJH3" s="995"/>
      <c r="DJI3" s="995"/>
      <c r="DJJ3" s="995"/>
      <c r="DJK3" s="995"/>
      <c r="DJL3" s="995"/>
      <c r="DJM3" s="995"/>
      <c r="DJN3" s="995"/>
      <c r="DJO3" s="995"/>
      <c r="DJP3" s="995"/>
      <c r="DJQ3" s="995"/>
      <c r="DJR3" s="995"/>
      <c r="DJS3" s="995"/>
      <c r="DJT3" s="995"/>
      <c r="DJU3" s="995"/>
      <c r="DJV3" s="995"/>
      <c r="DJW3" s="995"/>
      <c r="DJX3" s="995"/>
      <c r="DJY3" s="995"/>
      <c r="DJZ3" s="995"/>
      <c r="DKA3" s="995"/>
      <c r="DKB3" s="995"/>
      <c r="DKC3" s="995"/>
      <c r="DKD3" s="995"/>
      <c r="DKE3" s="995"/>
      <c r="DKF3" s="995"/>
      <c r="DKG3" s="995"/>
      <c r="DKH3" s="995"/>
      <c r="DKI3" s="995"/>
      <c r="DKJ3" s="995"/>
      <c r="DKK3" s="995"/>
      <c r="DKL3" s="995"/>
      <c r="DKM3" s="995"/>
      <c r="DKN3" s="995"/>
      <c r="DKO3" s="995"/>
      <c r="DKP3" s="995"/>
      <c r="DKQ3" s="995"/>
      <c r="DKR3" s="995"/>
      <c r="DKS3" s="995"/>
      <c r="DKT3" s="995"/>
      <c r="DKU3" s="995"/>
      <c r="DKV3" s="995"/>
      <c r="DKW3" s="995"/>
      <c r="DKX3" s="995"/>
      <c r="DKY3" s="995"/>
      <c r="DKZ3" s="995"/>
      <c r="DLA3" s="995"/>
      <c r="DLB3" s="995"/>
      <c r="DLC3" s="995"/>
      <c r="DLD3" s="995"/>
      <c r="DLE3" s="995"/>
      <c r="DLF3" s="995"/>
      <c r="DLG3" s="995"/>
      <c r="DLH3" s="995"/>
      <c r="DLI3" s="995"/>
      <c r="DLJ3" s="995"/>
      <c r="DLK3" s="995"/>
      <c r="DLL3" s="995"/>
      <c r="DLM3" s="995"/>
      <c r="DLN3" s="995"/>
      <c r="DLO3" s="995"/>
      <c r="DLP3" s="995"/>
      <c r="DLQ3" s="995"/>
      <c r="DLR3" s="995"/>
      <c r="DLS3" s="995"/>
      <c r="DLT3" s="995"/>
      <c r="DLU3" s="995"/>
      <c r="DLV3" s="995"/>
      <c r="DLW3" s="995"/>
      <c r="DLX3" s="995"/>
      <c r="DLY3" s="995"/>
      <c r="DLZ3" s="995"/>
      <c r="DMA3" s="995"/>
      <c r="DMB3" s="995"/>
      <c r="DMC3" s="995"/>
      <c r="DMD3" s="995"/>
      <c r="DME3" s="995"/>
      <c r="DMF3" s="995"/>
      <c r="DMG3" s="995"/>
      <c r="DMH3" s="995"/>
      <c r="DMI3" s="995"/>
      <c r="DMJ3" s="995"/>
      <c r="DMK3" s="995"/>
      <c r="DML3" s="995"/>
      <c r="DMM3" s="995"/>
      <c r="DMN3" s="995"/>
      <c r="DMO3" s="995"/>
      <c r="DMP3" s="995"/>
      <c r="DMQ3" s="995"/>
      <c r="DMR3" s="995"/>
      <c r="DMS3" s="995"/>
      <c r="DMT3" s="995"/>
      <c r="DMU3" s="995"/>
      <c r="DMV3" s="995"/>
      <c r="DMW3" s="995"/>
      <c r="DMX3" s="995"/>
      <c r="DMY3" s="995"/>
      <c r="DMZ3" s="995"/>
      <c r="DNA3" s="995"/>
      <c r="DNB3" s="995"/>
      <c r="DNC3" s="995"/>
      <c r="DND3" s="995"/>
      <c r="DNE3" s="995"/>
      <c r="DNF3" s="995"/>
      <c r="DNG3" s="995"/>
      <c r="DNH3" s="995"/>
      <c r="DNI3" s="995"/>
      <c r="DNJ3" s="995"/>
      <c r="DNK3" s="995"/>
      <c r="DNL3" s="995"/>
      <c r="DNM3" s="995"/>
      <c r="DNN3" s="995"/>
      <c r="DNO3" s="995"/>
      <c r="DNP3" s="995"/>
      <c r="DNQ3" s="995"/>
      <c r="DNR3" s="995"/>
      <c r="DNS3" s="995"/>
      <c r="DNT3" s="995"/>
      <c r="DNU3" s="995"/>
      <c r="DNV3" s="995"/>
      <c r="DNW3" s="995"/>
      <c r="DNX3" s="995"/>
      <c r="DNY3" s="995"/>
      <c r="DNZ3" s="995"/>
      <c r="DOA3" s="995"/>
      <c r="DOB3" s="995"/>
      <c r="DOC3" s="995"/>
      <c r="DOD3" s="995"/>
      <c r="DOE3" s="995"/>
      <c r="DOF3" s="995"/>
      <c r="DOG3" s="995"/>
      <c r="DOH3" s="995"/>
      <c r="DOI3" s="995"/>
      <c r="DOJ3" s="995"/>
      <c r="DOK3" s="995"/>
      <c r="DOL3" s="995"/>
      <c r="DOM3" s="995"/>
      <c r="DON3" s="995"/>
      <c r="DOO3" s="995"/>
      <c r="DOP3" s="995"/>
      <c r="DOQ3" s="995"/>
      <c r="DOR3" s="995"/>
      <c r="DOS3" s="995"/>
      <c r="DOT3" s="995"/>
      <c r="DOU3" s="995"/>
      <c r="DOV3" s="995"/>
      <c r="DOW3" s="995"/>
      <c r="DOX3" s="995"/>
      <c r="DOY3" s="995"/>
      <c r="DOZ3" s="995"/>
      <c r="DPA3" s="995"/>
      <c r="DPB3" s="995"/>
      <c r="DPC3" s="995"/>
      <c r="DPD3" s="995"/>
      <c r="DPE3" s="995"/>
      <c r="DPF3" s="995"/>
      <c r="DPG3" s="995"/>
      <c r="DPH3" s="995"/>
      <c r="DPI3" s="995"/>
      <c r="DPJ3" s="995"/>
      <c r="DPK3" s="995"/>
      <c r="DPL3" s="995"/>
      <c r="DPM3" s="995"/>
      <c r="DPN3" s="995"/>
      <c r="DPO3" s="995"/>
      <c r="DPP3" s="995"/>
      <c r="DPQ3" s="995"/>
      <c r="DPR3" s="995"/>
      <c r="DPS3" s="995"/>
      <c r="DPT3" s="995"/>
      <c r="DPU3" s="995"/>
      <c r="DPV3" s="995"/>
      <c r="DPW3" s="995"/>
      <c r="DPX3" s="995"/>
      <c r="DPY3" s="995"/>
      <c r="DPZ3" s="995"/>
      <c r="DQA3" s="995"/>
      <c r="DQB3" s="995"/>
      <c r="DQC3" s="995"/>
      <c r="DQD3" s="995"/>
      <c r="DQE3" s="995"/>
      <c r="DQF3" s="995"/>
      <c r="DQG3" s="995"/>
      <c r="DQH3" s="995"/>
      <c r="DQI3" s="995"/>
      <c r="DQJ3" s="995"/>
      <c r="DQK3" s="995"/>
      <c r="DQL3" s="995"/>
      <c r="DQM3" s="995"/>
      <c r="DQN3" s="995"/>
      <c r="DQO3" s="995"/>
      <c r="DQP3" s="995"/>
      <c r="DQQ3" s="995"/>
      <c r="DQR3" s="995"/>
      <c r="DQS3" s="995"/>
      <c r="DQT3" s="995"/>
      <c r="DQU3" s="995"/>
      <c r="DQV3" s="995"/>
      <c r="DQW3" s="995"/>
      <c r="DQX3" s="995"/>
      <c r="DQY3" s="995"/>
      <c r="DQZ3" s="995"/>
      <c r="DRA3" s="995"/>
      <c r="DRB3" s="995"/>
      <c r="DRC3" s="995"/>
      <c r="DRD3" s="995"/>
      <c r="DRE3" s="995"/>
      <c r="DRF3" s="995"/>
      <c r="DRG3" s="995"/>
      <c r="DRH3" s="995"/>
      <c r="DRI3" s="995"/>
      <c r="DRJ3" s="995"/>
      <c r="DRK3" s="995"/>
      <c r="DRL3" s="995"/>
      <c r="DRM3" s="995"/>
      <c r="DRN3" s="995"/>
      <c r="DRO3" s="995"/>
      <c r="DRP3" s="995"/>
      <c r="DRQ3" s="995"/>
      <c r="DRR3" s="995"/>
      <c r="DRS3" s="995"/>
      <c r="DRT3" s="995"/>
      <c r="DRU3" s="995"/>
      <c r="DRV3" s="995"/>
      <c r="DRW3" s="995"/>
      <c r="DRX3" s="995"/>
      <c r="DRY3" s="995"/>
      <c r="DRZ3" s="995"/>
      <c r="DSA3" s="995"/>
      <c r="DSB3" s="995"/>
      <c r="DSC3" s="995"/>
      <c r="DSD3" s="995"/>
      <c r="DSE3" s="995"/>
      <c r="DSF3" s="995"/>
      <c r="DSG3" s="995"/>
      <c r="DSH3" s="995"/>
      <c r="DSI3" s="995"/>
      <c r="DSJ3" s="995"/>
      <c r="DSK3" s="995"/>
      <c r="DSL3" s="995"/>
      <c r="DSM3" s="995"/>
      <c r="DSN3" s="995"/>
      <c r="DSO3" s="995"/>
      <c r="DSP3" s="995"/>
      <c r="DSQ3" s="995"/>
      <c r="DSR3" s="995"/>
      <c r="DSS3" s="995"/>
      <c r="DST3" s="995"/>
      <c r="DSU3" s="995"/>
      <c r="DSV3" s="995"/>
      <c r="DSW3" s="995"/>
      <c r="DSX3" s="995"/>
      <c r="DSY3" s="995"/>
      <c r="DSZ3" s="995"/>
      <c r="DTA3" s="995"/>
      <c r="DTB3" s="995"/>
      <c r="DTC3" s="995"/>
      <c r="DTD3" s="995"/>
      <c r="DTE3" s="995"/>
      <c r="DTF3" s="995"/>
      <c r="DTG3" s="995"/>
      <c r="DTH3" s="995"/>
      <c r="DTI3" s="995"/>
      <c r="DTJ3" s="995"/>
      <c r="DTK3" s="995"/>
      <c r="DTL3" s="995"/>
      <c r="DTM3" s="995"/>
      <c r="DTN3" s="995"/>
      <c r="DTO3" s="995"/>
      <c r="DTP3" s="995"/>
      <c r="DTQ3" s="995"/>
      <c r="DTR3" s="995"/>
      <c r="DTS3" s="995"/>
      <c r="DTT3" s="995"/>
      <c r="DTU3" s="995"/>
      <c r="DTV3" s="995"/>
      <c r="DTW3" s="995"/>
      <c r="DTX3" s="995"/>
      <c r="DTY3" s="995"/>
      <c r="DTZ3" s="995"/>
      <c r="DUA3" s="995"/>
      <c r="DUB3" s="995"/>
      <c r="DUC3" s="995"/>
      <c r="DUD3" s="995"/>
      <c r="DUE3" s="995"/>
      <c r="DUF3" s="995"/>
      <c r="DUG3" s="995"/>
      <c r="DUH3" s="995"/>
      <c r="DUI3" s="995"/>
      <c r="DUJ3" s="995"/>
      <c r="DUK3" s="995"/>
      <c r="DUL3" s="995"/>
      <c r="DUM3" s="995"/>
      <c r="DUN3" s="995"/>
      <c r="DUO3" s="995"/>
      <c r="DUP3" s="995"/>
      <c r="DUQ3" s="995"/>
      <c r="DUR3" s="995"/>
      <c r="DUS3" s="995"/>
      <c r="DUT3" s="995"/>
      <c r="DUU3" s="995"/>
      <c r="DUV3" s="995"/>
      <c r="DUW3" s="995"/>
      <c r="DUX3" s="995"/>
      <c r="DUY3" s="995"/>
      <c r="DUZ3" s="995"/>
      <c r="DVA3" s="995"/>
      <c r="DVB3" s="995"/>
      <c r="DVC3" s="995"/>
      <c r="DVD3" s="995"/>
      <c r="DVE3" s="995"/>
      <c r="DVF3" s="995"/>
      <c r="DVG3" s="995"/>
      <c r="DVH3" s="995"/>
      <c r="DVI3" s="995"/>
      <c r="DVJ3" s="995"/>
      <c r="DVK3" s="995"/>
      <c r="DVL3" s="995"/>
      <c r="DVM3" s="995"/>
      <c r="DVN3" s="995"/>
      <c r="DVO3" s="995"/>
      <c r="DVP3" s="995"/>
      <c r="DVQ3" s="995"/>
      <c r="DVR3" s="995"/>
      <c r="DVS3" s="995"/>
      <c r="DVT3" s="995"/>
      <c r="DVU3" s="995"/>
      <c r="DVV3" s="995"/>
      <c r="DVW3" s="995"/>
      <c r="DVX3" s="995"/>
      <c r="DVY3" s="995"/>
      <c r="DVZ3" s="995"/>
      <c r="DWA3" s="995"/>
      <c r="DWB3" s="995"/>
      <c r="DWC3" s="995"/>
      <c r="DWD3" s="995"/>
      <c r="DWE3" s="995"/>
      <c r="DWF3" s="995"/>
      <c r="DWG3" s="995"/>
      <c r="DWH3" s="995"/>
      <c r="DWI3" s="995"/>
      <c r="DWJ3" s="995"/>
      <c r="DWK3" s="995"/>
      <c r="DWL3" s="995"/>
      <c r="DWM3" s="995"/>
      <c r="DWN3" s="995"/>
      <c r="DWO3" s="995"/>
      <c r="DWP3" s="995"/>
      <c r="DWQ3" s="995"/>
      <c r="DWR3" s="995"/>
      <c r="DWS3" s="995"/>
      <c r="DWT3" s="995"/>
      <c r="DWU3" s="995"/>
      <c r="DWV3" s="995"/>
      <c r="DWW3" s="995"/>
      <c r="DWX3" s="995"/>
      <c r="DWY3" s="995"/>
      <c r="DWZ3" s="995"/>
      <c r="DXA3" s="995"/>
      <c r="DXB3" s="995"/>
      <c r="DXC3" s="995"/>
      <c r="DXD3" s="995"/>
      <c r="DXE3" s="995"/>
      <c r="DXF3" s="995"/>
      <c r="DXG3" s="995"/>
      <c r="DXH3" s="995"/>
      <c r="DXI3" s="995"/>
      <c r="DXJ3" s="995"/>
      <c r="DXK3" s="995"/>
      <c r="DXL3" s="995"/>
      <c r="DXM3" s="995"/>
      <c r="DXN3" s="995"/>
      <c r="DXO3" s="995"/>
      <c r="DXP3" s="995"/>
      <c r="DXQ3" s="995"/>
      <c r="DXR3" s="995"/>
      <c r="DXS3" s="995"/>
      <c r="DXT3" s="995"/>
      <c r="DXU3" s="995"/>
      <c r="DXV3" s="995"/>
      <c r="DXW3" s="995"/>
      <c r="DXX3" s="995"/>
      <c r="DXY3" s="995"/>
      <c r="DXZ3" s="995"/>
      <c r="DYA3" s="995"/>
      <c r="DYB3" s="995"/>
      <c r="DYC3" s="995"/>
      <c r="DYD3" s="995"/>
      <c r="DYE3" s="995"/>
      <c r="DYF3" s="995"/>
      <c r="DYG3" s="995"/>
      <c r="DYH3" s="995"/>
      <c r="DYI3" s="995"/>
      <c r="DYJ3" s="995"/>
      <c r="DYK3" s="995"/>
      <c r="DYL3" s="995"/>
      <c r="DYM3" s="995"/>
      <c r="DYN3" s="995"/>
      <c r="DYO3" s="995"/>
      <c r="DYP3" s="995"/>
      <c r="DYQ3" s="995"/>
      <c r="DYR3" s="995"/>
      <c r="DYS3" s="995"/>
      <c r="DYT3" s="995"/>
      <c r="DYU3" s="995"/>
      <c r="DYV3" s="995"/>
      <c r="DYW3" s="995"/>
      <c r="DYX3" s="995"/>
      <c r="DYY3" s="995"/>
      <c r="DYZ3" s="995"/>
      <c r="DZA3" s="995"/>
      <c r="DZB3" s="995"/>
      <c r="DZC3" s="995"/>
      <c r="DZD3" s="995"/>
      <c r="DZE3" s="995"/>
      <c r="DZF3" s="995"/>
      <c r="DZG3" s="995"/>
      <c r="DZH3" s="995"/>
      <c r="DZI3" s="995"/>
      <c r="DZJ3" s="995"/>
      <c r="DZK3" s="995"/>
      <c r="DZL3" s="995"/>
      <c r="DZM3" s="995"/>
      <c r="DZN3" s="995"/>
      <c r="DZO3" s="995"/>
      <c r="DZP3" s="995"/>
      <c r="DZQ3" s="995"/>
      <c r="DZR3" s="995"/>
      <c r="DZS3" s="995"/>
      <c r="DZT3" s="995"/>
      <c r="DZU3" s="995"/>
      <c r="DZV3" s="995"/>
      <c r="DZW3" s="995"/>
      <c r="DZX3" s="995"/>
      <c r="DZY3" s="995"/>
      <c r="DZZ3" s="995"/>
      <c r="EAA3" s="995"/>
      <c r="EAB3" s="995"/>
      <c r="EAC3" s="995"/>
      <c r="EAD3" s="995"/>
      <c r="EAE3" s="995"/>
      <c r="EAF3" s="995"/>
      <c r="EAG3" s="995"/>
      <c r="EAH3" s="995"/>
      <c r="EAI3" s="995"/>
      <c r="EAJ3" s="995"/>
      <c r="EAK3" s="995"/>
      <c r="EAL3" s="995"/>
      <c r="EAM3" s="995"/>
      <c r="EAN3" s="995"/>
      <c r="EAO3" s="995"/>
      <c r="EAP3" s="995"/>
      <c r="EAQ3" s="995"/>
      <c r="EAR3" s="995"/>
      <c r="EAS3" s="995"/>
      <c r="EAT3" s="995"/>
      <c r="EAU3" s="995"/>
      <c r="EAV3" s="995"/>
      <c r="EAW3" s="995"/>
      <c r="EAX3" s="995"/>
      <c r="EAY3" s="995"/>
      <c r="EAZ3" s="995"/>
      <c r="EBA3" s="995"/>
      <c r="EBB3" s="995"/>
      <c r="EBC3" s="995"/>
      <c r="EBD3" s="995"/>
      <c r="EBE3" s="995"/>
      <c r="EBF3" s="995"/>
      <c r="EBG3" s="995"/>
      <c r="EBH3" s="995"/>
      <c r="EBI3" s="995"/>
      <c r="EBJ3" s="995"/>
      <c r="EBK3" s="995"/>
      <c r="EBL3" s="995"/>
      <c r="EBM3" s="995"/>
      <c r="EBN3" s="995"/>
      <c r="EBO3" s="995"/>
      <c r="EBP3" s="995"/>
      <c r="EBQ3" s="995"/>
      <c r="EBR3" s="995"/>
      <c r="EBS3" s="995"/>
      <c r="EBT3" s="995"/>
      <c r="EBU3" s="995"/>
      <c r="EBV3" s="995"/>
      <c r="EBW3" s="995"/>
      <c r="EBX3" s="995"/>
      <c r="EBY3" s="995"/>
      <c r="EBZ3" s="995"/>
      <c r="ECA3" s="995"/>
      <c r="ECB3" s="995"/>
      <c r="ECC3" s="995"/>
      <c r="ECD3" s="995"/>
      <c r="ECE3" s="995"/>
      <c r="ECF3" s="995"/>
      <c r="ECG3" s="995"/>
      <c r="ECH3" s="995"/>
      <c r="ECI3" s="995"/>
      <c r="ECJ3" s="995"/>
      <c r="ECK3" s="995"/>
      <c r="ECL3" s="995"/>
      <c r="ECM3" s="995"/>
      <c r="ECN3" s="995"/>
      <c r="ECO3" s="995"/>
      <c r="ECP3" s="995"/>
      <c r="ECQ3" s="995"/>
      <c r="ECR3" s="995"/>
      <c r="ECS3" s="995"/>
      <c r="ECT3" s="995"/>
      <c r="ECU3" s="995"/>
      <c r="ECV3" s="995"/>
      <c r="ECW3" s="995"/>
      <c r="ECX3" s="995"/>
      <c r="ECY3" s="995"/>
      <c r="ECZ3" s="995"/>
      <c r="EDA3" s="995"/>
      <c r="EDB3" s="995"/>
      <c r="EDC3" s="995"/>
      <c r="EDD3" s="995"/>
      <c r="EDE3" s="995"/>
      <c r="EDF3" s="995"/>
      <c r="EDG3" s="995"/>
      <c r="EDH3" s="995"/>
      <c r="EDI3" s="995"/>
      <c r="EDJ3" s="995"/>
      <c r="EDK3" s="995"/>
      <c r="EDL3" s="995"/>
      <c r="EDM3" s="995"/>
      <c r="EDN3" s="995"/>
      <c r="EDO3" s="995"/>
      <c r="EDP3" s="995"/>
      <c r="EDQ3" s="995"/>
      <c r="EDR3" s="995"/>
      <c r="EDS3" s="995"/>
      <c r="EDT3" s="995"/>
      <c r="EDU3" s="995"/>
      <c r="EDV3" s="995"/>
      <c r="EDW3" s="995"/>
      <c r="EDX3" s="995"/>
      <c r="EDY3" s="995"/>
      <c r="EDZ3" s="995"/>
      <c r="EEA3" s="995"/>
      <c r="EEB3" s="995"/>
      <c r="EEC3" s="995"/>
      <c r="EED3" s="995"/>
      <c r="EEE3" s="995"/>
      <c r="EEF3" s="995"/>
      <c r="EEG3" s="995"/>
      <c r="EEH3" s="995"/>
      <c r="EEI3" s="995"/>
      <c r="EEJ3" s="995"/>
      <c r="EEK3" s="995"/>
      <c r="EEL3" s="995"/>
      <c r="EEM3" s="995"/>
      <c r="EEN3" s="995"/>
      <c r="EEO3" s="995"/>
      <c r="EEP3" s="995"/>
      <c r="EEQ3" s="995"/>
      <c r="EER3" s="995"/>
      <c r="EES3" s="995"/>
      <c r="EET3" s="995"/>
      <c r="EEU3" s="995"/>
      <c r="EEV3" s="995"/>
      <c r="EEW3" s="995"/>
      <c r="EEX3" s="995"/>
      <c r="EEY3" s="995"/>
      <c r="EEZ3" s="995"/>
      <c r="EFA3" s="995"/>
      <c r="EFB3" s="995"/>
      <c r="EFC3" s="995"/>
      <c r="EFD3" s="995"/>
      <c r="EFE3" s="995"/>
      <c r="EFF3" s="995"/>
      <c r="EFG3" s="995"/>
      <c r="EFH3" s="995"/>
      <c r="EFI3" s="995"/>
      <c r="EFJ3" s="995"/>
      <c r="EFK3" s="995"/>
      <c r="EFL3" s="995"/>
      <c r="EFM3" s="995"/>
      <c r="EFN3" s="995"/>
      <c r="EFO3" s="995"/>
      <c r="EFP3" s="995"/>
      <c r="EFQ3" s="995"/>
      <c r="EFR3" s="995"/>
      <c r="EFS3" s="995"/>
      <c r="EFT3" s="995"/>
      <c r="EFU3" s="995"/>
      <c r="EFV3" s="995"/>
      <c r="EFW3" s="995"/>
      <c r="EFX3" s="995"/>
      <c r="EFY3" s="995"/>
      <c r="EFZ3" s="995"/>
      <c r="EGA3" s="995"/>
      <c r="EGB3" s="995"/>
      <c r="EGC3" s="995"/>
      <c r="EGD3" s="995"/>
      <c r="EGE3" s="995"/>
      <c r="EGF3" s="995"/>
      <c r="EGG3" s="995"/>
      <c r="EGH3" s="995"/>
      <c r="EGI3" s="995"/>
      <c r="EGJ3" s="995"/>
      <c r="EGK3" s="995"/>
      <c r="EGL3" s="995"/>
      <c r="EGM3" s="995"/>
      <c r="EGN3" s="995"/>
      <c r="EGO3" s="995"/>
      <c r="EGP3" s="995"/>
      <c r="EGQ3" s="995"/>
      <c r="EGR3" s="995"/>
      <c r="EGS3" s="995"/>
      <c r="EGT3" s="995"/>
      <c r="EGU3" s="995"/>
      <c r="EGV3" s="995"/>
      <c r="EGW3" s="995"/>
      <c r="EGX3" s="995"/>
      <c r="EGY3" s="995"/>
      <c r="EGZ3" s="995"/>
      <c r="EHA3" s="995"/>
      <c r="EHB3" s="995"/>
      <c r="EHC3" s="995"/>
      <c r="EHD3" s="995"/>
      <c r="EHE3" s="995"/>
      <c r="EHF3" s="995"/>
      <c r="EHG3" s="995"/>
      <c r="EHH3" s="995"/>
      <c r="EHI3" s="995"/>
      <c r="EHJ3" s="995"/>
      <c r="EHK3" s="995"/>
      <c r="EHL3" s="995"/>
      <c r="EHM3" s="995"/>
      <c r="EHN3" s="995"/>
      <c r="EHO3" s="995"/>
      <c r="EHP3" s="995"/>
      <c r="EHQ3" s="995"/>
      <c r="EHR3" s="995"/>
      <c r="EHS3" s="995"/>
      <c r="EHT3" s="995"/>
      <c r="EHU3" s="995"/>
      <c r="EHV3" s="995"/>
      <c r="EHW3" s="995"/>
      <c r="EHX3" s="995"/>
      <c r="EHY3" s="995"/>
      <c r="EHZ3" s="995"/>
      <c r="EIA3" s="995"/>
      <c r="EIB3" s="995"/>
      <c r="EIC3" s="995"/>
      <c r="EID3" s="995"/>
      <c r="EIE3" s="995"/>
      <c r="EIF3" s="995"/>
      <c r="EIG3" s="995"/>
      <c r="EIH3" s="995"/>
      <c r="EII3" s="995"/>
      <c r="EIJ3" s="995"/>
      <c r="EIK3" s="995"/>
      <c r="EIL3" s="995"/>
      <c r="EIM3" s="995"/>
      <c r="EIN3" s="995"/>
      <c r="EIO3" s="995"/>
      <c r="EIP3" s="995"/>
      <c r="EIQ3" s="995"/>
      <c r="EIR3" s="995"/>
      <c r="EIS3" s="995"/>
      <c r="EIT3" s="995"/>
      <c r="EIU3" s="995"/>
      <c r="EIV3" s="995"/>
      <c r="EIW3" s="995"/>
      <c r="EIX3" s="995"/>
      <c r="EIY3" s="995"/>
      <c r="EIZ3" s="995"/>
      <c r="EJA3" s="995"/>
      <c r="EJB3" s="995"/>
      <c r="EJC3" s="995"/>
      <c r="EJD3" s="995"/>
      <c r="EJE3" s="995"/>
      <c r="EJF3" s="995"/>
      <c r="EJG3" s="995"/>
      <c r="EJH3" s="995"/>
      <c r="EJI3" s="995"/>
      <c r="EJJ3" s="995"/>
      <c r="EJK3" s="995"/>
      <c r="EJL3" s="995"/>
      <c r="EJM3" s="995"/>
      <c r="EJN3" s="995"/>
      <c r="EJO3" s="995"/>
      <c r="EJP3" s="995"/>
      <c r="EJQ3" s="995"/>
      <c r="EJR3" s="995"/>
      <c r="EJS3" s="995"/>
      <c r="EJT3" s="995"/>
      <c r="EJU3" s="995"/>
      <c r="EJV3" s="995"/>
      <c r="EJW3" s="995"/>
      <c r="EJX3" s="995"/>
      <c r="EJY3" s="995"/>
      <c r="EJZ3" s="995"/>
      <c r="EKA3" s="995"/>
      <c r="EKB3" s="995"/>
      <c r="EKC3" s="995"/>
      <c r="EKD3" s="995"/>
      <c r="EKE3" s="995"/>
      <c r="EKF3" s="995"/>
      <c r="EKG3" s="995"/>
      <c r="EKH3" s="995"/>
      <c r="EKI3" s="995"/>
      <c r="EKJ3" s="995"/>
      <c r="EKK3" s="995"/>
      <c r="EKL3" s="995"/>
      <c r="EKM3" s="995"/>
      <c r="EKN3" s="995"/>
      <c r="EKO3" s="995"/>
      <c r="EKP3" s="995"/>
      <c r="EKQ3" s="995"/>
      <c r="EKR3" s="995"/>
      <c r="EKS3" s="995"/>
      <c r="EKT3" s="995"/>
      <c r="EKU3" s="995"/>
      <c r="EKV3" s="995"/>
      <c r="EKW3" s="995"/>
      <c r="EKX3" s="995"/>
      <c r="EKY3" s="995"/>
      <c r="EKZ3" s="995"/>
      <c r="ELA3" s="995"/>
      <c r="ELB3" s="995"/>
      <c r="ELC3" s="995"/>
      <c r="ELD3" s="995"/>
      <c r="ELE3" s="995"/>
      <c r="ELF3" s="995"/>
      <c r="ELG3" s="995"/>
      <c r="ELH3" s="995"/>
      <c r="ELI3" s="995"/>
      <c r="ELJ3" s="995"/>
      <c r="ELK3" s="995"/>
      <c r="ELL3" s="995"/>
      <c r="ELM3" s="995"/>
      <c r="ELN3" s="995"/>
      <c r="ELO3" s="995"/>
      <c r="ELP3" s="995"/>
      <c r="ELQ3" s="995"/>
      <c r="ELR3" s="995"/>
      <c r="ELS3" s="995"/>
      <c r="ELT3" s="995"/>
      <c r="ELU3" s="995"/>
      <c r="ELV3" s="995"/>
      <c r="ELW3" s="995"/>
      <c r="ELX3" s="995"/>
      <c r="ELY3" s="995"/>
      <c r="ELZ3" s="995"/>
      <c r="EMA3" s="995"/>
      <c r="EMB3" s="995"/>
      <c r="EMC3" s="995"/>
      <c r="EMD3" s="995"/>
      <c r="EME3" s="995"/>
      <c r="EMF3" s="995"/>
      <c r="EMG3" s="995"/>
      <c r="EMH3" s="995"/>
      <c r="EMI3" s="995"/>
      <c r="EMJ3" s="995"/>
      <c r="EMK3" s="995"/>
      <c r="EML3" s="995"/>
      <c r="EMM3" s="995"/>
      <c r="EMN3" s="995"/>
      <c r="EMO3" s="995"/>
      <c r="EMP3" s="995"/>
      <c r="EMQ3" s="995"/>
      <c r="EMR3" s="995"/>
      <c r="EMS3" s="995"/>
      <c r="EMT3" s="995"/>
      <c r="EMU3" s="995"/>
      <c r="EMV3" s="995"/>
      <c r="EMW3" s="995"/>
      <c r="EMX3" s="995"/>
      <c r="EMY3" s="995"/>
      <c r="EMZ3" s="995"/>
      <c r="ENA3" s="995"/>
      <c r="ENB3" s="995"/>
      <c r="ENC3" s="995"/>
      <c r="END3" s="995"/>
      <c r="ENE3" s="995"/>
      <c r="ENF3" s="995"/>
      <c r="ENG3" s="995"/>
      <c r="ENH3" s="995"/>
      <c r="ENI3" s="995"/>
      <c r="ENJ3" s="995"/>
      <c r="ENK3" s="995"/>
      <c r="ENL3" s="995"/>
      <c r="ENM3" s="995"/>
      <c r="ENN3" s="995"/>
      <c r="ENO3" s="995"/>
      <c r="ENP3" s="995"/>
      <c r="ENQ3" s="995"/>
      <c r="ENR3" s="995"/>
      <c r="ENS3" s="995"/>
      <c r="ENT3" s="995"/>
      <c r="ENU3" s="995"/>
      <c r="ENV3" s="995"/>
      <c r="ENW3" s="995"/>
      <c r="ENX3" s="995"/>
      <c r="ENY3" s="995"/>
      <c r="ENZ3" s="995"/>
      <c r="EOA3" s="995"/>
      <c r="EOB3" s="995"/>
      <c r="EOC3" s="995"/>
      <c r="EOD3" s="995"/>
      <c r="EOE3" s="995"/>
      <c r="EOF3" s="995"/>
      <c r="EOG3" s="995"/>
      <c r="EOH3" s="995"/>
      <c r="EOI3" s="995"/>
      <c r="EOJ3" s="995"/>
      <c r="EOK3" s="995"/>
      <c r="EOL3" s="995"/>
      <c r="EOM3" s="995"/>
      <c r="EON3" s="995"/>
      <c r="EOO3" s="995"/>
      <c r="EOP3" s="995"/>
      <c r="EOQ3" s="995"/>
      <c r="EOR3" s="995"/>
      <c r="EOS3" s="995"/>
      <c r="EOT3" s="995"/>
      <c r="EOU3" s="995"/>
      <c r="EOV3" s="995"/>
      <c r="EOW3" s="995"/>
      <c r="EOX3" s="995"/>
      <c r="EOY3" s="995"/>
      <c r="EOZ3" s="995"/>
      <c r="EPA3" s="995"/>
      <c r="EPB3" s="995"/>
      <c r="EPC3" s="995"/>
      <c r="EPD3" s="995"/>
      <c r="EPE3" s="995"/>
      <c r="EPF3" s="995"/>
      <c r="EPG3" s="995"/>
      <c r="EPH3" s="995"/>
      <c r="EPI3" s="995"/>
      <c r="EPJ3" s="995"/>
      <c r="EPK3" s="995"/>
      <c r="EPL3" s="995"/>
      <c r="EPM3" s="995"/>
      <c r="EPN3" s="995"/>
      <c r="EPO3" s="995"/>
      <c r="EPP3" s="995"/>
      <c r="EPQ3" s="995"/>
      <c r="EPR3" s="995"/>
      <c r="EPS3" s="995"/>
      <c r="EPT3" s="995"/>
      <c r="EPU3" s="995"/>
      <c r="EPV3" s="995"/>
      <c r="EPW3" s="995"/>
      <c r="EPX3" s="995"/>
      <c r="EPY3" s="995"/>
      <c r="EPZ3" s="995"/>
      <c r="EQA3" s="995"/>
      <c r="EQB3" s="995"/>
      <c r="EQC3" s="995"/>
      <c r="EQD3" s="995"/>
      <c r="EQE3" s="995"/>
      <c r="EQF3" s="995"/>
      <c r="EQG3" s="995"/>
      <c r="EQH3" s="995"/>
      <c r="EQI3" s="995"/>
      <c r="EQJ3" s="995"/>
      <c r="EQK3" s="995"/>
      <c r="EQL3" s="995"/>
      <c r="EQM3" s="995"/>
      <c r="EQN3" s="995"/>
      <c r="EQO3" s="995"/>
      <c r="EQP3" s="995"/>
      <c r="EQQ3" s="995"/>
      <c r="EQR3" s="995"/>
      <c r="EQS3" s="995"/>
      <c r="EQT3" s="995"/>
      <c r="EQU3" s="995"/>
      <c r="EQV3" s="995"/>
      <c r="EQW3" s="995"/>
      <c r="EQX3" s="995"/>
      <c r="EQY3" s="995"/>
      <c r="EQZ3" s="995"/>
      <c r="ERA3" s="995"/>
      <c r="ERB3" s="995"/>
      <c r="ERC3" s="995"/>
      <c r="ERD3" s="995"/>
      <c r="ERE3" s="995"/>
      <c r="ERF3" s="995"/>
      <c r="ERG3" s="995"/>
      <c r="ERH3" s="995"/>
      <c r="ERI3" s="995"/>
      <c r="ERJ3" s="995"/>
      <c r="ERK3" s="995"/>
      <c r="ERL3" s="995"/>
      <c r="ERM3" s="995"/>
      <c r="ERN3" s="995"/>
      <c r="ERO3" s="995"/>
      <c r="ERP3" s="995"/>
      <c r="ERQ3" s="995"/>
      <c r="ERR3" s="995"/>
      <c r="ERS3" s="995"/>
      <c r="ERT3" s="995"/>
      <c r="ERU3" s="995"/>
      <c r="ERV3" s="995"/>
      <c r="ERW3" s="995"/>
      <c r="ERX3" s="995"/>
      <c r="ERY3" s="995"/>
      <c r="ERZ3" s="995"/>
      <c r="ESA3" s="995"/>
      <c r="ESB3" s="995"/>
      <c r="ESC3" s="995"/>
      <c r="ESD3" s="995"/>
      <c r="ESE3" s="995"/>
      <c r="ESF3" s="995"/>
      <c r="ESG3" s="995"/>
      <c r="ESH3" s="995"/>
      <c r="ESI3" s="995"/>
      <c r="ESJ3" s="995"/>
      <c r="ESK3" s="995"/>
      <c r="ESL3" s="995"/>
      <c r="ESM3" s="995"/>
      <c r="ESN3" s="995"/>
      <c r="ESO3" s="995"/>
      <c r="ESP3" s="995"/>
      <c r="ESQ3" s="995"/>
      <c r="ESR3" s="995"/>
      <c r="ESS3" s="995"/>
      <c r="EST3" s="995"/>
      <c r="ESU3" s="995"/>
      <c r="ESV3" s="995"/>
      <c r="ESW3" s="995"/>
      <c r="ESX3" s="995"/>
      <c r="ESY3" s="995"/>
      <c r="ESZ3" s="995"/>
      <c r="ETA3" s="995"/>
      <c r="ETB3" s="995"/>
      <c r="ETC3" s="995"/>
      <c r="ETD3" s="995"/>
      <c r="ETE3" s="995"/>
      <c r="ETF3" s="995"/>
      <c r="ETG3" s="995"/>
      <c r="ETH3" s="995"/>
      <c r="ETI3" s="995"/>
      <c r="ETJ3" s="995"/>
      <c r="ETK3" s="995"/>
      <c r="ETL3" s="995"/>
      <c r="ETM3" s="995"/>
      <c r="ETN3" s="995"/>
      <c r="ETO3" s="995"/>
      <c r="ETP3" s="995"/>
      <c r="ETQ3" s="995"/>
      <c r="ETR3" s="995"/>
      <c r="ETS3" s="995"/>
      <c r="ETT3" s="995"/>
      <c r="ETU3" s="995"/>
      <c r="ETV3" s="995"/>
      <c r="ETW3" s="995"/>
      <c r="ETX3" s="995"/>
      <c r="ETY3" s="995"/>
      <c r="ETZ3" s="995"/>
      <c r="EUA3" s="995"/>
      <c r="EUB3" s="995"/>
      <c r="EUC3" s="995"/>
      <c r="EUD3" s="995"/>
      <c r="EUE3" s="995"/>
      <c r="EUF3" s="995"/>
      <c r="EUG3" s="995"/>
      <c r="EUH3" s="995"/>
      <c r="EUI3" s="995"/>
      <c r="EUJ3" s="995"/>
      <c r="EUK3" s="995"/>
      <c r="EUL3" s="995"/>
      <c r="EUM3" s="995"/>
      <c r="EUN3" s="995"/>
      <c r="EUO3" s="995"/>
      <c r="EUP3" s="995"/>
      <c r="EUQ3" s="995"/>
      <c r="EUR3" s="995"/>
      <c r="EUS3" s="995"/>
      <c r="EUT3" s="995"/>
      <c r="EUU3" s="995"/>
      <c r="EUV3" s="995"/>
      <c r="EUW3" s="995"/>
      <c r="EUX3" s="995"/>
      <c r="EUY3" s="995"/>
      <c r="EUZ3" s="995"/>
      <c r="EVA3" s="995"/>
      <c r="EVB3" s="995"/>
      <c r="EVC3" s="995"/>
      <c r="EVD3" s="995"/>
      <c r="EVE3" s="995"/>
      <c r="EVF3" s="995"/>
      <c r="EVG3" s="995"/>
      <c r="EVH3" s="995"/>
      <c r="EVI3" s="995"/>
      <c r="EVJ3" s="995"/>
      <c r="EVK3" s="995"/>
      <c r="EVL3" s="995"/>
      <c r="EVM3" s="995"/>
      <c r="EVN3" s="995"/>
      <c r="EVO3" s="995"/>
      <c r="EVP3" s="995"/>
      <c r="EVQ3" s="995"/>
      <c r="EVR3" s="995"/>
      <c r="EVS3" s="995"/>
      <c r="EVT3" s="995"/>
      <c r="EVU3" s="995"/>
      <c r="EVV3" s="995"/>
      <c r="EVW3" s="995"/>
      <c r="EVX3" s="995"/>
      <c r="EVY3" s="995"/>
      <c r="EVZ3" s="995"/>
      <c r="EWA3" s="995"/>
      <c r="EWB3" s="995"/>
      <c r="EWC3" s="995"/>
      <c r="EWD3" s="995"/>
      <c r="EWE3" s="995"/>
      <c r="EWF3" s="995"/>
      <c r="EWG3" s="995"/>
      <c r="EWH3" s="995"/>
      <c r="EWI3" s="995"/>
      <c r="EWJ3" s="995"/>
      <c r="EWK3" s="995"/>
      <c r="EWL3" s="995"/>
      <c r="EWM3" s="995"/>
      <c r="EWN3" s="995"/>
      <c r="EWO3" s="995"/>
      <c r="EWP3" s="995"/>
      <c r="EWQ3" s="995"/>
      <c r="EWR3" s="995"/>
      <c r="EWS3" s="995"/>
      <c r="EWT3" s="995"/>
      <c r="EWU3" s="995"/>
      <c r="EWV3" s="995"/>
      <c r="EWW3" s="995"/>
      <c r="EWX3" s="995"/>
      <c r="EWY3" s="995"/>
      <c r="EWZ3" s="995"/>
      <c r="EXA3" s="995"/>
      <c r="EXB3" s="995"/>
      <c r="EXC3" s="995"/>
      <c r="EXD3" s="995"/>
      <c r="EXE3" s="995"/>
      <c r="EXF3" s="995"/>
      <c r="EXG3" s="995"/>
      <c r="EXH3" s="995"/>
      <c r="EXI3" s="995"/>
      <c r="EXJ3" s="995"/>
      <c r="EXK3" s="995"/>
      <c r="EXL3" s="995"/>
      <c r="EXM3" s="995"/>
      <c r="EXN3" s="995"/>
      <c r="EXO3" s="995"/>
      <c r="EXP3" s="995"/>
      <c r="EXQ3" s="995"/>
      <c r="EXR3" s="995"/>
      <c r="EXS3" s="995"/>
      <c r="EXT3" s="995"/>
      <c r="EXU3" s="995"/>
      <c r="EXV3" s="995"/>
      <c r="EXW3" s="995"/>
      <c r="EXX3" s="995"/>
      <c r="EXY3" s="995"/>
      <c r="EXZ3" s="995"/>
      <c r="EYA3" s="995"/>
      <c r="EYB3" s="995"/>
      <c r="EYC3" s="995"/>
      <c r="EYD3" s="995"/>
      <c r="EYE3" s="995"/>
      <c r="EYF3" s="995"/>
      <c r="EYG3" s="995"/>
      <c r="EYH3" s="995"/>
      <c r="EYI3" s="995"/>
      <c r="EYJ3" s="995"/>
      <c r="EYK3" s="995"/>
      <c r="EYL3" s="995"/>
      <c r="EYM3" s="995"/>
      <c r="EYN3" s="995"/>
      <c r="EYO3" s="995"/>
      <c r="EYP3" s="995"/>
      <c r="EYQ3" s="995"/>
      <c r="EYR3" s="995"/>
      <c r="EYS3" s="995"/>
      <c r="EYT3" s="995"/>
      <c r="EYU3" s="995"/>
      <c r="EYV3" s="995"/>
      <c r="EYW3" s="995"/>
      <c r="EYX3" s="995"/>
      <c r="EYY3" s="995"/>
      <c r="EYZ3" s="995"/>
      <c r="EZA3" s="995"/>
      <c r="EZB3" s="995"/>
      <c r="EZC3" s="995"/>
      <c r="EZD3" s="995"/>
      <c r="EZE3" s="995"/>
      <c r="EZF3" s="995"/>
      <c r="EZG3" s="995"/>
      <c r="EZH3" s="995"/>
      <c r="EZI3" s="995"/>
      <c r="EZJ3" s="995"/>
      <c r="EZK3" s="995"/>
      <c r="EZL3" s="995"/>
      <c r="EZM3" s="995"/>
      <c r="EZN3" s="995"/>
      <c r="EZO3" s="995"/>
      <c r="EZP3" s="995"/>
      <c r="EZQ3" s="995"/>
      <c r="EZR3" s="995"/>
      <c r="EZS3" s="995"/>
      <c r="EZT3" s="995"/>
      <c r="EZU3" s="995"/>
      <c r="EZV3" s="995"/>
      <c r="EZW3" s="995"/>
      <c r="EZX3" s="995"/>
      <c r="EZY3" s="995"/>
      <c r="EZZ3" s="995"/>
      <c r="FAA3" s="995"/>
      <c r="FAB3" s="995"/>
      <c r="FAC3" s="995"/>
      <c r="FAD3" s="995"/>
      <c r="FAE3" s="995"/>
      <c r="FAF3" s="995"/>
      <c r="FAG3" s="995"/>
      <c r="FAH3" s="995"/>
      <c r="FAI3" s="995"/>
      <c r="FAJ3" s="995"/>
      <c r="FAK3" s="995"/>
      <c r="FAL3" s="995"/>
      <c r="FAM3" s="995"/>
      <c r="FAN3" s="995"/>
      <c r="FAO3" s="995"/>
      <c r="FAP3" s="995"/>
      <c r="FAQ3" s="995"/>
      <c r="FAR3" s="995"/>
      <c r="FAS3" s="995"/>
      <c r="FAT3" s="995"/>
      <c r="FAU3" s="995"/>
      <c r="FAV3" s="995"/>
      <c r="FAW3" s="995"/>
      <c r="FAX3" s="995"/>
      <c r="FAY3" s="995"/>
      <c r="FAZ3" s="995"/>
      <c r="FBA3" s="995"/>
      <c r="FBB3" s="995"/>
      <c r="FBC3" s="995"/>
      <c r="FBD3" s="995"/>
      <c r="FBE3" s="995"/>
      <c r="FBF3" s="995"/>
      <c r="FBG3" s="995"/>
      <c r="FBH3" s="995"/>
      <c r="FBI3" s="995"/>
      <c r="FBJ3" s="995"/>
      <c r="FBK3" s="995"/>
      <c r="FBL3" s="995"/>
      <c r="FBM3" s="995"/>
      <c r="FBN3" s="995"/>
      <c r="FBO3" s="995"/>
      <c r="FBP3" s="995"/>
      <c r="FBQ3" s="995"/>
      <c r="FBR3" s="995"/>
      <c r="FBS3" s="995"/>
      <c r="FBT3" s="995"/>
      <c r="FBU3" s="995"/>
      <c r="FBV3" s="995"/>
      <c r="FBW3" s="995"/>
      <c r="FBX3" s="995"/>
      <c r="FBY3" s="995"/>
      <c r="FBZ3" s="995"/>
      <c r="FCA3" s="995"/>
      <c r="FCB3" s="995"/>
      <c r="FCC3" s="995"/>
      <c r="FCD3" s="995"/>
      <c r="FCE3" s="995"/>
      <c r="FCF3" s="995"/>
      <c r="FCG3" s="995"/>
      <c r="FCH3" s="995"/>
      <c r="FCI3" s="995"/>
      <c r="FCJ3" s="995"/>
      <c r="FCK3" s="995"/>
      <c r="FCL3" s="995"/>
      <c r="FCM3" s="995"/>
      <c r="FCN3" s="995"/>
      <c r="FCO3" s="995"/>
      <c r="FCP3" s="995"/>
      <c r="FCQ3" s="995"/>
      <c r="FCR3" s="995"/>
      <c r="FCS3" s="995"/>
      <c r="FCT3" s="995"/>
      <c r="FCU3" s="995"/>
      <c r="FCV3" s="995"/>
      <c r="FCW3" s="995"/>
      <c r="FCX3" s="995"/>
      <c r="FCY3" s="995"/>
      <c r="FCZ3" s="995"/>
      <c r="FDA3" s="995"/>
      <c r="FDB3" s="995"/>
      <c r="FDC3" s="995"/>
      <c r="FDD3" s="995"/>
      <c r="FDE3" s="995"/>
      <c r="FDF3" s="995"/>
      <c r="FDG3" s="995"/>
      <c r="FDH3" s="995"/>
      <c r="FDI3" s="995"/>
      <c r="FDJ3" s="995"/>
      <c r="FDK3" s="995"/>
      <c r="FDL3" s="995"/>
      <c r="FDM3" s="995"/>
      <c r="FDN3" s="995"/>
      <c r="FDO3" s="995"/>
      <c r="FDP3" s="995"/>
      <c r="FDQ3" s="995"/>
      <c r="FDR3" s="995"/>
      <c r="FDS3" s="995"/>
      <c r="FDT3" s="995"/>
      <c r="FDU3" s="995"/>
      <c r="FDV3" s="995"/>
      <c r="FDW3" s="995"/>
      <c r="FDX3" s="995"/>
      <c r="FDY3" s="995"/>
      <c r="FDZ3" s="995"/>
      <c r="FEA3" s="995"/>
      <c r="FEB3" s="995"/>
      <c r="FEC3" s="995"/>
      <c r="FED3" s="995"/>
      <c r="FEE3" s="995"/>
      <c r="FEF3" s="995"/>
      <c r="FEG3" s="995"/>
      <c r="FEH3" s="995"/>
      <c r="FEI3" s="995"/>
      <c r="FEJ3" s="995"/>
      <c r="FEK3" s="995"/>
      <c r="FEL3" s="995"/>
      <c r="FEM3" s="995"/>
      <c r="FEN3" s="995"/>
      <c r="FEO3" s="995"/>
      <c r="FEP3" s="995"/>
      <c r="FEQ3" s="995"/>
      <c r="FER3" s="995"/>
      <c r="FES3" s="995"/>
      <c r="FET3" s="995"/>
      <c r="FEU3" s="995"/>
      <c r="FEV3" s="995"/>
      <c r="FEW3" s="995"/>
      <c r="FEX3" s="995"/>
      <c r="FEY3" s="995"/>
      <c r="FEZ3" s="995"/>
      <c r="FFA3" s="995"/>
      <c r="FFB3" s="995"/>
      <c r="FFC3" s="995"/>
      <c r="FFD3" s="995"/>
      <c r="FFE3" s="995"/>
      <c r="FFF3" s="995"/>
      <c r="FFG3" s="995"/>
      <c r="FFH3" s="995"/>
      <c r="FFI3" s="995"/>
      <c r="FFJ3" s="995"/>
      <c r="FFK3" s="995"/>
      <c r="FFL3" s="995"/>
      <c r="FFM3" s="995"/>
      <c r="FFN3" s="995"/>
      <c r="FFO3" s="995"/>
      <c r="FFP3" s="995"/>
      <c r="FFQ3" s="995"/>
      <c r="FFR3" s="995"/>
      <c r="FFS3" s="995"/>
      <c r="FFT3" s="995"/>
      <c r="FFU3" s="995"/>
      <c r="FFV3" s="995"/>
      <c r="FFW3" s="995"/>
      <c r="FFX3" s="995"/>
      <c r="FFY3" s="995"/>
      <c r="FFZ3" s="995"/>
      <c r="FGA3" s="995"/>
      <c r="FGB3" s="995"/>
      <c r="FGC3" s="995"/>
      <c r="FGD3" s="995"/>
      <c r="FGE3" s="995"/>
      <c r="FGF3" s="995"/>
      <c r="FGG3" s="995"/>
      <c r="FGH3" s="995"/>
      <c r="FGI3" s="995"/>
      <c r="FGJ3" s="995"/>
      <c r="FGK3" s="995"/>
      <c r="FGL3" s="995"/>
      <c r="FGM3" s="995"/>
      <c r="FGN3" s="995"/>
      <c r="FGO3" s="995"/>
      <c r="FGP3" s="995"/>
      <c r="FGQ3" s="995"/>
      <c r="FGR3" s="995"/>
      <c r="FGS3" s="995"/>
      <c r="FGT3" s="995"/>
      <c r="FGU3" s="995"/>
      <c r="FGV3" s="995"/>
      <c r="FGW3" s="995"/>
      <c r="FGX3" s="995"/>
      <c r="FGY3" s="995"/>
      <c r="FGZ3" s="995"/>
      <c r="FHA3" s="995"/>
      <c r="FHB3" s="995"/>
      <c r="FHC3" s="995"/>
      <c r="FHD3" s="995"/>
      <c r="FHE3" s="995"/>
      <c r="FHF3" s="995"/>
      <c r="FHG3" s="995"/>
      <c r="FHH3" s="995"/>
      <c r="FHI3" s="995"/>
      <c r="FHJ3" s="995"/>
      <c r="FHK3" s="995"/>
      <c r="FHL3" s="995"/>
      <c r="FHM3" s="995"/>
      <c r="FHN3" s="995"/>
      <c r="FHO3" s="995"/>
      <c r="FHP3" s="995"/>
      <c r="FHQ3" s="995"/>
      <c r="FHR3" s="995"/>
      <c r="FHS3" s="995"/>
      <c r="FHT3" s="995"/>
      <c r="FHU3" s="995"/>
      <c r="FHV3" s="995"/>
      <c r="FHW3" s="995"/>
      <c r="FHX3" s="995"/>
      <c r="FHY3" s="995"/>
      <c r="FHZ3" s="995"/>
      <c r="FIA3" s="995"/>
      <c r="FIB3" s="995"/>
      <c r="FIC3" s="995"/>
      <c r="FID3" s="995"/>
      <c r="FIE3" s="995"/>
      <c r="FIF3" s="995"/>
      <c r="FIG3" s="995"/>
      <c r="FIH3" s="995"/>
      <c r="FII3" s="995"/>
      <c r="FIJ3" s="995"/>
      <c r="FIK3" s="995"/>
      <c r="FIL3" s="995"/>
      <c r="FIM3" s="995"/>
      <c r="FIN3" s="995"/>
      <c r="FIO3" s="995"/>
      <c r="FIP3" s="995"/>
      <c r="FIQ3" s="995"/>
      <c r="FIR3" s="995"/>
      <c r="FIS3" s="995"/>
      <c r="FIT3" s="995"/>
      <c r="FIU3" s="995"/>
      <c r="FIV3" s="995"/>
      <c r="FIW3" s="995"/>
      <c r="FIX3" s="995"/>
      <c r="FIY3" s="995"/>
      <c r="FIZ3" s="995"/>
      <c r="FJA3" s="995"/>
      <c r="FJB3" s="995"/>
      <c r="FJC3" s="995"/>
      <c r="FJD3" s="995"/>
      <c r="FJE3" s="995"/>
      <c r="FJF3" s="995"/>
      <c r="FJG3" s="995"/>
      <c r="FJH3" s="995"/>
      <c r="FJI3" s="995"/>
      <c r="FJJ3" s="995"/>
      <c r="FJK3" s="995"/>
      <c r="FJL3" s="995"/>
      <c r="FJM3" s="995"/>
      <c r="FJN3" s="995"/>
      <c r="FJO3" s="995"/>
      <c r="FJP3" s="995"/>
      <c r="FJQ3" s="995"/>
      <c r="FJR3" s="995"/>
      <c r="FJS3" s="995"/>
      <c r="FJT3" s="995"/>
      <c r="FJU3" s="995"/>
      <c r="FJV3" s="995"/>
      <c r="FJW3" s="995"/>
      <c r="FJX3" s="995"/>
      <c r="FJY3" s="995"/>
      <c r="FJZ3" s="995"/>
      <c r="FKA3" s="995"/>
      <c r="FKB3" s="995"/>
      <c r="FKC3" s="995"/>
      <c r="FKD3" s="995"/>
      <c r="FKE3" s="995"/>
      <c r="FKF3" s="995"/>
      <c r="FKG3" s="995"/>
      <c r="FKH3" s="995"/>
      <c r="FKI3" s="995"/>
      <c r="FKJ3" s="995"/>
      <c r="FKK3" s="995"/>
      <c r="FKL3" s="995"/>
      <c r="FKM3" s="995"/>
      <c r="FKN3" s="995"/>
      <c r="FKO3" s="995"/>
      <c r="FKP3" s="995"/>
      <c r="FKQ3" s="995"/>
      <c r="FKR3" s="995"/>
      <c r="FKS3" s="995"/>
      <c r="FKT3" s="995"/>
      <c r="FKU3" s="995"/>
      <c r="FKV3" s="995"/>
      <c r="FKW3" s="995"/>
      <c r="FKX3" s="995"/>
      <c r="FKY3" s="995"/>
      <c r="FKZ3" s="995"/>
      <c r="FLA3" s="995"/>
      <c r="FLB3" s="995"/>
      <c r="FLC3" s="995"/>
      <c r="FLD3" s="995"/>
      <c r="FLE3" s="995"/>
      <c r="FLF3" s="995"/>
      <c r="FLG3" s="995"/>
      <c r="FLH3" s="995"/>
      <c r="FLI3" s="995"/>
      <c r="FLJ3" s="995"/>
      <c r="FLK3" s="995"/>
      <c r="FLL3" s="995"/>
      <c r="FLM3" s="995"/>
      <c r="FLN3" s="995"/>
      <c r="FLO3" s="995"/>
      <c r="FLP3" s="995"/>
      <c r="FLQ3" s="995"/>
      <c r="FLR3" s="995"/>
      <c r="FLS3" s="995"/>
      <c r="FLT3" s="995"/>
      <c r="FLU3" s="995"/>
      <c r="FLV3" s="995"/>
      <c r="FLW3" s="995"/>
      <c r="FLX3" s="995"/>
      <c r="FLY3" s="995"/>
      <c r="FLZ3" s="995"/>
      <c r="FMA3" s="995"/>
      <c r="FMB3" s="995"/>
      <c r="FMC3" s="995"/>
      <c r="FMD3" s="995"/>
      <c r="FME3" s="995"/>
      <c r="FMF3" s="995"/>
      <c r="FMG3" s="995"/>
      <c r="FMH3" s="995"/>
      <c r="FMI3" s="995"/>
      <c r="FMJ3" s="995"/>
      <c r="FMK3" s="995"/>
      <c r="FML3" s="995"/>
      <c r="FMM3" s="995"/>
      <c r="FMN3" s="995"/>
      <c r="FMO3" s="995"/>
      <c r="FMP3" s="995"/>
      <c r="FMQ3" s="995"/>
      <c r="FMR3" s="995"/>
      <c r="FMS3" s="995"/>
      <c r="FMT3" s="995"/>
      <c r="FMU3" s="995"/>
      <c r="FMV3" s="995"/>
      <c r="FMW3" s="995"/>
      <c r="FMX3" s="995"/>
      <c r="FMY3" s="995"/>
      <c r="FMZ3" s="995"/>
      <c r="FNA3" s="995"/>
      <c r="FNB3" s="995"/>
      <c r="FNC3" s="995"/>
      <c r="FND3" s="995"/>
      <c r="FNE3" s="995"/>
      <c r="FNF3" s="995"/>
      <c r="FNG3" s="995"/>
      <c r="FNH3" s="995"/>
      <c r="FNI3" s="995"/>
      <c r="FNJ3" s="995"/>
      <c r="FNK3" s="995"/>
      <c r="FNL3" s="995"/>
      <c r="FNM3" s="995"/>
      <c r="FNN3" s="995"/>
      <c r="FNO3" s="995"/>
      <c r="FNP3" s="995"/>
      <c r="FNQ3" s="995"/>
      <c r="FNR3" s="995"/>
      <c r="FNS3" s="995"/>
      <c r="FNT3" s="995"/>
      <c r="FNU3" s="995"/>
      <c r="FNV3" s="995"/>
      <c r="FNW3" s="995"/>
      <c r="FNX3" s="995"/>
      <c r="FNY3" s="995"/>
      <c r="FNZ3" s="995"/>
      <c r="FOA3" s="995"/>
      <c r="FOB3" s="995"/>
      <c r="FOC3" s="995"/>
      <c r="FOD3" s="995"/>
      <c r="FOE3" s="995"/>
      <c r="FOF3" s="995"/>
      <c r="FOG3" s="995"/>
      <c r="FOH3" s="995"/>
      <c r="FOI3" s="995"/>
      <c r="FOJ3" s="995"/>
      <c r="FOK3" s="995"/>
      <c r="FOL3" s="995"/>
      <c r="FOM3" s="995"/>
      <c r="FON3" s="995"/>
      <c r="FOO3" s="995"/>
      <c r="FOP3" s="995"/>
      <c r="FOQ3" s="995"/>
      <c r="FOR3" s="995"/>
      <c r="FOS3" s="995"/>
      <c r="FOT3" s="995"/>
      <c r="FOU3" s="995"/>
      <c r="FOV3" s="995"/>
      <c r="FOW3" s="995"/>
      <c r="FOX3" s="995"/>
      <c r="FOY3" s="995"/>
      <c r="FOZ3" s="995"/>
      <c r="FPA3" s="995"/>
      <c r="FPB3" s="995"/>
      <c r="FPC3" s="995"/>
      <c r="FPD3" s="995"/>
      <c r="FPE3" s="995"/>
      <c r="FPF3" s="995"/>
      <c r="FPG3" s="995"/>
      <c r="FPH3" s="995"/>
      <c r="FPI3" s="995"/>
      <c r="FPJ3" s="995"/>
      <c r="FPK3" s="995"/>
      <c r="FPL3" s="995"/>
      <c r="FPM3" s="995"/>
      <c r="FPN3" s="995"/>
      <c r="FPO3" s="995"/>
      <c r="FPP3" s="995"/>
      <c r="FPQ3" s="995"/>
      <c r="FPR3" s="995"/>
      <c r="FPS3" s="995"/>
      <c r="FPT3" s="995"/>
      <c r="FPU3" s="995"/>
      <c r="FPV3" s="995"/>
      <c r="FPW3" s="995"/>
      <c r="FPX3" s="995"/>
      <c r="FPY3" s="995"/>
      <c r="FPZ3" s="995"/>
      <c r="FQA3" s="995"/>
      <c r="FQB3" s="995"/>
      <c r="FQC3" s="995"/>
      <c r="FQD3" s="995"/>
      <c r="FQE3" s="995"/>
      <c r="FQF3" s="995"/>
      <c r="FQG3" s="995"/>
      <c r="FQH3" s="995"/>
      <c r="FQI3" s="995"/>
      <c r="FQJ3" s="995"/>
      <c r="FQK3" s="995"/>
      <c r="FQL3" s="995"/>
      <c r="FQM3" s="995"/>
      <c r="FQN3" s="995"/>
      <c r="FQO3" s="995"/>
      <c r="FQP3" s="995"/>
      <c r="FQQ3" s="995"/>
      <c r="FQR3" s="995"/>
      <c r="FQS3" s="995"/>
      <c r="FQT3" s="995"/>
      <c r="FQU3" s="995"/>
      <c r="FQV3" s="995"/>
      <c r="FQW3" s="995"/>
      <c r="FQX3" s="995"/>
      <c r="FQY3" s="995"/>
      <c r="FQZ3" s="995"/>
      <c r="FRA3" s="995"/>
      <c r="FRB3" s="995"/>
      <c r="FRC3" s="995"/>
      <c r="FRD3" s="995"/>
      <c r="FRE3" s="995"/>
      <c r="FRF3" s="995"/>
      <c r="FRG3" s="995"/>
      <c r="FRH3" s="995"/>
      <c r="FRI3" s="995"/>
      <c r="FRJ3" s="995"/>
      <c r="FRK3" s="995"/>
      <c r="FRL3" s="995"/>
      <c r="FRM3" s="995"/>
      <c r="FRN3" s="995"/>
      <c r="FRO3" s="995"/>
      <c r="FRP3" s="995"/>
      <c r="FRQ3" s="995"/>
      <c r="FRR3" s="995"/>
      <c r="FRS3" s="995"/>
      <c r="FRT3" s="995"/>
      <c r="FRU3" s="995"/>
      <c r="FRV3" s="995"/>
      <c r="FRW3" s="995"/>
      <c r="FRX3" s="995"/>
      <c r="FRY3" s="995"/>
      <c r="FRZ3" s="995"/>
      <c r="FSA3" s="995"/>
      <c r="FSB3" s="995"/>
      <c r="FSC3" s="995"/>
      <c r="FSD3" s="995"/>
      <c r="FSE3" s="995"/>
      <c r="FSF3" s="995"/>
      <c r="FSG3" s="995"/>
      <c r="FSH3" s="995"/>
      <c r="FSI3" s="995"/>
      <c r="FSJ3" s="995"/>
      <c r="FSK3" s="995"/>
      <c r="FSL3" s="995"/>
      <c r="FSM3" s="995"/>
      <c r="FSN3" s="995"/>
      <c r="FSO3" s="995"/>
      <c r="FSP3" s="995"/>
      <c r="FSQ3" s="995"/>
      <c r="FSR3" s="995"/>
      <c r="FSS3" s="995"/>
      <c r="FST3" s="995"/>
      <c r="FSU3" s="995"/>
      <c r="FSV3" s="995"/>
      <c r="FSW3" s="995"/>
      <c r="FSX3" s="995"/>
      <c r="FSY3" s="995"/>
      <c r="FSZ3" s="995"/>
      <c r="FTA3" s="995"/>
      <c r="FTB3" s="995"/>
      <c r="FTC3" s="995"/>
      <c r="FTD3" s="995"/>
      <c r="FTE3" s="995"/>
      <c r="FTF3" s="995"/>
      <c r="FTG3" s="995"/>
      <c r="FTH3" s="995"/>
      <c r="FTI3" s="995"/>
      <c r="FTJ3" s="995"/>
      <c r="FTK3" s="995"/>
      <c r="FTL3" s="995"/>
      <c r="FTM3" s="995"/>
      <c r="FTN3" s="995"/>
      <c r="FTO3" s="995"/>
      <c r="FTP3" s="995"/>
      <c r="FTQ3" s="995"/>
      <c r="FTR3" s="995"/>
      <c r="FTS3" s="995"/>
      <c r="FTT3" s="995"/>
      <c r="FTU3" s="995"/>
      <c r="FTV3" s="995"/>
      <c r="FTW3" s="995"/>
      <c r="FTX3" s="995"/>
      <c r="FTY3" s="995"/>
      <c r="FTZ3" s="995"/>
      <c r="FUA3" s="995"/>
      <c r="FUB3" s="995"/>
      <c r="FUC3" s="995"/>
      <c r="FUD3" s="995"/>
      <c r="FUE3" s="995"/>
      <c r="FUF3" s="995"/>
      <c r="FUG3" s="995"/>
      <c r="FUH3" s="995"/>
      <c r="FUI3" s="995"/>
      <c r="FUJ3" s="995"/>
      <c r="FUK3" s="995"/>
      <c r="FUL3" s="995"/>
      <c r="FUM3" s="995"/>
      <c r="FUN3" s="995"/>
      <c r="FUO3" s="995"/>
      <c r="FUP3" s="995"/>
      <c r="FUQ3" s="995"/>
      <c r="FUR3" s="995"/>
      <c r="FUS3" s="995"/>
      <c r="FUT3" s="995"/>
      <c r="FUU3" s="995"/>
      <c r="FUV3" s="995"/>
      <c r="FUW3" s="995"/>
      <c r="FUX3" s="995"/>
      <c r="FUY3" s="995"/>
      <c r="FUZ3" s="995"/>
      <c r="FVA3" s="995"/>
      <c r="FVB3" s="995"/>
      <c r="FVC3" s="995"/>
      <c r="FVD3" s="995"/>
      <c r="FVE3" s="995"/>
      <c r="FVF3" s="995"/>
      <c r="FVG3" s="995"/>
      <c r="FVH3" s="995"/>
      <c r="FVI3" s="995"/>
      <c r="FVJ3" s="995"/>
      <c r="FVK3" s="995"/>
      <c r="FVL3" s="995"/>
      <c r="FVM3" s="995"/>
      <c r="FVN3" s="995"/>
      <c r="FVO3" s="995"/>
      <c r="FVP3" s="995"/>
      <c r="FVQ3" s="995"/>
      <c r="FVR3" s="995"/>
      <c r="FVS3" s="995"/>
      <c r="FVT3" s="995"/>
      <c r="FVU3" s="995"/>
      <c r="FVV3" s="995"/>
      <c r="FVW3" s="995"/>
      <c r="FVX3" s="995"/>
      <c r="FVY3" s="995"/>
      <c r="FVZ3" s="995"/>
      <c r="FWA3" s="995"/>
      <c r="FWB3" s="995"/>
      <c r="FWC3" s="995"/>
      <c r="FWD3" s="995"/>
      <c r="FWE3" s="995"/>
      <c r="FWF3" s="995"/>
      <c r="FWG3" s="995"/>
      <c r="FWH3" s="995"/>
      <c r="FWI3" s="995"/>
      <c r="FWJ3" s="995"/>
      <c r="FWK3" s="995"/>
      <c r="FWL3" s="995"/>
      <c r="FWM3" s="995"/>
      <c r="FWN3" s="995"/>
      <c r="FWO3" s="995"/>
      <c r="FWP3" s="995"/>
      <c r="FWQ3" s="995"/>
      <c r="FWR3" s="995"/>
      <c r="FWS3" s="995"/>
      <c r="FWT3" s="995"/>
      <c r="FWU3" s="995"/>
      <c r="FWV3" s="995"/>
      <c r="FWW3" s="995"/>
      <c r="FWX3" s="995"/>
      <c r="FWY3" s="995"/>
      <c r="FWZ3" s="995"/>
      <c r="FXA3" s="995"/>
      <c r="FXB3" s="995"/>
      <c r="FXC3" s="995"/>
      <c r="FXD3" s="995"/>
      <c r="FXE3" s="995"/>
      <c r="FXF3" s="995"/>
      <c r="FXG3" s="995"/>
      <c r="FXH3" s="995"/>
      <c r="FXI3" s="995"/>
      <c r="FXJ3" s="995"/>
      <c r="FXK3" s="995"/>
      <c r="FXL3" s="995"/>
      <c r="FXM3" s="995"/>
      <c r="FXN3" s="995"/>
      <c r="FXO3" s="995"/>
      <c r="FXP3" s="995"/>
      <c r="FXQ3" s="995"/>
      <c r="FXR3" s="995"/>
      <c r="FXS3" s="995"/>
      <c r="FXT3" s="995"/>
      <c r="FXU3" s="995"/>
      <c r="FXV3" s="995"/>
      <c r="FXW3" s="995"/>
      <c r="FXX3" s="995"/>
      <c r="FXY3" s="995"/>
      <c r="FXZ3" s="995"/>
      <c r="FYA3" s="995"/>
      <c r="FYB3" s="995"/>
      <c r="FYC3" s="995"/>
      <c r="FYD3" s="995"/>
      <c r="FYE3" s="995"/>
      <c r="FYF3" s="995"/>
      <c r="FYG3" s="995"/>
      <c r="FYH3" s="995"/>
      <c r="FYI3" s="995"/>
      <c r="FYJ3" s="995"/>
      <c r="FYK3" s="995"/>
      <c r="FYL3" s="995"/>
      <c r="FYM3" s="995"/>
      <c r="FYN3" s="995"/>
      <c r="FYO3" s="995"/>
      <c r="FYP3" s="995"/>
      <c r="FYQ3" s="995"/>
      <c r="FYR3" s="995"/>
      <c r="FYS3" s="995"/>
      <c r="FYT3" s="995"/>
      <c r="FYU3" s="995"/>
      <c r="FYV3" s="995"/>
      <c r="FYW3" s="995"/>
      <c r="FYX3" s="995"/>
      <c r="FYY3" s="995"/>
      <c r="FYZ3" s="995"/>
      <c r="FZA3" s="995"/>
      <c r="FZB3" s="995"/>
      <c r="FZC3" s="995"/>
      <c r="FZD3" s="995"/>
      <c r="FZE3" s="995"/>
      <c r="FZF3" s="995"/>
      <c r="FZG3" s="995"/>
      <c r="FZH3" s="995"/>
      <c r="FZI3" s="995"/>
      <c r="FZJ3" s="995"/>
      <c r="FZK3" s="995"/>
      <c r="FZL3" s="995"/>
      <c r="FZM3" s="995"/>
      <c r="FZN3" s="995"/>
      <c r="FZO3" s="995"/>
      <c r="FZP3" s="995"/>
      <c r="FZQ3" s="995"/>
      <c r="FZR3" s="995"/>
      <c r="FZS3" s="995"/>
      <c r="FZT3" s="995"/>
      <c r="FZU3" s="995"/>
      <c r="FZV3" s="995"/>
      <c r="FZW3" s="995"/>
      <c r="FZX3" s="995"/>
      <c r="FZY3" s="995"/>
      <c r="FZZ3" s="995"/>
      <c r="GAA3" s="995"/>
      <c r="GAB3" s="995"/>
      <c r="GAC3" s="995"/>
      <c r="GAD3" s="995"/>
      <c r="GAE3" s="995"/>
      <c r="GAF3" s="995"/>
      <c r="GAG3" s="995"/>
      <c r="GAH3" s="995"/>
      <c r="GAI3" s="995"/>
      <c r="GAJ3" s="995"/>
      <c r="GAK3" s="995"/>
      <c r="GAL3" s="995"/>
      <c r="GAM3" s="995"/>
      <c r="GAN3" s="995"/>
      <c r="GAO3" s="995"/>
      <c r="GAP3" s="995"/>
      <c r="GAQ3" s="995"/>
      <c r="GAR3" s="995"/>
      <c r="GAS3" s="995"/>
      <c r="GAT3" s="995"/>
      <c r="GAU3" s="995"/>
      <c r="GAV3" s="995"/>
      <c r="GAW3" s="995"/>
      <c r="GAX3" s="995"/>
      <c r="GAY3" s="995"/>
      <c r="GAZ3" s="995"/>
      <c r="GBA3" s="995"/>
      <c r="GBB3" s="995"/>
      <c r="GBC3" s="995"/>
      <c r="GBD3" s="995"/>
      <c r="GBE3" s="995"/>
      <c r="GBF3" s="995"/>
      <c r="GBG3" s="995"/>
      <c r="GBH3" s="995"/>
      <c r="GBI3" s="995"/>
      <c r="GBJ3" s="995"/>
      <c r="GBK3" s="995"/>
      <c r="GBL3" s="995"/>
      <c r="GBM3" s="995"/>
      <c r="GBN3" s="995"/>
      <c r="GBO3" s="995"/>
      <c r="GBP3" s="995"/>
      <c r="GBQ3" s="995"/>
      <c r="GBR3" s="995"/>
      <c r="GBS3" s="995"/>
      <c r="GBT3" s="995"/>
      <c r="GBU3" s="995"/>
      <c r="GBV3" s="995"/>
      <c r="GBW3" s="995"/>
      <c r="GBX3" s="995"/>
      <c r="GBY3" s="995"/>
      <c r="GBZ3" s="995"/>
      <c r="GCA3" s="995"/>
      <c r="GCB3" s="995"/>
      <c r="GCC3" s="995"/>
      <c r="GCD3" s="995"/>
      <c r="GCE3" s="995"/>
      <c r="GCF3" s="995"/>
      <c r="GCG3" s="995"/>
      <c r="GCH3" s="995"/>
      <c r="GCI3" s="995"/>
      <c r="GCJ3" s="995"/>
      <c r="GCK3" s="995"/>
      <c r="GCL3" s="995"/>
      <c r="GCM3" s="995"/>
      <c r="GCN3" s="995"/>
      <c r="GCO3" s="995"/>
      <c r="GCP3" s="995"/>
      <c r="GCQ3" s="995"/>
      <c r="GCR3" s="995"/>
      <c r="GCS3" s="995"/>
      <c r="GCT3" s="995"/>
      <c r="GCU3" s="995"/>
      <c r="GCV3" s="995"/>
      <c r="GCW3" s="995"/>
      <c r="GCX3" s="995"/>
      <c r="GCY3" s="995"/>
      <c r="GCZ3" s="995"/>
      <c r="GDA3" s="995"/>
      <c r="GDB3" s="995"/>
      <c r="GDC3" s="995"/>
      <c r="GDD3" s="995"/>
      <c r="GDE3" s="995"/>
      <c r="GDF3" s="995"/>
      <c r="GDG3" s="995"/>
      <c r="GDH3" s="995"/>
      <c r="GDI3" s="995"/>
      <c r="GDJ3" s="995"/>
      <c r="GDK3" s="995"/>
      <c r="GDL3" s="995"/>
      <c r="GDM3" s="995"/>
      <c r="GDN3" s="995"/>
      <c r="GDO3" s="995"/>
      <c r="GDP3" s="995"/>
      <c r="GDQ3" s="995"/>
      <c r="GDR3" s="995"/>
      <c r="GDS3" s="995"/>
      <c r="GDT3" s="995"/>
      <c r="GDU3" s="995"/>
      <c r="GDV3" s="995"/>
      <c r="GDW3" s="995"/>
      <c r="GDX3" s="995"/>
      <c r="GDY3" s="995"/>
      <c r="GDZ3" s="995"/>
      <c r="GEA3" s="995"/>
      <c r="GEB3" s="995"/>
      <c r="GEC3" s="995"/>
      <c r="GED3" s="995"/>
      <c r="GEE3" s="995"/>
      <c r="GEF3" s="995"/>
      <c r="GEG3" s="995"/>
      <c r="GEH3" s="995"/>
      <c r="GEI3" s="995"/>
      <c r="GEJ3" s="995"/>
      <c r="GEK3" s="995"/>
      <c r="GEL3" s="995"/>
      <c r="GEM3" s="995"/>
      <c r="GEN3" s="995"/>
      <c r="GEO3" s="995"/>
      <c r="GEP3" s="995"/>
      <c r="GEQ3" s="995"/>
      <c r="GER3" s="995"/>
      <c r="GES3" s="995"/>
      <c r="GET3" s="995"/>
      <c r="GEU3" s="995"/>
      <c r="GEV3" s="995"/>
      <c r="GEW3" s="995"/>
      <c r="GEX3" s="995"/>
      <c r="GEY3" s="995"/>
      <c r="GEZ3" s="995"/>
      <c r="GFA3" s="995"/>
      <c r="GFB3" s="995"/>
      <c r="GFC3" s="995"/>
      <c r="GFD3" s="995"/>
      <c r="GFE3" s="995"/>
      <c r="GFF3" s="995"/>
      <c r="GFG3" s="995"/>
      <c r="GFH3" s="995"/>
      <c r="GFI3" s="995"/>
      <c r="GFJ3" s="995"/>
      <c r="GFK3" s="995"/>
      <c r="GFL3" s="995"/>
      <c r="GFM3" s="995"/>
      <c r="GFN3" s="995"/>
      <c r="GFO3" s="995"/>
      <c r="GFP3" s="995"/>
      <c r="GFQ3" s="995"/>
      <c r="GFR3" s="995"/>
      <c r="GFS3" s="995"/>
      <c r="GFT3" s="995"/>
      <c r="GFU3" s="995"/>
      <c r="GFV3" s="995"/>
      <c r="GFW3" s="995"/>
      <c r="GFX3" s="995"/>
      <c r="GFY3" s="995"/>
      <c r="GFZ3" s="995"/>
      <c r="GGA3" s="995"/>
      <c r="GGB3" s="995"/>
      <c r="GGC3" s="995"/>
      <c r="GGD3" s="995"/>
      <c r="GGE3" s="995"/>
      <c r="GGF3" s="995"/>
      <c r="GGG3" s="995"/>
      <c r="GGH3" s="995"/>
      <c r="GGI3" s="995"/>
      <c r="GGJ3" s="995"/>
      <c r="GGK3" s="995"/>
      <c r="GGL3" s="995"/>
      <c r="GGM3" s="995"/>
      <c r="GGN3" s="995"/>
      <c r="GGO3" s="995"/>
      <c r="GGP3" s="995"/>
      <c r="GGQ3" s="995"/>
      <c r="GGR3" s="995"/>
      <c r="GGS3" s="995"/>
      <c r="GGT3" s="995"/>
      <c r="GGU3" s="995"/>
      <c r="GGV3" s="995"/>
      <c r="GGW3" s="995"/>
      <c r="GGX3" s="995"/>
      <c r="GGY3" s="995"/>
      <c r="GGZ3" s="995"/>
      <c r="GHA3" s="995"/>
      <c r="GHB3" s="995"/>
      <c r="GHC3" s="995"/>
      <c r="GHD3" s="995"/>
      <c r="GHE3" s="995"/>
      <c r="GHF3" s="995"/>
      <c r="GHG3" s="995"/>
      <c r="GHH3" s="995"/>
      <c r="GHI3" s="995"/>
      <c r="GHJ3" s="995"/>
      <c r="GHK3" s="995"/>
      <c r="GHL3" s="995"/>
      <c r="GHM3" s="995"/>
      <c r="GHN3" s="995"/>
      <c r="GHO3" s="995"/>
      <c r="GHP3" s="995"/>
      <c r="GHQ3" s="995"/>
      <c r="GHR3" s="995"/>
      <c r="GHS3" s="995"/>
      <c r="GHT3" s="995"/>
      <c r="GHU3" s="995"/>
      <c r="GHV3" s="995"/>
      <c r="GHW3" s="995"/>
      <c r="GHX3" s="995"/>
      <c r="GHY3" s="995"/>
      <c r="GHZ3" s="995"/>
      <c r="GIA3" s="995"/>
      <c r="GIB3" s="995"/>
      <c r="GIC3" s="995"/>
      <c r="GID3" s="995"/>
      <c r="GIE3" s="995"/>
      <c r="GIF3" s="995"/>
      <c r="GIG3" s="995"/>
      <c r="GIH3" s="995"/>
      <c r="GII3" s="995"/>
      <c r="GIJ3" s="995"/>
      <c r="GIK3" s="995"/>
      <c r="GIL3" s="995"/>
      <c r="GIM3" s="995"/>
      <c r="GIN3" s="995"/>
      <c r="GIO3" s="995"/>
      <c r="GIP3" s="995"/>
      <c r="GIQ3" s="995"/>
      <c r="GIR3" s="995"/>
      <c r="GIS3" s="995"/>
      <c r="GIT3" s="995"/>
      <c r="GIU3" s="995"/>
      <c r="GIV3" s="995"/>
      <c r="GIW3" s="995"/>
      <c r="GIX3" s="995"/>
      <c r="GIY3" s="995"/>
      <c r="GIZ3" s="995"/>
      <c r="GJA3" s="995"/>
      <c r="GJB3" s="995"/>
      <c r="GJC3" s="995"/>
      <c r="GJD3" s="995"/>
      <c r="GJE3" s="995"/>
      <c r="GJF3" s="995"/>
      <c r="GJG3" s="995"/>
      <c r="GJH3" s="995"/>
      <c r="GJI3" s="995"/>
      <c r="GJJ3" s="995"/>
      <c r="GJK3" s="995"/>
      <c r="GJL3" s="995"/>
      <c r="GJM3" s="995"/>
      <c r="GJN3" s="995"/>
      <c r="GJO3" s="995"/>
      <c r="GJP3" s="995"/>
      <c r="GJQ3" s="995"/>
      <c r="GJR3" s="995"/>
      <c r="GJS3" s="995"/>
      <c r="GJT3" s="995"/>
      <c r="GJU3" s="995"/>
      <c r="GJV3" s="995"/>
      <c r="GJW3" s="995"/>
      <c r="GJX3" s="995"/>
      <c r="GJY3" s="995"/>
      <c r="GJZ3" s="995"/>
      <c r="GKA3" s="995"/>
      <c r="GKB3" s="995"/>
      <c r="GKC3" s="995"/>
      <c r="GKD3" s="995"/>
      <c r="GKE3" s="995"/>
      <c r="GKF3" s="995"/>
      <c r="GKG3" s="995"/>
      <c r="GKH3" s="995"/>
      <c r="GKI3" s="995"/>
      <c r="GKJ3" s="995"/>
      <c r="GKK3" s="995"/>
      <c r="GKL3" s="995"/>
      <c r="GKM3" s="995"/>
      <c r="GKN3" s="995"/>
      <c r="GKO3" s="995"/>
      <c r="GKP3" s="995"/>
      <c r="GKQ3" s="995"/>
      <c r="GKR3" s="995"/>
      <c r="GKS3" s="995"/>
      <c r="GKT3" s="995"/>
      <c r="GKU3" s="995"/>
      <c r="GKV3" s="995"/>
      <c r="GKW3" s="995"/>
      <c r="GKX3" s="995"/>
      <c r="GKY3" s="995"/>
      <c r="GKZ3" s="995"/>
      <c r="GLA3" s="995"/>
      <c r="GLB3" s="995"/>
      <c r="GLC3" s="995"/>
      <c r="GLD3" s="995"/>
      <c r="GLE3" s="995"/>
      <c r="GLF3" s="995"/>
      <c r="GLG3" s="995"/>
      <c r="GLH3" s="995"/>
      <c r="GLI3" s="995"/>
      <c r="GLJ3" s="995"/>
      <c r="GLK3" s="995"/>
      <c r="GLL3" s="995"/>
      <c r="GLM3" s="995"/>
      <c r="GLN3" s="995"/>
      <c r="GLO3" s="995"/>
      <c r="GLP3" s="995"/>
      <c r="GLQ3" s="995"/>
      <c r="GLR3" s="995"/>
      <c r="GLS3" s="995"/>
      <c r="GLT3" s="995"/>
      <c r="GLU3" s="995"/>
      <c r="GLV3" s="995"/>
      <c r="GLW3" s="995"/>
      <c r="GLX3" s="995"/>
      <c r="GLY3" s="995"/>
      <c r="GLZ3" s="995"/>
      <c r="GMA3" s="995"/>
      <c r="GMB3" s="995"/>
      <c r="GMC3" s="995"/>
      <c r="GMD3" s="995"/>
      <c r="GME3" s="995"/>
      <c r="GMF3" s="995"/>
      <c r="GMG3" s="995"/>
      <c r="GMH3" s="995"/>
      <c r="GMI3" s="995"/>
      <c r="GMJ3" s="995"/>
      <c r="GMK3" s="995"/>
      <c r="GML3" s="995"/>
      <c r="GMM3" s="995"/>
      <c r="GMN3" s="995"/>
      <c r="GMO3" s="995"/>
      <c r="GMP3" s="995"/>
      <c r="GMQ3" s="995"/>
      <c r="GMR3" s="995"/>
      <c r="GMS3" s="995"/>
      <c r="GMT3" s="995"/>
      <c r="GMU3" s="995"/>
      <c r="GMV3" s="995"/>
      <c r="GMW3" s="995"/>
      <c r="GMX3" s="995"/>
      <c r="GMY3" s="995"/>
      <c r="GMZ3" s="995"/>
      <c r="GNA3" s="995"/>
      <c r="GNB3" s="995"/>
      <c r="GNC3" s="995"/>
      <c r="GND3" s="995"/>
      <c r="GNE3" s="995"/>
      <c r="GNF3" s="995"/>
      <c r="GNG3" s="995"/>
      <c r="GNH3" s="995"/>
      <c r="GNI3" s="995"/>
      <c r="GNJ3" s="995"/>
      <c r="GNK3" s="995"/>
      <c r="GNL3" s="995"/>
      <c r="GNM3" s="995"/>
      <c r="GNN3" s="995"/>
      <c r="GNO3" s="995"/>
      <c r="GNP3" s="995"/>
      <c r="GNQ3" s="995"/>
      <c r="GNR3" s="995"/>
      <c r="GNS3" s="995"/>
      <c r="GNT3" s="995"/>
      <c r="GNU3" s="995"/>
      <c r="GNV3" s="995"/>
      <c r="GNW3" s="995"/>
      <c r="GNX3" s="995"/>
      <c r="GNY3" s="995"/>
      <c r="GNZ3" s="995"/>
      <c r="GOA3" s="995"/>
      <c r="GOB3" s="995"/>
      <c r="GOC3" s="995"/>
      <c r="GOD3" s="995"/>
      <c r="GOE3" s="995"/>
      <c r="GOF3" s="995"/>
      <c r="GOG3" s="995"/>
      <c r="GOH3" s="995"/>
      <c r="GOI3" s="995"/>
      <c r="GOJ3" s="995"/>
      <c r="GOK3" s="995"/>
      <c r="GOL3" s="995"/>
      <c r="GOM3" s="995"/>
      <c r="GON3" s="995"/>
      <c r="GOO3" s="995"/>
      <c r="GOP3" s="995"/>
      <c r="GOQ3" s="995"/>
      <c r="GOR3" s="995"/>
      <c r="GOS3" s="995"/>
      <c r="GOT3" s="995"/>
      <c r="GOU3" s="995"/>
      <c r="GOV3" s="995"/>
      <c r="GOW3" s="995"/>
      <c r="GOX3" s="995"/>
      <c r="GOY3" s="995"/>
      <c r="GOZ3" s="995"/>
      <c r="GPA3" s="995"/>
      <c r="GPB3" s="995"/>
      <c r="GPC3" s="995"/>
      <c r="GPD3" s="995"/>
      <c r="GPE3" s="995"/>
      <c r="GPF3" s="995"/>
      <c r="GPG3" s="995"/>
      <c r="GPH3" s="995"/>
      <c r="GPI3" s="995"/>
      <c r="GPJ3" s="995"/>
      <c r="GPK3" s="995"/>
      <c r="GPL3" s="995"/>
      <c r="GPM3" s="995"/>
      <c r="GPN3" s="995"/>
      <c r="GPO3" s="995"/>
      <c r="GPP3" s="995"/>
      <c r="GPQ3" s="995"/>
      <c r="GPR3" s="995"/>
      <c r="GPS3" s="995"/>
      <c r="GPT3" s="995"/>
      <c r="GPU3" s="995"/>
      <c r="GPV3" s="995"/>
      <c r="GPW3" s="995"/>
      <c r="GPX3" s="995"/>
      <c r="GPY3" s="995"/>
      <c r="GPZ3" s="995"/>
      <c r="GQA3" s="995"/>
      <c r="GQB3" s="995"/>
      <c r="GQC3" s="995"/>
      <c r="GQD3" s="995"/>
      <c r="GQE3" s="995"/>
      <c r="GQF3" s="995"/>
      <c r="GQG3" s="995"/>
      <c r="GQH3" s="995"/>
      <c r="GQI3" s="995"/>
      <c r="GQJ3" s="995"/>
      <c r="GQK3" s="995"/>
      <c r="GQL3" s="995"/>
      <c r="GQM3" s="995"/>
      <c r="GQN3" s="995"/>
      <c r="GQO3" s="995"/>
      <c r="GQP3" s="995"/>
      <c r="GQQ3" s="995"/>
      <c r="GQR3" s="995"/>
      <c r="GQS3" s="995"/>
      <c r="GQT3" s="995"/>
      <c r="GQU3" s="995"/>
      <c r="GQV3" s="995"/>
      <c r="GQW3" s="995"/>
      <c r="GQX3" s="995"/>
      <c r="GQY3" s="995"/>
      <c r="GQZ3" s="995"/>
      <c r="GRA3" s="995"/>
      <c r="GRB3" s="995"/>
      <c r="GRC3" s="995"/>
      <c r="GRD3" s="995"/>
      <c r="GRE3" s="995"/>
      <c r="GRF3" s="995"/>
      <c r="GRG3" s="995"/>
      <c r="GRH3" s="995"/>
      <c r="GRI3" s="995"/>
      <c r="GRJ3" s="995"/>
      <c r="GRK3" s="995"/>
      <c r="GRL3" s="995"/>
      <c r="GRM3" s="995"/>
      <c r="GRN3" s="995"/>
      <c r="GRO3" s="995"/>
      <c r="GRP3" s="995"/>
      <c r="GRQ3" s="995"/>
      <c r="GRR3" s="995"/>
      <c r="GRS3" s="995"/>
      <c r="GRT3" s="995"/>
      <c r="GRU3" s="995"/>
      <c r="GRV3" s="995"/>
      <c r="GRW3" s="995"/>
      <c r="GRX3" s="995"/>
      <c r="GRY3" s="995"/>
      <c r="GRZ3" s="995"/>
      <c r="GSA3" s="995"/>
      <c r="GSB3" s="995"/>
      <c r="GSC3" s="995"/>
      <c r="GSD3" s="995"/>
      <c r="GSE3" s="995"/>
      <c r="GSF3" s="995"/>
      <c r="GSG3" s="995"/>
      <c r="GSH3" s="995"/>
      <c r="GSI3" s="995"/>
      <c r="GSJ3" s="995"/>
      <c r="GSK3" s="995"/>
      <c r="GSL3" s="995"/>
      <c r="GSM3" s="995"/>
      <c r="GSN3" s="995"/>
      <c r="GSO3" s="995"/>
      <c r="GSP3" s="995"/>
      <c r="GSQ3" s="995"/>
      <c r="GSR3" s="995"/>
      <c r="GSS3" s="995"/>
      <c r="GST3" s="995"/>
      <c r="GSU3" s="995"/>
      <c r="GSV3" s="995"/>
      <c r="GSW3" s="995"/>
      <c r="GSX3" s="995"/>
      <c r="GSY3" s="995"/>
      <c r="GSZ3" s="995"/>
      <c r="GTA3" s="995"/>
      <c r="GTB3" s="995"/>
      <c r="GTC3" s="995"/>
      <c r="GTD3" s="995"/>
      <c r="GTE3" s="995"/>
      <c r="GTF3" s="995"/>
      <c r="GTG3" s="995"/>
      <c r="GTH3" s="995"/>
      <c r="GTI3" s="995"/>
      <c r="GTJ3" s="995"/>
      <c r="GTK3" s="995"/>
      <c r="GTL3" s="995"/>
      <c r="GTM3" s="995"/>
      <c r="GTN3" s="995"/>
      <c r="GTO3" s="995"/>
      <c r="GTP3" s="995"/>
      <c r="GTQ3" s="995"/>
      <c r="GTR3" s="995"/>
      <c r="GTS3" s="995"/>
      <c r="GTT3" s="995"/>
      <c r="GTU3" s="995"/>
      <c r="GTV3" s="995"/>
      <c r="GTW3" s="995"/>
      <c r="GTX3" s="995"/>
      <c r="GTY3" s="995"/>
      <c r="GTZ3" s="995"/>
      <c r="GUA3" s="995"/>
      <c r="GUB3" s="995"/>
      <c r="GUC3" s="995"/>
      <c r="GUD3" s="995"/>
      <c r="GUE3" s="995"/>
      <c r="GUF3" s="995"/>
      <c r="GUG3" s="995"/>
      <c r="GUH3" s="995"/>
      <c r="GUI3" s="995"/>
      <c r="GUJ3" s="995"/>
      <c r="GUK3" s="995"/>
      <c r="GUL3" s="995"/>
      <c r="GUM3" s="995"/>
      <c r="GUN3" s="995"/>
      <c r="GUO3" s="995"/>
      <c r="GUP3" s="995"/>
      <c r="GUQ3" s="995"/>
      <c r="GUR3" s="995"/>
      <c r="GUS3" s="995"/>
      <c r="GUT3" s="995"/>
      <c r="GUU3" s="995"/>
      <c r="GUV3" s="995"/>
      <c r="GUW3" s="995"/>
      <c r="GUX3" s="995"/>
      <c r="GUY3" s="995"/>
      <c r="GUZ3" s="995"/>
      <c r="GVA3" s="995"/>
      <c r="GVB3" s="995"/>
      <c r="GVC3" s="995"/>
      <c r="GVD3" s="995"/>
      <c r="GVE3" s="995"/>
      <c r="GVF3" s="995"/>
      <c r="GVG3" s="995"/>
      <c r="GVH3" s="995"/>
      <c r="GVI3" s="995"/>
      <c r="GVJ3" s="995"/>
      <c r="GVK3" s="995"/>
      <c r="GVL3" s="995"/>
      <c r="GVM3" s="995"/>
      <c r="GVN3" s="995"/>
      <c r="GVO3" s="995"/>
      <c r="GVP3" s="995"/>
      <c r="GVQ3" s="995"/>
      <c r="GVR3" s="995"/>
      <c r="GVS3" s="995"/>
      <c r="GVT3" s="995"/>
      <c r="GVU3" s="995"/>
      <c r="GVV3" s="995"/>
      <c r="GVW3" s="995"/>
      <c r="GVX3" s="995"/>
      <c r="GVY3" s="995"/>
      <c r="GVZ3" s="995"/>
      <c r="GWA3" s="995"/>
      <c r="GWB3" s="995"/>
      <c r="GWC3" s="995"/>
      <c r="GWD3" s="995"/>
      <c r="GWE3" s="995"/>
      <c r="GWF3" s="995"/>
      <c r="GWG3" s="995"/>
      <c r="GWH3" s="995"/>
      <c r="GWI3" s="995"/>
      <c r="GWJ3" s="995"/>
      <c r="GWK3" s="995"/>
      <c r="GWL3" s="995"/>
      <c r="GWM3" s="995"/>
      <c r="GWN3" s="995"/>
      <c r="GWO3" s="995"/>
      <c r="GWP3" s="995"/>
      <c r="GWQ3" s="995"/>
      <c r="GWR3" s="995"/>
      <c r="GWS3" s="995"/>
      <c r="GWT3" s="995"/>
      <c r="GWU3" s="995"/>
      <c r="GWV3" s="995"/>
      <c r="GWW3" s="995"/>
      <c r="GWX3" s="995"/>
      <c r="GWY3" s="995"/>
      <c r="GWZ3" s="995"/>
      <c r="GXA3" s="995"/>
      <c r="GXB3" s="995"/>
      <c r="GXC3" s="995"/>
      <c r="GXD3" s="995"/>
      <c r="GXE3" s="995"/>
      <c r="GXF3" s="995"/>
      <c r="GXG3" s="995"/>
      <c r="GXH3" s="995"/>
      <c r="GXI3" s="995"/>
      <c r="GXJ3" s="995"/>
      <c r="GXK3" s="995"/>
      <c r="GXL3" s="995"/>
      <c r="GXM3" s="995"/>
      <c r="GXN3" s="995"/>
      <c r="GXO3" s="995"/>
      <c r="GXP3" s="995"/>
      <c r="GXQ3" s="995"/>
      <c r="GXR3" s="995"/>
      <c r="GXS3" s="995"/>
      <c r="GXT3" s="995"/>
      <c r="GXU3" s="995"/>
      <c r="GXV3" s="995"/>
      <c r="GXW3" s="995"/>
      <c r="GXX3" s="995"/>
      <c r="GXY3" s="995"/>
      <c r="GXZ3" s="995"/>
      <c r="GYA3" s="995"/>
      <c r="GYB3" s="995"/>
      <c r="GYC3" s="995"/>
      <c r="GYD3" s="995"/>
      <c r="GYE3" s="995"/>
      <c r="GYF3" s="995"/>
      <c r="GYG3" s="995"/>
      <c r="GYH3" s="995"/>
      <c r="GYI3" s="995"/>
      <c r="GYJ3" s="995"/>
      <c r="GYK3" s="995"/>
      <c r="GYL3" s="995"/>
      <c r="GYM3" s="995"/>
      <c r="GYN3" s="995"/>
      <c r="GYO3" s="995"/>
      <c r="GYP3" s="995"/>
      <c r="GYQ3" s="995"/>
      <c r="GYR3" s="995"/>
      <c r="GYS3" s="995"/>
      <c r="GYT3" s="995"/>
      <c r="GYU3" s="995"/>
      <c r="GYV3" s="995"/>
      <c r="GYW3" s="995"/>
      <c r="GYX3" s="995"/>
      <c r="GYY3" s="995"/>
      <c r="GYZ3" s="995"/>
      <c r="GZA3" s="995"/>
      <c r="GZB3" s="995"/>
      <c r="GZC3" s="995"/>
      <c r="GZD3" s="995"/>
      <c r="GZE3" s="995"/>
      <c r="GZF3" s="995"/>
      <c r="GZG3" s="995"/>
      <c r="GZH3" s="995"/>
      <c r="GZI3" s="995"/>
      <c r="GZJ3" s="995"/>
      <c r="GZK3" s="995"/>
      <c r="GZL3" s="995"/>
      <c r="GZM3" s="995"/>
      <c r="GZN3" s="995"/>
      <c r="GZO3" s="995"/>
      <c r="GZP3" s="995"/>
      <c r="GZQ3" s="995"/>
      <c r="GZR3" s="995"/>
      <c r="GZS3" s="995"/>
      <c r="GZT3" s="995"/>
      <c r="GZU3" s="995"/>
      <c r="GZV3" s="995"/>
      <c r="GZW3" s="995"/>
      <c r="GZX3" s="995"/>
      <c r="GZY3" s="995"/>
      <c r="GZZ3" s="995"/>
      <c r="HAA3" s="995"/>
      <c r="HAB3" s="995"/>
      <c r="HAC3" s="995"/>
      <c r="HAD3" s="995"/>
      <c r="HAE3" s="995"/>
      <c r="HAF3" s="995"/>
      <c r="HAG3" s="995"/>
      <c r="HAH3" s="995"/>
      <c r="HAI3" s="995"/>
      <c r="HAJ3" s="995"/>
      <c r="HAK3" s="995"/>
      <c r="HAL3" s="995"/>
      <c r="HAM3" s="995"/>
      <c r="HAN3" s="995"/>
      <c r="HAO3" s="995"/>
      <c r="HAP3" s="995"/>
      <c r="HAQ3" s="995"/>
      <c r="HAR3" s="995"/>
      <c r="HAS3" s="995"/>
      <c r="HAT3" s="995"/>
      <c r="HAU3" s="995"/>
      <c r="HAV3" s="995"/>
      <c r="HAW3" s="995"/>
      <c r="HAX3" s="995"/>
      <c r="HAY3" s="995"/>
      <c r="HAZ3" s="995"/>
      <c r="HBA3" s="995"/>
      <c r="HBB3" s="995"/>
      <c r="HBC3" s="995"/>
      <c r="HBD3" s="995"/>
      <c r="HBE3" s="995"/>
      <c r="HBF3" s="995"/>
      <c r="HBG3" s="995"/>
      <c r="HBH3" s="995"/>
      <c r="HBI3" s="995"/>
      <c r="HBJ3" s="995"/>
      <c r="HBK3" s="995"/>
      <c r="HBL3" s="995"/>
      <c r="HBM3" s="995"/>
      <c r="HBN3" s="995"/>
      <c r="HBO3" s="995"/>
      <c r="HBP3" s="995"/>
      <c r="HBQ3" s="995"/>
      <c r="HBR3" s="995"/>
      <c r="HBS3" s="995"/>
      <c r="HBT3" s="995"/>
      <c r="HBU3" s="995"/>
      <c r="HBV3" s="995"/>
      <c r="HBW3" s="995"/>
      <c r="HBX3" s="995"/>
      <c r="HBY3" s="995"/>
      <c r="HBZ3" s="995"/>
      <c r="HCA3" s="995"/>
      <c r="HCB3" s="995"/>
      <c r="HCC3" s="995"/>
      <c r="HCD3" s="995"/>
      <c r="HCE3" s="995"/>
      <c r="HCF3" s="995"/>
      <c r="HCG3" s="995"/>
      <c r="HCH3" s="995"/>
      <c r="HCI3" s="995"/>
      <c r="HCJ3" s="995"/>
      <c r="HCK3" s="995"/>
      <c r="HCL3" s="995"/>
      <c r="HCM3" s="995"/>
      <c r="HCN3" s="995"/>
      <c r="HCO3" s="995"/>
      <c r="HCP3" s="995"/>
      <c r="HCQ3" s="995"/>
      <c r="HCR3" s="995"/>
      <c r="HCS3" s="995"/>
      <c r="HCT3" s="995"/>
      <c r="HCU3" s="995"/>
      <c r="HCV3" s="995"/>
      <c r="HCW3" s="995"/>
      <c r="HCX3" s="995"/>
      <c r="HCY3" s="995"/>
      <c r="HCZ3" s="995"/>
      <c r="HDA3" s="995"/>
      <c r="HDB3" s="995"/>
      <c r="HDC3" s="995"/>
      <c r="HDD3" s="995"/>
      <c r="HDE3" s="995"/>
      <c r="HDF3" s="995"/>
      <c r="HDG3" s="995"/>
      <c r="HDH3" s="995"/>
      <c r="HDI3" s="995"/>
      <c r="HDJ3" s="995"/>
      <c r="HDK3" s="995"/>
      <c r="HDL3" s="995"/>
      <c r="HDM3" s="995"/>
      <c r="HDN3" s="995"/>
      <c r="HDO3" s="995"/>
      <c r="HDP3" s="995"/>
      <c r="HDQ3" s="995"/>
      <c r="HDR3" s="995"/>
      <c r="HDS3" s="995"/>
      <c r="HDT3" s="995"/>
      <c r="HDU3" s="995"/>
      <c r="HDV3" s="995"/>
      <c r="HDW3" s="995"/>
      <c r="HDX3" s="995"/>
      <c r="HDY3" s="995"/>
      <c r="HDZ3" s="995"/>
      <c r="HEA3" s="995"/>
      <c r="HEB3" s="995"/>
      <c r="HEC3" s="995"/>
      <c r="HED3" s="995"/>
      <c r="HEE3" s="995"/>
      <c r="HEF3" s="995"/>
      <c r="HEG3" s="995"/>
      <c r="HEH3" s="995"/>
      <c r="HEI3" s="995"/>
      <c r="HEJ3" s="995"/>
      <c r="HEK3" s="995"/>
      <c r="HEL3" s="995"/>
      <c r="HEM3" s="995"/>
      <c r="HEN3" s="995"/>
      <c r="HEO3" s="995"/>
      <c r="HEP3" s="995"/>
      <c r="HEQ3" s="995"/>
      <c r="HER3" s="995"/>
      <c r="HES3" s="995"/>
      <c r="HET3" s="995"/>
      <c r="HEU3" s="995"/>
      <c r="HEV3" s="995"/>
      <c r="HEW3" s="995"/>
      <c r="HEX3" s="995"/>
      <c r="HEY3" s="995"/>
      <c r="HEZ3" s="995"/>
      <c r="HFA3" s="995"/>
      <c r="HFB3" s="995"/>
      <c r="HFC3" s="995"/>
      <c r="HFD3" s="995"/>
      <c r="HFE3" s="995"/>
      <c r="HFF3" s="995"/>
      <c r="HFG3" s="995"/>
      <c r="HFH3" s="995"/>
      <c r="HFI3" s="995"/>
      <c r="HFJ3" s="995"/>
      <c r="HFK3" s="995"/>
      <c r="HFL3" s="995"/>
      <c r="HFM3" s="995"/>
      <c r="HFN3" s="995"/>
      <c r="HFO3" s="995"/>
      <c r="HFP3" s="995"/>
      <c r="HFQ3" s="995"/>
      <c r="HFR3" s="995"/>
      <c r="HFS3" s="995"/>
      <c r="HFT3" s="995"/>
      <c r="HFU3" s="995"/>
      <c r="HFV3" s="995"/>
      <c r="HFW3" s="995"/>
      <c r="HFX3" s="995"/>
      <c r="HFY3" s="995"/>
      <c r="HFZ3" s="995"/>
      <c r="HGA3" s="995"/>
      <c r="HGB3" s="995"/>
      <c r="HGC3" s="995"/>
      <c r="HGD3" s="995"/>
      <c r="HGE3" s="995"/>
      <c r="HGF3" s="995"/>
      <c r="HGG3" s="995"/>
      <c r="HGH3" s="995"/>
      <c r="HGI3" s="995"/>
      <c r="HGJ3" s="995"/>
      <c r="HGK3" s="995"/>
      <c r="HGL3" s="995"/>
      <c r="HGM3" s="995"/>
      <c r="HGN3" s="995"/>
      <c r="HGO3" s="995"/>
      <c r="HGP3" s="995"/>
      <c r="HGQ3" s="995"/>
      <c r="HGR3" s="995"/>
      <c r="HGS3" s="995"/>
      <c r="HGT3" s="995"/>
      <c r="HGU3" s="995"/>
      <c r="HGV3" s="995"/>
      <c r="HGW3" s="995"/>
      <c r="HGX3" s="995"/>
      <c r="HGY3" s="995"/>
      <c r="HGZ3" s="995"/>
      <c r="HHA3" s="995"/>
      <c r="HHB3" s="995"/>
      <c r="HHC3" s="995"/>
      <c r="HHD3" s="995"/>
      <c r="HHE3" s="995"/>
      <c r="HHF3" s="995"/>
      <c r="HHG3" s="995"/>
      <c r="HHH3" s="995"/>
      <c r="HHI3" s="995"/>
      <c r="HHJ3" s="995"/>
      <c r="HHK3" s="995"/>
      <c r="HHL3" s="995"/>
      <c r="HHM3" s="995"/>
      <c r="HHN3" s="995"/>
      <c r="HHO3" s="995"/>
      <c r="HHP3" s="995"/>
      <c r="HHQ3" s="995"/>
      <c r="HHR3" s="995"/>
      <c r="HHS3" s="995"/>
      <c r="HHT3" s="995"/>
      <c r="HHU3" s="995"/>
      <c r="HHV3" s="995"/>
      <c r="HHW3" s="995"/>
      <c r="HHX3" s="995"/>
      <c r="HHY3" s="995"/>
      <c r="HHZ3" s="995"/>
      <c r="HIA3" s="995"/>
      <c r="HIB3" s="995"/>
      <c r="HIC3" s="995"/>
      <c r="HID3" s="995"/>
      <c r="HIE3" s="995"/>
      <c r="HIF3" s="995"/>
      <c r="HIG3" s="995"/>
      <c r="HIH3" s="995"/>
      <c r="HII3" s="995"/>
      <c r="HIJ3" s="995"/>
      <c r="HIK3" s="995"/>
      <c r="HIL3" s="995"/>
      <c r="HIM3" s="995"/>
      <c r="HIN3" s="995"/>
      <c r="HIO3" s="995"/>
      <c r="HIP3" s="995"/>
      <c r="HIQ3" s="995"/>
      <c r="HIR3" s="995"/>
      <c r="HIS3" s="995"/>
      <c r="HIT3" s="995"/>
      <c r="HIU3" s="995"/>
      <c r="HIV3" s="995"/>
      <c r="HIW3" s="995"/>
      <c r="HIX3" s="995"/>
      <c r="HIY3" s="995"/>
      <c r="HIZ3" s="995"/>
      <c r="HJA3" s="995"/>
      <c r="HJB3" s="995"/>
      <c r="HJC3" s="995"/>
      <c r="HJD3" s="995"/>
      <c r="HJE3" s="995"/>
      <c r="HJF3" s="995"/>
      <c r="HJG3" s="995"/>
      <c r="HJH3" s="995"/>
      <c r="HJI3" s="995"/>
      <c r="HJJ3" s="995"/>
      <c r="HJK3" s="995"/>
      <c r="HJL3" s="995"/>
      <c r="HJM3" s="995"/>
      <c r="HJN3" s="995"/>
      <c r="HJO3" s="995"/>
      <c r="HJP3" s="995"/>
      <c r="HJQ3" s="995"/>
      <c r="HJR3" s="995"/>
      <c r="HJS3" s="995"/>
      <c r="HJT3" s="995"/>
      <c r="HJU3" s="995"/>
      <c r="HJV3" s="995"/>
      <c r="HJW3" s="995"/>
      <c r="HJX3" s="995"/>
      <c r="HJY3" s="995"/>
      <c r="HJZ3" s="995"/>
      <c r="HKA3" s="995"/>
      <c r="HKB3" s="995"/>
      <c r="HKC3" s="995"/>
      <c r="HKD3" s="995"/>
      <c r="HKE3" s="995"/>
      <c r="HKF3" s="995"/>
      <c r="HKG3" s="995"/>
      <c r="HKH3" s="995"/>
      <c r="HKI3" s="995"/>
      <c r="HKJ3" s="995"/>
      <c r="HKK3" s="995"/>
      <c r="HKL3" s="995"/>
      <c r="HKM3" s="995"/>
      <c r="HKN3" s="995"/>
      <c r="HKO3" s="995"/>
      <c r="HKP3" s="995"/>
      <c r="HKQ3" s="995"/>
      <c r="HKR3" s="995"/>
      <c r="HKS3" s="995"/>
      <c r="HKT3" s="995"/>
      <c r="HKU3" s="995"/>
      <c r="HKV3" s="995"/>
      <c r="HKW3" s="995"/>
      <c r="HKX3" s="995"/>
      <c r="HKY3" s="995"/>
      <c r="HKZ3" s="995"/>
      <c r="HLA3" s="995"/>
      <c r="HLB3" s="995"/>
      <c r="HLC3" s="995"/>
      <c r="HLD3" s="995"/>
      <c r="HLE3" s="995"/>
      <c r="HLF3" s="995"/>
      <c r="HLG3" s="995"/>
      <c r="HLH3" s="995"/>
      <c r="HLI3" s="995"/>
      <c r="HLJ3" s="995"/>
      <c r="HLK3" s="995"/>
      <c r="HLL3" s="995"/>
      <c r="HLM3" s="995"/>
      <c r="HLN3" s="995"/>
      <c r="HLO3" s="995"/>
      <c r="HLP3" s="995"/>
      <c r="HLQ3" s="995"/>
      <c r="HLR3" s="995"/>
      <c r="HLS3" s="995"/>
      <c r="HLT3" s="995"/>
      <c r="HLU3" s="995"/>
      <c r="HLV3" s="995"/>
      <c r="HLW3" s="995"/>
      <c r="HLX3" s="995"/>
      <c r="HLY3" s="995"/>
      <c r="HLZ3" s="995"/>
      <c r="HMA3" s="995"/>
      <c r="HMB3" s="995"/>
      <c r="HMC3" s="995"/>
      <c r="HMD3" s="995"/>
      <c r="HME3" s="995"/>
      <c r="HMF3" s="995"/>
      <c r="HMG3" s="995"/>
      <c r="HMH3" s="995"/>
      <c r="HMI3" s="995"/>
      <c r="HMJ3" s="995"/>
      <c r="HMK3" s="995"/>
      <c r="HML3" s="995"/>
      <c r="HMM3" s="995"/>
      <c r="HMN3" s="995"/>
      <c r="HMO3" s="995"/>
      <c r="HMP3" s="995"/>
      <c r="HMQ3" s="995"/>
      <c r="HMR3" s="995"/>
      <c r="HMS3" s="995"/>
      <c r="HMT3" s="995"/>
      <c r="HMU3" s="995"/>
      <c r="HMV3" s="995"/>
      <c r="HMW3" s="995"/>
      <c r="HMX3" s="995"/>
      <c r="HMY3" s="995"/>
      <c r="HMZ3" s="995"/>
      <c r="HNA3" s="995"/>
      <c r="HNB3" s="995"/>
      <c r="HNC3" s="995"/>
      <c r="HND3" s="995"/>
      <c r="HNE3" s="995"/>
      <c r="HNF3" s="995"/>
      <c r="HNG3" s="995"/>
      <c r="HNH3" s="995"/>
      <c r="HNI3" s="995"/>
      <c r="HNJ3" s="995"/>
      <c r="HNK3" s="995"/>
      <c r="HNL3" s="995"/>
      <c r="HNM3" s="995"/>
      <c r="HNN3" s="995"/>
      <c r="HNO3" s="995"/>
      <c r="HNP3" s="995"/>
      <c r="HNQ3" s="995"/>
      <c r="HNR3" s="995"/>
      <c r="HNS3" s="995"/>
      <c r="HNT3" s="995"/>
      <c r="HNU3" s="995"/>
      <c r="HNV3" s="995"/>
      <c r="HNW3" s="995"/>
      <c r="HNX3" s="995"/>
      <c r="HNY3" s="995"/>
      <c r="HNZ3" s="995"/>
      <c r="HOA3" s="995"/>
      <c r="HOB3" s="995"/>
      <c r="HOC3" s="995"/>
      <c r="HOD3" s="995"/>
      <c r="HOE3" s="995"/>
      <c r="HOF3" s="995"/>
      <c r="HOG3" s="995"/>
      <c r="HOH3" s="995"/>
      <c r="HOI3" s="995"/>
      <c r="HOJ3" s="995"/>
      <c r="HOK3" s="995"/>
      <c r="HOL3" s="995"/>
      <c r="HOM3" s="995"/>
      <c r="HON3" s="995"/>
      <c r="HOO3" s="995"/>
      <c r="HOP3" s="995"/>
      <c r="HOQ3" s="995"/>
      <c r="HOR3" s="995"/>
      <c r="HOS3" s="995"/>
      <c r="HOT3" s="995"/>
      <c r="HOU3" s="995"/>
      <c r="HOV3" s="995"/>
      <c r="HOW3" s="995"/>
      <c r="HOX3" s="995"/>
      <c r="HOY3" s="995"/>
      <c r="HOZ3" s="995"/>
      <c r="HPA3" s="995"/>
      <c r="HPB3" s="995"/>
      <c r="HPC3" s="995"/>
      <c r="HPD3" s="995"/>
      <c r="HPE3" s="995"/>
      <c r="HPF3" s="995"/>
      <c r="HPG3" s="995"/>
      <c r="HPH3" s="995"/>
      <c r="HPI3" s="995"/>
      <c r="HPJ3" s="995"/>
      <c r="HPK3" s="995"/>
      <c r="HPL3" s="995"/>
      <c r="HPM3" s="995"/>
      <c r="HPN3" s="995"/>
      <c r="HPO3" s="995"/>
      <c r="HPP3" s="995"/>
      <c r="HPQ3" s="995"/>
      <c r="HPR3" s="995"/>
      <c r="HPS3" s="995"/>
      <c r="HPT3" s="995"/>
      <c r="HPU3" s="995"/>
      <c r="HPV3" s="995"/>
      <c r="HPW3" s="995"/>
      <c r="HPX3" s="995"/>
      <c r="HPY3" s="995"/>
      <c r="HPZ3" s="995"/>
      <c r="HQA3" s="995"/>
      <c r="HQB3" s="995"/>
      <c r="HQC3" s="995"/>
      <c r="HQD3" s="995"/>
      <c r="HQE3" s="995"/>
      <c r="HQF3" s="995"/>
      <c r="HQG3" s="995"/>
      <c r="HQH3" s="995"/>
      <c r="HQI3" s="995"/>
      <c r="HQJ3" s="995"/>
      <c r="HQK3" s="995"/>
      <c r="HQL3" s="995"/>
      <c r="HQM3" s="995"/>
      <c r="HQN3" s="995"/>
      <c r="HQO3" s="995"/>
      <c r="HQP3" s="995"/>
      <c r="HQQ3" s="995"/>
      <c r="HQR3" s="995"/>
      <c r="HQS3" s="995"/>
      <c r="HQT3" s="995"/>
      <c r="HQU3" s="995"/>
      <c r="HQV3" s="995"/>
      <c r="HQW3" s="995"/>
      <c r="HQX3" s="995"/>
      <c r="HQY3" s="995"/>
      <c r="HQZ3" s="995"/>
      <c r="HRA3" s="995"/>
      <c r="HRB3" s="995"/>
      <c r="HRC3" s="995"/>
      <c r="HRD3" s="995"/>
      <c r="HRE3" s="995"/>
      <c r="HRF3" s="995"/>
      <c r="HRG3" s="995"/>
      <c r="HRH3" s="995"/>
      <c r="HRI3" s="995"/>
      <c r="HRJ3" s="995"/>
      <c r="HRK3" s="995"/>
      <c r="HRL3" s="995"/>
      <c r="HRM3" s="995"/>
      <c r="HRN3" s="995"/>
      <c r="HRO3" s="995"/>
      <c r="HRP3" s="995"/>
      <c r="HRQ3" s="995"/>
      <c r="HRR3" s="995"/>
      <c r="HRS3" s="995"/>
      <c r="HRT3" s="995"/>
      <c r="HRU3" s="995"/>
      <c r="HRV3" s="995"/>
      <c r="HRW3" s="995"/>
      <c r="HRX3" s="995"/>
      <c r="HRY3" s="995"/>
      <c r="HRZ3" s="995"/>
      <c r="HSA3" s="995"/>
      <c r="HSB3" s="995"/>
      <c r="HSC3" s="995"/>
      <c r="HSD3" s="995"/>
      <c r="HSE3" s="995"/>
      <c r="HSF3" s="995"/>
      <c r="HSG3" s="995"/>
      <c r="HSH3" s="995"/>
      <c r="HSI3" s="995"/>
      <c r="HSJ3" s="995"/>
      <c r="HSK3" s="995"/>
      <c r="HSL3" s="995"/>
      <c r="HSM3" s="995"/>
      <c r="HSN3" s="995"/>
      <c r="HSO3" s="995"/>
      <c r="HSP3" s="995"/>
      <c r="HSQ3" s="995"/>
      <c r="HSR3" s="995"/>
      <c r="HSS3" s="995"/>
      <c r="HST3" s="995"/>
      <c r="HSU3" s="995"/>
      <c r="HSV3" s="995"/>
      <c r="HSW3" s="995"/>
      <c r="HSX3" s="995"/>
      <c r="HSY3" s="995"/>
      <c r="HSZ3" s="995"/>
      <c r="HTA3" s="995"/>
      <c r="HTB3" s="995"/>
      <c r="HTC3" s="995"/>
      <c r="HTD3" s="995"/>
      <c r="HTE3" s="995"/>
      <c r="HTF3" s="995"/>
      <c r="HTG3" s="995"/>
      <c r="HTH3" s="995"/>
      <c r="HTI3" s="995"/>
      <c r="HTJ3" s="995"/>
      <c r="HTK3" s="995"/>
      <c r="HTL3" s="995"/>
      <c r="HTM3" s="995"/>
      <c r="HTN3" s="995"/>
      <c r="HTO3" s="995"/>
      <c r="HTP3" s="995"/>
      <c r="HTQ3" s="995"/>
      <c r="HTR3" s="995"/>
      <c r="HTS3" s="995"/>
      <c r="HTT3" s="995"/>
      <c r="HTU3" s="995"/>
      <c r="HTV3" s="995"/>
      <c r="HTW3" s="995"/>
      <c r="HTX3" s="995"/>
      <c r="HTY3" s="995"/>
      <c r="HTZ3" s="995"/>
      <c r="HUA3" s="995"/>
      <c r="HUB3" s="995"/>
      <c r="HUC3" s="995"/>
      <c r="HUD3" s="995"/>
      <c r="HUE3" s="995"/>
      <c r="HUF3" s="995"/>
      <c r="HUG3" s="995"/>
      <c r="HUH3" s="995"/>
      <c r="HUI3" s="995"/>
      <c r="HUJ3" s="995"/>
      <c r="HUK3" s="995"/>
      <c r="HUL3" s="995"/>
      <c r="HUM3" s="995"/>
      <c r="HUN3" s="995"/>
      <c r="HUO3" s="995"/>
      <c r="HUP3" s="995"/>
      <c r="HUQ3" s="995"/>
      <c r="HUR3" s="995"/>
      <c r="HUS3" s="995"/>
      <c r="HUT3" s="995"/>
      <c r="HUU3" s="995"/>
      <c r="HUV3" s="995"/>
      <c r="HUW3" s="995"/>
      <c r="HUX3" s="995"/>
      <c r="HUY3" s="995"/>
      <c r="HUZ3" s="995"/>
      <c r="HVA3" s="995"/>
      <c r="HVB3" s="995"/>
      <c r="HVC3" s="995"/>
      <c r="HVD3" s="995"/>
      <c r="HVE3" s="995"/>
      <c r="HVF3" s="995"/>
      <c r="HVG3" s="995"/>
      <c r="HVH3" s="995"/>
      <c r="HVI3" s="995"/>
      <c r="HVJ3" s="995"/>
      <c r="HVK3" s="995"/>
      <c r="HVL3" s="995"/>
      <c r="HVM3" s="995"/>
      <c r="HVN3" s="995"/>
      <c r="HVO3" s="995"/>
      <c r="HVP3" s="995"/>
      <c r="HVQ3" s="995"/>
      <c r="HVR3" s="995"/>
      <c r="HVS3" s="995"/>
      <c r="HVT3" s="995"/>
      <c r="HVU3" s="995"/>
      <c r="HVV3" s="995"/>
      <c r="HVW3" s="995"/>
      <c r="HVX3" s="995"/>
      <c r="HVY3" s="995"/>
      <c r="HVZ3" s="995"/>
      <c r="HWA3" s="995"/>
      <c r="HWB3" s="995"/>
      <c r="HWC3" s="995"/>
      <c r="HWD3" s="995"/>
      <c r="HWE3" s="995"/>
      <c r="HWF3" s="995"/>
      <c r="HWG3" s="995"/>
      <c r="HWH3" s="995"/>
      <c r="HWI3" s="995"/>
      <c r="HWJ3" s="995"/>
      <c r="HWK3" s="995"/>
      <c r="HWL3" s="995"/>
      <c r="HWM3" s="995"/>
      <c r="HWN3" s="995"/>
      <c r="HWO3" s="995"/>
      <c r="HWP3" s="995"/>
      <c r="HWQ3" s="995"/>
      <c r="HWR3" s="995"/>
      <c r="HWS3" s="995"/>
      <c r="HWT3" s="995"/>
      <c r="HWU3" s="995"/>
      <c r="HWV3" s="995"/>
      <c r="HWW3" s="995"/>
      <c r="HWX3" s="995"/>
      <c r="HWY3" s="995"/>
      <c r="HWZ3" s="995"/>
      <c r="HXA3" s="995"/>
      <c r="HXB3" s="995"/>
      <c r="HXC3" s="995"/>
      <c r="HXD3" s="995"/>
      <c r="HXE3" s="995"/>
      <c r="HXF3" s="995"/>
      <c r="HXG3" s="995"/>
      <c r="HXH3" s="995"/>
      <c r="HXI3" s="995"/>
      <c r="HXJ3" s="995"/>
      <c r="HXK3" s="995"/>
      <c r="HXL3" s="995"/>
      <c r="HXM3" s="995"/>
      <c r="HXN3" s="995"/>
      <c r="HXO3" s="995"/>
      <c r="HXP3" s="995"/>
      <c r="HXQ3" s="995"/>
      <c r="HXR3" s="995"/>
      <c r="HXS3" s="995"/>
      <c r="HXT3" s="995"/>
      <c r="HXU3" s="995"/>
      <c r="HXV3" s="995"/>
      <c r="HXW3" s="995"/>
      <c r="HXX3" s="995"/>
      <c r="HXY3" s="995"/>
      <c r="HXZ3" s="995"/>
      <c r="HYA3" s="995"/>
      <c r="HYB3" s="995"/>
      <c r="HYC3" s="995"/>
      <c r="HYD3" s="995"/>
      <c r="HYE3" s="995"/>
      <c r="HYF3" s="995"/>
      <c r="HYG3" s="995"/>
      <c r="HYH3" s="995"/>
      <c r="HYI3" s="995"/>
      <c r="HYJ3" s="995"/>
      <c r="HYK3" s="995"/>
      <c r="HYL3" s="995"/>
      <c r="HYM3" s="995"/>
      <c r="HYN3" s="995"/>
      <c r="HYO3" s="995"/>
      <c r="HYP3" s="995"/>
      <c r="HYQ3" s="995"/>
      <c r="HYR3" s="995"/>
      <c r="HYS3" s="995"/>
      <c r="HYT3" s="995"/>
      <c r="HYU3" s="995"/>
      <c r="HYV3" s="995"/>
      <c r="HYW3" s="995"/>
      <c r="HYX3" s="995"/>
      <c r="HYY3" s="995"/>
      <c r="HYZ3" s="995"/>
      <c r="HZA3" s="995"/>
      <c r="HZB3" s="995"/>
      <c r="HZC3" s="995"/>
      <c r="HZD3" s="995"/>
      <c r="HZE3" s="995"/>
      <c r="HZF3" s="995"/>
      <c r="HZG3" s="995"/>
      <c r="HZH3" s="995"/>
      <c r="HZI3" s="995"/>
      <c r="HZJ3" s="995"/>
      <c r="HZK3" s="995"/>
      <c r="HZL3" s="995"/>
      <c r="HZM3" s="995"/>
      <c r="HZN3" s="995"/>
      <c r="HZO3" s="995"/>
      <c r="HZP3" s="995"/>
      <c r="HZQ3" s="995"/>
      <c r="HZR3" s="995"/>
      <c r="HZS3" s="995"/>
      <c r="HZT3" s="995"/>
      <c r="HZU3" s="995"/>
      <c r="HZV3" s="995"/>
      <c r="HZW3" s="995"/>
      <c r="HZX3" s="995"/>
      <c r="HZY3" s="995"/>
      <c r="HZZ3" s="995"/>
      <c r="IAA3" s="995"/>
      <c r="IAB3" s="995"/>
      <c r="IAC3" s="995"/>
      <c r="IAD3" s="995"/>
      <c r="IAE3" s="995"/>
      <c r="IAF3" s="995"/>
      <c r="IAG3" s="995"/>
      <c r="IAH3" s="995"/>
      <c r="IAI3" s="995"/>
      <c r="IAJ3" s="995"/>
      <c r="IAK3" s="995"/>
      <c r="IAL3" s="995"/>
      <c r="IAM3" s="995"/>
      <c r="IAN3" s="995"/>
      <c r="IAO3" s="995"/>
      <c r="IAP3" s="995"/>
      <c r="IAQ3" s="995"/>
      <c r="IAR3" s="995"/>
      <c r="IAS3" s="995"/>
      <c r="IAT3" s="995"/>
      <c r="IAU3" s="995"/>
      <c r="IAV3" s="995"/>
      <c r="IAW3" s="995"/>
      <c r="IAX3" s="995"/>
      <c r="IAY3" s="995"/>
      <c r="IAZ3" s="995"/>
      <c r="IBA3" s="995"/>
      <c r="IBB3" s="995"/>
      <c r="IBC3" s="995"/>
      <c r="IBD3" s="995"/>
      <c r="IBE3" s="995"/>
      <c r="IBF3" s="995"/>
      <c r="IBG3" s="995"/>
      <c r="IBH3" s="995"/>
      <c r="IBI3" s="995"/>
      <c r="IBJ3" s="995"/>
      <c r="IBK3" s="995"/>
      <c r="IBL3" s="995"/>
      <c r="IBM3" s="995"/>
      <c r="IBN3" s="995"/>
      <c r="IBO3" s="995"/>
      <c r="IBP3" s="995"/>
      <c r="IBQ3" s="995"/>
      <c r="IBR3" s="995"/>
      <c r="IBS3" s="995"/>
      <c r="IBT3" s="995"/>
      <c r="IBU3" s="995"/>
      <c r="IBV3" s="995"/>
      <c r="IBW3" s="995"/>
      <c r="IBX3" s="995"/>
      <c r="IBY3" s="995"/>
      <c r="IBZ3" s="995"/>
      <c r="ICA3" s="995"/>
      <c r="ICB3" s="995"/>
      <c r="ICC3" s="995"/>
      <c r="ICD3" s="995"/>
      <c r="ICE3" s="995"/>
      <c r="ICF3" s="995"/>
      <c r="ICG3" s="995"/>
      <c r="ICH3" s="995"/>
      <c r="ICI3" s="995"/>
      <c r="ICJ3" s="995"/>
      <c r="ICK3" s="995"/>
      <c r="ICL3" s="995"/>
      <c r="ICM3" s="995"/>
      <c r="ICN3" s="995"/>
      <c r="ICO3" s="995"/>
      <c r="ICP3" s="995"/>
      <c r="ICQ3" s="995"/>
      <c r="ICR3" s="995"/>
      <c r="ICS3" s="995"/>
      <c r="ICT3" s="995"/>
      <c r="ICU3" s="995"/>
      <c r="ICV3" s="995"/>
      <c r="ICW3" s="995"/>
      <c r="ICX3" s="995"/>
      <c r="ICY3" s="995"/>
      <c r="ICZ3" s="995"/>
      <c r="IDA3" s="995"/>
      <c r="IDB3" s="995"/>
      <c r="IDC3" s="995"/>
      <c r="IDD3" s="995"/>
      <c r="IDE3" s="995"/>
      <c r="IDF3" s="995"/>
      <c r="IDG3" s="995"/>
      <c r="IDH3" s="995"/>
      <c r="IDI3" s="995"/>
      <c r="IDJ3" s="995"/>
      <c r="IDK3" s="995"/>
      <c r="IDL3" s="995"/>
      <c r="IDM3" s="995"/>
      <c r="IDN3" s="995"/>
      <c r="IDO3" s="995"/>
      <c r="IDP3" s="995"/>
      <c r="IDQ3" s="995"/>
      <c r="IDR3" s="995"/>
      <c r="IDS3" s="995"/>
      <c r="IDT3" s="995"/>
      <c r="IDU3" s="995"/>
      <c r="IDV3" s="995"/>
      <c r="IDW3" s="995"/>
      <c r="IDX3" s="995"/>
      <c r="IDY3" s="995"/>
      <c r="IDZ3" s="995"/>
      <c r="IEA3" s="995"/>
      <c r="IEB3" s="995"/>
      <c r="IEC3" s="995"/>
      <c r="IED3" s="995"/>
      <c r="IEE3" s="995"/>
      <c r="IEF3" s="995"/>
      <c r="IEG3" s="995"/>
      <c r="IEH3" s="995"/>
      <c r="IEI3" s="995"/>
      <c r="IEJ3" s="995"/>
      <c r="IEK3" s="995"/>
      <c r="IEL3" s="995"/>
      <c r="IEM3" s="995"/>
      <c r="IEN3" s="995"/>
      <c r="IEO3" s="995"/>
      <c r="IEP3" s="995"/>
      <c r="IEQ3" s="995"/>
      <c r="IER3" s="995"/>
      <c r="IES3" s="995"/>
      <c r="IET3" s="995"/>
      <c r="IEU3" s="995"/>
      <c r="IEV3" s="995"/>
      <c r="IEW3" s="995"/>
      <c r="IEX3" s="995"/>
      <c r="IEY3" s="995"/>
      <c r="IEZ3" s="995"/>
      <c r="IFA3" s="995"/>
      <c r="IFB3" s="995"/>
      <c r="IFC3" s="995"/>
      <c r="IFD3" s="995"/>
      <c r="IFE3" s="995"/>
      <c r="IFF3" s="995"/>
      <c r="IFG3" s="995"/>
      <c r="IFH3" s="995"/>
      <c r="IFI3" s="995"/>
      <c r="IFJ3" s="995"/>
      <c r="IFK3" s="995"/>
      <c r="IFL3" s="995"/>
      <c r="IFM3" s="995"/>
      <c r="IFN3" s="995"/>
      <c r="IFO3" s="995"/>
      <c r="IFP3" s="995"/>
      <c r="IFQ3" s="995"/>
      <c r="IFR3" s="995"/>
      <c r="IFS3" s="995"/>
      <c r="IFT3" s="995"/>
      <c r="IFU3" s="995"/>
      <c r="IFV3" s="995"/>
      <c r="IFW3" s="995"/>
      <c r="IFX3" s="995"/>
      <c r="IFY3" s="995"/>
      <c r="IFZ3" s="995"/>
      <c r="IGA3" s="995"/>
      <c r="IGB3" s="995"/>
      <c r="IGC3" s="995"/>
      <c r="IGD3" s="995"/>
      <c r="IGE3" s="995"/>
      <c r="IGF3" s="995"/>
      <c r="IGG3" s="995"/>
      <c r="IGH3" s="995"/>
      <c r="IGI3" s="995"/>
      <c r="IGJ3" s="995"/>
      <c r="IGK3" s="995"/>
      <c r="IGL3" s="995"/>
      <c r="IGM3" s="995"/>
      <c r="IGN3" s="995"/>
      <c r="IGO3" s="995"/>
      <c r="IGP3" s="995"/>
      <c r="IGQ3" s="995"/>
      <c r="IGR3" s="995"/>
      <c r="IGS3" s="995"/>
      <c r="IGT3" s="995"/>
      <c r="IGU3" s="995"/>
      <c r="IGV3" s="995"/>
      <c r="IGW3" s="995"/>
      <c r="IGX3" s="995"/>
      <c r="IGY3" s="995"/>
      <c r="IGZ3" s="995"/>
      <c r="IHA3" s="995"/>
      <c r="IHB3" s="995"/>
      <c r="IHC3" s="995"/>
      <c r="IHD3" s="995"/>
      <c r="IHE3" s="995"/>
      <c r="IHF3" s="995"/>
      <c r="IHG3" s="995"/>
      <c r="IHH3" s="995"/>
      <c r="IHI3" s="995"/>
      <c r="IHJ3" s="995"/>
      <c r="IHK3" s="995"/>
      <c r="IHL3" s="995"/>
      <c r="IHM3" s="995"/>
      <c r="IHN3" s="995"/>
      <c r="IHO3" s="995"/>
      <c r="IHP3" s="995"/>
      <c r="IHQ3" s="995"/>
      <c r="IHR3" s="995"/>
      <c r="IHS3" s="995"/>
      <c r="IHT3" s="995"/>
      <c r="IHU3" s="995"/>
      <c r="IHV3" s="995"/>
      <c r="IHW3" s="995"/>
      <c r="IHX3" s="995"/>
      <c r="IHY3" s="995"/>
      <c r="IHZ3" s="995"/>
      <c r="IIA3" s="995"/>
      <c r="IIB3" s="995"/>
      <c r="IIC3" s="995"/>
      <c r="IID3" s="995"/>
      <c r="IIE3" s="995"/>
      <c r="IIF3" s="995"/>
      <c r="IIG3" s="995"/>
      <c r="IIH3" s="995"/>
      <c r="III3" s="995"/>
      <c r="IIJ3" s="995"/>
      <c r="IIK3" s="995"/>
      <c r="IIL3" s="995"/>
      <c r="IIM3" s="995"/>
      <c r="IIN3" s="995"/>
      <c r="IIO3" s="995"/>
      <c r="IIP3" s="995"/>
      <c r="IIQ3" s="995"/>
      <c r="IIR3" s="995"/>
      <c r="IIS3" s="995"/>
      <c r="IIT3" s="995"/>
      <c r="IIU3" s="995"/>
      <c r="IIV3" s="995"/>
      <c r="IIW3" s="995"/>
      <c r="IIX3" s="995"/>
      <c r="IIY3" s="995"/>
      <c r="IIZ3" s="995"/>
      <c r="IJA3" s="995"/>
      <c r="IJB3" s="995"/>
      <c r="IJC3" s="995"/>
      <c r="IJD3" s="995"/>
      <c r="IJE3" s="995"/>
      <c r="IJF3" s="995"/>
      <c r="IJG3" s="995"/>
      <c r="IJH3" s="995"/>
      <c r="IJI3" s="995"/>
      <c r="IJJ3" s="995"/>
      <c r="IJK3" s="995"/>
      <c r="IJL3" s="995"/>
      <c r="IJM3" s="995"/>
      <c r="IJN3" s="995"/>
      <c r="IJO3" s="995"/>
      <c r="IJP3" s="995"/>
      <c r="IJQ3" s="995"/>
      <c r="IJR3" s="995"/>
      <c r="IJS3" s="995"/>
      <c r="IJT3" s="995"/>
      <c r="IJU3" s="995"/>
      <c r="IJV3" s="995"/>
      <c r="IJW3" s="995"/>
      <c r="IJX3" s="995"/>
      <c r="IJY3" s="995"/>
      <c r="IJZ3" s="995"/>
      <c r="IKA3" s="995"/>
      <c r="IKB3" s="995"/>
      <c r="IKC3" s="995"/>
      <c r="IKD3" s="995"/>
      <c r="IKE3" s="995"/>
      <c r="IKF3" s="995"/>
      <c r="IKG3" s="995"/>
      <c r="IKH3" s="995"/>
      <c r="IKI3" s="995"/>
      <c r="IKJ3" s="995"/>
      <c r="IKK3" s="995"/>
      <c r="IKL3" s="995"/>
      <c r="IKM3" s="995"/>
      <c r="IKN3" s="995"/>
      <c r="IKO3" s="995"/>
      <c r="IKP3" s="995"/>
      <c r="IKQ3" s="995"/>
      <c r="IKR3" s="995"/>
      <c r="IKS3" s="995"/>
      <c r="IKT3" s="995"/>
      <c r="IKU3" s="995"/>
      <c r="IKV3" s="995"/>
      <c r="IKW3" s="995"/>
      <c r="IKX3" s="995"/>
      <c r="IKY3" s="995"/>
      <c r="IKZ3" s="995"/>
      <c r="ILA3" s="995"/>
      <c r="ILB3" s="995"/>
      <c r="ILC3" s="995"/>
      <c r="ILD3" s="995"/>
      <c r="ILE3" s="995"/>
      <c r="ILF3" s="995"/>
      <c r="ILG3" s="995"/>
      <c r="ILH3" s="995"/>
      <c r="ILI3" s="995"/>
      <c r="ILJ3" s="995"/>
      <c r="ILK3" s="995"/>
      <c r="ILL3" s="995"/>
      <c r="ILM3" s="995"/>
      <c r="ILN3" s="995"/>
      <c r="ILO3" s="995"/>
      <c r="ILP3" s="995"/>
      <c r="ILQ3" s="995"/>
      <c r="ILR3" s="995"/>
      <c r="ILS3" s="995"/>
      <c r="ILT3" s="995"/>
      <c r="ILU3" s="995"/>
      <c r="ILV3" s="995"/>
      <c r="ILW3" s="995"/>
      <c r="ILX3" s="995"/>
      <c r="ILY3" s="995"/>
      <c r="ILZ3" s="995"/>
      <c r="IMA3" s="995"/>
      <c r="IMB3" s="995"/>
      <c r="IMC3" s="995"/>
      <c r="IMD3" s="995"/>
      <c r="IME3" s="995"/>
      <c r="IMF3" s="995"/>
      <c r="IMG3" s="995"/>
      <c r="IMH3" s="995"/>
      <c r="IMI3" s="995"/>
      <c r="IMJ3" s="995"/>
      <c r="IMK3" s="995"/>
      <c r="IML3" s="995"/>
      <c r="IMM3" s="995"/>
      <c r="IMN3" s="995"/>
      <c r="IMO3" s="995"/>
      <c r="IMP3" s="995"/>
      <c r="IMQ3" s="995"/>
      <c r="IMR3" s="995"/>
      <c r="IMS3" s="995"/>
      <c r="IMT3" s="995"/>
      <c r="IMU3" s="995"/>
      <c r="IMV3" s="995"/>
      <c r="IMW3" s="995"/>
      <c r="IMX3" s="995"/>
      <c r="IMY3" s="995"/>
      <c r="IMZ3" s="995"/>
      <c r="INA3" s="995"/>
      <c r="INB3" s="995"/>
      <c r="INC3" s="995"/>
      <c r="IND3" s="995"/>
      <c r="INE3" s="995"/>
      <c r="INF3" s="995"/>
      <c r="ING3" s="995"/>
      <c r="INH3" s="995"/>
      <c r="INI3" s="995"/>
      <c r="INJ3" s="995"/>
      <c r="INK3" s="995"/>
      <c r="INL3" s="995"/>
      <c r="INM3" s="995"/>
      <c r="INN3" s="995"/>
      <c r="INO3" s="995"/>
      <c r="INP3" s="995"/>
      <c r="INQ3" s="995"/>
      <c r="INR3" s="995"/>
      <c r="INS3" s="995"/>
      <c r="INT3" s="995"/>
      <c r="INU3" s="995"/>
      <c r="INV3" s="995"/>
      <c r="INW3" s="995"/>
      <c r="INX3" s="995"/>
      <c r="INY3" s="995"/>
      <c r="INZ3" s="995"/>
      <c r="IOA3" s="995"/>
      <c r="IOB3" s="995"/>
      <c r="IOC3" s="995"/>
      <c r="IOD3" s="995"/>
      <c r="IOE3" s="995"/>
      <c r="IOF3" s="995"/>
      <c r="IOG3" s="995"/>
      <c r="IOH3" s="995"/>
      <c r="IOI3" s="995"/>
      <c r="IOJ3" s="995"/>
      <c r="IOK3" s="995"/>
      <c r="IOL3" s="995"/>
      <c r="IOM3" s="995"/>
      <c r="ION3" s="995"/>
      <c r="IOO3" s="995"/>
      <c r="IOP3" s="995"/>
      <c r="IOQ3" s="995"/>
      <c r="IOR3" s="995"/>
      <c r="IOS3" s="995"/>
      <c r="IOT3" s="995"/>
      <c r="IOU3" s="995"/>
      <c r="IOV3" s="995"/>
      <c r="IOW3" s="995"/>
      <c r="IOX3" s="995"/>
      <c r="IOY3" s="995"/>
      <c r="IOZ3" s="995"/>
      <c r="IPA3" s="995"/>
      <c r="IPB3" s="995"/>
      <c r="IPC3" s="995"/>
      <c r="IPD3" s="995"/>
      <c r="IPE3" s="995"/>
      <c r="IPF3" s="995"/>
      <c r="IPG3" s="995"/>
      <c r="IPH3" s="995"/>
      <c r="IPI3" s="995"/>
      <c r="IPJ3" s="995"/>
      <c r="IPK3" s="995"/>
      <c r="IPL3" s="995"/>
      <c r="IPM3" s="995"/>
      <c r="IPN3" s="995"/>
      <c r="IPO3" s="995"/>
      <c r="IPP3" s="995"/>
      <c r="IPQ3" s="995"/>
      <c r="IPR3" s="995"/>
      <c r="IPS3" s="995"/>
      <c r="IPT3" s="995"/>
      <c r="IPU3" s="995"/>
      <c r="IPV3" s="995"/>
      <c r="IPW3" s="995"/>
      <c r="IPX3" s="995"/>
      <c r="IPY3" s="995"/>
      <c r="IPZ3" s="995"/>
      <c r="IQA3" s="995"/>
      <c r="IQB3" s="995"/>
      <c r="IQC3" s="995"/>
      <c r="IQD3" s="995"/>
      <c r="IQE3" s="995"/>
      <c r="IQF3" s="995"/>
      <c r="IQG3" s="995"/>
      <c r="IQH3" s="995"/>
      <c r="IQI3" s="995"/>
      <c r="IQJ3" s="995"/>
      <c r="IQK3" s="995"/>
      <c r="IQL3" s="995"/>
      <c r="IQM3" s="995"/>
      <c r="IQN3" s="995"/>
      <c r="IQO3" s="995"/>
      <c r="IQP3" s="995"/>
      <c r="IQQ3" s="995"/>
      <c r="IQR3" s="995"/>
      <c r="IQS3" s="995"/>
      <c r="IQT3" s="995"/>
      <c r="IQU3" s="995"/>
      <c r="IQV3" s="995"/>
      <c r="IQW3" s="995"/>
      <c r="IQX3" s="995"/>
      <c r="IQY3" s="995"/>
      <c r="IQZ3" s="995"/>
      <c r="IRA3" s="995"/>
      <c r="IRB3" s="995"/>
      <c r="IRC3" s="995"/>
      <c r="IRD3" s="995"/>
      <c r="IRE3" s="995"/>
      <c r="IRF3" s="995"/>
      <c r="IRG3" s="995"/>
      <c r="IRH3" s="995"/>
      <c r="IRI3" s="995"/>
      <c r="IRJ3" s="995"/>
      <c r="IRK3" s="995"/>
      <c r="IRL3" s="995"/>
      <c r="IRM3" s="995"/>
      <c r="IRN3" s="995"/>
      <c r="IRO3" s="995"/>
      <c r="IRP3" s="995"/>
      <c r="IRQ3" s="995"/>
      <c r="IRR3" s="995"/>
      <c r="IRS3" s="995"/>
      <c r="IRT3" s="995"/>
      <c r="IRU3" s="995"/>
      <c r="IRV3" s="995"/>
      <c r="IRW3" s="995"/>
      <c r="IRX3" s="995"/>
      <c r="IRY3" s="995"/>
      <c r="IRZ3" s="995"/>
      <c r="ISA3" s="995"/>
      <c r="ISB3" s="995"/>
      <c r="ISC3" s="995"/>
      <c r="ISD3" s="995"/>
      <c r="ISE3" s="995"/>
      <c r="ISF3" s="995"/>
      <c r="ISG3" s="995"/>
      <c r="ISH3" s="995"/>
      <c r="ISI3" s="995"/>
      <c r="ISJ3" s="995"/>
      <c r="ISK3" s="995"/>
      <c r="ISL3" s="995"/>
      <c r="ISM3" s="995"/>
      <c r="ISN3" s="995"/>
      <c r="ISO3" s="995"/>
      <c r="ISP3" s="995"/>
      <c r="ISQ3" s="995"/>
      <c r="ISR3" s="995"/>
      <c r="ISS3" s="995"/>
      <c r="IST3" s="995"/>
      <c r="ISU3" s="995"/>
      <c r="ISV3" s="995"/>
      <c r="ISW3" s="995"/>
      <c r="ISX3" s="995"/>
      <c r="ISY3" s="995"/>
      <c r="ISZ3" s="995"/>
      <c r="ITA3" s="995"/>
      <c r="ITB3" s="995"/>
      <c r="ITC3" s="995"/>
      <c r="ITD3" s="995"/>
      <c r="ITE3" s="995"/>
      <c r="ITF3" s="995"/>
      <c r="ITG3" s="995"/>
      <c r="ITH3" s="995"/>
      <c r="ITI3" s="995"/>
      <c r="ITJ3" s="995"/>
      <c r="ITK3" s="995"/>
      <c r="ITL3" s="995"/>
      <c r="ITM3" s="995"/>
      <c r="ITN3" s="995"/>
      <c r="ITO3" s="995"/>
      <c r="ITP3" s="995"/>
      <c r="ITQ3" s="995"/>
      <c r="ITR3" s="995"/>
      <c r="ITS3" s="995"/>
      <c r="ITT3" s="995"/>
      <c r="ITU3" s="995"/>
      <c r="ITV3" s="995"/>
      <c r="ITW3" s="995"/>
      <c r="ITX3" s="995"/>
      <c r="ITY3" s="995"/>
      <c r="ITZ3" s="995"/>
      <c r="IUA3" s="995"/>
      <c r="IUB3" s="995"/>
      <c r="IUC3" s="995"/>
      <c r="IUD3" s="995"/>
      <c r="IUE3" s="995"/>
      <c r="IUF3" s="995"/>
      <c r="IUG3" s="995"/>
      <c r="IUH3" s="995"/>
      <c r="IUI3" s="995"/>
      <c r="IUJ3" s="995"/>
      <c r="IUK3" s="995"/>
      <c r="IUL3" s="995"/>
      <c r="IUM3" s="995"/>
      <c r="IUN3" s="995"/>
      <c r="IUO3" s="995"/>
      <c r="IUP3" s="995"/>
      <c r="IUQ3" s="995"/>
      <c r="IUR3" s="995"/>
      <c r="IUS3" s="995"/>
      <c r="IUT3" s="995"/>
      <c r="IUU3" s="995"/>
      <c r="IUV3" s="995"/>
      <c r="IUW3" s="995"/>
      <c r="IUX3" s="995"/>
      <c r="IUY3" s="995"/>
      <c r="IUZ3" s="995"/>
      <c r="IVA3" s="995"/>
      <c r="IVB3" s="995"/>
      <c r="IVC3" s="995"/>
      <c r="IVD3" s="995"/>
      <c r="IVE3" s="995"/>
      <c r="IVF3" s="995"/>
      <c r="IVG3" s="995"/>
      <c r="IVH3" s="995"/>
      <c r="IVI3" s="995"/>
      <c r="IVJ3" s="995"/>
      <c r="IVK3" s="995"/>
      <c r="IVL3" s="995"/>
      <c r="IVM3" s="995"/>
      <c r="IVN3" s="995"/>
      <c r="IVO3" s="995"/>
      <c r="IVP3" s="995"/>
      <c r="IVQ3" s="995"/>
      <c r="IVR3" s="995"/>
      <c r="IVS3" s="995"/>
      <c r="IVT3" s="995"/>
      <c r="IVU3" s="995"/>
      <c r="IVV3" s="995"/>
      <c r="IVW3" s="995"/>
      <c r="IVX3" s="995"/>
      <c r="IVY3" s="995"/>
      <c r="IVZ3" s="995"/>
      <c r="IWA3" s="995"/>
      <c r="IWB3" s="995"/>
      <c r="IWC3" s="995"/>
      <c r="IWD3" s="995"/>
      <c r="IWE3" s="995"/>
      <c r="IWF3" s="995"/>
      <c r="IWG3" s="995"/>
      <c r="IWH3" s="995"/>
      <c r="IWI3" s="995"/>
      <c r="IWJ3" s="995"/>
      <c r="IWK3" s="995"/>
      <c r="IWL3" s="995"/>
      <c r="IWM3" s="995"/>
      <c r="IWN3" s="995"/>
      <c r="IWO3" s="995"/>
      <c r="IWP3" s="995"/>
      <c r="IWQ3" s="995"/>
      <c r="IWR3" s="995"/>
      <c r="IWS3" s="995"/>
      <c r="IWT3" s="995"/>
      <c r="IWU3" s="995"/>
      <c r="IWV3" s="995"/>
      <c r="IWW3" s="995"/>
      <c r="IWX3" s="995"/>
      <c r="IWY3" s="995"/>
      <c r="IWZ3" s="995"/>
      <c r="IXA3" s="995"/>
      <c r="IXB3" s="995"/>
      <c r="IXC3" s="995"/>
      <c r="IXD3" s="995"/>
      <c r="IXE3" s="995"/>
      <c r="IXF3" s="995"/>
      <c r="IXG3" s="995"/>
      <c r="IXH3" s="995"/>
      <c r="IXI3" s="995"/>
      <c r="IXJ3" s="995"/>
      <c r="IXK3" s="995"/>
      <c r="IXL3" s="995"/>
      <c r="IXM3" s="995"/>
      <c r="IXN3" s="995"/>
      <c r="IXO3" s="995"/>
      <c r="IXP3" s="995"/>
      <c r="IXQ3" s="995"/>
      <c r="IXR3" s="995"/>
      <c r="IXS3" s="995"/>
      <c r="IXT3" s="995"/>
      <c r="IXU3" s="995"/>
      <c r="IXV3" s="995"/>
      <c r="IXW3" s="995"/>
      <c r="IXX3" s="995"/>
      <c r="IXY3" s="995"/>
      <c r="IXZ3" s="995"/>
      <c r="IYA3" s="995"/>
      <c r="IYB3" s="995"/>
      <c r="IYC3" s="995"/>
      <c r="IYD3" s="995"/>
      <c r="IYE3" s="995"/>
      <c r="IYF3" s="995"/>
      <c r="IYG3" s="995"/>
      <c r="IYH3" s="995"/>
      <c r="IYI3" s="995"/>
      <c r="IYJ3" s="995"/>
      <c r="IYK3" s="995"/>
      <c r="IYL3" s="995"/>
      <c r="IYM3" s="995"/>
      <c r="IYN3" s="995"/>
      <c r="IYO3" s="995"/>
      <c r="IYP3" s="995"/>
      <c r="IYQ3" s="995"/>
      <c r="IYR3" s="995"/>
      <c r="IYS3" s="995"/>
      <c r="IYT3" s="995"/>
      <c r="IYU3" s="995"/>
      <c r="IYV3" s="995"/>
      <c r="IYW3" s="995"/>
      <c r="IYX3" s="995"/>
      <c r="IYY3" s="995"/>
      <c r="IYZ3" s="995"/>
      <c r="IZA3" s="995"/>
      <c r="IZB3" s="995"/>
      <c r="IZC3" s="995"/>
      <c r="IZD3" s="995"/>
      <c r="IZE3" s="995"/>
      <c r="IZF3" s="995"/>
      <c r="IZG3" s="995"/>
      <c r="IZH3" s="995"/>
      <c r="IZI3" s="995"/>
      <c r="IZJ3" s="995"/>
      <c r="IZK3" s="995"/>
      <c r="IZL3" s="995"/>
      <c r="IZM3" s="995"/>
      <c r="IZN3" s="995"/>
      <c r="IZO3" s="995"/>
      <c r="IZP3" s="995"/>
      <c r="IZQ3" s="995"/>
      <c r="IZR3" s="995"/>
      <c r="IZS3" s="995"/>
      <c r="IZT3" s="995"/>
      <c r="IZU3" s="995"/>
      <c r="IZV3" s="995"/>
      <c r="IZW3" s="995"/>
      <c r="IZX3" s="995"/>
      <c r="IZY3" s="995"/>
      <c r="IZZ3" s="995"/>
      <c r="JAA3" s="995"/>
      <c r="JAB3" s="995"/>
      <c r="JAC3" s="995"/>
      <c r="JAD3" s="995"/>
      <c r="JAE3" s="995"/>
      <c r="JAF3" s="995"/>
      <c r="JAG3" s="995"/>
      <c r="JAH3" s="995"/>
      <c r="JAI3" s="995"/>
      <c r="JAJ3" s="995"/>
      <c r="JAK3" s="995"/>
      <c r="JAL3" s="995"/>
      <c r="JAM3" s="995"/>
      <c r="JAN3" s="995"/>
      <c r="JAO3" s="995"/>
      <c r="JAP3" s="995"/>
      <c r="JAQ3" s="995"/>
      <c r="JAR3" s="995"/>
      <c r="JAS3" s="995"/>
      <c r="JAT3" s="995"/>
      <c r="JAU3" s="995"/>
      <c r="JAV3" s="995"/>
      <c r="JAW3" s="995"/>
      <c r="JAX3" s="995"/>
      <c r="JAY3" s="995"/>
      <c r="JAZ3" s="995"/>
      <c r="JBA3" s="995"/>
      <c r="JBB3" s="995"/>
      <c r="JBC3" s="995"/>
      <c r="JBD3" s="995"/>
      <c r="JBE3" s="995"/>
      <c r="JBF3" s="995"/>
      <c r="JBG3" s="995"/>
      <c r="JBH3" s="995"/>
      <c r="JBI3" s="995"/>
      <c r="JBJ3" s="995"/>
      <c r="JBK3" s="995"/>
      <c r="JBL3" s="995"/>
      <c r="JBM3" s="995"/>
      <c r="JBN3" s="995"/>
      <c r="JBO3" s="995"/>
      <c r="JBP3" s="995"/>
      <c r="JBQ3" s="995"/>
      <c r="JBR3" s="995"/>
      <c r="JBS3" s="995"/>
      <c r="JBT3" s="995"/>
      <c r="JBU3" s="995"/>
      <c r="JBV3" s="995"/>
      <c r="JBW3" s="995"/>
      <c r="JBX3" s="995"/>
      <c r="JBY3" s="995"/>
      <c r="JBZ3" s="995"/>
      <c r="JCA3" s="995"/>
      <c r="JCB3" s="995"/>
      <c r="JCC3" s="995"/>
      <c r="JCD3" s="995"/>
      <c r="JCE3" s="995"/>
      <c r="JCF3" s="995"/>
      <c r="JCG3" s="995"/>
      <c r="JCH3" s="995"/>
      <c r="JCI3" s="995"/>
      <c r="JCJ3" s="995"/>
      <c r="JCK3" s="995"/>
      <c r="JCL3" s="995"/>
      <c r="JCM3" s="995"/>
      <c r="JCN3" s="995"/>
      <c r="JCO3" s="995"/>
      <c r="JCP3" s="995"/>
      <c r="JCQ3" s="995"/>
      <c r="JCR3" s="995"/>
      <c r="JCS3" s="995"/>
      <c r="JCT3" s="995"/>
      <c r="JCU3" s="995"/>
      <c r="JCV3" s="995"/>
      <c r="JCW3" s="995"/>
      <c r="JCX3" s="995"/>
      <c r="JCY3" s="995"/>
      <c r="JCZ3" s="995"/>
      <c r="JDA3" s="995"/>
      <c r="JDB3" s="995"/>
      <c r="JDC3" s="995"/>
      <c r="JDD3" s="995"/>
      <c r="JDE3" s="995"/>
      <c r="JDF3" s="995"/>
      <c r="JDG3" s="995"/>
      <c r="JDH3" s="995"/>
      <c r="JDI3" s="995"/>
      <c r="JDJ3" s="995"/>
      <c r="JDK3" s="995"/>
      <c r="JDL3" s="995"/>
      <c r="JDM3" s="995"/>
      <c r="JDN3" s="995"/>
      <c r="JDO3" s="995"/>
      <c r="JDP3" s="995"/>
      <c r="JDQ3" s="995"/>
      <c r="JDR3" s="995"/>
      <c r="JDS3" s="995"/>
      <c r="JDT3" s="995"/>
      <c r="JDU3" s="995"/>
      <c r="JDV3" s="995"/>
      <c r="JDW3" s="995"/>
      <c r="JDX3" s="995"/>
      <c r="JDY3" s="995"/>
      <c r="JDZ3" s="995"/>
      <c r="JEA3" s="995"/>
      <c r="JEB3" s="995"/>
      <c r="JEC3" s="995"/>
      <c r="JED3" s="995"/>
      <c r="JEE3" s="995"/>
      <c r="JEF3" s="995"/>
      <c r="JEG3" s="995"/>
      <c r="JEH3" s="995"/>
      <c r="JEI3" s="995"/>
      <c r="JEJ3" s="995"/>
      <c r="JEK3" s="995"/>
      <c r="JEL3" s="995"/>
      <c r="JEM3" s="995"/>
      <c r="JEN3" s="995"/>
      <c r="JEO3" s="995"/>
      <c r="JEP3" s="995"/>
      <c r="JEQ3" s="995"/>
      <c r="JER3" s="995"/>
      <c r="JES3" s="995"/>
      <c r="JET3" s="995"/>
      <c r="JEU3" s="995"/>
      <c r="JEV3" s="995"/>
      <c r="JEW3" s="995"/>
      <c r="JEX3" s="995"/>
      <c r="JEY3" s="995"/>
      <c r="JEZ3" s="995"/>
      <c r="JFA3" s="995"/>
      <c r="JFB3" s="995"/>
      <c r="JFC3" s="995"/>
      <c r="JFD3" s="995"/>
      <c r="JFE3" s="995"/>
      <c r="JFF3" s="995"/>
      <c r="JFG3" s="995"/>
      <c r="JFH3" s="995"/>
      <c r="JFI3" s="995"/>
      <c r="JFJ3" s="995"/>
      <c r="JFK3" s="995"/>
      <c r="JFL3" s="995"/>
      <c r="JFM3" s="995"/>
      <c r="JFN3" s="995"/>
      <c r="JFO3" s="995"/>
      <c r="JFP3" s="995"/>
      <c r="JFQ3" s="995"/>
      <c r="JFR3" s="995"/>
      <c r="JFS3" s="995"/>
      <c r="JFT3" s="995"/>
      <c r="JFU3" s="995"/>
      <c r="JFV3" s="995"/>
      <c r="JFW3" s="995"/>
      <c r="JFX3" s="995"/>
      <c r="JFY3" s="995"/>
      <c r="JFZ3" s="995"/>
      <c r="JGA3" s="995"/>
      <c r="JGB3" s="995"/>
      <c r="JGC3" s="995"/>
      <c r="JGD3" s="995"/>
      <c r="JGE3" s="995"/>
      <c r="JGF3" s="995"/>
      <c r="JGG3" s="995"/>
      <c r="JGH3" s="995"/>
      <c r="JGI3" s="995"/>
      <c r="JGJ3" s="995"/>
      <c r="JGK3" s="995"/>
      <c r="JGL3" s="995"/>
      <c r="JGM3" s="995"/>
      <c r="JGN3" s="995"/>
      <c r="JGO3" s="995"/>
      <c r="JGP3" s="995"/>
      <c r="JGQ3" s="995"/>
      <c r="JGR3" s="995"/>
      <c r="JGS3" s="995"/>
      <c r="JGT3" s="995"/>
      <c r="JGU3" s="995"/>
      <c r="JGV3" s="995"/>
      <c r="JGW3" s="995"/>
      <c r="JGX3" s="995"/>
      <c r="JGY3" s="995"/>
      <c r="JGZ3" s="995"/>
      <c r="JHA3" s="995"/>
      <c r="JHB3" s="995"/>
      <c r="JHC3" s="995"/>
      <c r="JHD3" s="995"/>
      <c r="JHE3" s="995"/>
      <c r="JHF3" s="995"/>
      <c r="JHG3" s="995"/>
      <c r="JHH3" s="995"/>
      <c r="JHI3" s="995"/>
      <c r="JHJ3" s="995"/>
      <c r="JHK3" s="995"/>
      <c r="JHL3" s="995"/>
      <c r="JHM3" s="995"/>
      <c r="JHN3" s="995"/>
      <c r="JHO3" s="995"/>
      <c r="JHP3" s="995"/>
      <c r="JHQ3" s="995"/>
      <c r="JHR3" s="995"/>
      <c r="JHS3" s="995"/>
      <c r="JHT3" s="995"/>
      <c r="JHU3" s="995"/>
      <c r="JHV3" s="995"/>
      <c r="JHW3" s="995"/>
      <c r="JHX3" s="995"/>
      <c r="JHY3" s="995"/>
      <c r="JHZ3" s="995"/>
      <c r="JIA3" s="995"/>
      <c r="JIB3" s="995"/>
      <c r="JIC3" s="995"/>
      <c r="JID3" s="995"/>
      <c r="JIE3" s="995"/>
      <c r="JIF3" s="995"/>
      <c r="JIG3" s="995"/>
      <c r="JIH3" s="995"/>
      <c r="JII3" s="995"/>
      <c r="JIJ3" s="995"/>
      <c r="JIK3" s="995"/>
      <c r="JIL3" s="995"/>
      <c r="JIM3" s="995"/>
      <c r="JIN3" s="995"/>
      <c r="JIO3" s="995"/>
      <c r="JIP3" s="995"/>
      <c r="JIQ3" s="995"/>
      <c r="JIR3" s="995"/>
      <c r="JIS3" s="995"/>
      <c r="JIT3" s="995"/>
      <c r="JIU3" s="995"/>
      <c r="JIV3" s="995"/>
      <c r="JIW3" s="995"/>
      <c r="JIX3" s="995"/>
      <c r="JIY3" s="995"/>
      <c r="JIZ3" s="995"/>
      <c r="JJA3" s="995"/>
      <c r="JJB3" s="995"/>
      <c r="JJC3" s="995"/>
      <c r="JJD3" s="995"/>
      <c r="JJE3" s="995"/>
      <c r="JJF3" s="995"/>
      <c r="JJG3" s="995"/>
      <c r="JJH3" s="995"/>
      <c r="JJI3" s="995"/>
      <c r="JJJ3" s="995"/>
      <c r="JJK3" s="995"/>
      <c r="JJL3" s="995"/>
      <c r="JJM3" s="995"/>
      <c r="JJN3" s="995"/>
      <c r="JJO3" s="995"/>
      <c r="JJP3" s="995"/>
      <c r="JJQ3" s="995"/>
      <c r="JJR3" s="995"/>
      <c r="JJS3" s="995"/>
      <c r="JJT3" s="995"/>
      <c r="JJU3" s="995"/>
      <c r="JJV3" s="995"/>
      <c r="JJW3" s="995"/>
      <c r="JJX3" s="995"/>
      <c r="JJY3" s="995"/>
      <c r="JJZ3" s="995"/>
      <c r="JKA3" s="995"/>
      <c r="JKB3" s="995"/>
      <c r="JKC3" s="995"/>
      <c r="JKD3" s="995"/>
      <c r="JKE3" s="995"/>
      <c r="JKF3" s="995"/>
      <c r="JKG3" s="995"/>
      <c r="JKH3" s="995"/>
      <c r="JKI3" s="995"/>
      <c r="JKJ3" s="995"/>
      <c r="JKK3" s="995"/>
      <c r="JKL3" s="995"/>
      <c r="JKM3" s="995"/>
      <c r="JKN3" s="995"/>
      <c r="JKO3" s="995"/>
      <c r="JKP3" s="995"/>
      <c r="JKQ3" s="995"/>
      <c r="JKR3" s="995"/>
      <c r="JKS3" s="995"/>
      <c r="JKT3" s="995"/>
      <c r="JKU3" s="995"/>
      <c r="JKV3" s="995"/>
      <c r="JKW3" s="995"/>
      <c r="JKX3" s="995"/>
      <c r="JKY3" s="995"/>
      <c r="JKZ3" s="995"/>
      <c r="JLA3" s="995"/>
      <c r="JLB3" s="995"/>
      <c r="JLC3" s="995"/>
      <c r="JLD3" s="995"/>
      <c r="JLE3" s="995"/>
      <c r="JLF3" s="995"/>
      <c r="JLG3" s="995"/>
      <c r="JLH3" s="995"/>
      <c r="JLI3" s="995"/>
      <c r="JLJ3" s="995"/>
      <c r="JLK3" s="995"/>
      <c r="JLL3" s="995"/>
      <c r="JLM3" s="995"/>
      <c r="JLN3" s="995"/>
      <c r="JLO3" s="995"/>
      <c r="JLP3" s="995"/>
      <c r="JLQ3" s="995"/>
      <c r="JLR3" s="995"/>
      <c r="JLS3" s="995"/>
      <c r="JLT3" s="995"/>
      <c r="JLU3" s="995"/>
      <c r="JLV3" s="995"/>
      <c r="JLW3" s="995"/>
      <c r="JLX3" s="995"/>
      <c r="JLY3" s="995"/>
      <c r="JLZ3" s="995"/>
      <c r="JMA3" s="995"/>
      <c r="JMB3" s="995"/>
      <c r="JMC3" s="995"/>
      <c r="JMD3" s="995"/>
      <c r="JME3" s="995"/>
      <c r="JMF3" s="995"/>
      <c r="JMG3" s="995"/>
      <c r="JMH3" s="995"/>
      <c r="JMI3" s="995"/>
      <c r="JMJ3" s="995"/>
      <c r="JMK3" s="995"/>
      <c r="JML3" s="995"/>
      <c r="JMM3" s="995"/>
      <c r="JMN3" s="995"/>
      <c r="JMO3" s="995"/>
      <c r="JMP3" s="995"/>
      <c r="JMQ3" s="995"/>
      <c r="JMR3" s="995"/>
      <c r="JMS3" s="995"/>
      <c r="JMT3" s="995"/>
      <c r="JMU3" s="995"/>
      <c r="JMV3" s="995"/>
      <c r="JMW3" s="995"/>
      <c r="JMX3" s="995"/>
      <c r="JMY3" s="995"/>
      <c r="JMZ3" s="995"/>
      <c r="JNA3" s="995"/>
      <c r="JNB3" s="995"/>
      <c r="JNC3" s="995"/>
      <c r="JND3" s="995"/>
      <c r="JNE3" s="995"/>
      <c r="JNF3" s="995"/>
      <c r="JNG3" s="995"/>
      <c r="JNH3" s="995"/>
      <c r="JNI3" s="995"/>
      <c r="JNJ3" s="995"/>
      <c r="JNK3" s="995"/>
      <c r="JNL3" s="995"/>
      <c r="JNM3" s="995"/>
      <c r="JNN3" s="995"/>
      <c r="JNO3" s="995"/>
      <c r="JNP3" s="995"/>
      <c r="JNQ3" s="995"/>
      <c r="JNR3" s="995"/>
      <c r="JNS3" s="995"/>
      <c r="JNT3" s="995"/>
      <c r="JNU3" s="995"/>
      <c r="JNV3" s="995"/>
      <c r="JNW3" s="995"/>
      <c r="JNX3" s="995"/>
      <c r="JNY3" s="995"/>
      <c r="JNZ3" s="995"/>
      <c r="JOA3" s="995"/>
      <c r="JOB3" s="995"/>
      <c r="JOC3" s="995"/>
      <c r="JOD3" s="995"/>
      <c r="JOE3" s="995"/>
      <c r="JOF3" s="995"/>
      <c r="JOG3" s="995"/>
      <c r="JOH3" s="995"/>
      <c r="JOI3" s="995"/>
      <c r="JOJ3" s="995"/>
      <c r="JOK3" s="995"/>
      <c r="JOL3" s="995"/>
      <c r="JOM3" s="995"/>
      <c r="JON3" s="995"/>
      <c r="JOO3" s="995"/>
      <c r="JOP3" s="995"/>
      <c r="JOQ3" s="995"/>
      <c r="JOR3" s="995"/>
      <c r="JOS3" s="995"/>
      <c r="JOT3" s="995"/>
      <c r="JOU3" s="995"/>
      <c r="JOV3" s="995"/>
      <c r="JOW3" s="995"/>
      <c r="JOX3" s="995"/>
      <c r="JOY3" s="995"/>
      <c r="JOZ3" s="995"/>
      <c r="JPA3" s="995"/>
      <c r="JPB3" s="995"/>
      <c r="JPC3" s="995"/>
      <c r="JPD3" s="995"/>
      <c r="JPE3" s="995"/>
      <c r="JPF3" s="995"/>
      <c r="JPG3" s="995"/>
      <c r="JPH3" s="995"/>
      <c r="JPI3" s="995"/>
      <c r="JPJ3" s="995"/>
      <c r="JPK3" s="995"/>
      <c r="JPL3" s="995"/>
      <c r="JPM3" s="995"/>
      <c r="JPN3" s="995"/>
      <c r="JPO3" s="995"/>
      <c r="JPP3" s="995"/>
      <c r="JPQ3" s="995"/>
      <c r="JPR3" s="995"/>
      <c r="JPS3" s="995"/>
      <c r="JPT3" s="995"/>
      <c r="JPU3" s="995"/>
      <c r="JPV3" s="995"/>
      <c r="JPW3" s="995"/>
      <c r="JPX3" s="995"/>
      <c r="JPY3" s="995"/>
      <c r="JPZ3" s="995"/>
      <c r="JQA3" s="995"/>
      <c r="JQB3" s="995"/>
      <c r="JQC3" s="995"/>
      <c r="JQD3" s="995"/>
      <c r="JQE3" s="995"/>
      <c r="JQF3" s="995"/>
      <c r="JQG3" s="995"/>
      <c r="JQH3" s="995"/>
      <c r="JQI3" s="995"/>
      <c r="JQJ3" s="995"/>
      <c r="JQK3" s="995"/>
      <c r="JQL3" s="995"/>
      <c r="JQM3" s="995"/>
      <c r="JQN3" s="995"/>
      <c r="JQO3" s="995"/>
      <c r="JQP3" s="995"/>
      <c r="JQQ3" s="995"/>
      <c r="JQR3" s="995"/>
      <c r="JQS3" s="995"/>
      <c r="JQT3" s="995"/>
      <c r="JQU3" s="995"/>
      <c r="JQV3" s="995"/>
      <c r="JQW3" s="995"/>
      <c r="JQX3" s="995"/>
      <c r="JQY3" s="995"/>
      <c r="JQZ3" s="995"/>
      <c r="JRA3" s="995"/>
      <c r="JRB3" s="995"/>
      <c r="JRC3" s="995"/>
      <c r="JRD3" s="995"/>
      <c r="JRE3" s="995"/>
      <c r="JRF3" s="995"/>
      <c r="JRG3" s="995"/>
      <c r="JRH3" s="995"/>
      <c r="JRI3" s="995"/>
      <c r="JRJ3" s="995"/>
      <c r="JRK3" s="995"/>
      <c r="JRL3" s="995"/>
      <c r="JRM3" s="995"/>
      <c r="JRN3" s="995"/>
      <c r="JRO3" s="995"/>
      <c r="JRP3" s="995"/>
      <c r="JRQ3" s="995"/>
      <c r="JRR3" s="995"/>
      <c r="JRS3" s="995"/>
      <c r="JRT3" s="995"/>
      <c r="JRU3" s="995"/>
      <c r="JRV3" s="995"/>
      <c r="JRW3" s="995"/>
      <c r="JRX3" s="995"/>
      <c r="JRY3" s="995"/>
      <c r="JRZ3" s="995"/>
      <c r="JSA3" s="995"/>
      <c r="JSB3" s="995"/>
      <c r="JSC3" s="995"/>
      <c r="JSD3" s="995"/>
      <c r="JSE3" s="995"/>
      <c r="JSF3" s="995"/>
      <c r="JSG3" s="995"/>
      <c r="JSH3" s="995"/>
      <c r="JSI3" s="995"/>
      <c r="JSJ3" s="995"/>
      <c r="JSK3" s="995"/>
      <c r="JSL3" s="995"/>
      <c r="JSM3" s="995"/>
      <c r="JSN3" s="995"/>
      <c r="JSO3" s="995"/>
      <c r="JSP3" s="995"/>
      <c r="JSQ3" s="995"/>
      <c r="JSR3" s="995"/>
      <c r="JSS3" s="995"/>
      <c r="JST3" s="995"/>
      <c r="JSU3" s="995"/>
      <c r="JSV3" s="995"/>
      <c r="JSW3" s="995"/>
      <c r="JSX3" s="995"/>
      <c r="JSY3" s="995"/>
      <c r="JSZ3" s="995"/>
      <c r="JTA3" s="995"/>
      <c r="JTB3" s="995"/>
      <c r="JTC3" s="995"/>
      <c r="JTD3" s="995"/>
      <c r="JTE3" s="995"/>
      <c r="JTF3" s="995"/>
      <c r="JTG3" s="995"/>
      <c r="JTH3" s="995"/>
      <c r="JTI3" s="995"/>
      <c r="JTJ3" s="995"/>
      <c r="JTK3" s="995"/>
      <c r="JTL3" s="995"/>
      <c r="JTM3" s="995"/>
      <c r="JTN3" s="995"/>
      <c r="JTO3" s="995"/>
      <c r="JTP3" s="995"/>
      <c r="JTQ3" s="995"/>
      <c r="JTR3" s="995"/>
      <c r="JTS3" s="995"/>
      <c r="JTT3" s="995"/>
      <c r="JTU3" s="995"/>
      <c r="JTV3" s="995"/>
      <c r="JTW3" s="995"/>
      <c r="JTX3" s="995"/>
      <c r="JTY3" s="995"/>
      <c r="JTZ3" s="995"/>
      <c r="JUA3" s="995"/>
      <c r="JUB3" s="995"/>
      <c r="JUC3" s="995"/>
      <c r="JUD3" s="995"/>
      <c r="JUE3" s="995"/>
      <c r="JUF3" s="995"/>
      <c r="JUG3" s="995"/>
      <c r="JUH3" s="995"/>
      <c r="JUI3" s="995"/>
      <c r="JUJ3" s="995"/>
      <c r="JUK3" s="995"/>
      <c r="JUL3" s="995"/>
      <c r="JUM3" s="995"/>
      <c r="JUN3" s="995"/>
      <c r="JUO3" s="995"/>
      <c r="JUP3" s="995"/>
      <c r="JUQ3" s="995"/>
      <c r="JUR3" s="995"/>
      <c r="JUS3" s="995"/>
      <c r="JUT3" s="995"/>
      <c r="JUU3" s="995"/>
      <c r="JUV3" s="995"/>
      <c r="JUW3" s="995"/>
      <c r="JUX3" s="995"/>
      <c r="JUY3" s="995"/>
      <c r="JUZ3" s="995"/>
      <c r="JVA3" s="995"/>
      <c r="JVB3" s="995"/>
      <c r="JVC3" s="995"/>
      <c r="JVD3" s="995"/>
      <c r="JVE3" s="995"/>
      <c r="JVF3" s="995"/>
      <c r="JVG3" s="995"/>
      <c r="JVH3" s="995"/>
      <c r="JVI3" s="995"/>
      <c r="JVJ3" s="995"/>
      <c r="JVK3" s="995"/>
      <c r="JVL3" s="995"/>
      <c r="JVM3" s="995"/>
      <c r="JVN3" s="995"/>
      <c r="JVO3" s="995"/>
      <c r="JVP3" s="995"/>
      <c r="JVQ3" s="995"/>
      <c r="JVR3" s="995"/>
      <c r="JVS3" s="995"/>
      <c r="JVT3" s="995"/>
      <c r="JVU3" s="995"/>
      <c r="JVV3" s="995"/>
      <c r="JVW3" s="995"/>
      <c r="JVX3" s="995"/>
      <c r="JVY3" s="995"/>
      <c r="JVZ3" s="995"/>
      <c r="JWA3" s="995"/>
      <c r="JWB3" s="995"/>
      <c r="JWC3" s="995"/>
      <c r="JWD3" s="995"/>
      <c r="JWE3" s="995"/>
      <c r="JWF3" s="995"/>
      <c r="JWG3" s="995"/>
      <c r="JWH3" s="995"/>
      <c r="JWI3" s="995"/>
      <c r="JWJ3" s="995"/>
      <c r="JWK3" s="995"/>
      <c r="JWL3" s="995"/>
      <c r="JWM3" s="995"/>
      <c r="JWN3" s="995"/>
      <c r="JWO3" s="995"/>
      <c r="JWP3" s="995"/>
      <c r="JWQ3" s="995"/>
      <c r="JWR3" s="995"/>
      <c r="JWS3" s="995"/>
      <c r="JWT3" s="995"/>
      <c r="JWU3" s="995"/>
      <c r="JWV3" s="995"/>
      <c r="JWW3" s="995"/>
      <c r="JWX3" s="995"/>
      <c r="JWY3" s="995"/>
      <c r="JWZ3" s="995"/>
      <c r="JXA3" s="995"/>
      <c r="JXB3" s="995"/>
      <c r="JXC3" s="995"/>
      <c r="JXD3" s="995"/>
      <c r="JXE3" s="995"/>
      <c r="JXF3" s="995"/>
      <c r="JXG3" s="995"/>
      <c r="JXH3" s="995"/>
      <c r="JXI3" s="995"/>
      <c r="JXJ3" s="995"/>
      <c r="JXK3" s="995"/>
      <c r="JXL3" s="995"/>
      <c r="JXM3" s="995"/>
      <c r="JXN3" s="995"/>
      <c r="JXO3" s="995"/>
      <c r="JXP3" s="995"/>
      <c r="JXQ3" s="995"/>
      <c r="JXR3" s="995"/>
      <c r="JXS3" s="995"/>
      <c r="JXT3" s="995"/>
      <c r="JXU3" s="995"/>
      <c r="JXV3" s="995"/>
      <c r="JXW3" s="995"/>
      <c r="JXX3" s="995"/>
      <c r="JXY3" s="995"/>
      <c r="JXZ3" s="995"/>
      <c r="JYA3" s="995"/>
      <c r="JYB3" s="995"/>
      <c r="JYC3" s="995"/>
      <c r="JYD3" s="995"/>
      <c r="JYE3" s="995"/>
      <c r="JYF3" s="995"/>
      <c r="JYG3" s="995"/>
      <c r="JYH3" s="995"/>
      <c r="JYI3" s="995"/>
      <c r="JYJ3" s="995"/>
      <c r="JYK3" s="995"/>
      <c r="JYL3" s="995"/>
      <c r="JYM3" s="995"/>
      <c r="JYN3" s="995"/>
      <c r="JYO3" s="995"/>
      <c r="JYP3" s="995"/>
      <c r="JYQ3" s="995"/>
      <c r="JYR3" s="995"/>
      <c r="JYS3" s="995"/>
      <c r="JYT3" s="995"/>
      <c r="JYU3" s="995"/>
      <c r="JYV3" s="995"/>
      <c r="JYW3" s="995"/>
      <c r="JYX3" s="995"/>
      <c r="JYY3" s="995"/>
      <c r="JYZ3" s="995"/>
      <c r="JZA3" s="995"/>
      <c r="JZB3" s="995"/>
      <c r="JZC3" s="995"/>
      <c r="JZD3" s="995"/>
      <c r="JZE3" s="995"/>
      <c r="JZF3" s="995"/>
      <c r="JZG3" s="995"/>
      <c r="JZH3" s="995"/>
      <c r="JZI3" s="995"/>
      <c r="JZJ3" s="995"/>
      <c r="JZK3" s="995"/>
      <c r="JZL3" s="995"/>
      <c r="JZM3" s="995"/>
      <c r="JZN3" s="995"/>
      <c r="JZO3" s="995"/>
      <c r="JZP3" s="995"/>
      <c r="JZQ3" s="995"/>
      <c r="JZR3" s="995"/>
      <c r="JZS3" s="995"/>
      <c r="JZT3" s="995"/>
      <c r="JZU3" s="995"/>
      <c r="JZV3" s="995"/>
      <c r="JZW3" s="995"/>
      <c r="JZX3" s="995"/>
      <c r="JZY3" s="995"/>
      <c r="JZZ3" s="995"/>
      <c r="KAA3" s="995"/>
      <c r="KAB3" s="995"/>
      <c r="KAC3" s="995"/>
      <c r="KAD3" s="995"/>
      <c r="KAE3" s="995"/>
      <c r="KAF3" s="995"/>
      <c r="KAG3" s="995"/>
      <c r="KAH3" s="995"/>
      <c r="KAI3" s="995"/>
      <c r="KAJ3" s="995"/>
      <c r="KAK3" s="995"/>
      <c r="KAL3" s="995"/>
      <c r="KAM3" s="995"/>
      <c r="KAN3" s="995"/>
      <c r="KAO3" s="995"/>
      <c r="KAP3" s="995"/>
      <c r="KAQ3" s="995"/>
      <c r="KAR3" s="995"/>
      <c r="KAS3" s="995"/>
      <c r="KAT3" s="995"/>
      <c r="KAU3" s="995"/>
      <c r="KAV3" s="995"/>
      <c r="KAW3" s="995"/>
      <c r="KAX3" s="995"/>
      <c r="KAY3" s="995"/>
      <c r="KAZ3" s="995"/>
      <c r="KBA3" s="995"/>
      <c r="KBB3" s="995"/>
      <c r="KBC3" s="995"/>
      <c r="KBD3" s="995"/>
      <c r="KBE3" s="995"/>
      <c r="KBF3" s="995"/>
      <c r="KBG3" s="995"/>
      <c r="KBH3" s="995"/>
      <c r="KBI3" s="995"/>
      <c r="KBJ3" s="995"/>
      <c r="KBK3" s="995"/>
      <c r="KBL3" s="995"/>
      <c r="KBM3" s="995"/>
      <c r="KBN3" s="995"/>
      <c r="KBO3" s="995"/>
      <c r="KBP3" s="995"/>
      <c r="KBQ3" s="995"/>
      <c r="KBR3" s="995"/>
      <c r="KBS3" s="995"/>
      <c r="KBT3" s="995"/>
      <c r="KBU3" s="995"/>
      <c r="KBV3" s="995"/>
      <c r="KBW3" s="995"/>
      <c r="KBX3" s="995"/>
      <c r="KBY3" s="995"/>
      <c r="KBZ3" s="995"/>
      <c r="KCA3" s="995"/>
      <c r="KCB3" s="995"/>
      <c r="KCC3" s="995"/>
      <c r="KCD3" s="995"/>
      <c r="KCE3" s="995"/>
      <c r="KCF3" s="995"/>
      <c r="KCG3" s="995"/>
      <c r="KCH3" s="995"/>
      <c r="KCI3" s="995"/>
      <c r="KCJ3" s="995"/>
      <c r="KCK3" s="995"/>
      <c r="KCL3" s="995"/>
      <c r="KCM3" s="995"/>
      <c r="KCN3" s="995"/>
      <c r="KCO3" s="995"/>
      <c r="KCP3" s="995"/>
      <c r="KCQ3" s="995"/>
      <c r="KCR3" s="995"/>
      <c r="KCS3" s="995"/>
      <c r="KCT3" s="995"/>
      <c r="KCU3" s="995"/>
      <c r="KCV3" s="995"/>
      <c r="KCW3" s="995"/>
      <c r="KCX3" s="995"/>
      <c r="KCY3" s="995"/>
      <c r="KCZ3" s="995"/>
      <c r="KDA3" s="995"/>
      <c r="KDB3" s="995"/>
      <c r="KDC3" s="995"/>
      <c r="KDD3" s="995"/>
      <c r="KDE3" s="995"/>
      <c r="KDF3" s="995"/>
      <c r="KDG3" s="995"/>
      <c r="KDH3" s="995"/>
      <c r="KDI3" s="995"/>
      <c r="KDJ3" s="995"/>
      <c r="KDK3" s="995"/>
      <c r="KDL3" s="995"/>
      <c r="KDM3" s="995"/>
      <c r="KDN3" s="995"/>
      <c r="KDO3" s="995"/>
      <c r="KDP3" s="995"/>
      <c r="KDQ3" s="995"/>
      <c r="KDR3" s="995"/>
      <c r="KDS3" s="995"/>
      <c r="KDT3" s="995"/>
      <c r="KDU3" s="995"/>
      <c r="KDV3" s="995"/>
      <c r="KDW3" s="995"/>
      <c r="KDX3" s="995"/>
      <c r="KDY3" s="995"/>
      <c r="KDZ3" s="995"/>
      <c r="KEA3" s="995"/>
      <c r="KEB3" s="995"/>
      <c r="KEC3" s="995"/>
      <c r="KED3" s="995"/>
      <c r="KEE3" s="995"/>
      <c r="KEF3" s="995"/>
      <c r="KEG3" s="995"/>
      <c r="KEH3" s="995"/>
      <c r="KEI3" s="995"/>
      <c r="KEJ3" s="995"/>
      <c r="KEK3" s="995"/>
      <c r="KEL3" s="995"/>
      <c r="KEM3" s="995"/>
      <c r="KEN3" s="995"/>
      <c r="KEO3" s="995"/>
      <c r="KEP3" s="995"/>
      <c r="KEQ3" s="995"/>
      <c r="KER3" s="995"/>
      <c r="KES3" s="995"/>
      <c r="KET3" s="995"/>
      <c r="KEU3" s="995"/>
      <c r="KEV3" s="995"/>
      <c r="KEW3" s="995"/>
      <c r="KEX3" s="995"/>
      <c r="KEY3" s="995"/>
      <c r="KEZ3" s="995"/>
      <c r="KFA3" s="995"/>
      <c r="KFB3" s="995"/>
      <c r="KFC3" s="995"/>
      <c r="KFD3" s="995"/>
      <c r="KFE3" s="995"/>
      <c r="KFF3" s="995"/>
      <c r="KFG3" s="995"/>
      <c r="KFH3" s="995"/>
      <c r="KFI3" s="995"/>
      <c r="KFJ3" s="995"/>
      <c r="KFK3" s="995"/>
      <c r="KFL3" s="995"/>
      <c r="KFM3" s="995"/>
      <c r="KFN3" s="995"/>
      <c r="KFO3" s="995"/>
      <c r="KFP3" s="995"/>
      <c r="KFQ3" s="995"/>
      <c r="KFR3" s="995"/>
      <c r="KFS3" s="995"/>
      <c r="KFT3" s="995"/>
      <c r="KFU3" s="995"/>
      <c r="KFV3" s="995"/>
      <c r="KFW3" s="995"/>
      <c r="KFX3" s="995"/>
      <c r="KFY3" s="995"/>
      <c r="KFZ3" s="995"/>
      <c r="KGA3" s="995"/>
      <c r="KGB3" s="995"/>
      <c r="KGC3" s="995"/>
      <c r="KGD3" s="995"/>
      <c r="KGE3" s="995"/>
      <c r="KGF3" s="995"/>
      <c r="KGG3" s="995"/>
      <c r="KGH3" s="995"/>
      <c r="KGI3" s="995"/>
      <c r="KGJ3" s="995"/>
      <c r="KGK3" s="995"/>
      <c r="KGL3" s="995"/>
      <c r="KGM3" s="995"/>
      <c r="KGN3" s="995"/>
      <c r="KGO3" s="995"/>
      <c r="KGP3" s="995"/>
      <c r="KGQ3" s="995"/>
      <c r="KGR3" s="995"/>
      <c r="KGS3" s="995"/>
      <c r="KGT3" s="995"/>
      <c r="KGU3" s="995"/>
      <c r="KGV3" s="995"/>
      <c r="KGW3" s="995"/>
      <c r="KGX3" s="995"/>
      <c r="KGY3" s="995"/>
      <c r="KGZ3" s="995"/>
      <c r="KHA3" s="995"/>
      <c r="KHB3" s="995"/>
      <c r="KHC3" s="995"/>
      <c r="KHD3" s="995"/>
      <c r="KHE3" s="995"/>
      <c r="KHF3" s="995"/>
      <c r="KHG3" s="995"/>
      <c r="KHH3" s="995"/>
      <c r="KHI3" s="995"/>
      <c r="KHJ3" s="995"/>
      <c r="KHK3" s="995"/>
      <c r="KHL3" s="995"/>
      <c r="KHM3" s="995"/>
      <c r="KHN3" s="995"/>
      <c r="KHO3" s="995"/>
      <c r="KHP3" s="995"/>
      <c r="KHQ3" s="995"/>
      <c r="KHR3" s="995"/>
      <c r="KHS3" s="995"/>
      <c r="KHT3" s="995"/>
      <c r="KHU3" s="995"/>
      <c r="KHV3" s="995"/>
      <c r="KHW3" s="995"/>
      <c r="KHX3" s="995"/>
      <c r="KHY3" s="995"/>
      <c r="KHZ3" s="995"/>
      <c r="KIA3" s="995"/>
      <c r="KIB3" s="995"/>
      <c r="KIC3" s="995"/>
      <c r="KID3" s="995"/>
      <c r="KIE3" s="995"/>
      <c r="KIF3" s="995"/>
      <c r="KIG3" s="995"/>
      <c r="KIH3" s="995"/>
      <c r="KII3" s="995"/>
      <c r="KIJ3" s="995"/>
      <c r="KIK3" s="995"/>
      <c r="KIL3" s="995"/>
      <c r="KIM3" s="995"/>
      <c r="KIN3" s="995"/>
      <c r="KIO3" s="995"/>
      <c r="KIP3" s="995"/>
      <c r="KIQ3" s="995"/>
      <c r="KIR3" s="995"/>
      <c r="KIS3" s="995"/>
      <c r="KIT3" s="995"/>
      <c r="KIU3" s="995"/>
      <c r="KIV3" s="995"/>
      <c r="KIW3" s="995"/>
      <c r="KIX3" s="995"/>
      <c r="KIY3" s="995"/>
      <c r="KIZ3" s="995"/>
      <c r="KJA3" s="995"/>
      <c r="KJB3" s="995"/>
      <c r="KJC3" s="995"/>
      <c r="KJD3" s="995"/>
      <c r="KJE3" s="995"/>
      <c r="KJF3" s="995"/>
      <c r="KJG3" s="995"/>
      <c r="KJH3" s="995"/>
      <c r="KJI3" s="995"/>
      <c r="KJJ3" s="995"/>
      <c r="KJK3" s="995"/>
      <c r="KJL3" s="995"/>
      <c r="KJM3" s="995"/>
      <c r="KJN3" s="995"/>
      <c r="KJO3" s="995"/>
      <c r="KJP3" s="995"/>
      <c r="KJQ3" s="995"/>
      <c r="KJR3" s="995"/>
      <c r="KJS3" s="995"/>
      <c r="KJT3" s="995"/>
      <c r="KJU3" s="995"/>
      <c r="KJV3" s="995"/>
      <c r="KJW3" s="995"/>
      <c r="KJX3" s="995"/>
      <c r="KJY3" s="995"/>
      <c r="KJZ3" s="995"/>
      <c r="KKA3" s="995"/>
      <c r="KKB3" s="995"/>
      <c r="KKC3" s="995"/>
      <c r="KKD3" s="995"/>
      <c r="KKE3" s="995"/>
      <c r="KKF3" s="995"/>
      <c r="KKG3" s="995"/>
      <c r="KKH3" s="995"/>
      <c r="KKI3" s="995"/>
      <c r="KKJ3" s="995"/>
      <c r="KKK3" s="995"/>
      <c r="KKL3" s="995"/>
      <c r="KKM3" s="995"/>
      <c r="KKN3" s="995"/>
      <c r="KKO3" s="995"/>
      <c r="KKP3" s="995"/>
      <c r="KKQ3" s="995"/>
      <c r="KKR3" s="995"/>
      <c r="KKS3" s="995"/>
      <c r="KKT3" s="995"/>
      <c r="KKU3" s="995"/>
      <c r="KKV3" s="995"/>
      <c r="KKW3" s="995"/>
      <c r="KKX3" s="995"/>
      <c r="KKY3" s="995"/>
      <c r="KKZ3" s="995"/>
      <c r="KLA3" s="995"/>
      <c r="KLB3" s="995"/>
      <c r="KLC3" s="995"/>
      <c r="KLD3" s="995"/>
      <c r="KLE3" s="995"/>
      <c r="KLF3" s="995"/>
      <c r="KLG3" s="995"/>
      <c r="KLH3" s="995"/>
      <c r="KLI3" s="995"/>
      <c r="KLJ3" s="995"/>
      <c r="KLK3" s="995"/>
      <c r="KLL3" s="995"/>
      <c r="KLM3" s="995"/>
      <c r="KLN3" s="995"/>
      <c r="KLO3" s="995"/>
      <c r="KLP3" s="995"/>
      <c r="KLQ3" s="995"/>
      <c r="KLR3" s="995"/>
      <c r="KLS3" s="995"/>
      <c r="KLT3" s="995"/>
      <c r="KLU3" s="995"/>
      <c r="KLV3" s="995"/>
      <c r="KLW3" s="995"/>
      <c r="KLX3" s="995"/>
      <c r="KLY3" s="995"/>
      <c r="KLZ3" s="995"/>
      <c r="KMA3" s="995"/>
      <c r="KMB3" s="995"/>
      <c r="KMC3" s="995"/>
      <c r="KMD3" s="995"/>
      <c r="KME3" s="995"/>
      <c r="KMF3" s="995"/>
      <c r="KMG3" s="995"/>
      <c r="KMH3" s="995"/>
      <c r="KMI3" s="995"/>
      <c r="KMJ3" s="995"/>
      <c r="KMK3" s="995"/>
      <c r="KML3" s="995"/>
      <c r="KMM3" s="995"/>
      <c r="KMN3" s="995"/>
      <c r="KMO3" s="995"/>
      <c r="KMP3" s="995"/>
      <c r="KMQ3" s="995"/>
      <c r="KMR3" s="995"/>
      <c r="KMS3" s="995"/>
      <c r="KMT3" s="995"/>
      <c r="KMU3" s="995"/>
      <c r="KMV3" s="995"/>
      <c r="KMW3" s="995"/>
      <c r="KMX3" s="995"/>
      <c r="KMY3" s="995"/>
      <c r="KMZ3" s="995"/>
      <c r="KNA3" s="995"/>
      <c r="KNB3" s="995"/>
      <c r="KNC3" s="995"/>
      <c r="KND3" s="995"/>
      <c r="KNE3" s="995"/>
      <c r="KNF3" s="995"/>
      <c r="KNG3" s="995"/>
      <c r="KNH3" s="995"/>
      <c r="KNI3" s="995"/>
      <c r="KNJ3" s="995"/>
      <c r="KNK3" s="995"/>
      <c r="KNL3" s="995"/>
      <c r="KNM3" s="995"/>
      <c r="KNN3" s="995"/>
      <c r="KNO3" s="995"/>
      <c r="KNP3" s="995"/>
      <c r="KNQ3" s="995"/>
      <c r="KNR3" s="995"/>
      <c r="KNS3" s="995"/>
      <c r="KNT3" s="995"/>
      <c r="KNU3" s="995"/>
      <c r="KNV3" s="995"/>
      <c r="KNW3" s="995"/>
      <c r="KNX3" s="995"/>
      <c r="KNY3" s="995"/>
      <c r="KNZ3" s="995"/>
      <c r="KOA3" s="995"/>
      <c r="KOB3" s="995"/>
      <c r="KOC3" s="995"/>
      <c r="KOD3" s="995"/>
      <c r="KOE3" s="995"/>
      <c r="KOF3" s="995"/>
      <c r="KOG3" s="995"/>
      <c r="KOH3" s="995"/>
      <c r="KOI3" s="995"/>
      <c r="KOJ3" s="995"/>
      <c r="KOK3" s="995"/>
      <c r="KOL3" s="995"/>
      <c r="KOM3" s="995"/>
      <c r="KON3" s="995"/>
      <c r="KOO3" s="995"/>
      <c r="KOP3" s="995"/>
      <c r="KOQ3" s="995"/>
      <c r="KOR3" s="995"/>
      <c r="KOS3" s="995"/>
      <c r="KOT3" s="995"/>
      <c r="KOU3" s="995"/>
      <c r="KOV3" s="995"/>
      <c r="KOW3" s="995"/>
      <c r="KOX3" s="995"/>
      <c r="KOY3" s="995"/>
      <c r="KOZ3" s="995"/>
      <c r="KPA3" s="995"/>
      <c r="KPB3" s="995"/>
      <c r="KPC3" s="995"/>
      <c r="KPD3" s="995"/>
      <c r="KPE3" s="995"/>
      <c r="KPF3" s="995"/>
      <c r="KPG3" s="995"/>
      <c r="KPH3" s="995"/>
      <c r="KPI3" s="995"/>
      <c r="KPJ3" s="995"/>
      <c r="KPK3" s="995"/>
      <c r="KPL3" s="995"/>
      <c r="KPM3" s="995"/>
      <c r="KPN3" s="995"/>
      <c r="KPO3" s="995"/>
      <c r="KPP3" s="995"/>
      <c r="KPQ3" s="995"/>
      <c r="KPR3" s="995"/>
      <c r="KPS3" s="995"/>
      <c r="KPT3" s="995"/>
      <c r="KPU3" s="995"/>
      <c r="KPV3" s="995"/>
      <c r="KPW3" s="995"/>
      <c r="KPX3" s="995"/>
      <c r="KPY3" s="995"/>
      <c r="KPZ3" s="995"/>
      <c r="KQA3" s="995"/>
      <c r="KQB3" s="995"/>
      <c r="KQC3" s="995"/>
      <c r="KQD3" s="995"/>
      <c r="KQE3" s="995"/>
      <c r="KQF3" s="995"/>
      <c r="KQG3" s="995"/>
      <c r="KQH3" s="995"/>
      <c r="KQI3" s="995"/>
      <c r="KQJ3" s="995"/>
      <c r="KQK3" s="995"/>
      <c r="KQL3" s="995"/>
      <c r="KQM3" s="995"/>
      <c r="KQN3" s="995"/>
      <c r="KQO3" s="995"/>
      <c r="KQP3" s="995"/>
      <c r="KQQ3" s="995"/>
      <c r="KQR3" s="995"/>
      <c r="KQS3" s="995"/>
      <c r="KQT3" s="995"/>
      <c r="KQU3" s="995"/>
      <c r="KQV3" s="995"/>
      <c r="KQW3" s="995"/>
      <c r="KQX3" s="995"/>
      <c r="KQY3" s="995"/>
      <c r="KQZ3" s="995"/>
      <c r="KRA3" s="995"/>
      <c r="KRB3" s="995"/>
      <c r="KRC3" s="995"/>
      <c r="KRD3" s="995"/>
      <c r="KRE3" s="995"/>
      <c r="KRF3" s="995"/>
      <c r="KRG3" s="995"/>
      <c r="KRH3" s="995"/>
      <c r="KRI3" s="995"/>
      <c r="KRJ3" s="995"/>
      <c r="KRK3" s="995"/>
      <c r="KRL3" s="995"/>
      <c r="KRM3" s="995"/>
      <c r="KRN3" s="995"/>
      <c r="KRO3" s="995"/>
      <c r="KRP3" s="995"/>
      <c r="KRQ3" s="995"/>
      <c r="KRR3" s="995"/>
      <c r="KRS3" s="995"/>
      <c r="KRT3" s="995"/>
      <c r="KRU3" s="995"/>
      <c r="KRV3" s="995"/>
      <c r="KRW3" s="995"/>
      <c r="KRX3" s="995"/>
      <c r="KRY3" s="995"/>
      <c r="KRZ3" s="995"/>
      <c r="KSA3" s="995"/>
      <c r="KSB3" s="995"/>
      <c r="KSC3" s="995"/>
      <c r="KSD3" s="995"/>
      <c r="KSE3" s="995"/>
      <c r="KSF3" s="995"/>
      <c r="KSG3" s="995"/>
      <c r="KSH3" s="995"/>
      <c r="KSI3" s="995"/>
      <c r="KSJ3" s="995"/>
      <c r="KSK3" s="995"/>
      <c r="KSL3" s="995"/>
      <c r="KSM3" s="995"/>
      <c r="KSN3" s="995"/>
      <c r="KSO3" s="995"/>
      <c r="KSP3" s="995"/>
      <c r="KSQ3" s="995"/>
      <c r="KSR3" s="995"/>
      <c r="KSS3" s="995"/>
      <c r="KST3" s="995"/>
      <c r="KSU3" s="995"/>
      <c r="KSV3" s="995"/>
      <c r="KSW3" s="995"/>
      <c r="KSX3" s="995"/>
      <c r="KSY3" s="995"/>
      <c r="KSZ3" s="995"/>
      <c r="KTA3" s="995"/>
      <c r="KTB3" s="995"/>
      <c r="KTC3" s="995"/>
      <c r="KTD3" s="995"/>
      <c r="KTE3" s="995"/>
      <c r="KTF3" s="995"/>
      <c r="KTG3" s="995"/>
      <c r="KTH3" s="995"/>
      <c r="KTI3" s="995"/>
      <c r="KTJ3" s="995"/>
      <c r="KTK3" s="995"/>
      <c r="KTL3" s="995"/>
      <c r="KTM3" s="995"/>
      <c r="KTN3" s="995"/>
      <c r="KTO3" s="995"/>
      <c r="KTP3" s="995"/>
      <c r="KTQ3" s="995"/>
      <c r="KTR3" s="995"/>
      <c r="KTS3" s="995"/>
      <c r="KTT3" s="995"/>
      <c r="KTU3" s="995"/>
      <c r="KTV3" s="995"/>
      <c r="KTW3" s="995"/>
      <c r="KTX3" s="995"/>
      <c r="KTY3" s="995"/>
      <c r="KTZ3" s="995"/>
      <c r="KUA3" s="995"/>
      <c r="KUB3" s="995"/>
      <c r="KUC3" s="995"/>
      <c r="KUD3" s="995"/>
      <c r="KUE3" s="995"/>
      <c r="KUF3" s="995"/>
      <c r="KUG3" s="995"/>
      <c r="KUH3" s="995"/>
      <c r="KUI3" s="995"/>
      <c r="KUJ3" s="995"/>
      <c r="KUK3" s="995"/>
      <c r="KUL3" s="995"/>
      <c r="KUM3" s="995"/>
      <c r="KUN3" s="995"/>
      <c r="KUO3" s="995"/>
      <c r="KUP3" s="995"/>
      <c r="KUQ3" s="995"/>
      <c r="KUR3" s="995"/>
      <c r="KUS3" s="995"/>
      <c r="KUT3" s="995"/>
      <c r="KUU3" s="995"/>
      <c r="KUV3" s="995"/>
      <c r="KUW3" s="995"/>
      <c r="KUX3" s="995"/>
      <c r="KUY3" s="995"/>
      <c r="KUZ3" s="995"/>
      <c r="KVA3" s="995"/>
      <c r="KVB3" s="995"/>
      <c r="KVC3" s="995"/>
      <c r="KVD3" s="995"/>
      <c r="KVE3" s="995"/>
      <c r="KVF3" s="995"/>
      <c r="KVG3" s="995"/>
      <c r="KVH3" s="995"/>
      <c r="KVI3" s="995"/>
      <c r="KVJ3" s="995"/>
      <c r="KVK3" s="995"/>
      <c r="KVL3" s="995"/>
      <c r="KVM3" s="995"/>
      <c r="KVN3" s="995"/>
      <c r="KVO3" s="995"/>
      <c r="KVP3" s="995"/>
      <c r="KVQ3" s="995"/>
      <c r="KVR3" s="995"/>
      <c r="KVS3" s="995"/>
      <c r="KVT3" s="995"/>
      <c r="KVU3" s="995"/>
      <c r="KVV3" s="995"/>
      <c r="KVW3" s="995"/>
      <c r="KVX3" s="995"/>
      <c r="KVY3" s="995"/>
      <c r="KVZ3" s="995"/>
      <c r="KWA3" s="995"/>
      <c r="KWB3" s="995"/>
      <c r="KWC3" s="995"/>
      <c r="KWD3" s="995"/>
      <c r="KWE3" s="995"/>
      <c r="KWF3" s="995"/>
      <c r="KWG3" s="995"/>
      <c r="KWH3" s="995"/>
      <c r="KWI3" s="995"/>
      <c r="KWJ3" s="995"/>
      <c r="KWK3" s="995"/>
      <c r="KWL3" s="995"/>
      <c r="KWM3" s="995"/>
      <c r="KWN3" s="995"/>
      <c r="KWO3" s="995"/>
      <c r="KWP3" s="995"/>
      <c r="KWQ3" s="995"/>
      <c r="KWR3" s="995"/>
      <c r="KWS3" s="995"/>
      <c r="KWT3" s="995"/>
      <c r="KWU3" s="995"/>
      <c r="KWV3" s="995"/>
      <c r="KWW3" s="995"/>
      <c r="KWX3" s="995"/>
      <c r="KWY3" s="995"/>
      <c r="KWZ3" s="995"/>
      <c r="KXA3" s="995"/>
      <c r="KXB3" s="995"/>
      <c r="KXC3" s="995"/>
      <c r="KXD3" s="995"/>
      <c r="KXE3" s="995"/>
      <c r="KXF3" s="995"/>
      <c r="KXG3" s="995"/>
      <c r="KXH3" s="995"/>
      <c r="KXI3" s="995"/>
      <c r="KXJ3" s="995"/>
      <c r="KXK3" s="995"/>
      <c r="KXL3" s="995"/>
      <c r="KXM3" s="995"/>
      <c r="KXN3" s="995"/>
      <c r="KXO3" s="995"/>
      <c r="KXP3" s="995"/>
      <c r="KXQ3" s="995"/>
      <c r="KXR3" s="995"/>
      <c r="KXS3" s="995"/>
      <c r="KXT3" s="995"/>
      <c r="KXU3" s="995"/>
      <c r="KXV3" s="995"/>
      <c r="KXW3" s="995"/>
      <c r="KXX3" s="995"/>
      <c r="KXY3" s="995"/>
      <c r="KXZ3" s="995"/>
      <c r="KYA3" s="995"/>
      <c r="KYB3" s="995"/>
      <c r="KYC3" s="995"/>
      <c r="KYD3" s="995"/>
      <c r="KYE3" s="995"/>
      <c r="KYF3" s="995"/>
      <c r="KYG3" s="995"/>
      <c r="KYH3" s="995"/>
      <c r="KYI3" s="995"/>
      <c r="KYJ3" s="995"/>
      <c r="KYK3" s="995"/>
      <c r="KYL3" s="995"/>
      <c r="KYM3" s="995"/>
      <c r="KYN3" s="995"/>
      <c r="KYO3" s="995"/>
      <c r="KYP3" s="995"/>
      <c r="KYQ3" s="995"/>
      <c r="KYR3" s="995"/>
      <c r="KYS3" s="995"/>
      <c r="KYT3" s="995"/>
      <c r="KYU3" s="995"/>
      <c r="KYV3" s="995"/>
      <c r="KYW3" s="995"/>
      <c r="KYX3" s="995"/>
      <c r="KYY3" s="995"/>
      <c r="KYZ3" s="995"/>
      <c r="KZA3" s="995"/>
      <c r="KZB3" s="995"/>
      <c r="KZC3" s="995"/>
      <c r="KZD3" s="995"/>
      <c r="KZE3" s="995"/>
      <c r="KZF3" s="995"/>
      <c r="KZG3" s="995"/>
      <c r="KZH3" s="995"/>
      <c r="KZI3" s="995"/>
      <c r="KZJ3" s="995"/>
      <c r="KZK3" s="995"/>
      <c r="KZL3" s="995"/>
      <c r="KZM3" s="995"/>
      <c r="KZN3" s="995"/>
      <c r="KZO3" s="995"/>
      <c r="KZP3" s="995"/>
      <c r="KZQ3" s="995"/>
      <c r="KZR3" s="995"/>
      <c r="KZS3" s="995"/>
      <c r="KZT3" s="995"/>
      <c r="KZU3" s="995"/>
      <c r="KZV3" s="995"/>
      <c r="KZW3" s="995"/>
      <c r="KZX3" s="995"/>
      <c r="KZY3" s="995"/>
      <c r="KZZ3" s="995"/>
      <c r="LAA3" s="995"/>
      <c r="LAB3" s="995"/>
      <c r="LAC3" s="995"/>
      <c r="LAD3" s="995"/>
      <c r="LAE3" s="995"/>
      <c r="LAF3" s="995"/>
      <c r="LAG3" s="995"/>
      <c r="LAH3" s="995"/>
      <c r="LAI3" s="995"/>
      <c r="LAJ3" s="995"/>
      <c r="LAK3" s="995"/>
      <c r="LAL3" s="995"/>
      <c r="LAM3" s="995"/>
      <c r="LAN3" s="995"/>
      <c r="LAO3" s="995"/>
      <c r="LAP3" s="995"/>
      <c r="LAQ3" s="995"/>
      <c r="LAR3" s="995"/>
      <c r="LAS3" s="995"/>
      <c r="LAT3" s="995"/>
      <c r="LAU3" s="995"/>
      <c r="LAV3" s="995"/>
      <c r="LAW3" s="995"/>
      <c r="LAX3" s="995"/>
      <c r="LAY3" s="995"/>
      <c r="LAZ3" s="995"/>
      <c r="LBA3" s="995"/>
      <c r="LBB3" s="995"/>
      <c r="LBC3" s="995"/>
      <c r="LBD3" s="995"/>
      <c r="LBE3" s="995"/>
      <c r="LBF3" s="995"/>
      <c r="LBG3" s="995"/>
      <c r="LBH3" s="995"/>
      <c r="LBI3" s="995"/>
      <c r="LBJ3" s="995"/>
      <c r="LBK3" s="995"/>
      <c r="LBL3" s="995"/>
      <c r="LBM3" s="995"/>
      <c r="LBN3" s="995"/>
      <c r="LBO3" s="995"/>
      <c r="LBP3" s="995"/>
      <c r="LBQ3" s="995"/>
      <c r="LBR3" s="995"/>
      <c r="LBS3" s="995"/>
      <c r="LBT3" s="995"/>
      <c r="LBU3" s="995"/>
      <c r="LBV3" s="995"/>
      <c r="LBW3" s="995"/>
      <c r="LBX3" s="995"/>
      <c r="LBY3" s="995"/>
      <c r="LBZ3" s="995"/>
      <c r="LCA3" s="995"/>
      <c r="LCB3" s="995"/>
      <c r="LCC3" s="995"/>
      <c r="LCD3" s="995"/>
      <c r="LCE3" s="995"/>
      <c r="LCF3" s="995"/>
      <c r="LCG3" s="995"/>
      <c r="LCH3" s="995"/>
      <c r="LCI3" s="995"/>
      <c r="LCJ3" s="995"/>
      <c r="LCK3" s="995"/>
      <c r="LCL3" s="995"/>
      <c r="LCM3" s="995"/>
      <c r="LCN3" s="995"/>
      <c r="LCO3" s="995"/>
      <c r="LCP3" s="995"/>
      <c r="LCQ3" s="995"/>
      <c r="LCR3" s="995"/>
      <c r="LCS3" s="995"/>
      <c r="LCT3" s="995"/>
      <c r="LCU3" s="995"/>
      <c r="LCV3" s="995"/>
      <c r="LCW3" s="995"/>
      <c r="LCX3" s="995"/>
      <c r="LCY3" s="995"/>
      <c r="LCZ3" s="995"/>
      <c r="LDA3" s="995"/>
      <c r="LDB3" s="995"/>
      <c r="LDC3" s="995"/>
      <c r="LDD3" s="995"/>
      <c r="LDE3" s="995"/>
      <c r="LDF3" s="995"/>
      <c r="LDG3" s="995"/>
      <c r="LDH3" s="995"/>
      <c r="LDI3" s="995"/>
      <c r="LDJ3" s="995"/>
      <c r="LDK3" s="995"/>
      <c r="LDL3" s="995"/>
      <c r="LDM3" s="995"/>
      <c r="LDN3" s="995"/>
      <c r="LDO3" s="995"/>
      <c r="LDP3" s="995"/>
      <c r="LDQ3" s="995"/>
      <c r="LDR3" s="995"/>
      <c r="LDS3" s="995"/>
      <c r="LDT3" s="995"/>
      <c r="LDU3" s="995"/>
      <c r="LDV3" s="995"/>
      <c r="LDW3" s="995"/>
      <c r="LDX3" s="995"/>
      <c r="LDY3" s="995"/>
      <c r="LDZ3" s="995"/>
      <c r="LEA3" s="995"/>
      <c r="LEB3" s="995"/>
      <c r="LEC3" s="995"/>
      <c r="LED3" s="995"/>
      <c r="LEE3" s="995"/>
      <c r="LEF3" s="995"/>
      <c r="LEG3" s="995"/>
      <c r="LEH3" s="995"/>
      <c r="LEI3" s="995"/>
      <c r="LEJ3" s="995"/>
      <c r="LEK3" s="995"/>
      <c r="LEL3" s="995"/>
      <c r="LEM3" s="995"/>
      <c r="LEN3" s="995"/>
      <c r="LEO3" s="995"/>
      <c r="LEP3" s="995"/>
      <c r="LEQ3" s="995"/>
      <c r="LER3" s="995"/>
      <c r="LES3" s="995"/>
      <c r="LET3" s="995"/>
      <c r="LEU3" s="995"/>
      <c r="LEV3" s="995"/>
      <c r="LEW3" s="995"/>
      <c r="LEX3" s="995"/>
      <c r="LEY3" s="995"/>
      <c r="LEZ3" s="995"/>
      <c r="LFA3" s="995"/>
      <c r="LFB3" s="995"/>
      <c r="LFC3" s="995"/>
      <c r="LFD3" s="995"/>
      <c r="LFE3" s="995"/>
      <c r="LFF3" s="995"/>
      <c r="LFG3" s="995"/>
      <c r="LFH3" s="995"/>
      <c r="LFI3" s="995"/>
      <c r="LFJ3" s="995"/>
      <c r="LFK3" s="995"/>
      <c r="LFL3" s="995"/>
      <c r="LFM3" s="995"/>
      <c r="LFN3" s="995"/>
      <c r="LFO3" s="995"/>
      <c r="LFP3" s="995"/>
      <c r="LFQ3" s="995"/>
      <c r="LFR3" s="995"/>
      <c r="LFS3" s="995"/>
      <c r="LFT3" s="995"/>
      <c r="LFU3" s="995"/>
      <c r="LFV3" s="995"/>
      <c r="LFW3" s="995"/>
      <c r="LFX3" s="995"/>
      <c r="LFY3" s="995"/>
      <c r="LFZ3" s="995"/>
      <c r="LGA3" s="995"/>
      <c r="LGB3" s="995"/>
      <c r="LGC3" s="995"/>
      <c r="LGD3" s="995"/>
      <c r="LGE3" s="995"/>
      <c r="LGF3" s="995"/>
      <c r="LGG3" s="995"/>
      <c r="LGH3" s="995"/>
      <c r="LGI3" s="995"/>
      <c r="LGJ3" s="995"/>
      <c r="LGK3" s="995"/>
      <c r="LGL3" s="995"/>
      <c r="LGM3" s="995"/>
      <c r="LGN3" s="995"/>
      <c r="LGO3" s="995"/>
      <c r="LGP3" s="995"/>
      <c r="LGQ3" s="995"/>
      <c r="LGR3" s="995"/>
      <c r="LGS3" s="995"/>
      <c r="LGT3" s="995"/>
      <c r="LGU3" s="995"/>
      <c r="LGV3" s="995"/>
      <c r="LGW3" s="995"/>
      <c r="LGX3" s="995"/>
      <c r="LGY3" s="995"/>
      <c r="LGZ3" s="995"/>
      <c r="LHA3" s="995"/>
      <c r="LHB3" s="995"/>
      <c r="LHC3" s="995"/>
      <c r="LHD3" s="995"/>
      <c r="LHE3" s="995"/>
      <c r="LHF3" s="995"/>
      <c r="LHG3" s="995"/>
      <c r="LHH3" s="995"/>
      <c r="LHI3" s="995"/>
      <c r="LHJ3" s="995"/>
      <c r="LHK3" s="995"/>
      <c r="LHL3" s="995"/>
      <c r="LHM3" s="995"/>
      <c r="LHN3" s="995"/>
      <c r="LHO3" s="995"/>
      <c r="LHP3" s="995"/>
      <c r="LHQ3" s="995"/>
      <c r="LHR3" s="995"/>
      <c r="LHS3" s="995"/>
      <c r="LHT3" s="995"/>
      <c r="LHU3" s="995"/>
      <c r="LHV3" s="995"/>
      <c r="LHW3" s="995"/>
      <c r="LHX3" s="995"/>
      <c r="LHY3" s="995"/>
      <c r="LHZ3" s="995"/>
      <c r="LIA3" s="995"/>
      <c r="LIB3" s="995"/>
      <c r="LIC3" s="995"/>
      <c r="LID3" s="995"/>
      <c r="LIE3" s="995"/>
      <c r="LIF3" s="995"/>
      <c r="LIG3" s="995"/>
      <c r="LIH3" s="995"/>
      <c r="LII3" s="995"/>
      <c r="LIJ3" s="995"/>
      <c r="LIK3" s="995"/>
      <c r="LIL3" s="995"/>
      <c r="LIM3" s="995"/>
      <c r="LIN3" s="995"/>
      <c r="LIO3" s="995"/>
      <c r="LIP3" s="995"/>
      <c r="LIQ3" s="995"/>
      <c r="LIR3" s="995"/>
      <c r="LIS3" s="995"/>
      <c r="LIT3" s="995"/>
      <c r="LIU3" s="995"/>
      <c r="LIV3" s="995"/>
      <c r="LIW3" s="995"/>
      <c r="LIX3" s="995"/>
      <c r="LIY3" s="995"/>
      <c r="LIZ3" s="995"/>
      <c r="LJA3" s="995"/>
      <c r="LJB3" s="995"/>
      <c r="LJC3" s="995"/>
      <c r="LJD3" s="995"/>
      <c r="LJE3" s="995"/>
      <c r="LJF3" s="995"/>
      <c r="LJG3" s="995"/>
      <c r="LJH3" s="995"/>
      <c r="LJI3" s="995"/>
      <c r="LJJ3" s="995"/>
      <c r="LJK3" s="995"/>
      <c r="LJL3" s="995"/>
      <c r="LJM3" s="995"/>
      <c r="LJN3" s="995"/>
      <c r="LJO3" s="995"/>
      <c r="LJP3" s="995"/>
      <c r="LJQ3" s="995"/>
      <c r="LJR3" s="995"/>
      <c r="LJS3" s="995"/>
      <c r="LJT3" s="995"/>
      <c r="LJU3" s="995"/>
      <c r="LJV3" s="995"/>
      <c r="LJW3" s="995"/>
      <c r="LJX3" s="995"/>
      <c r="LJY3" s="995"/>
      <c r="LJZ3" s="995"/>
      <c r="LKA3" s="995"/>
      <c r="LKB3" s="995"/>
      <c r="LKC3" s="995"/>
      <c r="LKD3" s="995"/>
      <c r="LKE3" s="995"/>
      <c r="LKF3" s="995"/>
      <c r="LKG3" s="995"/>
      <c r="LKH3" s="995"/>
      <c r="LKI3" s="995"/>
      <c r="LKJ3" s="995"/>
      <c r="LKK3" s="995"/>
      <c r="LKL3" s="995"/>
      <c r="LKM3" s="995"/>
      <c r="LKN3" s="995"/>
      <c r="LKO3" s="995"/>
      <c r="LKP3" s="995"/>
      <c r="LKQ3" s="995"/>
      <c r="LKR3" s="995"/>
      <c r="LKS3" s="995"/>
      <c r="LKT3" s="995"/>
      <c r="LKU3" s="995"/>
      <c r="LKV3" s="995"/>
      <c r="LKW3" s="995"/>
      <c r="LKX3" s="995"/>
      <c r="LKY3" s="995"/>
      <c r="LKZ3" s="995"/>
      <c r="LLA3" s="995"/>
      <c r="LLB3" s="995"/>
      <c r="LLC3" s="995"/>
      <c r="LLD3" s="995"/>
      <c r="LLE3" s="995"/>
      <c r="LLF3" s="995"/>
      <c r="LLG3" s="995"/>
      <c r="LLH3" s="995"/>
      <c r="LLI3" s="995"/>
      <c r="LLJ3" s="995"/>
      <c r="LLK3" s="995"/>
      <c r="LLL3" s="995"/>
      <c r="LLM3" s="995"/>
      <c r="LLN3" s="995"/>
      <c r="LLO3" s="995"/>
      <c r="LLP3" s="995"/>
      <c r="LLQ3" s="995"/>
      <c r="LLR3" s="995"/>
      <c r="LLS3" s="995"/>
      <c r="LLT3" s="995"/>
      <c r="LLU3" s="995"/>
      <c r="LLV3" s="995"/>
      <c r="LLW3" s="995"/>
      <c r="LLX3" s="995"/>
      <c r="LLY3" s="995"/>
      <c r="LLZ3" s="995"/>
      <c r="LMA3" s="995"/>
      <c r="LMB3" s="995"/>
      <c r="LMC3" s="995"/>
      <c r="LMD3" s="995"/>
      <c r="LME3" s="995"/>
      <c r="LMF3" s="995"/>
      <c r="LMG3" s="995"/>
      <c r="LMH3" s="995"/>
      <c r="LMI3" s="995"/>
      <c r="LMJ3" s="995"/>
      <c r="LMK3" s="995"/>
      <c r="LML3" s="995"/>
      <c r="LMM3" s="995"/>
      <c r="LMN3" s="995"/>
      <c r="LMO3" s="995"/>
      <c r="LMP3" s="995"/>
      <c r="LMQ3" s="995"/>
      <c r="LMR3" s="995"/>
      <c r="LMS3" s="995"/>
      <c r="LMT3" s="995"/>
      <c r="LMU3" s="995"/>
      <c r="LMV3" s="995"/>
      <c r="LMW3" s="995"/>
      <c r="LMX3" s="995"/>
      <c r="LMY3" s="995"/>
      <c r="LMZ3" s="995"/>
      <c r="LNA3" s="995"/>
      <c r="LNB3" s="995"/>
      <c r="LNC3" s="995"/>
      <c r="LND3" s="995"/>
      <c r="LNE3" s="995"/>
      <c r="LNF3" s="995"/>
      <c r="LNG3" s="995"/>
      <c r="LNH3" s="995"/>
      <c r="LNI3" s="995"/>
      <c r="LNJ3" s="995"/>
      <c r="LNK3" s="995"/>
      <c r="LNL3" s="995"/>
      <c r="LNM3" s="995"/>
      <c r="LNN3" s="995"/>
      <c r="LNO3" s="995"/>
      <c r="LNP3" s="995"/>
      <c r="LNQ3" s="995"/>
      <c r="LNR3" s="995"/>
      <c r="LNS3" s="995"/>
      <c r="LNT3" s="995"/>
      <c r="LNU3" s="995"/>
      <c r="LNV3" s="995"/>
      <c r="LNW3" s="995"/>
      <c r="LNX3" s="995"/>
      <c r="LNY3" s="995"/>
      <c r="LNZ3" s="995"/>
      <c r="LOA3" s="995"/>
      <c r="LOB3" s="995"/>
      <c r="LOC3" s="995"/>
      <c r="LOD3" s="995"/>
      <c r="LOE3" s="995"/>
      <c r="LOF3" s="995"/>
      <c r="LOG3" s="995"/>
      <c r="LOH3" s="995"/>
      <c r="LOI3" s="995"/>
      <c r="LOJ3" s="995"/>
      <c r="LOK3" s="995"/>
      <c r="LOL3" s="995"/>
      <c r="LOM3" s="995"/>
      <c r="LON3" s="995"/>
      <c r="LOO3" s="995"/>
      <c r="LOP3" s="995"/>
      <c r="LOQ3" s="995"/>
      <c r="LOR3" s="995"/>
      <c r="LOS3" s="995"/>
      <c r="LOT3" s="995"/>
      <c r="LOU3" s="995"/>
      <c r="LOV3" s="995"/>
      <c r="LOW3" s="995"/>
      <c r="LOX3" s="995"/>
      <c r="LOY3" s="995"/>
      <c r="LOZ3" s="995"/>
      <c r="LPA3" s="995"/>
      <c r="LPB3" s="995"/>
      <c r="LPC3" s="995"/>
      <c r="LPD3" s="995"/>
      <c r="LPE3" s="995"/>
      <c r="LPF3" s="995"/>
      <c r="LPG3" s="995"/>
      <c r="LPH3" s="995"/>
      <c r="LPI3" s="995"/>
      <c r="LPJ3" s="995"/>
      <c r="LPK3" s="995"/>
      <c r="LPL3" s="995"/>
      <c r="LPM3" s="995"/>
      <c r="LPN3" s="995"/>
      <c r="LPO3" s="995"/>
      <c r="LPP3" s="995"/>
      <c r="LPQ3" s="995"/>
      <c r="LPR3" s="995"/>
      <c r="LPS3" s="995"/>
      <c r="LPT3" s="995"/>
      <c r="LPU3" s="995"/>
      <c r="LPV3" s="995"/>
      <c r="LPW3" s="995"/>
      <c r="LPX3" s="995"/>
      <c r="LPY3" s="995"/>
      <c r="LPZ3" s="995"/>
      <c r="LQA3" s="995"/>
      <c r="LQB3" s="995"/>
      <c r="LQC3" s="995"/>
      <c r="LQD3" s="995"/>
      <c r="LQE3" s="995"/>
      <c r="LQF3" s="995"/>
      <c r="LQG3" s="995"/>
      <c r="LQH3" s="995"/>
      <c r="LQI3" s="995"/>
      <c r="LQJ3" s="995"/>
      <c r="LQK3" s="995"/>
      <c r="LQL3" s="995"/>
      <c r="LQM3" s="995"/>
      <c r="LQN3" s="995"/>
      <c r="LQO3" s="995"/>
      <c r="LQP3" s="995"/>
      <c r="LQQ3" s="995"/>
      <c r="LQR3" s="995"/>
      <c r="LQS3" s="995"/>
      <c r="LQT3" s="995"/>
      <c r="LQU3" s="995"/>
      <c r="LQV3" s="995"/>
      <c r="LQW3" s="995"/>
      <c r="LQX3" s="995"/>
      <c r="LQY3" s="995"/>
      <c r="LQZ3" s="995"/>
      <c r="LRA3" s="995"/>
      <c r="LRB3" s="995"/>
      <c r="LRC3" s="995"/>
      <c r="LRD3" s="995"/>
      <c r="LRE3" s="995"/>
      <c r="LRF3" s="995"/>
      <c r="LRG3" s="995"/>
      <c r="LRH3" s="995"/>
      <c r="LRI3" s="995"/>
      <c r="LRJ3" s="995"/>
      <c r="LRK3" s="995"/>
      <c r="LRL3" s="995"/>
      <c r="LRM3" s="995"/>
      <c r="LRN3" s="995"/>
      <c r="LRO3" s="995"/>
      <c r="LRP3" s="995"/>
      <c r="LRQ3" s="995"/>
      <c r="LRR3" s="995"/>
      <c r="LRS3" s="995"/>
      <c r="LRT3" s="995"/>
      <c r="LRU3" s="995"/>
      <c r="LRV3" s="995"/>
      <c r="LRW3" s="995"/>
      <c r="LRX3" s="995"/>
      <c r="LRY3" s="995"/>
      <c r="LRZ3" s="995"/>
      <c r="LSA3" s="995"/>
      <c r="LSB3" s="995"/>
      <c r="LSC3" s="995"/>
      <c r="LSD3" s="995"/>
      <c r="LSE3" s="995"/>
      <c r="LSF3" s="995"/>
      <c r="LSG3" s="995"/>
      <c r="LSH3" s="995"/>
      <c r="LSI3" s="995"/>
      <c r="LSJ3" s="995"/>
      <c r="LSK3" s="995"/>
      <c r="LSL3" s="995"/>
      <c r="LSM3" s="995"/>
      <c r="LSN3" s="995"/>
      <c r="LSO3" s="995"/>
      <c r="LSP3" s="995"/>
      <c r="LSQ3" s="995"/>
      <c r="LSR3" s="995"/>
      <c r="LSS3" s="995"/>
      <c r="LST3" s="995"/>
      <c r="LSU3" s="995"/>
      <c r="LSV3" s="995"/>
      <c r="LSW3" s="995"/>
      <c r="LSX3" s="995"/>
      <c r="LSY3" s="995"/>
      <c r="LSZ3" s="995"/>
      <c r="LTA3" s="995"/>
      <c r="LTB3" s="995"/>
      <c r="LTC3" s="995"/>
      <c r="LTD3" s="995"/>
      <c r="LTE3" s="995"/>
      <c r="LTF3" s="995"/>
      <c r="LTG3" s="995"/>
      <c r="LTH3" s="995"/>
      <c r="LTI3" s="995"/>
      <c r="LTJ3" s="995"/>
      <c r="LTK3" s="995"/>
      <c r="LTL3" s="995"/>
      <c r="LTM3" s="995"/>
      <c r="LTN3" s="995"/>
      <c r="LTO3" s="995"/>
      <c r="LTP3" s="995"/>
      <c r="LTQ3" s="995"/>
      <c r="LTR3" s="995"/>
      <c r="LTS3" s="995"/>
      <c r="LTT3" s="995"/>
      <c r="LTU3" s="995"/>
      <c r="LTV3" s="995"/>
      <c r="LTW3" s="995"/>
      <c r="LTX3" s="995"/>
      <c r="LTY3" s="995"/>
      <c r="LTZ3" s="995"/>
      <c r="LUA3" s="995"/>
      <c r="LUB3" s="995"/>
      <c r="LUC3" s="995"/>
      <c r="LUD3" s="995"/>
      <c r="LUE3" s="995"/>
      <c r="LUF3" s="995"/>
      <c r="LUG3" s="995"/>
      <c r="LUH3" s="995"/>
      <c r="LUI3" s="995"/>
      <c r="LUJ3" s="995"/>
      <c r="LUK3" s="995"/>
      <c r="LUL3" s="995"/>
      <c r="LUM3" s="995"/>
      <c r="LUN3" s="995"/>
      <c r="LUO3" s="995"/>
      <c r="LUP3" s="995"/>
      <c r="LUQ3" s="995"/>
      <c r="LUR3" s="995"/>
      <c r="LUS3" s="995"/>
      <c r="LUT3" s="995"/>
      <c r="LUU3" s="995"/>
      <c r="LUV3" s="995"/>
      <c r="LUW3" s="995"/>
      <c r="LUX3" s="995"/>
      <c r="LUY3" s="995"/>
      <c r="LUZ3" s="995"/>
      <c r="LVA3" s="995"/>
      <c r="LVB3" s="995"/>
      <c r="LVC3" s="995"/>
      <c r="LVD3" s="995"/>
      <c r="LVE3" s="995"/>
      <c r="LVF3" s="995"/>
      <c r="LVG3" s="995"/>
      <c r="LVH3" s="995"/>
      <c r="LVI3" s="995"/>
      <c r="LVJ3" s="995"/>
      <c r="LVK3" s="995"/>
      <c r="LVL3" s="995"/>
      <c r="LVM3" s="995"/>
      <c r="LVN3" s="995"/>
      <c r="LVO3" s="995"/>
      <c r="LVP3" s="995"/>
      <c r="LVQ3" s="995"/>
      <c r="LVR3" s="995"/>
      <c r="LVS3" s="995"/>
      <c r="LVT3" s="995"/>
      <c r="LVU3" s="995"/>
      <c r="LVV3" s="995"/>
      <c r="LVW3" s="995"/>
      <c r="LVX3" s="995"/>
      <c r="LVY3" s="995"/>
      <c r="LVZ3" s="995"/>
      <c r="LWA3" s="995"/>
      <c r="LWB3" s="995"/>
      <c r="LWC3" s="995"/>
      <c r="LWD3" s="995"/>
      <c r="LWE3" s="995"/>
      <c r="LWF3" s="995"/>
      <c r="LWG3" s="995"/>
      <c r="LWH3" s="995"/>
      <c r="LWI3" s="995"/>
      <c r="LWJ3" s="995"/>
      <c r="LWK3" s="995"/>
      <c r="LWL3" s="995"/>
      <c r="LWM3" s="995"/>
      <c r="LWN3" s="995"/>
      <c r="LWO3" s="995"/>
      <c r="LWP3" s="995"/>
      <c r="LWQ3" s="995"/>
      <c r="LWR3" s="995"/>
      <c r="LWS3" s="995"/>
      <c r="LWT3" s="995"/>
      <c r="LWU3" s="995"/>
      <c r="LWV3" s="995"/>
      <c r="LWW3" s="995"/>
      <c r="LWX3" s="995"/>
      <c r="LWY3" s="995"/>
      <c r="LWZ3" s="995"/>
      <c r="LXA3" s="995"/>
      <c r="LXB3" s="995"/>
      <c r="LXC3" s="995"/>
      <c r="LXD3" s="995"/>
      <c r="LXE3" s="995"/>
      <c r="LXF3" s="995"/>
      <c r="LXG3" s="995"/>
      <c r="LXH3" s="995"/>
      <c r="LXI3" s="995"/>
      <c r="LXJ3" s="995"/>
      <c r="LXK3" s="995"/>
      <c r="LXL3" s="995"/>
      <c r="LXM3" s="995"/>
      <c r="LXN3" s="995"/>
      <c r="LXO3" s="995"/>
      <c r="LXP3" s="995"/>
      <c r="LXQ3" s="995"/>
      <c r="LXR3" s="995"/>
      <c r="LXS3" s="995"/>
      <c r="LXT3" s="995"/>
      <c r="LXU3" s="995"/>
      <c r="LXV3" s="995"/>
      <c r="LXW3" s="995"/>
      <c r="LXX3" s="995"/>
      <c r="LXY3" s="995"/>
      <c r="LXZ3" s="995"/>
      <c r="LYA3" s="995"/>
      <c r="LYB3" s="995"/>
      <c r="LYC3" s="995"/>
      <c r="LYD3" s="995"/>
      <c r="LYE3" s="995"/>
      <c r="LYF3" s="995"/>
      <c r="LYG3" s="995"/>
      <c r="LYH3" s="995"/>
      <c r="LYI3" s="995"/>
      <c r="LYJ3" s="995"/>
      <c r="LYK3" s="995"/>
      <c r="LYL3" s="995"/>
      <c r="LYM3" s="995"/>
      <c r="LYN3" s="995"/>
      <c r="LYO3" s="995"/>
      <c r="LYP3" s="995"/>
      <c r="LYQ3" s="995"/>
      <c r="LYR3" s="995"/>
      <c r="LYS3" s="995"/>
      <c r="LYT3" s="995"/>
      <c r="LYU3" s="995"/>
      <c r="LYV3" s="995"/>
      <c r="LYW3" s="995"/>
      <c r="LYX3" s="995"/>
      <c r="LYY3" s="995"/>
      <c r="LYZ3" s="995"/>
      <c r="LZA3" s="995"/>
      <c r="LZB3" s="995"/>
      <c r="LZC3" s="995"/>
      <c r="LZD3" s="995"/>
      <c r="LZE3" s="995"/>
      <c r="LZF3" s="995"/>
      <c r="LZG3" s="995"/>
      <c r="LZH3" s="995"/>
      <c r="LZI3" s="995"/>
      <c r="LZJ3" s="995"/>
      <c r="LZK3" s="995"/>
      <c r="LZL3" s="995"/>
      <c r="LZM3" s="995"/>
      <c r="LZN3" s="995"/>
      <c r="LZO3" s="995"/>
      <c r="LZP3" s="995"/>
      <c r="LZQ3" s="995"/>
      <c r="LZR3" s="995"/>
      <c r="LZS3" s="995"/>
      <c r="LZT3" s="995"/>
      <c r="LZU3" s="995"/>
      <c r="LZV3" s="995"/>
      <c r="LZW3" s="995"/>
      <c r="LZX3" s="995"/>
      <c r="LZY3" s="995"/>
      <c r="LZZ3" s="995"/>
      <c r="MAA3" s="995"/>
      <c r="MAB3" s="995"/>
      <c r="MAC3" s="995"/>
      <c r="MAD3" s="995"/>
      <c r="MAE3" s="995"/>
      <c r="MAF3" s="995"/>
      <c r="MAG3" s="995"/>
      <c r="MAH3" s="995"/>
      <c r="MAI3" s="995"/>
      <c r="MAJ3" s="995"/>
      <c r="MAK3" s="995"/>
      <c r="MAL3" s="995"/>
      <c r="MAM3" s="995"/>
      <c r="MAN3" s="995"/>
      <c r="MAO3" s="995"/>
      <c r="MAP3" s="995"/>
      <c r="MAQ3" s="995"/>
      <c r="MAR3" s="995"/>
      <c r="MAS3" s="995"/>
      <c r="MAT3" s="995"/>
      <c r="MAU3" s="995"/>
      <c r="MAV3" s="995"/>
      <c r="MAW3" s="995"/>
      <c r="MAX3" s="995"/>
      <c r="MAY3" s="995"/>
      <c r="MAZ3" s="995"/>
      <c r="MBA3" s="995"/>
      <c r="MBB3" s="995"/>
      <c r="MBC3" s="995"/>
      <c r="MBD3" s="995"/>
      <c r="MBE3" s="995"/>
      <c r="MBF3" s="995"/>
      <c r="MBG3" s="995"/>
      <c r="MBH3" s="995"/>
      <c r="MBI3" s="995"/>
      <c r="MBJ3" s="995"/>
      <c r="MBK3" s="995"/>
      <c r="MBL3" s="995"/>
      <c r="MBM3" s="995"/>
      <c r="MBN3" s="995"/>
      <c r="MBO3" s="995"/>
      <c r="MBP3" s="995"/>
      <c r="MBQ3" s="995"/>
      <c r="MBR3" s="995"/>
      <c r="MBS3" s="995"/>
      <c r="MBT3" s="995"/>
      <c r="MBU3" s="995"/>
      <c r="MBV3" s="995"/>
      <c r="MBW3" s="995"/>
      <c r="MBX3" s="995"/>
      <c r="MBY3" s="995"/>
      <c r="MBZ3" s="995"/>
      <c r="MCA3" s="995"/>
      <c r="MCB3" s="995"/>
      <c r="MCC3" s="995"/>
      <c r="MCD3" s="995"/>
      <c r="MCE3" s="995"/>
      <c r="MCF3" s="995"/>
      <c r="MCG3" s="995"/>
      <c r="MCH3" s="995"/>
      <c r="MCI3" s="995"/>
      <c r="MCJ3" s="995"/>
      <c r="MCK3" s="995"/>
      <c r="MCL3" s="995"/>
      <c r="MCM3" s="995"/>
      <c r="MCN3" s="995"/>
      <c r="MCO3" s="995"/>
      <c r="MCP3" s="995"/>
      <c r="MCQ3" s="995"/>
      <c r="MCR3" s="995"/>
      <c r="MCS3" s="995"/>
      <c r="MCT3" s="995"/>
      <c r="MCU3" s="995"/>
      <c r="MCV3" s="995"/>
      <c r="MCW3" s="995"/>
      <c r="MCX3" s="995"/>
      <c r="MCY3" s="995"/>
      <c r="MCZ3" s="995"/>
      <c r="MDA3" s="995"/>
      <c r="MDB3" s="995"/>
      <c r="MDC3" s="995"/>
      <c r="MDD3" s="995"/>
      <c r="MDE3" s="995"/>
      <c r="MDF3" s="995"/>
      <c r="MDG3" s="995"/>
      <c r="MDH3" s="995"/>
      <c r="MDI3" s="995"/>
      <c r="MDJ3" s="995"/>
      <c r="MDK3" s="995"/>
      <c r="MDL3" s="995"/>
      <c r="MDM3" s="995"/>
      <c r="MDN3" s="995"/>
      <c r="MDO3" s="995"/>
      <c r="MDP3" s="995"/>
      <c r="MDQ3" s="995"/>
      <c r="MDR3" s="995"/>
      <c r="MDS3" s="995"/>
      <c r="MDT3" s="995"/>
      <c r="MDU3" s="995"/>
      <c r="MDV3" s="995"/>
      <c r="MDW3" s="995"/>
      <c r="MDX3" s="995"/>
      <c r="MDY3" s="995"/>
      <c r="MDZ3" s="995"/>
      <c r="MEA3" s="995"/>
      <c r="MEB3" s="995"/>
      <c r="MEC3" s="995"/>
      <c r="MED3" s="995"/>
      <c r="MEE3" s="995"/>
      <c r="MEF3" s="995"/>
      <c r="MEG3" s="995"/>
      <c r="MEH3" s="995"/>
      <c r="MEI3" s="995"/>
      <c r="MEJ3" s="995"/>
      <c r="MEK3" s="995"/>
      <c r="MEL3" s="995"/>
      <c r="MEM3" s="995"/>
      <c r="MEN3" s="995"/>
      <c r="MEO3" s="995"/>
      <c r="MEP3" s="995"/>
      <c r="MEQ3" s="995"/>
      <c r="MER3" s="995"/>
      <c r="MES3" s="995"/>
      <c r="MET3" s="995"/>
      <c r="MEU3" s="995"/>
      <c r="MEV3" s="995"/>
      <c r="MEW3" s="995"/>
      <c r="MEX3" s="995"/>
      <c r="MEY3" s="995"/>
      <c r="MEZ3" s="995"/>
      <c r="MFA3" s="995"/>
      <c r="MFB3" s="995"/>
      <c r="MFC3" s="995"/>
      <c r="MFD3" s="995"/>
      <c r="MFE3" s="995"/>
      <c r="MFF3" s="995"/>
      <c r="MFG3" s="995"/>
      <c r="MFH3" s="995"/>
      <c r="MFI3" s="995"/>
      <c r="MFJ3" s="995"/>
      <c r="MFK3" s="995"/>
      <c r="MFL3" s="995"/>
      <c r="MFM3" s="995"/>
      <c r="MFN3" s="995"/>
      <c r="MFO3" s="995"/>
      <c r="MFP3" s="995"/>
      <c r="MFQ3" s="995"/>
      <c r="MFR3" s="995"/>
      <c r="MFS3" s="995"/>
      <c r="MFT3" s="995"/>
      <c r="MFU3" s="995"/>
      <c r="MFV3" s="995"/>
      <c r="MFW3" s="995"/>
      <c r="MFX3" s="995"/>
      <c r="MFY3" s="995"/>
      <c r="MFZ3" s="995"/>
      <c r="MGA3" s="995"/>
      <c r="MGB3" s="995"/>
      <c r="MGC3" s="995"/>
      <c r="MGD3" s="995"/>
      <c r="MGE3" s="995"/>
      <c r="MGF3" s="995"/>
      <c r="MGG3" s="995"/>
      <c r="MGH3" s="995"/>
      <c r="MGI3" s="995"/>
      <c r="MGJ3" s="995"/>
      <c r="MGK3" s="995"/>
      <c r="MGL3" s="995"/>
      <c r="MGM3" s="995"/>
      <c r="MGN3" s="995"/>
      <c r="MGO3" s="995"/>
      <c r="MGP3" s="995"/>
      <c r="MGQ3" s="995"/>
      <c r="MGR3" s="995"/>
      <c r="MGS3" s="995"/>
      <c r="MGT3" s="995"/>
      <c r="MGU3" s="995"/>
      <c r="MGV3" s="995"/>
      <c r="MGW3" s="995"/>
      <c r="MGX3" s="995"/>
      <c r="MGY3" s="995"/>
      <c r="MGZ3" s="995"/>
      <c r="MHA3" s="995"/>
      <c r="MHB3" s="995"/>
      <c r="MHC3" s="995"/>
      <c r="MHD3" s="995"/>
      <c r="MHE3" s="995"/>
      <c r="MHF3" s="995"/>
      <c r="MHG3" s="995"/>
      <c r="MHH3" s="995"/>
      <c r="MHI3" s="995"/>
      <c r="MHJ3" s="995"/>
      <c r="MHK3" s="995"/>
      <c r="MHL3" s="995"/>
      <c r="MHM3" s="995"/>
      <c r="MHN3" s="995"/>
      <c r="MHO3" s="995"/>
      <c r="MHP3" s="995"/>
      <c r="MHQ3" s="995"/>
      <c r="MHR3" s="995"/>
      <c r="MHS3" s="995"/>
      <c r="MHT3" s="995"/>
      <c r="MHU3" s="995"/>
      <c r="MHV3" s="995"/>
      <c r="MHW3" s="995"/>
      <c r="MHX3" s="995"/>
      <c r="MHY3" s="995"/>
      <c r="MHZ3" s="995"/>
      <c r="MIA3" s="995"/>
      <c r="MIB3" s="995"/>
      <c r="MIC3" s="995"/>
      <c r="MID3" s="995"/>
      <c r="MIE3" s="995"/>
      <c r="MIF3" s="995"/>
      <c r="MIG3" s="995"/>
      <c r="MIH3" s="995"/>
      <c r="MII3" s="995"/>
      <c r="MIJ3" s="995"/>
      <c r="MIK3" s="995"/>
      <c r="MIL3" s="995"/>
      <c r="MIM3" s="995"/>
      <c r="MIN3" s="995"/>
      <c r="MIO3" s="995"/>
      <c r="MIP3" s="995"/>
      <c r="MIQ3" s="995"/>
      <c r="MIR3" s="995"/>
      <c r="MIS3" s="995"/>
      <c r="MIT3" s="995"/>
      <c r="MIU3" s="995"/>
      <c r="MIV3" s="995"/>
      <c r="MIW3" s="995"/>
      <c r="MIX3" s="995"/>
      <c r="MIY3" s="995"/>
      <c r="MIZ3" s="995"/>
      <c r="MJA3" s="995"/>
      <c r="MJB3" s="995"/>
      <c r="MJC3" s="995"/>
      <c r="MJD3" s="995"/>
      <c r="MJE3" s="995"/>
      <c r="MJF3" s="995"/>
      <c r="MJG3" s="995"/>
      <c r="MJH3" s="995"/>
      <c r="MJI3" s="995"/>
      <c r="MJJ3" s="995"/>
      <c r="MJK3" s="995"/>
      <c r="MJL3" s="995"/>
      <c r="MJM3" s="995"/>
      <c r="MJN3" s="995"/>
      <c r="MJO3" s="995"/>
      <c r="MJP3" s="995"/>
      <c r="MJQ3" s="995"/>
      <c r="MJR3" s="995"/>
      <c r="MJS3" s="995"/>
      <c r="MJT3" s="995"/>
      <c r="MJU3" s="995"/>
      <c r="MJV3" s="995"/>
      <c r="MJW3" s="995"/>
      <c r="MJX3" s="995"/>
      <c r="MJY3" s="995"/>
      <c r="MJZ3" s="995"/>
      <c r="MKA3" s="995"/>
      <c r="MKB3" s="995"/>
      <c r="MKC3" s="995"/>
      <c r="MKD3" s="995"/>
      <c r="MKE3" s="995"/>
      <c r="MKF3" s="995"/>
      <c r="MKG3" s="995"/>
      <c r="MKH3" s="995"/>
      <c r="MKI3" s="995"/>
      <c r="MKJ3" s="995"/>
      <c r="MKK3" s="995"/>
      <c r="MKL3" s="995"/>
      <c r="MKM3" s="995"/>
      <c r="MKN3" s="995"/>
      <c r="MKO3" s="995"/>
      <c r="MKP3" s="995"/>
      <c r="MKQ3" s="995"/>
      <c r="MKR3" s="995"/>
      <c r="MKS3" s="995"/>
      <c r="MKT3" s="995"/>
      <c r="MKU3" s="995"/>
      <c r="MKV3" s="995"/>
      <c r="MKW3" s="995"/>
      <c r="MKX3" s="995"/>
      <c r="MKY3" s="995"/>
      <c r="MKZ3" s="995"/>
      <c r="MLA3" s="995"/>
      <c r="MLB3" s="995"/>
      <c r="MLC3" s="995"/>
      <c r="MLD3" s="995"/>
      <c r="MLE3" s="995"/>
      <c r="MLF3" s="995"/>
      <c r="MLG3" s="995"/>
      <c r="MLH3" s="995"/>
      <c r="MLI3" s="995"/>
      <c r="MLJ3" s="995"/>
      <c r="MLK3" s="995"/>
      <c r="MLL3" s="995"/>
      <c r="MLM3" s="995"/>
      <c r="MLN3" s="995"/>
      <c r="MLO3" s="995"/>
      <c r="MLP3" s="995"/>
      <c r="MLQ3" s="995"/>
      <c r="MLR3" s="995"/>
      <c r="MLS3" s="995"/>
      <c r="MLT3" s="995"/>
      <c r="MLU3" s="995"/>
      <c r="MLV3" s="995"/>
      <c r="MLW3" s="995"/>
      <c r="MLX3" s="995"/>
      <c r="MLY3" s="995"/>
      <c r="MLZ3" s="995"/>
      <c r="MMA3" s="995"/>
      <c r="MMB3" s="995"/>
      <c r="MMC3" s="995"/>
      <c r="MMD3" s="995"/>
      <c r="MME3" s="995"/>
      <c r="MMF3" s="995"/>
      <c r="MMG3" s="995"/>
      <c r="MMH3" s="995"/>
      <c r="MMI3" s="995"/>
      <c r="MMJ3" s="995"/>
      <c r="MMK3" s="995"/>
      <c r="MML3" s="995"/>
      <c r="MMM3" s="995"/>
      <c r="MMN3" s="995"/>
      <c r="MMO3" s="995"/>
      <c r="MMP3" s="995"/>
      <c r="MMQ3" s="995"/>
      <c r="MMR3" s="995"/>
      <c r="MMS3" s="995"/>
      <c r="MMT3" s="995"/>
      <c r="MMU3" s="995"/>
      <c r="MMV3" s="995"/>
      <c r="MMW3" s="995"/>
      <c r="MMX3" s="995"/>
      <c r="MMY3" s="995"/>
      <c r="MMZ3" s="995"/>
      <c r="MNA3" s="995"/>
      <c r="MNB3" s="995"/>
      <c r="MNC3" s="995"/>
      <c r="MND3" s="995"/>
      <c r="MNE3" s="995"/>
      <c r="MNF3" s="995"/>
      <c r="MNG3" s="995"/>
      <c r="MNH3" s="995"/>
      <c r="MNI3" s="995"/>
      <c r="MNJ3" s="995"/>
      <c r="MNK3" s="995"/>
      <c r="MNL3" s="995"/>
      <c r="MNM3" s="995"/>
      <c r="MNN3" s="995"/>
      <c r="MNO3" s="995"/>
      <c r="MNP3" s="995"/>
      <c r="MNQ3" s="995"/>
      <c r="MNR3" s="995"/>
      <c r="MNS3" s="995"/>
      <c r="MNT3" s="995"/>
      <c r="MNU3" s="995"/>
      <c r="MNV3" s="995"/>
      <c r="MNW3" s="995"/>
      <c r="MNX3" s="995"/>
      <c r="MNY3" s="995"/>
      <c r="MNZ3" s="995"/>
      <c r="MOA3" s="995"/>
      <c r="MOB3" s="995"/>
      <c r="MOC3" s="995"/>
      <c r="MOD3" s="995"/>
      <c r="MOE3" s="995"/>
      <c r="MOF3" s="995"/>
      <c r="MOG3" s="995"/>
      <c r="MOH3" s="995"/>
      <c r="MOI3" s="995"/>
      <c r="MOJ3" s="995"/>
      <c r="MOK3" s="995"/>
      <c r="MOL3" s="995"/>
      <c r="MOM3" s="995"/>
      <c r="MON3" s="995"/>
      <c r="MOO3" s="995"/>
      <c r="MOP3" s="995"/>
      <c r="MOQ3" s="995"/>
      <c r="MOR3" s="995"/>
      <c r="MOS3" s="995"/>
      <c r="MOT3" s="995"/>
      <c r="MOU3" s="995"/>
      <c r="MOV3" s="995"/>
      <c r="MOW3" s="995"/>
      <c r="MOX3" s="995"/>
      <c r="MOY3" s="995"/>
      <c r="MOZ3" s="995"/>
      <c r="MPA3" s="995"/>
      <c r="MPB3" s="995"/>
      <c r="MPC3" s="995"/>
      <c r="MPD3" s="995"/>
      <c r="MPE3" s="995"/>
      <c r="MPF3" s="995"/>
      <c r="MPG3" s="995"/>
      <c r="MPH3" s="995"/>
      <c r="MPI3" s="995"/>
      <c r="MPJ3" s="995"/>
      <c r="MPK3" s="995"/>
      <c r="MPL3" s="995"/>
      <c r="MPM3" s="995"/>
      <c r="MPN3" s="995"/>
      <c r="MPO3" s="995"/>
      <c r="MPP3" s="995"/>
      <c r="MPQ3" s="995"/>
      <c r="MPR3" s="995"/>
      <c r="MPS3" s="995"/>
      <c r="MPT3" s="995"/>
      <c r="MPU3" s="995"/>
      <c r="MPV3" s="995"/>
      <c r="MPW3" s="995"/>
      <c r="MPX3" s="995"/>
      <c r="MPY3" s="995"/>
      <c r="MPZ3" s="995"/>
      <c r="MQA3" s="995"/>
      <c r="MQB3" s="995"/>
      <c r="MQC3" s="995"/>
      <c r="MQD3" s="995"/>
      <c r="MQE3" s="995"/>
      <c r="MQF3" s="995"/>
      <c r="MQG3" s="995"/>
      <c r="MQH3" s="995"/>
      <c r="MQI3" s="995"/>
      <c r="MQJ3" s="995"/>
      <c r="MQK3" s="995"/>
      <c r="MQL3" s="995"/>
      <c r="MQM3" s="995"/>
      <c r="MQN3" s="995"/>
      <c r="MQO3" s="995"/>
      <c r="MQP3" s="995"/>
      <c r="MQQ3" s="995"/>
      <c r="MQR3" s="995"/>
      <c r="MQS3" s="995"/>
      <c r="MQT3" s="995"/>
      <c r="MQU3" s="995"/>
      <c r="MQV3" s="995"/>
      <c r="MQW3" s="995"/>
      <c r="MQX3" s="995"/>
      <c r="MQY3" s="995"/>
      <c r="MQZ3" s="995"/>
      <c r="MRA3" s="995"/>
      <c r="MRB3" s="995"/>
      <c r="MRC3" s="995"/>
      <c r="MRD3" s="995"/>
      <c r="MRE3" s="995"/>
      <c r="MRF3" s="995"/>
      <c r="MRG3" s="995"/>
      <c r="MRH3" s="995"/>
      <c r="MRI3" s="995"/>
      <c r="MRJ3" s="995"/>
      <c r="MRK3" s="995"/>
      <c r="MRL3" s="995"/>
      <c r="MRM3" s="995"/>
      <c r="MRN3" s="995"/>
      <c r="MRO3" s="995"/>
      <c r="MRP3" s="995"/>
      <c r="MRQ3" s="995"/>
      <c r="MRR3" s="995"/>
      <c r="MRS3" s="995"/>
      <c r="MRT3" s="995"/>
      <c r="MRU3" s="995"/>
      <c r="MRV3" s="995"/>
      <c r="MRW3" s="995"/>
      <c r="MRX3" s="995"/>
      <c r="MRY3" s="995"/>
      <c r="MRZ3" s="995"/>
      <c r="MSA3" s="995"/>
      <c r="MSB3" s="995"/>
      <c r="MSC3" s="995"/>
      <c r="MSD3" s="995"/>
      <c r="MSE3" s="995"/>
      <c r="MSF3" s="995"/>
      <c r="MSG3" s="995"/>
      <c r="MSH3" s="995"/>
      <c r="MSI3" s="995"/>
      <c r="MSJ3" s="995"/>
      <c r="MSK3" s="995"/>
      <c r="MSL3" s="995"/>
      <c r="MSM3" s="995"/>
      <c r="MSN3" s="995"/>
      <c r="MSO3" s="995"/>
      <c r="MSP3" s="995"/>
      <c r="MSQ3" s="995"/>
      <c r="MSR3" s="995"/>
      <c r="MSS3" s="995"/>
      <c r="MST3" s="995"/>
      <c r="MSU3" s="995"/>
      <c r="MSV3" s="995"/>
      <c r="MSW3" s="995"/>
      <c r="MSX3" s="995"/>
      <c r="MSY3" s="995"/>
      <c r="MSZ3" s="995"/>
      <c r="MTA3" s="995"/>
      <c r="MTB3" s="995"/>
      <c r="MTC3" s="995"/>
      <c r="MTD3" s="995"/>
      <c r="MTE3" s="995"/>
      <c r="MTF3" s="995"/>
      <c r="MTG3" s="995"/>
      <c r="MTH3" s="995"/>
      <c r="MTI3" s="995"/>
      <c r="MTJ3" s="995"/>
      <c r="MTK3" s="995"/>
      <c r="MTL3" s="995"/>
      <c r="MTM3" s="995"/>
      <c r="MTN3" s="995"/>
      <c r="MTO3" s="995"/>
      <c r="MTP3" s="995"/>
      <c r="MTQ3" s="995"/>
      <c r="MTR3" s="995"/>
      <c r="MTS3" s="995"/>
      <c r="MTT3" s="995"/>
      <c r="MTU3" s="995"/>
      <c r="MTV3" s="995"/>
      <c r="MTW3" s="995"/>
      <c r="MTX3" s="995"/>
      <c r="MTY3" s="995"/>
      <c r="MTZ3" s="995"/>
      <c r="MUA3" s="995"/>
      <c r="MUB3" s="995"/>
      <c r="MUC3" s="995"/>
      <c r="MUD3" s="995"/>
      <c r="MUE3" s="995"/>
      <c r="MUF3" s="995"/>
      <c r="MUG3" s="995"/>
      <c r="MUH3" s="995"/>
      <c r="MUI3" s="995"/>
      <c r="MUJ3" s="995"/>
      <c r="MUK3" s="995"/>
      <c r="MUL3" s="995"/>
      <c r="MUM3" s="995"/>
      <c r="MUN3" s="995"/>
      <c r="MUO3" s="995"/>
      <c r="MUP3" s="995"/>
      <c r="MUQ3" s="995"/>
      <c r="MUR3" s="995"/>
      <c r="MUS3" s="995"/>
      <c r="MUT3" s="995"/>
      <c r="MUU3" s="995"/>
      <c r="MUV3" s="995"/>
      <c r="MUW3" s="995"/>
      <c r="MUX3" s="995"/>
      <c r="MUY3" s="995"/>
      <c r="MUZ3" s="995"/>
      <c r="MVA3" s="995"/>
      <c r="MVB3" s="995"/>
      <c r="MVC3" s="995"/>
      <c r="MVD3" s="995"/>
      <c r="MVE3" s="995"/>
      <c r="MVF3" s="995"/>
      <c r="MVG3" s="995"/>
      <c r="MVH3" s="995"/>
      <c r="MVI3" s="995"/>
      <c r="MVJ3" s="995"/>
      <c r="MVK3" s="995"/>
      <c r="MVL3" s="995"/>
      <c r="MVM3" s="995"/>
      <c r="MVN3" s="995"/>
      <c r="MVO3" s="995"/>
      <c r="MVP3" s="995"/>
      <c r="MVQ3" s="995"/>
      <c r="MVR3" s="995"/>
      <c r="MVS3" s="995"/>
      <c r="MVT3" s="995"/>
      <c r="MVU3" s="995"/>
      <c r="MVV3" s="995"/>
      <c r="MVW3" s="995"/>
      <c r="MVX3" s="995"/>
      <c r="MVY3" s="995"/>
      <c r="MVZ3" s="995"/>
      <c r="MWA3" s="995"/>
      <c r="MWB3" s="995"/>
      <c r="MWC3" s="995"/>
      <c r="MWD3" s="995"/>
      <c r="MWE3" s="995"/>
      <c r="MWF3" s="995"/>
      <c r="MWG3" s="995"/>
      <c r="MWH3" s="995"/>
      <c r="MWI3" s="995"/>
      <c r="MWJ3" s="995"/>
      <c r="MWK3" s="995"/>
      <c r="MWL3" s="995"/>
      <c r="MWM3" s="995"/>
      <c r="MWN3" s="995"/>
      <c r="MWO3" s="995"/>
      <c r="MWP3" s="995"/>
      <c r="MWQ3" s="995"/>
      <c r="MWR3" s="995"/>
      <c r="MWS3" s="995"/>
      <c r="MWT3" s="995"/>
      <c r="MWU3" s="995"/>
      <c r="MWV3" s="995"/>
      <c r="MWW3" s="995"/>
      <c r="MWX3" s="995"/>
      <c r="MWY3" s="995"/>
      <c r="MWZ3" s="995"/>
      <c r="MXA3" s="995"/>
      <c r="MXB3" s="995"/>
      <c r="MXC3" s="995"/>
      <c r="MXD3" s="995"/>
      <c r="MXE3" s="995"/>
      <c r="MXF3" s="995"/>
      <c r="MXG3" s="995"/>
      <c r="MXH3" s="995"/>
      <c r="MXI3" s="995"/>
      <c r="MXJ3" s="995"/>
      <c r="MXK3" s="995"/>
      <c r="MXL3" s="995"/>
      <c r="MXM3" s="995"/>
      <c r="MXN3" s="995"/>
      <c r="MXO3" s="995"/>
      <c r="MXP3" s="995"/>
      <c r="MXQ3" s="995"/>
      <c r="MXR3" s="995"/>
      <c r="MXS3" s="995"/>
      <c r="MXT3" s="995"/>
      <c r="MXU3" s="995"/>
      <c r="MXV3" s="995"/>
      <c r="MXW3" s="995"/>
      <c r="MXX3" s="995"/>
      <c r="MXY3" s="995"/>
      <c r="MXZ3" s="995"/>
      <c r="MYA3" s="995"/>
      <c r="MYB3" s="995"/>
      <c r="MYC3" s="995"/>
      <c r="MYD3" s="995"/>
      <c r="MYE3" s="995"/>
      <c r="MYF3" s="995"/>
      <c r="MYG3" s="995"/>
      <c r="MYH3" s="995"/>
      <c r="MYI3" s="995"/>
      <c r="MYJ3" s="995"/>
      <c r="MYK3" s="995"/>
      <c r="MYL3" s="995"/>
      <c r="MYM3" s="995"/>
      <c r="MYN3" s="995"/>
      <c r="MYO3" s="995"/>
      <c r="MYP3" s="995"/>
      <c r="MYQ3" s="995"/>
      <c r="MYR3" s="995"/>
      <c r="MYS3" s="995"/>
      <c r="MYT3" s="995"/>
      <c r="MYU3" s="995"/>
      <c r="MYV3" s="995"/>
      <c r="MYW3" s="995"/>
      <c r="MYX3" s="995"/>
      <c r="MYY3" s="995"/>
      <c r="MYZ3" s="995"/>
      <c r="MZA3" s="995"/>
      <c r="MZB3" s="995"/>
      <c r="MZC3" s="995"/>
      <c r="MZD3" s="995"/>
      <c r="MZE3" s="995"/>
      <c r="MZF3" s="995"/>
      <c r="MZG3" s="995"/>
      <c r="MZH3" s="995"/>
      <c r="MZI3" s="995"/>
      <c r="MZJ3" s="995"/>
      <c r="MZK3" s="995"/>
      <c r="MZL3" s="995"/>
      <c r="MZM3" s="995"/>
      <c r="MZN3" s="995"/>
      <c r="MZO3" s="995"/>
      <c r="MZP3" s="995"/>
      <c r="MZQ3" s="995"/>
      <c r="MZR3" s="995"/>
      <c r="MZS3" s="995"/>
      <c r="MZT3" s="995"/>
      <c r="MZU3" s="995"/>
      <c r="MZV3" s="995"/>
      <c r="MZW3" s="995"/>
      <c r="MZX3" s="995"/>
      <c r="MZY3" s="995"/>
      <c r="MZZ3" s="995"/>
      <c r="NAA3" s="995"/>
      <c r="NAB3" s="995"/>
      <c r="NAC3" s="995"/>
      <c r="NAD3" s="995"/>
      <c r="NAE3" s="995"/>
      <c r="NAF3" s="995"/>
      <c r="NAG3" s="995"/>
      <c r="NAH3" s="995"/>
      <c r="NAI3" s="995"/>
      <c r="NAJ3" s="995"/>
      <c r="NAK3" s="995"/>
      <c r="NAL3" s="995"/>
      <c r="NAM3" s="995"/>
      <c r="NAN3" s="995"/>
      <c r="NAO3" s="995"/>
      <c r="NAP3" s="995"/>
      <c r="NAQ3" s="995"/>
      <c r="NAR3" s="995"/>
      <c r="NAS3" s="995"/>
      <c r="NAT3" s="995"/>
      <c r="NAU3" s="995"/>
      <c r="NAV3" s="995"/>
      <c r="NAW3" s="995"/>
      <c r="NAX3" s="995"/>
      <c r="NAY3" s="995"/>
      <c r="NAZ3" s="995"/>
      <c r="NBA3" s="995"/>
      <c r="NBB3" s="995"/>
      <c r="NBC3" s="995"/>
      <c r="NBD3" s="995"/>
      <c r="NBE3" s="995"/>
      <c r="NBF3" s="995"/>
      <c r="NBG3" s="995"/>
      <c r="NBH3" s="995"/>
      <c r="NBI3" s="995"/>
      <c r="NBJ3" s="995"/>
      <c r="NBK3" s="995"/>
      <c r="NBL3" s="995"/>
      <c r="NBM3" s="995"/>
      <c r="NBN3" s="995"/>
      <c r="NBO3" s="995"/>
      <c r="NBP3" s="995"/>
      <c r="NBQ3" s="995"/>
      <c r="NBR3" s="995"/>
      <c r="NBS3" s="995"/>
      <c r="NBT3" s="995"/>
      <c r="NBU3" s="995"/>
      <c r="NBV3" s="995"/>
      <c r="NBW3" s="995"/>
      <c r="NBX3" s="995"/>
      <c r="NBY3" s="995"/>
      <c r="NBZ3" s="995"/>
      <c r="NCA3" s="995"/>
      <c r="NCB3" s="995"/>
      <c r="NCC3" s="995"/>
      <c r="NCD3" s="995"/>
      <c r="NCE3" s="995"/>
      <c r="NCF3" s="995"/>
      <c r="NCG3" s="995"/>
      <c r="NCH3" s="995"/>
      <c r="NCI3" s="995"/>
      <c r="NCJ3" s="995"/>
      <c r="NCK3" s="995"/>
      <c r="NCL3" s="995"/>
      <c r="NCM3" s="995"/>
      <c r="NCN3" s="995"/>
      <c r="NCO3" s="995"/>
      <c r="NCP3" s="995"/>
      <c r="NCQ3" s="995"/>
      <c r="NCR3" s="995"/>
      <c r="NCS3" s="995"/>
      <c r="NCT3" s="995"/>
      <c r="NCU3" s="995"/>
      <c r="NCV3" s="995"/>
      <c r="NCW3" s="995"/>
      <c r="NCX3" s="995"/>
      <c r="NCY3" s="995"/>
      <c r="NCZ3" s="995"/>
      <c r="NDA3" s="995"/>
      <c r="NDB3" s="995"/>
      <c r="NDC3" s="995"/>
      <c r="NDD3" s="995"/>
      <c r="NDE3" s="995"/>
      <c r="NDF3" s="995"/>
      <c r="NDG3" s="995"/>
      <c r="NDH3" s="995"/>
      <c r="NDI3" s="995"/>
      <c r="NDJ3" s="995"/>
      <c r="NDK3" s="995"/>
      <c r="NDL3" s="995"/>
      <c r="NDM3" s="995"/>
      <c r="NDN3" s="995"/>
      <c r="NDO3" s="995"/>
      <c r="NDP3" s="995"/>
      <c r="NDQ3" s="995"/>
      <c r="NDR3" s="995"/>
      <c r="NDS3" s="995"/>
      <c r="NDT3" s="995"/>
      <c r="NDU3" s="995"/>
      <c r="NDV3" s="995"/>
      <c r="NDW3" s="995"/>
      <c r="NDX3" s="995"/>
      <c r="NDY3" s="995"/>
      <c r="NDZ3" s="995"/>
      <c r="NEA3" s="995"/>
      <c r="NEB3" s="995"/>
      <c r="NEC3" s="995"/>
      <c r="NED3" s="995"/>
      <c r="NEE3" s="995"/>
      <c r="NEF3" s="995"/>
      <c r="NEG3" s="995"/>
      <c r="NEH3" s="995"/>
      <c r="NEI3" s="995"/>
      <c r="NEJ3" s="995"/>
      <c r="NEK3" s="995"/>
      <c r="NEL3" s="995"/>
      <c r="NEM3" s="995"/>
      <c r="NEN3" s="995"/>
      <c r="NEO3" s="995"/>
      <c r="NEP3" s="995"/>
      <c r="NEQ3" s="995"/>
      <c r="NER3" s="995"/>
      <c r="NES3" s="995"/>
      <c r="NET3" s="995"/>
      <c r="NEU3" s="995"/>
      <c r="NEV3" s="995"/>
      <c r="NEW3" s="995"/>
      <c r="NEX3" s="995"/>
      <c r="NEY3" s="995"/>
      <c r="NEZ3" s="995"/>
      <c r="NFA3" s="995"/>
      <c r="NFB3" s="995"/>
      <c r="NFC3" s="995"/>
      <c r="NFD3" s="995"/>
      <c r="NFE3" s="995"/>
      <c r="NFF3" s="995"/>
      <c r="NFG3" s="995"/>
      <c r="NFH3" s="995"/>
      <c r="NFI3" s="995"/>
      <c r="NFJ3" s="995"/>
      <c r="NFK3" s="995"/>
      <c r="NFL3" s="995"/>
      <c r="NFM3" s="995"/>
      <c r="NFN3" s="995"/>
      <c r="NFO3" s="995"/>
      <c r="NFP3" s="995"/>
      <c r="NFQ3" s="995"/>
      <c r="NFR3" s="995"/>
      <c r="NFS3" s="995"/>
      <c r="NFT3" s="995"/>
      <c r="NFU3" s="995"/>
      <c r="NFV3" s="995"/>
      <c r="NFW3" s="995"/>
      <c r="NFX3" s="995"/>
      <c r="NFY3" s="995"/>
      <c r="NFZ3" s="995"/>
      <c r="NGA3" s="995"/>
      <c r="NGB3" s="995"/>
      <c r="NGC3" s="995"/>
      <c r="NGD3" s="995"/>
      <c r="NGE3" s="995"/>
      <c r="NGF3" s="995"/>
      <c r="NGG3" s="995"/>
      <c r="NGH3" s="995"/>
      <c r="NGI3" s="995"/>
      <c r="NGJ3" s="995"/>
      <c r="NGK3" s="995"/>
      <c r="NGL3" s="995"/>
      <c r="NGM3" s="995"/>
      <c r="NGN3" s="995"/>
      <c r="NGO3" s="995"/>
      <c r="NGP3" s="995"/>
      <c r="NGQ3" s="995"/>
      <c r="NGR3" s="995"/>
      <c r="NGS3" s="995"/>
      <c r="NGT3" s="995"/>
      <c r="NGU3" s="995"/>
      <c r="NGV3" s="995"/>
      <c r="NGW3" s="995"/>
      <c r="NGX3" s="995"/>
      <c r="NGY3" s="995"/>
      <c r="NGZ3" s="995"/>
      <c r="NHA3" s="995"/>
      <c r="NHB3" s="995"/>
      <c r="NHC3" s="995"/>
      <c r="NHD3" s="995"/>
      <c r="NHE3" s="995"/>
      <c r="NHF3" s="995"/>
      <c r="NHG3" s="995"/>
      <c r="NHH3" s="995"/>
      <c r="NHI3" s="995"/>
      <c r="NHJ3" s="995"/>
      <c r="NHK3" s="995"/>
      <c r="NHL3" s="995"/>
      <c r="NHM3" s="995"/>
      <c r="NHN3" s="995"/>
      <c r="NHO3" s="995"/>
      <c r="NHP3" s="995"/>
      <c r="NHQ3" s="995"/>
      <c r="NHR3" s="995"/>
      <c r="NHS3" s="995"/>
      <c r="NHT3" s="995"/>
      <c r="NHU3" s="995"/>
      <c r="NHV3" s="995"/>
      <c r="NHW3" s="995"/>
      <c r="NHX3" s="995"/>
      <c r="NHY3" s="995"/>
      <c r="NHZ3" s="995"/>
      <c r="NIA3" s="995"/>
      <c r="NIB3" s="995"/>
      <c r="NIC3" s="995"/>
      <c r="NID3" s="995"/>
      <c r="NIE3" s="995"/>
      <c r="NIF3" s="995"/>
      <c r="NIG3" s="995"/>
      <c r="NIH3" s="995"/>
      <c r="NII3" s="995"/>
      <c r="NIJ3" s="995"/>
      <c r="NIK3" s="995"/>
      <c r="NIL3" s="995"/>
      <c r="NIM3" s="995"/>
      <c r="NIN3" s="995"/>
      <c r="NIO3" s="995"/>
      <c r="NIP3" s="995"/>
      <c r="NIQ3" s="995"/>
      <c r="NIR3" s="995"/>
      <c r="NIS3" s="995"/>
      <c r="NIT3" s="995"/>
      <c r="NIU3" s="995"/>
      <c r="NIV3" s="995"/>
      <c r="NIW3" s="995"/>
      <c r="NIX3" s="995"/>
      <c r="NIY3" s="995"/>
      <c r="NIZ3" s="995"/>
      <c r="NJA3" s="995"/>
      <c r="NJB3" s="995"/>
      <c r="NJC3" s="995"/>
      <c r="NJD3" s="995"/>
      <c r="NJE3" s="995"/>
      <c r="NJF3" s="995"/>
      <c r="NJG3" s="995"/>
      <c r="NJH3" s="995"/>
      <c r="NJI3" s="995"/>
      <c r="NJJ3" s="995"/>
      <c r="NJK3" s="995"/>
      <c r="NJL3" s="995"/>
      <c r="NJM3" s="995"/>
      <c r="NJN3" s="995"/>
      <c r="NJO3" s="995"/>
      <c r="NJP3" s="995"/>
      <c r="NJQ3" s="995"/>
      <c r="NJR3" s="995"/>
      <c r="NJS3" s="995"/>
      <c r="NJT3" s="995"/>
      <c r="NJU3" s="995"/>
      <c r="NJV3" s="995"/>
      <c r="NJW3" s="995"/>
      <c r="NJX3" s="995"/>
      <c r="NJY3" s="995"/>
      <c r="NJZ3" s="995"/>
      <c r="NKA3" s="995"/>
      <c r="NKB3" s="995"/>
      <c r="NKC3" s="995"/>
      <c r="NKD3" s="995"/>
      <c r="NKE3" s="995"/>
      <c r="NKF3" s="995"/>
      <c r="NKG3" s="995"/>
      <c r="NKH3" s="995"/>
      <c r="NKI3" s="995"/>
      <c r="NKJ3" s="995"/>
      <c r="NKK3" s="995"/>
      <c r="NKL3" s="995"/>
      <c r="NKM3" s="995"/>
      <c r="NKN3" s="995"/>
      <c r="NKO3" s="995"/>
      <c r="NKP3" s="995"/>
      <c r="NKQ3" s="995"/>
      <c r="NKR3" s="995"/>
      <c r="NKS3" s="995"/>
      <c r="NKT3" s="995"/>
      <c r="NKU3" s="995"/>
      <c r="NKV3" s="995"/>
      <c r="NKW3" s="995"/>
      <c r="NKX3" s="995"/>
      <c r="NKY3" s="995"/>
      <c r="NKZ3" s="995"/>
      <c r="NLA3" s="995"/>
      <c r="NLB3" s="995"/>
      <c r="NLC3" s="995"/>
      <c r="NLD3" s="995"/>
      <c r="NLE3" s="995"/>
      <c r="NLF3" s="995"/>
      <c r="NLG3" s="995"/>
      <c r="NLH3" s="995"/>
      <c r="NLI3" s="995"/>
      <c r="NLJ3" s="995"/>
      <c r="NLK3" s="995"/>
      <c r="NLL3" s="995"/>
      <c r="NLM3" s="995"/>
      <c r="NLN3" s="995"/>
      <c r="NLO3" s="995"/>
      <c r="NLP3" s="995"/>
      <c r="NLQ3" s="995"/>
      <c r="NLR3" s="995"/>
      <c r="NLS3" s="995"/>
      <c r="NLT3" s="995"/>
      <c r="NLU3" s="995"/>
      <c r="NLV3" s="995"/>
      <c r="NLW3" s="995"/>
      <c r="NLX3" s="995"/>
      <c r="NLY3" s="995"/>
      <c r="NLZ3" s="995"/>
      <c r="NMA3" s="995"/>
      <c r="NMB3" s="995"/>
      <c r="NMC3" s="995"/>
      <c r="NMD3" s="995"/>
      <c r="NME3" s="995"/>
      <c r="NMF3" s="995"/>
      <c r="NMG3" s="995"/>
      <c r="NMH3" s="995"/>
      <c r="NMI3" s="995"/>
      <c r="NMJ3" s="995"/>
      <c r="NMK3" s="995"/>
      <c r="NML3" s="995"/>
      <c r="NMM3" s="995"/>
      <c r="NMN3" s="995"/>
      <c r="NMO3" s="995"/>
      <c r="NMP3" s="995"/>
      <c r="NMQ3" s="995"/>
      <c r="NMR3" s="995"/>
      <c r="NMS3" s="995"/>
      <c r="NMT3" s="995"/>
      <c r="NMU3" s="995"/>
      <c r="NMV3" s="995"/>
      <c r="NMW3" s="995"/>
      <c r="NMX3" s="995"/>
      <c r="NMY3" s="995"/>
      <c r="NMZ3" s="995"/>
      <c r="NNA3" s="995"/>
      <c r="NNB3" s="995"/>
      <c r="NNC3" s="995"/>
      <c r="NND3" s="995"/>
      <c r="NNE3" s="995"/>
      <c r="NNF3" s="995"/>
      <c r="NNG3" s="995"/>
      <c r="NNH3" s="995"/>
      <c r="NNI3" s="995"/>
      <c r="NNJ3" s="995"/>
      <c r="NNK3" s="995"/>
      <c r="NNL3" s="995"/>
      <c r="NNM3" s="995"/>
      <c r="NNN3" s="995"/>
      <c r="NNO3" s="995"/>
      <c r="NNP3" s="995"/>
      <c r="NNQ3" s="995"/>
      <c r="NNR3" s="995"/>
      <c r="NNS3" s="995"/>
      <c r="NNT3" s="995"/>
      <c r="NNU3" s="995"/>
      <c r="NNV3" s="995"/>
      <c r="NNW3" s="995"/>
      <c r="NNX3" s="995"/>
      <c r="NNY3" s="995"/>
      <c r="NNZ3" s="995"/>
      <c r="NOA3" s="995"/>
      <c r="NOB3" s="995"/>
      <c r="NOC3" s="995"/>
      <c r="NOD3" s="995"/>
      <c r="NOE3" s="995"/>
      <c r="NOF3" s="995"/>
      <c r="NOG3" s="995"/>
      <c r="NOH3" s="995"/>
      <c r="NOI3" s="995"/>
      <c r="NOJ3" s="995"/>
      <c r="NOK3" s="995"/>
      <c r="NOL3" s="995"/>
      <c r="NOM3" s="995"/>
      <c r="NON3" s="995"/>
      <c r="NOO3" s="995"/>
      <c r="NOP3" s="995"/>
      <c r="NOQ3" s="995"/>
      <c r="NOR3" s="995"/>
      <c r="NOS3" s="995"/>
      <c r="NOT3" s="995"/>
      <c r="NOU3" s="995"/>
      <c r="NOV3" s="995"/>
      <c r="NOW3" s="995"/>
      <c r="NOX3" s="995"/>
      <c r="NOY3" s="995"/>
      <c r="NOZ3" s="995"/>
      <c r="NPA3" s="995"/>
      <c r="NPB3" s="995"/>
      <c r="NPC3" s="995"/>
      <c r="NPD3" s="995"/>
      <c r="NPE3" s="995"/>
      <c r="NPF3" s="995"/>
      <c r="NPG3" s="995"/>
      <c r="NPH3" s="995"/>
      <c r="NPI3" s="995"/>
      <c r="NPJ3" s="995"/>
      <c r="NPK3" s="995"/>
      <c r="NPL3" s="995"/>
      <c r="NPM3" s="995"/>
      <c r="NPN3" s="995"/>
      <c r="NPO3" s="995"/>
      <c r="NPP3" s="995"/>
      <c r="NPQ3" s="995"/>
      <c r="NPR3" s="995"/>
      <c r="NPS3" s="995"/>
      <c r="NPT3" s="995"/>
      <c r="NPU3" s="995"/>
      <c r="NPV3" s="995"/>
      <c r="NPW3" s="995"/>
      <c r="NPX3" s="995"/>
      <c r="NPY3" s="995"/>
      <c r="NPZ3" s="995"/>
      <c r="NQA3" s="995"/>
      <c r="NQB3" s="995"/>
      <c r="NQC3" s="995"/>
      <c r="NQD3" s="995"/>
      <c r="NQE3" s="995"/>
      <c r="NQF3" s="995"/>
      <c r="NQG3" s="995"/>
      <c r="NQH3" s="995"/>
      <c r="NQI3" s="995"/>
      <c r="NQJ3" s="995"/>
      <c r="NQK3" s="995"/>
      <c r="NQL3" s="995"/>
      <c r="NQM3" s="995"/>
      <c r="NQN3" s="995"/>
      <c r="NQO3" s="995"/>
      <c r="NQP3" s="995"/>
      <c r="NQQ3" s="995"/>
      <c r="NQR3" s="995"/>
      <c r="NQS3" s="995"/>
      <c r="NQT3" s="995"/>
      <c r="NQU3" s="995"/>
      <c r="NQV3" s="995"/>
      <c r="NQW3" s="995"/>
      <c r="NQX3" s="995"/>
      <c r="NQY3" s="995"/>
      <c r="NQZ3" s="995"/>
      <c r="NRA3" s="995"/>
      <c r="NRB3" s="995"/>
      <c r="NRC3" s="995"/>
      <c r="NRD3" s="995"/>
      <c r="NRE3" s="995"/>
      <c r="NRF3" s="995"/>
      <c r="NRG3" s="995"/>
      <c r="NRH3" s="995"/>
      <c r="NRI3" s="995"/>
      <c r="NRJ3" s="995"/>
      <c r="NRK3" s="995"/>
      <c r="NRL3" s="995"/>
      <c r="NRM3" s="995"/>
      <c r="NRN3" s="995"/>
      <c r="NRO3" s="995"/>
      <c r="NRP3" s="995"/>
      <c r="NRQ3" s="995"/>
      <c r="NRR3" s="995"/>
      <c r="NRS3" s="995"/>
      <c r="NRT3" s="995"/>
      <c r="NRU3" s="995"/>
      <c r="NRV3" s="995"/>
      <c r="NRW3" s="995"/>
      <c r="NRX3" s="995"/>
      <c r="NRY3" s="995"/>
      <c r="NRZ3" s="995"/>
      <c r="NSA3" s="995"/>
      <c r="NSB3" s="995"/>
      <c r="NSC3" s="995"/>
      <c r="NSD3" s="995"/>
      <c r="NSE3" s="995"/>
      <c r="NSF3" s="995"/>
      <c r="NSG3" s="995"/>
      <c r="NSH3" s="995"/>
      <c r="NSI3" s="995"/>
      <c r="NSJ3" s="995"/>
      <c r="NSK3" s="995"/>
      <c r="NSL3" s="995"/>
      <c r="NSM3" s="995"/>
      <c r="NSN3" s="995"/>
      <c r="NSO3" s="995"/>
      <c r="NSP3" s="995"/>
      <c r="NSQ3" s="995"/>
      <c r="NSR3" s="995"/>
      <c r="NSS3" s="995"/>
      <c r="NST3" s="995"/>
      <c r="NSU3" s="995"/>
      <c r="NSV3" s="995"/>
      <c r="NSW3" s="995"/>
      <c r="NSX3" s="995"/>
      <c r="NSY3" s="995"/>
      <c r="NSZ3" s="995"/>
      <c r="NTA3" s="995"/>
      <c r="NTB3" s="995"/>
      <c r="NTC3" s="995"/>
      <c r="NTD3" s="995"/>
      <c r="NTE3" s="995"/>
      <c r="NTF3" s="995"/>
      <c r="NTG3" s="995"/>
      <c r="NTH3" s="995"/>
      <c r="NTI3" s="995"/>
      <c r="NTJ3" s="995"/>
      <c r="NTK3" s="995"/>
      <c r="NTL3" s="995"/>
      <c r="NTM3" s="995"/>
      <c r="NTN3" s="995"/>
      <c r="NTO3" s="995"/>
      <c r="NTP3" s="995"/>
      <c r="NTQ3" s="995"/>
      <c r="NTR3" s="995"/>
      <c r="NTS3" s="995"/>
      <c r="NTT3" s="995"/>
      <c r="NTU3" s="995"/>
      <c r="NTV3" s="995"/>
      <c r="NTW3" s="995"/>
      <c r="NTX3" s="995"/>
      <c r="NTY3" s="995"/>
      <c r="NTZ3" s="995"/>
      <c r="NUA3" s="995"/>
      <c r="NUB3" s="995"/>
      <c r="NUC3" s="995"/>
      <c r="NUD3" s="995"/>
      <c r="NUE3" s="995"/>
      <c r="NUF3" s="995"/>
      <c r="NUG3" s="995"/>
      <c r="NUH3" s="995"/>
      <c r="NUI3" s="995"/>
      <c r="NUJ3" s="995"/>
      <c r="NUK3" s="995"/>
      <c r="NUL3" s="995"/>
      <c r="NUM3" s="995"/>
      <c r="NUN3" s="995"/>
      <c r="NUO3" s="995"/>
      <c r="NUP3" s="995"/>
      <c r="NUQ3" s="995"/>
      <c r="NUR3" s="995"/>
      <c r="NUS3" s="995"/>
      <c r="NUT3" s="995"/>
      <c r="NUU3" s="995"/>
      <c r="NUV3" s="995"/>
      <c r="NUW3" s="995"/>
      <c r="NUX3" s="995"/>
      <c r="NUY3" s="995"/>
      <c r="NUZ3" s="995"/>
      <c r="NVA3" s="995"/>
      <c r="NVB3" s="995"/>
      <c r="NVC3" s="995"/>
      <c r="NVD3" s="995"/>
      <c r="NVE3" s="995"/>
      <c r="NVF3" s="995"/>
      <c r="NVG3" s="995"/>
      <c r="NVH3" s="995"/>
      <c r="NVI3" s="995"/>
      <c r="NVJ3" s="995"/>
      <c r="NVK3" s="995"/>
      <c r="NVL3" s="995"/>
      <c r="NVM3" s="995"/>
      <c r="NVN3" s="995"/>
      <c r="NVO3" s="995"/>
      <c r="NVP3" s="995"/>
      <c r="NVQ3" s="995"/>
      <c r="NVR3" s="995"/>
      <c r="NVS3" s="995"/>
      <c r="NVT3" s="995"/>
      <c r="NVU3" s="995"/>
      <c r="NVV3" s="995"/>
      <c r="NVW3" s="995"/>
      <c r="NVX3" s="995"/>
      <c r="NVY3" s="995"/>
      <c r="NVZ3" s="995"/>
      <c r="NWA3" s="995"/>
      <c r="NWB3" s="995"/>
      <c r="NWC3" s="995"/>
      <c r="NWD3" s="995"/>
      <c r="NWE3" s="995"/>
      <c r="NWF3" s="995"/>
      <c r="NWG3" s="995"/>
      <c r="NWH3" s="995"/>
      <c r="NWI3" s="995"/>
      <c r="NWJ3" s="995"/>
      <c r="NWK3" s="995"/>
      <c r="NWL3" s="995"/>
      <c r="NWM3" s="995"/>
      <c r="NWN3" s="995"/>
      <c r="NWO3" s="995"/>
      <c r="NWP3" s="995"/>
      <c r="NWQ3" s="995"/>
      <c r="NWR3" s="995"/>
      <c r="NWS3" s="995"/>
      <c r="NWT3" s="995"/>
      <c r="NWU3" s="995"/>
      <c r="NWV3" s="995"/>
      <c r="NWW3" s="995"/>
      <c r="NWX3" s="995"/>
      <c r="NWY3" s="995"/>
      <c r="NWZ3" s="995"/>
      <c r="NXA3" s="995"/>
      <c r="NXB3" s="995"/>
      <c r="NXC3" s="995"/>
      <c r="NXD3" s="995"/>
      <c r="NXE3" s="995"/>
      <c r="NXF3" s="995"/>
      <c r="NXG3" s="995"/>
      <c r="NXH3" s="995"/>
      <c r="NXI3" s="995"/>
      <c r="NXJ3" s="995"/>
      <c r="NXK3" s="995"/>
      <c r="NXL3" s="995"/>
      <c r="NXM3" s="995"/>
      <c r="NXN3" s="995"/>
      <c r="NXO3" s="995"/>
      <c r="NXP3" s="995"/>
      <c r="NXQ3" s="995"/>
      <c r="NXR3" s="995"/>
      <c r="NXS3" s="995"/>
      <c r="NXT3" s="995"/>
      <c r="NXU3" s="995"/>
      <c r="NXV3" s="995"/>
      <c r="NXW3" s="995"/>
      <c r="NXX3" s="995"/>
      <c r="NXY3" s="995"/>
      <c r="NXZ3" s="995"/>
      <c r="NYA3" s="995"/>
      <c r="NYB3" s="995"/>
      <c r="NYC3" s="995"/>
      <c r="NYD3" s="995"/>
      <c r="NYE3" s="995"/>
      <c r="NYF3" s="995"/>
      <c r="NYG3" s="995"/>
      <c r="NYH3" s="995"/>
      <c r="NYI3" s="995"/>
      <c r="NYJ3" s="995"/>
      <c r="NYK3" s="995"/>
      <c r="NYL3" s="995"/>
      <c r="NYM3" s="995"/>
      <c r="NYN3" s="995"/>
      <c r="NYO3" s="995"/>
      <c r="NYP3" s="995"/>
      <c r="NYQ3" s="995"/>
      <c r="NYR3" s="995"/>
      <c r="NYS3" s="995"/>
      <c r="NYT3" s="995"/>
      <c r="NYU3" s="995"/>
      <c r="NYV3" s="995"/>
      <c r="NYW3" s="995"/>
      <c r="NYX3" s="995"/>
      <c r="NYY3" s="995"/>
      <c r="NYZ3" s="995"/>
      <c r="NZA3" s="995"/>
      <c r="NZB3" s="995"/>
      <c r="NZC3" s="995"/>
      <c r="NZD3" s="995"/>
      <c r="NZE3" s="995"/>
      <c r="NZF3" s="995"/>
      <c r="NZG3" s="995"/>
      <c r="NZH3" s="995"/>
      <c r="NZI3" s="995"/>
      <c r="NZJ3" s="995"/>
      <c r="NZK3" s="995"/>
      <c r="NZL3" s="995"/>
      <c r="NZM3" s="995"/>
      <c r="NZN3" s="995"/>
      <c r="NZO3" s="995"/>
      <c r="NZP3" s="995"/>
      <c r="NZQ3" s="995"/>
      <c r="NZR3" s="995"/>
      <c r="NZS3" s="995"/>
      <c r="NZT3" s="995"/>
      <c r="NZU3" s="995"/>
      <c r="NZV3" s="995"/>
      <c r="NZW3" s="995"/>
      <c r="NZX3" s="995"/>
      <c r="NZY3" s="995"/>
      <c r="NZZ3" s="995"/>
      <c r="OAA3" s="995"/>
      <c r="OAB3" s="995"/>
      <c r="OAC3" s="995"/>
      <c r="OAD3" s="995"/>
      <c r="OAE3" s="995"/>
      <c r="OAF3" s="995"/>
      <c r="OAG3" s="995"/>
      <c r="OAH3" s="995"/>
      <c r="OAI3" s="995"/>
      <c r="OAJ3" s="995"/>
      <c r="OAK3" s="995"/>
      <c r="OAL3" s="995"/>
      <c r="OAM3" s="995"/>
      <c r="OAN3" s="995"/>
      <c r="OAO3" s="995"/>
      <c r="OAP3" s="995"/>
      <c r="OAQ3" s="995"/>
      <c r="OAR3" s="995"/>
      <c r="OAS3" s="995"/>
      <c r="OAT3" s="995"/>
      <c r="OAU3" s="995"/>
      <c r="OAV3" s="995"/>
      <c r="OAW3" s="995"/>
      <c r="OAX3" s="995"/>
      <c r="OAY3" s="995"/>
      <c r="OAZ3" s="995"/>
      <c r="OBA3" s="995"/>
      <c r="OBB3" s="995"/>
      <c r="OBC3" s="995"/>
      <c r="OBD3" s="995"/>
      <c r="OBE3" s="995"/>
      <c r="OBF3" s="995"/>
      <c r="OBG3" s="995"/>
      <c r="OBH3" s="995"/>
      <c r="OBI3" s="995"/>
      <c r="OBJ3" s="995"/>
      <c r="OBK3" s="995"/>
      <c r="OBL3" s="995"/>
      <c r="OBM3" s="995"/>
      <c r="OBN3" s="995"/>
      <c r="OBO3" s="995"/>
      <c r="OBP3" s="995"/>
      <c r="OBQ3" s="995"/>
      <c r="OBR3" s="995"/>
      <c r="OBS3" s="995"/>
      <c r="OBT3" s="995"/>
      <c r="OBU3" s="995"/>
      <c r="OBV3" s="995"/>
      <c r="OBW3" s="995"/>
      <c r="OBX3" s="995"/>
      <c r="OBY3" s="995"/>
      <c r="OBZ3" s="995"/>
      <c r="OCA3" s="995"/>
      <c r="OCB3" s="995"/>
      <c r="OCC3" s="995"/>
      <c r="OCD3" s="995"/>
      <c r="OCE3" s="995"/>
      <c r="OCF3" s="995"/>
      <c r="OCG3" s="995"/>
      <c r="OCH3" s="995"/>
      <c r="OCI3" s="995"/>
      <c r="OCJ3" s="995"/>
      <c r="OCK3" s="995"/>
      <c r="OCL3" s="995"/>
      <c r="OCM3" s="995"/>
      <c r="OCN3" s="995"/>
      <c r="OCO3" s="995"/>
      <c r="OCP3" s="995"/>
      <c r="OCQ3" s="995"/>
      <c r="OCR3" s="995"/>
      <c r="OCS3" s="995"/>
      <c r="OCT3" s="995"/>
      <c r="OCU3" s="995"/>
      <c r="OCV3" s="995"/>
      <c r="OCW3" s="995"/>
      <c r="OCX3" s="995"/>
      <c r="OCY3" s="995"/>
      <c r="OCZ3" s="995"/>
      <c r="ODA3" s="995"/>
      <c r="ODB3" s="995"/>
      <c r="ODC3" s="995"/>
      <c r="ODD3" s="995"/>
      <c r="ODE3" s="995"/>
      <c r="ODF3" s="995"/>
      <c r="ODG3" s="995"/>
      <c r="ODH3" s="995"/>
      <c r="ODI3" s="995"/>
      <c r="ODJ3" s="995"/>
      <c r="ODK3" s="995"/>
      <c r="ODL3" s="995"/>
      <c r="ODM3" s="995"/>
      <c r="ODN3" s="995"/>
      <c r="ODO3" s="995"/>
      <c r="ODP3" s="995"/>
      <c r="ODQ3" s="995"/>
      <c r="ODR3" s="995"/>
      <c r="ODS3" s="995"/>
      <c r="ODT3" s="995"/>
      <c r="ODU3" s="995"/>
      <c r="ODV3" s="995"/>
      <c r="ODW3" s="995"/>
      <c r="ODX3" s="995"/>
      <c r="ODY3" s="995"/>
      <c r="ODZ3" s="995"/>
      <c r="OEA3" s="995"/>
      <c r="OEB3" s="995"/>
      <c r="OEC3" s="995"/>
      <c r="OED3" s="995"/>
      <c r="OEE3" s="995"/>
      <c r="OEF3" s="995"/>
      <c r="OEG3" s="995"/>
      <c r="OEH3" s="995"/>
      <c r="OEI3" s="995"/>
      <c r="OEJ3" s="995"/>
      <c r="OEK3" s="995"/>
      <c r="OEL3" s="995"/>
      <c r="OEM3" s="995"/>
      <c r="OEN3" s="995"/>
      <c r="OEO3" s="995"/>
      <c r="OEP3" s="995"/>
      <c r="OEQ3" s="995"/>
      <c r="OER3" s="995"/>
      <c r="OES3" s="995"/>
      <c r="OET3" s="995"/>
      <c r="OEU3" s="995"/>
      <c r="OEV3" s="995"/>
      <c r="OEW3" s="995"/>
      <c r="OEX3" s="995"/>
      <c r="OEY3" s="995"/>
      <c r="OEZ3" s="995"/>
      <c r="OFA3" s="995"/>
      <c r="OFB3" s="995"/>
      <c r="OFC3" s="995"/>
      <c r="OFD3" s="995"/>
      <c r="OFE3" s="995"/>
      <c r="OFF3" s="995"/>
      <c r="OFG3" s="995"/>
      <c r="OFH3" s="995"/>
      <c r="OFI3" s="995"/>
      <c r="OFJ3" s="995"/>
      <c r="OFK3" s="995"/>
      <c r="OFL3" s="995"/>
      <c r="OFM3" s="995"/>
      <c r="OFN3" s="995"/>
      <c r="OFO3" s="995"/>
      <c r="OFP3" s="995"/>
      <c r="OFQ3" s="995"/>
      <c r="OFR3" s="995"/>
      <c r="OFS3" s="995"/>
      <c r="OFT3" s="995"/>
      <c r="OFU3" s="995"/>
      <c r="OFV3" s="995"/>
      <c r="OFW3" s="995"/>
      <c r="OFX3" s="995"/>
      <c r="OFY3" s="995"/>
      <c r="OFZ3" s="995"/>
      <c r="OGA3" s="995"/>
      <c r="OGB3" s="995"/>
      <c r="OGC3" s="995"/>
      <c r="OGD3" s="995"/>
      <c r="OGE3" s="995"/>
      <c r="OGF3" s="995"/>
      <c r="OGG3" s="995"/>
      <c r="OGH3" s="995"/>
      <c r="OGI3" s="995"/>
      <c r="OGJ3" s="995"/>
      <c r="OGK3" s="995"/>
      <c r="OGL3" s="995"/>
      <c r="OGM3" s="995"/>
      <c r="OGN3" s="995"/>
      <c r="OGO3" s="995"/>
      <c r="OGP3" s="995"/>
      <c r="OGQ3" s="995"/>
      <c r="OGR3" s="995"/>
      <c r="OGS3" s="995"/>
      <c r="OGT3" s="995"/>
      <c r="OGU3" s="995"/>
      <c r="OGV3" s="995"/>
      <c r="OGW3" s="995"/>
      <c r="OGX3" s="995"/>
      <c r="OGY3" s="995"/>
      <c r="OGZ3" s="995"/>
      <c r="OHA3" s="995"/>
      <c r="OHB3" s="995"/>
      <c r="OHC3" s="995"/>
      <c r="OHD3" s="995"/>
      <c r="OHE3" s="995"/>
      <c r="OHF3" s="995"/>
      <c r="OHG3" s="995"/>
      <c r="OHH3" s="995"/>
      <c r="OHI3" s="995"/>
      <c r="OHJ3" s="995"/>
      <c r="OHK3" s="995"/>
      <c r="OHL3" s="995"/>
      <c r="OHM3" s="995"/>
      <c r="OHN3" s="995"/>
      <c r="OHO3" s="995"/>
      <c r="OHP3" s="995"/>
      <c r="OHQ3" s="995"/>
      <c r="OHR3" s="995"/>
      <c r="OHS3" s="995"/>
      <c r="OHT3" s="995"/>
      <c r="OHU3" s="995"/>
      <c r="OHV3" s="995"/>
      <c r="OHW3" s="995"/>
      <c r="OHX3" s="995"/>
      <c r="OHY3" s="995"/>
      <c r="OHZ3" s="995"/>
      <c r="OIA3" s="995"/>
      <c r="OIB3" s="995"/>
      <c r="OIC3" s="995"/>
      <c r="OID3" s="995"/>
      <c r="OIE3" s="995"/>
      <c r="OIF3" s="995"/>
      <c r="OIG3" s="995"/>
      <c r="OIH3" s="995"/>
      <c r="OII3" s="995"/>
      <c r="OIJ3" s="995"/>
      <c r="OIK3" s="995"/>
      <c r="OIL3" s="995"/>
      <c r="OIM3" s="995"/>
      <c r="OIN3" s="995"/>
      <c r="OIO3" s="995"/>
      <c r="OIP3" s="995"/>
      <c r="OIQ3" s="995"/>
      <c r="OIR3" s="995"/>
      <c r="OIS3" s="995"/>
      <c r="OIT3" s="995"/>
      <c r="OIU3" s="995"/>
      <c r="OIV3" s="995"/>
      <c r="OIW3" s="995"/>
      <c r="OIX3" s="995"/>
      <c r="OIY3" s="995"/>
      <c r="OIZ3" s="995"/>
      <c r="OJA3" s="995"/>
      <c r="OJB3" s="995"/>
      <c r="OJC3" s="995"/>
      <c r="OJD3" s="995"/>
      <c r="OJE3" s="995"/>
      <c r="OJF3" s="995"/>
      <c r="OJG3" s="995"/>
      <c r="OJH3" s="995"/>
      <c r="OJI3" s="995"/>
      <c r="OJJ3" s="995"/>
      <c r="OJK3" s="995"/>
      <c r="OJL3" s="995"/>
      <c r="OJM3" s="995"/>
      <c r="OJN3" s="995"/>
      <c r="OJO3" s="995"/>
      <c r="OJP3" s="995"/>
      <c r="OJQ3" s="995"/>
      <c r="OJR3" s="995"/>
      <c r="OJS3" s="995"/>
      <c r="OJT3" s="995"/>
      <c r="OJU3" s="995"/>
      <c r="OJV3" s="995"/>
      <c r="OJW3" s="995"/>
      <c r="OJX3" s="995"/>
      <c r="OJY3" s="995"/>
      <c r="OJZ3" s="995"/>
      <c r="OKA3" s="995"/>
      <c r="OKB3" s="995"/>
      <c r="OKC3" s="995"/>
      <c r="OKD3" s="995"/>
      <c r="OKE3" s="995"/>
      <c r="OKF3" s="995"/>
      <c r="OKG3" s="995"/>
      <c r="OKH3" s="995"/>
      <c r="OKI3" s="995"/>
      <c r="OKJ3" s="995"/>
      <c r="OKK3" s="995"/>
      <c r="OKL3" s="995"/>
      <c r="OKM3" s="995"/>
      <c r="OKN3" s="995"/>
      <c r="OKO3" s="995"/>
      <c r="OKP3" s="995"/>
      <c r="OKQ3" s="995"/>
      <c r="OKR3" s="995"/>
      <c r="OKS3" s="995"/>
      <c r="OKT3" s="995"/>
      <c r="OKU3" s="995"/>
      <c r="OKV3" s="995"/>
      <c r="OKW3" s="995"/>
      <c r="OKX3" s="995"/>
      <c r="OKY3" s="995"/>
      <c r="OKZ3" s="995"/>
      <c r="OLA3" s="995"/>
      <c r="OLB3" s="995"/>
      <c r="OLC3" s="995"/>
      <c r="OLD3" s="995"/>
      <c r="OLE3" s="995"/>
      <c r="OLF3" s="995"/>
      <c r="OLG3" s="995"/>
      <c r="OLH3" s="995"/>
      <c r="OLI3" s="995"/>
      <c r="OLJ3" s="995"/>
      <c r="OLK3" s="995"/>
      <c r="OLL3" s="995"/>
      <c r="OLM3" s="995"/>
      <c r="OLN3" s="995"/>
      <c r="OLO3" s="995"/>
      <c r="OLP3" s="995"/>
      <c r="OLQ3" s="995"/>
      <c r="OLR3" s="995"/>
      <c r="OLS3" s="995"/>
      <c r="OLT3" s="995"/>
      <c r="OLU3" s="995"/>
      <c r="OLV3" s="995"/>
      <c r="OLW3" s="995"/>
      <c r="OLX3" s="995"/>
      <c r="OLY3" s="995"/>
      <c r="OLZ3" s="995"/>
      <c r="OMA3" s="995"/>
      <c r="OMB3" s="995"/>
      <c r="OMC3" s="995"/>
      <c r="OMD3" s="995"/>
      <c r="OME3" s="995"/>
      <c r="OMF3" s="995"/>
      <c r="OMG3" s="995"/>
      <c r="OMH3" s="995"/>
      <c r="OMI3" s="995"/>
      <c r="OMJ3" s="995"/>
      <c r="OMK3" s="995"/>
      <c r="OML3" s="995"/>
      <c r="OMM3" s="995"/>
      <c r="OMN3" s="995"/>
      <c r="OMO3" s="995"/>
      <c r="OMP3" s="995"/>
      <c r="OMQ3" s="995"/>
      <c r="OMR3" s="995"/>
      <c r="OMS3" s="995"/>
      <c r="OMT3" s="995"/>
      <c r="OMU3" s="995"/>
      <c r="OMV3" s="995"/>
      <c r="OMW3" s="995"/>
      <c r="OMX3" s="995"/>
      <c r="OMY3" s="995"/>
      <c r="OMZ3" s="995"/>
      <c r="ONA3" s="995"/>
      <c r="ONB3" s="995"/>
      <c r="ONC3" s="995"/>
      <c r="OND3" s="995"/>
      <c r="ONE3" s="995"/>
      <c r="ONF3" s="995"/>
      <c r="ONG3" s="995"/>
      <c r="ONH3" s="995"/>
      <c r="ONI3" s="995"/>
      <c r="ONJ3" s="995"/>
      <c r="ONK3" s="995"/>
      <c r="ONL3" s="995"/>
      <c r="ONM3" s="995"/>
      <c r="ONN3" s="995"/>
      <c r="ONO3" s="995"/>
      <c r="ONP3" s="995"/>
      <c r="ONQ3" s="995"/>
      <c r="ONR3" s="995"/>
      <c r="ONS3" s="995"/>
      <c r="ONT3" s="995"/>
      <c r="ONU3" s="995"/>
      <c r="ONV3" s="995"/>
      <c r="ONW3" s="995"/>
      <c r="ONX3" s="995"/>
      <c r="ONY3" s="995"/>
      <c r="ONZ3" s="995"/>
      <c r="OOA3" s="995"/>
      <c r="OOB3" s="995"/>
      <c r="OOC3" s="995"/>
      <c r="OOD3" s="995"/>
      <c r="OOE3" s="995"/>
      <c r="OOF3" s="995"/>
      <c r="OOG3" s="995"/>
      <c r="OOH3" s="995"/>
      <c r="OOI3" s="995"/>
      <c r="OOJ3" s="995"/>
      <c r="OOK3" s="995"/>
      <c r="OOL3" s="995"/>
      <c r="OOM3" s="995"/>
      <c r="OON3" s="995"/>
      <c r="OOO3" s="995"/>
      <c r="OOP3" s="995"/>
      <c r="OOQ3" s="995"/>
      <c r="OOR3" s="995"/>
      <c r="OOS3" s="995"/>
      <c r="OOT3" s="995"/>
      <c r="OOU3" s="995"/>
      <c r="OOV3" s="995"/>
      <c r="OOW3" s="995"/>
      <c r="OOX3" s="995"/>
      <c r="OOY3" s="995"/>
      <c r="OOZ3" s="995"/>
      <c r="OPA3" s="995"/>
      <c r="OPB3" s="995"/>
      <c r="OPC3" s="995"/>
      <c r="OPD3" s="995"/>
      <c r="OPE3" s="995"/>
      <c r="OPF3" s="995"/>
      <c r="OPG3" s="995"/>
      <c r="OPH3" s="995"/>
      <c r="OPI3" s="995"/>
      <c r="OPJ3" s="995"/>
      <c r="OPK3" s="995"/>
      <c r="OPL3" s="995"/>
      <c r="OPM3" s="995"/>
      <c r="OPN3" s="995"/>
      <c r="OPO3" s="995"/>
      <c r="OPP3" s="995"/>
      <c r="OPQ3" s="995"/>
      <c r="OPR3" s="995"/>
      <c r="OPS3" s="995"/>
      <c r="OPT3" s="995"/>
      <c r="OPU3" s="995"/>
      <c r="OPV3" s="995"/>
      <c r="OPW3" s="995"/>
      <c r="OPX3" s="995"/>
      <c r="OPY3" s="995"/>
      <c r="OPZ3" s="995"/>
      <c r="OQA3" s="995"/>
      <c r="OQB3" s="995"/>
      <c r="OQC3" s="995"/>
      <c r="OQD3" s="995"/>
      <c r="OQE3" s="995"/>
      <c r="OQF3" s="995"/>
      <c r="OQG3" s="995"/>
      <c r="OQH3" s="995"/>
      <c r="OQI3" s="995"/>
      <c r="OQJ3" s="995"/>
      <c r="OQK3" s="995"/>
      <c r="OQL3" s="995"/>
      <c r="OQM3" s="995"/>
      <c r="OQN3" s="995"/>
      <c r="OQO3" s="995"/>
      <c r="OQP3" s="995"/>
      <c r="OQQ3" s="995"/>
      <c r="OQR3" s="995"/>
      <c r="OQS3" s="995"/>
      <c r="OQT3" s="995"/>
      <c r="OQU3" s="995"/>
      <c r="OQV3" s="995"/>
      <c r="OQW3" s="995"/>
      <c r="OQX3" s="995"/>
      <c r="OQY3" s="995"/>
      <c r="OQZ3" s="995"/>
      <c r="ORA3" s="995"/>
      <c r="ORB3" s="995"/>
      <c r="ORC3" s="995"/>
      <c r="ORD3" s="995"/>
      <c r="ORE3" s="995"/>
      <c r="ORF3" s="995"/>
      <c r="ORG3" s="995"/>
      <c r="ORH3" s="995"/>
      <c r="ORI3" s="995"/>
      <c r="ORJ3" s="995"/>
      <c r="ORK3" s="995"/>
      <c r="ORL3" s="995"/>
      <c r="ORM3" s="995"/>
      <c r="ORN3" s="995"/>
      <c r="ORO3" s="995"/>
      <c r="ORP3" s="995"/>
      <c r="ORQ3" s="995"/>
      <c r="ORR3" s="995"/>
      <c r="ORS3" s="995"/>
      <c r="ORT3" s="995"/>
      <c r="ORU3" s="995"/>
      <c r="ORV3" s="995"/>
      <c r="ORW3" s="995"/>
      <c r="ORX3" s="995"/>
      <c r="ORY3" s="995"/>
      <c r="ORZ3" s="995"/>
      <c r="OSA3" s="995"/>
      <c r="OSB3" s="995"/>
      <c r="OSC3" s="995"/>
      <c r="OSD3" s="995"/>
      <c r="OSE3" s="995"/>
      <c r="OSF3" s="995"/>
      <c r="OSG3" s="995"/>
      <c r="OSH3" s="995"/>
      <c r="OSI3" s="995"/>
      <c r="OSJ3" s="995"/>
      <c r="OSK3" s="995"/>
      <c r="OSL3" s="995"/>
      <c r="OSM3" s="995"/>
      <c r="OSN3" s="995"/>
      <c r="OSO3" s="995"/>
      <c r="OSP3" s="995"/>
      <c r="OSQ3" s="995"/>
      <c r="OSR3" s="995"/>
      <c r="OSS3" s="995"/>
      <c r="OST3" s="995"/>
      <c r="OSU3" s="995"/>
      <c r="OSV3" s="995"/>
      <c r="OSW3" s="995"/>
      <c r="OSX3" s="995"/>
      <c r="OSY3" s="995"/>
      <c r="OSZ3" s="995"/>
      <c r="OTA3" s="995"/>
      <c r="OTB3" s="995"/>
      <c r="OTC3" s="995"/>
      <c r="OTD3" s="995"/>
      <c r="OTE3" s="995"/>
      <c r="OTF3" s="995"/>
      <c r="OTG3" s="995"/>
      <c r="OTH3" s="995"/>
      <c r="OTI3" s="995"/>
      <c r="OTJ3" s="995"/>
      <c r="OTK3" s="995"/>
      <c r="OTL3" s="995"/>
      <c r="OTM3" s="995"/>
      <c r="OTN3" s="995"/>
      <c r="OTO3" s="995"/>
      <c r="OTP3" s="995"/>
      <c r="OTQ3" s="995"/>
      <c r="OTR3" s="995"/>
      <c r="OTS3" s="995"/>
      <c r="OTT3" s="995"/>
      <c r="OTU3" s="995"/>
      <c r="OTV3" s="995"/>
      <c r="OTW3" s="995"/>
      <c r="OTX3" s="995"/>
      <c r="OTY3" s="995"/>
      <c r="OTZ3" s="995"/>
      <c r="OUA3" s="995"/>
      <c r="OUB3" s="995"/>
      <c r="OUC3" s="995"/>
      <c r="OUD3" s="995"/>
      <c r="OUE3" s="995"/>
      <c r="OUF3" s="995"/>
      <c r="OUG3" s="995"/>
      <c r="OUH3" s="995"/>
      <c r="OUI3" s="995"/>
      <c r="OUJ3" s="995"/>
      <c r="OUK3" s="995"/>
      <c r="OUL3" s="995"/>
      <c r="OUM3" s="995"/>
      <c r="OUN3" s="995"/>
      <c r="OUO3" s="995"/>
      <c r="OUP3" s="995"/>
      <c r="OUQ3" s="995"/>
      <c r="OUR3" s="995"/>
      <c r="OUS3" s="995"/>
      <c r="OUT3" s="995"/>
      <c r="OUU3" s="995"/>
      <c r="OUV3" s="995"/>
      <c r="OUW3" s="995"/>
      <c r="OUX3" s="995"/>
      <c r="OUY3" s="995"/>
      <c r="OUZ3" s="995"/>
      <c r="OVA3" s="995"/>
      <c r="OVB3" s="995"/>
      <c r="OVC3" s="995"/>
      <c r="OVD3" s="995"/>
      <c r="OVE3" s="995"/>
      <c r="OVF3" s="995"/>
      <c r="OVG3" s="995"/>
      <c r="OVH3" s="995"/>
      <c r="OVI3" s="995"/>
      <c r="OVJ3" s="995"/>
      <c r="OVK3" s="995"/>
      <c r="OVL3" s="995"/>
      <c r="OVM3" s="995"/>
      <c r="OVN3" s="995"/>
      <c r="OVO3" s="995"/>
      <c r="OVP3" s="995"/>
      <c r="OVQ3" s="995"/>
      <c r="OVR3" s="995"/>
      <c r="OVS3" s="995"/>
      <c r="OVT3" s="995"/>
      <c r="OVU3" s="995"/>
      <c r="OVV3" s="995"/>
      <c r="OVW3" s="995"/>
      <c r="OVX3" s="995"/>
      <c r="OVY3" s="995"/>
      <c r="OVZ3" s="995"/>
      <c r="OWA3" s="995"/>
      <c r="OWB3" s="995"/>
      <c r="OWC3" s="995"/>
      <c r="OWD3" s="995"/>
      <c r="OWE3" s="995"/>
      <c r="OWF3" s="995"/>
      <c r="OWG3" s="995"/>
      <c r="OWH3" s="995"/>
      <c r="OWI3" s="995"/>
      <c r="OWJ3" s="995"/>
      <c r="OWK3" s="995"/>
      <c r="OWL3" s="995"/>
      <c r="OWM3" s="995"/>
      <c r="OWN3" s="995"/>
      <c r="OWO3" s="995"/>
      <c r="OWP3" s="995"/>
      <c r="OWQ3" s="995"/>
      <c r="OWR3" s="995"/>
      <c r="OWS3" s="995"/>
      <c r="OWT3" s="995"/>
      <c r="OWU3" s="995"/>
      <c r="OWV3" s="995"/>
      <c r="OWW3" s="995"/>
      <c r="OWX3" s="995"/>
      <c r="OWY3" s="995"/>
      <c r="OWZ3" s="995"/>
      <c r="OXA3" s="995"/>
      <c r="OXB3" s="995"/>
      <c r="OXC3" s="995"/>
      <c r="OXD3" s="995"/>
      <c r="OXE3" s="995"/>
      <c r="OXF3" s="995"/>
      <c r="OXG3" s="995"/>
      <c r="OXH3" s="995"/>
      <c r="OXI3" s="995"/>
      <c r="OXJ3" s="995"/>
      <c r="OXK3" s="995"/>
      <c r="OXL3" s="995"/>
      <c r="OXM3" s="995"/>
      <c r="OXN3" s="995"/>
      <c r="OXO3" s="995"/>
      <c r="OXP3" s="995"/>
      <c r="OXQ3" s="995"/>
      <c r="OXR3" s="995"/>
      <c r="OXS3" s="995"/>
      <c r="OXT3" s="995"/>
      <c r="OXU3" s="995"/>
      <c r="OXV3" s="995"/>
      <c r="OXW3" s="995"/>
      <c r="OXX3" s="995"/>
      <c r="OXY3" s="995"/>
      <c r="OXZ3" s="995"/>
      <c r="OYA3" s="995"/>
      <c r="OYB3" s="995"/>
      <c r="OYC3" s="995"/>
      <c r="OYD3" s="995"/>
      <c r="OYE3" s="995"/>
      <c r="OYF3" s="995"/>
      <c r="OYG3" s="995"/>
      <c r="OYH3" s="995"/>
      <c r="OYI3" s="995"/>
      <c r="OYJ3" s="995"/>
      <c r="OYK3" s="995"/>
      <c r="OYL3" s="995"/>
      <c r="OYM3" s="995"/>
      <c r="OYN3" s="995"/>
      <c r="OYO3" s="995"/>
      <c r="OYP3" s="995"/>
      <c r="OYQ3" s="995"/>
      <c r="OYR3" s="995"/>
      <c r="OYS3" s="995"/>
      <c r="OYT3" s="995"/>
      <c r="OYU3" s="995"/>
      <c r="OYV3" s="995"/>
      <c r="OYW3" s="995"/>
      <c r="OYX3" s="995"/>
      <c r="OYY3" s="995"/>
      <c r="OYZ3" s="995"/>
      <c r="OZA3" s="995"/>
      <c r="OZB3" s="995"/>
      <c r="OZC3" s="995"/>
      <c r="OZD3" s="995"/>
      <c r="OZE3" s="995"/>
      <c r="OZF3" s="995"/>
      <c r="OZG3" s="995"/>
      <c r="OZH3" s="995"/>
      <c r="OZI3" s="995"/>
      <c r="OZJ3" s="995"/>
      <c r="OZK3" s="995"/>
      <c r="OZL3" s="995"/>
      <c r="OZM3" s="995"/>
      <c r="OZN3" s="995"/>
      <c r="OZO3" s="995"/>
      <c r="OZP3" s="995"/>
      <c r="OZQ3" s="995"/>
      <c r="OZR3" s="995"/>
      <c r="OZS3" s="995"/>
      <c r="OZT3" s="995"/>
      <c r="OZU3" s="995"/>
      <c r="OZV3" s="995"/>
      <c r="OZW3" s="995"/>
      <c r="OZX3" s="995"/>
      <c r="OZY3" s="995"/>
      <c r="OZZ3" s="995"/>
      <c r="PAA3" s="995"/>
      <c r="PAB3" s="995"/>
      <c r="PAC3" s="995"/>
      <c r="PAD3" s="995"/>
      <c r="PAE3" s="995"/>
      <c r="PAF3" s="995"/>
      <c r="PAG3" s="995"/>
      <c r="PAH3" s="995"/>
      <c r="PAI3" s="995"/>
      <c r="PAJ3" s="995"/>
      <c r="PAK3" s="995"/>
      <c r="PAL3" s="995"/>
      <c r="PAM3" s="995"/>
      <c r="PAN3" s="995"/>
      <c r="PAO3" s="995"/>
      <c r="PAP3" s="995"/>
      <c r="PAQ3" s="995"/>
      <c r="PAR3" s="995"/>
      <c r="PAS3" s="995"/>
      <c r="PAT3" s="995"/>
      <c r="PAU3" s="995"/>
      <c r="PAV3" s="995"/>
      <c r="PAW3" s="995"/>
      <c r="PAX3" s="995"/>
      <c r="PAY3" s="995"/>
      <c r="PAZ3" s="995"/>
      <c r="PBA3" s="995"/>
      <c r="PBB3" s="995"/>
      <c r="PBC3" s="995"/>
      <c r="PBD3" s="995"/>
      <c r="PBE3" s="995"/>
      <c r="PBF3" s="995"/>
      <c r="PBG3" s="995"/>
      <c r="PBH3" s="995"/>
      <c r="PBI3" s="995"/>
      <c r="PBJ3" s="995"/>
      <c r="PBK3" s="995"/>
      <c r="PBL3" s="995"/>
      <c r="PBM3" s="995"/>
      <c r="PBN3" s="995"/>
      <c r="PBO3" s="995"/>
      <c r="PBP3" s="995"/>
      <c r="PBQ3" s="995"/>
      <c r="PBR3" s="995"/>
      <c r="PBS3" s="995"/>
      <c r="PBT3" s="995"/>
      <c r="PBU3" s="995"/>
      <c r="PBV3" s="995"/>
      <c r="PBW3" s="995"/>
      <c r="PBX3" s="995"/>
      <c r="PBY3" s="995"/>
      <c r="PBZ3" s="995"/>
      <c r="PCA3" s="995"/>
      <c r="PCB3" s="995"/>
      <c r="PCC3" s="995"/>
      <c r="PCD3" s="995"/>
      <c r="PCE3" s="995"/>
      <c r="PCF3" s="995"/>
      <c r="PCG3" s="995"/>
      <c r="PCH3" s="995"/>
      <c r="PCI3" s="995"/>
      <c r="PCJ3" s="995"/>
      <c r="PCK3" s="995"/>
      <c r="PCL3" s="995"/>
      <c r="PCM3" s="995"/>
      <c r="PCN3" s="995"/>
      <c r="PCO3" s="995"/>
      <c r="PCP3" s="995"/>
      <c r="PCQ3" s="995"/>
      <c r="PCR3" s="995"/>
      <c r="PCS3" s="995"/>
      <c r="PCT3" s="995"/>
      <c r="PCU3" s="995"/>
      <c r="PCV3" s="995"/>
      <c r="PCW3" s="995"/>
      <c r="PCX3" s="995"/>
      <c r="PCY3" s="995"/>
      <c r="PCZ3" s="995"/>
      <c r="PDA3" s="995"/>
      <c r="PDB3" s="995"/>
      <c r="PDC3" s="995"/>
      <c r="PDD3" s="995"/>
      <c r="PDE3" s="995"/>
      <c r="PDF3" s="995"/>
      <c r="PDG3" s="995"/>
      <c r="PDH3" s="995"/>
      <c r="PDI3" s="995"/>
      <c r="PDJ3" s="995"/>
      <c r="PDK3" s="995"/>
      <c r="PDL3" s="995"/>
      <c r="PDM3" s="995"/>
      <c r="PDN3" s="995"/>
      <c r="PDO3" s="995"/>
      <c r="PDP3" s="995"/>
      <c r="PDQ3" s="995"/>
      <c r="PDR3" s="995"/>
      <c r="PDS3" s="995"/>
      <c r="PDT3" s="995"/>
      <c r="PDU3" s="995"/>
      <c r="PDV3" s="995"/>
      <c r="PDW3" s="995"/>
      <c r="PDX3" s="995"/>
      <c r="PDY3" s="995"/>
      <c r="PDZ3" s="995"/>
      <c r="PEA3" s="995"/>
      <c r="PEB3" s="995"/>
      <c r="PEC3" s="995"/>
      <c r="PED3" s="995"/>
      <c r="PEE3" s="995"/>
      <c r="PEF3" s="995"/>
      <c r="PEG3" s="995"/>
      <c r="PEH3" s="995"/>
      <c r="PEI3" s="995"/>
      <c r="PEJ3" s="995"/>
      <c r="PEK3" s="995"/>
      <c r="PEL3" s="995"/>
      <c r="PEM3" s="995"/>
      <c r="PEN3" s="995"/>
      <c r="PEO3" s="995"/>
      <c r="PEP3" s="995"/>
      <c r="PEQ3" s="995"/>
      <c r="PER3" s="995"/>
      <c r="PES3" s="995"/>
      <c r="PET3" s="995"/>
      <c r="PEU3" s="995"/>
      <c r="PEV3" s="995"/>
      <c r="PEW3" s="995"/>
      <c r="PEX3" s="995"/>
      <c r="PEY3" s="995"/>
      <c r="PEZ3" s="995"/>
      <c r="PFA3" s="995"/>
      <c r="PFB3" s="995"/>
      <c r="PFC3" s="995"/>
      <c r="PFD3" s="995"/>
      <c r="PFE3" s="995"/>
      <c r="PFF3" s="995"/>
      <c r="PFG3" s="995"/>
      <c r="PFH3" s="995"/>
      <c r="PFI3" s="995"/>
      <c r="PFJ3" s="995"/>
      <c r="PFK3" s="995"/>
      <c r="PFL3" s="995"/>
      <c r="PFM3" s="995"/>
      <c r="PFN3" s="995"/>
      <c r="PFO3" s="995"/>
      <c r="PFP3" s="995"/>
      <c r="PFQ3" s="995"/>
      <c r="PFR3" s="995"/>
      <c r="PFS3" s="995"/>
      <c r="PFT3" s="995"/>
      <c r="PFU3" s="995"/>
      <c r="PFV3" s="995"/>
      <c r="PFW3" s="995"/>
      <c r="PFX3" s="995"/>
      <c r="PFY3" s="995"/>
      <c r="PFZ3" s="995"/>
      <c r="PGA3" s="995"/>
      <c r="PGB3" s="995"/>
      <c r="PGC3" s="995"/>
      <c r="PGD3" s="995"/>
      <c r="PGE3" s="995"/>
      <c r="PGF3" s="995"/>
      <c r="PGG3" s="995"/>
      <c r="PGH3" s="995"/>
      <c r="PGI3" s="995"/>
      <c r="PGJ3" s="995"/>
      <c r="PGK3" s="995"/>
      <c r="PGL3" s="995"/>
      <c r="PGM3" s="995"/>
      <c r="PGN3" s="995"/>
      <c r="PGO3" s="995"/>
      <c r="PGP3" s="995"/>
      <c r="PGQ3" s="995"/>
      <c r="PGR3" s="995"/>
      <c r="PGS3" s="995"/>
      <c r="PGT3" s="995"/>
      <c r="PGU3" s="995"/>
      <c r="PGV3" s="995"/>
      <c r="PGW3" s="995"/>
      <c r="PGX3" s="995"/>
      <c r="PGY3" s="995"/>
      <c r="PGZ3" s="995"/>
      <c r="PHA3" s="995"/>
      <c r="PHB3" s="995"/>
      <c r="PHC3" s="995"/>
      <c r="PHD3" s="995"/>
      <c r="PHE3" s="995"/>
      <c r="PHF3" s="995"/>
      <c r="PHG3" s="995"/>
      <c r="PHH3" s="995"/>
      <c r="PHI3" s="995"/>
      <c r="PHJ3" s="995"/>
      <c r="PHK3" s="995"/>
      <c r="PHL3" s="995"/>
      <c r="PHM3" s="995"/>
      <c r="PHN3" s="995"/>
      <c r="PHO3" s="995"/>
      <c r="PHP3" s="995"/>
      <c r="PHQ3" s="995"/>
      <c r="PHR3" s="995"/>
      <c r="PHS3" s="995"/>
      <c r="PHT3" s="995"/>
      <c r="PHU3" s="995"/>
      <c r="PHV3" s="995"/>
      <c r="PHW3" s="995"/>
      <c r="PHX3" s="995"/>
      <c r="PHY3" s="995"/>
      <c r="PHZ3" s="995"/>
      <c r="PIA3" s="995"/>
      <c r="PIB3" s="995"/>
      <c r="PIC3" s="995"/>
      <c r="PID3" s="995"/>
      <c r="PIE3" s="995"/>
      <c r="PIF3" s="995"/>
      <c r="PIG3" s="995"/>
      <c r="PIH3" s="995"/>
      <c r="PII3" s="995"/>
      <c r="PIJ3" s="995"/>
      <c r="PIK3" s="995"/>
      <c r="PIL3" s="995"/>
      <c r="PIM3" s="995"/>
      <c r="PIN3" s="995"/>
      <c r="PIO3" s="995"/>
      <c r="PIP3" s="995"/>
      <c r="PIQ3" s="995"/>
      <c r="PIR3" s="995"/>
      <c r="PIS3" s="995"/>
      <c r="PIT3" s="995"/>
      <c r="PIU3" s="995"/>
      <c r="PIV3" s="995"/>
      <c r="PIW3" s="995"/>
      <c r="PIX3" s="995"/>
      <c r="PIY3" s="995"/>
      <c r="PIZ3" s="995"/>
      <c r="PJA3" s="995"/>
      <c r="PJB3" s="995"/>
      <c r="PJC3" s="995"/>
      <c r="PJD3" s="995"/>
      <c r="PJE3" s="995"/>
      <c r="PJF3" s="995"/>
      <c r="PJG3" s="995"/>
      <c r="PJH3" s="995"/>
      <c r="PJI3" s="995"/>
      <c r="PJJ3" s="995"/>
      <c r="PJK3" s="995"/>
      <c r="PJL3" s="995"/>
      <c r="PJM3" s="995"/>
      <c r="PJN3" s="995"/>
      <c r="PJO3" s="995"/>
      <c r="PJP3" s="995"/>
      <c r="PJQ3" s="995"/>
      <c r="PJR3" s="995"/>
      <c r="PJS3" s="995"/>
      <c r="PJT3" s="995"/>
      <c r="PJU3" s="995"/>
      <c r="PJV3" s="995"/>
      <c r="PJW3" s="995"/>
      <c r="PJX3" s="995"/>
      <c r="PJY3" s="995"/>
      <c r="PJZ3" s="995"/>
      <c r="PKA3" s="995"/>
      <c r="PKB3" s="995"/>
      <c r="PKC3" s="995"/>
      <c r="PKD3" s="995"/>
      <c r="PKE3" s="995"/>
      <c r="PKF3" s="995"/>
      <c r="PKG3" s="995"/>
      <c r="PKH3" s="995"/>
      <c r="PKI3" s="995"/>
      <c r="PKJ3" s="995"/>
      <c r="PKK3" s="995"/>
      <c r="PKL3" s="995"/>
      <c r="PKM3" s="995"/>
      <c r="PKN3" s="995"/>
      <c r="PKO3" s="995"/>
      <c r="PKP3" s="995"/>
      <c r="PKQ3" s="995"/>
      <c r="PKR3" s="995"/>
      <c r="PKS3" s="995"/>
      <c r="PKT3" s="995"/>
      <c r="PKU3" s="995"/>
      <c r="PKV3" s="995"/>
      <c r="PKW3" s="995"/>
      <c r="PKX3" s="995"/>
      <c r="PKY3" s="995"/>
      <c r="PKZ3" s="995"/>
      <c r="PLA3" s="995"/>
      <c r="PLB3" s="995"/>
      <c r="PLC3" s="995"/>
      <c r="PLD3" s="995"/>
      <c r="PLE3" s="995"/>
      <c r="PLF3" s="995"/>
      <c r="PLG3" s="995"/>
      <c r="PLH3" s="995"/>
      <c r="PLI3" s="995"/>
      <c r="PLJ3" s="995"/>
      <c r="PLK3" s="995"/>
      <c r="PLL3" s="995"/>
      <c r="PLM3" s="995"/>
      <c r="PLN3" s="995"/>
      <c r="PLO3" s="995"/>
      <c r="PLP3" s="995"/>
      <c r="PLQ3" s="995"/>
      <c r="PLR3" s="995"/>
      <c r="PLS3" s="995"/>
      <c r="PLT3" s="995"/>
      <c r="PLU3" s="995"/>
      <c r="PLV3" s="995"/>
      <c r="PLW3" s="995"/>
      <c r="PLX3" s="995"/>
      <c r="PLY3" s="995"/>
      <c r="PLZ3" s="995"/>
      <c r="PMA3" s="995"/>
      <c r="PMB3" s="995"/>
      <c r="PMC3" s="995"/>
      <c r="PMD3" s="995"/>
      <c r="PME3" s="995"/>
      <c r="PMF3" s="995"/>
      <c r="PMG3" s="995"/>
      <c r="PMH3" s="995"/>
      <c r="PMI3" s="995"/>
      <c r="PMJ3" s="995"/>
      <c r="PMK3" s="995"/>
      <c r="PML3" s="995"/>
      <c r="PMM3" s="995"/>
      <c r="PMN3" s="995"/>
      <c r="PMO3" s="995"/>
      <c r="PMP3" s="995"/>
      <c r="PMQ3" s="995"/>
      <c r="PMR3" s="995"/>
      <c r="PMS3" s="995"/>
      <c r="PMT3" s="995"/>
      <c r="PMU3" s="995"/>
      <c r="PMV3" s="995"/>
      <c r="PMW3" s="995"/>
      <c r="PMX3" s="995"/>
      <c r="PMY3" s="995"/>
      <c r="PMZ3" s="995"/>
      <c r="PNA3" s="995"/>
      <c r="PNB3" s="995"/>
      <c r="PNC3" s="995"/>
      <c r="PND3" s="995"/>
      <c r="PNE3" s="995"/>
      <c r="PNF3" s="995"/>
      <c r="PNG3" s="995"/>
      <c r="PNH3" s="995"/>
      <c r="PNI3" s="995"/>
      <c r="PNJ3" s="995"/>
      <c r="PNK3" s="995"/>
      <c r="PNL3" s="995"/>
      <c r="PNM3" s="995"/>
      <c r="PNN3" s="995"/>
      <c r="PNO3" s="995"/>
      <c r="PNP3" s="995"/>
      <c r="PNQ3" s="995"/>
      <c r="PNR3" s="995"/>
      <c r="PNS3" s="995"/>
      <c r="PNT3" s="995"/>
      <c r="PNU3" s="995"/>
      <c r="PNV3" s="995"/>
      <c r="PNW3" s="995"/>
      <c r="PNX3" s="995"/>
      <c r="PNY3" s="995"/>
      <c r="PNZ3" s="995"/>
      <c r="POA3" s="995"/>
      <c r="POB3" s="995"/>
      <c r="POC3" s="995"/>
      <c r="POD3" s="995"/>
      <c r="POE3" s="995"/>
      <c r="POF3" s="995"/>
      <c r="POG3" s="995"/>
      <c r="POH3" s="995"/>
      <c r="POI3" s="995"/>
      <c r="POJ3" s="995"/>
      <c r="POK3" s="995"/>
      <c r="POL3" s="995"/>
      <c r="POM3" s="995"/>
      <c r="PON3" s="995"/>
      <c r="POO3" s="995"/>
      <c r="POP3" s="995"/>
      <c r="POQ3" s="995"/>
      <c r="POR3" s="995"/>
      <c r="POS3" s="995"/>
      <c r="POT3" s="995"/>
      <c r="POU3" s="995"/>
      <c r="POV3" s="995"/>
      <c r="POW3" s="995"/>
      <c r="POX3" s="995"/>
      <c r="POY3" s="995"/>
      <c r="POZ3" s="995"/>
      <c r="PPA3" s="995"/>
      <c r="PPB3" s="995"/>
      <c r="PPC3" s="995"/>
      <c r="PPD3" s="995"/>
      <c r="PPE3" s="995"/>
      <c r="PPF3" s="995"/>
      <c r="PPG3" s="995"/>
      <c r="PPH3" s="995"/>
      <c r="PPI3" s="995"/>
      <c r="PPJ3" s="995"/>
      <c r="PPK3" s="995"/>
      <c r="PPL3" s="995"/>
      <c r="PPM3" s="995"/>
      <c r="PPN3" s="995"/>
      <c r="PPO3" s="995"/>
      <c r="PPP3" s="995"/>
      <c r="PPQ3" s="995"/>
      <c r="PPR3" s="995"/>
      <c r="PPS3" s="995"/>
      <c r="PPT3" s="995"/>
      <c r="PPU3" s="995"/>
      <c r="PPV3" s="995"/>
      <c r="PPW3" s="995"/>
      <c r="PPX3" s="995"/>
      <c r="PPY3" s="995"/>
      <c r="PPZ3" s="995"/>
      <c r="PQA3" s="995"/>
      <c r="PQB3" s="995"/>
      <c r="PQC3" s="995"/>
      <c r="PQD3" s="995"/>
      <c r="PQE3" s="995"/>
      <c r="PQF3" s="995"/>
      <c r="PQG3" s="995"/>
      <c r="PQH3" s="995"/>
      <c r="PQI3" s="995"/>
      <c r="PQJ3" s="995"/>
      <c r="PQK3" s="995"/>
      <c r="PQL3" s="995"/>
      <c r="PQM3" s="995"/>
      <c r="PQN3" s="995"/>
      <c r="PQO3" s="995"/>
      <c r="PQP3" s="995"/>
      <c r="PQQ3" s="995"/>
      <c r="PQR3" s="995"/>
      <c r="PQS3" s="995"/>
      <c r="PQT3" s="995"/>
      <c r="PQU3" s="995"/>
      <c r="PQV3" s="995"/>
      <c r="PQW3" s="995"/>
      <c r="PQX3" s="995"/>
      <c r="PQY3" s="995"/>
      <c r="PQZ3" s="995"/>
      <c r="PRA3" s="995"/>
      <c r="PRB3" s="995"/>
      <c r="PRC3" s="995"/>
      <c r="PRD3" s="995"/>
      <c r="PRE3" s="995"/>
      <c r="PRF3" s="995"/>
      <c r="PRG3" s="995"/>
      <c r="PRH3" s="995"/>
      <c r="PRI3" s="995"/>
      <c r="PRJ3" s="995"/>
      <c r="PRK3" s="995"/>
      <c r="PRL3" s="995"/>
      <c r="PRM3" s="995"/>
      <c r="PRN3" s="995"/>
      <c r="PRO3" s="995"/>
      <c r="PRP3" s="995"/>
      <c r="PRQ3" s="995"/>
      <c r="PRR3" s="995"/>
      <c r="PRS3" s="995"/>
      <c r="PRT3" s="995"/>
      <c r="PRU3" s="995"/>
      <c r="PRV3" s="995"/>
      <c r="PRW3" s="995"/>
      <c r="PRX3" s="995"/>
      <c r="PRY3" s="995"/>
      <c r="PRZ3" s="995"/>
      <c r="PSA3" s="995"/>
      <c r="PSB3" s="995"/>
      <c r="PSC3" s="995"/>
      <c r="PSD3" s="995"/>
      <c r="PSE3" s="995"/>
      <c r="PSF3" s="995"/>
      <c r="PSG3" s="995"/>
      <c r="PSH3" s="995"/>
      <c r="PSI3" s="995"/>
      <c r="PSJ3" s="995"/>
      <c r="PSK3" s="995"/>
      <c r="PSL3" s="995"/>
      <c r="PSM3" s="995"/>
      <c r="PSN3" s="995"/>
      <c r="PSO3" s="995"/>
      <c r="PSP3" s="995"/>
      <c r="PSQ3" s="995"/>
      <c r="PSR3" s="995"/>
      <c r="PSS3" s="995"/>
      <c r="PST3" s="995"/>
      <c r="PSU3" s="995"/>
      <c r="PSV3" s="995"/>
      <c r="PSW3" s="995"/>
      <c r="PSX3" s="995"/>
      <c r="PSY3" s="995"/>
      <c r="PSZ3" s="995"/>
      <c r="PTA3" s="995"/>
      <c r="PTB3" s="995"/>
      <c r="PTC3" s="995"/>
      <c r="PTD3" s="995"/>
      <c r="PTE3" s="995"/>
      <c r="PTF3" s="995"/>
      <c r="PTG3" s="995"/>
      <c r="PTH3" s="995"/>
      <c r="PTI3" s="995"/>
      <c r="PTJ3" s="995"/>
      <c r="PTK3" s="995"/>
      <c r="PTL3" s="995"/>
      <c r="PTM3" s="995"/>
      <c r="PTN3" s="995"/>
      <c r="PTO3" s="995"/>
      <c r="PTP3" s="995"/>
      <c r="PTQ3" s="995"/>
      <c r="PTR3" s="995"/>
      <c r="PTS3" s="995"/>
      <c r="PTT3" s="995"/>
      <c r="PTU3" s="995"/>
      <c r="PTV3" s="995"/>
      <c r="PTW3" s="995"/>
      <c r="PTX3" s="995"/>
      <c r="PTY3" s="995"/>
      <c r="PTZ3" s="995"/>
      <c r="PUA3" s="995"/>
      <c r="PUB3" s="995"/>
      <c r="PUC3" s="995"/>
      <c r="PUD3" s="995"/>
      <c r="PUE3" s="995"/>
      <c r="PUF3" s="995"/>
      <c r="PUG3" s="995"/>
      <c r="PUH3" s="995"/>
      <c r="PUI3" s="995"/>
      <c r="PUJ3" s="995"/>
      <c r="PUK3" s="995"/>
      <c r="PUL3" s="995"/>
      <c r="PUM3" s="995"/>
      <c r="PUN3" s="995"/>
      <c r="PUO3" s="995"/>
      <c r="PUP3" s="995"/>
      <c r="PUQ3" s="995"/>
      <c r="PUR3" s="995"/>
      <c r="PUS3" s="995"/>
      <c r="PUT3" s="995"/>
      <c r="PUU3" s="995"/>
      <c r="PUV3" s="995"/>
      <c r="PUW3" s="995"/>
      <c r="PUX3" s="995"/>
      <c r="PUY3" s="995"/>
      <c r="PUZ3" s="995"/>
      <c r="PVA3" s="995"/>
      <c r="PVB3" s="995"/>
      <c r="PVC3" s="995"/>
      <c r="PVD3" s="995"/>
      <c r="PVE3" s="995"/>
      <c r="PVF3" s="995"/>
      <c r="PVG3" s="995"/>
      <c r="PVH3" s="995"/>
      <c r="PVI3" s="995"/>
      <c r="PVJ3" s="995"/>
      <c r="PVK3" s="995"/>
      <c r="PVL3" s="995"/>
      <c r="PVM3" s="995"/>
      <c r="PVN3" s="995"/>
      <c r="PVO3" s="995"/>
      <c r="PVP3" s="995"/>
      <c r="PVQ3" s="995"/>
      <c r="PVR3" s="995"/>
      <c r="PVS3" s="995"/>
      <c r="PVT3" s="995"/>
      <c r="PVU3" s="995"/>
      <c r="PVV3" s="995"/>
      <c r="PVW3" s="995"/>
      <c r="PVX3" s="995"/>
      <c r="PVY3" s="995"/>
      <c r="PVZ3" s="995"/>
      <c r="PWA3" s="995"/>
      <c r="PWB3" s="995"/>
      <c r="PWC3" s="995"/>
      <c r="PWD3" s="995"/>
      <c r="PWE3" s="995"/>
      <c r="PWF3" s="995"/>
      <c r="PWG3" s="995"/>
      <c r="PWH3" s="995"/>
      <c r="PWI3" s="995"/>
      <c r="PWJ3" s="995"/>
      <c r="PWK3" s="995"/>
      <c r="PWL3" s="995"/>
      <c r="PWM3" s="995"/>
      <c r="PWN3" s="995"/>
      <c r="PWO3" s="995"/>
      <c r="PWP3" s="995"/>
      <c r="PWQ3" s="995"/>
      <c r="PWR3" s="995"/>
      <c r="PWS3" s="995"/>
      <c r="PWT3" s="995"/>
      <c r="PWU3" s="995"/>
      <c r="PWV3" s="995"/>
      <c r="PWW3" s="995"/>
      <c r="PWX3" s="995"/>
      <c r="PWY3" s="995"/>
      <c r="PWZ3" s="995"/>
      <c r="PXA3" s="995"/>
      <c r="PXB3" s="995"/>
      <c r="PXC3" s="995"/>
      <c r="PXD3" s="995"/>
      <c r="PXE3" s="995"/>
      <c r="PXF3" s="995"/>
      <c r="PXG3" s="995"/>
      <c r="PXH3" s="995"/>
      <c r="PXI3" s="995"/>
      <c r="PXJ3" s="995"/>
      <c r="PXK3" s="995"/>
      <c r="PXL3" s="995"/>
      <c r="PXM3" s="995"/>
      <c r="PXN3" s="995"/>
      <c r="PXO3" s="995"/>
      <c r="PXP3" s="995"/>
      <c r="PXQ3" s="995"/>
      <c r="PXR3" s="995"/>
      <c r="PXS3" s="995"/>
      <c r="PXT3" s="995"/>
      <c r="PXU3" s="995"/>
      <c r="PXV3" s="995"/>
      <c r="PXW3" s="995"/>
      <c r="PXX3" s="995"/>
      <c r="PXY3" s="995"/>
      <c r="PXZ3" s="995"/>
      <c r="PYA3" s="995"/>
      <c r="PYB3" s="995"/>
      <c r="PYC3" s="995"/>
      <c r="PYD3" s="995"/>
      <c r="PYE3" s="995"/>
      <c r="PYF3" s="995"/>
      <c r="PYG3" s="995"/>
      <c r="PYH3" s="995"/>
      <c r="PYI3" s="995"/>
      <c r="PYJ3" s="995"/>
      <c r="PYK3" s="995"/>
      <c r="PYL3" s="995"/>
      <c r="PYM3" s="995"/>
      <c r="PYN3" s="995"/>
      <c r="PYO3" s="995"/>
      <c r="PYP3" s="995"/>
      <c r="PYQ3" s="995"/>
      <c r="PYR3" s="995"/>
      <c r="PYS3" s="995"/>
      <c r="PYT3" s="995"/>
      <c r="PYU3" s="995"/>
      <c r="PYV3" s="995"/>
      <c r="PYW3" s="995"/>
      <c r="PYX3" s="995"/>
      <c r="PYY3" s="995"/>
      <c r="PYZ3" s="995"/>
      <c r="PZA3" s="995"/>
      <c r="PZB3" s="995"/>
      <c r="PZC3" s="995"/>
      <c r="PZD3" s="995"/>
      <c r="PZE3" s="995"/>
      <c r="PZF3" s="995"/>
      <c r="PZG3" s="995"/>
      <c r="PZH3" s="995"/>
      <c r="PZI3" s="995"/>
      <c r="PZJ3" s="995"/>
      <c r="PZK3" s="995"/>
      <c r="PZL3" s="995"/>
      <c r="PZM3" s="995"/>
      <c r="PZN3" s="995"/>
      <c r="PZO3" s="995"/>
      <c r="PZP3" s="995"/>
      <c r="PZQ3" s="995"/>
      <c r="PZR3" s="995"/>
      <c r="PZS3" s="995"/>
      <c r="PZT3" s="995"/>
      <c r="PZU3" s="995"/>
      <c r="PZV3" s="995"/>
      <c r="PZW3" s="995"/>
      <c r="PZX3" s="995"/>
      <c r="PZY3" s="995"/>
      <c r="PZZ3" s="995"/>
      <c r="QAA3" s="995"/>
      <c r="QAB3" s="995"/>
      <c r="QAC3" s="995"/>
      <c r="QAD3" s="995"/>
      <c r="QAE3" s="995"/>
      <c r="QAF3" s="995"/>
      <c r="QAG3" s="995"/>
      <c r="QAH3" s="995"/>
      <c r="QAI3" s="995"/>
      <c r="QAJ3" s="995"/>
      <c r="QAK3" s="995"/>
      <c r="QAL3" s="995"/>
      <c r="QAM3" s="995"/>
      <c r="QAN3" s="995"/>
      <c r="QAO3" s="995"/>
      <c r="QAP3" s="995"/>
      <c r="QAQ3" s="995"/>
      <c r="QAR3" s="995"/>
      <c r="QAS3" s="995"/>
      <c r="QAT3" s="995"/>
      <c r="QAU3" s="995"/>
      <c r="QAV3" s="995"/>
      <c r="QAW3" s="995"/>
      <c r="QAX3" s="995"/>
      <c r="QAY3" s="995"/>
      <c r="QAZ3" s="995"/>
      <c r="QBA3" s="995"/>
      <c r="QBB3" s="995"/>
      <c r="QBC3" s="995"/>
      <c r="QBD3" s="995"/>
      <c r="QBE3" s="995"/>
      <c r="QBF3" s="995"/>
      <c r="QBG3" s="995"/>
      <c r="QBH3" s="995"/>
      <c r="QBI3" s="995"/>
      <c r="QBJ3" s="995"/>
      <c r="QBK3" s="995"/>
      <c r="QBL3" s="995"/>
      <c r="QBM3" s="995"/>
      <c r="QBN3" s="995"/>
      <c r="QBO3" s="995"/>
      <c r="QBP3" s="995"/>
      <c r="QBQ3" s="995"/>
      <c r="QBR3" s="995"/>
      <c r="QBS3" s="995"/>
      <c r="QBT3" s="995"/>
      <c r="QBU3" s="995"/>
      <c r="QBV3" s="995"/>
      <c r="QBW3" s="995"/>
      <c r="QBX3" s="995"/>
      <c r="QBY3" s="995"/>
      <c r="QBZ3" s="995"/>
      <c r="QCA3" s="995"/>
      <c r="QCB3" s="995"/>
      <c r="QCC3" s="995"/>
      <c r="QCD3" s="995"/>
      <c r="QCE3" s="995"/>
      <c r="QCF3" s="995"/>
      <c r="QCG3" s="995"/>
      <c r="QCH3" s="995"/>
      <c r="QCI3" s="995"/>
      <c r="QCJ3" s="995"/>
      <c r="QCK3" s="995"/>
      <c r="QCL3" s="995"/>
      <c r="QCM3" s="995"/>
      <c r="QCN3" s="995"/>
      <c r="QCO3" s="995"/>
      <c r="QCP3" s="995"/>
      <c r="QCQ3" s="995"/>
      <c r="QCR3" s="995"/>
      <c r="QCS3" s="995"/>
      <c r="QCT3" s="995"/>
      <c r="QCU3" s="995"/>
      <c r="QCV3" s="995"/>
      <c r="QCW3" s="995"/>
      <c r="QCX3" s="995"/>
      <c r="QCY3" s="995"/>
      <c r="QCZ3" s="995"/>
      <c r="QDA3" s="995"/>
      <c r="QDB3" s="995"/>
      <c r="QDC3" s="995"/>
      <c r="QDD3" s="995"/>
      <c r="QDE3" s="995"/>
      <c r="QDF3" s="995"/>
      <c r="QDG3" s="995"/>
      <c r="QDH3" s="995"/>
      <c r="QDI3" s="995"/>
      <c r="QDJ3" s="995"/>
      <c r="QDK3" s="995"/>
      <c r="QDL3" s="995"/>
      <c r="QDM3" s="995"/>
      <c r="QDN3" s="995"/>
      <c r="QDO3" s="995"/>
      <c r="QDP3" s="995"/>
      <c r="QDQ3" s="995"/>
      <c r="QDR3" s="995"/>
      <c r="QDS3" s="995"/>
      <c r="QDT3" s="995"/>
      <c r="QDU3" s="995"/>
      <c r="QDV3" s="995"/>
      <c r="QDW3" s="995"/>
      <c r="QDX3" s="995"/>
      <c r="QDY3" s="995"/>
      <c r="QDZ3" s="995"/>
      <c r="QEA3" s="995"/>
      <c r="QEB3" s="995"/>
      <c r="QEC3" s="995"/>
      <c r="QED3" s="995"/>
      <c r="QEE3" s="995"/>
      <c r="QEF3" s="995"/>
      <c r="QEG3" s="995"/>
      <c r="QEH3" s="995"/>
      <c r="QEI3" s="995"/>
      <c r="QEJ3" s="995"/>
      <c r="QEK3" s="995"/>
      <c r="QEL3" s="995"/>
      <c r="QEM3" s="995"/>
      <c r="QEN3" s="995"/>
      <c r="QEO3" s="995"/>
      <c r="QEP3" s="995"/>
      <c r="QEQ3" s="995"/>
      <c r="QER3" s="995"/>
      <c r="QES3" s="995"/>
      <c r="QET3" s="995"/>
      <c r="QEU3" s="995"/>
      <c r="QEV3" s="995"/>
      <c r="QEW3" s="995"/>
      <c r="QEX3" s="995"/>
      <c r="QEY3" s="995"/>
      <c r="QEZ3" s="995"/>
      <c r="QFA3" s="995"/>
      <c r="QFB3" s="995"/>
      <c r="QFC3" s="995"/>
      <c r="QFD3" s="995"/>
      <c r="QFE3" s="995"/>
      <c r="QFF3" s="995"/>
      <c r="QFG3" s="995"/>
      <c r="QFH3" s="995"/>
      <c r="QFI3" s="995"/>
      <c r="QFJ3" s="995"/>
      <c r="QFK3" s="995"/>
      <c r="QFL3" s="995"/>
      <c r="QFM3" s="995"/>
      <c r="QFN3" s="995"/>
      <c r="QFO3" s="995"/>
      <c r="QFP3" s="995"/>
      <c r="QFQ3" s="995"/>
      <c r="QFR3" s="995"/>
      <c r="QFS3" s="995"/>
      <c r="QFT3" s="995"/>
      <c r="QFU3" s="995"/>
      <c r="QFV3" s="995"/>
      <c r="QFW3" s="995"/>
      <c r="QFX3" s="995"/>
      <c r="QFY3" s="995"/>
      <c r="QFZ3" s="995"/>
      <c r="QGA3" s="995"/>
      <c r="QGB3" s="995"/>
      <c r="QGC3" s="995"/>
      <c r="QGD3" s="995"/>
      <c r="QGE3" s="995"/>
      <c r="QGF3" s="995"/>
      <c r="QGG3" s="995"/>
      <c r="QGH3" s="995"/>
      <c r="QGI3" s="995"/>
      <c r="QGJ3" s="995"/>
      <c r="QGK3" s="995"/>
      <c r="QGL3" s="995"/>
      <c r="QGM3" s="995"/>
      <c r="QGN3" s="995"/>
      <c r="QGO3" s="995"/>
      <c r="QGP3" s="995"/>
      <c r="QGQ3" s="995"/>
      <c r="QGR3" s="995"/>
      <c r="QGS3" s="995"/>
      <c r="QGT3" s="995"/>
      <c r="QGU3" s="995"/>
      <c r="QGV3" s="995"/>
      <c r="QGW3" s="995"/>
      <c r="QGX3" s="995"/>
      <c r="QGY3" s="995"/>
      <c r="QGZ3" s="995"/>
      <c r="QHA3" s="995"/>
      <c r="QHB3" s="995"/>
      <c r="QHC3" s="995"/>
      <c r="QHD3" s="995"/>
      <c r="QHE3" s="995"/>
      <c r="QHF3" s="995"/>
      <c r="QHG3" s="995"/>
      <c r="QHH3" s="995"/>
      <c r="QHI3" s="995"/>
      <c r="QHJ3" s="995"/>
      <c r="QHK3" s="995"/>
      <c r="QHL3" s="995"/>
      <c r="QHM3" s="995"/>
      <c r="QHN3" s="995"/>
      <c r="QHO3" s="995"/>
      <c r="QHP3" s="995"/>
      <c r="QHQ3" s="995"/>
      <c r="QHR3" s="995"/>
      <c r="QHS3" s="995"/>
      <c r="QHT3" s="995"/>
      <c r="QHU3" s="995"/>
      <c r="QHV3" s="995"/>
      <c r="QHW3" s="995"/>
      <c r="QHX3" s="995"/>
      <c r="QHY3" s="995"/>
      <c r="QHZ3" s="995"/>
      <c r="QIA3" s="995"/>
      <c r="QIB3" s="995"/>
      <c r="QIC3" s="995"/>
      <c r="QID3" s="995"/>
      <c r="QIE3" s="995"/>
      <c r="QIF3" s="995"/>
      <c r="QIG3" s="995"/>
      <c r="QIH3" s="995"/>
      <c r="QII3" s="995"/>
      <c r="QIJ3" s="995"/>
      <c r="QIK3" s="995"/>
      <c r="QIL3" s="995"/>
      <c r="QIM3" s="995"/>
      <c r="QIN3" s="995"/>
      <c r="QIO3" s="995"/>
      <c r="QIP3" s="995"/>
      <c r="QIQ3" s="995"/>
      <c r="QIR3" s="995"/>
      <c r="QIS3" s="995"/>
      <c r="QIT3" s="995"/>
      <c r="QIU3" s="995"/>
      <c r="QIV3" s="995"/>
      <c r="QIW3" s="995"/>
      <c r="QIX3" s="995"/>
      <c r="QIY3" s="995"/>
      <c r="QIZ3" s="995"/>
      <c r="QJA3" s="995"/>
      <c r="QJB3" s="995"/>
      <c r="QJC3" s="995"/>
      <c r="QJD3" s="995"/>
      <c r="QJE3" s="995"/>
      <c r="QJF3" s="995"/>
      <c r="QJG3" s="995"/>
      <c r="QJH3" s="995"/>
      <c r="QJI3" s="995"/>
      <c r="QJJ3" s="995"/>
      <c r="QJK3" s="995"/>
      <c r="QJL3" s="995"/>
      <c r="QJM3" s="995"/>
      <c r="QJN3" s="995"/>
      <c r="QJO3" s="995"/>
      <c r="QJP3" s="995"/>
      <c r="QJQ3" s="995"/>
      <c r="QJR3" s="995"/>
      <c r="QJS3" s="995"/>
      <c r="QJT3" s="995"/>
      <c r="QJU3" s="995"/>
      <c r="QJV3" s="995"/>
      <c r="QJW3" s="995"/>
      <c r="QJX3" s="995"/>
      <c r="QJY3" s="995"/>
      <c r="QJZ3" s="995"/>
      <c r="QKA3" s="995"/>
      <c r="QKB3" s="995"/>
      <c r="QKC3" s="995"/>
      <c r="QKD3" s="995"/>
      <c r="QKE3" s="995"/>
      <c r="QKF3" s="995"/>
      <c r="QKG3" s="995"/>
      <c r="QKH3" s="995"/>
      <c r="QKI3" s="995"/>
      <c r="QKJ3" s="995"/>
      <c r="QKK3" s="995"/>
      <c r="QKL3" s="995"/>
      <c r="QKM3" s="995"/>
      <c r="QKN3" s="995"/>
      <c r="QKO3" s="995"/>
      <c r="QKP3" s="995"/>
      <c r="QKQ3" s="995"/>
      <c r="QKR3" s="995"/>
      <c r="QKS3" s="995"/>
      <c r="QKT3" s="995"/>
      <c r="QKU3" s="995"/>
      <c r="QKV3" s="995"/>
      <c r="QKW3" s="995"/>
      <c r="QKX3" s="995"/>
      <c r="QKY3" s="995"/>
      <c r="QKZ3" s="995"/>
      <c r="QLA3" s="995"/>
      <c r="QLB3" s="995"/>
      <c r="QLC3" s="995"/>
      <c r="QLD3" s="995"/>
      <c r="QLE3" s="995"/>
      <c r="QLF3" s="995"/>
      <c r="QLG3" s="995"/>
      <c r="QLH3" s="995"/>
      <c r="QLI3" s="995"/>
      <c r="QLJ3" s="995"/>
      <c r="QLK3" s="995"/>
      <c r="QLL3" s="995"/>
      <c r="QLM3" s="995"/>
      <c r="QLN3" s="995"/>
      <c r="QLO3" s="995"/>
      <c r="QLP3" s="995"/>
      <c r="QLQ3" s="995"/>
      <c r="QLR3" s="995"/>
      <c r="QLS3" s="995"/>
      <c r="QLT3" s="995"/>
      <c r="QLU3" s="995"/>
      <c r="QLV3" s="995"/>
      <c r="QLW3" s="995"/>
      <c r="QLX3" s="995"/>
      <c r="QLY3" s="995"/>
      <c r="QLZ3" s="995"/>
      <c r="QMA3" s="995"/>
      <c r="QMB3" s="995"/>
      <c r="QMC3" s="995"/>
      <c r="QMD3" s="995"/>
      <c r="QME3" s="995"/>
      <c r="QMF3" s="995"/>
      <c r="QMG3" s="995"/>
      <c r="QMH3" s="995"/>
      <c r="QMI3" s="995"/>
      <c r="QMJ3" s="995"/>
      <c r="QMK3" s="995"/>
      <c r="QML3" s="995"/>
      <c r="QMM3" s="995"/>
      <c r="QMN3" s="995"/>
      <c r="QMO3" s="995"/>
      <c r="QMP3" s="995"/>
      <c r="QMQ3" s="995"/>
      <c r="QMR3" s="995"/>
      <c r="QMS3" s="995"/>
      <c r="QMT3" s="995"/>
      <c r="QMU3" s="995"/>
      <c r="QMV3" s="995"/>
      <c r="QMW3" s="995"/>
      <c r="QMX3" s="995"/>
      <c r="QMY3" s="995"/>
      <c r="QMZ3" s="995"/>
      <c r="QNA3" s="995"/>
      <c r="QNB3" s="995"/>
      <c r="QNC3" s="995"/>
      <c r="QND3" s="995"/>
      <c r="QNE3" s="995"/>
      <c r="QNF3" s="995"/>
      <c r="QNG3" s="995"/>
      <c r="QNH3" s="995"/>
      <c r="QNI3" s="995"/>
      <c r="QNJ3" s="995"/>
      <c r="QNK3" s="995"/>
      <c r="QNL3" s="995"/>
      <c r="QNM3" s="995"/>
      <c r="QNN3" s="995"/>
      <c r="QNO3" s="995"/>
      <c r="QNP3" s="995"/>
      <c r="QNQ3" s="995"/>
      <c r="QNR3" s="995"/>
      <c r="QNS3" s="995"/>
      <c r="QNT3" s="995"/>
      <c r="QNU3" s="995"/>
      <c r="QNV3" s="995"/>
      <c r="QNW3" s="995"/>
      <c r="QNX3" s="995"/>
      <c r="QNY3" s="995"/>
      <c r="QNZ3" s="995"/>
      <c r="QOA3" s="995"/>
      <c r="QOB3" s="995"/>
      <c r="QOC3" s="995"/>
      <c r="QOD3" s="995"/>
      <c r="QOE3" s="995"/>
      <c r="QOF3" s="995"/>
      <c r="QOG3" s="995"/>
      <c r="QOH3" s="995"/>
      <c r="QOI3" s="995"/>
      <c r="QOJ3" s="995"/>
      <c r="QOK3" s="995"/>
      <c r="QOL3" s="995"/>
      <c r="QOM3" s="995"/>
      <c r="QON3" s="995"/>
      <c r="QOO3" s="995"/>
      <c r="QOP3" s="995"/>
      <c r="QOQ3" s="995"/>
      <c r="QOR3" s="995"/>
      <c r="QOS3" s="995"/>
      <c r="QOT3" s="995"/>
      <c r="QOU3" s="995"/>
      <c r="QOV3" s="995"/>
      <c r="QOW3" s="995"/>
      <c r="QOX3" s="995"/>
      <c r="QOY3" s="995"/>
      <c r="QOZ3" s="995"/>
      <c r="QPA3" s="995"/>
      <c r="QPB3" s="995"/>
      <c r="QPC3" s="995"/>
      <c r="QPD3" s="995"/>
      <c r="QPE3" s="995"/>
      <c r="QPF3" s="995"/>
      <c r="QPG3" s="995"/>
      <c r="QPH3" s="995"/>
      <c r="QPI3" s="995"/>
      <c r="QPJ3" s="995"/>
      <c r="QPK3" s="995"/>
      <c r="QPL3" s="995"/>
      <c r="QPM3" s="995"/>
      <c r="QPN3" s="995"/>
      <c r="QPO3" s="995"/>
      <c r="QPP3" s="995"/>
      <c r="QPQ3" s="995"/>
      <c r="QPR3" s="995"/>
      <c r="QPS3" s="995"/>
      <c r="QPT3" s="995"/>
      <c r="QPU3" s="995"/>
      <c r="QPV3" s="995"/>
      <c r="QPW3" s="995"/>
      <c r="QPX3" s="995"/>
      <c r="QPY3" s="995"/>
      <c r="QPZ3" s="995"/>
      <c r="QQA3" s="995"/>
      <c r="QQB3" s="995"/>
      <c r="QQC3" s="995"/>
      <c r="QQD3" s="995"/>
      <c r="QQE3" s="995"/>
      <c r="QQF3" s="995"/>
      <c r="QQG3" s="995"/>
      <c r="QQH3" s="995"/>
      <c r="QQI3" s="995"/>
      <c r="QQJ3" s="995"/>
      <c r="QQK3" s="995"/>
      <c r="QQL3" s="995"/>
      <c r="QQM3" s="995"/>
      <c r="QQN3" s="995"/>
      <c r="QQO3" s="995"/>
      <c r="QQP3" s="995"/>
      <c r="QQQ3" s="995"/>
      <c r="QQR3" s="995"/>
      <c r="QQS3" s="995"/>
      <c r="QQT3" s="995"/>
      <c r="QQU3" s="995"/>
      <c r="QQV3" s="995"/>
      <c r="QQW3" s="995"/>
      <c r="QQX3" s="995"/>
      <c r="QQY3" s="995"/>
      <c r="QQZ3" s="995"/>
      <c r="QRA3" s="995"/>
      <c r="QRB3" s="995"/>
      <c r="QRC3" s="995"/>
      <c r="QRD3" s="995"/>
      <c r="QRE3" s="995"/>
      <c r="QRF3" s="995"/>
      <c r="QRG3" s="995"/>
      <c r="QRH3" s="995"/>
      <c r="QRI3" s="995"/>
      <c r="QRJ3" s="995"/>
      <c r="QRK3" s="995"/>
      <c r="QRL3" s="995"/>
      <c r="QRM3" s="995"/>
      <c r="QRN3" s="995"/>
      <c r="QRO3" s="995"/>
      <c r="QRP3" s="995"/>
      <c r="QRQ3" s="995"/>
      <c r="QRR3" s="995"/>
      <c r="QRS3" s="995"/>
      <c r="QRT3" s="995"/>
      <c r="QRU3" s="995"/>
      <c r="QRV3" s="995"/>
      <c r="QRW3" s="995"/>
      <c r="QRX3" s="995"/>
      <c r="QRY3" s="995"/>
      <c r="QRZ3" s="995"/>
      <c r="QSA3" s="995"/>
      <c r="QSB3" s="995"/>
      <c r="QSC3" s="995"/>
      <c r="QSD3" s="995"/>
      <c r="QSE3" s="995"/>
      <c r="QSF3" s="995"/>
      <c r="QSG3" s="995"/>
      <c r="QSH3" s="995"/>
      <c r="QSI3" s="995"/>
      <c r="QSJ3" s="995"/>
      <c r="QSK3" s="995"/>
      <c r="QSL3" s="995"/>
      <c r="QSM3" s="995"/>
      <c r="QSN3" s="995"/>
      <c r="QSO3" s="995"/>
      <c r="QSP3" s="995"/>
      <c r="QSQ3" s="995"/>
      <c r="QSR3" s="995"/>
      <c r="QSS3" s="995"/>
      <c r="QST3" s="995"/>
      <c r="QSU3" s="995"/>
      <c r="QSV3" s="995"/>
      <c r="QSW3" s="995"/>
      <c r="QSX3" s="995"/>
      <c r="QSY3" s="995"/>
      <c r="QSZ3" s="995"/>
      <c r="QTA3" s="995"/>
      <c r="QTB3" s="995"/>
      <c r="QTC3" s="995"/>
      <c r="QTD3" s="995"/>
      <c r="QTE3" s="995"/>
      <c r="QTF3" s="995"/>
      <c r="QTG3" s="995"/>
      <c r="QTH3" s="995"/>
      <c r="QTI3" s="995"/>
      <c r="QTJ3" s="995"/>
      <c r="QTK3" s="995"/>
      <c r="QTL3" s="995"/>
      <c r="QTM3" s="995"/>
      <c r="QTN3" s="995"/>
      <c r="QTO3" s="995"/>
      <c r="QTP3" s="995"/>
      <c r="QTQ3" s="995"/>
      <c r="QTR3" s="995"/>
      <c r="QTS3" s="995"/>
      <c r="QTT3" s="995"/>
      <c r="QTU3" s="995"/>
      <c r="QTV3" s="995"/>
      <c r="QTW3" s="995"/>
      <c r="QTX3" s="995"/>
      <c r="QTY3" s="995"/>
      <c r="QTZ3" s="995"/>
      <c r="QUA3" s="995"/>
      <c r="QUB3" s="995"/>
      <c r="QUC3" s="995"/>
      <c r="QUD3" s="995"/>
      <c r="QUE3" s="995"/>
      <c r="QUF3" s="995"/>
      <c r="QUG3" s="995"/>
      <c r="QUH3" s="995"/>
      <c r="QUI3" s="995"/>
      <c r="QUJ3" s="995"/>
      <c r="QUK3" s="995"/>
      <c r="QUL3" s="995"/>
      <c r="QUM3" s="995"/>
      <c r="QUN3" s="995"/>
      <c r="QUO3" s="995"/>
      <c r="QUP3" s="995"/>
      <c r="QUQ3" s="995"/>
      <c r="QUR3" s="995"/>
      <c r="QUS3" s="995"/>
      <c r="QUT3" s="995"/>
      <c r="QUU3" s="995"/>
      <c r="QUV3" s="995"/>
      <c r="QUW3" s="995"/>
      <c r="QUX3" s="995"/>
      <c r="QUY3" s="995"/>
      <c r="QUZ3" s="995"/>
      <c r="QVA3" s="995"/>
      <c r="QVB3" s="995"/>
      <c r="QVC3" s="995"/>
      <c r="QVD3" s="995"/>
      <c r="QVE3" s="995"/>
      <c r="QVF3" s="995"/>
      <c r="QVG3" s="995"/>
      <c r="QVH3" s="995"/>
      <c r="QVI3" s="995"/>
      <c r="QVJ3" s="995"/>
      <c r="QVK3" s="995"/>
      <c r="QVL3" s="995"/>
      <c r="QVM3" s="995"/>
      <c r="QVN3" s="995"/>
      <c r="QVO3" s="995"/>
      <c r="QVP3" s="995"/>
      <c r="QVQ3" s="995"/>
      <c r="QVR3" s="995"/>
      <c r="QVS3" s="995"/>
      <c r="QVT3" s="995"/>
      <c r="QVU3" s="995"/>
      <c r="QVV3" s="995"/>
      <c r="QVW3" s="995"/>
      <c r="QVX3" s="995"/>
      <c r="QVY3" s="995"/>
      <c r="QVZ3" s="995"/>
      <c r="QWA3" s="995"/>
      <c r="QWB3" s="995"/>
      <c r="QWC3" s="995"/>
      <c r="QWD3" s="995"/>
      <c r="QWE3" s="995"/>
      <c r="QWF3" s="995"/>
      <c r="QWG3" s="995"/>
      <c r="QWH3" s="995"/>
      <c r="QWI3" s="995"/>
      <c r="QWJ3" s="995"/>
      <c r="QWK3" s="995"/>
      <c r="QWL3" s="995"/>
      <c r="QWM3" s="995"/>
      <c r="QWN3" s="995"/>
      <c r="QWO3" s="995"/>
      <c r="QWP3" s="995"/>
      <c r="QWQ3" s="995"/>
      <c r="QWR3" s="995"/>
      <c r="QWS3" s="995"/>
      <c r="QWT3" s="995"/>
      <c r="QWU3" s="995"/>
      <c r="QWV3" s="995"/>
      <c r="QWW3" s="995"/>
      <c r="QWX3" s="995"/>
      <c r="QWY3" s="995"/>
      <c r="QWZ3" s="995"/>
      <c r="QXA3" s="995"/>
      <c r="QXB3" s="995"/>
      <c r="QXC3" s="995"/>
      <c r="QXD3" s="995"/>
      <c r="QXE3" s="995"/>
      <c r="QXF3" s="995"/>
      <c r="QXG3" s="995"/>
      <c r="QXH3" s="995"/>
      <c r="QXI3" s="995"/>
      <c r="QXJ3" s="995"/>
      <c r="QXK3" s="995"/>
      <c r="QXL3" s="995"/>
      <c r="QXM3" s="995"/>
      <c r="QXN3" s="995"/>
      <c r="QXO3" s="995"/>
      <c r="QXP3" s="995"/>
      <c r="QXQ3" s="995"/>
      <c r="QXR3" s="995"/>
      <c r="QXS3" s="995"/>
      <c r="QXT3" s="995"/>
      <c r="QXU3" s="995"/>
      <c r="QXV3" s="995"/>
      <c r="QXW3" s="995"/>
      <c r="QXX3" s="995"/>
      <c r="QXY3" s="995"/>
      <c r="QXZ3" s="995"/>
      <c r="QYA3" s="995"/>
      <c r="QYB3" s="995"/>
      <c r="QYC3" s="995"/>
      <c r="QYD3" s="995"/>
      <c r="QYE3" s="995"/>
      <c r="QYF3" s="995"/>
      <c r="QYG3" s="995"/>
      <c r="QYH3" s="995"/>
      <c r="QYI3" s="995"/>
      <c r="QYJ3" s="995"/>
      <c r="QYK3" s="995"/>
      <c r="QYL3" s="995"/>
      <c r="QYM3" s="995"/>
      <c r="QYN3" s="995"/>
      <c r="QYO3" s="995"/>
      <c r="QYP3" s="995"/>
      <c r="QYQ3" s="995"/>
      <c r="QYR3" s="995"/>
      <c r="QYS3" s="995"/>
      <c r="QYT3" s="995"/>
      <c r="QYU3" s="995"/>
      <c r="QYV3" s="995"/>
      <c r="QYW3" s="995"/>
      <c r="QYX3" s="995"/>
      <c r="QYY3" s="995"/>
      <c r="QYZ3" s="995"/>
      <c r="QZA3" s="995"/>
      <c r="QZB3" s="995"/>
      <c r="QZC3" s="995"/>
      <c r="QZD3" s="995"/>
      <c r="QZE3" s="995"/>
      <c r="QZF3" s="995"/>
      <c r="QZG3" s="995"/>
      <c r="QZH3" s="995"/>
      <c r="QZI3" s="995"/>
      <c r="QZJ3" s="995"/>
      <c r="QZK3" s="995"/>
      <c r="QZL3" s="995"/>
      <c r="QZM3" s="995"/>
      <c r="QZN3" s="995"/>
      <c r="QZO3" s="995"/>
      <c r="QZP3" s="995"/>
      <c r="QZQ3" s="995"/>
      <c r="QZR3" s="995"/>
      <c r="QZS3" s="995"/>
      <c r="QZT3" s="995"/>
      <c r="QZU3" s="995"/>
      <c r="QZV3" s="995"/>
      <c r="QZW3" s="995"/>
      <c r="QZX3" s="995"/>
      <c r="QZY3" s="995"/>
      <c r="QZZ3" s="995"/>
      <c r="RAA3" s="995"/>
      <c r="RAB3" s="995"/>
      <c r="RAC3" s="995"/>
      <c r="RAD3" s="995"/>
      <c r="RAE3" s="995"/>
      <c r="RAF3" s="995"/>
      <c r="RAG3" s="995"/>
      <c r="RAH3" s="995"/>
      <c r="RAI3" s="995"/>
      <c r="RAJ3" s="995"/>
      <c r="RAK3" s="995"/>
      <c r="RAL3" s="995"/>
      <c r="RAM3" s="995"/>
      <c r="RAN3" s="995"/>
      <c r="RAO3" s="995"/>
      <c r="RAP3" s="995"/>
      <c r="RAQ3" s="995"/>
      <c r="RAR3" s="995"/>
      <c r="RAS3" s="995"/>
      <c r="RAT3" s="995"/>
      <c r="RAU3" s="995"/>
      <c r="RAV3" s="995"/>
      <c r="RAW3" s="995"/>
      <c r="RAX3" s="995"/>
      <c r="RAY3" s="995"/>
      <c r="RAZ3" s="995"/>
      <c r="RBA3" s="995"/>
      <c r="RBB3" s="995"/>
      <c r="RBC3" s="995"/>
      <c r="RBD3" s="995"/>
      <c r="RBE3" s="995"/>
      <c r="RBF3" s="995"/>
      <c r="RBG3" s="995"/>
      <c r="RBH3" s="995"/>
      <c r="RBI3" s="995"/>
      <c r="RBJ3" s="995"/>
      <c r="RBK3" s="995"/>
      <c r="RBL3" s="995"/>
      <c r="RBM3" s="995"/>
      <c r="RBN3" s="995"/>
      <c r="RBO3" s="995"/>
      <c r="RBP3" s="995"/>
      <c r="RBQ3" s="995"/>
      <c r="RBR3" s="995"/>
      <c r="RBS3" s="995"/>
      <c r="RBT3" s="995"/>
      <c r="RBU3" s="995"/>
      <c r="RBV3" s="995"/>
      <c r="RBW3" s="995"/>
      <c r="RBX3" s="995"/>
      <c r="RBY3" s="995"/>
      <c r="RBZ3" s="995"/>
      <c r="RCA3" s="995"/>
      <c r="RCB3" s="995"/>
      <c r="RCC3" s="995"/>
      <c r="RCD3" s="995"/>
      <c r="RCE3" s="995"/>
      <c r="RCF3" s="995"/>
      <c r="RCG3" s="995"/>
      <c r="RCH3" s="995"/>
      <c r="RCI3" s="995"/>
      <c r="RCJ3" s="995"/>
      <c r="RCK3" s="995"/>
      <c r="RCL3" s="995"/>
      <c r="RCM3" s="995"/>
      <c r="RCN3" s="995"/>
      <c r="RCO3" s="995"/>
      <c r="RCP3" s="995"/>
      <c r="RCQ3" s="995"/>
      <c r="RCR3" s="995"/>
      <c r="RCS3" s="995"/>
      <c r="RCT3" s="995"/>
      <c r="RCU3" s="995"/>
      <c r="RCV3" s="995"/>
      <c r="RCW3" s="995"/>
      <c r="RCX3" s="995"/>
      <c r="RCY3" s="995"/>
      <c r="RCZ3" s="995"/>
      <c r="RDA3" s="995"/>
      <c r="RDB3" s="995"/>
      <c r="RDC3" s="995"/>
      <c r="RDD3" s="995"/>
      <c r="RDE3" s="995"/>
      <c r="RDF3" s="995"/>
      <c r="RDG3" s="995"/>
      <c r="RDH3" s="995"/>
      <c r="RDI3" s="995"/>
      <c r="RDJ3" s="995"/>
      <c r="RDK3" s="995"/>
      <c r="RDL3" s="995"/>
      <c r="RDM3" s="995"/>
      <c r="RDN3" s="995"/>
      <c r="RDO3" s="995"/>
      <c r="RDP3" s="995"/>
      <c r="RDQ3" s="995"/>
      <c r="RDR3" s="995"/>
      <c r="RDS3" s="995"/>
      <c r="RDT3" s="995"/>
      <c r="RDU3" s="995"/>
      <c r="RDV3" s="995"/>
      <c r="RDW3" s="995"/>
      <c r="RDX3" s="995"/>
      <c r="RDY3" s="995"/>
      <c r="RDZ3" s="995"/>
      <c r="REA3" s="995"/>
      <c r="REB3" s="995"/>
      <c r="REC3" s="995"/>
      <c r="RED3" s="995"/>
      <c r="REE3" s="995"/>
      <c r="REF3" s="995"/>
      <c r="REG3" s="995"/>
      <c r="REH3" s="995"/>
      <c r="REI3" s="995"/>
      <c r="REJ3" s="995"/>
      <c r="REK3" s="995"/>
      <c r="REL3" s="995"/>
      <c r="REM3" s="995"/>
      <c r="REN3" s="995"/>
      <c r="REO3" s="995"/>
      <c r="REP3" s="995"/>
      <c r="REQ3" s="995"/>
      <c r="RER3" s="995"/>
      <c r="RES3" s="995"/>
      <c r="RET3" s="995"/>
      <c r="REU3" s="995"/>
      <c r="REV3" s="995"/>
      <c r="REW3" s="995"/>
      <c r="REX3" s="995"/>
      <c r="REY3" s="995"/>
      <c r="REZ3" s="995"/>
      <c r="RFA3" s="995"/>
      <c r="RFB3" s="995"/>
      <c r="RFC3" s="995"/>
      <c r="RFD3" s="995"/>
      <c r="RFE3" s="995"/>
      <c r="RFF3" s="995"/>
      <c r="RFG3" s="995"/>
      <c r="RFH3" s="995"/>
      <c r="RFI3" s="995"/>
      <c r="RFJ3" s="995"/>
      <c r="RFK3" s="995"/>
      <c r="RFL3" s="995"/>
      <c r="RFM3" s="995"/>
      <c r="RFN3" s="995"/>
      <c r="RFO3" s="995"/>
      <c r="RFP3" s="995"/>
      <c r="RFQ3" s="995"/>
      <c r="RFR3" s="995"/>
      <c r="RFS3" s="995"/>
      <c r="RFT3" s="995"/>
      <c r="RFU3" s="995"/>
      <c r="RFV3" s="995"/>
      <c r="RFW3" s="995"/>
      <c r="RFX3" s="995"/>
      <c r="RFY3" s="995"/>
      <c r="RFZ3" s="995"/>
      <c r="RGA3" s="995"/>
      <c r="RGB3" s="995"/>
      <c r="RGC3" s="995"/>
      <c r="RGD3" s="995"/>
      <c r="RGE3" s="995"/>
      <c r="RGF3" s="995"/>
      <c r="RGG3" s="995"/>
      <c r="RGH3" s="995"/>
      <c r="RGI3" s="995"/>
      <c r="RGJ3" s="995"/>
      <c r="RGK3" s="995"/>
      <c r="RGL3" s="995"/>
      <c r="RGM3" s="995"/>
      <c r="RGN3" s="995"/>
      <c r="RGO3" s="995"/>
      <c r="RGP3" s="995"/>
      <c r="RGQ3" s="995"/>
      <c r="RGR3" s="995"/>
      <c r="RGS3" s="995"/>
      <c r="RGT3" s="995"/>
      <c r="RGU3" s="995"/>
      <c r="RGV3" s="995"/>
      <c r="RGW3" s="995"/>
      <c r="RGX3" s="995"/>
      <c r="RGY3" s="995"/>
      <c r="RGZ3" s="995"/>
      <c r="RHA3" s="995"/>
      <c r="RHB3" s="995"/>
      <c r="RHC3" s="995"/>
      <c r="RHD3" s="995"/>
      <c r="RHE3" s="995"/>
      <c r="RHF3" s="995"/>
      <c r="RHG3" s="995"/>
      <c r="RHH3" s="995"/>
      <c r="RHI3" s="995"/>
      <c r="RHJ3" s="995"/>
      <c r="RHK3" s="995"/>
      <c r="RHL3" s="995"/>
      <c r="RHM3" s="995"/>
      <c r="RHN3" s="995"/>
      <c r="RHO3" s="995"/>
      <c r="RHP3" s="995"/>
      <c r="RHQ3" s="995"/>
      <c r="RHR3" s="995"/>
      <c r="RHS3" s="995"/>
      <c r="RHT3" s="995"/>
      <c r="RHU3" s="995"/>
      <c r="RHV3" s="995"/>
      <c r="RHW3" s="995"/>
      <c r="RHX3" s="995"/>
      <c r="RHY3" s="995"/>
      <c r="RHZ3" s="995"/>
      <c r="RIA3" s="995"/>
      <c r="RIB3" s="995"/>
      <c r="RIC3" s="995"/>
      <c r="RID3" s="995"/>
      <c r="RIE3" s="995"/>
      <c r="RIF3" s="995"/>
      <c r="RIG3" s="995"/>
      <c r="RIH3" s="995"/>
      <c r="RII3" s="995"/>
      <c r="RIJ3" s="995"/>
      <c r="RIK3" s="995"/>
      <c r="RIL3" s="995"/>
      <c r="RIM3" s="995"/>
      <c r="RIN3" s="995"/>
      <c r="RIO3" s="995"/>
      <c r="RIP3" s="995"/>
      <c r="RIQ3" s="995"/>
      <c r="RIR3" s="995"/>
      <c r="RIS3" s="995"/>
      <c r="RIT3" s="995"/>
      <c r="RIU3" s="995"/>
      <c r="RIV3" s="995"/>
      <c r="RIW3" s="995"/>
      <c r="RIX3" s="995"/>
      <c r="RIY3" s="995"/>
      <c r="RIZ3" s="995"/>
      <c r="RJA3" s="995"/>
      <c r="RJB3" s="995"/>
      <c r="RJC3" s="995"/>
      <c r="RJD3" s="995"/>
      <c r="RJE3" s="995"/>
      <c r="RJF3" s="995"/>
      <c r="RJG3" s="995"/>
      <c r="RJH3" s="995"/>
      <c r="RJI3" s="995"/>
      <c r="RJJ3" s="995"/>
      <c r="RJK3" s="995"/>
      <c r="RJL3" s="995"/>
      <c r="RJM3" s="995"/>
      <c r="RJN3" s="995"/>
      <c r="RJO3" s="995"/>
      <c r="RJP3" s="995"/>
      <c r="RJQ3" s="995"/>
      <c r="RJR3" s="995"/>
      <c r="RJS3" s="995"/>
      <c r="RJT3" s="995"/>
      <c r="RJU3" s="995"/>
      <c r="RJV3" s="995"/>
      <c r="RJW3" s="995"/>
      <c r="RJX3" s="995"/>
      <c r="RJY3" s="995"/>
      <c r="RJZ3" s="995"/>
      <c r="RKA3" s="995"/>
      <c r="RKB3" s="995"/>
      <c r="RKC3" s="995"/>
      <c r="RKD3" s="995"/>
      <c r="RKE3" s="995"/>
      <c r="RKF3" s="995"/>
      <c r="RKG3" s="995"/>
      <c r="RKH3" s="995"/>
      <c r="RKI3" s="995"/>
      <c r="RKJ3" s="995"/>
      <c r="RKK3" s="995"/>
      <c r="RKL3" s="995"/>
      <c r="RKM3" s="995"/>
      <c r="RKN3" s="995"/>
      <c r="RKO3" s="995"/>
      <c r="RKP3" s="995"/>
      <c r="RKQ3" s="995"/>
      <c r="RKR3" s="995"/>
      <c r="RKS3" s="995"/>
      <c r="RKT3" s="995"/>
      <c r="RKU3" s="995"/>
      <c r="RKV3" s="995"/>
      <c r="RKW3" s="995"/>
      <c r="RKX3" s="995"/>
      <c r="RKY3" s="995"/>
      <c r="RKZ3" s="995"/>
      <c r="RLA3" s="995"/>
      <c r="RLB3" s="995"/>
      <c r="RLC3" s="995"/>
      <c r="RLD3" s="995"/>
      <c r="RLE3" s="995"/>
      <c r="RLF3" s="995"/>
      <c r="RLG3" s="995"/>
      <c r="RLH3" s="995"/>
      <c r="RLI3" s="995"/>
      <c r="RLJ3" s="995"/>
      <c r="RLK3" s="995"/>
      <c r="RLL3" s="995"/>
      <c r="RLM3" s="995"/>
      <c r="RLN3" s="995"/>
      <c r="RLO3" s="995"/>
      <c r="RLP3" s="995"/>
      <c r="RLQ3" s="995"/>
      <c r="RLR3" s="995"/>
      <c r="RLS3" s="995"/>
      <c r="RLT3" s="995"/>
      <c r="RLU3" s="995"/>
      <c r="RLV3" s="995"/>
      <c r="RLW3" s="995"/>
      <c r="RLX3" s="995"/>
      <c r="RLY3" s="995"/>
      <c r="RLZ3" s="995"/>
      <c r="RMA3" s="995"/>
      <c r="RMB3" s="995"/>
      <c r="RMC3" s="995"/>
      <c r="RMD3" s="995"/>
      <c r="RME3" s="995"/>
      <c r="RMF3" s="995"/>
      <c r="RMG3" s="995"/>
      <c r="RMH3" s="995"/>
      <c r="RMI3" s="995"/>
      <c r="RMJ3" s="995"/>
      <c r="RMK3" s="995"/>
      <c r="RML3" s="995"/>
      <c r="RMM3" s="995"/>
      <c r="RMN3" s="995"/>
      <c r="RMO3" s="995"/>
      <c r="RMP3" s="995"/>
      <c r="RMQ3" s="995"/>
      <c r="RMR3" s="995"/>
      <c r="RMS3" s="995"/>
      <c r="RMT3" s="995"/>
      <c r="RMU3" s="995"/>
      <c r="RMV3" s="995"/>
      <c r="RMW3" s="995"/>
      <c r="RMX3" s="995"/>
      <c r="RMY3" s="995"/>
      <c r="RMZ3" s="995"/>
      <c r="RNA3" s="995"/>
      <c r="RNB3" s="995"/>
      <c r="RNC3" s="995"/>
      <c r="RND3" s="995"/>
      <c r="RNE3" s="995"/>
      <c r="RNF3" s="995"/>
      <c r="RNG3" s="995"/>
      <c r="RNH3" s="995"/>
      <c r="RNI3" s="995"/>
      <c r="RNJ3" s="995"/>
      <c r="RNK3" s="995"/>
      <c r="RNL3" s="995"/>
      <c r="RNM3" s="995"/>
      <c r="RNN3" s="995"/>
      <c r="RNO3" s="995"/>
      <c r="RNP3" s="995"/>
      <c r="RNQ3" s="995"/>
      <c r="RNR3" s="995"/>
      <c r="RNS3" s="995"/>
      <c r="RNT3" s="995"/>
      <c r="RNU3" s="995"/>
      <c r="RNV3" s="995"/>
      <c r="RNW3" s="995"/>
      <c r="RNX3" s="995"/>
      <c r="RNY3" s="995"/>
      <c r="RNZ3" s="995"/>
      <c r="ROA3" s="995"/>
      <c r="ROB3" s="995"/>
      <c r="ROC3" s="995"/>
      <c r="ROD3" s="995"/>
      <c r="ROE3" s="995"/>
      <c r="ROF3" s="995"/>
      <c r="ROG3" s="995"/>
      <c r="ROH3" s="995"/>
      <c r="ROI3" s="995"/>
      <c r="ROJ3" s="995"/>
      <c r="ROK3" s="995"/>
      <c r="ROL3" s="995"/>
      <c r="ROM3" s="995"/>
      <c r="RON3" s="995"/>
      <c r="ROO3" s="995"/>
      <c r="ROP3" s="995"/>
      <c r="ROQ3" s="995"/>
      <c r="ROR3" s="995"/>
      <c r="ROS3" s="995"/>
      <c r="ROT3" s="995"/>
      <c r="ROU3" s="995"/>
      <c r="ROV3" s="995"/>
      <c r="ROW3" s="995"/>
      <c r="ROX3" s="995"/>
      <c r="ROY3" s="995"/>
      <c r="ROZ3" s="995"/>
      <c r="RPA3" s="995"/>
      <c r="RPB3" s="995"/>
      <c r="RPC3" s="995"/>
      <c r="RPD3" s="995"/>
      <c r="RPE3" s="995"/>
      <c r="RPF3" s="995"/>
      <c r="RPG3" s="995"/>
      <c r="RPH3" s="995"/>
      <c r="RPI3" s="995"/>
      <c r="RPJ3" s="995"/>
      <c r="RPK3" s="995"/>
      <c r="RPL3" s="995"/>
      <c r="RPM3" s="995"/>
      <c r="RPN3" s="995"/>
      <c r="RPO3" s="995"/>
      <c r="RPP3" s="995"/>
      <c r="RPQ3" s="995"/>
      <c r="RPR3" s="995"/>
      <c r="RPS3" s="995"/>
      <c r="RPT3" s="995"/>
      <c r="RPU3" s="995"/>
      <c r="RPV3" s="995"/>
      <c r="RPW3" s="995"/>
      <c r="RPX3" s="995"/>
      <c r="RPY3" s="995"/>
      <c r="RPZ3" s="995"/>
      <c r="RQA3" s="995"/>
      <c r="RQB3" s="995"/>
      <c r="RQC3" s="995"/>
      <c r="RQD3" s="995"/>
      <c r="RQE3" s="995"/>
      <c r="RQF3" s="995"/>
      <c r="RQG3" s="995"/>
      <c r="RQH3" s="995"/>
      <c r="RQI3" s="995"/>
      <c r="RQJ3" s="995"/>
      <c r="RQK3" s="995"/>
      <c r="RQL3" s="995"/>
      <c r="RQM3" s="995"/>
      <c r="RQN3" s="995"/>
      <c r="RQO3" s="995"/>
      <c r="RQP3" s="995"/>
      <c r="RQQ3" s="995"/>
      <c r="RQR3" s="995"/>
      <c r="RQS3" s="995"/>
      <c r="RQT3" s="995"/>
      <c r="RQU3" s="995"/>
      <c r="RQV3" s="995"/>
      <c r="RQW3" s="995"/>
      <c r="RQX3" s="995"/>
      <c r="RQY3" s="995"/>
      <c r="RQZ3" s="995"/>
      <c r="RRA3" s="995"/>
      <c r="RRB3" s="995"/>
      <c r="RRC3" s="995"/>
      <c r="RRD3" s="995"/>
      <c r="RRE3" s="995"/>
      <c r="RRF3" s="995"/>
      <c r="RRG3" s="995"/>
      <c r="RRH3" s="995"/>
      <c r="RRI3" s="995"/>
      <c r="RRJ3" s="995"/>
      <c r="RRK3" s="995"/>
      <c r="RRL3" s="995"/>
      <c r="RRM3" s="995"/>
      <c r="RRN3" s="995"/>
      <c r="RRO3" s="995"/>
      <c r="RRP3" s="995"/>
      <c r="RRQ3" s="995"/>
      <c r="RRR3" s="995"/>
      <c r="RRS3" s="995"/>
      <c r="RRT3" s="995"/>
      <c r="RRU3" s="995"/>
      <c r="RRV3" s="995"/>
      <c r="RRW3" s="995"/>
      <c r="RRX3" s="995"/>
      <c r="RRY3" s="995"/>
      <c r="RRZ3" s="995"/>
      <c r="RSA3" s="995"/>
      <c r="RSB3" s="995"/>
      <c r="RSC3" s="995"/>
      <c r="RSD3" s="995"/>
      <c r="RSE3" s="995"/>
      <c r="RSF3" s="995"/>
      <c r="RSG3" s="995"/>
      <c r="RSH3" s="995"/>
      <c r="RSI3" s="995"/>
      <c r="RSJ3" s="995"/>
      <c r="RSK3" s="995"/>
      <c r="RSL3" s="995"/>
      <c r="RSM3" s="995"/>
      <c r="RSN3" s="995"/>
      <c r="RSO3" s="995"/>
      <c r="RSP3" s="995"/>
      <c r="RSQ3" s="995"/>
      <c r="RSR3" s="995"/>
      <c r="RSS3" s="995"/>
      <c r="RST3" s="995"/>
      <c r="RSU3" s="995"/>
      <c r="RSV3" s="995"/>
      <c r="RSW3" s="995"/>
      <c r="RSX3" s="995"/>
      <c r="RSY3" s="995"/>
      <c r="RSZ3" s="995"/>
      <c r="RTA3" s="995"/>
      <c r="RTB3" s="995"/>
      <c r="RTC3" s="995"/>
      <c r="RTD3" s="995"/>
      <c r="RTE3" s="995"/>
      <c r="RTF3" s="995"/>
      <c r="RTG3" s="995"/>
      <c r="RTH3" s="995"/>
      <c r="RTI3" s="995"/>
      <c r="RTJ3" s="995"/>
      <c r="RTK3" s="995"/>
      <c r="RTL3" s="995"/>
      <c r="RTM3" s="995"/>
      <c r="RTN3" s="995"/>
      <c r="RTO3" s="995"/>
      <c r="RTP3" s="995"/>
      <c r="RTQ3" s="995"/>
      <c r="RTR3" s="995"/>
      <c r="RTS3" s="995"/>
      <c r="RTT3" s="995"/>
      <c r="RTU3" s="995"/>
      <c r="RTV3" s="995"/>
      <c r="RTW3" s="995"/>
      <c r="RTX3" s="995"/>
      <c r="RTY3" s="995"/>
      <c r="RTZ3" s="995"/>
      <c r="RUA3" s="995"/>
      <c r="RUB3" s="995"/>
      <c r="RUC3" s="995"/>
      <c r="RUD3" s="995"/>
      <c r="RUE3" s="995"/>
      <c r="RUF3" s="995"/>
      <c r="RUG3" s="995"/>
      <c r="RUH3" s="995"/>
      <c r="RUI3" s="995"/>
      <c r="RUJ3" s="995"/>
      <c r="RUK3" s="995"/>
      <c r="RUL3" s="995"/>
      <c r="RUM3" s="995"/>
      <c r="RUN3" s="995"/>
      <c r="RUO3" s="995"/>
      <c r="RUP3" s="995"/>
      <c r="RUQ3" s="995"/>
      <c r="RUR3" s="995"/>
      <c r="RUS3" s="995"/>
      <c r="RUT3" s="995"/>
      <c r="RUU3" s="995"/>
      <c r="RUV3" s="995"/>
      <c r="RUW3" s="995"/>
      <c r="RUX3" s="995"/>
      <c r="RUY3" s="995"/>
      <c r="RUZ3" s="995"/>
      <c r="RVA3" s="995"/>
      <c r="RVB3" s="995"/>
      <c r="RVC3" s="995"/>
      <c r="RVD3" s="995"/>
      <c r="RVE3" s="995"/>
      <c r="RVF3" s="995"/>
      <c r="RVG3" s="995"/>
      <c r="RVH3" s="995"/>
      <c r="RVI3" s="995"/>
      <c r="RVJ3" s="995"/>
      <c r="RVK3" s="995"/>
      <c r="RVL3" s="995"/>
      <c r="RVM3" s="995"/>
      <c r="RVN3" s="995"/>
      <c r="RVO3" s="995"/>
      <c r="RVP3" s="995"/>
      <c r="RVQ3" s="995"/>
      <c r="RVR3" s="995"/>
      <c r="RVS3" s="995"/>
      <c r="RVT3" s="995"/>
      <c r="RVU3" s="995"/>
      <c r="RVV3" s="995"/>
      <c r="RVW3" s="995"/>
      <c r="RVX3" s="995"/>
      <c r="RVY3" s="995"/>
      <c r="RVZ3" s="995"/>
      <c r="RWA3" s="995"/>
      <c r="RWB3" s="995"/>
      <c r="RWC3" s="995"/>
      <c r="RWD3" s="995"/>
      <c r="RWE3" s="995"/>
      <c r="RWF3" s="995"/>
      <c r="RWG3" s="995"/>
      <c r="RWH3" s="995"/>
      <c r="RWI3" s="995"/>
      <c r="RWJ3" s="995"/>
      <c r="RWK3" s="995"/>
      <c r="RWL3" s="995"/>
      <c r="RWM3" s="995"/>
      <c r="RWN3" s="995"/>
      <c r="RWO3" s="995"/>
      <c r="RWP3" s="995"/>
      <c r="RWQ3" s="995"/>
      <c r="RWR3" s="995"/>
      <c r="RWS3" s="995"/>
      <c r="RWT3" s="995"/>
      <c r="RWU3" s="995"/>
      <c r="RWV3" s="995"/>
      <c r="RWW3" s="995"/>
      <c r="RWX3" s="995"/>
      <c r="RWY3" s="995"/>
      <c r="RWZ3" s="995"/>
      <c r="RXA3" s="995"/>
      <c r="RXB3" s="995"/>
      <c r="RXC3" s="995"/>
      <c r="RXD3" s="995"/>
      <c r="RXE3" s="995"/>
      <c r="RXF3" s="995"/>
      <c r="RXG3" s="995"/>
      <c r="RXH3" s="995"/>
      <c r="RXI3" s="995"/>
      <c r="RXJ3" s="995"/>
      <c r="RXK3" s="995"/>
      <c r="RXL3" s="995"/>
      <c r="RXM3" s="995"/>
      <c r="RXN3" s="995"/>
      <c r="RXO3" s="995"/>
      <c r="RXP3" s="995"/>
      <c r="RXQ3" s="995"/>
      <c r="RXR3" s="995"/>
      <c r="RXS3" s="995"/>
      <c r="RXT3" s="995"/>
      <c r="RXU3" s="995"/>
      <c r="RXV3" s="995"/>
      <c r="RXW3" s="995"/>
      <c r="RXX3" s="995"/>
      <c r="RXY3" s="995"/>
      <c r="RXZ3" s="995"/>
      <c r="RYA3" s="995"/>
      <c r="RYB3" s="995"/>
      <c r="RYC3" s="995"/>
      <c r="RYD3" s="995"/>
      <c r="RYE3" s="995"/>
      <c r="RYF3" s="995"/>
      <c r="RYG3" s="995"/>
      <c r="RYH3" s="995"/>
      <c r="RYI3" s="995"/>
      <c r="RYJ3" s="995"/>
      <c r="RYK3" s="995"/>
      <c r="RYL3" s="995"/>
      <c r="RYM3" s="995"/>
      <c r="RYN3" s="995"/>
      <c r="RYO3" s="995"/>
      <c r="RYP3" s="995"/>
      <c r="RYQ3" s="995"/>
      <c r="RYR3" s="995"/>
      <c r="RYS3" s="995"/>
      <c r="RYT3" s="995"/>
      <c r="RYU3" s="995"/>
      <c r="RYV3" s="995"/>
      <c r="RYW3" s="995"/>
      <c r="RYX3" s="995"/>
      <c r="RYY3" s="995"/>
      <c r="RYZ3" s="995"/>
      <c r="RZA3" s="995"/>
      <c r="RZB3" s="995"/>
      <c r="RZC3" s="995"/>
      <c r="RZD3" s="995"/>
      <c r="RZE3" s="995"/>
      <c r="RZF3" s="995"/>
      <c r="RZG3" s="995"/>
      <c r="RZH3" s="995"/>
      <c r="RZI3" s="995"/>
      <c r="RZJ3" s="995"/>
      <c r="RZK3" s="995"/>
      <c r="RZL3" s="995"/>
      <c r="RZM3" s="995"/>
      <c r="RZN3" s="995"/>
      <c r="RZO3" s="995"/>
      <c r="RZP3" s="995"/>
      <c r="RZQ3" s="995"/>
      <c r="RZR3" s="995"/>
      <c r="RZS3" s="995"/>
      <c r="RZT3" s="995"/>
      <c r="RZU3" s="995"/>
      <c r="RZV3" s="995"/>
      <c r="RZW3" s="995"/>
      <c r="RZX3" s="995"/>
      <c r="RZY3" s="995"/>
      <c r="RZZ3" s="995"/>
      <c r="SAA3" s="995"/>
      <c r="SAB3" s="995"/>
      <c r="SAC3" s="995"/>
      <c r="SAD3" s="995"/>
      <c r="SAE3" s="995"/>
      <c r="SAF3" s="995"/>
      <c r="SAG3" s="995"/>
      <c r="SAH3" s="995"/>
      <c r="SAI3" s="995"/>
      <c r="SAJ3" s="995"/>
      <c r="SAK3" s="995"/>
      <c r="SAL3" s="995"/>
      <c r="SAM3" s="995"/>
      <c r="SAN3" s="995"/>
      <c r="SAO3" s="995"/>
      <c r="SAP3" s="995"/>
      <c r="SAQ3" s="995"/>
      <c r="SAR3" s="995"/>
      <c r="SAS3" s="995"/>
      <c r="SAT3" s="995"/>
      <c r="SAU3" s="995"/>
      <c r="SAV3" s="995"/>
      <c r="SAW3" s="995"/>
      <c r="SAX3" s="995"/>
      <c r="SAY3" s="995"/>
      <c r="SAZ3" s="995"/>
      <c r="SBA3" s="995"/>
      <c r="SBB3" s="995"/>
      <c r="SBC3" s="995"/>
      <c r="SBD3" s="995"/>
      <c r="SBE3" s="995"/>
      <c r="SBF3" s="995"/>
      <c r="SBG3" s="995"/>
      <c r="SBH3" s="995"/>
      <c r="SBI3" s="995"/>
      <c r="SBJ3" s="995"/>
      <c r="SBK3" s="995"/>
      <c r="SBL3" s="995"/>
      <c r="SBM3" s="995"/>
      <c r="SBN3" s="995"/>
      <c r="SBO3" s="995"/>
      <c r="SBP3" s="995"/>
      <c r="SBQ3" s="995"/>
      <c r="SBR3" s="995"/>
      <c r="SBS3" s="995"/>
      <c r="SBT3" s="995"/>
      <c r="SBU3" s="995"/>
      <c r="SBV3" s="995"/>
      <c r="SBW3" s="995"/>
      <c r="SBX3" s="995"/>
      <c r="SBY3" s="995"/>
      <c r="SBZ3" s="995"/>
      <c r="SCA3" s="995"/>
      <c r="SCB3" s="995"/>
      <c r="SCC3" s="995"/>
      <c r="SCD3" s="995"/>
      <c r="SCE3" s="995"/>
      <c r="SCF3" s="995"/>
      <c r="SCG3" s="995"/>
      <c r="SCH3" s="995"/>
      <c r="SCI3" s="995"/>
      <c r="SCJ3" s="995"/>
      <c r="SCK3" s="995"/>
      <c r="SCL3" s="995"/>
      <c r="SCM3" s="995"/>
      <c r="SCN3" s="995"/>
      <c r="SCO3" s="995"/>
      <c r="SCP3" s="995"/>
      <c r="SCQ3" s="995"/>
      <c r="SCR3" s="995"/>
      <c r="SCS3" s="995"/>
      <c r="SCT3" s="995"/>
      <c r="SCU3" s="995"/>
      <c r="SCV3" s="995"/>
      <c r="SCW3" s="995"/>
      <c r="SCX3" s="995"/>
      <c r="SCY3" s="995"/>
      <c r="SCZ3" s="995"/>
      <c r="SDA3" s="995"/>
      <c r="SDB3" s="995"/>
      <c r="SDC3" s="995"/>
      <c r="SDD3" s="995"/>
      <c r="SDE3" s="995"/>
      <c r="SDF3" s="995"/>
      <c r="SDG3" s="995"/>
      <c r="SDH3" s="995"/>
      <c r="SDI3" s="995"/>
      <c r="SDJ3" s="995"/>
      <c r="SDK3" s="995"/>
      <c r="SDL3" s="995"/>
      <c r="SDM3" s="995"/>
      <c r="SDN3" s="995"/>
      <c r="SDO3" s="995"/>
      <c r="SDP3" s="995"/>
      <c r="SDQ3" s="995"/>
      <c r="SDR3" s="995"/>
      <c r="SDS3" s="995"/>
      <c r="SDT3" s="995"/>
      <c r="SDU3" s="995"/>
      <c r="SDV3" s="995"/>
      <c r="SDW3" s="995"/>
      <c r="SDX3" s="995"/>
      <c r="SDY3" s="995"/>
      <c r="SDZ3" s="995"/>
      <c r="SEA3" s="995"/>
      <c r="SEB3" s="995"/>
      <c r="SEC3" s="995"/>
      <c r="SED3" s="995"/>
      <c r="SEE3" s="995"/>
      <c r="SEF3" s="995"/>
      <c r="SEG3" s="995"/>
      <c r="SEH3" s="995"/>
      <c r="SEI3" s="995"/>
      <c r="SEJ3" s="995"/>
      <c r="SEK3" s="995"/>
      <c r="SEL3" s="995"/>
      <c r="SEM3" s="995"/>
      <c r="SEN3" s="995"/>
      <c r="SEO3" s="995"/>
      <c r="SEP3" s="995"/>
      <c r="SEQ3" s="995"/>
      <c r="SER3" s="995"/>
      <c r="SES3" s="995"/>
      <c r="SET3" s="995"/>
      <c r="SEU3" s="995"/>
      <c r="SEV3" s="995"/>
      <c r="SEW3" s="995"/>
      <c r="SEX3" s="995"/>
      <c r="SEY3" s="995"/>
      <c r="SEZ3" s="995"/>
      <c r="SFA3" s="995"/>
      <c r="SFB3" s="995"/>
      <c r="SFC3" s="995"/>
      <c r="SFD3" s="995"/>
      <c r="SFE3" s="995"/>
      <c r="SFF3" s="995"/>
      <c r="SFG3" s="995"/>
      <c r="SFH3" s="995"/>
      <c r="SFI3" s="995"/>
      <c r="SFJ3" s="995"/>
      <c r="SFK3" s="995"/>
      <c r="SFL3" s="995"/>
      <c r="SFM3" s="995"/>
      <c r="SFN3" s="995"/>
      <c r="SFO3" s="995"/>
      <c r="SFP3" s="995"/>
      <c r="SFQ3" s="995"/>
      <c r="SFR3" s="995"/>
      <c r="SFS3" s="995"/>
      <c r="SFT3" s="995"/>
      <c r="SFU3" s="995"/>
      <c r="SFV3" s="995"/>
      <c r="SFW3" s="995"/>
      <c r="SFX3" s="995"/>
      <c r="SFY3" s="995"/>
      <c r="SFZ3" s="995"/>
      <c r="SGA3" s="995"/>
      <c r="SGB3" s="995"/>
      <c r="SGC3" s="995"/>
      <c r="SGD3" s="995"/>
      <c r="SGE3" s="995"/>
      <c r="SGF3" s="995"/>
      <c r="SGG3" s="995"/>
      <c r="SGH3" s="995"/>
      <c r="SGI3" s="995"/>
      <c r="SGJ3" s="995"/>
      <c r="SGK3" s="995"/>
      <c r="SGL3" s="995"/>
      <c r="SGM3" s="995"/>
      <c r="SGN3" s="995"/>
      <c r="SGO3" s="995"/>
      <c r="SGP3" s="995"/>
      <c r="SGQ3" s="995"/>
      <c r="SGR3" s="995"/>
      <c r="SGS3" s="995"/>
      <c r="SGT3" s="995"/>
      <c r="SGU3" s="995"/>
      <c r="SGV3" s="995"/>
      <c r="SGW3" s="995"/>
      <c r="SGX3" s="995"/>
      <c r="SGY3" s="995"/>
      <c r="SGZ3" s="995"/>
      <c r="SHA3" s="995"/>
      <c r="SHB3" s="995"/>
      <c r="SHC3" s="995"/>
      <c r="SHD3" s="995"/>
      <c r="SHE3" s="995"/>
      <c r="SHF3" s="995"/>
      <c r="SHG3" s="995"/>
      <c r="SHH3" s="995"/>
      <c r="SHI3" s="995"/>
      <c r="SHJ3" s="995"/>
      <c r="SHK3" s="995"/>
      <c r="SHL3" s="995"/>
      <c r="SHM3" s="995"/>
      <c r="SHN3" s="995"/>
      <c r="SHO3" s="995"/>
      <c r="SHP3" s="995"/>
      <c r="SHQ3" s="995"/>
      <c r="SHR3" s="995"/>
      <c r="SHS3" s="995"/>
      <c r="SHT3" s="995"/>
      <c r="SHU3" s="995"/>
      <c r="SHV3" s="995"/>
      <c r="SHW3" s="995"/>
      <c r="SHX3" s="995"/>
      <c r="SHY3" s="995"/>
      <c r="SHZ3" s="995"/>
      <c r="SIA3" s="995"/>
      <c r="SIB3" s="995"/>
      <c r="SIC3" s="995"/>
      <c r="SID3" s="995"/>
      <c r="SIE3" s="995"/>
      <c r="SIF3" s="995"/>
      <c r="SIG3" s="995"/>
      <c r="SIH3" s="995"/>
      <c r="SII3" s="995"/>
      <c r="SIJ3" s="995"/>
      <c r="SIK3" s="995"/>
      <c r="SIL3" s="995"/>
      <c r="SIM3" s="995"/>
      <c r="SIN3" s="995"/>
      <c r="SIO3" s="995"/>
      <c r="SIP3" s="995"/>
      <c r="SIQ3" s="995"/>
      <c r="SIR3" s="995"/>
      <c r="SIS3" s="995"/>
      <c r="SIT3" s="995"/>
      <c r="SIU3" s="995"/>
      <c r="SIV3" s="995"/>
      <c r="SIW3" s="995"/>
      <c r="SIX3" s="995"/>
      <c r="SIY3" s="995"/>
      <c r="SIZ3" s="995"/>
      <c r="SJA3" s="995"/>
      <c r="SJB3" s="995"/>
      <c r="SJC3" s="995"/>
      <c r="SJD3" s="995"/>
      <c r="SJE3" s="995"/>
      <c r="SJF3" s="995"/>
      <c r="SJG3" s="995"/>
      <c r="SJH3" s="995"/>
      <c r="SJI3" s="995"/>
      <c r="SJJ3" s="995"/>
      <c r="SJK3" s="995"/>
      <c r="SJL3" s="995"/>
      <c r="SJM3" s="995"/>
      <c r="SJN3" s="995"/>
      <c r="SJO3" s="995"/>
      <c r="SJP3" s="995"/>
      <c r="SJQ3" s="995"/>
      <c r="SJR3" s="995"/>
      <c r="SJS3" s="995"/>
      <c r="SJT3" s="995"/>
      <c r="SJU3" s="995"/>
      <c r="SJV3" s="995"/>
      <c r="SJW3" s="995"/>
      <c r="SJX3" s="995"/>
      <c r="SJY3" s="995"/>
      <c r="SJZ3" s="995"/>
      <c r="SKA3" s="995"/>
      <c r="SKB3" s="995"/>
      <c r="SKC3" s="995"/>
      <c r="SKD3" s="995"/>
      <c r="SKE3" s="995"/>
      <c r="SKF3" s="995"/>
      <c r="SKG3" s="995"/>
      <c r="SKH3" s="995"/>
      <c r="SKI3" s="995"/>
      <c r="SKJ3" s="995"/>
      <c r="SKK3" s="995"/>
      <c r="SKL3" s="995"/>
      <c r="SKM3" s="995"/>
      <c r="SKN3" s="995"/>
      <c r="SKO3" s="995"/>
      <c r="SKP3" s="995"/>
      <c r="SKQ3" s="995"/>
      <c r="SKR3" s="995"/>
      <c r="SKS3" s="995"/>
      <c r="SKT3" s="995"/>
      <c r="SKU3" s="995"/>
      <c r="SKV3" s="995"/>
      <c r="SKW3" s="995"/>
      <c r="SKX3" s="995"/>
      <c r="SKY3" s="995"/>
      <c r="SKZ3" s="995"/>
      <c r="SLA3" s="995"/>
      <c r="SLB3" s="995"/>
      <c r="SLC3" s="995"/>
      <c r="SLD3" s="995"/>
      <c r="SLE3" s="995"/>
      <c r="SLF3" s="995"/>
      <c r="SLG3" s="995"/>
      <c r="SLH3" s="995"/>
      <c r="SLI3" s="995"/>
      <c r="SLJ3" s="995"/>
      <c r="SLK3" s="995"/>
      <c r="SLL3" s="995"/>
      <c r="SLM3" s="995"/>
      <c r="SLN3" s="995"/>
      <c r="SLO3" s="995"/>
      <c r="SLP3" s="995"/>
      <c r="SLQ3" s="995"/>
      <c r="SLR3" s="995"/>
      <c r="SLS3" s="995"/>
      <c r="SLT3" s="995"/>
      <c r="SLU3" s="995"/>
      <c r="SLV3" s="995"/>
      <c r="SLW3" s="995"/>
      <c r="SLX3" s="995"/>
      <c r="SLY3" s="995"/>
      <c r="SLZ3" s="995"/>
      <c r="SMA3" s="995"/>
      <c r="SMB3" s="995"/>
      <c r="SMC3" s="995"/>
      <c r="SMD3" s="995"/>
      <c r="SME3" s="995"/>
      <c r="SMF3" s="995"/>
      <c r="SMG3" s="995"/>
      <c r="SMH3" s="995"/>
      <c r="SMI3" s="995"/>
      <c r="SMJ3" s="995"/>
      <c r="SMK3" s="995"/>
      <c r="SML3" s="995"/>
      <c r="SMM3" s="995"/>
      <c r="SMN3" s="995"/>
      <c r="SMO3" s="995"/>
      <c r="SMP3" s="995"/>
      <c r="SMQ3" s="995"/>
      <c r="SMR3" s="995"/>
      <c r="SMS3" s="995"/>
      <c r="SMT3" s="995"/>
      <c r="SMU3" s="995"/>
      <c r="SMV3" s="995"/>
      <c r="SMW3" s="995"/>
      <c r="SMX3" s="995"/>
      <c r="SMY3" s="995"/>
      <c r="SMZ3" s="995"/>
      <c r="SNA3" s="995"/>
      <c r="SNB3" s="995"/>
      <c r="SNC3" s="995"/>
      <c r="SND3" s="995"/>
      <c r="SNE3" s="995"/>
      <c r="SNF3" s="995"/>
      <c r="SNG3" s="995"/>
      <c r="SNH3" s="995"/>
      <c r="SNI3" s="995"/>
      <c r="SNJ3" s="995"/>
      <c r="SNK3" s="995"/>
      <c r="SNL3" s="995"/>
      <c r="SNM3" s="995"/>
      <c r="SNN3" s="995"/>
      <c r="SNO3" s="995"/>
      <c r="SNP3" s="995"/>
      <c r="SNQ3" s="995"/>
      <c r="SNR3" s="995"/>
      <c r="SNS3" s="995"/>
      <c r="SNT3" s="995"/>
      <c r="SNU3" s="995"/>
      <c r="SNV3" s="995"/>
      <c r="SNW3" s="995"/>
      <c r="SNX3" s="995"/>
      <c r="SNY3" s="995"/>
      <c r="SNZ3" s="995"/>
      <c r="SOA3" s="995"/>
      <c r="SOB3" s="995"/>
      <c r="SOC3" s="995"/>
      <c r="SOD3" s="995"/>
      <c r="SOE3" s="995"/>
      <c r="SOF3" s="995"/>
      <c r="SOG3" s="995"/>
      <c r="SOH3" s="995"/>
      <c r="SOI3" s="995"/>
      <c r="SOJ3" s="995"/>
      <c r="SOK3" s="995"/>
      <c r="SOL3" s="995"/>
      <c r="SOM3" s="995"/>
      <c r="SON3" s="995"/>
      <c r="SOO3" s="995"/>
      <c r="SOP3" s="995"/>
      <c r="SOQ3" s="995"/>
      <c r="SOR3" s="995"/>
      <c r="SOS3" s="995"/>
      <c r="SOT3" s="995"/>
      <c r="SOU3" s="995"/>
      <c r="SOV3" s="995"/>
      <c r="SOW3" s="995"/>
      <c r="SOX3" s="995"/>
      <c r="SOY3" s="995"/>
      <c r="SOZ3" s="995"/>
      <c r="SPA3" s="995"/>
      <c r="SPB3" s="995"/>
      <c r="SPC3" s="995"/>
      <c r="SPD3" s="995"/>
      <c r="SPE3" s="995"/>
      <c r="SPF3" s="995"/>
      <c r="SPG3" s="995"/>
      <c r="SPH3" s="995"/>
      <c r="SPI3" s="995"/>
      <c r="SPJ3" s="995"/>
      <c r="SPK3" s="995"/>
      <c r="SPL3" s="995"/>
      <c r="SPM3" s="995"/>
      <c r="SPN3" s="995"/>
      <c r="SPO3" s="995"/>
      <c r="SPP3" s="995"/>
      <c r="SPQ3" s="995"/>
      <c r="SPR3" s="995"/>
      <c r="SPS3" s="995"/>
      <c r="SPT3" s="995"/>
      <c r="SPU3" s="995"/>
      <c r="SPV3" s="995"/>
      <c r="SPW3" s="995"/>
      <c r="SPX3" s="995"/>
      <c r="SPY3" s="995"/>
      <c r="SPZ3" s="995"/>
      <c r="SQA3" s="995"/>
      <c r="SQB3" s="995"/>
      <c r="SQC3" s="995"/>
      <c r="SQD3" s="995"/>
      <c r="SQE3" s="995"/>
      <c r="SQF3" s="995"/>
      <c r="SQG3" s="995"/>
      <c r="SQH3" s="995"/>
      <c r="SQI3" s="995"/>
      <c r="SQJ3" s="995"/>
      <c r="SQK3" s="995"/>
      <c r="SQL3" s="995"/>
      <c r="SQM3" s="995"/>
      <c r="SQN3" s="995"/>
      <c r="SQO3" s="995"/>
      <c r="SQP3" s="995"/>
      <c r="SQQ3" s="995"/>
      <c r="SQR3" s="995"/>
      <c r="SQS3" s="995"/>
      <c r="SQT3" s="995"/>
      <c r="SQU3" s="995"/>
      <c r="SQV3" s="995"/>
      <c r="SQW3" s="995"/>
      <c r="SQX3" s="995"/>
      <c r="SQY3" s="995"/>
      <c r="SQZ3" s="995"/>
      <c r="SRA3" s="995"/>
      <c r="SRB3" s="995"/>
      <c r="SRC3" s="995"/>
      <c r="SRD3" s="995"/>
      <c r="SRE3" s="995"/>
      <c r="SRF3" s="995"/>
      <c r="SRG3" s="995"/>
      <c r="SRH3" s="995"/>
      <c r="SRI3" s="995"/>
      <c r="SRJ3" s="995"/>
      <c r="SRK3" s="995"/>
      <c r="SRL3" s="995"/>
      <c r="SRM3" s="995"/>
      <c r="SRN3" s="995"/>
      <c r="SRO3" s="995"/>
      <c r="SRP3" s="995"/>
      <c r="SRQ3" s="995"/>
      <c r="SRR3" s="995"/>
      <c r="SRS3" s="995"/>
      <c r="SRT3" s="995"/>
      <c r="SRU3" s="995"/>
      <c r="SRV3" s="995"/>
      <c r="SRW3" s="995"/>
      <c r="SRX3" s="995"/>
      <c r="SRY3" s="995"/>
      <c r="SRZ3" s="995"/>
      <c r="SSA3" s="995"/>
      <c r="SSB3" s="995"/>
      <c r="SSC3" s="995"/>
      <c r="SSD3" s="995"/>
      <c r="SSE3" s="995"/>
      <c r="SSF3" s="995"/>
      <c r="SSG3" s="995"/>
      <c r="SSH3" s="995"/>
      <c r="SSI3" s="995"/>
      <c r="SSJ3" s="995"/>
      <c r="SSK3" s="995"/>
      <c r="SSL3" s="995"/>
      <c r="SSM3" s="995"/>
      <c r="SSN3" s="995"/>
      <c r="SSO3" s="995"/>
      <c r="SSP3" s="995"/>
      <c r="SSQ3" s="995"/>
      <c r="SSR3" s="995"/>
      <c r="SSS3" s="995"/>
      <c r="SST3" s="995"/>
      <c r="SSU3" s="995"/>
      <c r="SSV3" s="995"/>
      <c r="SSW3" s="995"/>
      <c r="SSX3" s="995"/>
      <c r="SSY3" s="995"/>
      <c r="SSZ3" s="995"/>
      <c r="STA3" s="995"/>
      <c r="STB3" s="995"/>
      <c r="STC3" s="995"/>
      <c r="STD3" s="995"/>
      <c r="STE3" s="995"/>
      <c r="STF3" s="995"/>
      <c r="STG3" s="995"/>
      <c r="STH3" s="995"/>
      <c r="STI3" s="995"/>
      <c r="STJ3" s="995"/>
      <c r="STK3" s="995"/>
      <c r="STL3" s="995"/>
      <c r="STM3" s="995"/>
      <c r="STN3" s="995"/>
      <c r="STO3" s="995"/>
      <c r="STP3" s="995"/>
      <c r="STQ3" s="995"/>
      <c r="STR3" s="995"/>
      <c r="STS3" s="995"/>
      <c r="STT3" s="995"/>
      <c r="STU3" s="995"/>
      <c r="STV3" s="995"/>
      <c r="STW3" s="995"/>
      <c r="STX3" s="995"/>
      <c r="STY3" s="995"/>
      <c r="STZ3" s="995"/>
      <c r="SUA3" s="995"/>
      <c r="SUB3" s="995"/>
      <c r="SUC3" s="995"/>
      <c r="SUD3" s="995"/>
      <c r="SUE3" s="995"/>
      <c r="SUF3" s="995"/>
      <c r="SUG3" s="995"/>
      <c r="SUH3" s="995"/>
      <c r="SUI3" s="995"/>
      <c r="SUJ3" s="995"/>
      <c r="SUK3" s="995"/>
      <c r="SUL3" s="995"/>
      <c r="SUM3" s="995"/>
      <c r="SUN3" s="995"/>
      <c r="SUO3" s="995"/>
      <c r="SUP3" s="995"/>
      <c r="SUQ3" s="995"/>
      <c r="SUR3" s="995"/>
      <c r="SUS3" s="995"/>
      <c r="SUT3" s="995"/>
      <c r="SUU3" s="995"/>
      <c r="SUV3" s="995"/>
      <c r="SUW3" s="995"/>
      <c r="SUX3" s="995"/>
      <c r="SUY3" s="995"/>
      <c r="SUZ3" s="995"/>
      <c r="SVA3" s="995"/>
      <c r="SVB3" s="995"/>
      <c r="SVC3" s="995"/>
      <c r="SVD3" s="995"/>
      <c r="SVE3" s="995"/>
      <c r="SVF3" s="995"/>
      <c r="SVG3" s="995"/>
      <c r="SVH3" s="995"/>
      <c r="SVI3" s="995"/>
      <c r="SVJ3" s="995"/>
      <c r="SVK3" s="995"/>
      <c r="SVL3" s="995"/>
      <c r="SVM3" s="995"/>
      <c r="SVN3" s="995"/>
      <c r="SVO3" s="995"/>
      <c r="SVP3" s="995"/>
      <c r="SVQ3" s="995"/>
      <c r="SVR3" s="995"/>
      <c r="SVS3" s="995"/>
      <c r="SVT3" s="995"/>
      <c r="SVU3" s="995"/>
      <c r="SVV3" s="995"/>
      <c r="SVW3" s="995"/>
      <c r="SVX3" s="995"/>
      <c r="SVY3" s="995"/>
      <c r="SVZ3" s="995"/>
      <c r="SWA3" s="995"/>
      <c r="SWB3" s="995"/>
      <c r="SWC3" s="995"/>
      <c r="SWD3" s="995"/>
      <c r="SWE3" s="995"/>
      <c r="SWF3" s="995"/>
      <c r="SWG3" s="995"/>
      <c r="SWH3" s="995"/>
      <c r="SWI3" s="995"/>
      <c r="SWJ3" s="995"/>
      <c r="SWK3" s="995"/>
      <c r="SWL3" s="995"/>
      <c r="SWM3" s="995"/>
      <c r="SWN3" s="995"/>
      <c r="SWO3" s="995"/>
      <c r="SWP3" s="995"/>
      <c r="SWQ3" s="995"/>
      <c r="SWR3" s="995"/>
      <c r="SWS3" s="995"/>
      <c r="SWT3" s="995"/>
      <c r="SWU3" s="995"/>
      <c r="SWV3" s="995"/>
      <c r="SWW3" s="995"/>
      <c r="SWX3" s="995"/>
      <c r="SWY3" s="995"/>
      <c r="SWZ3" s="995"/>
      <c r="SXA3" s="995"/>
      <c r="SXB3" s="995"/>
      <c r="SXC3" s="995"/>
      <c r="SXD3" s="995"/>
      <c r="SXE3" s="995"/>
      <c r="SXF3" s="995"/>
      <c r="SXG3" s="995"/>
      <c r="SXH3" s="995"/>
      <c r="SXI3" s="995"/>
      <c r="SXJ3" s="995"/>
      <c r="SXK3" s="995"/>
      <c r="SXL3" s="995"/>
      <c r="SXM3" s="995"/>
      <c r="SXN3" s="995"/>
      <c r="SXO3" s="995"/>
      <c r="SXP3" s="995"/>
      <c r="SXQ3" s="995"/>
      <c r="SXR3" s="995"/>
      <c r="SXS3" s="995"/>
      <c r="SXT3" s="995"/>
      <c r="SXU3" s="995"/>
      <c r="SXV3" s="995"/>
      <c r="SXW3" s="995"/>
      <c r="SXX3" s="995"/>
      <c r="SXY3" s="995"/>
      <c r="SXZ3" s="995"/>
      <c r="SYA3" s="995"/>
      <c r="SYB3" s="995"/>
      <c r="SYC3" s="995"/>
      <c r="SYD3" s="995"/>
      <c r="SYE3" s="995"/>
      <c r="SYF3" s="995"/>
      <c r="SYG3" s="995"/>
      <c r="SYH3" s="995"/>
      <c r="SYI3" s="995"/>
      <c r="SYJ3" s="995"/>
      <c r="SYK3" s="995"/>
      <c r="SYL3" s="995"/>
      <c r="SYM3" s="995"/>
      <c r="SYN3" s="995"/>
      <c r="SYO3" s="995"/>
      <c r="SYP3" s="995"/>
      <c r="SYQ3" s="995"/>
      <c r="SYR3" s="995"/>
      <c r="SYS3" s="995"/>
      <c r="SYT3" s="995"/>
      <c r="SYU3" s="995"/>
      <c r="SYV3" s="995"/>
      <c r="SYW3" s="995"/>
      <c r="SYX3" s="995"/>
      <c r="SYY3" s="995"/>
      <c r="SYZ3" s="995"/>
      <c r="SZA3" s="995"/>
      <c r="SZB3" s="995"/>
      <c r="SZC3" s="995"/>
      <c r="SZD3" s="995"/>
      <c r="SZE3" s="995"/>
      <c r="SZF3" s="995"/>
      <c r="SZG3" s="995"/>
      <c r="SZH3" s="995"/>
      <c r="SZI3" s="995"/>
      <c r="SZJ3" s="995"/>
      <c r="SZK3" s="995"/>
      <c r="SZL3" s="995"/>
      <c r="SZM3" s="995"/>
      <c r="SZN3" s="995"/>
      <c r="SZO3" s="995"/>
      <c r="SZP3" s="995"/>
      <c r="SZQ3" s="995"/>
      <c r="SZR3" s="995"/>
      <c r="SZS3" s="995"/>
      <c r="SZT3" s="995"/>
      <c r="SZU3" s="995"/>
      <c r="SZV3" s="995"/>
      <c r="SZW3" s="995"/>
      <c r="SZX3" s="995"/>
      <c r="SZY3" s="995"/>
      <c r="SZZ3" s="995"/>
      <c r="TAA3" s="995"/>
      <c r="TAB3" s="995"/>
      <c r="TAC3" s="995"/>
      <c r="TAD3" s="995"/>
      <c r="TAE3" s="995"/>
      <c r="TAF3" s="995"/>
      <c r="TAG3" s="995"/>
      <c r="TAH3" s="995"/>
      <c r="TAI3" s="995"/>
      <c r="TAJ3" s="995"/>
      <c r="TAK3" s="995"/>
      <c r="TAL3" s="995"/>
      <c r="TAM3" s="995"/>
      <c r="TAN3" s="995"/>
      <c r="TAO3" s="995"/>
      <c r="TAP3" s="995"/>
      <c r="TAQ3" s="995"/>
      <c r="TAR3" s="995"/>
      <c r="TAS3" s="995"/>
      <c r="TAT3" s="995"/>
      <c r="TAU3" s="995"/>
      <c r="TAV3" s="995"/>
      <c r="TAW3" s="995"/>
      <c r="TAX3" s="995"/>
      <c r="TAY3" s="995"/>
      <c r="TAZ3" s="995"/>
      <c r="TBA3" s="995"/>
      <c r="TBB3" s="995"/>
      <c r="TBC3" s="995"/>
      <c r="TBD3" s="995"/>
      <c r="TBE3" s="995"/>
      <c r="TBF3" s="995"/>
      <c r="TBG3" s="995"/>
      <c r="TBH3" s="995"/>
      <c r="TBI3" s="995"/>
      <c r="TBJ3" s="995"/>
      <c r="TBK3" s="995"/>
      <c r="TBL3" s="995"/>
      <c r="TBM3" s="995"/>
      <c r="TBN3" s="995"/>
      <c r="TBO3" s="995"/>
      <c r="TBP3" s="995"/>
      <c r="TBQ3" s="995"/>
      <c r="TBR3" s="995"/>
      <c r="TBS3" s="995"/>
      <c r="TBT3" s="995"/>
      <c r="TBU3" s="995"/>
      <c r="TBV3" s="995"/>
      <c r="TBW3" s="995"/>
      <c r="TBX3" s="995"/>
      <c r="TBY3" s="995"/>
      <c r="TBZ3" s="995"/>
      <c r="TCA3" s="995"/>
      <c r="TCB3" s="995"/>
      <c r="TCC3" s="995"/>
      <c r="TCD3" s="995"/>
      <c r="TCE3" s="995"/>
      <c r="TCF3" s="995"/>
      <c r="TCG3" s="995"/>
      <c r="TCH3" s="995"/>
      <c r="TCI3" s="995"/>
      <c r="TCJ3" s="995"/>
      <c r="TCK3" s="995"/>
      <c r="TCL3" s="995"/>
      <c r="TCM3" s="995"/>
      <c r="TCN3" s="995"/>
      <c r="TCO3" s="995"/>
      <c r="TCP3" s="995"/>
      <c r="TCQ3" s="995"/>
      <c r="TCR3" s="995"/>
      <c r="TCS3" s="995"/>
      <c r="TCT3" s="995"/>
      <c r="TCU3" s="995"/>
      <c r="TCV3" s="995"/>
      <c r="TCW3" s="995"/>
      <c r="TCX3" s="995"/>
      <c r="TCY3" s="995"/>
      <c r="TCZ3" s="995"/>
      <c r="TDA3" s="995"/>
      <c r="TDB3" s="995"/>
      <c r="TDC3" s="995"/>
      <c r="TDD3" s="995"/>
      <c r="TDE3" s="995"/>
      <c r="TDF3" s="995"/>
      <c r="TDG3" s="995"/>
      <c r="TDH3" s="995"/>
      <c r="TDI3" s="995"/>
      <c r="TDJ3" s="995"/>
      <c r="TDK3" s="995"/>
      <c r="TDL3" s="995"/>
      <c r="TDM3" s="995"/>
      <c r="TDN3" s="995"/>
      <c r="TDO3" s="995"/>
      <c r="TDP3" s="995"/>
      <c r="TDQ3" s="995"/>
      <c r="TDR3" s="995"/>
      <c r="TDS3" s="995"/>
      <c r="TDT3" s="995"/>
      <c r="TDU3" s="995"/>
      <c r="TDV3" s="995"/>
      <c r="TDW3" s="995"/>
      <c r="TDX3" s="995"/>
      <c r="TDY3" s="995"/>
      <c r="TDZ3" s="995"/>
      <c r="TEA3" s="995"/>
      <c r="TEB3" s="995"/>
      <c r="TEC3" s="995"/>
      <c r="TED3" s="995"/>
      <c r="TEE3" s="995"/>
      <c r="TEF3" s="995"/>
      <c r="TEG3" s="995"/>
      <c r="TEH3" s="995"/>
      <c r="TEI3" s="995"/>
      <c r="TEJ3" s="995"/>
      <c r="TEK3" s="995"/>
      <c r="TEL3" s="995"/>
      <c r="TEM3" s="995"/>
      <c r="TEN3" s="995"/>
      <c r="TEO3" s="995"/>
      <c r="TEP3" s="995"/>
      <c r="TEQ3" s="995"/>
      <c r="TER3" s="995"/>
      <c r="TES3" s="995"/>
      <c r="TET3" s="995"/>
      <c r="TEU3" s="995"/>
      <c r="TEV3" s="995"/>
      <c r="TEW3" s="995"/>
      <c r="TEX3" s="995"/>
      <c r="TEY3" s="995"/>
      <c r="TEZ3" s="995"/>
      <c r="TFA3" s="995"/>
      <c r="TFB3" s="995"/>
      <c r="TFC3" s="995"/>
      <c r="TFD3" s="995"/>
      <c r="TFE3" s="995"/>
      <c r="TFF3" s="995"/>
      <c r="TFG3" s="995"/>
      <c r="TFH3" s="995"/>
      <c r="TFI3" s="995"/>
      <c r="TFJ3" s="995"/>
      <c r="TFK3" s="995"/>
      <c r="TFL3" s="995"/>
      <c r="TFM3" s="995"/>
      <c r="TFN3" s="995"/>
      <c r="TFO3" s="995"/>
      <c r="TFP3" s="995"/>
      <c r="TFQ3" s="995"/>
      <c r="TFR3" s="995"/>
      <c r="TFS3" s="995"/>
      <c r="TFT3" s="995"/>
      <c r="TFU3" s="995"/>
      <c r="TFV3" s="995"/>
      <c r="TFW3" s="995"/>
      <c r="TFX3" s="995"/>
      <c r="TFY3" s="995"/>
      <c r="TFZ3" s="995"/>
      <c r="TGA3" s="995"/>
      <c r="TGB3" s="995"/>
      <c r="TGC3" s="995"/>
      <c r="TGD3" s="995"/>
      <c r="TGE3" s="995"/>
      <c r="TGF3" s="995"/>
      <c r="TGG3" s="995"/>
      <c r="TGH3" s="995"/>
      <c r="TGI3" s="995"/>
      <c r="TGJ3" s="995"/>
      <c r="TGK3" s="995"/>
      <c r="TGL3" s="995"/>
      <c r="TGM3" s="995"/>
      <c r="TGN3" s="995"/>
      <c r="TGO3" s="995"/>
      <c r="TGP3" s="995"/>
      <c r="TGQ3" s="995"/>
      <c r="TGR3" s="995"/>
      <c r="TGS3" s="995"/>
      <c r="TGT3" s="995"/>
      <c r="TGU3" s="995"/>
      <c r="TGV3" s="995"/>
      <c r="TGW3" s="995"/>
      <c r="TGX3" s="995"/>
      <c r="TGY3" s="995"/>
      <c r="TGZ3" s="995"/>
      <c r="THA3" s="995"/>
      <c r="THB3" s="995"/>
      <c r="THC3" s="995"/>
      <c r="THD3" s="995"/>
      <c r="THE3" s="995"/>
      <c r="THF3" s="995"/>
      <c r="THG3" s="995"/>
      <c r="THH3" s="995"/>
      <c r="THI3" s="995"/>
      <c r="THJ3" s="995"/>
      <c r="THK3" s="995"/>
      <c r="THL3" s="995"/>
      <c r="THM3" s="995"/>
      <c r="THN3" s="995"/>
      <c r="THO3" s="995"/>
      <c r="THP3" s="995"/>
      <c r="THQ3" s="995"/>
      <c r="THR3" s="995"/>
      <c r="THS3" s="995"/>
      <c r="THT3" s="995"/>
      <c r="THU3" s="995"/>
      <c r="THV3" s="995"/>
      <c r="THW3" s="995"/>
      <c r="THX3" s="995"/>
      <c r="THY3" s="995"/>
      <c r="THZ3" s="995"/>
      <c r="TIA3" s="995"/>
      <c r="TIB3" s="995"/>
      <c r="TIC3" s="995"/>
      <c r="TID3" s="995"/>
      <c r="TIE3" s="995"/>
      <c r="TIF3" s="995"/>
      <c r="TIG3" s="995"/>
      <c r="TIH3" s="995"/>
      <c r="TII3" s="995"/>
      <c r="TIJ3" s="995"/>
      <c r="TIK3" s="995"/>
      <c r="TIL3" s="995"/>
      <c r="TIM3" s="995"/>
      <c r="TIN3" s="995"/>
      <c r="TIO3" s="995"/>
      <c r="TIP3" s="995"/>
      <c r="TIQ3" s="995"/>
      <c r="TIR3" s="995"/>
      <c r="TIS3" s="995"/>
      <c r="TIT3" s="995"/>
      <c r="TIU3" s="995"/>
      <c r="TIV3" s="995"/>
      <c r="TIW3" s="995"/>
      <c r="TIX3" s="995"/>
      <c r="TIY3" s="995"/>
      <c r="TIZ3" s="995"/>
      <c r="TJA3" s="995"/>
      <c r="TJB3" s="995"/>
      <c r="TJC3" s="995"/>
      <c r="TJD3" s="995"/>
      <c r="TJE3" s="995"/>
      <c r="TJF3" s="995"/>
      <c r="TJG3" s="995"/>
      <c r="TJH3" s="995"/>
      <c r="TJI3" s="995"/>
      <c r="TJJ3" s="995"/>
      <c r="TJK3" s="995"/>
      <c r="TJL3" s="995"/>
      <c r="TJM3" s="995"/>
      <c r="TJN3" s="995"/>
      <c r="TJO3" s="995"/>
      <c r="TJP3" s="995"/>
      <c r="TJQ3" s="995"/>
      <c r="TJR3" s="995"/>
      <c r="TJS3" s="995"/>
      <c r="TJT3" s="995"/>
      <c r="TJU3" s="995"/>
      <c r="TJV3" s="995"/>
      <c r="TJW3" s="995"/>
      <c r="TJX3" s="995"/>
      <c r="TJY3" s="995"/>
      <c r="TJZ3" s="995"/>
      <c r="TKA3" s="995"/>
      <c r="TKB3" s="995"/>
      <c r="TKC3" s="995"/>
      <c r="TKD3" s="995"/>
      <c r="TKE3" s="995"/>
      <c r="TKF3" s="995"/>
      <c r="TKG3" s="995"/>
      <c r="TKH3" s="995"/>
      <c r="TKI3" s="995"/>
      <c r="TKJ3" s="995"/>
      <c r="TKK3" s="995"/>
      <c r="TKL3" s="995"/>
      <c r="TKM3" s="995"/>
      <c r="TKN3" s="995"/>
      <c r="TKO3" s="995"/>
      <c r="TKP3" s="995"/>
      <c r="TKQ3" s="995"/>
      <c r="TKR3" s="995"/>
      <c r="TKS3" s="995"/>
      <c r="TKT3" s="995"/>
      <c r="TKU3" s="995"/>
      <c r="TKV3" s="995"/>
      <c r="TKW3" s="995"/>
      <c r="TKX3" s="995"/>
      <c r="TKY3" s="995"/>
      <c r="TKZ3" s="995"/>
      <c r="TLA3" s="995"/>
      <c r="TLB3" s="995"/>
      <c r="TLC3" s="995"/>
      <c r="TLD3" s="995"/>
      <c r="TLE3" s="995"/>
      <c r="TLF3" s="995"/>
      <c r="TLG3" s="995"/>
      <c r="TLH3" s="995"/>
      <c r="TLI3" s="995"/>
      <c r="TLJ3" s="995"/>
      <c r="TLK3" s="995"/>
      <c r="TLL3" s="995"/>
      <c r="TLM3" s="995"/>
      <c r="TLN3" s="995"/>
      <c r="TLO3" s="995"/>
      <c r="TLP3" s="995"/>
      <c r="TLQ3" s="995"/>
      <c r="TLR3" s="995"/>
      <c r="TLS3" s="995"/>
      <c r="TLT3" s="995"/>
      <c r="TLU3" s="995"/>
      <c r="TLV3" s="995"/>
      <c r="TLW3" s="995"/>
      <c r="TLX3" s="995"/>
      <c r="TLY3" s="995"/>
      <c r="TLZ3" s="995"/>
      <c r="TMA3" s="995"/>
      <c r="TMB3" s="995"/>
      <c r="TMC3" s="995"/>
      <c r="TMD3" s="995"/>
      <c r="TME3" s="995"/>
      <c r="TMF3" s="995"/>
      <c r="TMG3" s="995"/>
      <c r="TMH3" s="995"/>
      <c r="TMI3" s="995"/>
      <c r="TMJ3" s="995"/>
      <c r="TMK3" s="995"/>
      <c r="TML3" s="995"/>
      <c r="TMM3" s="995"/>
      <c r="TMN3" s="995"/>
      <c r="TMO3" s="995"/>
      <c r="TMP3" s="995"/>
      <c r="TMQ3" s="995"/>
      <c r="TMR3" s="995"/>
      <c r="TMS3" s="995"/>
      <c r="TMT3" s="995"/>
      <c r="TMU3" s="995"/>
      <c r="TMV3" s="995"/>
      <c r="TMW3" s="995"/>
      <c r="TMX3" s="995"/>
      <c r="TMY3" s="995"/>
      <c r="TMZ3" s="995"/>
      <c r="TNA3" s="995"/>
      <c r="TNB3" s="995"/>
      <c r="TNC3" s="995"/>
      <c r="TND3" s="995"/>
      <c r="TNE3" s="995"/>
      <c r="TNF3" s="995"/>
      <c r="TNG3" s="995"/>
      <c r="TNH3" s="995"/>
      <c r="TNI3" s="995"/>
      <c r="TNJ3" s="995"/>
      <c r="TNK3" s="995"/>
      <c r="TNL3" s="995"/>
      <c r="TNM3" s="995"/>
      <c r="TNN3" s="995"/>
      <c r="TNO3" s="995"/>
      <c r="TNP3" s="995"/>
      <c r="TNQ3" s="995"/>
      <c r="TNR3" s="995"/>
      <c r="TNS3" s="995"/>
      <c r="TNT3" s="995"/>
      <c r="TNU3" s="995"/>
      <c r="TNV3" s="995"/>
      <c r="TNW3" s="995"/>
      <c r="TNX3" s="995"/>
      <c r="TNY3" s="995"/>
      <c r="TNZ3" s="995"/>
      <c r="TOA3" s="995"/>
      <c r="TOB3" s="995"/>
      <c r="TOC3" s="995"/>
      <c r="TOD3" s="995"/>
      <c r="TOE3" s="995"/>
      <c r="TOF3" s="995"/>
      <c r="TOG3" s="995"/>
      <c r="TOH3" s="995"/>
      <c r="TOI3" s="995"/>
      <c r="TOJ3" s="995"/>
      <c r="TOK3" s="995"/>
      <c r="TOL3" s="995"/>
      <c r="TOM3" s="995"/>
      <c r="TON3" s="995"/>
      <c r="TOO3" s="995"/>
      <c r="TOP3" s="995"/>
      <c r="TOQ3" s="995"/>
      <c r="TOR3" s="995"/>
      <c r="TOS3" s="995"/>
      <c r="TOT3" s="995"/>
      <c r="TOU3" s="995"/>
      <c r="TOV3" s="995"/>
      <c r="TOW3" s="995"/>
      <c r="TOX3" s="995"/>
      <c r="TOY3" s="995"/>
      <c r="TOZ3" s="995"/>
      <c r="TPA3" s="995"/>
      <c r="TPB3" s="995"/>
      <c r="TPC3" s="995"/>
      <c r="TPD3" s="995"/>
      <c r="TPE3" s="995"/>
      <c r="TPF3" s="995"/>
      <c r="TPG3" s="995"/>
      <c r="TPH3" s="995"/>
      <c r="TPI3" s="995"/>
      <c r="TPJ3" s="995"/>
      <c r="TPK3" s="995"/>
      <c r="TPL3" s="995"/>
      <c r="TPM3" s="995"/>
      <c r="TPN3" s="995"/>
      <c r="TPO3" s="995"/>
      <c r="TPP3" s="995"/>
      <c r="TPQ3" s="995"/>
      <c r="TPR3" s="995"/>
      <c r="TPS3" s="995"/>
      <c r="TPT3" s="995"/>
      <c r="TPU3" s="995"/>
      <c r="TPV3" s="995"/>
      <c r="TPW3" s="995"/>
      <c r="TPX3" s="995"/>
      <c r="TPY3" s="995"/>
      <c r="TPZ3" s="995"/>
      <c r="TQA3" s="995"/>
      <c r="TQB3" s="995"/>
      <c r="TQC3" s="995"/>
      <c r="TQD3" s="995"/>
      <c r="TQE3" s="995"/>
      <c r="TQF3" s="995"/>
      <c r="TQG3" s="995"/>
      <c r="TQH3" s="995"/>
      <c r="TQI3" s="995"/>
      <c r="TQJ3" s="995"/>
      <c r="TQK3" s="995"/>
      <c r="TQL3" s="995"/>
      <c r="TQM3" s="995"/>
      <c r="TQN3" s="995"/>
      <c r="TQO3" s="995"/>
      <c r="TQP3" s="995"/>
      <c r="TQQ3" s="995"/>
      <c r="TQR3" s="995"/>
      <c r="TQS3" s="995"/>
      <c r="TQT3" s="995"/>
      <c r="TQU3" s="995"/>
      <c r="TQV3" s="995"/>
      <c r="TQW3" s="995"/>
      <c r="TQX3" s="995"/>
      <c r="TQY3" s="995"/>
      <c r="TQZ3" s="995"/>
      <c r="TRA3" s="995"/>
      <c r="TRB3" s="995"/>
      <c r="TRC3" s="995"/>
      <c r="TRD3" s="995"/>
      <c r="TRE3" s="995"/>
      <c r="TRF3" s="995"/>
      <c r="TRG3" s="995"/>
      <c r="TRH3" s="995"/>
      <c r="TRI3" s="995"/>
      <c r="TRJ3" s="995"/>
      <c r="TRK3" s="995"/>
      <c r="TRL3" s="995"/>
      <c r="TRM3" s="995"/>
      <c r="TRN3" s="995"/>
      <c r="TRO3" s="995"/>
      <c r="TRP3" s="995"/>
      <c r="TRQ3" s="995"/>
      <c r="TRR3" s="995"/>
      <c r="TRS3" s="995"/>
      <c r="TRT3" s="995"/>
      <c r="TRU3" s="995"/>
      <c r="TRV3" s="995"/>
      <c r="TRW3" s="995"/>
      <c r="TRX3" s="995"/>
      <c r="TRY3" s="995"/>
      <c r="TRZ3" s="995"/>
      <c r="TSA3" s="995"/>
      <c r="TSB3" s="995"/>
      <c r="TSC3" s="995"/>
      <c r="TSD3" s="995"/>
      <c r="TSE3" s="995"/>
      <c r="TSF3" s="995"/>
      <c r="TSG3" s="995"/>
      <c r="TSH3" s="995"/>
      <c r="TSI3" s="995"/>
      <c r="TSJ3" s="995"/>
      <c r="TSK3" s="995"/>
      <c r="TSL3" s="995"/>
      <c r="TSM3" s="995"/>
      <c r="TSN3" s="995"/>
      <c r="TSO3" s="995"/>
      <c r="TSP3" s="995"/>
      <c r="TSQ3" s="995"/>
      <c r="TSR3" s="995"/>
      <c r="TSS3" s="995"/>
      <c r="TST3" s="995"/>
      <c r="TSU3" s="995"/>
      <c r="TSV3" s="995"/>
      <c r="TSW3" s="995"/>
      <c r="TSX3" s="995"/>
      <c r="TSY3" s="995"/>
      <c r="TSZ3" s="995"/>
      <c r="TTA3" s="995"/>
      <c r="TTB3" s="995"/>
      <c r="TTC3" s="995"/>
      <c r="TTD3" s="995"/>
      <c r="TTE3" s="995"/>
      <c r="TTF3" s="995"/>
      <c r="TTG3" s="995"/>
      <c r="TTH3" s="995"/>
      <c r="TTI3" s="995"/>
      <c r="TTJ3" s="995"/>
      <c r="TTK3" s="995"/>
      <c r="TTL3" s="995"/>
      <c r="TTM3" s="995"/>
      <c r="TTN3" s="995"/>
      <c r="TTO3" s="995"/>
      <c r="TTP3" s="995"/>
      <c r="TTQ3" s="995"/>
      <c r="TTR3" s="995"/>
      <c r="TTS3" s="995"/>
      <c r="TTT3" s="995"/>
      <c r="TTU3" s="995"/>
      <c r="TTV3" s="995"/>
      <c r="TTW3" s="995"/>
      <c r="TTX3" s="995"/>
      <c r="TTY3" s="995"/>
      <c r="TTZ3" s="995"/>
      <c r="TUA3" s="995"/>
      <c r="TUB3" s="995"/>
      <c r="TUC3" s="995"/>
      <c r="TUD3" s="995"/>
      <c r="TUE3" s="995"/>
      <c r="TUF3" s="995"/>
      <c r="TUG3" s="995"/>
      <c r="TUH3" s="995"/>
      <c r="TUI3" s="995"/>
      <c r="TUJ3" s="995"/>
      <c r="TUK3" s="995"/>
      <c r="TUL3" s="995"/>
      <c r="TUM3" s="995"/>
      <c r="TUN3" s="995"/>
      <c r="TUO3" s="995"/>
      <c r="TUP3" s="995"/>
      <c r="TUQ3" s="995"/>
      <c r="TUR3" s="995"/>
      <c r="TUS3" s="995"/>
      <c r="TUT3" s="995"/>
      <c r="TUU3" s="995"/>
      <c r="TUV3" s="995"/>
      <c r="TUW3" s="995"/>
      <c r="TUX3" s="995"/>
      <c r="TUY3" s="995"/>
      <c r="TUZ3" s="995"/>
      <c r="TVA3" s="995"/>
      <c r="TVB3" s="995"/>
      <c r="TVC3" s="995"/>
      <c r="TVD3" s="995"/>
      <c r="TVE3" s="995"/>
      <c r="TVF3" s="995"/>
      <c r="TVG3" s="995"/>
      <c r="TVH3" s="995"/>
      <c r="TVI3" s="995"/>
      <c r="TVJ3" s="995"/>
      <c r="TVK3" s="995"/>
      <c r="TVL3" s="995"/>
      <c r="TVM3" s="995"/>
      <c r="TVN3" s="995"/>
      <c r="TVO3" s="995"/>
      <c r="TVP3" s="995"/>
      <c r="TVQ3" s="995"/>
      <c r="TVR3" s="995"/>
      <c r="TVS3" s="995"/>
      <c r="TVT3" s="995"/>
      <c r="TVU3" s="995"/>
      <c r="TVV3" s="995"/>
      <c r="TVW3" s="995"/>
      <c r="TVX3" s="995"/>
      <c r="TVY3" s="995"/>
      <c r="TVZ3" s="995"/>
      <c r="TWA3" s="995"/>
      <c r="TWB3" s="995"/>
      <c r="TWC3" s="995"/>
      <c r="TWD3" s="995"/>
      <c r="TWE3" s="995"/>
      <c r="TWF3" s="995"/>
      <c r="TWG3" s="995"/>
      <c r="TWH3" s="995"/>
      <c r="TWI3" s="995"/>
      <c r="TWJ3" s="995"/>
      <c r="TWK3" s="995"/>
      <c r="TWL3" s="995"/>
      <c r="TWM3" s="995"/>
      <c r="TWN3" s="995"/>
      <c r="TWO3" s="995"/>
      <c r="TWP3" s="995"/>
      <c r="TWQ3" s="995"/>
      <c r="TWR3" s="995"/>
      <c r="TWS3" s="995"/>
      <c r="TWT3" s="995"/>
      <c r="TWU3" s="995"/>
      <c r="TWV3" s="995"/>
      <c r="TWW3" s="995"/>
      <c r="TWX3" s="995"/>
      <c r="TWY3" s="995"/>
      <c r="TWZ3" s="995"/>
      <c r="TXA3" s="995"/>
      <c r="TXB3" s="995"/>
      <c r="TXC3" s="995"/>
      <c r="TXD3" s="995"/>
      <c r="TXE3" s="995"/>
      <c r="TXF3" s="995"/>
      <c r="TXG3" s="995"/>
      <c r="TXH3" s="995"/>
      <c r="TXI3" s="995"/>
      <c r="TXJ3" s="995"/>
      <c r="TXK3" s="995"/>
      <c r="TXL3" s="995"/>
      <c r="TXM3" s="995"/>
      <c r="TXN3" s="995"/>
      <c r="TXO3" s="995"/>
      <c r="TXP3" s="995"/>
      <c r="TXQ3" s="995"/>
      <c r="TXR3" s="995"/>
      <c r="TXS3" s="995"/>
      <c r="TXT3" s="995"/>
      <c r="TXU3" s="995"/>
      <c r="TXV3" s="995"/>
      <c r="TXW3" s="995"/>
      <c r="TXX3" s="995"/>
      <c r="TXY3" s="995"/>
      <c r="TXZ3" s="995"/>
      <c r="TYA3" s="995"/>
      <c r="TYB3" s="995"/>
      <c r="TYC3" s="995"/>
      <c r="TYD3" s="995"/>
      <c r="TYE3" s="995"/>
      <c r="TYF3" s="995"/>
      <c r="TYG3" s="995"/>
      <c r="TYH3" s="995"/>
      <c r="TYI3" s="995"/>
      <c r="TYJ3" s="995"/>
      <c r="TYK3" s="995"/>
      <c r="TYL3" s="995"/>
      <c r="TYM3" s="995"/>
      <c r="TYN3" s="995"/>
      <c r="TYO3" s="995"/>
      <c r="TYP3" s="995"/>
      <c r="TYQ3" s="995"/>
      <c r="TYR3" s="995"/>
      <c r="TYS3" s="995"/>
      <c r="TYT3" s="995"/>
      <c r="TYU3" s="995"/>
      <c r="TYV3" s="995"/>
      <c r="TYW3" s="995"/>
      <c r="TYX3" s="995"/>
      <c r="TYY3" s="995"/>
      <c r="TYZ3" s="995"/>
      <c r="TZA3" s="995"/>
      <c r="TZB3" s="995"/>
      <c r="TZC3" s="995"/>
      <c r="TZD3" s="995"/>
      <c r="TZE3" s="995"/>
      <c r="TZF3" s="995"/>
      <c r="TZG3" s="995"/>
      <c r="TZH3" s="995"/>
      <c r="TZI3" s="995"/>
      <c r="TZJ3" s="995"/>
      <c r="TZK3" s="995"/>
      <c r="TZL3" s="995"/>
      <c r="TZM3" s="995"/>
      <c r="TZN3" s="995"/>
      <c r="TZO3" s="995"/>
      <c r="TZP3" s="995"/>
      <c r="TZQ3" s="995"/>
      <c r="TZR3" s="995"/>
      <c r="TZS3" s="995"/>
      <c r="TZT3" s="995"/>
      <c r="TZU3" s="995"/>
      <c r="TZV3" s="995"/>
      <c r="TZW3" s="995"/>
      <c r="TZX3" s="995"/>
      <c r="TZY3" s="995"/>
      <c r="TZZ3" s="995"/>
      <c r="UAA3" s="995"/>
      <c r="UAB3" s="995"/>
      <c r="UAC3" s="995"/>
      <c r="UAD3" s="995"/>
      <c r="UAE3" s="995"/>
      <c r="UAF3" s="995"/>
      <c r="UAG3" s="995"/>
      <c r="UAH3" s="995"/>
      <c r="UAI3" s="995"/>
      <c r="UAJ3" s="995"/>
      <c r="UAK3" s="995"/>
      <c r="UAL3" s="995"/>
      <c r="UAM3" s="995"/>
      <c r="UAN3" s="995"/>
      <c r="UAO3" s="995"/>
      <c r="UAP3" s="995"/>
      <c r="UAQ3" s="995"/>
      <c r="UAR3" s="995"/>
      <c r="UAS3" s="995"/>
      <c r="UAT3" s="995"/>
      <c r="UAU3" s="995"/>
      <c r="UAV3" s="995"/>
      <c r="UAW3" s="995"/>
      <c r="UAX3" s="995"/>
      <c r="UAY3" s="995"/>
      <c r="UAZ3" s="995"/>
      <c r="UBA3" s="995"/>
      <c r="UBB3" s="995"/>
      <c r="UBC3" s="995"/>
      <c r="UBD3" s="995"/>
      <c r="UBE3" s="995"/>
      <c r="UBF3" s="995"/>
      <c r="UBG3" s="995"/>
      <c r="UBH3" s="995"/>
      <c r="UBI3" s="995"/>
      <c r="UBJ3" s="995"/>
      <c r="UBK3" s="995"/>
      <c r="UBL3" s="995"/>
      <c r="UBM3" s="995"/>
      <c r="UBN3" s="995"/>
      <c r="UBO3" s="995"/>
      <c r="UBP3" s="995"/>
      <c r="UBQ3" s="995"/>
      <c r="UBR3" s="995"/>
      <c r="UBS3" s="995"/>
      <c r="UBT3" s="995"/>
      <c r="UBU3" s="995"/>
      <c r="UBV3" s="995"/>
      <c r="UBW3" s="995"/>
      <c r="UBX3" s="995"/>
      <c r="UBY3" s="995"/>
      <c r="UBZ3" s="995"/>
      <c r="UCA3" s="995"/>
      <c r="UCB3" s="995"/>
      <c r="UCC3" s="995"/>
      <c r="UCD3" s="995"/>
      <c r="UCE3" s="995"/>
      <c r="UCF3" s="995"/>
      <c r="UCG3" s="995"/>
      <c r="UCH3" s="995"/>
      <c r="UCI3" s="995"/>
      <c r="UCJ3" s="995"/>
      <c r="UCK3" s="995"/>
      <c r="UCL3" s="995"/>
      <c r="UCM3" s="995"/>
      <c r="UCN3" s="995"/>
      <c r="UCO3" s="995"/>
      <c r="UCP3" s="995"/>
      <c r="UCQ3" s="995"/>
      <c r="UCR3" s="995"/>
      <c r="UCS3" s="995"/>
      <c r="UCT3" s="995"/>
      <c r="UCU3" s="995"/>
      <c r="UCV3" s="995"/>
      <c r="UCW3" s="995"/>
      <c r="UCX3" s="995"/>
      <c r="UCY3" s="995"/>
      <c r="UCZ3" s="995"/>
      <c r="UDA3" s="995"/>
      <c r="UDB3" s="995"/>
      <c r="UDC3" s="995"/>
      <c r="UDD3" s="995"/>
      <c r="UDE3" s="995"/>
      <c r="UDF3" s="995"/>
      <c r="UDG3" s="995"/>
      <c r="UDH3" s="995"/>
      <c r="UDI3" s="995"/>
      <c r="UDJ3" s="995"/>
      <c r="UDK3" s="995"/>
      <c r="UDL3" s="995"/>
      <c r="UDM3" s="995"/>
      <c r="UDN3" s="995"/>
      <c r="UDO3" s="995"/>
      <c r="UDP3" s="995"/>
      <c r="UDQ3" s="995"/>
      <c r="UDR3" s="995"/>
      <c r="UDS3" s="995"/>
      <c r="UDT3" s="995"/>
      <c r="UDU3" s="995"/>
      <c r="UDV3" s="995"/>
      <c r="UDW3" s="995"/>
      <c r="UDX3" s="995"/>
      <c r="UDY3" s="995"/>
      <c r="UDZ3" s="995"/>
      <c r="UEA3" s="995"/>
      <c r="UEB3" s="995"/>
      <c r="UEC3" s="995"/>
      <c r="UED3" s="995"/>
      <c r="UEE3" s="995"/>
      <c r="UEF3" s="995"/>
      <c r="UEG3" s="995"/>
      <c r="UEH3" s="995"/>
      <c r="UEI3" s="995"/>
      <c r="UEJ3" s="995"/>
      <c r="UEK3" s="995"/>
      <c r="UEL3" s="995"/>
      <c r="UEM3" s="995"/>
      <c r="UEN3" s="995"/>
      <c r="UEO3" s="995"/>
      <c r="UEP3" s="995"/>
      <c r="UEQ3" s="995"/>
      <c r="UER3" s="995"/>
      <c r="UES3" s="995"/>
      <c r="UET3" s="995"/>
      <c r="UEU3" s="995"/>
      <c r="UEV3" s="995"/>
      <c r="UEW3" s="995"/>
      <c r="UEX3" s="995"/>
      <c r="UEY3" s="995"/>
      <c r="UEZ3" s="995"/>
      <c r="UFA3" s="995"/>
      <c r="UFB3" s="995"/>
      <c r="UFC3" s="995"/>
      <c r="UFD3" s="995"/>
      <c r="UFE3" s="995"/>
      <c r="UFF3" s="995"/>
      <c r="UFG3" s="995"/>
      <c r="UFH3" s="995"/>
      <c r="UFI3" s="995"/>
      <c r="UFJ3" s="995"/>
      <c r="UFK3" s="995"/>
      <c r="UFL3" s="995"/>
      <c r="UFM3" s="995"/>
      <c r="UFN3" s="995"/>
      <c r="UFO3" s="995"/>
      <c r="UFP3" s="995"/>
      <c r="UFQ3" s="995"/>
      <c r="UFR3" s="995"/>
      <c r="UFS3" s="995"/>
      <c r="UFT3" s="995"/>
      <c r="UFU3" s="995"/>
      <c r="UFV3" s="995"/>
      <c r="UFW3" s="995"/>
      <c r="UFX3" s="995"/>
      <c r="UFY3" s="995"/>
      <c r="UFZ3" s="995"/>
      <c r="UGA3" s="995"/>
      <c r="UGB3" s="995"/>
      <c r="UGC3" s="995"/>
      <c r="UGD3" s="995"/>
      <c r="UGE3" s="995"/>
      <c r="UGF3" s="995"/>
      <c r="UGG3" s="995"/>
      <c r="UGH3" s="995"/>
      <c r="UGI3" s="995"/>
      <c r="UGJ3" s="995"/>
      <c r="UGK3" s="995"/>
      <c r="UGL3" s="995"/>
      <c r="UGM3" s="995"/>
      <c r="UGN3" s="995"/>
      <c r="UGO3" s="995"/>
      <c r="UGP3" s="995"/>
      <c r="UGQ3" s="995"/>
      <c r="UGR3" s="995"/>
      <c r="UGS3" s="995"/>
      <c r="UGT3" s="995"/>
      <c r="UGU3" s="995"/>
      <c r="UGV3" s="995"/>
      <c r="UGW3" s="995"/>
      <c r="UGX3" s="995"/>
      <c r="UGY3" s="995"/>
      <c r="UGZ3" s="995"/>
      <c r="UHA3" s="995"/>
      <c r="UHB3" s="995"/>
      <c r="UHC3" s="995"/>
      <c r="UHD3" s="995"/>
      <c r="UHE3" s="995"/>
      <c r="UHF3" s="995"/>
      <c r="UHG3" s="995"/>
      <c r="UHH3" s="995"/>
      <c r="UHI3" s="995"/>
      <c r="UHJ3" s="995"/>
      <c r="UHK3" s="995"/>
      <c r="UHL3" s="995"/>
      <c r="UHM3" s="995"/>
      <c r="UHN3" s="995"/>
      <c r="UHO3" s="995"/>
      <c r="UHP3" s="995"/>
      <c r="UHQ3" s="995"/>
      <c r="UHR3" s="995"/>
      <c r="UHS3" s="995"/>
      <c r="UHT3" s="995"/>
      <c r="UHU3" s="995"/>
      <c r="UHV3" s="995"/>
      <c r="UHW3" s="995"/>
      <c r="UHX3" s="995"/>
      <c r="UHY3" s="995"/>
      <c r="UHZ3" s="995"/>
      <c r="UIA3" s="995"/>
      <c r="UIB3" s="995"/>
      <c r="UIC3" s="995"/>
      <c r="UID3" s="995"/>
      <c r="UIE3" s="995"/>
      <c r="UIF3" s="995"/>
      <c r="UIG3" s="995"/>
      <c r="UIH3" s="995"/>
      <c r="UII3" s="995"/>
      <c r="UIJ3" s="995"/>
      <c r="UIK3" s="995"/>
      <c r="UIL3" s="995"/>
      <c r="UIM3" s="995"/>
      <c r="UIN3" s="995"/>
      <c r="UIO3" s="995"/>
      <c r="UIP3" s="995"/>
      <c r="UIQ3" s="995"/>
      <c r="UIR3" s="995"/>
      <c r="UIS3" s="995"/>
      <c r="UIT3" s="995"/>
      <c r="UIU3" s="995"/>
      <c r="UIV3" s="995"/>
      <c r="UIW3" s="995"/>
      <c r="UIX3" s="995"/>
      <c r="UIY3" s="995"/>
      <c r="UIZ3" s="995"/>
      <c r="UJA3" s="995"/>
      <c r="UJB3" s="995"/>
      <c r="UJC3" s="995"/>
      <c r="UJD3" s="995"/>
      <c r="UJE3" s="995"/>
      <c r="UJF3" s="995"/>
      <c r="UJG3" s="995"/>
      <c r="UJH3" s="995"/>
      <c r="UJI3" s="995"/>
      <c r="UJJ3" s="995"/>
      <c r="UJK3" s="995"/>
      <c r="UJL3" s="995"/>
      <c r="UJM3" s="995"/>
      <c r="UJN3" s="995"/>
      <c r="UJO3" s="995"/>
      <c r="UJP3" s="995"/>
      <c r="UJQ3" s="995"/>
      <c r="UJR3" s="995"/>
      <c r="UJS3" s="995"/>
      <c r="UJT3" s="995"/>
      <c r="UJU3" s="995"/>
      <c r="UJV3" s="995"/>
      <c r="UJW3" s="995"/>
      <c r="UJX3" s="995"/>
      <c r="UJY3" s="995"/>
      <c r="UJZ3" s="995"/>
      <c r="UKA3" s="995"/>
      <c r="UKB3" s="995"/>
      <c r="UKC3" s="995"/>
      <c r="UKD3" s="995"/>
      <c r="UKE3" s="995"/>
      <c r="UKF3" s="995"/>
      <c r="UKG3" s="995"/>
      <c r="UKH3" s="995"/>
      <c r="UKI3" s="995"/>
      <c r="UKJ3" s="995"/>
      <c r="UKK3" s="995"/>
      <c r="UKL3" s="995"/>
      <c r="UKM3" s="995"/>
      <c r="UKN3" s="995"/>
      <c r="UKO3" s="995"/>
      <c r="UKP3" s="995"/>
      <c r="UKQ3" s="995"/>
      <c r="UKR3" s="995"/>
      <c r="UKS3" s="995"/>
      <c r="UKT3" s="995"/>
      <c r="UKU3" s="995"/>
      <c r="UKV3" s="995"/>
      <c r="UKW3" s="995"/>
      <c r="UKX3" s="995"/>
      <c r="UKY3" s="995"/>
      <c r="UKZ3" s="995"/>
      <c r="ULA3" s="995"/>
      <c r="ULB3" s="995"/>
      <c r="ULC3" s="995"/>
      <c r="ULD3" s="995"/>
      <c r="ULE3" s="995"/>
      <c r="ULF3" s="995"/>
      <c r="ULG3" s="995"/>
      <c r="ULH3" s="995"/>
      <c r="ULI3" s="995"/>
      <c r="ULJ3" s="995"/>
      <c r="ULK3" s="995"/>
      <c r="ULL3" s="995"/>
      <c r="ULM3" s="995"/>
      <c r="ULN3" s="995"/>
      <c r="ULO3" s="995"/>
      <c r="ULP3" s="995"/>
      <c r="ULQ3" s="995"/>
      <c r="ULR3" s="995"/>
      <c r="ULS3" s="995"/>
      <c r="ULT3" s="995"/>
      <c r="ULU3" s="995"/>
      <c r="ULV3" s="995"/>
      <c r="ULW3" s="995"/>
      <c r="ULX3" s="995"/>
      <c r="ULY3" s="995"/>
      <c r="ULZ3" s="995"/>
      <c r="UMA3" s="995"/>
      <c r="UMB3" s="995"/>
      <c r="UMC3" s="995"/>
      <c r="UMD3" s="995"/>
      <c r="UME3" s="995"/>
      <c r="UMF3" s="995"/>
      <c r="UMG3" s="995"/>
      <c r="UMH3" s="995"/>
      <c r="UMI3" s="995"/>
      <c r="UMJ3" s="995"/>
      <c r="UMK3" s="995"/>
      <c r="UML3" s="995"/>
      <c r="UMM3" s="995"/>
      <c r="UMN3" s="995"/>
      <c r="UMO3" s="995"/>
      <c r="UMP3" s="995"/>
      <c r="UMQ3" s="995"/>
      <c r="UMR3" s="995"/>
      <c r="UMS3" s="995"/>
      <c r="UMT3" s="995"/>
      <c r="UMU3" s="995"/>
      <c r="UMV3" s="995"/>
      <c r="UMW3" s="995"/>
      <c r="UMX3" s="995"/>
      <c r="UMY3" s="995"/>
      <c r="UMZ3" s="995"/>
      <c r="UNA3" s="995"/>
      <c r="UNB3" s="995"/>
      <c r="UNC3" s="995"/>
      <c r="UND3" s="995"/>
      <c r="UNE3" s="995"/>
      <c r="UNF3" s="995"/>
      <c r="UNG3" s="995"/>
      <c r="UNH3" s="995"/>
      <c r="UNI3" s="995"/>
      <c r="UNJ3" s="995"/>
      <c r="UNK3" s="995"/>
      <c r="UNL3" s="995"/>
      <c r="UNM3" s="995"/>
      <c r="UNN3" s="995"/>
      <c r="UNO3" s="995"/>
      <c r="UNP3" s="995"/>
      <c r="UNQ3" s="995"/>
      <c r="UNR3" s="995"/>
      <c r="UNS3" s="995"/>
      <c r="UNT3" s="995"/>
      <c r="UNU3" s="995"/>
      <c r="UNV3" s="995"/>
      <c r="UNW3" s="995"/>
      <c r="UNX3" s="995"/>
      <c r="UNY3" s="995"/>
      <c r="UNZ3" s="995"/>
      <c r="UOA3" s="995"/>
      <c r="UOB3" s="995"/>
      <c r="UOC3" s="995"/>
      <c r="UOD3" s="995"/>
      <c r="UOE3" s="995"/>
      <c r="UOF3" s="995"/>
      <c r="UOG3" s="995"/>
      <c r="UOH3" s="995"/>
      <c r="UOI3" s="995"/>
      <c r="UOJ3" s="995"/>
      <c r="UOK3" s="995"/>
      <c r="UOL3" s="995"/>
      <c r="UOM3" s="995"/>
      <c r="UON3" s="995"/>
      <c r="UOO3" s="995"/>
      <c r="UOP3" s="995"/>
      <c r="UOQ3" s="995"/>
      <c r="UOR3" s="995"/>
      <c r="UOS3" s="995"/>
      <c r="UOT3" s="995"/>
      <c r="UOU3" s="995"/>
      <c r="UOV3" s="995"/>
      <c r="UOW3" s="995"/>
      <c r="UOX3" s="995"/>
      <c r="UOY3" s="995"/>
      <c r="UOZ3" s="995"/>
      <c r="UPA3" s="995"/>
      <c r="UPB3" s="995"/>
      <c r="UPC3" s="995"/>
      <c r="UPD3" s="995"/>
      <c r="UPE3" s="995"/>
      <c r="UPF3" s="995"/>
      <c r="UPG3" s="995"/>
      <c r="UPH3" s="995"/>
      <c r="UPI3" s="995"/>
      <c r="UPJ3" s="995"/>
      <c r="UPK3" s="995"/>
      <c r="UPL3" s="995"/>
      <c r="UPM3" s="995"/>
      <c r="UPN3" s="995"/>
      <c r="UPO3" s="995"/>
      <c r="UPP3" s="995"/>
      <c r="UPQ3" s="995"/>
      <c r="UPR3" s="995"/>
      <c r="UPS3" s="995"/>
      <c r="UPT3" s="995"/>
      <c r="UPU3" s="995"/>
      <c r="UPV3" s="995"/>
      <c r="UPW3" s="995"/>
      <c r="UPX3" s="995"/>
      <c r="UPY3" s="995"/>
      <c r="UPZ3" s="995"/>
      <c r="UQA3" s="995"/>
      <c r="UQB3" s="995"/>
      <c r="UQC3" s="995"/>
      <c r="UQD3" s="995"/>
      <c r="UQE3" s="995"/>
      <c r="UQF3" s="995"/>
      <c r="UQG3" s="995"/>
      <c r="UQH3" s="995"/>
      <c r="UQI3" s="995"/>
      <c r="UQJ3" s="995"/>
      <c r="UQK3" s="995"/>
      <c r="UQL3" s="995"/>
      <c r="UQM3" s="995"/>
      <c r="UQN3" s="995"/>
      <c r="UQO3" s="995"/>
      <c r="UQP3" s="995"/>
      <c r="UQQ3" s="995"/>
      <c r="UQR3" s="995"/>
      <c r="UQS3" s="995"/>
      <c r="UQT3" s="995"/>
      <c r="UQU3" s="995"/>
      <c r="UQV3" s="995"/>
      <c r="UQW3" s="995"/>
      <c r="UQX3" s="995"/>
      <c r="UQY3" s="995"/>
      <c r="UQZ3" s="995"/>
      <c r="URA3" s="995"/>
      <c r="URB3" s="995"/>
      <c r="URC3" s="995"/>
      <c r="URD3" s="995"/>
      <c r="URE3" s="995"/>
      <c r="URF3" s="995"/>
      <c r="URG3" s="995"/>
      <c r="URH3" s="995"/>
      <c r="URI3" s="995"/>
      <c r="URJ3" s="995"/>
      <c r="URK3" s="995"/>
      <c r="URL3" s="995"/>
      <c r="URM3" s="995"/>
      <c r="URN3" s="995"/>
      <c r="URO3" s="995"/>
      <c r="URP3" s="995"/>
      <c r="URQ3" s="995"/>
      <c r="URR3" s="995"/>
      <c r="URS3" s="995"/>
      <c r="URT3" s="995"/>
      <c r="URU3" s="995"/>
      <c r="URV3" s="995"/>
      <c r="URW3" s="995"/>
      <c r="URX3" s="995"/>
      <c r="URY3" s="995"/>
      <c r="URZ3" s="995"/>
      <c r="USA3" s="995"/>
      <c r="USB3" s="995"/>
      <c r="USC3" s="995"/>
      <c r="USD3" s="995"/>
      <c r="USE3" s="995"/>
      <c r="USF3" s="995"/>
      <c r="USG3" s="995"/>
      <c r="USH3" s="995"/>
      <c r="USI3" s="995"/>
      <c r="USJ3" s="995"/>
      <c r="USK3" s="995"/>
      <c r="USL3" s="995"/>
      <c r="USM3" s="995"/>
      <c r="USN3" s="995"/>
      <c r="USO3" s="995"/>
      <c r="USP3" s="995"/>
      <c r="USQ3" s="995"/>
      <c r="USR3" s="995"/>
      <c r="USS3" s="995"/>
      <c r="UST3" s="995"/>
      <c r="USU3" s="995"/>
      <c r="USV3" s="995"/>
      <c r="USW3" s="995"/>
      <c r="USX3" s="995"/>
      <c r="USY3" s="995"/>
      <c r="USZ3" s="995"/>
      <c r="UTA3" s="995"/>
      <c r="UTB3" s="995"/>
      <c r="UTC3" s="995"/>
      <c r="UTD3" s="995"/>
      <c r="UTE3" s="995"/>
      <c r="UTF3" s="995"/>
      <c r="UTG3" s="995"/>
      <c r="UTH3" s="995"/>
      <c r="UTI3" s="995"/>
      <c r="UTJ3" s="995"/>
      <c r="UTK3" s="995"/>
      <c r="UTL3" s="995"/>
      <c r="UTM3" s="995"/>
      <c r="UTN3" s="995"/>
      <c r="UTO3" s="995"/>
      <c r="UTP3" s="995"/>
      <c r="UTQ3" s="995"/>
      <c r="UTR3" s="995"/>
      <c r="UTS3" s="995"/>
      <c r="UTT3" s="995"/>
      <c r="UTU3" s="995"/>
      <c r="UTV3" s="995"/>
      <c r="UTW3" s="995"/>
      <c r="UTX3" s="995"/>
      <c r="UTY3" s="995"/>
      <c r="UTZ3" s="995"/>
      <c r="UUA3" s="995"/>
      <c r="UUB3" s="995"/>
      <c r="UUC3" s="995"/>
      <c r="UUD3" s="995"/>
      <c r="UUE3" s="995"/>
      <c r="UUF3" s="995"/>
      <c r="UUG3" s="995"/>
      <c r="UUH3" s="995"/>
      <c r="UUI3" s="995"/>
      <c r="UUJ3" s="995"/>
      <c r="UUK3" s="995"/>
      <c r="UUL3" s="995"/>
      <c r="UUM3" s="995"/>
      <c r="UUN3" s="995"/>
      <c r="UUO3" s="995"/>
      <c r="UUP3" s="995"/>
      <c r="UUQ3" s="995"/>
      <c r="UUR3" s="995"/>
      <c r="UUS3" s="995"/>
      <c r="UUT3" s="995"/>
      <c r="UUU3" s="995"/>
      <c r="UUV3" s="995"/>
      <c r="UUW3" s="995"/>
      <c r="UUX3" s="995"/>
      <c r="UUY3" s="995"/>
      <c r="UUZ3" s="995"/>
      <c r="UVA3" s="995"/>
      <c r="UVB3" s="995"/>
      <c r="UVC3" s="995"/>
      <c r="UVD3" s="995"/>
      <c r="UVE3" s="995"/>
      <c r="UVF3" s="995"/>
      <c r="UVG3" s="995"/>
      <c r="UVH3" s="995"/>
      <c r="UVI3" s="995"/>
      <c r="UVJ3" s="995"/>
      <c r="UVK3" s="995"/>
      <c r="UVL3" s="995"/>
      <c r="UVM3" s="995"/>
      <c r="UVN3" s="995"/>
      <c r="UVO3" s="995"/>
      <c r="UVP3" s="995"/>
      <c r="UVQ3" s="995"/>
      <c r="UVR3" s="995"/>
      <c r="UVS3" s="995"/>
      <c r="UVT3" s="995"/>
      <c r="UVU3" s="995"/>
      <c r="UVV3" s="995"/>
      <c r="UVW3" s="995"/>
      <c r="UVX3" s="995"/>
      <c r="UVY3" s="995"/>
      <c r="UVZ3" s="995"/>
      <c r="UWA3" s="995"/>
      <c r="UWB3" s="995"/>
      <c r="UWC3" s="995"/>
      <c r="UWD3" s="995"/>
      <c r="UWE3" s="995"/>
      <c r="UWF3" s="995"/>
      <c r="UWG3" s="995"/>
      <c r="UWH3" s="995"/>
      <c r="UWI3" s="995"/>
      <c r="UWJ3" s="995"/>
      <c r="UWK3" s="995"/>
      <c r="UWL3" s="995"/>
      <c r="UWM3" s="995"/>
      <c r="UWN3" s="995"/>
      <c r="UWO3" s="995"/>
      <c r="UWP3" s="995"/>
      <c r="UWQ3" s="995"/>
      <c r="UWR3" s="995"/>
      <c r="UWS3" s="995"/>
      <c r="UWT3" s="995"/>
      <c r="UWU3" s="995"/>
      <c r="UWV3" s="995"/>
      <c r="UWW3" s="995"/>
      <c r="UWX3" s="995"/>
      <c r="UWY3" s="995"/>
      <c r="UWZ3" s="995"/>
      <c r="UXA3" s="995"/>
      <c r="UXB3" s="995"/>
      <c r="UXC3" s="995"/>
      <c r="UXD3" s="995"/>
      <c r="UXE3" s="995"/>
      <c r="UXF3" s="995"/>
      <c r="UXG3" s="995"/>
      <c r="UXH3" s="995"/>
      <c r="UXI3" s="995"/>
      <c r="UXJ3" s="995"/>
      <c r="UXK3" s="995"/>
      <c r="UXL3" s="995"/>
      <c r="UXM3" s="995"/>
      <c r="UXN3" s="995"/>
      <c r="UXO3" s="995"/>
      <c r="UXP3" s="995"/>
      <c r="UXQ3" s="995"/>
      <c r="UXR3" s="995"/>
      <c r="UXS3" s="995"/>
      <c r="UXT3" s="995"/>
      <c r="UXU3" s="995"/>
      <c r="UXV3" s="995"/>
      <c r="UXW3" s="995"/>
      <c r="UXX3" s="995"/>
      <c r="UXY3" s="995"/>
      <c r="UXZ3" s="995"/>
      <c r="UYA3" s="995"/>
      <c r="UYB3" s="995"/>
      <c r="UYC3" s="995"/>
      <c r="UYD3" s="995"/>
      <c r="UYE3" s="995"/>
      <c r="UYF3" s="995"/>
      <c r="UYG3" s="995"/>
      <c r="UYH3" s="995"/>
      <c r="UYI3" s="995"/>
      <c r="UYJ3" s="995"/>
      <c r="UYK3" s="995"/>
      <c r="UYL3" s="995"/>
      <c r="UYM3" s="995"/>
      <c r="UYN3" s="995"/>
      <c r="UYO3" s="995"/>
      <c r="UYP3" s="995"/>
      <c r="UYQ3" s="995"/>
      <c r="UYR3" s="995"/>
      <c r="UYS3" s="995"/>
      <c r="UYT3" s="995"/>
      <c r="UYU3" s="995"/>
      <c r="UYV3" s="995"/>
      <c r="UYW3" s="995"/>
      <c r="UYX3" s="995"/>
      <c r="UYY3" s="995"/>
      <c r="UYZ3" s="995"/>
      <c r="UZA3" s="995"/>
      <c r="UZB3" s="995"/>
      <c r="UZC3" s="995"/>
      <c r="UZD3" s="995"/>
      <c r="UZE3" s="995"/>
      <c r="UZF3" s="995"/>
      <c r="UZG3" s="995"/>
      <c r="UZH3" s="995"/>
      <c r="UZI3" s="995"/>
      <c r="UZJ3" s="995"/>
      <c r="UZK3" s="995"/>
      <c r="UZL3" s="995"/>
      <c r="UZM3" s="995"/>
      <c r="UZN3" s="995"/>
      <c r="UZO3" s="995"/>
      <c r="UZP3" s="995"/>
      <c r="UZQ3" s="995"/>
      <c r="UZR3" s="995"/>
      <c r="UZS3" s="995"/>
      <c r="UZT3" s="995"/>
      <c r="UZU3" s="995"/>
      <c r="UZV3" s="995"/>
      <c r="UZW3" s="995"/>
      <c r="UZX3" s="995"/>
      <c r="UZY3" s="995"/>
      <c r="UZZ3" s="995"/>
      <c r="VAA3" s="995"/>
      <c r="VAB3" s="995"/>
      <c r="VAC3" s="995"/>
      <c r="VAD3" s="995"/>
      <c r="VAE3" s="995"/>
      <c r="VAF3" s="995"/>
      <c r="VAG3" s="995"/>
      <c r="VAH3" s="995"/>
      <c r="VAI3" s="995"/>
      <c r="VAJ3" s="995"/>
      <c r="VAK3" s="995"/>
      <c r="VAL3" s="995"/>
      <c r="VAM3" s="995"/>
      <c r="VAN3" s="995"/>
      <c r="VAO3" s="995"/>
      <c r="VAP3" s="995"/>
      <c r="VAQ3" s="995"/>
      <c r="VAR3" s="995"/>
      <c r="VAS3" s="995"/>
      <c r="VAT3" s="995"/>
      <c r="VAU3" s="995"/>
      <c r="VAV3" s="995"/>
      <c r="VAW3" s="995"/>
      <c r="VAX3" s="995"/>
      <c r="VAY3" s="995"/>
      <c r="VAZ3" s="995"/>
      <c r="VBA3" s="995"/>
      <c r="VBB3" s="995"/>
      <c r="VBC3" s="995"/>
      <c r="VBD3" s="995"/>
      <c r="VBE3" s="995"/>
      <c r="VBF3" s="995"/>
      <c r="VBG3" s="995"/>
      <c r="VBH3" s="995"/>
      <c r="VBI3" s="995"/>
      <c r="VBJ3" s="995"/>
      <c r="VBK3" s="995"/>
      <c r="VBL3" s="995"/>
      <c r="VBM3" s="995"/>
      <c r="VBN3" s="995"/>
      <c r="VBO3" s="995"/>
      <c r="VBP3" s="995"/>
      <c r="VBQ3" s="995"/>
      <c r="VBR3" s="995"/>
      <c r="VBS3" s="995"/>
      <c r="VBT3" s="995"/>
      <c r="VBU3" s="995"/>
      <c r="VBV3" s="995"/>
      <c r="VBW3" s="995"/>
      <c r="VBX3" s="995"/>
      <c r="VBY3" s="995"/>
      <c r="VBZ3" s="995"/>
      <c r="VCA3" s="995"/>
      <c r="VCB3" s="995"/>
      <c r="VCC3" s="995"/>
      <c r="VCD3" s="995"/>
      <c r="VCE3" s="995"/>
      <c r="VCF3" s="995"/>
      <c r="VCG3" s="995"/>
      <c r="VCH3" s="995"/>
      <c r="VCI3" s="995"/>
      <c r="VCJ3" s="995"/>
      <c r="VCK3" s="995"/>
      <c r="VCL3" s="995"/>
      <c r="VCM3" s="995"/>
      <c r="VCN3" s="995"/>
      <c r="VCO3" s="995"/>
      <c r="VCP3" s="995"/>
      <c r="VCQ3" s="995"/>
      <c r="VCR3" s="995"/>
      <c r="VCS3" s="995"/>
      <c r="VCT3" s="995"/>
      <c r="VCU3" s="995"/>
      <c r="VCV3" s="995"/>
      <c r="VCW3" s="995"/>
      <c r="VCX3" s="995"/>
      <c r="VCY3" s="995"/>
      <c r="VCZ3" s="995"/>
      <c r="VDA3" s="995"/>
      <c r="VDB3" s="995"/>
      <c r="VDC3" s="995"/>
      <c r="VDD3" s="995"/>
      <c r="VDE3" s="995"/>
      <c r="VDF3" s="995"/>
      <c r="VDG3" s="995"/>
      <c r="VDH3" s="995"/>
      <c r="VDI3" s="995"/>
      <c r="VDJ3" s="995"/>
      <c r="VDK3" s="995"/>
      <c r="VDL3" s="995"/>
      <c r="VDM3" s="995"/>
      <c r="VDN3" s="995"/>
      <c r="VDO3" s="995"/>
      <c r="VDP3" s="995"/>
      <c r="VDQ3" s="995"/>
      <c r="VDR3" s="995"/>
      <c r="VDS3" s="995"/>
      <c r="VDT3" s="995"/>
      <c r="VDU3" s="995"/>
      <c r="VDV3" s="995"/>
      <c r="VDW3" s="995"/>
      <c r="VDX3" s="995"/>
      <c r="VDY3" s="995"/>
      <c r="VDZ3" s="995"/>
      <c r="VEA3" s="995"/>
      <c r="VEB3" s="995"/>
      <c r="VEC3" s="995"/>
      <c r="VED3" s="995"/>
      <c r="VEE3" s="995"/>
      <c r="VEF3" s="995"/>
      <c r="VEG3" s="995"/>
      <c r="VEH3" s="995"/>
      <c r="VEI3" s="995"/>
      <c r="VEJ3" s="995"/>
      <c r="VEK3" s="995"/>
      <c r="VEL3" s="995"/>
      <c r="VEM3" s="995"/>
      <c r="VEN3" s="995"/>
      <c r="VEO3" s="995"/>
      <c r="VEP3" s="995"/>
      <c r="VEQ3" s="995"/>
      <c r="VER3" s="995"/>
      <c r="VES3" s="995"/>
      <c r="VET3" s="995"/>
      <c r="VEU3" s="995"/>
      <c r="VEV3" s="995"/>
      <c r="VEW3" s="995"/>
      <c r="VEX3" s="995"/>
      <c r="VEY3" s="995"/>
      <c r="VEZ3" s="995"/>
      <c r="VFA3" s="995"/>
      <c r="VFB3" s="995"/>
      <c r="VFC3" s="995"/>
      <c r="VFD3" s="995"/>
      <c r="VFE3" s="995"/>
      <c r="VFF3" s="995"/>
      <c r="VFG3" s="995"/>
      <c r="VFH3" s="995"/>
      <c r="VFI3" s="995"/>
      <c r="VFJ3" s="995"/>
      <c r="VFK3" s="995"/>
      <c r="VFL3" s="995"/>
      <c r="VFM3" s="995"/>
      <c r="VFN3" s="995"/>
      <c r="VFO3" s="995"/>
      <c r="VFP3" s="995"/>
      <c r="VFQ3" s="995"/>
      <c r="VFR3" s="995"/>
      <c r="VFS3" s="995"/>
      <c r="VFT3" s="995"/>
      <c r="VFU3" s="995"/>
      <c r="VFV3" s="995"/>
      <c r="VFW3" s="995"/>
      <c r="VFX3" s="995"/>
      <c r="VFY3" s="995"/>
      <c r="VFZ3" s="995"/>
      <c r="VGA3" s="995"/>
      <c r="VGB3" s="995"/>
      <c r="VGC3" s="995"/>
      <c r="VGD3" s="995"/>
      <c r="VGE3" s="995"/>
      <c r="VGF3" s="995"/>
      <c r="VGG3" s="995"/>
      <c r="VGH3" s="995"/>
      <c r="VGI3" s="995"/>
      <c r="VGJ3" s="995"/>
      <c r="VGK3" s="995"/>
      <c r="VGL3" s="995"/>
      <c r="VGM3" s="995"/>
      <c r="VGN3" s="995"/>
      <c r="VGO3" s="995"/>
      <c r="VGP3" s="995"/>
      <c r="VGQ3" s="995"/>
      <c r="VGR3" s="995"/>
      <c r="VGS3" s="995"/>
      <c r="VGT3" s="995"/>
      <c r="VGU3" s="995"/>
      <c r="VGV3" s="995"/>
      <c r="VGW3" s="995"/>
      <c r="VGX3" s="995"/>
      <c r="VGY3" s="995"/>
      <c r="VGZ3" s="995"/>
      <c r="VHA3" s="995"/>
      <c r="VHB3" s="995"/>
      <c r="VHC3" s="995"/>
      <c r="VHD3" s="995"/>
      <c r="VHE3" s="995"/>
      <c r="VHF3" s="995"/>
      <c r="VHG3" s="995"/>
      <c r="VHH3" s="995"/>
      <c r="VHI3" s="995"/>
      <c r="VHJ3" s="995"/>
      <c r="VHK3" s="995"/>
      <c r="VHL3" s="995"/>
      <c r="VHM3" s="995"/>
      <c r="VHN3" s="995"/>
      <c r="VHO3" s="995"/>
      <c r="VHP3" s="995"/>
      <c r="VHQ3" s="995"/>
      <c r="VHR3" s="995"/>
      <c r="VHS3" s="995"/>
      <c r="VHT3" s="995"/>
      <c r="VHU3" s="995"/>
      <c r="VHV3" s="995"/>
      <c r="VHW3" s="995"/>
      <c r="VHX3" s="995"/>
      <c r="VHY3" s="995"/>
      <c r="VHZ3" s="995"/>
      <c r="VIA3" s="995"/>
      <c r="VIB3" s="995"/>
      <c r="VIC3" s="995"/>
      <c r="VID3" s="995"/>
      <c r="VIE3" s="995"/>
      <c r="VIF3" s="995"/>
      <c r="VIG3" s="995"/>
      <c r="VIH3" s="995"/>
      <c r="VII3" s="995"/>
      <c r="VIJ3" s="995"/>
      <c r="VIK3" s="995"/>
      <c r="VIL3" s="995"/>
      <c r="VIM3" s="995"/>
      <c r="VIN3" s="995"/>
      <c r="VIO3" s="995"/>
      <c r="VIP3" s="995"/>
      <c r="VIQ3" s="995"/>
      <c r="VIR3" s="995"/>
      <c r="VIS3" s="995"/>
      <c r="VIT3" s="995"/>
      <c r="VIU3" s="995"/>
      <c r="VIV3" s="995"/>
      <c r="VIW3" s="995"/>
      <c r="VIX3" s="995"/>
      <c r="VIY3" s="995"/>
      <c r="VIZ3" s="995"/>
      <c r="VJA3" s="995"/>
      <c r="VJB3" s="995"/>
      <c r="VJC3" s="995"/>
      <c r="VJD3" s="995"/>
      <c r="VJE3" s="995"/>
      <c r="VJF3" s="995"/>
      <c r="VJG3" s="995"/>
      <c r="VJH3" s="995"/>
      <c r="VJI3" s="995"/>
      <c r="VJJ3" s="995"/>
      <c r="VJK3" s="995"/>
      <c r="VJL3" s="995"/>
      <c r="VJM3" s="995"/>
      <c r="VJN3" s="995"/>
      <c r="VJO3" s="995"/>
      <c r="VJP3" s="995"/>
      <c r="VJQ3" s="995"/>
      <c r="VJR3" s="995"/>
      <c r="VJS3" s="995"/>
      <c r="VJT3" s="995"/>
      <c r="VJU3" s="995"/>
      <c r="VJV3" s="995"/>
      <c r="VJW3" s="995"/>
      <c r="VJX3" s="995"/>
      <c r="VJY3" s="995"/>
      <c r="VJZ3" s="995"/>
      <c r="VKA3" s="995"/>
      <c r="VKB3" s="995"/>
      <c r="VKC3" s="995"/>
      <c r="VKD3" s="995"/>
      <c r="VKE3" s="995"/>
      <c r="VKF3" s="995"/>
      <c r="VKG3" s="995"/>
      <c r="VKH3" s="995"/>
      <c r="VKI3" s="995"/>
      <c r="VKJ3" s="995"/>
      <c r="VKK3" s="995"/>
      <c r="VKL3" s="995"/>
      <c r="VKM3" s="995"/>
      <c r="VKN3" s="995"/>
      <c r="VKO3" s="995"/>
      <c r="VKP3" s="995"/>
      <c r="VKQ3" s="995"/>
      <c r="VKR3" s="995"/>
      <c r="VKS3" s="995"/>
      <c r="VKT3" s="995"/>
      <c r="VKU3" s="995"/>
      <c r="VKV3" s="995"/>
      <c r="VKW3" s="995"/>
      <c r="VKX3" s="995"/>
      <c r="VKY3" s="995"/>
      <c r="VKZ3" s="995"/>
      <c r="VLA3" s="995"/>
      <c r="VLB3" s="995"/>
      <c r="VLC3" s="995"/>
      <c r="VLD3" s="995"/>
      <c r="VLE3" s="995"/>
      <c r="VLF3" s="995"/>
      <c r="VLG3" s="995"/>
      <c r="VLH3" s="995"/>
      <c r="VLI3" s="995"/>
      <c r="VLJ3" s="995"/>
      <c r="VLK3" s="995"/>
      <c r="VLL3" s="995"/>
      <c r="VLM3" s="995"/>
      <c r="VLN3" s="995"/>
      <c r="VLO3" s="995"/>
      <c r="VLP3" s="995"/>
      <c r="VLQ3" s="995"/>
      <c r="VLR3" s="995"/>
      <c r="VLS3" s="995"/>
      <c r="VLT3" s="995"/>
      <c r="VLU3" s="995"/>
      <c r="VLV3" s="995"/>
      <c r="VLW3" s="995"/>
      <c r="VLX3" s="995"/>
      <c r="VLY3" s="995"/>
      <c r="VLZ3" s="995"/>
      <c r="VMA3" s="995"/>
      <c r="VMB3" s="995"/>
      <c r="VMC3" s="995"/>
      <c r="VMD3" s="995"/>
      <c r="VME3" s="995"/>
      <c r="VMF3" s="995"/>
      <c r="VMG3" s="995"/>
      <c r="VMH3" s="995"/>
      <c r="VMI3" s="995"/>
      <c r="VMJ3" s="995"/>
      <c r="VMK3" s="995"/>
      <c r="VML3" s="995"/>
      <c r="VMM3" s="995"/>
      <c r="VMN3" s="995"/>
      <c r="VMO3" s="995"/>
      <c r="VMP3" s="995"/>
      <c r="VMQ3" s="995"/>
      <c r="VMR3" s="995"/>
      <c r="VMS3" s="995"/>
      <c r="VMT3" s="995"/>
      <c r="VMU3" s="995"/>
      <c r="VMV3" s="995"/>
      <c r="VMW3" s="995"/>
      <c r="VMX3" s="995"/>
      <c r="VMY3" s="995"/>
      <c r="VMZ3" s="995"/>
      <c r="VNA3" s="995"/>
      <c r="VNB3" s="995"/>
      <c r="VNC3" s="995"/>
      <c r="VND3" s="995"/>
      <c r="VNE3" s="995"/>
      <c r="VNF3" s="995"/>
      <c r="VNG3" s="995"/>
      <c r="VNH3" s="995"/>
      <c r="VNI3" s="995"/>
      <c r="VNJ3" s="995"/>
      <c r="VNK3" s="995"/>
      <c r="VNL3" s="995"/>
      <c r="VNM3" s="995"/>
      <c r="VNN3" s="995"/>
      <c r="VNO3" s="995"/>
      <c r="VNP3" s="995"/>
      <c r="VNQ3" s="995"/>
      <c r="VNR3" s="995"/>
      <c r="VNS3" s="995"/>
      <c r="VNT3" s="995"/>
      <c r="VNU3" s="995"/>
      <c r="VNV3" s="995"/>
      <c r="VNW3" s="995"/>
      <c r="VNX3" s="995"/>
      <c r="VNY3" s="995"/>
      <c r="VNZ3" s="995"/>
      <c r="VOA3" s="995"/>
      <c r="VOB3" s="995"/>
      <c r="VOC3" s="995"/>
      <c r="VOD3" s="995"/>
      <c r="VOE3" s="995"/>
      <c r="VOF3" s="995"/>
      <c r="VOG3" s="995"/>
      <c r="VOH3" s="995"/>
      <c r="VOI3" s="995"/>
      <c r="VOJ3" s="995"/>
      <c r="VOK3" s="995"/>
      <c r="VOL3" s="995"/>
      <c r="VOM3" s="995"/>
      <c r="VON3" s="995"/>
      <c r="VOO3" s="995"/>
      <c r="VOP3" s="995"/>
      <c r="VOQ3" s="995"/>
      <c r="VOR3" s="995"/>
      <c r="VOS3" s="995"/>
      <c r="VOT3" s="995"/>
      <c r="VOU3" s="995"/>
      <c r="VOV3" s="995"/>
      <c r="VOW3" s="995"/>
      <c r="VOX3" s="995"/>
      <c r="VOY3" s="995"/>
      <c r="VOZ3" s="995"/>
      <c r="VPA3" s="995"/>
      <c r="VPB3" s="995"/>
      <c r="VPC3" s="995"/>
      <c r="VPD3" s="995"/>
      <c r="VPE3" s="995"/>
      <c r="VPF3" s="995"/>
      <c r="VPG3" s="995"/>
      <c r="VPH3" s="995"/>
      <c r="VPI3" s="995"/>
      <c r="VPJ3" s="995"/>
      <c r="VPK3" s="995"/>
      <c r="VPL3" s="995"/>
      <c r="VPM3" s="995"/>
      <c r="VPN3" s="995"/>
      <c r="VPO3" s="995"/>
      <c r="VPP3" s="995"/>
      <c r="VPQ3" s="995"/>
      <c r="VPR3" s="995"/>
      <c r="VPS3" s="995"/>
      <c r="VPT3" s="995"/>
      <c r="VPU3" s="995"/>
      <c r="VPV3" s="995"/>
      <c r="VPW3" s="995"/>
      <c r="VPX3" s="995"/>
      <c r="VPY3" s="995"/>
      <c r="VPZ3" s="995"/>
      <c r="VQA3" s="995"/>
      <c r="VQB3" s="995"/>
      <c r="VQC3" s="995"/>
      <c r="VQD3" s="995"/>
      <c r="VQE3" s="995"/>
      <c r="VQF3" s="995"/>
      <c r="VQG3" s="995"/>
      <c r="VQH3" s="995"/>
      <c r="VQI3" s="995"/>
      <c r="VQJ3" s="995"/>
      <c r="VQK3" s="995"/>
      <c r="VQL3" s="995"/>
      <c r="VQM3" s="995"/>
      <c r="VQN3" s="995"/>
      <c r="VQO3" s="995"/>
      <c r="VQP3" s="995"/>
      <c r="VQQ3" s="995"/>
      <c r="VQR3" s="995"/>
      <c r="VQS3" s="995"/>
      <c r="VQT3" s="995"/>
      <c r="VQU3" s="995"/>
      <c r="VQV3" s="995"/>
      <c r="VQW3" s="995"/>
      <c r="VQX3" s="995"/>
      <c r="VQY3" s="995"/>
      <c r="VQZ3" s="995"/>
      <c r="VRA3" s="995"/>
      <c r="VRB3" s="995"/>
      <c r="VRC3" s="995"/>
      <c r="VRD3" s="995"/>
      <c r="VRE3" s="995"/>
      <c r="VRF3" s="995"/>
      <c r="VRG3" s="995"/>
      <c r="VRH3" s="995"/>
      <c r="VRI3" s="995"/>
      <c r="VRJ3" s="995"/>
      <c r="VRK3" s="995"/>
      <c r="VRL3" s="995"/>
      <c r="VRM3" s="995"/>
      <c r="VRN3" s="995"/>
      <c r="VRO3" s="995"/>
      <c r="VRP3" s="995"/>
      <c r="VRQ3" s="995"/>
      <c r="VRR3" s="995"/>
      <c r="VRS3" s="995"/>
      <c r="VRT3" s="995"/>
      <c r="VRU3" s="995"/>
      <c r="VRV3" s="995"/>
      <c r="VRW3" s="995"/>
      <c r="VRX3" s="995"/>
      <c r="VRY3" s="995"/>
      <c r="VRZ3" s="995"/>
      <c r="VSA3" s="995"/>
      <c r="VSB3" s="995"/>
      <c r="VSC3" s="995"/>
      <c r="VSD3" s="995"/>
      <c r="VSE3" s="995"/>
      <c r="VSF3" s="995"/>
      <c r="VSG3" s="995"/>
      <c r="VSH3" s="995"/>
      <c r="VSI3" s="995"/>
      <c r="VSJ3" s="995"/>
      <c r="VSK3" s="995"/>
      <c r="VSL3" s="995"/>
      <c r="VSM3" s="995"/>
      <c r="VSN3" s="995"/>
      <c r="VSO3" s="995"/>
      <c r="VSP3" s="995"/>
      <c r="VSQ3" s="995"/>
      <c r="VSR3" s="995"/>
      <c r="VSS3" s="995"/>
      <c r="VST3" s="995"/>
      <c r="VSU3" s="995"/>
      <c r="VSV3" s="995"/>
      <c r="VSW3" s="995"/>
      <c r="VSX3" s="995"/>
      <c r="VSY3" s="995"/>
      <c r="VSZ3" s="995"/>
      <c r="VTA3" s="995"/>
      <c r="VTB3" s="995"/>
      <c r="VTC3" s="995"/>
      <c r="VTD3" s="995"/>
      <c r="VTE3" s="995"/>
      <c r="VTF3" s="995"/>
      <c r="VTG3" s="995"/>
      <c r="VTH3" s="995"/>
      <c r="VTI3" s="995"/>
      <c r="VTJ3" s="995"/>
      <c r="VTK3" s="995"/>
      <c r="VTL3" s="995"/>
      <c r="VTM3" s="995"/>
      <c r="VTN3" s="995"/>
      <c r="VTO3" s="995"/>
      <c r="VTP3" s="995"/>
      <c r="VTQ3" s="995"/>
      <c r="VTR3" s="995"/>
      <c r="VTS3" s="995"/>
      <c r="VTT3" s="995"/>
      <c r="VTU3" s="995"/>
      <c r="VTV3" s="995"/>
      <c r="VTW3" s="995"/>
      <c r="VTX3" s="995"/>
      <c r="VTY3" s="995"/>
      <c r="VTZ3" s="995"/>
      <c r="VUA3" s="995"/>
      <c r="VUB3" s="995"/>
      <c r="VUC3" s="995"/>
      <c r="VUD3" s="995"/>
      <c r="VUE3" s="995"/>
      <c r="VUF3" s="995"/>
      <c r="VUG3" s="995"/>
      <c r="VUH3" s="995"/>
      <c r="VUI3" s="995"/>
      <c r="VUJ3" s="995"/>
      <c r="VUK3" s="995"/>
      <c r="VUL3" s="995"/>
      <c r="VUM3" s="995"/>
      <c r="VUN3" s="995"/>
      <c r="VUO3" s="995"/>
      <c r="VUP3" s="995"/>
      <c r="VUQ3" s="995"/>
      <c r="VUR3" s="995"/>
      <c r="VUS3" s="995"/>
      <c r="VUT3" s="995"/>
      <c r="VUU3" s="995"/>
      <c r="VUV3" s="995"/>
      <c r="VUW3" s="995"/>
      <c r="VUX3" s="995"/>
      <c r="VUY3" s="995"/>
      <c r="VUZ3" s="995"/>
      <c r="VVA3" s="995"/>
      <c r="VVB3" s="995"/>
      <c r="VVC3" s="995"/>
      <c r="VVD3" s="995"/>
      <c r="VVE3" s="995"/>
      <c r="VVF3" s="995"/>
      <c r="VVG3" s="995"/>
      <c r="VVH3" s="995"/>
      <c r="VVI3" s="995"/>
      <c r="VVJ3" s="995"/>
      <c r="VVK3" s="995"/>
      <c r="VVL3" s="995"/>
      <c r="VVM3" s="995"/>
      <c r="VVN3" s="995"/>
      <c r="VVO3" s="995"/>
      <c r="VVP3" s="995"/>
      <c r="VVQ3" s="995"/>
      <c r="VVR3" s="995"/>
      <c r="VVS3" s="995"/>
      <c r="VVT3" s="995"/>
      <c r="VVU3" s="995"/>
      <c r="VVV3" s="995"/>
      <c r="VVW3" s="995"/>
      <c r="VVX3" s="995"/>
      <c r="VVY3" s="995"/>
      <c r="VVZ3" s="995"/>
      <c r="VWA3" s="995"/>
      <c r="VWB3" s="995"/>
      <c r="VWC3" s="995"/>
      <c r="VWD3" s="995"/>
      <c r="VWE3" s="995"/>
      <c r="VWF3" s="995"/>
      <c r="VWG3" s="995"/>
      <c r="VWH3" s="995"/>
      <c r="VWI3" s="995"/>
      <c r="VWJ3" s="995"/>
      <c r="VWK3" s="995"/>
      <c r="VWL3" s="995"/>
      <c r="VWM3" s="995"/>
      <c r="VWN3" s="995"/>
      <c r="VWO3" s="995"/>
      <c r="VWP3" s="995"/>
      <c r="VWQ3" s="995"/>
      <c r="VWR3" s="995"/>
      <c r="VWS3" s="995"/>
      <c r="VWT3" s="995"/>
      <c r="VWU3" s="995"/>
      <c r="VWV3" s="995"/>
      <c r="VWW3" s="995"/>
      <c r="VWX3" s="995"/>
      <c r="VWY3" s="995"/>
      <c r="VWZ3" s="995"/>
      <c r="VXA3" s="995"/>
      <c r="VXB3" s="995"/>
      <c r="VXC3" s="995"/>
      <c r="VXD3" s="995"/>
      <c r="VXE3" s="995"/>
      <c r="VXF3" s="995"/>
      <c r="VXG3" s="995"/>
      <c r="VXH3" s="995"/>
      <c r="VXI3" s="995"/>
      <c r="VXJ3" s="995"/>
      <c r="VXK3" s="995"/>
      <c r="VXL3" s="995"/>
      <c r="VXM3" s="995"/>
      <c r="VXN3" s="995"/>
      <c r="VXO3" s="995"/>
      <c r="VXP3" s="995"/>
      <c r="VXQ3" s="995"/>
      <c r="VXR3" s="995"/>
      <c r="VXS3" s="995"/>
      <c r="VXT3" s="995"/>
      <c r="VXU3" s="995"/>
      <c r="VXV3" s="995"/>
      <c r="VXW3" s="995"/>
      <c r="VXX3" s="995"/>
      <c r="VXY3" s="995"/>
      <c r="VXZ3" s="995"/>
      <c r="VYA3" s="995"/>
      <c r="VYB3" s="995"/>
      <c r="VYC3" s="995"/>
      <c r="VYD3" s="995"/>
      <c r="VYE3" s="995"/>
      <c r="VYF3" s="995"/>
      <c r="VYG3" s="995"/>
      <c r="VYH3" s="995"/>
      <c r="VYI3" s="995"/>
      <c r="VYJ3" s="995"/>
      <c r="VYK3" s="995"/>
      <c r="VYL3" s="995"/>
      <c r="VYM3" s="995"/>
      <c r="VYN3" s="995"/>
      <c r="VYO3" s="995"/>
      <c r="VYP3" s="995"/>
      <c r="VYQ3" s="995"/>
      <c r="VYR3" s="995"/>
      <c r="VYS3" s="995"/>
      <c r="VYT3" s="995"/>
      <c r="VYU3" s="995"/>
      <c r="VYV3" s="995"/>
      <c r="VYW3" s="995"/>
      <c r="VYX3" s="995"/>
      <c r="VYY3" s="995"/>
      <c r="VYZ3" s="995"/>
      <c r="VZA3" s="995"/>
      <c r="VZB3" s="995"/>
      <c r="VZC3" s="995"/>
      <c r="VZD3" s="995"/>
      <c r="VZE3" s="995"/>
      <c r="VZF3" s="995"/>
      <c r="VZG3" s="995"/>
      <c r="VZH3" s="995"/>
      <c r="VZI3" s="995"/>
      <c r="VZJ3" s="995"/>
      <c r="VZK3" s="995"/>
      <c r="VZL3" s="995"/>
      <c r="VZM3" s="995"/>
      <c r="VZN3" s="995"/>
      <c r="VZO3" s="995"/>
      <c r="VZP3" s="995"/>
      <c r="VZQ3" s="995"/>
      <c r="VZR3" s="995"/>
      <c r="VZS3" s="995"/>
      <c r="VZT3" s="995"/>
      <c r="VZU3" s="995"/>
      <c r="VZV3" s="995"/>
      <c r="VZW3" s="995"/>
      <c r="VZX3" s="995"/>
      <c r="VZY3" s="995"/>
      <c r="VZZ3" s="995"/>
      <c r="WAA3" s="995"/>
      <c r="WAB3" s="995"/>
      <c r="WAC3" s="995"/>
      <c r="WAD3" s="995"/>
      <c r="WAE3" s="995"/>
      <c r="WAF3" s="995"/>
      <c r="WAG3" s="995"/>
      <c r="WAH3" s="995"/>
      <c r="WAI3" s="995"/>
      <c r="WAJ3" s="995"/>
      <c r="WAK3" s="995"/>
      <c r="WAL3" s="995"/>
      <c r="WAM3" s="995"/>
      <c r="WAN3" s="995"/>
      <c r="WAO3" s="995"/>
      <c r="WAP3" s="995"/>
      <c r="WAQ3" s="995"/>
      <c r="WAR3" s="995"/>
      <c r="WAS3" s="995"/>
      <c r="WAT3" s="995"/>
      <c r="WAU3" s="995"/>
      <c r="WAV3" s="995"/>
      <c r="WAW3" s="995"/>
      <c r="WAX3" s="995"/>
      <c r="WAY3" s="995"/>
      <c r="WAZ3" s="995"/>
      <c r="WBA3" s="995"/>
      <c r="WBB3" s="995"/>
      <c r="WBC3" s="995"/>
      <c r="WBD3" s="995"/>
      <c r="WBE3" s="995"/>
      <c r="WBF3" s="995"/>
      <c r="WBG3" s="995"/>
      <c r="WBH3" s="995"/>
      <c r="WBI3" s="995"/>
      <c r="WBJ3" s="995"/>
      <c r="WBK3" s="995"/>
      <c r="WBL3" s="995"/>
      <c r="WBM3" s="995"/>
      <c r="WBN3" s="995"/>
      <c r="WBO3" s="995"/>
      <c r="WBP3" s="995"/>
      <c r="WBQ3" s="995"/>
      <c r="WBR3" s="995"/>
      <c r="WBS3" s="995"/>
      <c r="WBT3" s="995"/>
      <c r="WBU3" s="995"/>
      <c r="WBV3" s="995"/>
      <c r="WBW3" s="995"/>
      <c r="WBX3" s="995"/>
      <c r="WBY3" s="995"/>
      <c r="WBZ3" s="995"/>
      <c r="WCA3" s="995"/>
      <c r="WCB3" s="995"/>
      <c r="WCC3" s="995"/>
      <c r="WCD3" s="995"/>
      <c r="WCE3" s="995"/>
      <c r="WCF3" s="995"/>
      <c r="WCG3" s="995"/>
      <c r="WCH3" s="995"/>
      <c r="WCI3" s="995"/>
      <c r="WCJ3" s="995"/>
      <c r="WCK3" s="995"/>
      <c r="WCL3" s="995"/>
      <c r="WCM3" s="995"/>
      <c r="WCN3" s="995"/>
      <c r="WCO3" s="995"/>
      <c r="WCP3" s="995"/>
      <c r="WCQ3" s="995"/>
      <c r="WCR3" s="995"/>
      <c r="WCS3" s="995"/>
      <c r="WCT3" s="995"/>
      <c r="WCU3" s="995"/>
      <c r="WCV3" s="995"/>
      <c r="WCW3" s="995"/>
      <c r="WCX3" s="995"/>
      <c r="WCY3" s="995"/>
      <c r="WCZ3" s="995"/>
      <c r="WDA3" s="995"/>
      <c r="WDB3" s="995"/>
      <c r="WDC3" s="995"/>
      <c r="WDD3" s="995"/>
      <c r="WDE3" s="995"/>
      <c r="WDF3" s="995"/>
      <c r="WDG3" s="995"/>
      <c r="WDH3" s="995"/>
      <c r="WDI3" s="995"/>
      <c r="WDJ3" s="995"/>
      <c r="WDK3" s="995"/>
      <c r="WDL3" s="995"/>
      <c r="WDM3" s="995"/>
      <c r="WDN3" s="995"/>
      <c r="WDO3" s="995"/>
      <c r="WDP3" s="995"/>
      <c r="WDQ3" s="995"/>
      <c r="WDR3" s="995"/>
      <c r="WDS3" s="995"/>
      <c r="WDT3" s="995"/>
      <c r="WDU3" s="995"/>
      <c r="WDV3" s="995"/>
      <c r="WDW3" s="995"/>
      <c r="WDX3" s="995"/>
      <c r="WDY3" s="995"/>
      <c r="WDZ3" s="995"/>
      <c r="WEA3" s="995"/>
      <c r="WEB3" s="995"/>
      <c r="WEC3" s="995"/>
      <c r="WED3" s="995"/>
      <c r="WEE3" s="995"/>
      <c r="WEF3" s="995"/>
      <c r="WEG3" s="995"/>
      <c r="WEH3" s="995"/>
      <c r="WEI3" s="995"/>
      <c r="WEJ3" s="995"/>
      <c r="WEK3" s="995"/>
      <c r="WEL3" s="995"/>
      <c r="WEM3" s="995"/>
      <c r="WEN3" s="995"/>
      <c r="WEO3" s="995"/>
      <c r="WEP3" s="995"/>
      <c r="WEQ3" s="995"/>
      <c r="WER3" s="995"/>
      <c r="WES3" s="995"/>
      <c r="WET3" s="995"/>
      <c r="WEU3" s="995"/>
      <c r="WEV3" s="995"/>
      <c r="WEW3" s="995"/>
      <c r="WEX3" s="995"/>
      <c r="WEY3" s="995"/>
      <c r="WEZ3" s="995"/>
      <c r="WFA3" s="995"/>
      <c r="WFB3" s="995"/>
      <c r="WFC3" s="995"/>
      <c r="WFD3" s="995"/>
      <c r="WFE3" s="995"/>
      <c r="WFF3" s="995"/>
      <c r="WFG3" s="995"/>
      <c r="WFH3" s="995"/>
      <c r="WFI3" s="995"/>
      <c r="WFJ3" s="995"/>
      <c r="WFK3" s="995"/>
      <c r="WFL3" s="995"/>
      <c r="WFM3" s="995"/>
      <c r="WFN3" s="995"/>
      <c r="WFO3" s="995"/>
      <c r="WFP3" s="995"/>
      <c r="WFQ3" s="995"/>
      <c r="WFR3" s="995"/>
      <c r="WFS3" s="995"/>
      <c r="WFT3" s="995"/>
      <c r="WFU3" s="995"/>
      <c r="WFV3" s="995"/>
      <c r="WFW3" s="995"/>
      <c r="WFX3" s="995"/>
      <c r="WFY3" s="995"/>
      <c r="WFZ3" s="995"/>
      <c r="WGA3" s="995"/>
      <c r="WGB3" s="995"/>
      <c r="WGC3" s="995"/>
      <c r="WGD3" s="995"/>
      <c r="WGE3" s="995"/>
      <c r="WGF3" s="995"/>
      <c r="WGG3" s="995"/>
      <c r="WGH3" s="995"/>
      <c r="WGI3" s="995"/>
      <c r="WGJ3" s="995"/>
      <c r="WGK3" s="995"/>
      <c r="WGL3" s="995"/>
      <c r="WGM3" s="995"/>
      <c r="WGN3" s="995"/>
      <c r="WGO3" s="995"/>
      <c r="WGP3" s="995"/>
      <c r="WGQ3" s="995"/>
      <c r="WGR3" s="995"/>
      <c r="WGS3" s="995"/>
      <c r="WGT3" s="995"/>
      <c r="WGU3" s="995"/>
      <c r="WGV3" s="995"/>
      <c r="WGW3" s="995"/>
      <c r="WGX3" s="995"/>
      <c r="WGY3" s="995"/>
      <c r="WGZ3" s="995"/>
      <c r="WHA3" s="995"/>
      <c r="WHB3" s="995"/>
      <c r="WHC3" s="995"/>
      <c r="WHD3" s="995"/>
      <c r="WHE3" s="995"/>
      <c r="WHF3" s="995"/>
      <c r="WHG3" s="995"/>
      <c r="WHH3" s="995"/>
      <c r="WHI3" s="995"/>
      <c r="WHJ3" s="995"/>
      <c r="WHK3" s="995"/>
      <c r="WHL3" s="995"/>
      <c r="WHM3" s="995"/>
      <c r="WHN3" s="995"/>
      <c r="WHO3" s="995"/>
      <c r="WHP3" s="995"/>
      <c r="WHQ3" s="995"/>
      <c r="WHR3" s="995"/>
      <c r="WHS3" s="995"/>
      <c r="WHT3" s="995"/>
      <c r="WHU3" s="995"/>
      <c r="WHV3" s="995"/>
      <c r="WHW3" s="995"/>
      <c r="WHX3" s="995"/>
      <c r="WHY3" s="995"/>
      <c r="WHZ3" s="995"/>
      <c r="WIA3" s="995"/>
      <c r="WIB3" s="995"/>
      <c r="WIC3" s="995"/>
      <c r="WID3" s="995"/>
      <c r="WIE3" s="995"/>
      <c r="WIF3" s="995"/>
      <c r="WIG3" s="995"/>
      <c r="WIH3" s="995"/>
      <c r="WII3" s="995"/>
      <c r="WIJ3" s="995"/>
      <c r="WIK3" s="995"/>
      <c r="WIL3" s="995"/>
      <c r="WIM3" s="995"/>
      <c r="WIN3" s="995"/>
      <c r="WIO3" s="995"/>
      <c r="WIP3" s="995"/>
      <c r="WIQ3" s="995"/>
      <c r="WIR3" s="995"/>
      <c r="WIS3" s="995"/>
      <c r="WIT3" s="995"/>
      <c r="WIU3" s="995"/>
      <c r="WIV3" s="995"/>
      <c r="WIW3" s="995"/>
      <c r="WIX3" s="995"/>
      <c r="WIY3" s="995"/>
      <c r="WIZ3" s="995"/>
      <c r="WJA3" s="995"/>
      <c r="WJB3" s="995"/>
      <c r="WJC3" s="995"/>
      <c r="WJD3" s="995"/>
      <c r="WJE3" s="995"/>
      <c r="WJF3" s="995"/>
      <c r="WJG3" s="995"/>
      <c r="WJH3" s="995"/>
      <c r="WJI3" s="995"/>
      <c r="WJJ3" s="995"/>
      <c r="WJK3" s="995"/>
      <c r="WJL3" s="995"/>
      <c r="WJM3" s="995"/>
      <c r="WJN3" s="995"/>
      <c r="WJO3" s="995"/>
      <c r="WJP3" s="995"/>
      <c r="WJQ3" s="995"/>
      <c r="WJR3" s="995"/>
      <c r="WJS3" s="995"/>
      <c r="WJT3" s="995"/>
      <c r="WJU3" s="995"/>
      <c r="WJV3" s="995"/>
      <c r="WJW3" s="995"/>
      <c r="WJX3" s="995"/>
      <c r="WJY3" s="995"/>
      <c r="WJZ3" s="995"/>
      <c r="WKA3" s="995"/>
      <c r="WKB3" s="995"/>
      <c r="WKC3" s="995"/>
      <c r="WKD3" s="995"/>
      <c r="WKE3" s="995"/>
      <c r="WKF3" s="995"/>
      <c r="WKG3" s="995"/>
      <c r="WKH3" s="995"/>
      <c r="WKI3" s="995"/>
      <c r="WKJ3" s="995"/>
      <c r="WKK3" s="995"/>
      <c r="WKL3" s="995"/>
      <c r="WKM3" s="995"/>
      <c r="WKN3" s="995"/>
      <c r="WKO3" s="995"/>
      <c r="WKP3" s="995"/>
      <c r="WKQ3" s="995"/>
      <c r="WKR3" s="995"/>
      <c r="WKS3" s="995"/>
      <c r="WKT3" s="995"/>
      <c r="WKU3" s="995"/>
      <c r="WKV3" s="995"/>
      <c r="WKW3" s="995"/>
      <c r="WKX3" s="995"/>
      <c r="WKY3" s="995"/>
      <c r="WKZ3" s="995"/>
      <c r="WLA3" s="995"/>
      <c r="WLB3" s="995"/>
      <c r="WLC3" s="995"/>
      <c r="WLD3" s="995"/>
      <c r="WLE3" s="995"/>
      <c r="WLF3" s="995"/>
      <c r="WLG3" s="995"/>
      <c r="WLH3" s="995"/>
      <c r="WLI3" s="995"/>
      <c r="WLJ3" s="995"/>
      <c r="WLK3" s="995"/>
      <c r="WLL3" s="995"/>
      <c r="WLM3" s="995"/>
      <c r="WLN3" s="995"/>
      <c r="WLO3" s="995"/>
      <c r="WLP3" s="995"/>
      <c r="WLQ3" s="995"/>
      <c r="WLR3" s="995"/>
      <c r="WLS3" s="995"/>
      <c r="WLT3" s="995"/>
      <c r="WLU3" s="995"/>
      <c r="WLV3" s="995"/>
      <c r="WLW3" s="995"/>
      <c r="WLX3" s="995"/>
      <c r="WLY3" s="995"/>
      <c r="WLZ3" s="995"/>
      <c r="WMA3" s="995"/>
      <c r="WMB3" s="995"/>
      <c r="WMC3" s="995"/>
      <c r="WMD3" s="995"/>
      <c r="WME3" s="995"/>
      <c r="WMF3" s="995"/>
      <c r="WMG3" s="995"/>
      <c r="WMH3" s="995"/>
      <c r="WMI3" s="995"/>
      <c r="WMJ3" s="995"/>
      <c r="WMK3" s="995"/>
      <c r="WML3" s="995"/>
      <c r="WMM3" s="995"/>
      <c r="WMN3" s="995"/>
      <c r="WMO3" s="995"/>
      <c r="WMP3" s="995"/>
      <c r="WMQ3" s="995"/>
      <c r="WMR3" s="995"/>
      <c r="WMS3" s="995"/>
      <c r="WMT3" s="995"/>
      <c r="WMU3" s="995"/>
      <c r="WMV3" s="995"/>
      <c r="WMW3" s="995"/>
      <c r="WMX3" s="995"/>
      <c r="WMY3" s="995"/>
      <c r="WMZ3" s="995"/>
      <c r="WNA3" s="995"/>
      <c r="WNB3" s="995"/>
      <c r="WNC3" s="995"/>
      <c r="WND3" s="995"/>
      <c r="WNE3" s="995"/>
      <c r="WNF3" s="995"/>
      <c r="WNG3" s="995"/>
      <c r="WNH3" s="995"/>
      <c r="WNI3" s="995"/>
      <c r="WNJ3" s="995"/>
      <c r="WNK3" s="995"/>
      <c r="WNL3" s="995"/>
      <c r="WNM3" s="995"/>
      <c r="WNN3" s="995"/>
      <c r="WNO3" s="995"/>
      <c r="WNP3" s="995"/>
      <c r="WNQ3" s="995"/>
      <c r="WNR3" s="995"/>
      <c r="WNS3" s="995"/>
      <c r="WNT3" s="995"/>
      <c r="WNU3" s="995"/>
      <c r="WNV3" s="995"/>
      <c r="WNW3" s="995"/>
      <c r="WNX3" s="995"/>
      <c r="WNY3" s="995"/>
      <c r="WNZ3" s="995"/>
      <c r="WOA3" s="995"/>
      <c r="WOB3" s="995"/>
      <c r="WOC3" s="995"/>
      <c r="WOD3" s="995"/>
      <c r="WOE3" s="995"/>
      <c r="WOF3" s="995"/>
      <c r="WOG3" s="995"/>
      <c r="WOH3" s="995"/>
      <c r="WOI3" s="995"/>
      <c r="WOJ3" s="995"/>
      <c r="WOK3" s="995"/>
      <c r="WOL3" s="995"/>
      <c r="WOM3" s="995"/>
      <c r="WON3" s="995"/>
      <c r="WOO3" s="995"/>
      <c r="WOP3" s="995"/>
      <c r="WOQ3" s="995"/>
      <c r="WOR3" s="995"/>
      <c r="WOS3" s="995"/>
      <c r="WOT3" s="995"/>
      <c r="WOU3" s="995"/>
      <c r="WOV3" s="995"/>
      <c r="WOW3" s="995"/>
      <c r="WOX3" s="995"/>
      <c r="WOY3" s="995"/>
      <c r="WOZ3" s="995"/>
      <c r="WPA3" s="995"/>
      <c r="WPB3" s="995"/>
      <c r="WPC3" s="995"/>
      <c r="WPD3" s="995"/>
      <c r="WPE3" s="995"/>
      <c r="WPF3" s="995"/>
      <c r="WPG3" s="995"/>
      <c r="WPH3" s="995"/>
      <c r="WPI3" s="995"/>
      <c r="WPJ3" s="995"/>
      <c r="WPK3" s="995"/>
      <c r="WPL3" s="995"/>
      <c r="WPM3" s="995"/>
      <c r="WPN3" s="995"/>
      <c r="WPO3" s="995"/>
      <c r="WPP3" s="995"/>
      <c r="WPQ3" s="995"/>
      <c r="WPR3" s="995"/>
      <c r="WPS3" s="995"/>
      <c r="WPT3" s="995"/>
      <c r="WPU3" s="995"/>
      <c r="WPV3" s="995"/>
      <c r="WPW3" s="995"/>
      <c r="WPX3" s="995"/>
      <c r="WPY3" s="995"/>
      <c r="WPZ3" s="995"/>
      <c r="WQA3" s="995"/>
      <c r="WQB3" s="995"/>
      <c r="WQC3" s="995"/>
      <c r="WQD3" s="995"/>
      <c r="WQE3" s="995"/>
      <c r="WQF3" s="995"/>
      <c r="WQG3" s="995"/>
      <c r="WQH3" s="995"/>
      <c r="WQI3" s="995"/>
      <c r="WQJ3" s="995"/>
      <c r="WQK3" s="995"/>
      <c r="WQL3" s="995"/>
      <c r="WQM3" s="995"/>
      <c r="WQN3" s="995"/>
      <c r="WQO3" s="995"/>
      <c r="WQP3" s="995"/>
      <c r="WQQ3" s="995"/>
      <c r="WQR3" s="995"/>
      <c r="WQS3" s="995"/>
      <c r="WQT3" s="995"/>
      <c r="WQU3" s="995"/>
      <c r="WQV3" s="995"/>
      <c r="WQW3" s="995"/>
      <c r="WQX3" s="995"/>
      <c r="WQY3" s="995"/>
      <c r="WQZ3" s="995"/>
      <c r="WRA3" s="995"/>
      <c r="WRB3" s="995"/>
      <c r="WRC3" s="995"/>
      <c r="WRD3" s="995"/>
      <c r="WRE3" s="995"/>
      <c r="WRF3" s="995"/>
      <c r="WRG3" s="995"/>
      <c r="WRH3" s="995"/>
      <c r="WRI3" s="995"/>
      <c r="WRJ3" s="995"/>
      <c r="WRK3" s="995"/>
      <c r="WRL3" s="995"/>
      <c r="WRM3" s="995"/>
      <c r="WRN3" s="995"/>
      <c r="WRO3" s="995"/>
      <c r="WRP3" s="995"/>
      <c r="WRQ3" s="995"/>
      <c r="WRR3" s="995"/>
      <c r="WRS3" s="995"/>
      <c r="WRT3" s="995"/>
      <c r="WRU3" s="995"/>
      <c r="WRV3" s="995"/>
      <c r="WRW3" s="995"/>
      <c r="WRX3" s="995"/>
      <c r="WRY3" s="995"/>
      <c r="WRZ3" s="995"/>
      <c r="WSA3" s="995"/>
      <c r="WSB3" s="995"/>
      <c r="WSC3" s="995"/>
      <c r="WSD3" s="995"/>
      <c r="WSE3" s="995"/>
      <c r="WSF3" s="995"/>
      <c r="WSG3" s="995"/>
      <c r="WSH3" s="995"/>
      <c r="WSI3" s="995"/>
      <c r="WSJ3" s="995"/>
      <c r="WSK3" s="995"/>
      <c r="WSL3" s="995"/>
      <c r="WSM3" s="995"/>
      <c r="WSN3" s="995"/>
      <c r="WSO3" s="995"/>
      <c r="WSP3" s="995"/>
      <c r="WSQ3" s="995"/>
      <c r="WSR3" s="995"/>
      <c r="WSS3" s="995"/>
      <c r="WST3" s="995"/>
      <c r="WSU3" s="995"/>
      <c r="WSV3" s="995"/>
      <c r="WSW3" s="995"/>
      <c r="WSX3" s="995"/>
      <c r="WSY3" s="995"/>
      <c r="WSZ3" s="995"/>
      <c r="WTA3" s="995"/>
      <c r="WTB3" s="995"/>
      <c r="WTC3" s="995"/>
      <c r="WTD3" s="995"/>
      <c r="WTE3" s="995"/>
      <c r="WTF3" s="995"/>
      <c r="WTG3" s="995"/>
      <c r="WTH3" s="995"/>
      <c r="WTI3" s="995"/>
      <c r="WTJ3" s="995"/>
      <c r="WTK3" s="995"/>
      <c r="WTL3" s="995"/>
      <c r="WTM3" s="995"/>
      <c r="WTN3" s="995"/>
      <c r="WTO3" s="995"/>
      <c r="WTP3" s="995"/>
      <c r="WTQ3" s="995"/>
      <c r="WTR3" s="995"/>
      <c r="WTS3" s="995"/>
      <c r="WTT3" s="995"/>
      <c r="WTU3" s="995"/>
      <c r="WTV3" s="995"/>
      <c r="WTW3" s="995"/>
      <c r="WTX3" s="995"/>
      <c r="WTY3" s="995"/>
      <c r="WTZ3" s="995"/>
      <c r="WUA3" s="995"/>
      <c r="WUB3" s="995"/>
      <c r="WUC3" s="995"/>
      <c r="WUD3" s="995"/>
      <c r="WUE3" s="995"/>
      <c r="WUF3" s="995"/>
      <c r="WUG3" s="995"/>
      <c r="WUH3" s="995"/>
      <c r="WUI3" s="995"/>
      <c r="WUJ3" s="995"/>
      <c r="WUK3" s="995"/>
      <c r="WUL3" s="995"/>
      <c r="WUM3" s="995"/>
      <c r="WUN3" s="995"/>
      <c r="WUO3" s="995"/>
      <c r="WUP3" s="995"/>
      <c r="WUQ3" s="995"/>
      <c r="WUR3" s="995"/>
      <c r="WUS3" s="995"/>
      <c r="WUT3" s="995"/>
      <c r="WUU3" s="995"/>
      <c r="WUV3" s="995"/>
      <c r="WUW3" s="995"/>
      <c r="WUX3" s="995"/>
      <c r="WUY3" s="995"/>
      <c r="WUZ3" s="995"/>
      <c r="WVA3" s="995"/>
      <c r="WVB3" s="995"/>
      <c r="WVC3" s="995"/>
      <c r="WVD3" s="995"/>
      <c r="WVE3" s="995"/>
      <c r="WVF3" s="995"/>
      <c r="WVG3" s="995"/>
      <c r="WVH3" s="995"/>
      <c r="WVI3" s="995"/>
      <c r="WVJ3" s="995"/>
      <c r="WVK3" s="995"/>
      <c r="WVL3" s="995"/>
      <c r="WVM3" s="995"/>
      <c r="WVN3" s="995"/>
      <c r="WVO3" s="995"/>
      <c r="WVP3" s="995"/>
      <c r="WVQ3" s="995"/>
      <c r="WVR3" s="995"/>
      <c r="WVS3" s="995"/>
      <c r="WVT3" s="995"/>
      <c r="WVU3" s="995"/>
      <c r="WVV3" s="995"/>
      <c r="WVW3" s="995"/>
      <c r="WVX3" s="995"/>
      <c r="WVY3" s="995"/>
      <c r="WVZ3" s="995"/>
      <c r="WWA3" s="995"/>
      <c r="WWB3" s="995"/>
      <c r="WWC3" s="995"/>
      <c r="WWD3" s="995"/>
      <c r="WWE3" s="995"/>
      <c r="WWF3" s="995"/>
      <c r="WWG3" s="995"/>
      <c r="WWH3" s="995"/>
      <c r="WWI3" s="995"/>
      <c r="WWJ3" s="995"/>
      <c r="WWK3" s="995"/>
      <c r="WWL3" s="995"/>
      <c r="WWM3" s="995"/>
      <c r="WWN3" s="995"/>
      <c r="WWO3" s="995"/>
      <c r="WWP3" s="995"/>
      <c r="WWQ3" s="995"/>
      <c r="WWR3" s="995"/>
      <c r="WWS3" s="995"/>
      <c r="WWT3" s="995"/>
      <c r="WWU3" s="995"/>
      <c r="WWV3" s="995"/>
      <c r="WWW3" s="995"/>
      <c r="WWX3" s="995"/>
      <c r="WWY3" s="995"/>
      <c r="WWZ3" s="995"/>
      <c r="WXA3" s="995"/>
      <c r="WXB3" s="995"/>
      <c r="WXC3" s="995"/>
      <c r="WXD3" s="995"/>
      <c r="WXE3" s="995"/>
      <c r="WXF3" s="995"/>
      <c r="WXG3" s="995"/>
      <c r="WXH3" s="995"/>
      <c r="WXI3" s="995"/>
      <c r="WXJ3" s="995"/>
      <c r="WXK3" s="995"/>
      <c r="WXL3" s="995"/>
      <c r="WXM3" s="995"/>
      <c r="WXN3" s="995"/>
      <c r="WXO3" s="995"/>
      <c r="WXP3" s="995"/>
      <c r="WXQ3" s="995"/>
      <c r="WXR3" s="995"/>
      <c r="WXS3" s="995"/>
      <c r="WXT3" s="995"/>
      <c r="WXU3" s="995"/>
      <c r="WXV3" s="995"/>
      <c r="WXW3" s="995"/>
      <c r="WXX3" s="995"/>
      <c r="WXY3" s="995"/>
      <c r="WXZ3" s="995"/>
      <c r="WYA3" s="995"/>
      <c r="WYB3" s="995"/>
      <c r="WYC3" s="995"/>
      <c r="WYD3" s="995"/>
      <c r="WYE3" s="995"/>
      <c r="WYF3" s="995"/>
      <c r="WYG3" s="995"/>
      <c r="WYH3" s="995"/>
      <c r="WYI3" s="995"/>
      <c r="WYJ3" s="995"/>
      <c r="WYK3" s="995"/>
      <c r="WYL3" s="995"/>
      <c r="WYM3" s="995"/>
      <c r="WYN3" s="995"/>
      <c r="WYO3" s="995"/>
      <c r="WYP3" s="995"/>
      <c r="WYQ3" s="995"/>
      <c r="WYR3" s="995"/>
      <c r="WYS3" s="995"/>
      <c r="WYT3" s="995"/>
      <c r="WYU3" s="995"/>
      <c r="WYV3" s="995"/>
      <c r="WYW3" s="995"/>
      <c r="WYX3" s="995"/>
      <c r="WYY3" s="995"/>
      <c r="WYZ3" s="995"/>
      <c r="WZA3" s="995"/>
      <c r="WZB3" s="995"/>
      <c r="WZC3" s="995"/>
      <c r="WZD3" s="995"/>
      <c r="WZE3" s="995"/>
      <c r="WZF3" s="995"/>
      <c r="WZG3" s="995"/>
      <c r="WZH3" s="995"/>
      <c r="WZI3" s="995"/>
      <c r="WZJ3" s="995"/>
      <c r="WZK3" s="995"/>
      <c r="WZL3" s="995"/>
      <c r="WZM3" s="995"/>
      <c r="WZN3" s="995"/>
      <c r="WZO3" s="995"/>
      <c r="WZP3" s="995"/>
      <c r="WZQ3" s="995"/>
      <c r="WZR3" s="995"/>
      <c r="WZS3" s="995"/>
      <c r="WZT3" s="995"/>
      <c r="WZU3" s="995"/>
      <c r="WZV3" s="995"/>
      <c r="WZW3" s="995"/>
      <c r="WZX3" s="995"/>
      <c r="WZY3" s="995"/>
      <c r="WZZ3" s="995"/>
      <c r="XAA3" s="995"/>
      <c r="XAB3" s="995"/>
      <c r="XAC3" s="995"/>
      <c r="XAD3" s="995"/>
      <c r="XAE3" s="995"/>
      <c r="XAF3" s="995"/>
      <c r="XAG3" s="995"/>
      <c r="XAH3" s="995"/>
      <c r="XAI3" s="995"/>
      <c r="XAJ3" s="995"/>
      <c r="XAK3" s="995"/>
      <c r="XAL3" s="995"/>
      <c r="XAM3" s="995"/>
      <c r="XAN3" s="995"/>
      <c r="XAO3" s="995"/>
      <c r="XAP3" s="995"/>
      <c r="XAQ3" s="995"/>
      <c r="XAR3" s="995"/>
      <c r="XAS3" s="995"/>
      <c r="XAT3" s="995"/>
      <c r="XAU3" s="995"/>
      <c r="XAV3" s="995"/>
      <c r="XAW3" s="995"/>
      <c r="XAX3" s="995"/>
      <c r="XAY3" s="995"/>
      <c r="XAZ3" s="995"/>
      <c r="XBA3" s="995"/>
      <c r="XBB3" s="995"/>
      <c r="XBC3" s="995"/>
      <c r="XBD3" s="995"/>
      <c r="XBE3" s="995"/>
      <c r="XBF3" s="995"/>
      <c r="XBG3" s="995"/>
      <c r="XBH3" s="995"/>
      <c r="XBI3" s="995"/>
      <c r="XBJ3" s="995"/>
      <c r="XBK3" s="995"/>
      <c r="XBL3" s="995"/>
      <c r="XBM3" s="995"/>
      <c r="XBN3" s="995"/>
      <c r="XBO3" s="995"/>
      <c r="XBP3" s="995"/>
      <c r="XBQ3" s="995"/>
      <c r="XBR3" s="995"/>
      <c r="XBS3" s="995"/>
      <c r="XBT3" s="995"/>
      <c r="XBU3" s="995"/>
      <c r="XBV3" s="995"/>
      <c r="XBW3" s="995"/>
      <c r="XBX3" s="995"/>
      <c r="XBY3" s="995"/>
      <c r="XBZ3" s="995"/>
      <c r="XCA3" s="995"/>
      <c r="XCB3" s="995"/>
      <c r="XCC3" s="995"/>
      <c r="XCD3" s="995"/>
      <c r="XCE3" s="995"/>
      <c r="XCF3" s="995"/>
      <c r="XCG3" s="995"/>
      <c r="XCH3" s="995"/>
      <c r="XCI3" s="995"/>
      <c r="XCJ3" s="995"/>
      <c r="XCK3" s="995"/>
      <c r="XCL3" s="995"/>
      <c r="XCM3" s="995"/>
      <c r="XCN3" s="995"/>
      <c r="XCO3" s="995"/>
      <c r="XCP3" s="995"/>
      <c r="XCQ3" s="995"/>
      <c r="XCR3" s="995"/>
      <c r="XCS3" s="995"/>
      <c r="XCT3" s="995"/>
      <c r="XCU3" s="995"/>
      <c r="XCV3" s="995"/>
      <c r="XCW3" s="995"/>
      <c r="XCX3" s="995"/>
      <c r="XCY3" s="995"/>
      <c r="XCZ3" s="995"/>
      <c r="XDA3" s="995"/>
      <c r="XDB3" s="995"/>
      <c r="XDC3" s="995"/>
      <c r="XDD3" s="995"/>
      <c r="XDE3" s="995"/>
      <c r="XDF3" s="995"/>
      <c r="XDG3" s="995"/>
      <c r="XDH3" s="995"/>
      <c r="XDI3" s="995"/>
      <c r="XDJ3" s="995"/>
      <c r="XDK3" s="995"/>
      <c r="XDL3" s="995"/>
      <c r="XDM3" s="995"/>
      <c r="XDN3" s="995"/>
      <c r="XDO3" s="995"/>
      <c r="XDP3" s="995"/>
      <c r="XDQ3" s="995"/>
      <c r="XDR3" s="995"/>
      <c r="XDS3" s="995"/>
      <c r="XDT3" s="995"/>
      <c r="XDU3" s="995"/>
      <c r="XDV3" s="995"/>
      <c r="XDW3" s="995"/>
      <c r="XDX3" s="995"/>
      <c r="XDY3" s="995"/>
      <c r="XDZ3" s="995"/>
      <c r="XEA3" s="995"/>
      <c r="XEB3" s="995"/>
      <c r="XEC3" s="995"/>
      <c r="XED3" s="995"/>
      <c r="XEE3" s="995"/>
      <c r="XEF3" s="995"/>
      <c r="XEG3" s="995"/>
      <c r="XEH3" s="995"/>
      <c r="XEI3" s="995"/>
      <c r="XEJ3" s="995"/>
      <c r="XEK3" s="995"/>
      <c r="XEL3" s="995"/>
      <c r="XEM3" s="995"/>
      <c r="XEN3" s="995"/>
      <c r="XEO3" s="995"/>
      <c r="XEP3" s="995"/>
      <c r="XEQ3" s="995"/>
      <c r="XER3" s="995"/>
      <c r="XES3" s="995"/>
      <c r="XET3" s="995"/>
      <c r="XEU3" s="995"/>
      <c r="XEV3" s="995"/>
      <c r="XEW3" s="995"/>
      <c r="XEX3" s="995"/>
      <c r="XEY3" s="995"/>
      <c r="XEZ3" s="995"/>
      <c r="XFA3" s="995"/>
      <c r="XFB3" s="995"/>
      <c r="XFC3" s="995"/>
      <c r="XFD3" s="995"/>
    </row>
    <row r="4" spans="1:16384" s="654" customFormat="1" ht="21" x14ac:dyDescent="0.65">
      <c r="A4" s="586" t="s">
        <v>870</v>
      </c>
      <c r="B4" s="585">
        <f>Variabelen!C5</f>
        <v>2026</v>
      </c>
      <c r="C4" s="995"/>
      <c r="D4" s="995"/>
      <c r="E4" s="995"/>
      <c r="F4" s="995"/>
      <c r="G4" s="995"/>
      <c r="H4" s="995"/>
      <c r="I4" s="995"/>
      <c r="J4" s="995"/>
      <c r="K4" s="995"/>
      <c r="L4" s="995"/>
      <c r="M4" s="995"/>
      <c r="N4" s="995"/>
      <c r="O4" s="995"/>
      <c r="P4" s="995"/>
      <c r="Q4" s="995"/>
      <c r="R4" s="995"/>
      <c r="S4" s="995"/>
      <c r="T4" s="995"/>
      <c r="U4" s="995"/>
      <c r="V4" s="995"/>
      <c r="W4" s="995"/>
      <c r="X4" s="995"/>
      <c r="Y4" s="995"/>
      <c r="Z4" s="995"/>
      <c r="AA4" s="995"/>
      <c r="AB4" s="995"/>
      <c r="AC4" s="995"/>
      <c r="AD4" s="995"/>
      <c r="AE4" s="995"/>
      <c r="AF4" s="995"/>
      <c r="AG4" s="995"/>
      <c r="AH4" s="995"/>
      <c r="AI4" s="995"/>
      <c r="AJ4" s="995"/>
      <c r="AK4" s="995"/>
      <c r="AL4" s="995"/>
      <c r="AM4" s="995"/>
      <c r="AN4" s="995"/>
      <c r="AO4" s="995"/>
      <c r="AP4" s="995"/>
      <c r="AQ4" s="995"/>
      <c r="AR4" s="995"/>
      <c r="AS4" s="995"/>
      <c r="AT4" s="995"/>
      <c r="AU4" s="995"/>
      <c r="AV4" s="995"/>
      <c r="AW4" s="995"/>
      <c r="AX4" s="995"/>
      <c r="AY4" s="995"/>
      <c r="AZ4" s="995"/>
      <c r="BA4" s="995"/>
      <c r="BB4" s="995"/>
      <c r="BC4" s="995"/>
      <c r="BD4" s="995"/>
      <c r="BE4" s="995"/>
      <c r="BF4" s="995"/>
      <c r="BG4" s="995"/>
      <c r="BH4" s="995"/>
      <c r="BI4" s="995"/>
      <c r="BJ4" s="995"/>
      <c r="BK4" s="995"/>
      <c r="BL4" s="995"/>
      <c r="BM4" s="995"/>
      <c r="BN4" s="995"/>
      <c r="BO4" s="995"/>
      <c r="BP4" s="995"/>
      <c r="BQ4" s="995"/>
      <c r="BR4" s="995"/>
      <c r="BS4" s="995"/>
      <c r="BT4" s="995"/>
      <c r="BU4" s="995"/>
      <c r="BV4" s="995"/>
      <c r="BW4" s="995"/>
      <c r="BX4" s="995"/>
      <c r="BY4" s="995"/>
      <c r="BZ4" s="995"/>
      <c r="CA4" s="995"/>
      <c r="CB4" s="995"/>
      <c r="CC4" s="995"/>
      <c r="CD4" s="995"/>
      <c r="CE4" s="995"/>
      <c r="CF4" s="995"/>
      <c r="CG4" s="995"/>
      <c r="CH4" s="995"/>
      <c r="CI4" s="995"/>
      <c r="CJ4" s="995"/>
      <c r="CK4" s="995"/>
      <c r="CL4" s="995"/>
      <c r="CM4" s="995"/>
      <c r="CN4" s="995"/>
      <c r="CO4" s="995"/>
      <c r="CP4" s="995"/>
      <c r="CQ4" s="995"/>
      <c r="CR4" s="995"/>
      <c r="CS4" s="995"/>
      <c r="CT4" s="995"/>
      <c r="CU4" s="995"/>
      <c r="CV4" s="995"/>
      <c r="CW4" s="995"/>
      <c r="CX4" s="995"/>
      <c r="CY4" s="995"/>
      <c r="CZ4" s="995"/>
      <c r="DA4" s="995"/>
      <c r="DB4" s="995"/>
      <c r="DC4" s="995"/>
      <c r="DD4" s="995"/>
      <c r="DE4" s="995"/>
      <c r="DF4" s="995"/>
      <c r="DG4" s="995"/>
      <c r="DH4" s="995"/>
      <c r="DI4" s="995"/>
      <c r="DJ4" s="995"/>
      <c r="DK4" s="995"/>
      <c r="DL4" s="995"/>
      <c r="DM4" s="995"/>
      <c r="DN4" s="995"/>
      <c r="DO4" s="995"/>
      <c r="DP4" s="995"/>
      <c r="DQ4" s="995"/>
      <c r="DR4" s="995"/>
      <c r="DS4" s="995"/>
      <c r="DT4" s="995"/>
      <c r="DU4" s="995"/>
      <c r="DV4" s="995"/>
      <c r="DW4" s="995"/>
      <c r="DX4" s="995"/>
      <c r="DY4" s="995"/>
      <c r="DZ4" s="995"/>
      <c r="EA4" s="995"/>
      <c r="EB4" s="995"/>
      <c r="EC4" s="995"/>
      <c r="ED4" s="995"/>
      <c r="EE4" s="995"/>
      <c r="EF4" s="995"/>
      <c r="EG4" s="995"/>
      <c r="EH4" s="995"/>
      <c r="EI4" s="995"/>
      <c r="EJ4" s="995"/>
      <c r="EK4" s="995"/>
      <c r="EL4" s="995"/>
      <c r="EM4" s="995"/>
      <c r="EN4" s="995"/>
      <c r="EO4" s="995"/>
      <c r="EP4" s="995"/>
      <c r="EQ4" s="995"/>
      <c r="ER4" s="995"/>
      <c r="ES4" s="995"/>
      <c r="ET4" s="995"/>
      <c r="EU4" s="995"/>
      <c r="EV4" s="995"/>
      <c r="EW4" s="995"/>
      <c r="EX4" s="995"/>
      <c r="EY4" s="995"/>
      <c r="EZ4" s="995"/>
      <c r="FA4" s="995"/>
      <c r="FB4" s="995"/>
      <c r="FC4" s="995"/>
      <c r="FD4" s="995"/>
      <c r="FE4" s="995"/>
      <c r="FF4" s="995"/>
      <c r="FG4" s="995"/>
      <c r="FH4" s="995"/>
      <c r="FI4" s="995"/>
      <c r="FJ4" s="995"/>
      <c r="FK4" s="995"/>
      <c r="FL4" s="995"/>
      <c r="FM4" s="995"/>
      <c r="FN4" s="995"/>
      <c r="FO4" s="995"/>
      <c r="FP4" s="995"/>
      <c r="FQ4" s="995"/>
      <c r="FR4" s="995"/>
      <c r="FS4" s="995"/>
      <c r="FT4" s="995"/>
      <c r="FU4" s="995"/>
      <c r="FV4" s="995"/>
      <c r="FW4" s="995"/>
      <c r="FX4" s="995"/>
      <c r="FY4" s="995"/>
      <c r="FZ4" s="995"/>
      <c r="GA4" s="995"/>
      <c r="GB4" s="995"/>
      <c r="GC4" s="995"/>
      <c r="GD4" s="995"/>
      <c r="GE4" s="995"/>
      <c r="GF4" s="995"/>
      <c r="GG4" s="995"/>
      <c r="GH4" s="995"/>
      <c r="GI4" s="995"/>
      <c r="GJ4" s="995"/>
      <c r="GK4" s="995"/>
      <c r="GL4" s="995"/>
      <c r="GM4" s="995"/>
      <c r="GN4" s="995"/>
      <c r="GO4" s="995"/>
      <c r="GP4" s="995"/>
      <c r="GQ4" s="995"/>
      <c r="GR4" s="995"/>
      <c r="GS4" s="995"/>
      <c r="GT4" s="995"/>
      <c r="GU4" s="995"/>
      <c r="GV4" s="995"/>
      <c r="GW4" s="995"/>
      <c r="GX4" s="995"/>
      <c r="GY4" s="995"/>
      <c r="GZ4" s="995"/>
      <c r="HA4" s="995"/>
      <c r="HB4" s="995"/>
      <c r="HC4" s="995"/>
      <c r="HD4" s="995"/>
      <c r="HE4" s="995"/>
      <c r="HF4" s="995"/>
      <c r="HG4" s="995"/>
      <c r="HH4" s="995"/>
      <c r="HI4" s="995"/>
      <c r="HJ4" s="995"/>
      <c r="HK4" s="995"/>
      <c r="HL4" s="995"/>
      <c r="HM4" s="995"/>
      <c r="HN4" s="995"/>
      <c r="HO4" s="995"/>
      <c r="HP4" s="995"/>
      <c r="HQ4" s="995"/>
      <c r="HR4" s="995"/>
      <c r="HS4" s="995"/>
      <c r="HT4" s="995"/>
      <c r="HU4" s="995"/>
      <c r="HV4" s="995"/>
      <c r="HW4" s="995"/>
      <c r="HX4" s="995"/>
      <c r="HY4" s="995"/>
      <c r="HZ4" s="995"/>
      <c r="IA4" s="995"/>
      <c r="IB4" s="995"/>
      <c r="IC4" s="995"/>
      <c r="ID4" s="995"/>
      <c r="IE4" s="995"/>
      <c r="IF4" s="995"/>
      <c r="IG4" s="995"/>
      <c r="IH4" s="995"/>
      <c r="II4" s="995"/>
      <c r="IJ4" s="995"/>
      <c r="IK4" s="995"/>
      <c r="IL4" s="995"/>
      <c r="IM4" s="995"/>
      <c r="IN4" s="995"/>
      <c r="IO4" s="995"/>
      <c r="IP4" s="995"/>
      <c r="IQ4" s="995"/>
      <c r="IR4" s="995"/>
      <c r="IS4" s="995"/>
      <c r="IT4" s="995"/>
      <c r="IU4" s="995"/>
      <c r="IV4" s="995"/>
      <c r="IW4" s="995"/>
      <c r="IX4" s="995"/>
      <c r="IY4" s="995"/>
      <c r="IZ4" s="995"/>
      <c r="JA4" s="995"/>
      <c r="JB4" s="995"/>
      <c r="JC4" s="995"/>
      <c r="JD4" s="995"/>
      <c r="JE4" s="995"/>
      <c r="JF4" s="995"/>
      <c r="JG4" s="995"/>
      <c r="JH4" s="995"/>
      <c r="JI4" s="995"/>
      <c r="JJ4" s="995"/>
      <c r="JK4" s="995"/>
      <c r="JL4" s="995"/>
      <c r="JM4" s="995"/>
      <c r="JN4" s="995"/>
      <c r="JO4" s="995"/>
      <c r="JP4" s="995"/>
      <c r="JQ4" s="995"/>
      <c r="JR4" s="995"/>
      <c r="JS4" s="995"/>
      <c r="JT4" s="995"/>
      <c r="JU4" s="995"/>
      <c r="JV4" s="995"/>
      <c r="JW4" s="995"/>
      <c r="JX4" s="995"/>
      <c r="JY4" s="995"/>
      <c r="JZ4" s="995"/>
      <c r="KA4" s="995"/>
      <c r="KB4" s="995"/>
      <c r="KC4" s="995"/>
      <c r="KD4" s="995"/>
      <c r="KE4" s="995"/>
      <c r="KF4" s="995"/>
      <c r="KG4" s="995"/>
      <c r="KH4" s="995"/>
      <c r="KI4" s="995"/>
      <c r="KJ4" s="995"/>
      <c r="KK4" s="995"/>
      <c r="KL4" s="995"/>
      <c r="KM4" s="995"/>
      <c r="KN4" s="995"/>
      <c r="KO4" s="995"/>
      <c r="KP4" s="995"/>
      <c r="KQ4" s="995"/>
      <c r="KR4" s="995"/>
      <c r="KS4" s="995"/>
      <c r="KT4" s="995"/>
      <c r="KU4" s="995"/>
      <c r="KV4" s="995"/>
      <c r="KW4" s="995"/>
      <c r="KX4" s="995"/>
      <c r="KY4" s="995"/>
      <c r="KZ4" s="995"/>
      <c r="LA4" s="995"/>
      <c r="LB4" s="995"/>
      <c r="LC4" s="995"/>
      <c r="LD4" s="995"/>
      <c r="LE4" s="995"/>
      <c r="LF4" s="995"/>
      <c r="LG4" s="995"/>
      <c r="LH4" s="995"/>
      <c r="LI4" s="995"/>
      <c r="LJ4" s="995"/>
      <c r="LK4" s="995"/>
      <c r="LL4" s="995"/>
      <c r="LM4" s="995"/>
      <c r="LN4" s="995"/>
      <c r="LO4" s="995"/>
      <c r="LP4" s="995"/>
      <c r="LQ4" s="995"/>
      <c r="LR4" s="995"/>
      <c r="LS4" s="995"/>
      <c r="LT4" s="995"/>
      <c r="LU4" s="995"/>
      <c r="LV4" s="995"/>
      <c r="LW4" s="995"/>
      <c r="LX4" s="995"/>
      <c r="LY4" s="995"/>
      <c r="LZ4" s="995"/>
      <c r="MA4" s="995"/>
      <c r="MB4" s="995"/>
      <c r="MC4" s="995"/>
      <c r="MD4" s="995"/>
      <c r="ME4" s="995"/>
      <c r="MF4" s="995"/>
      <c r="MG4" s="995"/>
      <c r="MH4" s="995"/>
      <c r="MI4" s="995"/>
      <c r="MJ4" s="995"/>
      <c r="MK4" s="995"/>
      <c r="ML4" s="995"/>
      <c r="MM4" s="995"/>
      <c r="MN4" s="995"/>
      <c r="MO4" s="995"/>
      <c r="MP4" s="995"/>
      <c r="MQ4" s="995"/>
      <c r="MR4" s="995"/>
      <c r="MS4" s="995"/>
      <c r="MT4" s="995"/>
      <c r="MU4" s="995"/>
      <c r="MV4" s="995"/>
      <c r="MW4" s="995"/>
      <c r="MX4" s="995"/>
      <c r="MY4" s="995"/>
      <c r="MZ4" s="995"/>
      <c r="NA4" s="995"/>
      <c r="NB4" s="995"/>
      <c r="NC4" s="995"/>
      <c r="ND4" s="995"/>
      <c r="NE4" s="995"/>
      <c r="NF4" s="995"/>
      <c r="NG4" s="995"/>
      <c r="NH4" s="995"/>
      <c r="NI4" s="995"/>
      <c r="NJ4" s="995"/>
      <c r="NK4" s="995"/>
      <c r="NL4" s="995"/>
      <c r="NM4" s="995"/>
      <c r="NN4" s="995"/>
      <c r="NO4" s="995"/>
      <c r="NP4" s="995"/>
      <c r="NQ4" s="995"/>
      <c r="NR4" s="995"/>
      <c r="NS4" s="995"/>
      <c r="NT4" s="995"/>
      <c r="NU4" s="995"/>
      <c r="NV4" s="995"/>
      <c r="NW4" s="995"/>
      <c r="NX4" s="995"/>
      <c r="NY4" s="995"/>
      <c r="NZ4" s="995"/>
      <c r="OA4" s="995"/>
      <c r="OB4" s="995"/>
      <c r="OC4" s="995"/>
      <c r="OD4" s="995"/>
      <c r="OE4" s="995"/>
      <c r="OF4" s="995"/>
      <c r="OG4" s="995"/>
      <c r="OH4" s="995"/>
      <c r="OI4" s="995"/>
      <c r="OJ4" s="995"/>
      <c r="OK4" s="995"/>
      <c r="OL4" s="995"/>
      <c r="OM4" s="995"/>
      <c r="ON4" s="995"/>
      <c r="OO4" s="995"/>
      <c r="OP4" s="995"/>
      <c r="OQ4" s="995"/>
      <c r="OR4" s="995"/>
      <c r="OS4" s="995"/>
      <c r="OT4" s="995"/>
      <c r="OU4" s="995"/>
      <c r="OV4" s="995"/>
      <c r="OW4" s="995"/>
      <c r="OX4" s="995"/>
      <c r="OY4" s="995"/>
      <c r="OZ4" s="995"/>
      <c r="PA4" s="995"/>
      <c r="PB4" s="995"/>
      <c r="PC4" s="995"/>
      <c r="PD4" s="995"/>
      <c r="PE4" s="995"/>
      <c r="PF4" s="995"/>
      <c r="PG4" s="995"/>
      <c r="PH4" s="995"/>
      <c r="PI4" s="995"/>
      <c r="PJ4" s="995"/>
      <c r="PK4" s="995"/>
      <c r="PL4" s="995"/>
      <c r="PM4" s="995"/>
      <c r="PN4" s="995"/>
      <c r="PO4" s="995"/>
      <c r="PP4" s="995"/>
      <c r="PQ4" s="995"/>
      <c r="PR4" s="995"/>
      <c r="PS4" s="995"/>
      <c r="PT4" s="995"/>
      <c r="PU4" s="995"/>
      <c r="PV4" s="995"/>
      <c r="PW4" s="995"/>
      <c r="PX4" s="995"/>
      <c r="PY4" s="995"/>
      <c r="PZ4" s="995"/>
      <c r="QA4" s="995"/>
      <c r="QB4" s="995"/>
      <c r="QC4" s="995"/>
      <c r="QD4" s="995"/>
      <c r="QE4" s="995"/>
      <c r="QF4" s="995"/>
      <c r="QG4" s="995"/>
      <c r="QH4" s="995"/>
      <c r="QI4" s="995"/>
      <c r="QJ4" s="995"/>
      <c r="QK4" s="995"/>
      <c r="QL4" s="995"/>
      <c r="QM4" s="995"/>
      <c r="QN4" s="995"/>
      <c r="QO4" s="995"/>
      <c r="QP4" s="995"/>
      <c r="QQ4" s="995"/>
      <c r="QR4" s="995"/>
      <c r="QS4" s="995"/>
      <c r="QT4" s="995"/>
      <c r="QU4" s="995"/>
      <c r="QV4" s="995"/>
      <c r="QW4" s="995"/>
      <c r="QX4" s="995"/>
      <c r="QY4" s="995"/>
      <c r="QZ4" s="995"/>
      <c r="RA4" s="995"/>
      <c r="RB4" s="995"/>
      <c r="RC4" s="995"/>
      <c r="RD4" s="995"/>
      <c r="RE4" s="995"/>
      <c r="RF4" s="995"/>
      <c r="RG4" s="995"/>
      <c r="RH4" s="995"/>
      <c r="RI4" s="995"/>
      <c r="RJ4" s="995"/>
      <c r="RK4" s="995"/>
      <c r="RL4" s="995"/>
      <c r="RM4" s="995"/>
      <c r="RN4" s="995"/>
      <c r="RO4" s="995"/>
      <c r="RP4" s="995"/>
      <c r="RQ4" s="995"/>
      <c r="RR4" s="995"/>
      <c r="RS4" s="995"/>
      <c r="RT4" s="995"/>
      <c r="RU4" s="995"/>
      <c r="RV4" s="995"/>
      <c r="RW4" s="995"/>
      <c r="RX4" s="995"/>
      <c r="RY4" s="995"/>
      <c r="RZ4" s="995"/>
      <c r="SA4" s="995"/>
      <c r="SB4" s="995"/>
      <c r="SC4" s="995"/>
      <c r="SD4" s="995"/>
      <c r="SE4" s="995"/>
      <c r="SF4" s="995"/>
      <c r="SG4" s="995"/>
      <c r="SH4" s="995"/>
      <c r="SI4" s="995"/>
      <c r="SJ4" s="995"/>
      <c r="SK4" s="995"/>
      <c r="SL4" s="995"/>
      <c r="SM4" s="995"/>
      <c r="SN4" s="995"/>
      <c r="SO4" s="995"/>
      <c r="SP4" s="995"/>
      <c r="SQ4" s="995"/>
      <c r="SR4" s="995"/>
      <c r="SS4" s="995"/>
      <c r="ST4" s="995"/>
      <c r="SU4" s="995"/>
      <c r="SV4" s="995"/>
      <c r="SW4" s="995"/>
      <c r="SX4" s="995"/>
      <c r="SY4" s="995"/>
      <c r="SZ4" s="995"/>
      <c r="TA4" s="995"/>
      <c r="TB4" s="995"/>
      <c r="TC4" s="995"/>
      <c r="TD4" s="995"/>
      <c r="TE4" s="995"/>
      <c r="TF4" s="995"/>
      <c r="TG4" s="995"/>
      <c r="TH4" s="995"/>
      <c r="TI4" s="995"/>
      <c r="TJ4" s="995"/>
      <c r="TK4" s="995"/>
      <c r="TL4" s="995"/>
      <c r="TM4" s="995"/>
      <c r="TN4" s="995"/>
      <c r="TO4" s="995"/>
      <c r="TP4" s="995"/>
      <c r="TQ4" s="995"/>
      <c r="TR4" s="995"/>
      <c r="TS4" s="995"/>
      <c r="TT4" s="995"/>
      <c r="TU4" s="995"/>
      <c r="TV4" s="995"/>
      <c r="TW4" s="995"/>
      <c r="TX4" s="995"/>
      <c r="TY4" s="995"/>
      <c r="TZ4" s="995"/>
      <c r="UA4" s="995"/>
      <c r="UB4" s="995"/>
      <c r="UC4" s="995"/>
      <c r="UD4" s="995"/>
      <c r="UE4" s="995"/>
      <c r="UF4" s="995"/>
      <c r="UG4" s="995"/>
      <c r="UH4" s="995"/>
      <c r="UI4" s="995"/>
      <c r="UJ4" s="995"/>
      <c r="UK4" s="995"/>
      <c r="UL4" s="995"/>
      <c r="UM4" s="995"/>
      <c r="UN4" s="995"/>
      <c r="UO4" s="995"/>
      <c r="UP4" s="995"/>
      <c r="UQ4" s="995"/>
      <c r="UR4" s="995"/>
      <c r="US4" s="995"/>
      <c r="UT4" s="995"/>
      <c r="UU4" s="995"/>
      <c r="UV4" s="995"/>
      <c r="UW4" s="995"/>
      <c r="UX4" s="995"/>
      <c r="UY4" s="995"/>
      <c r="UZ4" s="995"/>
      <c r="VA4" s="995"/>
      <c r="VB4" s="995"/>
      <c r="VC4" s="995"/>
      <c r="VD4" s="995"/>
      <c r="VE4" s="995"/>
      <c r="VF4" s="995"/>
      <c r="VG4" s="995"/>
      <c r="VH4" s="995"/>
      <c r="VI4" s="995"/>
      <c r="VJ4" s="995"/>
      <c r="VK4" s="995"/>
      <c r="VL4" s="995"/>
      <c r="VM4" s="995"/>
      <c r="VN4" s="995"/>
      <c r="VO4" s="995"/>
      <c r="VP4" s="995"/>
      <c r="VQ4" s="995"/>
      <c r="VR4" s="995"/>
      <c r="VS4" s="995"/>
      <c r="VT4" s="995"/>
      <c r="VU4" s="995"/>
      <c r="VV4" s="995"/>
      <c r="VW4" s="995"/>
      <c r="VX4" s="995"/>
      <c r="VY4" s="995"/>
      <c r="VZ4" s="995"/>
      <c r="WA4" s="995"/>
      <c r="WB4" s="995"/>
      <c r="WC4" s="995"/>
      <c r="WD4" s="995"/>
      <c r="WE4" s="995"/>
      <c r="WF4" s="995"/>
      <c r="WG4" s="995"/>
      <c r="WH4" s="995"/>
      <c r="WI4" s="995"/>
      <c r="WJ4" s="995"/>
      <c r="WK4" s="995"/>
      <c r="WL4" s="995"/>
      <c r="WM4" s="995"/>
      <c r="WN4" s="995"/>
      <c r="WO4" s="995"/>
      <c r="WP4" s="995"/>
      <c r="WQ4" s="995"/>
      <c r="WR4" s="995"/>
      <c r="WS4" s="995"/>
      <c r="WT4" s="995"/>
      <c r="WU4" s="995"/>
      <c r="WV4" s="995"/>
      <c r="WW4" s="995"/>
      <c r="WX4" s="995"/>
      <c r="WY4" s="995"/>
      <c r="WZ4" s="995"/>
      <c r="XA4" s="995"/>
      <c r="XB4" s="995"/>
      <c r="XC4" s="995"/>
      <c r="XD4" s="995"/>
      <c r="XE4" s="995"/>
      <c r="XF4" s="995"/>
      <c r="XG4" s="995"/>
      <c r="XH4" s="995"/>
      <c r="XI4" s="995"/>
      <c r="XJ4" s="995"/>
      <c r="XK4" s="995"/>
      <c r="XL4" s="995"/>
      <c r="XM4" s="995"/>
      <c r="XN4" s="995"/>
      <c r="XO4" s="995"/>
      <c r="XP4" s="995"/>
      <c r="XQ4" s="995"/>
      <c r="XR4" s="995"/>
      <c r="XS4" s="995"/>
      <c r="XT4" s="995"/>
      <c r="XU4" s="995"/>
      <c r="XV4" s="995"/>
      <c r="XW4" s="995"/>
      <c r="XX4" s="995"/>
      <c r="XY4" s="995"/>
      <c r="XZ4" s="995"/>
      <c r="YA4" s="995"/>
      <c r="YB4" s="995"/>
      <c r="YC4" s="995"/>
      <c r="YD4" s="995"/>
      <c r="YE4" s="995"/>
      <c r="YF4" s="995"/>
      <c r="YG4" s="995"/>
      <c r="YH4" s="995"/>
      <c r="YI4" s="995"/>
      <c r="YJ4" s="995"/>
      <c r="YK4" s="995"/>
      <c r="YL4" s="995"/>
      <c r="YM4" s="995"/>
      <c r="YN4" s="995"/>
      <c r="YO4" s="995"/>
      <c r="YP4" s="995"/>
      <c r="YQ4" s="995"/>
      <c r="YR4" s="995"/>
      <c r="YS4" s="995"/>
      <c r="YT4" s="995"/>
      <c r="YU4" s="995"/>
      <c r="YV4" s="995"/>
      <c r="YW4" s="995"/>
      <c r="YX4" s="995"/>
      <c r="YY4" s="995"/>
      <c r="YZ4" s="995"/>
      <c r="ZA4" s="995"/>
      <c r="ZB4" s="995"/>
      <c r="ZC4" s="995"/>
      <c r="ZD4" s="995"/>
      <c r="ZE4" s="995"/>
      <c r="ZF4" s="995"/>
      <c r="ZG4" s="995"/>
      <c r="ZH4" s="995"/>
      <c r="ZI4" s="995"/>
      <c r="ZJ4" s="995"/>
      <c r="ZK4" s="995"/>
      <c r="ZL4" s="995"/>
      <c r="ZM4" s="995"/>
      <c r="ZN4" s="995"/>
      <c r="ZO4" s="995"/>
      <c r="ZP4" s="995"/>
      <c r="ZQ4" s="995"/>
      <c r="ZR4" s="995"/>
      <c r="ZS4" s="995"/>
      <c r="ZT4" s="995"/>
      <c r="ZU4" s="995"/>
      <c r="ZV4" s="995"/>
      <c r="ZW4" s="995"/>
      <c r="ZX4" s="995"/>
      <c r="ZY4" s="995"/>
      <c r="ZZ4" s="995"/>
      <c r="AAA4" s="995"/>
      <c r="AAB4" s="995"/>
      <c r="AAC4" s="995"/>
      <c r="AAD4" s="995"/>
      <c r="AAE4" s="995"/>
      <c r="AAF4" s="995"/>
      <c r="AAG4" s="995"/>
      <c r="AAH4" s="995"/>
      <c r="AAI4" s="995"/>
      <c r="AAJ4" s="995"/>
      <c r="AAK4" s="995"/>
      <c r="AAL4" s="995"/>
      <c r="AAM4" s="995"/>
      <c r="AAN4" s="995"/>
      <c r="AAO4" s="995"/>
      <c r="AAP4" s="995"/>
      <c r="AAQ4" s="995"/>
      <c r="AAR4" s="995"/>
      <c r="AAS4" s="995"/>
      <c r="AAT4" s="995"/>
      <c r="AAU4" s="995"/>
      <c r="AAV4" s="995"/>
      <c r="AAW4" s="995"/>
      <c r="AAX4" s="995"/>
      <c r="AAY4" s="995"/>
      <c r="AAZ4" s="995"/>
      <c r="ABA4" s="995"/>
      <c r="ABB4" s="995"/>
      <c r="ABC4" s="995"/>
      <c r="ABD4" s="995"/>
      <c r="ABE4" s="995"/>
      <c r="ABF4" s="995"/>
      <c r="ABG4" s="995"/>
      <c r="ABH4" s="995"/>
      <c r="ABI4" s="995"/>
      <c r="ABJ4" s="995"/>
      <c r="ABK4" s="995"/>
      <c r="ABL4" s="995"/>
      <c r="ABM4" s="995"/>
      <c r="ABN4" s="995"/>
      <c r="ABO4" s="995"/>
      <c r="ABP4" s="995"/>
      <c r="ABQ4" s="995"/>
      <c r="ABR4" s="995"/>
      <c r="ABS4" s="995"/>
      <c r="ABT4" s="995"/>
      <c r="ABU4" s="995"/>
      <c r="ABV4" s="995"/>
      <c r="ABW4" s="995"/>
      <c r="ABX4" s="995"/>
      <c r="ABY4" s="995"/>
      <c r="ABZ4" s="995"/>
      <c r="ACA4" s="995"/>
      <c r="ACB4" s="995"/>
      <c r="ACC4" s="995"/>
      <c r="ACD4" s="995"/>
      <c r="ACE4" s="995"/>
      <c r="ACF4" s="995"/>
      <c r="ACG4" s="995"/>
      <c r="ACH4" s="995"/>
      <c r="ACI4" s="995"/>
      <c r="ACJ4" s="995"/>
      <c r="ACK4" s="995"/>
      <c r="ACL4" s="995"/>
      <c r="ACM4" s="995"/>
      <c r="ACN4" s="995"/>
      <c r="ACO4" s="995"/>
      <c r="ACP4" s="995"/>
      <c r="ACQ4" s="995"/>
      <c r="ACR4" s="995"/>
      <c r="ACS4" s="995"/>
      <c r="ACT4" s="995"/>
      <c r="ACU4" s="995"/>
      <c r="ACV4" s="995"/>
      <c r="ACW4" s="995"/>
      <c r="ACX4" s="995"/>
      <c r="ACY4" s="995"/>
      <c r="ACZ4" s="995"/>
      <c r="ADA4" s="995"/>
      <c r="ADB4" s="995"/>
      <c r="ADC4" s="995"/>
      <c r="ADD4" s="995"/>
      <c r="ADE4" s="995"/>
      <c r="ADF4" s="995"/>
      <c r="ADG4" s="995"/>
      <c r="ADH4" s="995"/>
      <c r="ADI4" s="995"/>
      <c r="ADJ4" s="995"/>
      <c r="ADK4" s="995"/>
      <c r="ADL4" s="995"/>
      <c r="ADM4" s="995"/>
      <c r="ADN4" s="995"/>
      <c r="ADO4" s="995"/>
      <c r="ADP4" s="995"/>
      <c r="ADQ4" s="995"/>
      <c r="ADR4" s="995"/>
      <c r="ADS4" s="995"/>
      <c r="ADT4" s="995"/>
      <c r="ADU4" s="995"/>
      <c r="ADV4" s="995"/>
      <c r="ADW4" s="995"/>
      <c r="ADX4" s="995"/>
      <c r="ADY4" s="995"/>
      <c r="ADZ4" s="995"/>
      <c r="AEA4" s="995"/>
      <c r="AEB4" s="995"/>
      <c r="AEC4" s="995"/>
      <c r="AED4" s="995"/>
      <c r="AEE4" s="995"/>
      <c r="AEF4" s="995"/>
      <c r="AEG4" s="995"/>
      <c r="AEH4" s="995"/>
      <c r="AEI4" s="995"/>
      <c r="AEJ4" s="995"/>
      <c r="AEK4" s="995"/>
      <c r="AEL4" s="995"/>
      <c r="AEM4" s="995"/>
      <c r="AEN4" s="995"/>
      <c r="AEO4" s="995"/>
      <c r="AEP4" s="995"/>
      <c r="AEQ4" s="995"/>
      <c r="AER4" s="995"/>
      <c r="AES4" s="995"/>
      <c r="AET4" s="995"/>
      <c r="AEU4" s="995"/>
      <c r="AEV4" s="995"/>
      <c r="AEW4" s="995"/>
      <c r="AEX4" s="995"/>
      <c r="AEY4" s="995"/>
      <c r="AEZ4" s="995"/>
      <c r="AFA4" s="995"/>
      <c r="AFB4" s="995"/>
      <c r="AFC4" s="995"/>
      <c r="AFD4" s="995"/>
      <c r="AFE4" s="995"/>
      <c r="AFF4" s="995"/>
      <c r="AFG4" s="995"/>
      <c r="AFH4" s="995"/>
      <c r="AFI4" s="995"/>
      <c r="AFJ4" s="995"/>
      <c r="AFK4" s="995"/>
      <c r="AFL4" s="995"/>
      <c r="AFM4" s="995"/>
      <c r="AFN4" s="995"/>
      <c r="AFO4" s="995"/>
      <c r="AFP4" s="995"/>
      <c r="AFQ4" s="995"/>
      <c r="AFR4" s="995"/>
      <c r="AFS4" s="995"/>
      <c r="AFT4" s="995"/>
      <c r="AFU4" s="995"/>
      <c r="AFV4" s="995"/>
      <c r="AFW4" s="995"/>
      <c r="AFX4" s="995"/>
      <c r="AFY4" s="995"/>
      <c r="AFZ4" s="995"/>
      <c r="AGA4" s="995"/>
      <c r="AGB4" s="995"/>
      <c r="AGC4" s="995"/>
      <c r="AGD4" s="995"/>
      <c r="AGE4" s="995"/>
      <c r="AGF4" s="995"/>
      <c r="AGG4" s="995"/>
      <c r="AGH4" s="995"/>
      <c r="AGI4" s="995"/>
      <c r="AGJ4" s="995"/>
      <c r="AGK4" s="995"/>
      <c r="AGL4" s="995"/>
      <c r="AGM4" s="995"/>
      <c r="AGN4" s="995"/>
      <c r="AGO4" s="995"/>
      <c r="AGP4" s="995"/>
      <c r="AGQ4" s="995"/>
      <c r="AGR4" s="995"/>
      <c r="AGS4" s="995"/>
      <c r="AGT4" s="995"/>
      <c r="AGU4" s="995"/>
      <c r="AGV4" s="995"/>
      <c r="AGW4" s="995"/>
      <c r="AGX4" s="995"/>
      <c r="AGY4" s="995"/>
      <c r="AGZ4" s="995"/>
      <c r="AHA4" s="995"/>
      <c r="AHB4" s="995"/>
      <c r="AHC4" s="995"/>
      <c r="AHD4" s="995"/>
      <c r="AHE4" s="995"/>
      <c r="AHF4" s="995"/>
      <c r="AHG4" s="995"/>
      <c r="AHH4" s="995"/>
      <c r="AHI4" s="995"/>
      <c r="AHJ4" s="995"/>
      <c r="AHK4" s="995"/>
      <c r="AHL4" s="995"/>
      <c r="AHM4" s="995"/>
      <c r="AHN4" s="995"/>
      <c r="AHO4" s="995"/>
      <c r="AHP4" s="995"/>
      <c r="AHQ4" s="995"/>
      <c r="AHR4" s="995"/>
      <c r="AHS4" s="995"/>
      <c r="AHT4" s="995"/>
      <c r="AHU4" s="995"/>
      <c r="AHV4" s="995"/>
      <c r="AHW4" s="995"/>
      <c r="AHX4" s="995"/>
      <c r="AHY4" s="995"/>
      <c r="AHZ4" s="995"/>
      <c r="AIA4" s="995"/>
      <c r="AIB4" s="995"/>
      <c r="AIC4" s="995"/>
      <c r="AID4" s="995"/>
      <c r="AIE4" s="995"/>
      <c r="AIF4" s="995"/>
      <c r="AIG4" s="995"/>
      <c r="AIH4" s="995"/>
      <c r="AII4" s="995"/>
      <c r="AIJ4" s="995"/>
      <c r="AIK4" s="995"/>
      <c r="AIL4" s="995"/>
      <c r="AIM4" s="995"/>
      <c r="AIN4" s="995"/>
      <c r="AIO4" s="995"/>
      <c r="AIP4" s="995"/>
      <c r="AIQ4" s="995"/>
      <c r="AIR4" s="995"/>
      <c r="AIS4" s="995"/>
      <c r="AIT4" s="995"/>
      <c r="AIU4" s="995"/>
      <c r="AIV4" s="995"/>
      <c r="AIW4" s="995"/>
      <c r="AIX4" s="995"/>
      <c r="AIY4" s="995"/>
      <c r="AIZ4" s="995"/>
      <c r="AJA4" s="995"/>
      <c r="AJB4" s="995"/>
      <c r="AJC4" s="995"/>
      <c r="AJD4" s="995"/>
      <c r="AJE4" s="995"/>
      <c r="AJF4" s="995"/>
      <c r="AJG4" s="995"/>
      <c r="AJH4" s="995"/>
      <c r="AJI4" s="995"/>
      <c r="AJJ4" s="995"/>
      <c r="AJK4" s="995"/>
      <c r="AJL4" s="995"/>
      <c r="AJM4" s="995"/>
      <c r="AJN4" s="995"/>
      <c r="AJO4" s="995"/>
      <c r="AJP4" s="995"/>
      <c r="AJQ4" s="995"/>
      <c r="AJR4" s="995"/>
      <c r="AJS4" s="995"/>
      <c r="AJT4" s="995"/>
      <c r="AJU4" s="995"/>
      <c r="AJV4" s="995"/>
      <c r="AJW4" s="995"/>
      <c r="AJX4" s="995"/>
      <c r="AJY4" s="995"/>
      <c r="AJZ4" s="995"/>
      <c r="AKA4" s="995"/>
      <c r="AKB4" s="995"/>
      <c r="AKC4" s="995"/>
      <c r="AKD4" s="995"/>
      <c r="AKE4" s="995"/>
      <c r="AKF4" s="995"/>
      <c r="AKG4" s="995"/>
      <c r="AKH4" s="995"/>
      <c r="AKI4" s="995"/>
      <c r="AKJ4" s="995"/>
      <c r="AKK4" s="995"/>
      <c r="AKL4" s="995"/>
      <c r="AKM4" s="995"/>
      <c r="AKN4" s="995"/>
      <c r="AKO4" s="995"/>
      <c r="AKP4" s="995"/>
      <c r="AKQ4" s="995"/>
      <c r="AKR4" s="995"/>
      <c r="AKS4" s="995"/>
      <c r="AKT4" s="995"/>
      <c r="AKU4" s="995"/>
      <c r="AKV4" s="995"/>
      <c r="AKW4" s="995"/>
      <c r="AKX4" s="995"/>
      <c r="AKY4" s="995"/>
      <c r="AKZ4" s="995"/>
      <c r="ALA4" s="995"/>
      <c r="ALB4" s="995"/>
      <c r="ALC4" s="995"/>
      <c r="ALD4" s="995"/>
      <c r="ALE4" s="995"/>
      <c r="ALF4" s="995"/>
      <c r="ALG4" s="995"/>
      <c r="ALH4" s="995"/>
      <c r="ALI4" s="995"/>
      <c r="ALJ4" s="995"/>
      <c r="ALK4" s="995"/>
      <c r="ALL4" s="995"/>
      <c r="ALM4" s="995"/>
      <c r="ALN4" s="995"/>
      <c r="ALO4" s="995"/>
      <c r="ALP4" s="995"/>
      <c r="ALQ4" s="995"/>
      <c r="ALR4" s="995"/>
      <c r="ALS4" s="995"/>
      <c r="ALT4" s="995"/>
      <c r="ALU4" s="995"/>
      <c r="ALV4" s="995"/>
      <c r="ALW4" s="995"/>
      <c r="ALX4" s="995"/>
      <c r="ALY4" s="995"/>
      <c r="ALZ4" s="995"/>
      <c r="AMA4" s="995"/>
      <c r="AMB4" s="995"/>
      <c r="AMC4" s="995"/>
      <c r="AMD4" s="995"/>
      <c r="AME4" s="995"/>
      <c r="AMF4" s="995"/>
      <c r="AMG4" s="995"/>
      <c r="AMH4" s="995"/>
      <c r="AMI4" s="995"/>
      <c r="AMJ4" s="995"/>
      <c r="AMK4" s="995"/>
      <c r="AML4" s="995"/>
      <c r="AMM4" s="995"/>
      <c r="AMN4" s="995"/>
      <c r="AMO4" s="995"/>
      <c r="AMP4" s="995"/>
      <c r="AMQ4" s="995"/>
      <c r="AMR4" s="995"/>
      <c r="AMS4" s="995"/>
      <c r="AMT4" s="995"/>
      <c r="AMU4" s="995"/>
      <c r="AMV4" s="995"/>
      <c r="AMW4" s="995"/>
      <c r="AMX4" s="995"/>
      <c r="AMY4" s="995"/>
      <c r="AMZ4" s="995"/>
      <c r="ANA4" s="995"/>
      <c r="ANB4" s="995"/>
      <c r="ANC4" s="995"/>
      <c r="AND4" s="995"/>
      <c r="ANE4" s="995"/>
      <c r="ANF4" s="995"/>
      <c r="ANG4" s="995"/>
      <c r="ANH4" s="995"/>
      <c r="ANI4" s="995"/>
      <c r="ANJ4" s="995"/>
      <c r="ANK4" s="995"/>
      <c r="ANL4" s="995"/>
      <c r="ANM4" s="995"/>
      <c r="ANN4" s="995"/>
      <c r="ANO4" s="995"/>
      <c r="ANP4" s="995"/>
      <c r="ANQ4" s="995"/>
      <c r="ANR4" s="995"/>
      <c r="ANS4" s="995"/>
      <c r="ANT4" s="995"/>
      <c r="ANU4" s="995"/>
      <c r="ANV4" s="995"/>
      <c r="ANW4" s="995"/>
      <c r="ANX4" s="995"/>
      <c r="ANY4" s="995"/>
      <c r="ANZ4" s="995"/>
      <c r="AOA4" s="995"/>
      <c r="AOB4" s="995"/>
      <c r="AOC4" s="995"/>
      <c r="AOD4" s="995"/>
      <c r="AOE4" s="995"/>
      <c r="AOF4" s="995"/>
      <c r="AOG4" s="995"/>
      <c r="AOH4" s="995"/>
      <c r="AOI4" s="995"/>
      <c r="AOJ4" s="995"/>
      <c r="AOK4" s="995"/>
      <c r="AOL4" s="995"/>
      <c r="AOM4" s="995"/>
      <c r="AON4" s="995"/>
      <c r="AOO4" s="995"/>
      <c r="AOP4" s="995"/>
      <c r="AOQ4" s="995"/>
      <c r="AOR4" s="995"/>
      <c r="AOS4" s="995"/>
      <c r="AOT4" s="995"/>
      <c r="AOU4" s="995"/>
      <c r="AOV4" s="995"/>
      <c r="AOW4" s="995"/>
      <c r="AOX4" s="995"/>
      <c r="AOY4" s="995"/>
      <c r="AOZ4" s="995"/>
      <c r="APA4" s="995"/>
      <c r="APB4" s="995"/>
      <c r="APC4" s="995"/>
      <c r="APD4" s="995"/>
      <c r="APE4" s="995"/>
      <c r="APF4" s="995"/>
      <c r="APG4" s="995"/>
      <c r="APH4" s="995"/>
      <c r="API4" s="995"/>
      <c r="APJ4" s="995"/>
      <c r="APK4" s="995"/>
      <c r="APL4" s="995"/>
      <c r="APM4" s="995"/>
      <c r="APN4" s="995"/>
      <c r="APO4" s="995"/>
      <c r="APP4" s="995"/>
      <c r="APQ4" s="995"/>
      <c r="APR4" s="995"/>
      <c r="APS4" s="995"/>
      <c r="APT4" s="995"/>
      <c r="APU4" s="995"/>
      <c r="APV4" s="995"/>
      <c r="APW4" s="995"/>
      <c r="APX4" s="995"/>
      <c r="APY4" s="995"/>
      <c r="APZ4" s="995"/>
      <c r="AQA4" s="995"/>
      <c r="AQB4" s="995"/>
      <c r="AQC4" s="995"/>
      <c r="AQD4" s="995"/>
      <c r="AQE4" s="995"/>
      <c r="AQF4" s="995"/>
      <c r="AQG4" s="995"/>
      <c r="AQH4" s="995"/>
      <c r="AQI4" s="995"/>
      <c r="AQJ4" s="995"/>
      <c r="AQK4" s="995"/>
      <c r="AQL4" s="995"/>
      <c r="AQM4" s="995"/>
      <c r="AQN4" s="995"/>
      <c r="AQO4" s="995"/>
      <c r="AQP4" s="995"/>
      <c r="AQQ4" s="995"/>
      <c r="AQR4" s="995"/>
      <c r="AQS4" s="995"/>
      <c r="AQT4" s="995"/>
      <c r="AQU4" s="995"/>
      <c r="AQV4" s="995"/>
      <c r="AQW4" s="995"/>
      <c r="AQX4" s="995"/>
      <c r="AQY4" s="995"/>
      <c r="AQZ4" s="995"/>
      <c r="ARA4" s="995"/>
      <c r="ARB4" s="995"/>
      <c r="ARC4" s="995"/>
      <c r="ARD4" s="995"/>
      <c r="ARE4" s="995"/>
      <c r="ARF4" s="995"/>
      <c r="ARG4" s="995"/>
      <c r="ARH4" s="995"/>
      <c r="ARI4" s="995"/>
      <c r="ARJ4" s="995"/>
      <c r="ARK4" s="995"/>
      <c r="ARL4" s="995"/>
      <c r="ARM4" s="995"/>
      <c r="ARN4" s="995"/>
      <c r="ARO4" s="995"/>
      <c r="ARP4" s="995"/>
      <c r="ARQ4" s="995"/>
      <c r="ARR4" s="995"/>
      <c r="ARS4" s="995"/>
      <c r="ART4" s="995"/>
      <c r="ARU4" s="995"/>
      <c r="ARV4" s="995"/>
      <c r="ARW4" s="995"/>
      <c r="ARX4" s="995"/>
      <c r="ARY4" s="995"/>
      <c r="ARZ4" s="995"/>
      <c r="ASA4" s="995"/>
      <c r="ASB4" s="995"/>
      <c r="ASC4" s="995"/>
      <c r="ASD4" s="995"/>
      <c r="ASE4" s="995"/>
      <c r="ASF4" s="995"/>
      <c r="ASG4" s="995"/>
      <c r="ASH4" s="995"/>
      <c r="ASI4" s="995"/>
      <c r="ASJ4" s="995"/>
      <c r="ASK4" s="995"/>
      <c r="ASL4" s="995"/>
      <c r="ASM4" s="995"/>
      <c r="ASN4" s="995"/>
      <c r="ASO4" s="995"/>
      <c r="ASP4" s="995"/>
      <c r="ASQ4" s="995"/>
      <c r="ASR4" s="995"/>
      <c r="ASS4" s="995"/>
      <c r="AST4" s="995"/>
      <c r="ASU4" s="995"/>
      <c r="ASV4" s="995"/>
      <c r="ASW4" s="995"/>
      <c r="ASX4" s="995"/>
      <c r="ASY4" s="995"/>
      <c r="ASZ4" s="995"/>
      <c r="ATA4" s="995"/>
      <c r="ATB4" s="995"/>
      <c r="ATC4" s="995"/>
      <c r="ATD4" s="995"/>
      <c r="ATE4" s="995"/>
      <c r="ATF4" s="995"/>
      <c r="ATG4" s="995"/>
      <c r="ATH4" s="995"/>
      <c r="ATI4" s="995"/>
      <c r="ATJ4" s="995"/>
      <c r="ATK4" s="995"/>
      <c r="ATL4" s="995"/>
      <c r="ATM4" s="995"/>
      <c r="ATN4" s="995"/>
      <c r="ATO4" s="995"/>
      <c r="ATP4" s="995"/>
      <c r="ATQ4" s="995"/>
      <c r="ATR4" s="995"/>
      <c r="ATS4" s="995"/>
      <c r="ATT4" s="995"/>
      <c r="ATU4" s="995"/>
      <c r="ATV4" s="995"/>
      <c r="ATW4" s="995"/>
      <c r="ATX4" s="995"/>
      <c r="ATY4" s="995"/>
      <c r="ATZ4" s="995"/>
      <c r="AUA4" s="995"/>
      <c r="AUB4" s="995"/>
      <c r="AUC4" s="995"/>
      <c r="AUD4" s="995"/>
      <c r="AUE4" s="995"/>
      <c r="AUF4" s="995"/>
      <c r="AUG4" s="995"/>
      <c r="AUH4" s="995"/>
      <c r="AUI4" s="995"/>
      <c r="AUJ4" s="995"/>
      <c r="AUK4" s="995"/>
      <c r="AUL4" s="995"/>
      <c r="AUM4" s="995"/>
      <c r="AUN4" s="995"/>
      <c r="AUO4" s="995"/>
      <c r="AUP4" s="995"/>
      <c r="AUQ4" s="995"/>
      <c r="AUR4" s="995"/>
      <c r="AUS4" s="995"/>
      <c r="AUT4" s="995"/>
      <c r="AUU4" s="995"/>
      <c r="AUV4" s="995"/>
      <c r="AUW4" s="995"/>
      <c r="AUX4" s="995"/>
      <c r="AUY4" s="995"/>
      <c r="AUZ4" s="995"/>
      <c r="AVA4" s="995"/>
      <c r="AVB4" s="995"/>
      <c r="AVC4" s="995"/>
      <c r="AVD4" s="995"/>
      <c r="AVE4" s="995"/>
      <c r="AVF4" s="995"/>
      <c r="AVG4" s="995"/>
      <c r="AVH4" s="995"/>
      <c r="AVI4" s="995"/>
      <c r="AVJ4" s="995"/>
      <c r="AVK4" s="995"/>
      <c r="AVL4" s="995"/>
      <c r="AVM4" s="995"/>
      <c r="AVN4" s="995"/>
      <c r="AVO4" s="995"/>
      <c r="AVP4" s="995"/>
      <c r="AVQ4" s="995"/>
      <c r="AVR4" s="995"/>
      <c r="AVS4" s="995"/>
      <c r="AVT4" s="995"/>
      <c r="AVU4" s="995"/>
      <c r="AVV4" s="995"/>
      <c r="AVW4" s="995"/>
      <c r="AVX4" s="995"/>
      <c r="AVY4" s="995"/>
      <c r="AVZ4" s="995"/>
      <c r="AWA4" s="995"/>
      <c r="AWB4" s="995"/>
      <c r="AWC4" s="995"/>
      <c r="AWD4" s="995"/>
      <c r="AWE4" s="995"/>
      <c r="AWF4" s="995"/>
      <c r="AWG4" s="995"/>
      <c r="AWH4" s="995"/>
      <c r="AWI4" s="995"/>
      <c r="AWJ4" s="995"/>
      <c r="AWK4" s="995"/>
      <c r="AWL4" s="995"/>
      <c r="AWM4" s="995"/>
      <c r="AWN4" s="995"/>
      <c r="AWO4" s="995"/>
      <c r="AWP4" s="995"/>
      <c r="AWQ4" s="995"/>
      <c r="AWR4" s="995"/>
      <c r="AWS4" s="995"/>
      <c r="AWT4" s="995"/>
      <c r="AWU4" s="995"/>
      <c r="AWV4" s="995"/>
      <c r="AWW4" s="995"/>
      <c r="AWX4" s="995"/>
      <c r="AWY4" s="995"/>
      <c r="AWZ4" s="995"/>
      <c r="AXA4" s="995"/>
      <c r="AXB4" s="995"/>
      <c r="AXC4" s="995"/>
      <c r="AXD4" s="995"/>
      <c r="AXE4" s="995"/>
      <c r="AXF4" s="995"/>
      <c r="AXG4" s="995"/>
      <c r="AXH4" s="995"/>
      <c r="AXI4" s="995"/>
      <c r="AXJ4" s="995"/>
      <c r="AXK4" s="995"/>
      <c r="AXL4" s="995"/>
      <c r="AXM4" s="995"/>
      <c r="AXN4" s="995"/>
      <c r="AXO4" s="995"/>
      <c r="AXP4" s="995"/>
      <c r="AXQ4" s="995"/>
      <c r="AXR4" s="995"/>
      <c r="AXS4" s="995"/>
      <c r="AXT4" s="995"/>
      <c r="AXU4" s="995"/>
      <c r="AXV4" s="995"/>
      <c r="AXW4" s="995"/>
      <c r="AXX4" s="995"/>
      <c r="AXY4" s="995"/>
      <c r="AXZ4" s="995"/>
      <c r="AYA4" s="995"/>
      <c r="AYB4" s="995"/>
      <c r="AYC4" s="995"/>
      <c r="AYD4" s="995"/>
      <c r="AYE4" s="995"/>
      <c r="AYF4" s="995"/>
      <c r="AYG4" s="995"/>
      <c r="AYH4" s="995"/>
      <c r="AYI4" s="995"/>
      <c r="AYJ4" s="995"/>
      <c r="AYK4" s="995"/>
      <c r="AYL4" s="995"/>
      <c r="AYM4" s="995"/>
      <c r="AYN4" s="995"/>
      <c r="AYO4" s="995"/>
      <c r="AYP4" s="995"/>
      <c r="AYQ4" s="995"/>
      <c r="AYR4" s="995"/>
      <c r="AYS4" s="995"/>
      <c r="AYT4" s="995"/>
      <c r="AYU4" s="995"/>
      <c r="AYV4" s="995"/>
      <c r="AYW4" s="995"/>
      <c r="AYX4" s="995"/>
      <c r="AYY4" s="995"/>
      <c r="AYZ4" s="995"/>
      <c r="AZA4" s="995"/>
      <c r="AZB4" s="995"/>
      <c r="AZC4" s="995"/>
      <c r="AZD4" s="995"/>
      <c r="AZE4" s="995"/>
      <c r="AZF4" s="995"/>
      <c r="AZG4" s="995"/>
      <c r="AZH4" s="995"/>
      <c r="AZI4" s="995"/>
      <c r="AZJ4" s="995"/>
      <c r="AZK4" s="995"/>
      <c r="AZL4" s="995"/>
      <c r="AZM4" s="995"/>
      <c r="AZN4" s="995"/>
      <c r="AZO4" s="995"/>
      <c r="AZP4" s="995"/>
      <c r="AZQ4" s="995"/>
      <c r="AZR4" s="995"/>
      <c r="AZS4" s="995"/>
      <c r="AZT4" s="995"/>
      <c r="AZU4" s="995"/>
      <c r="AZV4" s="995"/>
      <c r="AZW4" s="995"/>
      <c r="AZX4" s="995"/>
      <c r="AZY4" s="995"/>
      <c r="AZZ4" s="995"/>
      <c r="BAA4" s="995"/>
      <c r="BAB4" s="995"/>
      <c r="BAC4" s="995"/>
      <c r="BAD4" s="995"/>
      <c r="BAE4" s="995"/>
      <c r="BAF4" s="995"/>
      <c r="BAG4" s="995"/>
      <c r="BAH4" s="995"/>
      <c r="BAI4" s="995"/>
      <c r="BAJ4" s="995"/>
      <c r="BAK4" s="995"/>
      <c r="BAL4" s="995"/>
      <c r="BAM4" s="995"/>
      <c r="BAN4" s="995"/>
      <c r="BAO4" s="995"/>
      <c r="BAP4" s="995"/>
      <c r="BAQ4" s="995"/>
      <c r="BAR4" s="995"/>
      <c r="BAS4" s="995"/>
      <c r="BAT4" s="995"/>
      <c r="BAU4" s="995"/>
      <c r="BAV4" s="995"/>
      <c r="BAW4" s="995"/>
      <c r="BAX4" s="995"/>
      <c r="BAY4" s="995"/>
      <c r="BAZ4" s="995"/>
      <c r="BBA4" s="995"/>
      <c r="BBB4" s="995"/>
      <c r="BBC4" s="995"/>
      <c r="BBD4" s="995"/>
      <c r="BBE4" s="995"/>
      <c r="BBF4" s="995"/>
      <c r="BBG4" s="995"/>
      <c r="BBH4" s="995"/>
      <c r="BBI4" s="995"/>
      <c r="BBJ4" s="995"/>
      <c r="BBK4" s="995"/>
      <c r="BBL4" s="995"/>
      <c r="BBM4" s="995"/>
      <c r="BBN4" s="995"/>
      <c r="BBO4" s="995"/>
      <c r="BBP4" s="995"/>
      <c r="BBQ4" s="995"/>
      <c r="BBR4" s="995"/>
      <c r="BBS4" s="995"/>
      <c r="BBT4" s="995"/>
      <c r="BBU4" s="995"/>
      <c r="BBV4" s="995"/>
      <c r="BBW4" s="995"/>
      <c r="BBX4" s="995"/>
      <c r="BBY4" s="995"/>
      <c r="BBZ4" s="995"/>
      <c r="BCA4" s="995"/>
      <c r="BCB4" s="995"/>
      <c r="BCC4" s="995"/>
      <c r="BCD4" s="995"/>
      <c r="BCE4" s="995"/>
      <c r="BCF4" s="995"/>
      <c r="BCG4" s="995"/>
      <c r="BCH4" s="995"/>
      <c r="BCI4" s="995"/>
      <c r="BCJ4" s="995"/>
      <c r="BCK4" s="995"/>
      <c r="BCL4" s="995"/>
      <c r="BCM4" s="995"/>
      <c r="BCN4" s="995"/>
      <c r="BCO4" s="995"/>
      <c r="BCP4" s="995"/>
      <c r="BCQ4" s="995"/>
      <c r="BCR4" s="995"/>
      <c r="BCS4" s="995"/>
      <c r="BCT4" s="995"/>
      <c r="BCU4" s="995"/>
      <c r="BCV4" s="995"/>
      <c r="BCW4" s="995"/>
      <c r="BCX4" s="995"/>
      <c r="BCY4" s="995"/>
      <c r="BCZ4" s="995"/>
      <c r="BDA4" s="995"/>
      <c r="BDB4" s="995"/>
      <c r="BDC4" s="995"/>
      <c r="BDD4" s="995"/>
      <c r="BDE4" s="995"/>
      <c r="BDF4" s="995"/>
      <c r="BDG4" s="995"/>
      <c r="BDH4" s="995"/>
      <c r="BDI4" s="995"/>
      <c r="BDJ4" s="995"/>
      <c r="BDK4" s="995"/>
      <c r="BDL4" s="995"/>
      <c r="BDM4" s="995"/>
      <c r="BDN4" s="995"/>
      <c r="BDO4" s="995"/>
      <c r="BDP4" s="995"/>
      <c r="BDQ4" s="995"/>
      <c r="BDR4" s="995"/>
      <c r="BDS4" s="995"/>
      <c r="BDT4" s="995"/>
      <c r="BDU4" s="995"/>
      <c r="BDV4" s="995"/>
      <c r="BDW4" s="995"/>
      <c r="BDX4" s="995"/>
      <c r="BDY4" s="995"/>
      <c r="BDZ4" s="995"/>
      <c r="BEA4" s="995"/>
      <c r="BEB4" s="995"/>
      <c r="BEC4" s="995"/>
      <c r="BED4" s="995"/>
      <c r="BEE4" s="995"/>
      <c r="BEF4" s="995"/>
      <c r="BEG4" s="995"/>
      <c r="BEH4" s="995"/>
      <c r="BEI4" s="995"/>
      <c r="BEJ4" s="995"/>
      <c r="BEK4" s="995"/>
      <c r="BEL4" s="995"/>
      <c r="BEM4" s="995"/>
      <c r="BEN4" s="995"/>
      <c r="BEO4" s="995"/>
      <c r="BEP4" s="995"/>
      <c r="BEQ4" s="995"/>
      <c r="BER4" s="995"/>
      <c r="BES4" s="995"/>
      <c r="BET4" s="995"/>
      <c r="BEU4" s="995"/>
      <c r="BEV4" s="995"/>
      <c r="BEW4" s="995"/>
      <c r="BEX4" s="995"/>
      <c r="BEY4" s="995"/>
      <c r="BEZ4" s="995"/>
      <c r="BFA4" s="995"/>
      <c r="BFB4" s="995"/>
      <c r="BFC4" s="995"/>
      <c r="BFD4" s="995"/>
      <c r="BFE4" s="995"/>
      <c r="BFF4" s="995"/>
      <c r="BFG4" s="995"/>
      <c r="BFH4" s="995"/>
      <c r="BFI4" s="995"/>
      <c r="BFJ4" s="995"/>
      <c r="BFK4" s="995"/>
      <c r="BFL4" s="995"/>
      <c r="BFM4" s="995"/>
      <c r="BFN4" s="995"/>
      <c r="BFO4" s="995"/>
      <c r="BFP4" s="995"/>
      <c r="BFQ4" s="995"/>
      <c r="BFR4" s="995"/>
      <c r="BFS4" s="995"/>
      <c r="BFT4" s="995"/>
      <c r="BFU4" s="995"/>
      <c r="BFV4" s="995"/>
      <c r="BFW4" s="995"/>
      <c r="BFX4" s="995"/>
      <c r="BFY4" s="995"/>
      <c r="BFZ4" s="995"/>
      <c r="BGA4" s="995"/>
      <c r="BGB4" s="995"/>
      <c r="BGC4" s="995"/>
      <c r="BGD4" s="995"/>
      <c r="BGE4" s="995"/>
      <c r="BGF4" s="995"/>
      <c r="BGG4" s="995"/>
      <c r="BGH4" s="995"/>
      <c r="BGI4" s="995"/>
      <c r="BGJ4" s="995"/>
      <c r="BGK4" s="995"/>
      <c r="BGL4" s="995"/>
      <c r="BGM4" s="995"/>
      <c r="BGN4" s="995"/>
      <c r="BGO4" s="995"/>
      <c r="BGP4" s="995"/>
      <c r="BGQ4" s="995"/>
      <c r="BGR4" s="995"/>
      <c r="BGS4" s="995"/>
      <c r="BGT4" s="995"/>
      <c r="BGU4" s="995"/>
      <c r="BGV4" s="995"/>
      <c r="BGW4" s="995"/>
      <c r="BGX4" s="995"/>
      <c r="BGY4" s="995"/>
      <c r="BGZ4" s="995"/>
      <c r="BHA4" s="995"/>
      <c r="BHB4" s="995"/>
      <c r="BHC4" s="995"/>
      <c r="BHD4" s="995"/>
      <c r="BHE4" s="995"/>
      <c r="BHF4" s="995"/>
      <c r="BHG4" s="995"/>
      <c r="BHH4" s="995"/>
      <c r="BHI4" s="995"/>
      <c r="BHJ4" s="995"/>
      <c r="BHK4" s="995"/>
      <c r="BHL4" s="995"/>
      <c r="BHM4" s="995"/>
      <c r="BHN4" s="995"/>
      <c r="BHO4" s="995"/>
      <c r="BHP4" s="995"/>
      <c r="BHQ4" s="995"/>
      <c r="BHR4" s="995"/>
      <c r="BHS4" s="995"/>
      <c r="BHT4" s="995"/>
      <c r="BHU4" s="995"/>
      <c r="BHV4" s="995"/>
      <c r="BHW4" s="995"/>
      <c r="BHX4" s="995"/>
      <c r="BHY4" s="995"/>
      <c r="BHZ4" s="995"/>
      <c r="BIA4" s="995"/>
      <c r="BIB4" s="995"/>
      <c r="BIC4" s="995"/>
      <c r="BID4" s="995"/>
      <c r="BIE4" s="995"/>
      <c r="BIF4" s="995"/>
      <c r="BIG4" s="995"/>
      <c r="BIH4" s="995"/>
      <c r="BII4" s="995"/>
      <c r="BIJ4" s="995"/>
      <c r="BIK4" s="995"/>
      <c r="BIL4" s="995"/>
      <c r="BIM4" s="995"/>
      <c r="BIN4" s="995"/>
      <c r="BIO4" s="995"/>
      <c r="BIP4" s="995"/>
      <c r="BIQ4" s="995"/>
      <c r="BIR4" s="995"/>
      <c r="BIS4" s="995"/>
      <c r="BIT4" s="995"/>
      <c r="BIU4" s="995"/>
      <c r="BIV4" s="995"/>
      <c r="BIW4" s="995"/>
      <c r="BIX4" s="995"/>
      <c r="BIY4" s="995"/>
      <c r="BIZ4" s="995"/>
      <c r="BJA4" s="995"/>
      <c r="BJB4" s="995"/>
      <c r="BJC4" s="995"/>
      <c r="BJD4" s="995"/>
      <c r="BJE4" s="995"/>
      <c r="BJF4" s="995"/>
      <c r="BJG4" s="995"/>
      <c r="BJH4" s="995"/>
      <c r="BJI4" s="995"/>
      <c r="BJJ4" s="995"/>
      <c r="BJK4" s="995"/>
      <c r="BJL4" s="995"/>
      <c r="BJM4" s="995"/>
      <c r="BJN4" s="995"/>
      <c r="BJO4" s="995"/>
      <c r="BJP4" s="995"/>
      <c r="BJQ4" s="995"/>
      <c r="BJR4" s="995"/>
      <c r="BJS4" s="995"/>
      <c r="BJT4" s="995"/>
      <c r="BJU4" s="995"/>
      <c r="BJV4" s="995"/>
      <c r="BJW4" s="995"/>
      <c r="BJX4" s="995"/>
      <c r="BJY4" s="995"/>
      <c r="BJZ4" s="995"/>
      <c r="BKA4" s="995"/>
      <c r="BKB4" s="995"/>
      <c r="BKC4" s="995"/>
      <c r="BKD4" s="995"/>
      <c r="BKE4" s="995"/>
      <c r="BKF4" s="995"/>
      <c r="BKG4" s="995"/>
      <c r="BKH4" s="995"/>
      <c r="BKI4" s="995"/>
      <c r="BKJ4" s="995"/>
      <c r="BKK4" s="995"/>
      <c r="BKL4" s="995"/>
      <c r="BKM4" s="995"/>
      <c r="BKN4" s="995"/>
      <c r="BKO4" s="995"/>
      <c r="BKP4" s="995"/>
      <c r="BKQ4" s="995"/>
      <c r="BKR4" s="995"/>
      <c r="BKS4" s="995"/>
      <c r="BKT4" s="995"/>
      <c r="BKU4" s="995"/>
      <c r="BKV4" s="995"/>
      <c r="BKW4" s="995"/>
      <c r="BKX4" s="995"/>
      <c r="BKY4" s="995"/>
      <c r="BKZ4" s="995"/>
      <c r="BLA4" s="995"/>
      <c r="BLB4" s="995"/>
      <c r="BLC4" s="995"/>
      <c r="BLD4" s="995"/>
      <c r="BLE4" s="995"/>
      <c r="BLF4" s="995"/>
      <c r="BLG4" s="995"/>
      <c r="BLH4" s="995"/>
      <c r="BLI4" s="995"/>
      <c r="BLJ4" s="995"/>
      <c r="BLK4" s="995"/>
      <c r="BLL4" s="995"/>
      <c r="BLM4" s="995"/>
      <c r="BLN4" s="995"/>
      <c r="BLO4" s="995"/>
      <c r="BLP4" s="995"/>
      <c r="BLQ4" s="995"/>
      <c r="BLR4" s="995"/>
      <c r="BLS4" s="995"/>
      <c r="BLT4" s="995"/>
      <c r="BLU4" s="995"/>
      <c r="BLV4" s="995"/>
      <c r="BLW4" s="995"/>
      <c r="BLX4" s="995"/>
      <c r="BLY4" s="995"/>
      <c r="BLZ4" s="995"/>
      <c r="BMA4" s="995"/>
      <c r="BMB4" s="995"/>
      <c r="BMC4" s="995"/>
      <c r="BMD4" s="995"/>
      <c r="BME4" s="995"/>
      <c r="BMF4" s="995"/>
      <c r="BMG4" s="995"/>
      <c r="BMH4" s="995"/>
      <c r="BMI4" s="995"/>
      <c r="BMJ4" s="995"/>
      <c r="BMK4" s="995"/>
      <c r="BML4" s="995"/>
      <c r="BMM4" s="995"/>
      <c r="BMN4" s="995"/>
      <c r="BMO4" s="995"/>
      <c r="BMP4" s="995"/>
      <c r="BMQ4" s="995"/>
      <c r="BMR4" s="995"/>
      <c r="BMS4" s="995"/>
      <c r="BMT4" s="995"/>
      <c r="BMU4" s="995"/>
      <c r="BMV4" s="995"/>
      <c r="BMW4" s="995"/>
      <c r="BMX4" s="995"/>
      <c r="BMY4" s="995"/>
      <c r="BMZ4" s="995"/>
      <c r="BNA4" s="995"/>
      <c r="BNB4" s="995"/>
      <c r="BNC4" s="995"/>
      <c r="BND4" s="995"/>
      <c r="BNE4" s="995"/>
      <c r="BNF4" s="995"/>
      <c r="BNG4" s="995"/>
      <c r="BNH4" s="995"/>
      <c r="BNI4" s="995"/>
      <c r="BNJ4" s="995"/>
      <c r="BNK4" s="995"/>
      <c r="BNL4" s="995"/>
      <c r="BNM4" s="995"/>
      <c r="BNN4" s="995"/>
      <c r="BNO4" s="995"/>
      <c r="BNP4" s="995"/>
      <c r="BNQ4" s="995"/>
      <c r="BNR4" s="995"/>
      <c r="BNS4" s="995"/>
      <c r="BNT4" s="995"/>
      <c r="BNU4" s="995"/>
      <c r="BNV4" s="995"/>
      <c r="BNW4" s="995"/>
      <c r="BNX4" s="995"/>
      <c r="BNY4" s="995"/>
      <c r="BNZ4" s="995"/>
      <c r="BOA4" s="995"/>
      <c r="BOB4" s="995"/>
      <c r="BOC4" s="995"/>
      <c r="BOD4" s="995"/>
      <c r="BOE4" s="995"/>
      <c r="BOF4" s="995"/>
      <c r="BOG4" s="995"/>
      <c r="BOH4" s="995"/>
      <c r="BOI4" s="995"/>
      <c r="BOJ4" s="995"/>
      <c r="BOK4" s="995"/>
      <c r="BOL4" s="995"/>
      <c r="BOM4" s="995"/>
      <c r="BON4" s="995"/>
      <c r="BOO4" s="995"/>
      <c r="BOP4" s="995"/>
      <c r="BOQ4" s="995"/>
      <c r="BOR4" s="995"/>
      <c r="BOS4" s="995"/>
      <c r="BOT4" s="995"/>
      <c r="BOU4" s="995"/>
      <c r="BOV4" s="995"/>
      <c r="BOW4" s="995"/>
      <c r="BOX4" s="995"/>
      <c r="BOY4" s="995"/>
      <c r="BOZ4" s="995"/>
      <c r="BPA4" s="995"/>
      <c r="BPB4" s="995"/>
      <c r="BPC4" s="995"/>
      <c r="BPD4" s="995"/>
      <c r="BPE4" s="995"/>
      <c r="BPF4" s="995"/>
      <c r="BPG4" s="995"/>
      <c r="BPH4" s="995"/>
      <c r="BPI4" s="995"/>
      <c r="BPJ4" s="995"/>
      <c r="BPK4" s="995"/>
      <c r="BPL4" s="995"/>
      <c r="BPM4" s="995"/>
      <c r="BPN4" s="995"/>
      <c r="BPO4" s="995"/>
      <c r="BPP4" s="995"/>
      <c r="BPQ4" s="995"/>
      <c r="BPR4" s="995"/>
      <c r="BPS4" s="995"/>
      <c r="BPT4" s="995"/>
      <c r="BPU4" s="995"/>
      <c r="BPV4" s="995"/>
      <c r="BPW4" s="995"/>
      <c r="BPX4" s="995"/>
      <c r="BPY4" s="995"/>
      <c r="BPZ4" s="995"/>
      <c r="BQA4" s="995"/>
      <c r="BQB4" s="995"/>
      <c r="BQC4" s="995"/>
      <c r="BQD4" s="995"/>
      <c r="BQE4" s="995"/>
      <c r="BQF4" s="995"/>
      <c r="BQG4" s="995"/>
      <c r="BQH4" s="995"/>
      <c r="BQI4" s="995"/>
      <c r="BQJ4" s="995"/>
      <c r="BQK4" s="995"/>
      <c r="BQL4" s="995"/>
      <c r="BQM4" s="995"/>
      <c r="BQN4" s="995"/>
      <c r="BQO4" s="995"/>
      <c r="BQP4" s="995"/>
      <c r="BQQ4" s="995"/>
      <c r="BQR4" s="995"/>
      <c r="BQS4" s="995"/>
      <c r="BQT4" s="995"/>
      <c r="BQU4" s="995"/>
      <c r="BQV4" s="995"/>
      <c r="BQW4" s="995"/>
      <c r="BQX4" s="995"/>
      <c r="BQY4" s="995"/>
      <c r="BQZ4" s="995"/>
      <c r="BRA4" s="995"/>
      <c r="BRB4" s="995"/>
      <c r="BRC4" s="995"/>
      <c r="BRD4" s="995"/>
      <c r="BRE4" s="995"/>
      <c r="BRF4" s="995"/>
      <c r="BRG4" s="995"/>
      <c r="BRH4" s="995"/>
      <c r="BRI4" s="995"/>
      <c r="BRJ4" s="995"/>
      <c r="BRK4" s="995"/>
      <c r="BRL4" s="995"/>
      <c r="BRM4" s="995"/>
      <c r="BRN4" s="995"/>
      <c r="BRO4" s="995"/>
      <c r="BRP4" s="995"/>
      <c r="BRQ4" s="995"/>
      <c r="BRR4" s="995"/>
      <c r="BRS4" s="995"/>
      <c r="BRT4" s="995"/>
      <c r="BRU4" s="995"/>
      <c r="BRV4" s="995"/>
      <c r="BRW4" s="995"/>
      <c r="BRX4" s="995"/>
      <c r="BRY4" s="995"/>
      <c r="BRZ4" s="995"/>
      <c r="BSA4" s="995"/>
      <c r="BSB4" s="995"/>
      <c r="BSC4" s="995"/>
      <c r="BSD4" s="995"/>
      <c r="BSE4" s="995"/>
      <c r="BSF4" s="995"/>
      <c r="BSG4" s="995"/>
      <c r="BSH4" s="995"/>
      <c r="BSI4" s="995"/>
      <c r="BSJ4" s="995"/>
      <c r="BSK4" s="995"/>
      <c r="BSL4" s="995"/>
      <c r="BSM4" s="995"/>
      <c r="BSN4" s="995"/>
      <c r="BSO4" s="995"/>
      <c r="BSP4" s="995"/>
      <c r="BSQ4" s="995"/>
      <c r="BSR4" s="995"/>
      <c r="BSS4" s="995"/>
      <c r="BST4" s="995"/>
      <c r="BSU4" s="995"/>
      <c r="BSV4" s="995"/>
      <c r="BSW4" s="995"/>
      <c r="BSX4" s="995"/>
      <c r="BSY4" s="995"/>
      <c r="BSZ4" s="995"/>
      <c r="BTA4" s="995"/>
      <c r="BTB4" s="995"/>
      <c r="BTC4" s="995"/>
      <c r="BTD4" s="995"/>
      <c r="BTE4" s="995"/>
      <c r="BTF4" s="995"/>
      <c r="BTG4" s="995"/>
      <c r="BTH4" s="995"/>
      <c r="BTI4" s="995"/>
      <c r="BTJ4" s="995"/>
      <c r="BTK4" s="995"/>
      <c r="BTL4" s="995"/>
      <c r="BTM4" s="995"/>
      <c r="BTN4" s="995"/>
      <c r="BTO4" s="995"/>
      <c r="BTP4" s="995"/>
      <c r="BTQ4" s="995"/>
      <c r="BTR4" s="995"/>
      <c r="BTS4" s="995"/>
      <c r="BTT4" s="995"/>
      <c r="BTU4" s="995"/>
      <c r="BTV4" s="995"/>
      <c r="BTW4" s="995"/>
      <c r="BTX4" s="995"/>
      <c r="BTY4" s="995"/>
      <c r="BTZ4" s="995"/>
      <c r="BUA4" s="995"/>
      <c r="BUB4" s="995"/>
      <c r="BUC4" s="995"/>
      <c r="BUD4" s="995"/>
      <c r="BUE4" s="995"/>
      <c r="BUF4" s="995"/>
      <c r="BUG4" s="995"/>
      <c r="BUH4" s="995"/>
      <c r="BUI4" s="995"/>
      <c r="BUJ4" s="995"/>
      <c r="BUK4" s="995"/>
      <c r="BUL4" s="995"/>
      <c r="BUM4" s="995"/>
      <c r="BUN4" s="995"/>
      <c r="BUO4" s="995"/>
      <c r="BUP4" s="995"/>
      <c r="BUQ4" s="995"/>
      <c r="BUR4" s="995"/>
      <c r="BUS4" s="995"/>
      <c r="BUT4" s="995"/>
      <c r="BUU4" s="995"/>
      <c r="BUV4" s="995"/>
      <c r="BUW4" s="995"/>
      <c r="BUX4" s="995"/>
      <c r="BUY4" s="995"/>
      <c r="BUZ4" s="995"/>
      <c r="BVA4" s="995"/>
      <c r="BVB4" s="995"/>
      <c r="BVC4" s="995"/>
      <c r="BVD4" s="995"/>
      <c r="BVE4" s="995"/>
      <c r="BVF4" s="995"/>
      <c r="BVG4" s="995"/>
      <c r="BVH4" s="995"/>
      <c r="BVI4" s="995"/>
      <c r="BVJ4" s="995"/>
      <c r="BVK4" s="995"/>
      <c r="BVL4" s="995"/>
      <c r="BVM4" s="995"/>
      <c r="BVN4" s="995"/>
      <c r="BVO4" s="995"/>
      <c r="BVP4" s="995"/>
      <c r="BVQ4" s="995"/>
      <c r="BVR4" s="995"/>
      <c r="BVS4" s="995"/>
      <c r="BVT4" s="995"/>
      <c r="BVU4" s="995"/>
      <c r="BVV4" s="995"/>
      <c r="BVW4" s="995"/>
      <c r="BVX4" s="995"/>
      <c r="BVY4" s="995"/>
      <c r="BVZ4" s="995"/>
      <c r="BWA4" s="995"/>
      <c r="BWB4" s="995"/>
      <c r="BWC4" s="995"/>
      <c r="BWD4" s="995"/>
      <c r="BWE4" s="995"/>
      <c r="BWF4" s="995"/>
      <c r="BWG4" s="995"/>
      <c r="BWH4" s="995"/>
      <c r="BWI4" s="995"/>
      <c r="BWJ4" s="995"/>
      <c r="BWK4" s="995"/>
      <c r="BWL4" s="995"/>
      <c r="BWM4" s="995"/>
      <c r="BWN4" s="995"/>
      <c r="BWO4" s="995"/>
      <c r="BWP4" s="995"/>
      <c r="BWQ4" s="995"/>
      <c r="BWR4" s="995"/>
      <c r="BWS4" s="995"/>
      <c r="BWT4" s="995"/>
      <c r="BWU4" s="995"/>
      <c r="BWV4" s="995"/>
      <c r="BWW4" s="995"/>
      <c r="BWX4" s="995"/>
      <c r="BWY4" s="995"/>
      <c r="BWZ4" s="995"/>
      <c r="BXA4" s="995"/>
      <c r="BXB4" s="995"/>
      <c r="BXC4" s="995"/>
      <c r="BXD4" s="995"/>
      <c r="BXE4" s="995"/>
      <c r="BXF4" s="995"/>
      <c r="BXG4" s="995"/>
      <c r="BXH4" s="995"/>
      <c r="BXI4" s="995"/>
      <c r="BXJ4" s="995"/>
      <c r="BXK4" s="995"/>
      <c r="BXL4" s="995"/>
      <c r="BXM4" s="995"/>
      <c r="BXN4" s="995"/>
      <c r="BXO4" s="995"/>
      <c r="BXP4" s="995"/>
      <c r="BXQ4" s="995"/>
      <c r="BXR4" s="995"/>
      <c r="BXS4" s="995"/>
      <c r="BXT4" s="995"/>
      <c r="BXU4" s="995"/>
      <c r="BXV4" s="995"/>
      <c r="BXW4" s="995"/>
      <c r="BXX4" s="995"/>
      <c r="BXY4" s="995"/>
      <c r="BXZ4" s="995"/>
      <c r="BYA4" s="995"/>
      <c r="BYB4" s="995"/>
      <c r="BYC4" s="995"/>
      <c r="BYD4" s="995"/>
      <c r="BYE4" s="995"/>
      <c r="BYF4" s="995"/>
      <c r="BYG4" s="995"/>
      <c r="BYH4" s="995"/>
      <c r="BYI4" s="995"/>
      <c r="BYJ4" s="995"/>
      <c r="BYK4" s="995"/>
      <c r="BYL4" s="995"/>
      <c r="BYM4" s="995"/>
      <c r="BYN4" s="995"/>
      <c r="BYO4" s="995"/>
      <c r="BYP4" s="995"/>
      <c r="BYQ4" s="995"/>
      <c r="BYR4" s="995"/>
      <c r="BYS4" s="995"/>
      <c r="BYT4" s="995"/>
      <c r="BYU4" s="995"/>
      <c r="BYV4" s="995"/>
      <c r="BYW4" s="995"/>
      <c r="BYX4" s="995"/>
      <c r="BYY4" s="995"/>
      <c r="BYZ4" s="995"/>
      <c r="BZA4" s="995"/>
      <c r="BZB4" s="995"/>
      <c r="BZC4" s="995"/>
      <c r="BZD4" s="995"/>
      <c r="BZE4" s="995"/>
      <c r="BZF4" s="995"/>
      <c r="BZG4" s="995"/>
      <c r="BZH4" s="995"/>
      <c r="BZI4" s="995"/>
      <c r="BZJ4" s="995"/>
      <c r="BZK4" s="995"/>
      <c r="BZL4" s="995"/>
      <c r="BZM4" s="995"/>
      <c r="BZN4" s="995"/>
      <c r="BZO4" s="995"/>
      <c r="BZP4" s="995"/>
      <c r="BZQ4" s="995"/>
      <c r="BZR4" s="995"/>
      <c r="BZS4" s="995"/>
      <c r="BZT4" s="995"/>
      <c r="BZU4" s="995"/>
      <c r="BZV4" s="995"/>
      <c r="BZW4" s="995"/>
      <c r="BZX4" s="995"/>
      <c r="BZY4" s="995"/>
      <c r="BZZ4" s="995"/>
      <c r="CAA4" s="995"/>
      <c r="CAB4" s="995"/>
      <c r="CAC4" s="995"/>
      <c r="CAD4" s="995"/>
      <c r="CAE4" s="995"/>
      <c r="CAF4" s="995"/>
      <c r="CAG4" s="995"/>
      <c r="CAH4" s="995"/>
      <c r="CAI4" s="995"/>
      <c r="CAJ4" s="995"/>
      <c r="CAK4" s="995"/>
      <c r="CAL4" s="995"/>
      <c r="CAM4" s="995"/>
      <c r="CAN4" s="995"/>
      <c r="CAO4" s="995"/>
      <c r="CAP4" s="995"/>
      <c r="CAQ4" s="995"/>
      <c r="CAR4" s="995"/>
      <c r="CAS4" s="995"/>
      <c r="CAT4" s="995"/>
      <c r="CAU4" s="995"/>
      <c r="CAV4" s="995"/>
      <c r="CAW4" s="995"/>
      <c r="CAX4" s="995"/>
      <c r="CAY4" s="995"/>
      <c r="CAZ4" s="995"/>
      <c r="CBA4" s="995"/>
      <c r="CBB4" s="995"/>
      <c r="CBC4" s="995"/>
      <c r="CBD4" s="995"/>
      <c r="CBE4" s="995"/>
      <c r="CBF4" s="995"/>
      <c r="CBG4" s="995"/>
      <c r="CBH4" s="995"/>
      <c r="CBI4" s="995"/>
      <c r="CBJ4" s="995"/>
      <c r="CBK4" s="995"/>
      <c r="CBL4" s="995"/>
      <c r="CBM4" s="995"/>
      <c r="CBN4" s="995"/>
      <c r="CBO4" s="995"/>
      <c r="CBP4" s="995"/>
      <c r="CBQ4" s="995"/>
      <c r="CBR4" s="995"/>
      <c r="CBS4" s="995"/>
      <c r="CBT4" s="995"/>
      <c r="CBU4" s="995"/>
      <c r="CBV4" s="995"/>
      <c r="CBW4" s="995"/>
      <c r="CBX4" s="995"/>
      <c r="CBY4" s="995"/>
      <c r="CBZ4" s="995"/>
      <c r="CCA4" s="995"/>
      <c r="CCB4" s="995"/>
      <c r="CCC4" s="995"/>
      <c r="CCD4" s="995"/>
      <c r="CCE4" s="995"/>
      <c r="CCF4" s="995"/>
      <c r="CCG4" s="995"/>
      <c r="CCH4" s="995"/>
      <c r="CCI4" s="995"/>
      <c r="CCJ4" s="995"/>
      <c r="CCK4" s="995"/>
      <c r="CCL4" s="995"/>
      <c r="CCM4" s="995"/>
      <c r="CCN4" s="995"/>
      <c r="CCO4" s="995"/>
      <c r="CCP4" s="995"/>
      <c r="CCQ4" s="995"/>
      <c r="CCR4" s="995"/>
      <c r="CCS4" s="995"/>
      <c r="CCT4" s="995"/>
      <c r="CCU4" s="995"/>
      <c r="CCV4" s="995"/>
      <c r="CCW4" s="995"/>
      <c r="CCX4" s="995"/>
      <c r="CCY4" s="995"/>
      <c r="CCZ4" s="995"/>
      <c r="CDA4" s="995"/>
      <c r="CDB4" s="995"/>
      <c r="CDC4" s="995"/>
      <c r="CDD4" s="995"/>
      <c r="CDE4" s="995"/>
      <c r="CDF4" s="995"/>
      <c r="CDG4" s="995"/>
      <c r="CDH4" s="995"/>
      <c r="CDI4" s="995"/>
      <c r="CDJ4" s="995"/>
      <c r="CDK4" s="995"/>
      <c r="CDL4" s="995"/>
      <c r="CDM4" s="995"/>
      <c r="CDN4" s="995"/>
      <c r="CDO4" s="995"/>
      <c r="CDP4" s="995"/>
      <c r="CDQ4" s="995"/>
      <c r="CDR4" s="995"/>
      <c r="CDS4" s="995"/>
      <c r="CDT4" s="995"/>
      <c r="CDU4" s="995"/>
      <c r="CDV4" s="995"/>
      <c r="CDW4" s="995"/>
      <c r="CDX4" s="995"/>
      <c r="CDY4" s="995"/>
      <c r="CDZ4" s="995"/>
      <c r="CEA4" s="995"/>
      <c r="CEB4" s="995"/>
      <c r="CEC4" s="995"/>
      <c r="CED4" s="995"/>
      <c r="CEE4" s="995"/>
      <c r="CEF4" s="995"/>
      <c r="CEG4" s="995"/>
      <c r="CEH4" s="995"/>
      <c r="CEI4" s="995"/>
      <c r="CEJ4" s="995"/>
      <c r="CEK4" s="995"/>
      <c r="CEL4" s="995"/>
      <c r="CEM4" s="995"/>
      <c r="CEN4" s="995"/>
      <c r="CEO4" s="995"/>
      <c r="CEP4" s="995"/>
      <c r="CEQ4" s="995"/>
      <c r="CER4" s="995"/>
      <c r="CES4" s="995"/>
      <c r="CET4" s="995"/>
      <c r="CEU4" s="995"/>
      <c r="CEV4" s="995"/>
      <c r="CEW4" s="995"/>
      <c r="CEX4" s="995"/>
      <c r="CEY4" s="995"/>
      <c r="CEZ4" s="995"/>
      <c r="CFA4" s="995"/>
      <c r="CFB4" s="995"/>
      <c r="CFC4" s="995"/>
      <c r="CFD4" s="995"/>
      <c r="CFE4" s="995"/>
      <c r="CFF4" s="995"/>
      <c r="CFG4" s="995"/>
      <c r="CFH4" s="995"/>
      <c r="CFI4" s="995"/>
      <c r="CFJ4" s="995"/>
      <c r="CFK4" s="995"/>
      <c r="CFL4" s="995"/>
      <c r="CFM4" s="995"/>
      <c r="CFN4" s="995"/>
      <c r="CFO4" s="995"/>
      <c r="CFP4" s="995"/>
      <c r="CFQ4" s="995"/>
      <c r="CFR4" s="995"/>
      <c r="CFS4" s="995"/>
      <c r="CFT4" s="995"/>
      <c r="CFU4" s="995"/>
      <c r="CFV4" s="995"/>
      <c r="CFW4" s="995"/>
      <c r="CFX4" s="995"/>
      <c r="CFY4" s="995"/>
      <c r="CFZ4" s="995"/>
      <c r="CGA4" s="995"/>
      <c r="CGB4" s="995"/>
      <c r="CGC4" s="995"/>
      <c r="CGD4" s="995"/>
      <c r="CGE4" s="995"/>
      <c r="CGF4" s="995"/>
      <c r="CGG4" s="995"/>
      <c r="CGH4" s="995"/>
      <c r="CGI4" s="995"/>
      <c r="CGJ4" s="995"/>
      <c r="CGK4" s="995"/>
      <c r="CGL4" s="995"/>
      <c r="CGM4" s="995"/>
      <c r="CGN4" s="995"/>
      <c r="CGO4" s="995"/>
      <c r="CGP4" s="995"/>
      <c r="CGQ4" s="995"/>
      <c r="CGR4" s="995"/>
      <c r="CGS4" s="995"/>
      <c r="CGT4" s="995"/>
      <c r="CGU4" s="995"/>
      <c r="CGV4" s="995"/>
      <c r="CGW4" s="995"/>
      <c r="CGX4" s="995"/>
      <c r="CGY4" s="995"/>
      <c r="CGZ4" s="995"/>
      <c r="CHA4" s="995"/>
      <c r="CHB4" s="995"/>
      <c r="CHC4" s="995"/>
      <c r="CHD4" s="995"/>
      <c r="CHE4" s="995"/>
      <c r="CHF4" s="995"/>
      <c r="CHG4" s="995"/>
      <c r="CHH4" s="995"/>
      <c r="CHI4" s="995"/>
      <c r="CHJ4" s="995"/>
      <c r="CHK4" s="995"/>
      <c r="CHL4" s="995"/>
      <c r="CHM4" s="995"/>
      <c r="CHN4" s="995"/>
      <c r="CHO4" s="995"/>
      <c r="CHP4" s="995"/>
      <c r="CHQ4" s="995"/>
      <c r="CHR4" s="995"/>
      <c r="CHS4" s="995"/>
      <c r="CHT4" s="995"/>
      <c r="CHU4" s="995"/>
      <c r="CHV4" s="995"/>
      <c r="CHW4" s="995"/>
      <c r="CHX4" s="995"/>
      <c r="CHY4" s="995"/>
      <c r="CHZ4" s="995"/>
      <c r="CIA4" s="995"/>
      <c r="CIB4" s="995"/>
      <c r="CIC4" s="995"/>
      <c r="CID4" s="995"/>
      <c r="CIE4" s="995"/>
      <c r="CIF4" s="995"/>
      <c r="CIG4" s="995"/>
      <c r="CIH4" s="995"/>
      <c r="CII4" s="995"/>
      <c r="CIJ4" s="995"/>
      <c r="CIK4" s="995"/>
      <c r="CIL4" s="995"/>
      <c r="CIM4" s="995"/>
      <c r="CIN4" s="995"/>
      <c r="CIO4" s="995"/>
      <c r="CIP4" s="995"/>
      <c r="CIQ4" s="995"/>
      <c r="CIR4" s="995"/>
      <c r="CIS4" s="995"/>
      <c r="CIT4" s="995"/>
      <c r="CIU4" s="995"/>
      <c r="CIV4" s="995"/>
      <c r="CIW4" s="995"/>
      <c r="CIX4" s="995"/>
      <c r="CIY4" s="995"/>
      <c r="CIZ4" s="995"/>
      <c r="CJA4" s="995"/>
      <c r="CJB4" s="995"/>
      <c r="CJC4" s="995"/>
      <c r="CJD4" s="995"/>
      <c r="CJE4" s="995"/>
      <c r="CJF4" s="995"/>
      <c r="CJG4" s="995"/>
      <c r="CJH4" s="995"/>
      <c r="CJI4" s="995"/>
      <c r="CJJ4" s="995"/>
      <c r="CJK4" s="995"/>
      <c r="CJL4" s="995"/>
      <c r="CJM4" s="995"/>
      <c r="CJN4" s="995"/>
      <c r="CJO4" s="995"/>
      <c r="CJP4" s="995"/>
      <c r="CJQ4" s="995"/>
      <c r="CJR4" s="995"/>
      <c r="CJS4" s="995"/>
      <c r="CJT4" s="995"/>
      <c r="CJU4" s="995"/>
      <c r="CJV4" s="995"/>
      <c r="CJW4" s="995"/>
      <c r="CJX4" s="995"/>
      <c r="CJY4" s="995"/>
      <c r="CJZ4" s="995"/>
      <c r="CKA4" s="995"/>
      <c r="CKB4" s="995"/>
      <c r="CKC4" s="995"/>
      <c r="CKD4" s="995"/>
      <c r="CKE4" s="995"/>
      <c r="CKF4" s="995"/>
      <c r="CKG4" s="995"/>
      <c r="CKH4" s="995"/>
      <c r="CKI4" s="995"/>
      <c r="CKJ4" s="995"/>
      <c r="CKK4" s="995"/>
      <c r="CKL4" s="995"/>
      <c r="CKM4" s="995"/>
      <c r="CKN4" s="995"/>
      <c r="CKO4" s="995"/>
      <c r="CKP4" s="995"/>
      <c r="CKQ4" s="995"/>
      <c r="CKR4" s="995"/>
      <c r="CKS4" s="995"/>
      <c r="CKT4" s="995"/>
      <c r="CKU4" s="995"/>
      <c r="CKV4" s="995"/>
      <c r="CKW4" s="995"/>
      <c r="CKX4" s="995"/>
      <c r="CKY4" s="995"/>
      <c r="CKZ4" s="995"/>
      <c r="CLA4" s="995"/>
      <c r="CLB4" s="995"/>
      <c r="CLC4" s="995"/>
      <c r="CLD4" s="995"/>
      <c r="CLE4" s="995"/>
      <c r="CLF4" s="995"/>
      <c r="CLG4" s="995"/>
      <c r="CLH4" s="995"/>
      <c r="CLI4" s="995"/>
      <c r="CLJ4" s="995"/>
      <c r="CLK4" s="995"/>
      <c r="CLL4" s="995"/>
      <c r="CLM4" s="995"/>
      <c r="CLN4" s="995"/>
      <c r="CLO4" s="995"/>
      <c r="CLP4" s="995"/>
      <c r="CLQ4" s="995"/>
      <c r="CLR4" s="995"/>
      <c r="CLS4" s="995"/>
      <c r="CLT4" s="995"/>
      <c r="CLU4" s="995"/>
      <c r="CLV4" s="995"/>
      <c r="CLW4" s="995"/>
      <c r="CLX4" s="995"/>
      <c r="CLY4" s="995"/>
      <c r="CLZ4" s="995"/>
      <c r="CMA4" s="995"/>
      <c r="CMB4" s="995"/>
      <c r="CMC4" s="995"/>
      <c r="CMD4" s="995"/>
      <c r="CME4" s="995"/>
      <c r="CMF4" s="995"/>
      <c r="CMG4" s="995"/>
      <c r="CMH4" s="995"/>
      <c r="CMI4" s="995"/>
      <c r="CMJ4" s="995"/>
      <c r="CMK4" s="995"/>
      <c r="CML4" s="995"/>
      <c r="CMM4" s="995"/>
      <c r="CMN4" s="995"/>
      <c r="CMO4" s="995"/>
      <c r="CMP4" s="995"/>
      <c r="CMQ4" s="995"/>
      <c r="CMR4" s="995"/>
      <c r="CMS4" s="995"/>
      <c r="CMT4" s="995"/>
      <c r="CMU4" s="995"/>
      <c r="CMV4" s="995"/>
      <c r="CMW4" s="995"/>
      <c r="CMX4" s="995"/>
      <c r="CMY4" s="995"/>
      <c r="CMZ4" s="995"/>
      <c r="CNA4" s="995"/>
      <c r="CNB4" s="995"/>
      <c r="CNC4" s="995"/>
      <c r="CND4" s="995"/>
      <c r="CNE4" s="995"/>
      <c r="CNF4" s="995"/>
      <c r="CNG4" s="995"/>
      <c r="CNH4" s="995"/>
      <c r="CNI4" s="995"/>
      <c r="CNJ4" s="995"/>
      <c r="CNK4" s="995"/>
      <c r="CNL4" s="995"/>
      <c r="CNM4" s="995"/>
      <c r="CNN4" s="995"/>
      <c r="CNO4" s="995"/>
      <c r="CNP4" s="995"/>
      <c r="CNQ4" s="995"/>
      <c r="CNR4" s="995"/>
      <c r="CNS4" s="995"/>
      <c r="CNT4" s="995"/>
      <c r="CNU4" s="995"/>
      <c r="CNV4" s="995"/>
      <c r="CNW4" s="995"/>
      <c r="CNX4" s="995"/>
      <c r="CNY4" s="995"/>
      <c r="CNZ4" s="995"/>
      <c r="COA4" s="995"/>
      <c r="COB4" s="995"/>
      <c r="COC4" s="995"/>
      <c r="COD4" s="995"/>
      <c r="COE4" s="995"/>
      <c r="COF4" s="995"/>
      <c r="COG4" s="995"/>
      <c r="COH4" s="995"/>
      <c r="COI4" s="995"/>
      <c r="COJ4" s="995"/>
      <c r="COK4" s="995"/>
      <c r="COL4" s="995"/>
      <c r="COM4" s="995"/>
      <c r="CON4" s="995"/>
      <c r="COO4" s="995"/>
      <c r="COP4" s="995"/>
      <c r="COQ4" s="995"/>
      <c r="COR4" s="995"/>
      <c r="COS4" s="995"/>
      <c r="COT4" s="995"/>
      <c r="COU4" s="995"/>
      <c r="COV4" s="995"/>
      <c r="COW4" s="995"/>
      <c r="COX4" s="995"/>
      <c r="COY4" s="995"/>
      <c r="COZ4" s="995"/>
      <c r="CPA4" s="995"/>
      <c r="CPB4" s="995"/>
      <c r="CPC4" s="995"/>
      <c r="CPD4" s="995"/>
      <c r="CPE4" s="995"/>
      <c r="CPF4" s="995"/>
      <c r="CPG4" s="995"/>
      <c r="CPH4" s="995"/>
      <c r="CPI4" s="995"/>
      <c r="CPJ4" s="995"/>
      <c r="CPK4" s="995"/>
      <c r="CPL4" s="995"/>
      <c r="CPM4" s="995"/>
      <c r="CPN4" s="995"/>
      <c r="CPO4" s="995"/>
      <c r="CPP4" s="995"/>
      <c r="CPQ4" s="995"/>
      <c r="CPR4" s="995"/>
      <c r="CPS4" s="995"/>
      <c r="CPT4" s="995"/>
      <c r="CPU4" s="995"/>
      <c r="CPV4" s="995"/>
      <c r="CPW4" s="995"/>
      <c r="CPX4" s="995"/>
      <c r="CPY4" s="995"/>
      <c r="CPZ4" s="995"/>
      <c r="CQA4" s="995"/>
      <c r="CQB4" s="995"/>
      <c r="CQC4" s="995"/>
      <c r="CQD4" s="995"/>
      <c r="CQE4" s="995"/>
      <c r="CQF4" s="995"/>
      <c r="CQG4" s="995"/>
      <c r="CQH4" s="995"/>
      <c r="CQI4" s="995"/>
      <c r="CQJ4" s="995"/>
      <c r="CQK4" s="995"/>
      <c r="CQL4" s="995"/>
      <c r="CQM4" s="995"/>
      <c r="CQN4" s="995"/>
      <c r="CQO4" s="995"/>
      <c r="CQP4" s="995"/>
      <c r="CQQ4" s="995"/>
      <c r="CQR4" s="995"/>
      <c r="CQS4" s="995"/>
      <c r="CQT4" s="995"/>
      <c r="CQU4" s="995"/>
      <c r="CQV4" s="995"/>
      <c r="CQW4" s="995"/>
      <c r="CQX4" s="995"/>
      <c r="CQY4" s="995"/>
      <c r="CQZ4" s="995"/>
      <c r="CRA4" s="995"/>
      <c r="CRB4" s="995"/>
      <c r="CRC4" s="995"/>
      <c r="CRD4" s="995"/>
      <c r="CRE4" s="995"/>
      <c r="CRF4" s="995"/>
      <c r="CRG4" s="995"/>
      <c r="CRH4" s="995"/>
      <c r="CRI4" s="995"/>
      <c r="CRJ4" s="995"/>
      <c r="CRK4" s="995"/>
      <c r="CRL4" s="995"/>
      <c r="CRM4" s="995"/>
      <c r="CRN4" s="995"/>
      <c r="CRO4" s="995"/>
      <c r="CRP4" s="995"/>
      <c r="CRQ4" s="995"/>
      <c r="CRR4" s="995"/>
      <c r="CRS4" s="995"/>
      <c r="CRT4" s="995"/>
      <c r="CRU4" s="995"/>
      <c r="CRV4" s="995"/>
      <c r="CRW4" s="995"/>
      <c r="CRX4" s="995"/>
      <c r="CRY4" s="995"/>
      <c r="CRZ4" s="995"/>
      <c r="CSA4" s="995"/>
      <c r="CSB4" s="995"/>
      <c r="CSC4" s="995"/>
      <c r="CSD4" s="995"/>
      <c r="CSE4" s="995"/>
      <c r="CSF4" s="995"/>
      <c r="CSG4" s="995"/>
      <c r="CSH4" s="995"/>
      <c r="CSI4" s="995"/>
      <c r="CSJ4" s="995"/>
      <c r="CSK4" s="995"/>
      <c r="CSL4" s="995"/>
      <c r="CSM4" s="995"/>
      <c r="CSN4" s="995"/>
      <c r="CSO4" s="995"/>
      <c r="CSP4" s="995"/>
      <c r="CSQ4" s="995"/>
      <c r="CSR4" s="995"/>
      <c r="CSS4" s="995"/>
      <c r="CST4" s="995"/>
      <c r="CSU4" s="995"/>
      <c r="CSV4" s="995"/>
      <c r="CSW4" s="995"/>
      <c r="CSX4" s="995"/>
      <c r="CSY4" s="995"/>
      <c r="CSZ4" s="995"/>
      <c r="CTA4" s="995"/>
      <c r="CTB4" s="995"/>
      <c r="CTC4" s="995"/>
      <c r="CTD4" s="995"/>
      <c r="CTE4" s="995"/>
      <c r="CTF4" s="995"/>
      <c r="CTG4" s="995"/>
      <c r="CTH4" s="995"/>
      <c r="CTI4" s="995"/>
      <c r="CTJ4" s="995"/>
      <c r="CTK4" s="995"/>
      <c r="CTL4" s="995"/>
      <c r="CTM4" s="995"/>
      <c r="CTN4" s="995"/>
      <c r="CTO4" s="995"/>
      <c r="CTP4" s="995"/>
      <c r="CTQ4" s="995"/>
      <c r="CTR4" s="995"/>
      <c r="CTS4" s="995"/>
      <c r="CTT4" s="995"/>
      <c r="CTU4" s="995"/>
      <c r="CTV4" s="995"/>
      <c r="CTW4" s="995"/>
      <c r="CTX4" s="995"/>
      <c r="CTY4" s="995"/>
      <c r="CTZ4" s="995"/>
      <c r="CUA4" s="995"/>
      <c r="CUB4" s="995"/>
      <c r="CUC4" s="995"/>
      <c r="CUD4" s="995"/>
      <c r="CUE4" s="995"/>
      <c r="CUF4" s="995"/>
      <c r="CUG4" s="995"/>
      <c r="CUH4" s="995"/>
      <c r="CUI4" s="995"/>
      <c r="CUJ4" s="995"/>
      <c r="CUK4" s="995"/>
      <c r="CUL4" s="995"/>
      <c r="CUM4" s="995"/>
      <c r="CUN4" s="995"/>
      <c r="CUO4" s="995"/>
      <c r="CUP4" s="995"/>
      <c r="CUQ4" s="995"/>
      <c r="CUR4" s="995"/>
      <c r="CUS4" s="995"/>
      <c r="CUT4" s="995"/>
      <c r="CUU4" s="995"/>
      <c r="CUV4" s="995"/>
      <c r="CUW4" s="995"/>
      <c r="CUX4" s="995"/>
      <c r="CUY4" s="995"/>
      <c r="CUZ4" s="995"/>
      <c r="CVA4" s="995"/>
      <c r="CVB4" s="995"/>
      <c r="CVC4" s="995"/>
      <c r="CVD4" s="995"/>
      <c r="CVE4" s="995"/>
      <c r="CVF4" s="995"/>
      <c r="CVG4" s="995"/>
      <c r="CVH4" s="995"/>
      <c r="CVI4" s="995"/>
      <c r="CVJ4" s="995"/>
      <c r="CVK4" s="995"/>
      <c r="CVL4" s="995"/>
      <c r="CVM4" s="995"/>
      <c r="CVN4" s="995"/>
      <c r="CVO4" s="995"/>
      <c r="CVP4" s="995"/>
      <c r="CVQ4" s="995"/>
      <c r="CVR4" s="995"/>
      <c r="CVS4" s="995"/>
      <c r="CVT4" s="995"/>
      <c r="CVU4" s="995"/>
      <c r="CVV4" s="995"/>
      <c r="CVW4" s="995"/>
      <c r="CVX4" s="995"/>
      <c r="CVY4" s="995"/>
      <c r="CVZ4" s="995"/>
      <c r="CWA4" s="995"/>
      <c r="CWB4" s="995"/>
      <c r="CWC4" s="995"/>
      <c r="CWD4" s="995"/>
      <c r="CWE4" s="995"/>
      <c r="CWF4" s="995"/>
      <c r="CWG4" s="995"/>
      <c r="CWH4" s="995"/>
      <c r="CWI4" s="995"/>
      <c r="CWJ4" s="995"/>
      <c r="CWK4" s="995"/>
      <c r="CWL4" s="995"/>
      <c r="CWM4" s="995"/>
      <c r="CWN4" s="995"/>
      <c r="CWO4" s="995"/>
      <c r="CWP4" s="995"/>
      <c r="CWQ4" s="995"/>
      <c r="CWR4" s="995"/>
      <c r="CWS4" s="995"/>
      <c r="CWT4" s="995"/>
      <c r="CWU4" s="995"/>
      <c r="CWV4" s="995"/>
      <c r="CWW4" s="995"/>
      <c r="CWX4" s="995"/>
      <c r="CWY4" s="995"/>
      <c r="CWZ4" s="995"/>
      <c r="CXA4" s="995"/>
      <c r="CXB4" s="995"/>
      <c r="CXC4" s="995"/>
      <c r="CXD4" s="995"/>
      <c r="CXE4" s="995"/>
      <c r="CXF4" s="995"/>
      <c r="CXG4" s="995"/>
      <c r="CXH4" s="995"/>
      <c r="CXI4" s="995"/>
      <c r="CXJ4" s="995"/>
      <c r="CXK4" s="995"/>
      <c r="CXL4" s="995"/>
      <c r="CXM4" s="995"/>
      <c r="CXN4" s="995"/>
      <c r="CXO4" s="995"/>
      <c r="CXP4" s="995"/>
      <c r="CXQ4" s="995"/>
      <c r="CXR4" s="995"/>
      <c r="CXS4" s="995"/>
      <c r="CXT4" s="995"/>
      <c r="CXU4" s="995"/>
      <c r="CXV4" s="995"/>
      <c r="CXW4" s="995"/>
      <c r="CXX4" s="995"/>
      <c r="CXY4" s="995"/>
      <c r="CXZ4" s="995"/>
      <c r="CYA4" s="995"/>
      <c r="CYB4" s="995"/>
      <c r="CYC4" s="995"/>
      <c r="CYD4" s="995"/>
      <c r="CYE4" s="995"/>
      <c r="CYF4" s="995"/>
      <c r="CYG4" s="995"/>
      <c r="CYH4" s="995"/>
      <c r="CYI4" s="995"/>
      <c r="CYJ4" s="995"/>
      <c r="CYK4" s="995"/>
      <c r="CYL4" s="995"/>
      <c r="CYM4" s="995"/>
      <c r="CYN4" s="995"/>
      <c r="CYO4" s="995"/>
      <c r="CYP4" s="995"/>
      <c r="CYQ4" s="995"/>
      <c r="CYR4" s="995"/>
      <c r="CYS4" s="995"/>
      <c r="CYT4" s="995"/>
      <c r="CYU4" s="995"/>
      <c r="CYV4" s="995"/>
      <c r="CYW4" s="995"/>
      <c r="CYX4" s="995"/>
      <c r="CYY4" s="995"/>
      <c r="CYZ4" s="995"/>
      <c r="CZA4" s="995"/>
      <c r="CZB4" s="995"/>
      <c r="CZC4" s="995"/>
      <c r="CZD4" s="995"/>
      <c r="CZE4" s="995"/>
      <c r="CZF4" s="995"/>
      <c r="CZG4" s="995"/>
      <c r="CZH4" s="995"/>
      <c r="CZI4" s="995"/>
      <c r="CZJ4" s="995"/>
      <c r="CZK4" s="995"/>
      <c r="CZL4" s="995"/>
      <c r="CZM4" s="995"/>
      <c r="CZN4" s="995"/>
      <c r="CZO4" s="995"/>
      <c r="CZP4" s="995"/>
      <c r="CZQ4" s="995"/>
      <c r="CZR4" s="995"/>
      <c r="CZS4" s="995"/>
      <c r="CZT4" s="995"/>
      <c r="CZU4" s="995"/>
      <c r="CZV4" s="995"/>
      <c r="CZW4" s="995"/>
      <c r="CZX4" s="995"/>
      <c r="CZY4" s="995"/>
      <c r="CZZ4" s="995"/>
      <c r="DAA4" s="995"/>
      <c r="DAB4" s="995"/>
      <c r="DAC4" s="995"/>
      <c r="DAD4" s="995"/>
      <c r="DAE4" s="995"/>
      <c r="DAF4" s="995"/>
      <c r="DAG4" s="995"/>
      <c r="DAH4" s="995"/>
      <c r="DAI4" s="995"/>
      <c r="DAJ4" s="995"/>
      <c r="DAK4" s="995"/>
      <c r="DAL4" s="995"/>
      <c r="DAM4" s="995"/>
      <c r="DAN4" s="995"/>
      <c r="DAO4" s="995"/>
      <c r="DAP4" s="995"/>
      <c r="DAQ4" s="995"/>
      <c r="DAR4" s="995"/>
      <c r="DAS4" s="995"/>
      <c r="DAT4" s="995"/>
      <c r="DAU4" s="995"/>
      <c r="DAV4" s="995"/>
      <c r="DAW4" s="995"/>
      <c r="DAX4" s="995"/>
      <c r="DAY4" s="995"/>
      <c r="DAZ4" s="995"/>
      <c r="DBA4" s="995"/>
      <c r="DBB4" s="995"/>
      <c r="DBC4" s="995"/>
      <c r="DBD4" s="995"/>
      <c r="DBE4" s="995"/>
      <c r="DBF4" s="995"/>
      <c r="DBG4" s="995"/>
      <c r="DBH4" s="995"/>
      <c r="DBI4" s="995"/>
      <c r="DBJ4" s="995"/>
      <c r="DBK4" s="995"/>
      <c r="DBL4" s="995"/>
      <c r="DBM4" s="995"/>
      <c r="DBN4" s="995"/>
      <c r="DBO4" s="995"/>
      <c r="DBP4" s="995"/>
      <c r="DBQ4" s="995"/>
      <c r="DBR4" s="995"/>
      <c r="DBS4" s="995"/>
      <c r="DBT4" s="995"/>
      <c r="DBU4" s="995"/>
      <c r="DBV4" s="995"/>
      <c r="DBW4" s="995"/>
      <c r="DBX4" s="995"/>
      <c r="DBY4" s="995"/>
      <c r="DBZ4" s="995"/>
      <c r="DCA4" s="995"/>
      <c r="DCB4" s="995"/>
      <c r="DCC4" s="995"/>
      <c r="DCD4" s="995"/>
      <c r="DCE4" s="995"/>
      <c r="DCF4" s="995"/>
      <c r="DCG4" s="995"/>
      <c r="DCH4" s="995"/>
      <c r="DCI4" s="995"/>
      <c r="DCJ4" s="995"/>
      <c r="DCK4" s="995"/>
      <c r="DCL4" s="995"/>
      <c r="DCM4" s="995"/>
      <c r="DCN4" s="995"/>
      <c r="DCO4" s="995"/>
      <c r="DCP4" s="995"/>
      <c r="DCQ4" s="995"/>
      <c r="DCR4" s="995"/>
      <c r="DCS4" s="995"/>
      <c r="DCT4" s="995"/>
      <c r="DCU4" s="995"/>
      <c r="DCV4" s="995"/>
      <c r="DCW4" s="995"/>
      <c r="DCX4" s="995"/>
      <c r="DCY4" s="995"/>
      <c r="DCZ4" s="995"/>
      <c r="DDA4" s="995"/>
      <c r="DDB4" s="995"/>
      <c r="DDC4" s="995"/>
      <c r="DDD4" s="995"/>
      <c r="DDE4" s="995"/>
      <c r="DDF4" s="995"/>
      <c r="DDG4" s="995"/>
      <c r="DDH4" s="995"/>
      <c r="DDI4" s="995"/>
      <c r="DDJ4" s="995"/>
      <c r="DDK4" s="995"/>
      <c r="DDL4" s="995"/>
      <c r="DDM4" s="995"/>
      <c r="DDN4" s="995"/>
      <c r="DDO4" s="995"/>
      <c r="DDP4" s="995"/>
      <c r="DDQ4" s="995"/>
      <c r="DDR4" s="995"/>
      <c r="DDS4" s="995"/>
      <c r="DDT4" s="995"/>
      <c r="DDU4" s="995"/>
      <c r="DDV4" s="995"/>
      <c r="DDW4" s="995"/>
      <c r="DDX4" s="995"/>
      <c r="DDY4" s="995"/>
      <c r="DDZ4" s="995"/>
      <c r="DEA4" s="995"/>
      <c r="DEB4" s="995"/>
      <c r="DEC4" s="995"/>
      <c r="DED4" s="995"/>
      <c r="DEE4" s="995"/>
      <c r="DEF4" s="995"/>
      <c r="DEG4" s="995"/>
      <c r="DEH4" s="995"/>
      <c r="DEI4" s="995"/>
      <c r="DEJ4" s="995"/>
      <c r="DEK4" s="995"/>
      <c r="DEL4" s="995"/>
      <c r="DEM4" s="995"/>
      <c r="DEN4" s="995"/>
      <c r="DEO4" s="995"/>
      <c r="DEP4" s="995"/>
      <c r="DEQ4" s="995"/>
      <c r="DER4" s="995"/>
      <c r="DES4" s="995"/>
      <c r="DET4" s="995"/>
      <c r="DEU4" s="995"/>
      <c r="DEV4" s="995"/>
      <c r="DEW4" s="995"/>
      <c r="DEX4" s="995"/>
      <c r="DEY4" s="995"/>
      <c r="DEZ4" s="995"/>
      <c r="DFA4" s="995"/>
      <c r="DFB4" s="995"/>
      <c r="DFC4" s="995"/>
      <c r="DFD4" s="995"/>
      <c r="DFE4" s="995"/>
      <c r="DFF4" s="995"/>
      <c r="DFG4" s="995"/>
      <c r="DFH4" s="995"/>
      <c r="DFI4" s="995"/>
      <c r="DFJ4" s="995"/>
      <c r="DFK4" s="995"/>
      <c r="DFL4" s="995"/>
      <c r="DFM4" s="995"/>
      <c r="DFN4" s="995"/>
      <c r="DFO4" s="995"/>
      <c r="DFP4" s="995"/>
      <c r="DFQ4" s="995"/>
      <c r="DFR4" s="995"/>
      <c r="DFS4" s="995"/>
      <c r="DFT4" s="995"/>
      <c r="DFU4" s="995"/>
      <c r="DFV4" s="995"/>
      <c r="DFW4" s="995"/>
      <c r="DFX4" s="995"/>
      <c r="DFY4" s="995"/>
      <c r="DFZ4" s="995"/>
      <c r="DGA4" s="995"/>
      <c r="DGB4" s="995"/>
      <c r="DGC4" s="995"/>
      <c r="DGD4" s="995"/>
      <c r="DGE4" s="995"/>
      <c r="DGF4" s="995"/>
      <c r="DGG4" s="995"/>
      <c r="DGH4" s="995"/>
      <c r="DGI4" s="995"/>
      <c r="DGJ4" s="995"/>
      <c r="DGK4" s="995"/>
      <c r="DGL4" s="995"/>
      <c r="DGM4" s="995"/>
      <c r="DGN4" s="995"/>
      <c r="DGO4" s="995"/>
      <c r="DGP4" s="995"/>
      <c r="DGQ4" s="995"/>
      <c r="DGR4" s="995"/>
      <c r="DGS4" s="995"/>
      <c r="DGT4" s="995"/>
      <c r="DGU4" s="995"/>
      <c r="DGV4" s="995"/>
      <c r="DGW4" s="995"/>
      <c r="DGX4" s="995"/>
      <c r="DGY4" s="995"/>
      <c r="DGZ4" s="995"/>
      <c r="DHA4" s="995"/>
      <c r="DHB4" s="995"/>
      <c r="DHC4" s="995"/>
      <c r="DHD4" s="995"/>
      <c r="DHE4" s="995"/>
      <c r="DHF4" s="995"/>
      <c r="DHG4" s="995"/>
      <c r="DHH4" s="995"/>
      <c r="DHI4" s="995"/>
      <c r="DHJ4" s="995"/>
      <c r="DHK4" s="995"/>
      <c r="DHL4" s="995"/>
      <c r="DHM4" s="995"/>
      <c r="DHN4" s="995"/>
      <c r="DHO4" s="995"/>
      <c r="DHP4" s="995"/>
      <c r="DHQ4" s="995"/>
      <c r="DHR4" s="995"/>
      <c r="DHS4" s="995"/>
      <c r="DHT4" s="995"/>
      <c r="DHU4" s="995"/>
      <c r="DHV4" s="995"/>
      <c r="DHW4" s="995"/>
      <c r="DHX4" s="995"/>
      <c r="DHY4" s="995"/>
      <c r="DHZ4" s="995"/>
      <c r="DIA4" s="995"/>
      <c r="DIB4" s="995"/>
      <c r="DIC4" s="995"/>
      <c r="DID4" s="995"/>
      <c r="DIE4" s="995"/>
      <c r="DIF4" s="995"/>
      <c r="DIG4" s="995"/>
      <c r="DIH4" s="995"/>
      <c r="DII4" s="995"/>
      <c r="DIJ4" s="995"/>
      <c r="DIK4" s="995"/>
      <c r="DIL4" s="995"/>
      <c r="DIM4" s="995"/>
      <c r="DIN4" s="995"/>
      <c r="DIO4" s="995"/>
      <c r="DIP4" s="995"/>
      <c r="DIQ4" s="995"/>
      <c r="DIR4" s="995"/>
      <c r="DIS4" s="995"/>
      <c r="DIT4" s="995"/>
      <c r="DIU4" s="995"/>
      <c r="DIV4" s="995"/>
      <c r="DIW4" s="995"/>
      <c r="DIX4" s="995"/>
      <c r="DIY4" s="995"/>
      <c r="DIZ4" s="995"/>
      <c r="DJA4" s="995"/>
      <c r="DJB4" s="995"/>
      <c r="DJC4" s="995"/>
      <c r="DJD4" s="995"/>
      <c r="DJE4" s="995"/>
      <c r="DJF4" s="995"/>
      <c r="DJG4" s="995"/>
      <c r="DJH4" s="995"/>
      <c r="DJI4" s="995"/>
      <c r="DJJ4" s="995"/>
      <c r="DJK4" s="995"/>
      <c r="DJL4" s="995"/>
      <c r="DJM4" s="995"/>
      <c r="DJN4" s="995"/>
      <c r="DJO4" s="995"/>
      <c r="DJP4" s="995"/>
      <c r="DJQ4" s="995"/>
      <c r="DJR4" s="995"/>
      <c r="DJS4" s="995"/>
      <c r="DJT4" s="995"/>
      <c r="DJU4" s="995"/>
      <c r="DJV4" s="995"/>
      <c r="DJW4" s="995"/>
      <c r="DJX4" s="995"/>
      <c r="DJY4" s="995"/>
      <c r="DJZ4" s="995"/>
      <c r="DKA4" s="995"/>
      <c r="DKB4" s="995"/>
      <c r="DKC4" s="995"/>
      <c r="DKD4" s="995"/>
      <c r="DKE4" s="995"/>
      <c r="DKF4" s="995"/>
      <c r="DKG4" s="995"/>
      <c r="DKH4" s="995"/>
      <c r="DKI4" s="995"/>
      <c r="DKJ4" s="995"/>
      <c r="DKK4" s="995"/>
      <c r="DKL4" s="995"/>
      <c r="DKM4" s="995"/>
      <c r="DKN4" s="995"/>
      <c r="DKO4" s="995"/>
      <c r="DKP4" s="995"/>
      <c r="DKQ4" s="995"/>
      <c r="DKR4" s="995"/>
      <c r="DKS4" s="995"/>
      <c r="DKT4" s="995"/>
      <c r="DKU4" s="995"/>
      <c r="DKV4" s="995"/>
      <c r="DKW4" s="995"/>
      <c r="DKX4" s="995"/>
      <c r="DKY4" s="995"/>
      <c r="DKZ4" s="995"/>
      <c r="DLA4" s="995"/>
      <c r="DLB4" s="995"/>
      <c r="DLC4" s="995"/>
      <c r="DLD4" s="995"/>
      <c r="DLE4" s="995"/>
      <c r="DLF4" s="995"/>
      <c r="DLG4" s="995"/>
      <c r="DLH4" s="995"/>
      <c r="DLI4" s="995"/>
      <c r="DLJ4" s="995"/>
      <c r="DLK4" s="995"/>
      <c r="DLL4" s="995"/>
      <c r="DLM4" s="995"/>
      <c r="DLN4" s="995"/>
      <c r="DLO4" s="995"/>
      <c r="DLP4" s="995"/>
      <c r="DLQ4" s="995"/>
      <c r="DLR4" s="995"/>
      <c r="DLS4" s="995"/>
      <c r="DLT4" s="995"/>
      <c r="DLU4" s="995"/>
      <c r="DLV4" s="995"/>
      <c r="DLW4" s="995"/>
      <c r="DLX4" s="995"/>
      <c r="DLY4" s="995"/>
      <c r="DLZ4" s="995"/>
      <c r="DMA4" s="995"/>
      <c r="DMB4" s="995"/>
      <c r="DMC4" s="995"/>
      <c r="DMD4" s="995"/>
      <c r="DME4" s="995"/>
      <c r="DMF4" s="995"/>
      <c r="DMG4" s="995"/>
      <c r="DMH4" s="995"/>
      <c r="DMI4" s="995"/>
      <c r="DMJ4" s="995"/>
      <c r="DMK4" s="995"/>
      <c r="DML4" s="995"/>
      <c r="DMM4" s="995"/>
      <c r="DMN4" s="995"/>
      <c r="DMO4" s="995"/>
      <c r="DMP4" s="995"/>
      <c r="DMQ4" s="995"/>
      <c r="DMR4" s="995"/>
      <c r="DMS4" s="995"/>
      <c r="DMT4" s="995"/>
      <c r="DMU4" s="995"/>
      <c r="DMV4" s="995"/>
      <c r="DMW4" s="995"/>
      <c r="DMX4" s="995"/>
      <c r="DMY4" s="995"/>
      <c r="DMZ4" s="995"/>
      <c r="DNA4" s="995"/>
      <c r="DNB4" s="995"/>
      <c r="DNC4" s="995"/>
      <c r="DND4" s="995"/>
      <c r="DNE4" s="995"/>
      <c r="DNF4" s="995"/>
      <c r="DNG4" s="995"/>
      <c r="DNH4" s="995"/>
      <c r="DNI4" s="995"/>
      <c r="DNJ4" s="995"/>
      <c r="DNK4" s="995"/>
      <c r="DNL4" s="995"/>
      <c r="DNM4" s="995"/>
      <c r="DNN4" s="995"/>
      <c r="DNO4" s="995"/>
      <c r="DNP4" s="995"/>
      <c r="DNQ4" s="995"/>
      <c r="DNR4" s="995"/>
      <c r="DNS4" s="995"/>
      <c r="DNT4" s="995"/>
      <c r="DNU4" s="995"/>
      <c r="DNV4" s="995"/>
      <c r="DNW4" s="995"/>
      <c r="DNX4" s="995"/>
      <c r="DNY4" s="995"/>
      <c r="DNZ4" s="995"/>
      <c r="DOA4" s="995"/>
      <c r="DOB4" s="995"/>
      <c r="DOC4" s="995"/>
      <c r="DOD4" s="995"/>
      <c r="DOE4" s="995"/>
      <c r="DOF4" s="995"/>
      <c r="DOG4" s="995"/>
      <c r="DOH4" s="995"/>
      <c r="DOI4" s="995"/>
      <c r="DOJ4" s="995"/>
      <c r="DOK4" s="995"/>
      <c r="DOL4" s="995"/>
      <c r="DOM4" s="995"/>
      <c r="DON4" s="995"/>
      <c r="DOO4" s="995"/>
      <c r="DOP4" s="995"/>
      <c r="DOQ4" s="995"/>
      <c r="DOR4" s="995"/>
      <c r="DOS4" s="995"/>
      <c r="DOT4" s="995"/>
      <c r="DOU4" s="995"/>
      <c r="DOV4" s="995"/>
      <c r="DOW4" s="995"/>
      <c r="DOX4" s="995"/>
      <c r="DOY4" s="995"/>
      <c r="DOZ4" s="995"/>
      <c r="DPA4" s="995"/>
      <c r="DPB4" s="995"/>
      <c r="DPC4" s="995"/>
      <c r="DPD4" s="995"/>
      <c r="DPE4" s="995"/>
      <c r="DPF4" s="995"/>
      <c r="DPG4" s="995"/>
      <c r="DPH4" s="995"/>
      <c r="DPI4" s="995"/>
      <c r="DPJ4" s="995"/>
      <c r="DPK4" s="995"/>
      <c r="DPL4" s="995"/>
      <c r="DPM4" s="995"/>
      <c r="DPN4" s="995"/>
      <c r="DPO4" s="995"/>
      <c r="DPP4" s="995"/>
      <c r="DPQ4" s="995"/>
      <c r="DPR4" s="995"/>
      <c r="DPS4" s="995"/>
      <c r="DPT4" s="995"/>
      <c r="DPU4" s="995"/>
      <c r="DPV4" s="995"/>
      <c r="DPW4" s="995"/>
      <c r="DPX4" s="995"/>
      <c r="DPY4" s="995"/>
      <c r="DPZ4" s="995"/>
      <c r="DQA4" s="995"/>
      <c r="DQB4" s="995"/>
      <c r="DQC4" s="995"/>
      <c r="DQD4" s="995"/>
      <c r="DQE4" s="995"/>
      <c r="DQF4" s="995"/>
      <c r="DQG4" s="995"/>
      <c r="DQH4" s="995"/>
      <c r="DQI4" s="995"/>
      <c r="DQJ4" s="995"/>
      <c r="DQK4" s="995"/>
      <c r="DQL4" s="995"/>
      <c r="DQM4" s="995"/>
      <c r="DQN4" s="995"/>
      <c r="DQO4" s="995"/>
      <c r="DQP4" s="995"/>
      <c r="DQQ4" s="995"/>
      <c r="DQR4" s="995"/>
      <c r="DQS4" s="995"/>
      <c r="DQT4" s="995"/>
      <c r="DQU4" s="995"/>
      <c r="DQV4" s="995"/>
      <c r="DQW4" s="995"/>
      <c r="DQX4" s="995"/>
      <c r="DQY4" s="995"/>
      <c r="DQZ4" s="995"/>
      <c r="DRA4" s="995"/>
      <c r="DRB4" s="995"/>
      <c r="DRC4" s="995"/>
      <c r="DRD4" s="995"/>
      <c r="DRE4" s="995"/>
      <c r="DRF4" s="995"/>
      <c r="DRG4" s="995"/>
      <c r="DRH4" s="995"/>
      <c r="DRI4" s="995"/>
      <c r="DRJ4" s="995"/>
      <c r="DRK4" s="995"/>
      <c r="DRL4" s="995"/>
      <c r="DRM4" s="995"/>
      <c r="DRN4" s="995"/>
      <c r="DRO4" s="995"/>
      <c r="DRP4" s="995"/>
      <c r="DRQ4" s="995"/>
      <c r="DRR4" s="995"/>
      <c r="DRS4" s="995"/>
      <c r="DRT4" s="995"/>
      <c r="DRU4" s="995"/>
      <c r="DRV4" s="995"/>
      <c r="DRW4" s="995"/>
      <c r="DRX4" s="995"/>
      <c r="DRY4" s="995"/>
      <c r="DRZ4" s="995"/>
      <c r="DSA4" s="995"/>
      <c r="DSB4" s="995"/>
      <c r="DSC4" s="995"/>
      <c r="DSD4" s="995"/>
      <c r="DSE4" s="995"/>
      <c r="DSF4" s="995"/>
      <c r="DSG4" s="995"/>
      <c r="DSH4" s="995"/>
      <c r="DSI4" s="995"/>
      <c r="DSJ4" s="995"/>
      <c r="DSK4" s="995"/>
      <c r="DSL4" s="995"/>
      <c r="DSM4" s="995"/>
      <c r="DSN4" s="995"/>
      <c r="DSO4" s="995"/>
      <c r="DSP4" s="995"/>
      <c r="DSQ4" s="995"/>
      <c r="DSR4" s="995"/>
      <c r="DSS4" s="995"/>
      <c r="DST4" s="995"/>
      <c r="DSU4" s="995"/>
      <c r="DSV4" s="995"/>
      <c r="DSW4" s="995"/>
      <c r="DSX4" s="995"/>
      <c r="DSY4" s="995"/>
      <c r="DSZ4" s="995"/>
      <c r="DTA4" s="995"/>
      <c r="DTB4" s="995"/>
      <c r="DTC4" s="995"/>
      <c r="DTD4" s="995"/>
      <c r="DTE4" s="995"/>
      <c r="DTF4" s="995"/>
      <c r="DTG4" s="995"/>
      <c r="DTH4" s="995"/>
      <c r="DTI4" s="995"/>
      <c r="DTJ4" s="995"/>
      <c r="DTK4" s="995"/>
      <c r="DTL4" s="995"/>
      <c r="DTM4" s="995"/>
      <c r="DTN4" s="995"/>
      <c r="DTO4" s="995"/>
      <c r="DTP4" s="995"/>
      <c r="DTQ4" s="995"/>
      <c r="DTR4" s="995"/>
      <c r="DTS4" s="995"/>
      <c r="DTT4" s="995"/>
      <c r="DTU4" s="995"/>
      <c r="DTV4" s="995"/>
      <c r="DTW4" s="995"/>
      <c r="DTX4" s="995"/>
      <c r="DTY4" s="995"/>
      <c r="DTZ4" s="995"/>
      <c r="DUA4" s="995"/>
      <c r="DUB4" s="995"/>
      <c r="DUC4" s="995"/>
      <c r="DUD4" s="995"/>
      <c r="DUE4" s="995"/>
      <c r="DUF4" s="995"/>
      <c r="DUG4" s="995"/>
      <c r="DUH4" s="995"/>
      <c r="DUI4" s="995"/>
      <c r="DUJ4" s="995"/>
      <c r="DUK4" s="995"/>
      <c r="DUL4" s="995"/>
      <c r="DUM4" s="995"/>
      <c r="DUN4" s="995"/>
      <c r="DUO4" s="995"/>
      <c r="DUP4" s="995"/>
      <c r="DUQ4" s="995"/>
      <c r="DUR4" s="995"/>
      <c r="DUS4" s="995"/>
      <c r="DUT4" s="995"/>
      <c r="DUU4" s="995"/>
      <c r="DUV4" s="995"/>
      <c r="DUW4" s="995"/>
      <c r="DUX4" s="995"/>
      <c r="DUY4" s="995"/>
      <c r="DUZ4" s="995"/>
      <c r="DVA4" s="995"/>
      <c r="DVB4" s="995"/>
      <c r="DVC4" s="995"/>
      <c r="DVD4" s="995"/>
      <c r="DVE4" s="995"/>
      <c r="DVF4" s="995"/>
      <c r="DVG4" s="995"/>
      <c r="DVH4" s="995"/>
      <c r="DVI4" s="995"/>
      <c r="DVJ4" s="995"/>
      <c r="DVK4" s="995"/>
      <c r="DVL4" s="995"/>
      <c r="DVM4" s="995"/>
      <c r="DVN4" s="995"/>
      <c r="DVO4" s="995"/>
      <c r="DVP4" s="995"/>
      <c r="DVQ4" s="995"/>
      <c r="DVR4" s="995"/>
      <c r="DVS4" s="995"/>
      <c r="DVT4" s="995"/>
      <c r="DVU4" s="995"/>
      <c r="DVV4" s="995"/>
      <c r="DVW4" s="995"/>
      <c r="DVX4" s="995"/>
      <c r="DVY4" s="995"/>
      <c r="DVZ4" s="995"/>
      <c r="DWA4" s="995"/>
      <c r="DWB4" s="995"/>
      <c r="DWC4" s="995"/>
      <c r="DWD4" s="995"/>
      <c r="DWE4" s="995"/>
      <c r="DWF4" s="995"/>
      <c r="DWG4" s="995"/>
      <c r="DWH4" s="995"/>
      <c r="DWI4" s="995"/>
      <c r="DWJ4" s="995"/>
      <c r="DWK4" s="995"/>
      <c r="DWL4" s="995"/>
      <c r="DWM4" s="995"/>
      <c r="DWN4" s="995"/>
      <c r="DWO4" s="995"/>
      <c r="DWP4" s="995"/>
      <c r="DWQ4" s="995"/>
      <c r="DWR4" s="995"/>
      <c r="DWS4" s="995"/>
      <c r="DWT4" s="995"/>
      <c r="DWU4" s="995"/>
      <c r="DWV4" s="995"/>
      <c r="DWW4" s="995"/>
      <c r="DWX4" s="995"/>
      <c r="DWY4" s="995"/>
      <c r="DWZ4" s="995"/>
      <c r="DXA4" s="995"/>
      <c r="DXB4" s="995"/>
      <c r="DXC4" s="995"/>
      <c r="DXD4" s="995"/>
      <c r="DXE4" s="995"/>
      <c r="DXF4" s="995"/>
      <c r="DXG4" s="995"/>
      <c r="DXH4" s="995"/>
      <c r="DXI4" s="995"/>
      <c r="DXJ4" s="995"/>
      <c r="DXK4" s="995"/>
      <c r="DXL4" s="995"/>
      <c r="DXM4" s="995"/>
      <c r="DXN4" s="995"/>
      <c r="DXO4" s="995"/>
      <c r="DXP4" s="995"/>
      <c r="DXQ4" s="995"/>
      <c r="DXR4" s="995"/>
      <c r="DXS4" s="995"/>
      <c r="DXT4" s="995"/>
      <c r="DXU4" s="995"/>
      <c r="DXV4" s="995"/>
      <c r="DXW4" s="995"/>
      <c r="DXX4" s="995"/>
      <c r="DXY4" s="995"/>
      <c r="DXZ4" s="995"/>
      <c r="DYA4" s="995"/>
      <c r="DYB4" s="995"/>
      <c r="DYC4" s="995"/>
      <c r="DYD4" s="995"/>
      <c r="DYE4" s="995"/>
      <c r="DYF4" s="995"/>
      <c r="DYG4" s="995"/>
      <c r="DYH4" s="995"/>
      <c r="DYI4" s="995"/>
      <c r="DYJ4" s="995"/>
      <c r="DYK4" s="995"/>
      <c r="DYL4" s="995"/>
      <c r="DYM4" s="995"/>
      <c r="DYN4" s="995"/>
      <c r="DYO4" s="995"/>
      <c r="DYP4" s="995"/>
      <c r="DYQ4" s="995"/>
      <c r="DYR4" s="995"/>
      <c r="DYS4" s="995"/>
      <c r="DYT4" s="995"/>
      <c r="DYU4" s="995"/>
      <c r="DYV4" s="995"/>
      <c r="DYW4" s="995"/>
      <c r="DYX4" s="995"/>
      <c r="DYY4" s="995"/>
      <c r="DYZ4" s="995"/>
      <c r="DZA4" s="995"/>
      <c r="DZB4" s="995"/>
      <c r="DZC4" s="995"/>
      <c r="DZD4" s="995"/>
      <c r="DZE4" s="995"/>
      <c r="DZF4" s="995"/>
      <c r="DZG4" s="995"/>
      <c r="DZH4" s="995"/>
      <c r="DZI4" s="995"/>
      <c r="DZJ4" s="995"/>
      <c r="DZK4" s="995"/>
      <c r="DZL4" s="995"/>
      <c r="DZM4" s="995"/>
      <c r="DZN4" s="995"/>
      <c r="DZO4" s="995"/>
      <c r="DZP4" s="995"/>
      <c r="DZQ4" s="995"/>
      <c r="DZR4" s="995"/>
      <c r="DZS4" s="995"/>
      <c r="DZT4" s="995"/>
      <c r="DZU4" s="995"/>
      <c r="DZV4" s="995"/>
      <c r="DZW4" s="995"/>
      <c r="DZX4" s="995"/>
      <c r="DZY4" s="995"/>
      <c r="DZZ4" s="995"/>
      <c r="EAA4" s="995"/>
      <c r="EAB4" s="995"/>
      <c r="EAC4" s="995"/>
      <c r="EAD4" s="995"/>
      <c r="EAE4" s="995"/>
      <c r="EAF4" s="995"/>
      <c r="EAG4" s="995"/>
      <c r="EAH4" s="995"/>
      <c r="EAI4" s="995"/>
      <c r="EAJ4" s="995"/>
      <c r="EAK4" s="995"/>
      <c r="EAL4" s="995"/>
      <c r="EAM4" s="995"/>
      <c r="EAN4" s="995"/>
      <c r="EAO4" s="995"/>
      <c r="EAP4" s="995"/>
      <c r="EAQ4" s="995"/>
      <c r="EAR4" s="995"/>
      <c r="EAS4" s="995"/>
      <c r="EAT4" s="995"/>
      <c r="EAU4" s="995"/>
      <c r="EAV4" s="995"/>
      <c r="EAW4" s="995"/>
      <c r="EAX4" s="995"/>
      <c r="EAY4" s="995"/>
      <c r="EAZ4" s="995"/>
      <c r="EBA4" s="995"/>
      <c r="EBB4" s="995"/>
      <c r="EBC4" s="995"/>
      <c r="EBD4" s="995"/>
      <c r="EBE4" s="995"/>
      <c r="EBF4" s="995"/>
      <c r="EBG4" s="995"/>
      <c r="EBH4" s="995"/>
      <c r="EBI4" s="995"/>
      <c r="EBJ4" s="995"/>
      <c r="EBK4" s="995"/>
      <c r="EBL4" s="995"/>
      <c r="EBM4" s="995"/>
      <c r="EBN4" s="995"/>
      <c r="EBO4" s="995"/>
      <c r="EBP4" s="995"/>
      <c r="EBQ4" s="995"/>
      <c r="EBR4" s="995"/>
      <c r="EBS4" s="995"/>
      <c r="EBT4" s="995"/>
      <c r="EBU4" s="995"/>
      <c r="EBV4" s="995"/>
      <c r="EBW4" s="995"/>
      <c r="EBX4" s="995"/>
      <c r="EBY4" s="995"/>
      <c r="EBZ4" s="995"/>
      <c r="ECA4" s="995"/>
      <c r="ECB4" s="995"/>
      <c r="ECC4" s="995"/>
      <c r="ECD4" s="995"/>
      <c r="ECE4" s="995"/>
      <c r="ECF4" s="995"/>
      <c r="ECG4" s="995"/>
      <c r="ECH4" s="995"/>
      <c r="ECI4" s="995"/>
      <c r="ECJ4" s="995"/>
      <c r="ECK4" s="995"/>
      <c r="ECL4" s="995"/>
      <c r="ECM4" s="995"/>
      <c r="ECN4" s="995"/>
      <c r="ECO4" s="995"/>
      <c r="ECP4" s="995"/>
      <c r="ECQ4" s="995"/>
      <c r="ECR4" s="995"/>
      <c r="ECS4" s="995"/>
      <c r="ECT4" s="995"/>
      <c r="ECU4" s="995"/>
      <c r="ECV4" s="995"/>
      <c r="ECW4" s="995"/>
      <c r="ECX4" s="995"/>
      <c r="ECY4" s="995"/>
      <c r="ECZ4" s="995"/>
      <c r="EDA4" s="995"/>
      <c r="EDB4" s="995"/>
      <c r="EDC4" s="995"/>
      <c r="EDD4" s="995"/>
      <c r="EDE4" s="995"/>
      <c r="EDF4" s="995"/>
      <c r="EDG4" s="995"/>
      <c r="EDH4" s="995"/>
      <c r="EDI4" s="995"/>
      <c r="EDJ4" s="995"/>
      <c r="EDK4" s="995"/>
      <c r="EDL4" s="995"/>
      <c r="EDM4" s="995"/>
      <c r="EDN4" s="995"/>
      <c r="EDO4" s="995"/>
      <c r="EDP4" s="995"/>
      <c r="EDQ4" s="995"/>
      <c r="EDR4" s="995"/>
      <c r="EDS4" s="995"/>
      <c r="EDT4" s="995"/>
      <c r="EDU4" s="995"/>
      <c r="EDV4" s="995"/>
      <c r="EDW4" s="995"/>
      <c r="EDX4" s="995"/>
      <c r="EDY4" s="995"/>
      <c r="EDZ4" s="995"/>
      <c r="EEA4" s="995"/>
      <c r="EEB4" s="995"/>
      <c r="EEC4" s="995"/>
      <c r="EED4" s="995"/>
      <c r="EEE4" s="995"/>
      <c r="EEF4" s="995"/>
      <c r="EEG4" s="995"/>
      <c r="EEH4" s="995"/>
      <c r="EEI4" s="995"/>
      <c r="EEJ4" s="995"/>
      <c r="EEK4" s="995"/>
      <c r="EEL4" s="995"/>
      <c r="EEM4" s="995"/>
      <c r="EEN4" s="995"/>
      <c r="EEO4" s="995"/>
      <c r="EEP4" s="995"/>
      <c r="EEQ4" s="995"/>
      <c r="EER4" s="995"/>
      <c r="EES4" s="995"/>
      <c r="EET4" s="995"/>
      <c r="EEU4" s="995"/>
      <c r="EEV4" s="995"/>
      <c r="EEW4" s="995"/>
      <c r="EEX4" s="995"/>
      <c r="EEY4" s="995"/>
      <c r="EEZ4" s="995"/>
      <c r="EFA4" s="995"/>
      <c r="EFB4" s="995"/>
      <c r="EFC4" s="995"/>
      <c r="EFD4" s="995"/>
      <c r="EFE4" s="995"/>
      <c r="EFF4" s="995"/>
      <c r="EFG4" s="995"/>
      <c r="EFH4" s="995"/>
      <c r="EFI4" s="995"/>
      <c r="EFJ4" s="995"/>
      <c r="EFK4" s="995"/>
      <c r="EFL4" s="995"/>
      <c r="EFM4" s="995"/>
      <c r="EFN4" s="995"/>
      <c r="EFO4" s="995"/>
      <c r="EFP4" s="995"/>
      <c r="EFQ4" s="995"/>
      <c r="EFR4" s="995"/>
      <c r="EFS4" s="995"/>
      <c r="EFT4" s="995"/>
      <c r="EFU4" s="995"/>
      <c r="EFV4" s="995"/>
      <c r="EFW4" s="995"/>
      <c r="EFX4" s="995"/>
      <c r="EFY4" s="995"/>
      <c r="EFZ4" s="995"/>
      <c r="EGA4" s="995"/>
      <c r="EGB4" s="995"/>
      <c r="EGC4" s="995"/>
      <c r="EGD4" s="995"/>
      <c r="EGE4" s="995"/>
      <c r="EGF4" s="995"/>
      <c r="EGG4" s="995"/>
      <c r="EGH4" s="995"/>
      <c r="EGI4" s="995"/>
      <c r="EGJ4" s="995"/>
      <c r="EGK4" s="995"/>
      <c r="EGL4" s="995"/>
      <c r="EGM4" s="995"/>
      <c r="EGN4" s="995"/>
      <c r="EGO4" s="995"/>
      <c r="EGP4" s="995"/>
      <c r="EGQ4" s="995"/>
      <c r="EGR4" s="995"/>
      <c r="EGS4" s="995"/>
      <c r="EGT4" s="995"/>
      <c r="EGU4" s="995"/>
      <c r="EGV4" s="995"/>
      <c r="EGW4" s="995"/>
      <c r="EGX4" s="995"/>
      <c r="EGY4" s="995"/>
      <c r="EGZ4" s="995"/>
      <c r="EHA4" s="995"/>
      <c r="EHB4" s="995"/>
      <c r="EHC4" s="995"/>
      <c r="EHD4" s="995"/>
      <c r="EHE4" s="995"/>
      <c r="EHF4" s="995"/>
      <c r="EHG4" s="995"/>
      <c r="EHH4" s="995"/>
      <c r="EHI4" s="995"/>
      <c r="EHJ4" s="995"/>
      <c r="EHK4" s="995"/>
      <c r="EHL4" s="995"/>
      <c r="EHM4" s="995"/>
      <c r="EHN4" s="995"/>
      <c r="EHO4" s="995"/>
      <c r="EHP4" s="995"/>
      <c r="EHQ4" s="995"/>
      <c r="EHR4" s="995"/>
      <c r="EHS4" s="995"/>
      <c r="EHT4" s="995"/>
      <c r="EHU4" s="995"/>
      <c r="EHV4" s="995"/>
      <c r="EHW4" s="995"/>
      <c r="EHX4" s="995"/>
      <c r="EHY4" s="995"/>
      <c r="EHZ4" s="995"/>
      <c r="EIA4" s="995"/>
      <c r="EIB4" s="995"/>
      <c r="EIC4" s="995"/>
      <c r="EID4" s="995"/>
      <c r="EIE4" s="995"/>
      <c r="EIF4" s="995"/>
      <c r="EIG4" s="995"/>
      <c r="EIH4" s="995"/>
      <c r="EII4" s="995"/>
      <c r="EIJ4" s="995"/>
      <c r="EIK4" s="995"/>
      <c r="EIL4" s="995"/>
      <c r="EIM4" s="995"/>
      <c r="EIN4" s="995"/>
      <c r="EIO4" s="995"/>
      <c r="EIP4" s="995"/>
      <c r="EIQ4" s="995"/>
      <c r="EIR4" s="995"/>
      <c r="EIS4" s="995"/>
      <c r="EIT4" s="995"/>
      <c r="EIU4" s="995"/>
      <c r="EIV4" s="995"/>
      <c r="EIW4" s="995"/>
      <c r="EIX4" s="995"/>
      <c r="EIY4" s="995"/>
      <c r="EIZ4" s="995"/>
      <c r="EJA4" s="995"/>
      <c r="EJB4" s="995"/>
      <c r="EJC4" s="995"/>
      <c r="EJD4" s="995"/>
      <c r="EJE4" s="995"/>
      <c r="EJF4" s="995"/>
      <c r="EJG4" s="995"/>
      <c r="EJH4" s="995"/>
      <c r="EJI4" s="995"/>
      <c r="EJJ4" s="995"/>
      <c r="EJK4" s="995"/>
      <c r="EJL4" s="995"/>
      <c r="EJM4" s="995"/>
      <c r="EJN4" s="995"/>
      <c r="EJO4" s="995"/>
      <c r="EJP4" s="995"/>
      <c r="EJQ4" s="995"/>
      <c r="EJR4" s="995"/>
      <c r="EJS4" s="995"/>
      <c r="EJT4" s="995"/>
      <c r="EJU4" s="995"/>
      <c r="EJV4" s="995"/>
      <c r="EJW4" s="995"/>
      <c r="EJX4" s="995"/>
      <c r="EJY4" s="995"/>
      <c r="EJZ4" s="995"/>
      <c r="EKA4" s="995"/>
      <c r="EKB4" s="995"/>
      <c r="EKC4" s="995"/>
      <c r="EKD4" s="995"/>
      <c r="EKE4" s="995"/>
      <c r="EKF4" s="995"/>
      <c r="EKG4" s="995"/>
      <c r="EKH4" s="995"/>
      <c r="EKI4" s="995"/>
      <c r="EKJ4" s="995"/>
      <c r="EKK4" s="995"/>
      <c r="EKL4" s="995"/>
      <c r="EKM4" s="995"/>
      <c r="EKN4" s="995"/>
      <c r="EKO4" s="995"/>
      <c r="EKP4" s="995"/>
      <c r="EKQ4" s="995"/>
      <c r="EKR4" s="995"/>
      <c r="EKS4" s="995"/>
      <c r="EKT4" s="995"/>
      <c r="EKU4" s="995"/>
      <c r="EKV4" s="995"/>
      <c r="EKW4" s="995"/>
      <c r="EKX4" s="995"/>
      <c r="EKY4" s="995"/>
      <c r="EKZ4" s="995"/>
      <c r="ELA4" s="995"/>
      <c r="ELB4" s="995"/>
      <c r="ELC4" s="995"/>
      <c r="ELD4" s="995"/>
      <c r="ELE4" s="995"/>
      <c r="ELF4" s="995"/>
      <c r="ELG4" s="995"/>
      <c r="ELH4" s="995"/>
      <c r="ELI4" s="995"/>
      <c r="ELJ4" s="995"/>
      <c r="ELK4" s="995"/>
      <c r="ELL4" s="995"/>
      <c r="ELM4" s="995"/>
      <c r="ELN4" s="995"/>
      <c r="ELO4" s="995"/>
      <c r="ELP4" s="995"/>
      <c r="ELQ4" s="995"/>
      <c r="ELR4" s="995"/>
      <c r="ELS4" s="995"/>
      <c r="ELT4" s="995"/>
      <c r="ELU4" s="995"/>
      <c r="ELV4" s="995"/>
      <c r="ELW4" s="995"/>
      <c r="ELX4" s="995"/>
      <c r="ELY4" s="995"/>
      <c r="ELZ4" s="995"/>
      <c r="EMA4" s="995"/>
      <c r="EMB4" s="995"/>
      <c r="EMC4" s="995"/>
      <c r="EMD4" s="995"/>
      <c r="EME4" s="995"/>
      <c r="EMF4" s="995"/>
      <c r="EMG4" s="995"/>
      <c r="EMH4" s="995"/>
      <c r="EMI4" s="995"/>
      <c r="EMJ4" s="995"/>
      <c r="EMK4" s="995"/>
      <c r="EML4" s="995"/>
      <c r="EMM4" s="995"/>
      <c r="EMN4" s="995"/>
      <c r="EMO4" s="995"/>
      <c r="EMP4" s="995"/>
      <c r="EMQ4" s="995"/>
      <c r="EMR4" s="995"/>
      <c r="EMS4" s="995"/>
      <c r="EMT4" s="995"/>
      <c r="EMU4" s="995"/>
      <c r="EMV4" s="995"/>
      <c r="EMW4" s="995"/>
      <c r="EMX4" s="995"/>
      <c r="EMY4" s="995"/>
      <c r="EMZ4" s="995"/>
      <c r="ENA4" s="995"/>
      <c r="ENB4" s="995"/>
      <c r="ENC4" s="995"/>
      <c r="END4" s="995"/>
      <c r="ENE4" s="995"/>
      <c r="ENF4" s="995"/>
      <c r="ENG4" s="995"/>
      <c r="ENH4" s="995"/>
      <c r="ENI4" s="995"/>
      <c r="ENJ4" s="995"/>
      <c r="ENK4" s="995"/>
      <c r="ENL4" s="995"/>
      <c r="ENM4" s="995"/>
      <c r="ENN4" s="995"/>
      <c r="ENO4" s="995"/>
      <c r="ENP4" s="995"/>
      <c r="ENQ4" s="995"/>
      <c r="ENR4" s="995"/>
      <c r="ENS4" s="995"/>
      <c r="ENT4" s="995"/>
      <c r="ENU4" s="995"/>
      <c r="ENV4" s="995"/>
      <c r="ENW4" s="995"/>
      <c r="ENX4" s="995"/>
      <c r="ENY4" s="995"/>
      <c r="ENZ4" s="995"/>
      <c r="EOA4" s="995"/>
      <c r="EOB4" s="995"/>
      <c r="EOC4" s="995"/>
      <c r="EOD4" s="995"/>
      <c r="EOE4" s="995"/>
      <c r="EOF4" s="995"/>
      <c r="EOG4" s="995"/>
      <c r="EOH4" s="995"/>
      <c r="EOI4" s="995"/>
      <c r="EOJ4" s="995"/>
      <c r="EOK4" s="995"/>
      <c r="EOL4" s="995"/>
      <c r="EOM4" s="995"/>
      <c r="EON4" s="995"/>
      <c r="EOO4" s="995"/>
      <c r="EOP4" s="995"/>
      <c r="EOQ4" s="995"/>
      <c r="EOR4" s="995"/>
      <c r="EOS4" s="995"/>
      <c r="EOT4" s="995"/>
      <c r="EOU4" s="995"/>
      <c r="EOV4" s="995"/>
      <c r="EOW4" s="995"/>
      <c r="EOX4" s="995"/>
      <c r="EOY4" s="995"/>
      <c r="EOZ4" s="995"/>
      <c r="EPA4" s="995"/>
      <c r="EPB4" s="995"/>
      <c r="EPC4" s="995"/>
      <c r="EPD4" s="995"/>
      <c r="EPE4" s="995"/>
      <c r="EPF4" s="995"/>
      <c r="EPG4" s="995"/>
      <c r="EPH4" s="995"/>
      <c r="EPI4" s="995"/>
      <c r="EPJ4" s="995"/>
      <c r="EPK4" s="995"/>
      <c r="EPL4" s="995"/>
      <c r="EPM4" s="995"/>
      <c r="EPN4" s="995"/>
      <c r="EPO4" s="995"/>
      <c r="EPP4" s="995"/>
      <c r="EPQ4" s="995"/>
      <c r="EPR4" s="995"/>
      <c r="EPS4" s="995"/>
      <c r="EPT4" s="995"/>
      <c r="EPU4" s="995"/>
      <c r="EPV4" s="995"/>
      <c r="EPW4" s="995"/>
      <c r="EPX4" s="995"/>
      <c r="EPY4" s="995"/>
      <c r="EPZ4" s="995"/>
      <c r="EQA4" s="995"/>
      <c r="EQB4" s="995"/>
      <c r="EQC4" s="995"/>
      <c r="EQD4" s="995"/>
      <c r="EQE4" s="995"/>
      <c r="EQF4" s="995"/>
      <c r="EQG4" s="995"/>
      <c r="EQH4" s="995"/>
      <c r="EQI4" s="995"/>
      <c r="EQJ4" s="995"/>
      <c r="EQK4" s="995"/>
      <c r="EQL4" s="995"/>
      <c r="EQM4" s="995"/>
      <c r="EQN4" s="995"/>
      <c r="EQO4" s="995"/>
      <c r="EQP4" s="995"/>
      <c r="EQQ4" s="995"/>
      <c r="EQR4" s="995"/>
      <c r="EQS4" s="995"/>
      <c r="EQT4" s="995"/>
      <c r="EQU4" s="995"/>
      <c r="EQV4" s="995"/>
      <c r="EQW4" s="995"/>
      <c r="EQX4" s="995"/>
      <c r="EQY4" s="995"/>
      <c r="EQZ4" s="995"/>
      <c r="ERA4" s="995"/>
      <c r="ERB4" s="995"/>
      <c r="ERC4" s="995"/>
      <c r="ERD4" s="995"/>
      <c r="ERE4" s="995"/>
      <c r="ERF4" s="995"/>
      <c r="ERG4" s="995"/>
      <c r="ERH4" s="995"/>
      <c r="ERI4" s="995"/>
      <c r="ERJ4" s="995"/>
      <c r="ERK4" s="995"/>
      <c r="ERL4" s="995"/>
      <c r="ERM4" s="995"/>
      <c r="ERN4" s="995"/>
      <c r="ERO4" s="995"/>
      <c r="ERP4" s="995"/>
      <c r="ERQ4" s="995"/>
      <c r="ERR4" s="995"/>
      <c r="ERS4" s="995"/>
      <c r="ERT4" s="995"/>
      <c r="ERU4" s="995"/>
      <c r="ERV4" s="995"/>
      <c r="ERW4" s="995"/>
      <c r="ERX4" s="995"/>
      <c r="ERY4" s="995"/>
      <c r="ERZ4" s="995"/>
      <c r="ESA4" s="995"/>
      <c r="ESB4" s="995"/>
      <c r="ESC4" s="995"/>
      <c r="ESD4" s="995"/>
      <c r="ESE4" s="995"/>
      <c r="ESF4" s="995"/>
      <c r="ESG4" s="995"/>
      <c r="ESH4" s="995"/>
      <c r="ESI4" s="995"/>
      <c r="ESJ4" s="995"/>
      <c r="ESK4" s="995"/>
      <c r="ESL4" s="995"/>
      <c r="ESM4" s="995"/>
      <c r="ESN4" s="995"/>
      <c r="ESO4" s="995"/>
      <c r="ESP4" s="995"/>
      <c r="ESQ4" s="995"/>
      <c r="ESR4" s="995"/>
      <c r="ESS4" s="995"/>
      <c r="EST4" s="995"/>
      <c r="ESU4" s="995"/>
      <c r="ESV4" s="995"/>
      <c r="ESW4" s="995"/>
      <c r="ESX4" s="995"/>
      <c r="ESY4" s="995"/>
      <c r="ESZ4" s="995"/>
      <c r="ETA4" s="995"/>
      <c r="ETB4" s="995"/>
      <c r="ETC4" s="995"/>
      <c r="ETD4" s="995"/>
      <c r="ETE4" s="995"/>
      <c r="ETF4" s="995"/>
      <c r="ETG4" s="995"/>
      <c r="ETH4" s="995"/>
      <c r="ETI4" s="995"/>
      <c r="ETJ4" s="995"/>
      <c r="ETK4" s="995"/>
      <c r="ETL4" s="995"/>
      <c r="ETM4" s="995"/>
      <c r="ETN4" s="995"/>
      <c r="ETO4" s="995"/>
      <c r="ETP4" s="995"/>
      <c r="ETQ4" s="995"/>
      <c r="ETR4" s="995"/>
      <c r="ETS4" s="995"/>
      <c r="ETT4" s="995"/>
      <c r="ETU4" s="995"/>
      <c r="ETV4" s="995"/>
      <c r="ETW4" s="995"/>
      <c r="ETX4" s="995"/>
      <c r="ETY4" s="995"/>
      <c r="ETZ4" s="995"/>
      <c r="EUA4" s="995"/>
      <c r="EUB4" s="995"/>
      <c r="EUC4" s="995"/>
      <c r="EUD4" s="995"/>
      <c r="EUE4" s="995"/>
      <c r="EUF4" s="995"/>
      <c r="EUG4" s="995"/>
      <c r="EUH4" s="995"/>
      <c r="EUI4" s="995"/>
      <c r="EUJ4" s="995"/>
      <c r="EUK4" s="995"/>
      <c r="EUL4" s="995"/>
      <c r="EUM4" s="995"/>
      <c r="EUN4" s="995"/>
      <c r="EUO4" s="995"/>
      <c r="EUP4" s="995"/>
      <c r="EUQ4" s="995"/>
      <c r="EUR4" s="995"/>
      <c r="EUS4" s="995"/>
      <c r="EUT4" s="995"/>
      <c r="EUU4" s="995"/>
      <c r="EUV4" s="995"/>
      <c r="EUW4" s="995"/>
      <c r="EUX4" s="995"/>
      <c r="EUY4" s="995"/>
      <c r="EUZ4" s="995"/>
      <c r="EVA4" s="995"/>
      <c r="EVB4" s="995"/>
      <c r="EVC4" s="995"/>
      <c r="EVD4" s="995"/>
      <c r="EVE4" s="995"/>
      <c r="EVF4" s="995"/>
      <c r="EVG4" s="995"/>
      <c r="EVH4" s="995"/>
      <c r="EVI4" s="995"/>
      <c r="EVJ4" s="995"/>
      <c r="EVK4" s="995"/>
      <c r="EVL4" s="995"/>
      <c r="EVM4" s="995"/>
      <c r="EVN4" s="995"/>
      <c r="EVO4" s="995"/>
      <c r="EVP4" s="995"/>
      <c r="EVQ4" s="995"/>
      <c r="EVR4" s="995"/>
      <c r="EVS4" s="995"/>
      <c r="EVT4" s="995"/>
      <c r="EVU4" s="995"/>
      <c r="EVV4" s="995"/>
      <c r="EVW4" s="995"/>
      <c r="EVX4" s="995"/>
      <c r="EVY4" s="995"/>
      <c r="EVZ4" s="995"/>
      <c r="EWA4" s="995"/>
      <c r="EWB4" s="995"/>
      <c r="EWC4" s="995"/>
      <c r="EWD4" s="995"/>
      <c r="EWE4" s="995"/>
      <c r="EWF4" s="995"/>
      <c r="EWG4" s="995"/>
      <c r="EWH4" s="995"/>
      <c r="EWI4" s="995"/>
      <c r="EWJ4" s="995"/>
      <c r="EWK4" s="995"/>
      <c r="EWL4" s="995"/>
      <c r="EWM4" s="995"/>
      <c r="EWN4" s="995"/>
      <c r="EWO4" s="995"/>
      <c r="EWP4" s="995"/>
      <c r="EWQ4" s="995"/>
      <c r="EWR4" s="995"/>
      <c r="EWS4" s="995"/>
      <c r="EWT4" s="995"/>
      <c r="EWU4" s="995"/>
      <c r="EWV4" s="995"/>
      <c r="EWW4" s="995"/>
      <c r="EWX4" s="995"/>
      <c r="EWY4" s="995"/>
      <c r="EWZ4" s="995"/>
      <c r="EXA4" s="995"/>
      <c r="EXB4" s="995"/>
      <c r="EXC4" s="995"/>
      <c r="EXD4" s="995"/>
      <c r="EXE4" s="995"/>
      <c r="EXF4" s="995"/>
      <c r="EXG4" s="995"/>
      <c r="EXH4" s="995"/>
      <c r="EXI4" s="995"/>
      <c r="EXJ4" s="995"/>
      <c r="EXK4" s="995"/>
      <c r="EXL4" s="995"/>
      <c r="EXM4" s="995"/>
      <c r="EXN4" s="995"/>
      <c r="EXO4" s="995"/>
      <c r="EXP4" s="995"/>
      <c r="EXQ4" s="995"/>
      <c r="EXR4" s="995"/>
      <c r="EXS4" s="995"/>
      <c r="EXT4" s="995"/>
      <c r="EXU4" s="995"/>
      <c r="EXV4" s="995"/>
      <c r="EXW4" s="995"/>
      <c r="EXX4" s="995"/>
      <c r="EXY4" s="995"/>
      <c r="EXZ4" s="995"/>
      <c r="EYA4" s="995"/>
      <c r="EYB4" s="995"/>
      <c r="EYC4" s="995"/>
      <c r="EYD4" s="995"/>
      <c r="EYE4" s="995"/>
      <c r="EYF4" s="995"/>
      <c r="EYG4" s="995"/>
      <c r="EYH4" s="995"/>
      <c r="EYI4" s="995"/>
      <c r="EYJ4" s="995"/>
      <c r="EYK4" s="995"/>
      <c r="EYL4" s="995"/>
      <c r="EYM4" s="995"/>
      <c r="EYN4" s="995"/>
      <c r="EYO4" s="995"/>
      <c r="EYP4" s="995"/>
      <c r="EYQ4" s="995"/>
      <c r="EYR4" s="995"/>
      <c r="EYS4" s="995"/>
      <c r="EYT4" s="995"/>
      <c r="EYU4" s="995"/>
      <c r="EYV4" s="995"/>
      <c r="EYW4" s="995"/>
      <c r="EYX4" s="995"/>
      <c r="EYY4" s="995"/>
      <c r="EYZ4" s="995"/>
      <c r="EZA4" s="995"/>
      <c r="EZB4" s="995"/>
      <c r="EZC4" s="995"/>
      <c r="EZD4" s="995"/>
      <c r="EZE4" s="995"/>
      <c r="EZF4" s="995"/>
      <c r="EZG4" s="995"/>
      <c r="EZH4" s="995"/>
      <c r="EZI4" s="995"/>
      <c r="EZJ4" s="995"/>
      <c r="EZK4" s="995"/>
      <c r="EZL4" s="995"/>
      <c r="EZM4" s="995"/>
      <c r="EZN4" s="995"/>
      <c r="EZO4" s="995"/>
      <c r="EZP4" s="995"/>
      <c r="EZQ4" s="995"/>
      <c r="EZR4" s="995"/>
      <c r="EZS4" s="995"/>
      <c r="EZT4" s="995"/>
      <c r="EZU4" s="995"/>
      <c r="EZV4" s="995"/>
      <c r="EZW4" s="995"/>
      <c r="EZX4" s="995"/>
      <c r="EZY4" s="995"/>
      <c r="EZZ4" s="995"/>
      <c r="FAA4" s="995"/>
      <c r="FAB4" s="995"/>
      <c r="FAC4" s="995"/>
      <c r="FAD4" s="995"/>
      <c r="FAE4" s="995"/>
      <c r="FAF4" s="995"/>
      <c r="FAG4" s="995"/>
      <c r="FAH4" s="995"/>
      <c r="FAI4" s="995"/>
      <c r="FAJ4" s="995"/>
      <c r="FAK4" s="995"/>
      <c r="FAL4" s="995"/>
      <c r="FAM4" s="995"/>
      <c r="FAN4" s="995"/>
      <c r="FAO4" s="995"/>
      <c r="FAP4" s="995"/>
      <c r="FAQ4" s="995"/>
      <c r="FAR4" s="995"/>
      <c r="FAS4" s="995"/>
      <c r="FAT4" s="995"/>
      <c r="FAU4" s="995"/>
      <c r="FAV4" s="995"/>
      <c r="FAW4" s="995"/>
      <c r="FAX4" s="995"/>
      <c r="FAY4" s="995"/>
      <c r="FAZ4" s="995"/>
      <c r="FBA4" s="995"/>
      <c r="FBB4" s="995"/>
      <c r="FBC4" s="995"/>
      <c r="FBD4" s="995"/>
      <c r="FBE4" s="995"/>
      <c r="FBF4" s="995"/>
      <c r="FBG4" s="995"/>
      <c r="FBH4" s="995"/>
      <c r="FBI4" s="995"/>
      <c r="FBJ4" s="995"/>
      <c r="FBK4" s="995"/>
      <c r="FBL4" s="995"/>
      <c r="FBM4" s="995"/>
      <c r="FBN4" s="995"/>
      <c r="FBO4" s="995"/>
      <c r="FBP4" s="995"/>
      <c r="FBQ4" s="995"/>
      <c r="FBR4" s="995"/>
      <c r="FBS4" s="995"/>
      <c r="FBT4" s="995"/>
      <c r="FBU4" s="995"/>
      <c r="FBV4" s="995"/>
      <c r="FBW4" s="995"/>
      <c r="FBX4" s="995"/>
      <c r="FBY4" s="995"/>
      <c r="FBZ4" s="995"/>
      <c r="FCA4" s="995"/>
      <c r="FCB4" s="995"/>
      <c r="FCC4" s="995"/>
      <c r="FCD4" s="995"/>
      <c r="FCE4" s="995"/>
      <c r="FCF4" s="995"/>
      <c r="FCG4" s="995"/>
      <c r="FCH4" s="995"/>
      <c r="FCI4" s="995"/>
      <c r="FCJ4" s="995"/>
      <c r="FCK4" s="995"/>
      <c r="FCL4" s="995"/>
      <c r="FCM4" s="995"/>
      <c r="FCN4" s="995"/>
      <c r="FCO4" s="995"/>
      <c r="FCP4" s="995"/>
      <c r="FCQ4" s="995"/>
      <c r="FCR4" s="995"/>
      <c r="FCS4" s="995"/>
      <c r="FCT4" s="995"/>
      <c r="FCU4" s="995"/>
      <c r="FCV4" s="995"/>
      <c r="FCW4" s="995"/>
      <c r="FCX4" s="995"/>
      <c r="FCY4" s="995"/>
      <c r="FCZ4" s="995"/>
      <c r="FDA4" s="995"/>
      <c r="FDB4" s="995"/>
      <c r="FDC4" s="995"/>
      <c r="FDD4" s="995"/>
      <c r="FDE4" s="995"/>
      <c r="FDF4" s="995"/>
      <c r="FDG4" s="995"/>
      <c r="FDH4" s="995"/>
      <c r="FDI4" s="995"/>
      <c r="FDJ4" s="995"/>
      <c r="FDK4" s="995"/>
      <c r="FDL4" s="995"/>
      <c r="FDM4" s="995"/>
      <c r="FDN4" s="995"/>
      <c r="FDO4" s="995"/>
      <c r="FDP4" s="995"/>
      <c r="FDQ4" s="995"/>
      <c r="FDR4" s="995"/>
      <c r="FDS4" s="995"/>
      <c r="FDT4" s="995"/>
      <c r="FDU4" s="995"/>
      <c r="FDV4" s="995"/>
      <c r="FDW4" s="995"/>
      <c r="FDX4" s="995"/>
      <c r="FDY4" s="995"/>
      <c r="FDZ4" s="995"/>
      <c r="FEA4" s="995"/>
      <c r="FEB4" s="995"/>
      <c r="FEC4" s="995"/>
      <c r="FED4" s="995"/>
      <c r="FEE4" s="995"/>
      <c r="FEF4" s="995"/>
      <c r="FEG4" s="995"/>
      <c r="FEH4" s="995"/>
      <c r="FEI4" s="995"/>
      <c r="FEJ4" s="995"/>
      <c r="FEK4" s="995"/>
      <c r="FEL4" s="995"/>
      <c r="FEM4" s="995"/>
      <c r="FEN4" s="995"/>
      <c r="FEO4" s="995"/>
      <c r="FEP4" s="995"/>
      <c r="FEQ4" s="995"/>
      <c r="FER4" s="995"/>
      <c r="FES4" s="995"/>
      <c r="FET4" s="995"/>
      <c r="FEU4" s="995"/>
      <c r="FEV4" s="995"/>
      <c r="FEW4" s="995"/>
      <c r="FEX4" s="995"/>
      <c r="FEY4" s="995"/>
      <c r="FEZ4" s="995"/>
      <c r="FFA4" s="995"/>
      <c r="FFB4" s="995"/>
      <c r="FFC4" s="995"/>
      <c r="FFD4" s="995"/>
      <c r="FFE4" s="995"/>
      <c r="FFF4" s="995"/>
      <c r="FFG4" s="995"/>
      <c r="FFH4" s="995"/>
      <c r="FFI4" s="995"/>
      <c r="FFJ4" s="995"/>
      <c r="FFK4" s="995"/>
      <c r="FFL4" s="995"/>
      <c r="FFM4" s="995"/>
      <c r="FFN4" s="995"/>
      <c r="FFO4" s="995"/>
      <c r="FFP4" s="995"/>
      <c r="FFQ4" s="995"/>
      <c r="FFR4" s="995"/>
      <c r="FFS4" s="995"/>
      <c r="FFT4" s="995"/>
      <c r="FFU4" s="995"/>
      <c r="FFV4" s="995"/>
      <c r="FFW4" s="995"/>
      <c r="FFX4" s="995"/>
      <c r="FFY4" s="995"/>
      <c r="FFZ4" s="995"/>
      <c r="FGA4" s="995"/>
      <c r="FGB4" s="995"/>
      <c r="FGC4" s="995"/>
      <c r="FGD4" s="995"/>
      <c r="FGE4" s="995"/>
      <c r="FGF4" s="995"/>
      <c r="FGG4" s="995"/>
      <c r="FGH4" s="995"/>
      <c r="FGI4" s="995"/>
      <c r="FGJ4" s="995"/>
      <c r="FGK4" s="995"/>
      <c r="FGL4" s="995"/>
      <c r="FGM4" s="995"/>
      <c r="FGN4" s="995"/>
      <c r="FGO4" s="995"/>
      <c r="FGP4" s="995"/>
      <c r="FGQ4" s="995"/>
      <c r="FGR4" s="995"/>
      <c r="FGS4" s="995"/>
      <c r="FGT4" s="995"/>
      <c r="FGU4" s="995"/>
      <c r="FGV4" s="995"/>
      <c r="FGW4" s="995"/>
      <c r="FGX4" s="995"/>
      <c r="FGY4" s="995"/>
      <c r="FGZ4" s="995"/>
      <c r="FHA4" s="995"/>
      <c r="FHB4" s="995"/>
      <c r="FHC4" s="995"/>
      <c r="FHD4" s="995"/>
      <c r="FHE4" s="995"/>
      <c r="FHF4" s="995"/>
      <c r="FHG4" s="995"/>
      <c r="FHH4" s="995"/>
      <c r="FHI4" s="995"/>
      <c r="FHJ4" s="995"/>
      <c r="FHK4" s="995"/>
      <c r="FHL4" s="995"/>
      <c r="FHM4" s="995"/>
      <c r="FHN4" s="995"/>
      <c r="FHO4" s="995"/>
      <c r="FHP4" s="995"/>
      <c r="FHQ4" s="995"/>
      <c r="FHR4" s="995"/>
      <c r="FHS4" s="995"/>
      <c r="FHT4" s="995"/>
      <c r="FHU4" s="995"/>
      <c r="FHV4" s="995"/>
      <c r="FHW4" s="995"/>
      <c r="FHX4" s="995"/>
      <c r="FHY4" s="995"/>
      <c r="FHZ4" s="995"/>
      <c r="FIA4" s="995"/>
      <c r="FIB4" s="995"/>
      <c r="FIC4" s="995"/>
      <c r="FID4" s="995"/>
      <c r="FIE4" s="995"/>
      <c r="FIF4" s="995"/>
      <c r="FIG4" s="995"/>
      <c r="FIH4" s="995"/>
      <c r="FII4" s="995"/>
      <c r="FIJ4" s="995"/>
      <c r="FIK4" s="995"/>
      <c r="FIL4" s="995"/>
      <c r="FIM4" s="995"/>
      <c r="FIN4" s="995"/>
      <c r="FIO4" s="995"/>
      <c r="FIP4" s="995"/>
      <c r="FIQ4" s="995"/>
      <c r="FIR4" s="995"/>
      <c r="FIS4" s="995"/>
      <c r="FIT4" s="995"/>
      <c r="FIU4" s="995"/>
      <c r="FIV4" s="995"/>
      <c r="FIW4" s="995"/>
      <c r="FIX4" s="995"/>
      <c r="FIY4" s="995"/>
      <c r="FIZ4" s="995"/>
      <c r="FJA4" s="995"/>
      <c r="FJB4" s="995"/>
      <c r="FJC4" s="995"/>
      <c r="FJD4" s="995"/>
      <c r="FJE4" s="995"/>
      <c r="FJF4" s="995"/>
      <c r="FJG4" s="995"/>
      <c r="FJH4" s="995"/>
      <c r="FJI4" s="995"/>
      <c r="FJJ4" s="995"/>
      <c r="FJK4" s="995"/>
      <c r="FJL4" s="995"/>
      <c r="FJM4" s="995"/>
      <c r="FJN4" s="995"/>
      <c r="FJO4" s="995"/>
      <c r="FJP4" s="995"/>
      <c r="FJQ4" s="995"/>
      <c r="FJR4" s="995"/>
      <c r="FJS4" s="995"/>
      <c r="FJT4" s="995"/>
      <c r="FJU4" s="995"/>
      <c r="FJV4" s="995"/>
      <c r="FJW4" s="995"/>
      <c r="FJX4" s="995"/>
      <c r="FJY4" s="995"/>
      <c r="FJZ4" s="995"/>
      <c r="FKA4" s="995"/>
      <c r="FKB4" s="995"/>
      <c r="FKC4" s="995"/>
      <c r="FKD4" s="995"/>
      <c r="FKE4" s="995"/>
      <c r="FKF4" s="995"/>
      <c r="FKG4" s="995"/>
      <c r="FKH4" s="995"/>
      <c r="FKI4" s="995"/>
      <c r="FKJ4" s="995"/>
      <c r="FKK4" s="995"/>
      <c r="FKL4" s="995"/>
      <c r="FKM4" s="995"/>
      <c r="FKN4" s="995"/>
      <c r="FKO4" s="995"/>
      <c r="FKP4" s="995"/>
      <c r="FKQ4" s="995"/>
      <c r="FKR4" s="995"/>
      <c r="FKS4" s="995"/>
      <c r="FKT4" s="995"/>
      <c r="FKU4" s="995"/>
      <c r="FKV4" s="995"/>
      <c r="FKW4" s="995"/>
      <c r="FKX4" s="995"/>
      <c r="FKY4" s="995"/>
      <c r="FKZ4" s="995"/>
      <c r="FLA4" s="995"/>
      <c r="FLB4" s="995"/>
      <c r="FLC4" s="995"/>
      <c r="FLD4" s="995"/>
      <c r="FLE4" s="995"/>
      <c r="FLF4" s="995"/>
      <c r="FLG4" s="995"/>
      <c r="FLH4" s="995"/>
      <c r="FLI4" s="995"/>
      <c r="FLJ4" s="995"/>
      <c r="FLK4" s="995"/>
      <c r="FLL4" s="995"/>
      <c r="FLM4" s="995"/>
      <c r="FLN4" s="995"/>
      <c r="FLO4" s="995"/>
      <c r="FLP4" s="995"/>
      <c r="FLQ4" s="995"/>
      <c r="FLR4" s="995"/>
      <c r="FLS4" s="995"/>
      <c r="FLT4" s="995"/>
      <c r="FLU4" s="995"/>
      <c r="FLV4" s="995"/>
      <c r="FLW4" s="995"/>
      <c r="FLX4" s="995"/>
      <c r="FLY4" s="995"/>
      <c r="FLZ4" s="995"/>
      <c r="FMA4" s="995"/>
      <c r="FMB4" s="995"/>
      <c r="FMC4" s="995"/>
      <c r="FMD4" s="995"/>
      <c r="FME4" s="995"/>
      <c r="FMF4" s="995"/>
      <c r="FMG4" s="995"/>
      <c r="FMH4" s="995"/>
      <c r="FMI4" s="995"/>
      <c r="FMJ4" s="995"/>
      <c r="FMK4" s="995"/>
      <c r="FML4" s="995"/>
      <c r="FMM4" s="995"/>
      <c r="FMN4" s="995"/>
      <c r="FMO4" s="995"/>
      <c r="FMP4" s="995"/>
      <c r="FMQ4" s="995"/>
      <c r="FMR4" s="995"/>
      <c r="FMS4" s="995"/>
      <c r="FMT4" s="995"/>
      <c r="FMU4" s="995"/>
      <c r="FMV4" s="995"/>
      <c r="FMW4" s="995"/>
      <c r="FMX4" s="995"/>
      <c r="FMY4" s="995"/>
      <c r="FMZ4" s="995"/>
      <c r="FNA4" s="995"/>
      <c r="FNB4" s="995"/>
      <c r="FNC4" s="995"/>
      <c r="FND4" s="995"/>
      <c r="FNE4" s="995"/>
      <c r="FNF4" s="995"/>
      <c r="FNG4" s="995"/>
      <c r="FNH4" s="995"/>
      <c r="FNI4" s="995"/>
      <c r="FNJ4" s="995"/>
      <c r="FNK4" s="995"/>
      <c r="FNL4" s="995"/>
      <c r="FNM4" s="995"/>
      <c r="FNN4" s="995"/>
      <c r="FNO4" s="995"/>
      <c r="FNP4" s="995"/>
      <c r="FNQ4" s="995"/>
      <c r="FNR4" s="995"/>
      <c r="FNS4" s="995"/>
      <c r="FNT4" s="995"/>
      <c r="FNU4" s="995"/>
      <c r="FNV4" s="995"/>
      <c r="FNW4" s="995"/>
      <c r="FNX4" s="995"/>
      <c r="FNY4" s="995"/>
      <c r="FNZ4" s="995"/>
      <c r="FOA4" s="995"/>
      <c r="FOB4" s="995"/>
      <c r="FOC4" s="995"/>
      <c r="FOD4" s="995"/>
      <c r="FOE4" s="995"/>
      <c r="FOF4" s="995"/>
      <c r="FOG4" s="995"/>
      <c r="FOH4" s="995"/>
      <c r="FOI4" s="995"/>
      <c r="FOJ4" s="995"/>
      <c r="FOK4" s="995"/>
      <c r="FOL4" s="995"/>
      <c r="FOM4" s="995"/>
      <c r="FON4" s="995"/>
      <c r="FOO4" s="995"/>
      <c r="FOP4" s="995"/>
      <c r="FOQ4" s="995"/>
      <c r="FOR4" s="995"/>
      <c r="FOS4" s="995"/>
      <c r="FOT4" s="995"/>
      <c r="FOU4" s="995"/>
      <c r="FOV4" s="995"/>
      <c r="FOW4" s="995"/>
      <c r="FOX4" s="995"/>
      <c r="FOY4" s="995"/>
      <c r="FOZ4" s="995"/>
      <c r="FPA4" s="995"/>
      <c r="FPB4" s="995"/>
      <c r="FPC4" s="995"/>
      <c r="FPD4" s="995"/>
      <c r="FPE4" s="995"/>
      <c r="FPF4" s="995"/>
      <c r="FPG4" s="995"/>
      <c r="FPH4" s="995"/>
      <c r="FPI4" s="995"/>
      <c r="FPJ4" s="995"/>
      <c r="FPK4" s="995"/>
      <c r="FPL4" s="995"/>
      <c r="FPM4" s="995"/>
      <c r="FPN4" s="995"/>
      <c r="FPO4" s="995"/>
      <c r="FPP4" s="995"/>
      <c r="FPQ4" s="995"/>
      <c r="FPR4" s="995"/>
      <c r="FPS4" s="995"/>
      <c r="FPT4" s="995"/>
      <c r="FPU4" s="995"/>
      <c r="FPV4" s="995"/>
      <c r="FPW4" s="995"/>
      <c r="FPX4" s="995"/>
      <c r="FPY4" s="995"/>
      <c r="FPZ4" s="995"/>
      <c r="FQA4" s="995"/>
      <c r="FQB4" s="995"/>
      <c r="FQC4" s="995"/>
      <c r="FQD4" s="995"/>
      <c r="FQE4" s="995"/>
      <c r="FQF4" s="995"/>
      <c r="FQG4" s="995"/>
      <c r="FQH4" s="995"/>
      <c r="FQI4" s="995"/>
      <c r="FQJ4" s="995"/>
      <c r="FQK4" s="995"/>
      <c r="FQL4" s="995"/>
      <c r="FQM4" s="995"/>
      <c r="FQN4" s="995"/>
      <c r="FQO4" s="995"/>
      <c r="FQP4" s="995"/>
      <c r="FQQ4" s="995"/>
      <c r="FQR4" s="995"/>
      <c r="FQS4" s="995"/>
      <c r="FQT4" s="995"/>
      <c r="FQU4" s="995"/>
      <c r="FQV4" s="995"/>
      <c r="FQW4" s="995"/>
      <c r="FQX4" s="995"/>
      <c r="FQY4" s="995"/>
      <c r="FQZ4" s="995"/>
      <c r="FRA4" s="995"/>
      <c r="FRB4" s="995"/>
      <c r="FRC4" s="995"/>
      <c r="FRD4" s="995"/>
      <c r="FRE4" s="995"/>
      <c r="FRF4" s="995"/>
      <c r="FRG4" s="995"/>
      <c r="FRH4" s="995"/>
      <c r="FRI4" s="995"/>
      <c r="FRJ4" s="995"/>
      <c r="FRK4" s="995"/>
      <c r="FRL4" s="995"/>
      <c r="FRM4" s="995"/>
      <c r="FRN4" s="995"/>
      <c r="FRO4" s="995"/>
      <c r="FRP4" s="995"/>
      <c r="FRQ4" s="995"/>
      <c r="FRR4" s="995"/>
      <c r="FRS4" s="995"/>
      <c r="FRT4" s="995"/>
      <c r="FRU4" s="995"/>
      <c r="FRV4" s="995"/>
      <c r="FRW4" s="995"/>
      <c r="FRX4" s="995"/>
      <c r="FRY4" s="995"/>
      <c r="FRZ4" s="995"/>
      <c r="FSA4" s="995"/>
      <c r="FSB4" s="995"/>
      <c r="FSC4" s="995"/>
      <c r="FSD4" s="995"/>
      <c r="FSE4" s="995"/>
      <c r="FSF4" s="995"/>
      <c r="FSG4" s="995"/>
      <c r="FSH4" s="995"/>
      <c r="FSI4" s="995"/>
      <c r="FSJ4" s="995"/>
      <c r="FSK4" s="995"/>
      <c r="FSL4" s="995"/>
      <c r="FSM4" s="995"/>
      <c r="FSN4" s="995"/>
      <c r="FSO4" s="995"/>
      <c r="FSP4" s="995"/>
      <c r="FSQ4" s="995"/>
      <c r="FSR4" s="995"/>
      <c r="FSS4" s="995"/>
      <c r="FST4" s="995"/>
      <c r="FSU4" s="995"/>
      <c r="FSV4" s="995"/>
      <c r="FSW4" s="995"/>
      <c r="FSX4" s="995"/>
      <c r="FSY4" s="995"/>
      <c r="FSZ4" s="995"/>
      <c r="FTA4" s="995"/>
      <c r="FTB4" s="995"/>
      <c r="FTC4" s="995"/>
      <c r="FTD4" s="995"/>
      <c r="FTE4" s="995"/>
      <c r="FTF4" s="995"/>
      <c r="FTG4" s="995"/>
      <c r="FTH4" s="995"/>
      <c r="FTI4" s="995"/>
      <c r="FTJ4" s="995"/>
      <c r="FTK4" s="995"/>
      <c r="FTL4" s="995"/>
      <c r="FTM4" s="995"/>
      <c r="FTN4" s="995"/>
      <c r="FTO4" s="995"/>
      <c r="FTP4" s="995"/>
      <c r="FTQ4" s="995"/>
      <c r="FTR4" s="995"/>
      <c r="FTS4" s="995"/>
      <c r="FTT4" s="995"/>
      <c r="FTU4" s="995"/>
      <c r="FTV4" s="995"/>
      <c r="FTW4" s="995"/>
      <c r="FTX4" s="995"/>
      <c r="FTY4" s="995"/>
      <c r="FTZ4" s="995"/>
      <c r="FUA4" s="995"/>
      <c r="FUB4" s="995"/>
      <c r="FUC4" s="995"/>
      <c r="FUD4" s="995"/>
      <c r="FUE4" s="995"/>
      <c r="FUF4" s="995"/>
      <c r="FUG4" s="995"/>
      <c r="FUH4" s="995"/>
      <c r="FUI4" s="995"/>
      <c r="FUJ4" s="995"/>
      <c r="FUK4" s="995"/>
      <c r="FUL4" s="995"/>
      <c r="FUM4" s="995"/>
      <c r="FUN4" s="995"/>
      <c r="FUO4" s="995"/>
      <c r="FUP4" s="995"/>
      <c r="FUQ4" s="995"/>
      <c r="FUR4" s="995"/>
      <c r="FUS4" s="995"/>
      <c r="FUT4" s="995"/>
      <c r="FUU4" s="995"/>
      <c r="FUV4" s="995"/>
      <c r="FUW4" s="995"/>
      <c r="FUX4" s="995"/>
      <c r="FUY4" s="995"/>
      <c r="FUZ4" s="995"/>
      <c r="FVA4" s="995"/>
      <c r="FVB4" s="995"/>
      <c r="FVC4" s="995"/>
      <c r="FVD4" s="995"/>
      <c r="FVE4" s="995"/>
      <c r="FVF4" s="995"/>
      <c r="FVG4" s="995"/>
      <c r="FVH4" s="995"/>
      <c r="FVI4" s="995"/>
      <c r="FVJ4" s="995"/>
      <c r="FVK4" s="995"/>
      <c r="FVL4" s="995"/>
      <c r="FVM4" s="995"/>
      <c r="FVN4" s="995"/>
      <c r="FVO4" s="995"/>
      <c r="FVP4" s="995"/>
      <c r="FVQ4" s="995"/>
      <c r="FVR4" s="995"/>
      <c r="FVS4" s="995"/>
      <c r="FVT4" s="995"/>
      <c r="FVU4" s="995"/>
      <c r="FVV4" s="995"/>
      <c r="FVW4" s="995"/>
      <c r="FVX4" s="995"/>
      <c r="FVY4" s="995"/>
      <c r="FVZ4" s="995"/>
      <c r="FWA4" s="995"/>
      <c r="FWB4" s="995"/>
      <c r="FWC4" s="995"/>
      <c r="FWD4" s="995"/>
      <c r="FWE4" s="995"/>
      <c r="FWF4" s="995"/>
      <c r="FWG4" s="995"/>
      <c r="FWH4" s="995"/>
      <c r="FWI4" s="995"/>
      <c r="FWJ4" s="995"/>
      <c r="FWK4" s="995"/>
      <c r="FWL4" s="995"/>
      <c r="FWM4" s="995"/>
      <c r="FWN4" s="995"/>
      <c r="FWO4" s="995"/>
      <c r="FWP4" s="995"/>
      <c r="FWQ4" s="995"/>
      <c r="FWR4" s="995"/>
      <c r="FWS4" s="995"/>
      <c r="FWT4" s="995"/>
      <c r="FWU4" s="995"/>
      <c r="FWV4" s="995"/>
      <c r="FWW4" s="995"/>
      <c r="FWX4" s="995"/>
      <c r="FWY4" s="995"/>
      <c r="FWZ4" s="995"/>
      <c r="FXA4" s="995"/>
      <c r="FXB4" s="995"/>
      <c r="FXC4" s="995"/>
      <c r="FXD4" s="995"/>
      <c r="FXE4" s="995"/>
      <c r="FXF4" s="995"/>
      <c r="FXG4" s="995"/>
      <c r="FXH4" s="995"/>
      <c r="FXI4" s="995"/>
      <c r="FXJ4" s="995"/>
      <c r="FXK4" s="995"/>
      <c r="FXL4" s="995"/>
      <c r="FXM4" s="995"/>
      <c r="FXN4" s="995"/>
      <c r="FXO4" s="995"/>
      <c r="FXP4" s="995"/>
      <c r="FXQ4" s="995"/>
      <c r="FXR4" s="995"/>
      <c r="FXS4" s="995"/>
      <c r="FXT4" s="995"/>
      <c r="FXU4" s="995"/>
      <c r="FXV4" s="995"/>
      <c r="FXW4" s="995"/>
      <c r="FXX4" s="995"/>
      <c r="FXY4" s="995"/>
      <c r="FXZ4" s="995"/>
      <c r="FYA4" s="995"/>
      <c r="FYB4" s="995"/>
      <c r="FYC4" s="995"/>
      <c r="FYD4" s="995"/>
      <c r="FYE4" s="995"/>
      <c r="FYF4" s="995"/>
      <c r="FYG4" s="995"/>
      <c r="FYH4" s="995"/>
      <c r="FYI4" s="995"/>
      <c r="FYJ4" s="995"/>
      <c r="FYK4" s="995"/>
      <c r="FYL4" s="995"/>
      <c r="FYM4" s="995"/>
      <c r="FYN4" s="995"/>
      <c r="FYO4" s="995"/>
      <c r="FYP4" s="995"/>
      <c r="FYQ4" s="995"/>
      <c r="FYR4" s="995"/>
      <c r="FYS4" s="995"/>
      <c r="FYT4" s="995"/>
      <c r="FYU4" s="995"/>
      <c r="FYV4" s="995"/>
      <c r="FYW4" s="995"/>
      <c r="FYX4" s="995"/>
      <c r="FYY4" s="995"/>
      <c r="FYZ4" s="995"/>
      <c r="FZA4" s="995"/>
      <c r="FZB4" s="995"/>
      <c r="FZC4" s="995"/>
      <c r="FZD4" s="995"/>
      <c r="FZE4" s="995"/>
      <c r="FZF4" s="995"/>
      <c r="FZG4" s="995"/>
      <c r="FZH4" s="995"/>
      <c r="FZI4" s="995"/>
      <c r="FZJ4" s="995"/>
      <c r="FZK4" s="995"/>
      <c r="FZL4" s="995"/>
      <c r="FZM4" s="995"/>
      <c r="FZN4" s="995"/>
      <c r="FZO4" s="995"/>
      <c r="FZP4" s="995"/>
      <c r="FZQ4" s="995"/>
      <c r="FZR4" s="995"/>
      <c r="FZS4" s="995"/>
      <c r="FZT4" s="995"/>
      <c r="FZU4" s="995"/>
      <c r="FZV4" s="995"/>
      <c r="FZW4" s="995"/>
      <c r="FZX4" s="995"/>
      <c r="FZY4" s="995"/>
      <c r="FZZ4" s="995"/>
      <c r="GAA4" s="995"/>
      <c r="GAB4" s="995"/>
      <c r="GAC4" s="995"/>
      <c r="GAD4" s="995"/>
      <c r="GAE4" s="995"/>
      <c r="GAF4" s="995"/>
      <c r="GAG4" s="995"/>
      <c r="GAH4" s="995"/>
      <c r="GAI4" s="995"/>
      <c r="GAJ4" s="995"/>
      <c r="GAK4" s="995"/>
      <c r="GAL4" s="995"/>
      <c r="GAM4" s="995"/>
      <c r="GAN4" s="995"/>
      <c r="GAO4" s="995"/>
      <c r="GAP4" s="995"/>
      <c r="GAQ4" s="995"/>
      <c r="GAR4" s="995"/>
      <c r="GAS4" s="995"/>
      <c r="GAT4" s="995"/>
      <c r="GAU4" s="995"/>
      <c r="GAV4" s="995"/>
      <c r="GAW4" s="995"/>
      <c r="GAX4" s="995"/>
      <c r="GAY4" s="995"/>
      <c r="GAZ4" s="995"/>
      <c r="GBA4" s="995"/>
      <c r="GBB4" s="995"/>
      <c r="GBC4" s="995"/>
      <c r="GBD4" s="995"/>
      <c r="GBE4" s="995"/>
      <c r="GBF4" s="995"/>
      <c r="GBG4" s="995"/>
      <c r="GBH4" s="995"/>
      <c r="GBI4" s="995"/>
      <c r="GBJ4" s="995"/>
      <c r="GBK4" s="995"/>
      <c r="GBL4" s="995"/>
      <c r="GBM4" s="995"/>
      <c r="GBN4" s="995"/>
      <c r="GBO4" s="995"/>
      <c r="GBP4" s="995"/>
      <c r="GBQ4" s="995"/>
      <c r="GBR4" s="995"/>
      <c r="GBS4" s="995"/>
      <c r="GBT4" s="995"/>
      <c r="GBU4" s="995"/>
      <c r="GBV4" s="995"/>
      <c r="GBW4" s="995"/>
      <c r="GBX4" s="995"/>
      <c r="GBY4" s="995"/>
      <c r="GBZ4" s="995"/>
      <c r="GCA4" s="995"/>
      <c r="GCB4" s="995"/>
      <c r="GCC4" s="995"/>
      <c r="GCD4" s="995"/>
      <c r="GCE4" s="995"/>
      <c r="GCF4" s="995"/>
      <c r="GCG4" s="995"/>
      <c r="GCH4" s="995"/>
      <c r="GCI4" s="995"/>
      <c r="GCJ4" s="995"/>
      <c r="GCK4" s="995"/>
      <c r="GCL4" s="995"/>
      <c r="GCM4" s="995"/>
      <c r="GCN4" s="995"/>
      <c r="GCO4" s="995"/>
      <c r="GCP4" s="995"/>
      <c r="GCQ4" s="995"/>
      <c r="GCR4" s="995"/>
      <c r="GCS4" s="995"/>
      <c r="GCT4" s="995"/>
      <c r="GCU4" s="995"/>
      <c r="GCV4" s="995"/>
      <c r="GCW4" s="995"/>
      <c r="GCX4" s="995"/>
      <c r="GCY4" s="995"/>
      <c r="GCZ4" s="995"/>
      <c r="GDA4" s="995"/>
      <c r="GDB4" s="995"/>
      <c r="GDC4" s="995"/>
      <c r="GDD4" s="995"/>
      <c r="GDE4" s="995"/>
      <c r="GDF4" s="995"/>
      <c r="GDG4" s="995"/>
      <c r="GDH4" s="995"/>
      <c r="GDI4" s="995"/>
      <c r="GDJ4" s="995"/>
      <c r="GDK4" s="995"/>
      <c r="GDL4" s="995"/>
      <c r="GDM4" s="995"/>
      <c r="GDN4" s="995"/>
      <c r="GDO4" s="995"/>
      <c r="GDP4" s="995"/>
      <c r="GDQ4" s="995"/>
      <c r="GDR4" s="995"/>
      <c r="GDS4" s="995"/>
      <c r="GDT4" s="995"/>
      <c r="GDU4" s="995"/>
      <c r="GDV4" s="995"/>
      <c r="GDW4" s="995"/>
      <c r="GDX4" s="995"/>
      <c r="GDY4" s="995"/>
      <c r="GDZ4" s="995"/>
      <c r="GEA4" s="995"/>
      <c r="GEB4" s="995"/>
      <c r="GEC4" s="995"/>
      <c r="GED4" s="995"/>
      <c r="GEE4" s="995"/>
      <c r="GEF4" s="995"/>
      <c r="GEG4" s="995"/>
      <c r="GEH4" s="995"/>
      <c r="GEI4" s="995"/>
      <c r="GEJ4" s="995"/>
      <c r="GEK4" s="995"/>
      <c r="GEL4" s="995"/>
      <c r="GEM4" s="995"/>
      <c r="GEN4" s="995"/>
      <c r="GEO4" s="995"/>
      <c r="GEP4" s="995"/>
      <c r="GEQ4" s="995"/>
      <c r="GER4" s="995"/>
      <c r="GES4" s="995"/>
      <c r="GET4" s="995"/>
      <c r="GEU4" s="995"/>
      <c r="GEV4" s="995"/>
      <c r="GEW4" s="995"/>
      <c r="GEX4" s="995"/>
      <c r="GEY4" s="995"/>
      <c r="GEZ4" s="995"/>
      <c r="GFA4" s="995"/>
      <c r="GFB4" s="995"/>
      <c r="GFC4" s="995"/>
      <c r="GFD4" s="995"/>
      <c r="GFE4" s="995"/>
      <c r="GFF4" s="995"/>
      <c r="GFG4" s="995"/>
      <c r="GFH4" s="995"/>
      <c r="GFI4" s="995"/>
      <c r="GFJ4" s="995"/>
      <c r="GFK4" s="995"/>
      <c r="GFL4" s="995"/>
      <c r="GFM4" s="995"/>
      <c r="GFN4" s="995"/>
      <c r="GFO4" s="995"/>
      <c r="GFP4" s="995"/>
      <c r="GFQ4" s="995"/>
      <c r="GFR4" s="995"/>
      <c r="GFS4" s="995"/>
      <c r="GFT4" s="995"/>
      <c r="GFU4" s="995"/>
      <c r="GFV4" s="995"/>
      <c r="GFW4" s="995"/>
      <c r="GFX4" s="995"/>
      <c r="GFY4" s="995"/>
      <c r="GFZ4" s="995"/>
      <c r="GGA4" s="995"/>
      <c r="GGB4" s="995"/>
      <c r="GGC4" s="995"/>
      <c r="GGD4" s="995"/>
      <c r="GGE4" s="995"/>
      <c r="GGF4" s="995"/>
      <c r="GGG4" s="995"/>
      <c r="GGH4" s="995"/>
      <c r="GGI4" s="995"/>
      <c r="GGJ4" s="995"/>
      <c r="GGK4" s="995"/>
      <c r="GGL4" s="995"/>
      <c r="GGM4" s="995"/>
      <c r="GGN4" s="995"/>
      <c r="GGO4" s="995"/>
      <c r="GGP4" s="995"/>
      <c r="GGQ4" s="995"/>
      <c r="GGR4" s="995"/>
      <c r="GGS4" s="995"/>
      <c r="GGT4" s="995"/>
      <c r="GGU4" s="995"/>
      <c r="GGV4" s="995"/>
      <c r="GGW4" s="995"/>
      <c r="GGX4" s="995"/>
      <c r="GGY4" s="995"/>
      <c r="GGZ4" s="995"/>
      <c r="GHA4" s="995"/>
      <c r="GHB4" s="995"/>
      <c r="GHC4" s="995"/>
      <c r="GHD4" s="995"/>
      <c r="GHE4" s="995"/>
      <c r="GHF4" s="995"/>
      <c r="GHG4" s="995"/>
      <c r="GHH4" s="995"/>
      <c r="GHI4" s="995"/>
      <c r="GHJ4" s="995"/>
      <c r="GHK4" s="995"/>
      <c r="GHL4" s="995"/>
      <c r="GHM4" s="995"/>
      <c r="GHN4" s="995"/>
      <c r="GHO4" s="995"/>
      <c r="GHP4" s="995"/>
      <c r="GHQ4" s="995"/>
      <c r="GHR4" s="995"/>
      <c r="GHS4" s="995"/>
      <c r="GHT4" s="995"/>
      <c r="GHU4" s="995"/>
      <c r="GHV4" s="995"/>
      <c r="GHW4" s="995"/>
      <c r="GHX4" s="995"/>
      <c r="GHY4" s="995"/>
      <c r="GHZ4" s="995"/>
      <c r="GIA4" s="995"/>
      <c r="GIB4" s="995"/>
      <c r="GIC4" s="995"/>
      <c r="GID4" s="995"/>
      <c r="GIE4" s="995"/>
      <c r="GIF4" s="995"/>
      <c r="GIG4" s="995"/>
      <c r="GIH4" s="995"/>
      <c r="GII4" s="995"/>
      <c r="GIJ4" s="995"/>
      <c r="GIK4" s="995"/>
      <c r="GIL4" s="995"/>
      <c r="GIM4" s="995"/>
      <c r="GIN4" s="995"/>
      <c r="GIO4" s="995"/>
      <c r="GIP4" s="995"/>
      <c r="GIQ4" s="995"/>
      <c r="GIR4" s="995"/>
      <c r="GIS4" s="995"/>
      <c r="GIT4" s="995"/>
      <c r="GIU4" s="995"/>
      <c r="GIV4" s="995"/>
      <c r="GIW4" s="995"/>
      <c r="GIX4" s="995"/>
      <c r="GIY4" s="995"/>
      <c r="GIZ4" s="995"/>
      <c r="GJA4" s="995"/>
      <c r="GJB4" s="995"/>
      <c r="GJC4" s="995"/>
      <c r="GJD4" s="995"/>
      <c r="GJE4" s="995"/>
      <c r="GJF4" s="995"/>
      <c r="GJG4" s="995"/>
      <c r="GJH4" s="995"/>
      <c r="GJI4" s="995"/>
      <c r="GJJ4" s="995"/>
      <c r="GJK4" s="995"/>
      <c r="GJL4" s="995"/>
      <c r="GJM4" s="995"/>
      <c r="GJN4" s="995"/>
      <c r="GJO4" s="995"/>
      <c r="GJP4" s="995"/>
      <c r="GJQ4" s="995"/>
      <c r="GJR4" s="995"/>
      <c r="GJS4" s="995"/>
      <c r="GJT4" s="995"/>
      <c r="GJU4" s="995"/>
      <c r="GJV4" s="995"/>
      <c r="GJW4" s="995"/>
      <c r="GJX4" s="995"/>
      <c r="GJY4" s="995"/>
      <c r="GJZ4" s="995"/>
      <c r="GKA4" s="995"/>
      <c r="GKB4" s="995"/>
      <c r="GKC4" s="995"/>
      <c r="GKD4" s="995"/>
      <c r="GKE4" s="995"/>
      <c r="GKF4" s="995"/>
      <c r="GKG4" s="995"/>
      <c r="GKH4" s="995"/>
      <c r="GKI4" s="995"/>
      <c r="GKJ4" s="995"/>
      <c r="GKK4" s="995"/>
      <c r="GKL4" s="995"/>
      <c r="GKM4" s="995"/>
      <c r="GKN4" s="995"/>
      <c r="GKO4" s="995"/>
      <c r="GKP4" s="995"/>
      <c r="GKQ4" s="995"/>
      <c r="GKR4" s="995"/>
      <c r="GKS4" s="995"/>
      <c r="GKT4" s="995"/>
      <c r="GKU4" s="995"/>
      <c r="GKV4" s="995"/>
      <c r="GKW4" s="995"/>
      <c r="GKX4" s="995"/>
      <c r="GKY4" s="995"/>
      <c r="GKZ4" s="995"/>
      <c r="GLA4" s="995"/>
      <c r="GLB4" s="995"/>
      <c r="GLC4" s="995"/>
      <c r="GLD4" s="995"/>
      <c r="GLE4" s="995"/>
      <c r="GLF4" s="995"/>
      <c r="GLG4" s="995"/>
      <c r="GLH4" s="995"/>
      <c r="GLI4" s="995"/>
      <c r="GLJ4" s="995"/>
      <c r="GLK4" s="995"/>
      <c r="GLL4" s="995"/>
      <c r="GLM4" s="995"/>
      <c r="GLN4" s="995"/>
      <c r="GLO4" s="995"/>
      <c r="GLP4" s="995"/>
      <c r="GLQ4" s="995"/>
      <c r="GLR4" s="995"/>
      <c r="GLS4" s="995"/>
      <c r="GLT4" s="995"/>
      <c r="GLU4" s="995"/>
      <c r="GLV4" s="995"/>
      <c r="GLW4" s="995"/>
      <c r="GLX4" s="995"/>
      <c r="GLY4" s="995"/>
      <c r="GLZ4" s="995"/>
      <c r="GMA4" s="995"/>
      <c r="GMB4" s="995"/>
      <c r="GMC4" s="995"/>
      <c r="GMD4" s="995"/>
      <c r="GME4" s="995"/>
      <c r="GMF4" s="995"/>
      <c r="GMG4" s="995"/>
      <c r="GMH4" s="995"/>
      <c r="GMI4" s="995"/>
      <c r="GMJ4" s="995"/>
      <c r="GMK4" s="995"/>
      <c r="GML4" s="995"/>
      <c r="GMM4" s="995"/>
      <c r="GMN4" s="995"/>
      <c r="GMO4" s="995"/>
      <c r="GMP4" s="995"/>
      <c r="GMQ4" s="995"/>
      <c r="GMR4" s="995"/>
      <c r="GMS4" s="995"/>
      <c r="GMT4" s="995"/>
      <c r="GMU4" s="995"/>
      <c r="GMV4" s="995"/>
      <c r="GMW4" s="995"/>
      <c r="GMX4" s="995"/>
      <c r="GMY4" s="995"/>
      <c r="GMZ4" s="995"/>
      <c r="GNA4" s="995"/>
      <c r="GNB4" s="995"/>
      <c r="GNC4" s="995"/>
      <c r="GND4" s="995"/>
      <c r="GNE4" s="995"/>
      <c r="GNF4" s="995"/>
      <c r="GNG4" s="995"/>
      <c r="GNH4" s="995"/>
      <c r="GNI4" s="995"/>
      <c r="GNJ4" s="995"/>
      <c r="GNK4" s="995"/>
      <c r="GNL4" s="995"/>
      <c r="GNM4" s="995"/>
      <c r="GNN4" s="995"/>
      <c r="GNO4" s="995"/>
      <c r="GNP4" s="995"/>
      <c r="GNQ4" s="995"/>
      <c r="GNR4" s="995"/>
      <c r="GNS4" s="995"/>
      <c r="GNT4" s="995"/>
      <c r="GNU4" s="995"/>
      <c r="GNV4" s="995"/>
      <c r="GNW4" s="995"/>
      <c r="GNX4" s="995"/>
      <c r="GNY4" s="995"/>
      <c r="GNZ4" s="995"/>
      <c r="GOA4" s="995"/>
      <c r="GOB4" s="995"/>
      <c r="GOC4" s="995"/>
      <c r="GOD4" s="995"/>
      <c r="GOE4" s="995"/>
      <c r="GOF4" s="995"/>
      <c r="GOG4" s="995"/>
      <c r="GOH4" s="995"/>
      <c r="GOI4" s="995"/>
      <c r="GOJ4" s="995"/>
      <c r="GOK4" s="995"/>
      <c r="GOL4" s="995"/>
      <c r="GOM4" s="995"/>
      <c r="GON4" s="995"/>
      <c r="GOO4" s="995"/>
      <c r="GOP4" s="995"/>
      <c r="GOQ4" s="995"/>
      <c r="GOR4" s="995"/>
      <c r="GOS4" s="995"/>
      <c r="GOT4" s="995"/>
      <c r="GOU4" s="995"/>
      <c r="GOV4" s="995"/>
      <c r="GOW4" s="995"/>
      <c r="GOX4" s="995"/>
      <c r="GOY4" s="995"/>
      <c r="GOZ4" s="995"/>
      <c r="GPA4" s="995"/>
      <c r="GPB4" s="995"/>
      <c r="GPC4" s="995"/>
      <c r="GPD4" s="995"/>
      <c r="GPE4" s="995"/>
      <c r="GPF4" s="995"/>
      <c r="GPG4" s="995"/>
      <c r="GPH4" s="995"/>
      <c r="GPI4" s="995"/>
      <c r="GPJ4" s="995"/>
      <c r="GPK4" s="995"/>
      <c r="GPL4" s="995"/>
      <c r="GPM4" s="995"/>
      <c r="GPN4" s="995"/>
      <c r="GPO4" s="995"/>
      <c r="GPP4" s="995"/>
      <c r="GPQ4" s="995"/>
      <c r="GPR4" s="995"/>
      <c r="GPS4" s="995"/>
      <c r="GPT4" s="995"/>
      <c r="GPU4" s="995"/>
      <c r="GPV4" s="995"/>
      <c r="GPW4" s="995"/>
      <c r="GPX4" s="995"/>
      <c r="GPY4" s="995"/>
      <c r="GPZ4" s="995"/>
      <c r="GQA4" s="995"/>
      <c r="GQB4" s="995"/>
      <c r="GQC4" s="995"/>
      <c r="GQD4" s="995"/>
      <c r="GQE4" s="995"/>
      <c r="GQF4" s="995"/>
      <c r="GQG4" s="995"/>
      <c r="GQH4" s="995"/>
      <c r="GQI4" s="995"/>
      <c r="GQJ4" s="995"/>
      <c r="GQK4" s="995"/>
      <c r="GQL4" s="995"/>
      <c r="GQM4" s="995"/>
      <c r="GQN4" s="995"/>
      <c r="GQO4" s="995"/>
      <c r="GQP4" s="995"/>
      <c r="GQQ4" s="995"/>
      <c r="GQR4" s="995"/>
      <c r="GQS4" s="995"/>
      <c r="GQT4" s="995"/>
      <c r="GQU4" s="995"/>
      <c r="GQV4" s="995"/>
      <c r="GQW4" s="995"/>
      <c r="GQX4" s="995"/>
      <c r="GQY4" s="995"/>
      <c r="GQZ4" s="995"/>
      <c r="GRA4" s="995"/>
      <c r="GRB4" s="995"/>
      <c r="GRC4" s="995"/>
      <c r="GRD4" s="995"/>
      <c r="GRE4" s="995"/>
      <c r="GRF4" s="995"/>
      <c r="GRG4" s="995"/>
      <c r="GRH4" s="995"/>
      <c r="GRI4" s="995"/>
      <c r="GRJ4" s="995"/>
      <c r="GRK4" s="995"/>
      <c r="GRL4" s="995"/>
      <c r="GRM4" s="995"/>
      <c r="GRN4" s="995"/>
      <c r="GRO4" s="995"/>
      <c r="GRP4" s="995"/>
      <c r="GRQ4" s="995"/>
      <c r="GRR4" s="995"/>
      <c r="GRS4" s="995"/>
      <c r="GRT4" s="995"/>
      <c r="GRU4" s="995"/>
      <c r="GRV4" s="995"/>
      <c r="GRW4" s="995"/>
      <c r="GRX4" s="995"/>
      <c r="GRY4" s="995"/>
      <c r="GRZ4" s="995"/>
      <c r="GSA4" s="995"/>
      <c r="GSB4" s="995"/>
      <c r="GSC4" s="995"/>
      <c r="GSD4" s="995"/>
      <c r="GSE4" s="995"/>
      <c r="GSF4" s="995"/>
      <c r="GSG4" s="995"/>
      <c r="GSH4" s="995"/>
      <c r="GSI4" s="995"/>
      <c r="GSJ4" s="995"/>
      <c r="GSK4" s="995"/>
      <c r="GSL4" s="995"/>
      <c r="GSM4" s="995"/>
      <c r="GSN4" s="995"/>
      <c r="GSO4" s="995"/>
      <c r="GSP4" s="995"/>
      <c r="GSQ4" s="995"/>
      <c r="GSR4" s="995"/>
      <c r="GSS4" s="995"/>
      <c r="GST4" s="995"/>
      <c r="GSU4" s="995"/>
      <c r="GSV4" s="995"/>
      <c r="GSW4" s="995"/>
      <c r="GSX4" s="995"/>
      <c r="GSY4" s="995"/>
      <c r="GSZ4" s="995"/>
      <c r="GTA4" s="995"/>
      <c r="GTB4" s="995"/>
      <c r="GTC4" s="995"/>
      <c r="GTD4" s="995"/>
      <c r="GTE4" s="995"/>
      <c r="GTF4" s="995"/>
      <c r="GTG4" s="995"/>
      <c r="GTH4" s="995"/>
      <c r="GTI4" s="995"/>
      <c r="GTJ4" s="995"/>
      <c r="GTK4" s="995"/>
      <c r="GTL4" s="995"/>
      <c r="GTM4" s="995"/>
      <c r="GTN4" s="995"/>
      <c r="GTO4" s="995"/>
      <c r="GTP4" s="995"/>
      <c r="GTQ4" s="995"/>
      <c r="GTR4" s="995"/>
      <c r="GTS4" s="995"/>
      <c r="GTT4" s="995"/>
      <c r="GTU4" s="995"/>
      <c r="GTV4" s="995"/>
      <c r="GTW4" s="995"/>
      <c r="GTX4" s="995"/>
      <c r="GTY4" s="995"/>
      <c r="GTZ4" s="995"/>
      <c r="GUA4" s="995"/>
      <c r="GUB4" s="995"/>
      <c r="GUC4" s="995"/>
      <c r="GUD4" s="995"/>
      <c r="GUE4" s="995"/>
      <c r="GUF4" s="995"/>
      <c r="GUG4" s="995"/>
      <c r="GUH4" s="995"/>
      <c r="GUI4" s="995"/>
      <c r="GUJ4" s="995"/>
      <c r="GUK4" s="995"/>
      <c r="GUL4" s="995"/>
      <c r="GUM4" s="995"/>
      <c r="GUN4" s="995"/>
      <c r="GUO4" s="995"/>
      <c r="GUP4" s="995"/>
      <c r="GUQ4" s="995"/>
      <c r="GUR4" s="995"/>
      <c r="GUS4" s="995"/>
      <c r="GUT4" s="995"/>
      <c r="GUU4" s="995"/>
      <c r="GUV4" s="995"/>
      <c r="GUW4" s="995"/>
      <c r="GUX4" s="995"/>
      <c r="GUY4" s="995"/>
      <c r="GUZ4" s="995"/>
      <c r="GVA4" s="995"/>
      <c r="GVB4" s="995"/>
      <c r="GVC4" s="995"/>
      <c r="GVD4" s="995"/>
      <c r="GVE4" s="995"/>
      <c r="GVF4" s="995"/>
      <c r="GVG4" s="995"/>
      <c r="GVH4" s="995"/>
      <c r="GVI4" s="995"/>
      <c r="GVJ4" s="995"/>
      <c r="GVK4" s="995"/>
      <c r="GVL4" s="995"/>
      <c r="GVM4" s="995"/>
      <c r="GVN4" s="995"/>
      <c r="GVO4" s="995"/>
      <c r="GVP4" s="995"/>
      <c r="GVQ4" s="995"/>
      <c r="GVR4" s="995"/>
      <c r="GVS4" s="995"/>
      <c r="GVT4" s="995"/>
      <c r="GVU4" s="995"/>
      <c r="GVV4" s="995"/>
      <c r="GVW4" s="995"/>
      <c r="GVX4" s="995"/>
      <c r="GVY4" s="995"/>
      <c r="GVZ4" s="995"/>
      <c r="GWA4" s="995"/>
      <c r="GWB4" s="995"/>
      <c r="GWC4" s="995"/>
      <c r="GWD4" s="995"/>
      <c r="GWE4" s="995"/>
      <c r="GWF4" s="995"/>
      <c r="GWG4" s="995"/>
      <c r="GWH4" s="995"/>
      <c r="GWI4" s="995"/>
      <c r="GWJ4" s="995"/>
      <c r="GWK4" s="995"/>
      <c r="GWL4" s="995"/>
      <c r="GWM4" s="995"/>
      <c r="GWN4" s="995"/>
      <c r="GWO4" s="995"/>
      <c r="GWP4" s="995"/>
      <c r="GWQ4" s="995"/>
      <c r="GWR4" s="995"/>
      <c r="GWS4" s="995"/>
      <c r="GWT4" s="995"/>
      <c r="GWU4" s="995"/>
      <c r="GWV4" s="995"/>
      <c r="GWW4" s="995"/>
      <c r="GWX4" s="995"/>
      <c r="GWY4" s="995"/>
      <c r="GWZ4" s="995"/>
      <c r="GXA4" s="995"/>
      <c r="GXB4" s="995"/>
      <c r="GXC4" s="995"/>
      <c r="GXD4" s="995"/>
      <c r="GXE4" s="995"/>
      <c r="GXF4" s="995"/>
      <c r="GXG4" s="995"/>
      <c r="GXH4" s="995"/>
      <c r="GXI4" s="995"/>
      <c r="GXJ4" s="995"/>
      <c r="GXK4" s="995"/>
      <c r="GXL4" s="995"/>
      <c r="GXM4" s="995"/>
      <c r="GXN4" s="995"/>
      <c r="GXO4" s="995"/>
      <c r="GXP4" s="995"/>
      <c r="GXQ4" s="995"/>
      <c r="GXR4" s="995"/>
      <c r="GXS4" s="995"/>
      <c r="GXT4" s="995"/>
      <c r="GXU4" s="995"/>
      <c r="GXV4" s="995"/>
      <c r="GXW4" s="995"/>
      <c r="GXX4" s="995"/>
      <c r="GXY4" s="995"/>
      <c r="GXZ4" s="995"/>
      <c r="GYA4" s="995"/>
      <c r="GYB4" s="995"/>
      <c r="GYC4" s="995"/>
      <c r="GYD4" s="995"/>
      <c r="GYE4" s="995"/>
      <c r="GYF4" s="995"/>
      <c r="GYG4" s="995"/>
      <c r="GYH4" s="995"/>
      <c r="GYI4" s="995"/>
      <c r="GYJ4" s="995"/>
      <c r="GYK4" s="995"/>
      <c r="GYL4" s="995"/>
      <c r="GYM4" s="995"/>
      <c r="GYN4" s="995"/>
      <c r="GYO4" s="995"/>
      <c r="GYP4" s="995"/>
      <c r="GYQ4" s="995"/>
      <c r="GYR4" s="995"/>
      <c r="GYS4" s="995"/>
      <c r="GYT4" s="995"/>
      <c r="GYU4" s="995"/>
      <c r="GYV4" s="995"/>
      <c r="GYW4" s="995"/>
      <c r="GYX4" s="995"/>
      <c r="GYY4" s="995"/>
      <c r="GYZ4" s="995"/>
      <c r="GZA4" s="995"/>
      <c r="GZB4" s="995"/>
      <c r="GZC4" s="995"/>
      <c r="GZD4" s="995"/>
      <c r="GZE4" s="995"/>
      <c r="GZF4" s="995"/>
      <c r="GZG4" s="995"/>
      <c r="GZH4" s="995"/>
      <c r="GZI4" s="995"/>
      <c r="GZJ4" s="995"/>
      <c r="GZK4" s="995"/>
      <c r="GZL4" s="995"/>
      <c r="GZM4" s="995"/>
      <c r="GZN4" s="995"/>
      <c r="GZO4" s="995"/>
      <c r="GZP4" s="995"/>
      <c r="GZQ4" s="995"/>
      <c r="GZR4" s="995"/>
      <c r="GZS4" s="995"/>
      <c r="GZT4" s="995"/>
      <c r="GZU4" s="995"/>
      <c r="GZV4" s="995"/>
      <c r="GZW4" s="995"/>
      <c r="GZX4" s="995"/>
      <c r="GZY4" s="995"/>
      <c r="GZZ4" s="995"/>
      <c r="HAA4" s="995"/>
      <c r="HAB4" s="995"/>
      <c r="HAC4" s="995"/>
      <c r="HAD4" s="995"/>
      <c r="HAE4" s="995"/>
      <c r="HAF4" s="995"/>
      <c r="HAG4" s="995"/>
      <c r="HAH4" s="995"/>
      <c r="HAI4" s="995"/>
      <c r="HAJ4" s="995"/>
      <c r="HAK4" s="995"/>
      <c r="HAL4" s="995"/>
      <c r="HAM4" s="995"/>
      <c r="HAN4" s="995"/>
      <c r="HAO4" s="995"/>
      <c r="HAP4" s="995"/>
      <c r="HAQ4" s="995"/>
      <c r="HAR4" s="995"/>
      <c r="HAS4" s="995"/>
      <c r="HAT4" s="995"/>
      <c r="HAU4" s="995"/>
      <c r="HAV4" s="995"/>
      <c r="HAW4" s="995"/>
      <c r="HAX4" s="995"/>
      <c r="HAY4" s="995"/>
      <c r="HAZ4" s="995"/>
      <c r="HBA4" s="995"/>
      <c r="HBB4" s="995"/>
      <c r="HBC4" s="995"/>
      <c r="HBD4" s="995"/>
      <c r="HBE4" s="995"/>
      <c r="HBF4" s="995"/>
      <c r="HBG4" s="995"/>
      <c r="HBH4" s="995"/>
      <c r="HBI4" s="995"/>
      <c r="HBJ4" s="995"/>
      <c r="HBK4" s="995"/>
      <c r="HBL4" s="995"/>
      <c r="HBM4" s="995"/>
      <c r="HBN4" s="995"/>
      <c r="HBO4" s="995"/>
      <c r="HBP4" s="995"/>
      <c r="HBQ4" s="995"/>
      <c r="HBR4" s="995"/>
      <c r="HBS4" s="995"/>
      <c r="HBT4" s="995"/>
      <c r="HBU4" s="995"/>
      <c r="HBV4" s="995"/>
      <c r="HBW4" s="995"/>
      <c r="HBX4" s="995"/>
      <c r="HBY4" s="995"/>
      <c r="HBZ4" s="995"/>
      <c r="HCA4" s="995"/>
      <c r="HCB4" s="995"/>
      <c r="HCC4" s="995"/>
      <c r="HCD4" s="995"/>
      <c r="HCE4" s="995"/>
      <c r="HCF4" s="995"/>
      <c r="HCG4" s="995"/>
      <c r="HCH4" s="995"/>
      <c r="HCI4" s="995"/>
      <c r="HCJ4" s="995"/>
      <c r="HCK4" s="995"/>
      <c r="HCL4" s="995"/>
      <c r="HCM4" s="995"/>
      <c r="HCN4" s="995"/>
      <c r="HCO4" s="995"/>
      <c r="HCP4" s="995"/>
      <c r="HCQ4" s="995"/>
      <c r="HCR4" s="995"/>
      <c r="HCS4" s="995"/>
      <c r="HCT4" s="995"/>
      <c r="HCU4" s="995"/>
      <c r="HCV4" s="995"/>
      <c r="HCW4" s="995"/>
      <c r="HCX4" s="995"/>
      <c r="HCY4" s="995"/>
      <c r="HCZ4" s="995"/>
      <c r="HDA4" s="995"/>
      <c r="HDB4" s="995"/>
      <c r="HDC4" s="995"/>
      <c r="HDD4" s="995"/>
      <c r="HDE4" s="995"/>
      <c r="HDF4" s="995"/>
      <c r="HDG4" s="995"/>
      <c r="HDH4" s="995"/>
      <c r="HDI4" s="995"/>
      <c r="HDJ4" s="995"/>
      <c r="HDK4" s="995"/>
      <c r="HDL4" s="995"/>
      <c r="HDM4" s="995"/>
      <c r="HDN4" s="995"/>
      <c r="HDO4" s="995"/>
      <c r="HDP4" s="995"/>
      <c r="HDQ4" s="995"/>
      <c r="HDR4" s="995"/>
      <c r="HDS4" s="995"/>
      <c r="HDT4" s="995"/>
      <c r="HDU4" s="995"/>
      <c r="HDV4" s="995"/>
      <c r="HDW4" s="995"/>
      <c r="HDX4" s="995"/>
      <c r="HDY4" s="995"/>
      <c r="HDZ4" s="995"/>
      <c r="HEA4" s="995"/>
      <c r="HEB4" s="995"/>
      <c r="HEC4" s="995"/>
      <c r="HED4" s="995"/>
      <c r="HEE4" s="995"/>
      <c r="HEF4" s="995"/>
      <c r="HEG4" s="995"/>
      <c r="HEH4" s="995"/>
      <c r="HEI4" s="995"/>
      <c r="HEJ4" s="995"/>
      <c r="HEK4" s="995"/>
      <c r="HEL4" s="995"/>
      <c r="HEM4" s="995"/>
      <c r="HEN4" s="995"/>
      <c r="HEO4" s="995"/>
      <c r="HEP4" s="995"/>
      <c r="HEQ4" s="995"/>
      <c r="HER4" s="995"/>
      <c r="HES4" s="995"/>
      <c r="HET4" s="995"/>
      <c r="HEU4" s="995"/>
      <c r="HEV4" s="995"/>
      <c r="HEW4" s="995"/>
      <c r="HEX4" s="995"/>
      <c r="HEY4" s="995"/>
      <c r="HEZ4" s="995"/>
      <c r="HFA4" s="995"/>
      <c r="HFB4" s="995"/>
      <c r="HFC4" s="995"/>
      <c r="HFD4" s="995"/>
      <c r="HFE4" s="995"/>
      <c r="HFF4" s="995"/>
      <c r="HFG4" s="995"/>
      <c r="HFH4" s="995"/>
      <c r="HFI4" s="995"/>
      <c r="HFJ4" s="995"/>
      <c r="HFK4" s="995"/>
      <c r="HFL4" s="995"/>
      <c r="HFM4" s="995"/>
      <c r="HFN4" s="995"/>
      <c r="HFO4" s="995"/>
      <c r="HFP4" s="995"/>
      <c r="HFQ4" s="995"/>
      <c r="HFR4" s="995"/>
      <c r="HFS4" s="995"/>
      <c r="HFT4" s="995"/>
      <c r="HFU4" s="995"/>
      <c r="HFV4" s="995"/>
      <c r="HFW4" s="995"/>
      <c r="HFX4" s="995"/>
      <c r="HFY4" s="995"/>
      <c r="HFZ4" s="995"/>
      <c r="HGA4" s="995"/>
      <c r="HGB4" s="995"/>
      <c r="HGC4" s="995"/>
      <c r="HGD4" s="995"/>
      <c r="HGE4" s="995"/>
      <c r="HGF4" s="995"/>
      <c r="HGG4" s="995"/>
      <c r="HGH4" s="995"/>
      <c r="HGI4" s="995"/>
      <c r="HGJ4" s="995"/>
      <c r="HGK4" s="995"/>
      <c r="HGL4" s="995"/>
      <c r="HGM4" s="995"/>
      <c r="HGN4" s="995"/>
      <c r="HGO4" s="995"/>
      <c r="HGP4" s="995"/>
      <c r="HGQ4" s="995"/>
      <c r="HGR4" s="995"/>
      <c r="HGS4" s="995"/>
      <c r="HGT4" s="995"/>
      <c r="HGU4" s="995"/>
      <c r="HGV4" s="995"/>
      <c r="HGW4" s="995"/>
      <c r="HGX4" s="995"/>
      <c r="HGY4" s="995"/>
      <c r="HGZ4" s="995"/>
      <c r="HHA4" s="995"/>
      <c r="HHB4" s="995"/>
      <c r="HHC4" s="995"/>
      <c r="HHD4" s="995"/>
      <c r="HHE4" s="995"/>
      <c r="HHF4" s="995"/>
      <c r="HHG4" s="995"/>
      <c r="HHH4" s="995"/>
      <c r="HHI4" s="995"/>
      <c r="HHJ4" s="995"/>
      <c r="HHK4" s="995"/>
      <c r="HHL4" s="995"/>
      <c r="HHM4" s="995"/>
      <c r="HHN4" s="995"/>
      <c r="HHO4" s="995"/>
      <c r="HHP4" s="995"/>
      <c r="HHQ4" s="995"/>
      <c r="HHR4" s="995"/>
      <c r="HHS4" s="995"/>
      <c r="HHT4" s="995"/>
      <c r="HHU4" s="995"/>
      <c r="HHV4" s="995"/>
      <c r="HHW4" s="995"/>
      <c r="HHX4" s="995"/>
      <c r="HHY4" s="995"/>
      <c r="HHZ4" s="995"/>
      <c r="HIA4" s="995"/>
      <c r="HIB4" s="995"/>
      <c r="HIC4" s="995"/>
      <c r="HID4" s="995"/>
      <c r="HIE4" s="995"/>
      <c r="HIF4" s="995"/>
      <c r="HIG4" s="995"/>
      <c r="HIH4" s="995"/>
      <c r="HII4" s="995"/>
      <c r="HIJ4" s="995"/>
      <c r="HIK4" s="995"/>
      <c r="HIL4" s="995"/>
      <c r="HIM4" s="995"/>
      <c r="HIN4" s="995"/>
      <c r="HIO4" s="995"/>
      <c r="HIP4" s="995"/>
      <c r="HIQ4" s="995"/>
      <c r="HIR4" s="995"/>
      <c r="HIS4" s="995"/>
      <c r="HIT4" s="995"/>
      <c r="HIU4" s="995"/>
      <c r="HIV4" s="995"/>
      <c r="HIW4" s="995"/>
      <c r="HIX4" s="995"/>
      <c r="HIY4" s="995"/>
      <c r="HIZ4" s="995"/>
      <c r="HJA4" s="995"/>
      <c r="HJB4" s="995"/>
      <c r="HJC4" s="995"/>
      <c r="HJD4" s="995"/>
      <c r="HJE4" s="995"/>
      <c r="HJF4" s="995"/>
      <c r="HJG4" s="995"/>
      <c r="HJH4" s="995"/>
      <c r="HJI4" s="995"/>
      <c r="HJJ4" s="995"/>
      <c r="HJK4" s="995"/>
      <c r="HJL4" s="995"/>
      <c r="HJM4" s="995"/>
      <c r="HJN4" s="995"/>
      <c r="HJO4" s="995"/>
      <c r="HJP4" s="995"/>
      <c r="HJQ4" s="995"/>
      <c r="HJR4" s="995"/>
      <c r="HJS4" s="995"/>
      <c r="HJT4" s="995"/>
      <c r="HJU4" s="995"/>
      <c r="HJV4" s="995"/>
      <c r="HJW4" s="995"/>
      <c r="HJX4" s="995"/>
      <c r="HJY4" s="995"/>
      <c r="HJZ4" s="995"/>
      <c r="HKA4" s="995"/>
      <c r="HKB4" s="995"/>
      <c r="HKC4" s="995"/>
      <c r="HKD4" s="995"/>
      <c r="HKE4" s="995"/>
      <c r="HKF4" s="995"/>
      <c r="HKG4" s="995"/>
      <c r="HKH4" s="995"/>
      <c r="HKI4" s="995"/>
      <c r="HKJ4" s="995"/>
      <c r="HKK4" s="995"/>
      <c r="HKL4" s="995"/>
      <c r="HKM4" s="995"/>
      <c r="HKN4" s="995"/>
      <c r="HKO4" s="995"/>
      <c r="HKP4" s="995"/>
      <c r="HKQ4" s="995"/>
      <c r="HKR4" s="995"/>
      <c r="HKS4" s="995"/>
      <c r="HKT4" s="995"/>
      <c r="HKU4" s="995"/>
      <c r="HKV4" s="995"/>
      <c r="HKW4" s="995"/>
      <c r="HKX4" s="995"/>
      <c r="HKY4" s="995"/>
      <c r="HKZ4" s="995"/>
      <c r="HLA4" s="995"/>
      <c r="HLB4" s="995"/>
      <c r="HLC4" s="995"/>
      <c r="HLD4" s="995"/>
      <c r="HLE4" s="995"/>
      <c r="HLF4" s="995"/>
      <c r="HLG4" s="995"/>
      <c r="HLH4" s="995"/>
      <c r="HLI4" s="995"/>
      <c r="HLJ4" s="995"/>
      <c r="HLK4" s="995"/>
      <c r="HLL4" s="995"/>
      <c r="HLM4" s="995"/>
      <c r="HLN4" s="995"/>
      <c r="HLO4" s="995"/>
      <c r="HLP4" s="995"/>
      <c r="HLQ4" s="995"/>
      <c r="HLR4" s="995"/>
      <c r="HLS4" s="995"/>
      <c r="HLT4" s="995"/>
      <c r="HLU4" s="995"/>
      <c r="HLV4" s="995"/>
      <c r="HLW4" s="995"/>
      <c r="HLX4" s="995"/>
      <c r="HLY4" s="995"/>
      <c r="HLZ4" s="995"/>
      <c r="HMA4" s="995"/>
      <c r="HMB4" s="995"/>
      <c r="HMC4" s="995"/>
      <c r="HMD4" s="995"/>
      <c r="HME4" s="995"/>
      <c r="HMF4" s="995"/>
      <c r="HMG4" s="995"/>
      <c r="HMH4" s="995"/>
      <c r="HMI4" s="995"/>
      <c r="HMJ4" s="995"/>
      <c r="HMK4" s="995"/>
      <c r="HML4" s="995"/>
      <c r="HMM4" s="995"/>
      <c r="HMN4" s="995"/>
      <c r="HMO4" s="995"/>
      <c r="HMP4" s="995"/>
      <c r="HMQ4" s="995"/>
      <c r="HMR4" s="995"/>
      <c r="HMS4" s="995"/>
      <c r="HMT4" s="995"/>
      <c r="HMU4" s="995"/>
      <c r="HMV4" s="995"/>
      <c r="HMW4" s="995"/>
      <c r="HMX4" s="995"/>
      <c r="HMY4" s="995"/>
      <c r="HMZ4" s="995"/>
      <c r="HNA4" s="995"/>
      <c r="HNB4" s="995"/>
      <c r="HNC4" s="995"/>
      <c r="HND4" s="995"/>
      <c r="HNE4" s="995"/>
      <c r="HNF4" s="995"/>
      <c r="HNG4" s="995"/>
      <c r="HNH4" s="995"/>
      <c r="HNI4" s="995"/>
      <c r="HNJ4" s="995"/>
      <c r="HNK4" s="995"/>
      <c r="HNL4" s="995"/>
      <c r="HNM4" s="995"/>
      <c r="HNN4" s="995"/>
      <c r="HNO4" s="995"/>
      <c r="HNP4" s="995"/>
      <c r="HNQ4" s="995"/>
      <c r="HNR4" s="995"/>
      <c r="HNS4" s="995"/>
      <c r="HNT4" s="995"/>
      <c r="HNU4" s="995"/>
      <c r="HNV4" s="995"/>
      <c r="HNW4" s="995"/>
      <c r="HNX4" s="995"/>
      <c r="HNY4" s="995"/>
      <c r="HNZ4" s="995"/>
      <c r="HOA4" s="995"/>
      <c r="HOB4" s="995"/>
      <c r="HOC4" s="995"/>
      <c r="HOD4" s="995"/>
      <c r="HOE4" s="995"/>
      <c r="HOF4" s="995"/>
      <c r="HOG4" s="995"/>
      <c r="HOH4" s="995"/>
      <c r="HOI4" s="995"/>
      <c r="HOJ4" s="995"/>
      <c r="HOK4" s="995"/>
      <c r="HOL4" s="995"/>
      <c r="HOM4" s="995"/>
      <c r="HON4" s="995"/>
      <c r="HOO4" s="995"/>
      <c r="HOP4" s="995"/>
      <c r="HOQ4" s="995"/>
      <c r="HOR4" s="995"/>
      <c r="HOS4" s="995"/>
      <c r="HOT4" s="995"/>
      <c r="HOU4" s="995"/>
      <c r="HOV4" s="995"/>
      <c r="HOW4" s="995"/>
      <c r="HOX4" s="995"/>
      <c r="HOY4" s="995"/>
      <c r="HOZ4" s="995"/>
      <c r="HPA4" s="995"/>
      <c r="HPB4" s="995"/>
      <c r="HPC4" s="995"/>
      <c r="HPD4" s="995"/>
      <c r="HPE4" s="995"/>
      <c r="HPF4" s="995"/>
      <c r="HPG4" s="995"/>
      <c r="HPH4" s="995"/>
      <c r="HPI4" s="995"/>
      <c r="HPJ4" s="995"/>
      <c r="HPK4" s="995"/>
      <c r="HPL4" s="995"/>
      <c r="HPM4" s="995"/>
      <c r="HPN4" s="995"/>
      <c r="HPO4" s="995"/>
      <c r="HPP4" s="995"/>
      <c r="HPQ4" s="995"/>
      <c r="HPR4" s="995"/>
      <c r="HPS4" s="995"/>
      <c r="HPT4" s="995"/>
      <c r="HPU4" s="995"/>
      <c r="HPV4" s="995"/>
      <c r="HPW4" s="995"/>
      <c r="HPX4" s="995"/>
      <c r="HPY4" s="995"/>
      <c r="HPZ4" s="995"/>
      <c r="HQA4" s="995"/>
      <c r="HQB4" s="995"/>
      <c r="HQC4" s="995"/>
      <c r="HQD4" s="995"/>
      <c r="HQE4" s="995"/>
      <c r="HQF4" s="995"/>
      <c r="HQG4" s="995"/>
      <c r="HQH4" s="995"/>
      <c r="HQI4" s="995"/>
      <c r="HQJ4" s="995"/>
      <c r="HQK4" s="995"/>
      <c r="HQL4" s="995"/>
      <c r="HQM4" s="995"/>
      <c r="HQN4" s="995"/>
      <c r="HQO4" s="995"/>
      <c r="HQP4" s="995"/>
      <c r="HQQ4" s="995"/>
      <c r="HQR4" s="995"/>
      <c r="HQS4" s="995"/>
      <c r="HQT4" s="995"/>
      <c r="HQU4" s="995"/>
      <c r="HQV4" s="995"/>
      <c r="HQW4" s="995"/>
      <c r="HQX4" s="995"/>
      <c r="HQY4" s="995"/>
      <c r="HQZ4" s="995"/>
      <c r="HRA4" s="995"/>
      <c r="HRB4" s="995"/>
      <c r="HRC4" s="995"/>
      <c r="HRD4" s="995"/>
      <c r="HRE4" s="995"/>
      <c r="HRF4" s="995"/>
      <c r="HRG4" s="995"/>
      <c r="HRH4" s="995"/>
      <c r="HRI4" s="995"/>
      <c r="HRJ4" s="995"/>
      <c r="HRK4" s="995"/>
      <c r="HRL4" s="995"/>
      <c r="HRM4" s="995"/>
      <c r="HRN4" s="995"/>
      <c r="HRO4" s="995"/>
      <c r="HRP4" s="995"/>
      <c r="HRQ4" s="995"/>
      <c r="HRR4" s="995"/>
      <c r="HRS4" s="995"/>
      <c r="HRT4" s="995"/>
      <c r="HRU4" s="995"/>
      <c r="HRV4" s="995"/>
      <c r="HRW4" s="995"/>
      <c r="HRX4" s="995"/>
      <c r="HRY4" s="995"/>
      <c r="HRZ4" s="995"/>
      <c r="HSA4" s="995"/>
      <c r="HSB4" s="995"/>
      <c r="HSC4" s="995"/>
      <c r="HSD4" s="995"/>
      <c r="HSE4" s="995"/>
      <c r="HSF4" s="995"/>
      <c r="HSG4" s="995"/>
      <c r="HSH4" s="995"/>
      <c r="HSI4" s="995"/>
      <c r="HSJ4" s="995"/>
      <c r="HSK4" s="995"/>
      <c r="HSL4" s="995"/>
      <c r="HSM4" s="995"/>
      <c r="HSN4" s="995"/>
      <c r="HSO4" s="995"/>
      <c r="HSP4" s="995"/>
      <c r="HSQ4" s="995"/>
      <c r="HSR4" s="995"/>
      <c r="HSS4" s="995"/>
      <c r="HST4" s="995"/>
      <c r="HSU4" s="995"/>
      <c r="HSV4" s="995"/>
      <c r="HSW4" s="995"/>
      <c r="HSX4" s="995"/>
      <c r="HSY4" s="995"/>
      <c r="HSZ4" s="995"/>
      <c r="HTA4" s="995"/>
      <c r="HTB4" s="995"/>
      <c r="HTC4" s="995"/>
      <c r="HTD4" s="995"/>
      <c r="HTE4" s="995"/>
      <c r="HTF4" s="995"/>
      <c r="HTG4" s="995"/>
      <c r="HTH4" s="995"/>
      <c r="HTI4" s="995"/>
      <c r="HTJ4" s="995"/>
      <c r="HTK4" s="995"/>
      <c r="HTL4" s="995"/>
      <c r="HTM4" s="995"/>
      <c r="HTN4" s="995"/>
      <c r="HTO4" s="995"/>
      <c r="HTP4" s="995"/>
      <c r="HTQ4" s="995"/>
      <c r="HTR4" s="995"/>
      <c r="HTS4" s="995"/>
      <c r="HTT4" s="995"/>
      <c r="HTU4" s="995"/>
      <c r="HTV4" s="995"/>
      <c r="HTW4" s="995"/>
      <c r="HTX4" s="995"/>
      <c r="HTY4" s="995"/>
      <c r="HTZ4" s="995"/>
      <c r="HUA4" s="995"/>
      <c r="HUB4" s="995"/>
      <c r="HUC4" s="995"/>
      <c r="HUD4" s="995"/>
      <c r="HUE4" s="995"/>
      <c r="HUF4" s="995"/>
      <c r="HUG4" s="995"/>
      <c r="HUH4" s="995"/>
      <c r="HUI4" s="995"/>
      <c r="HUJ4" s="995"/>
      <c r="HUK4" s="995"/>
      <c r="HUL4" s="995"/>
      <c r="HUM4" s="995"/>
      <c r="HUN4" s="995"/>
      <c r="HUO4" s="995"/>
      <c r="HUP4" s="995"/>
      <c r="HUQ4" s="995"/>
      <c r="HUR4" s="995"/>
      <c r="HUS4" s="995"/>
      <c r="HUT4" s="995"/>
      <c r="HUU4" s="995"/>
      <c r="HUV4" s="995"/>
      <c r="HUW4" s="995"/>
      <c r="HUX4" s="995"/>
      <c r="HUY4" s="995"/>
      <c r="HUZ4" s="995"/>
      <c r="HVA4" s="995"/>
      <c r="HVB4" s="995"/>
      <c r="HVC4" s="995"/>
      <c r="HVD4" s="995"/>
      <c r="HVE4" s="995"/>
      <c r="HVF4" s="995"/>
      <c r="HVG4" s="995"/>
      <c r="HVH4" s="995"/>
      <c r="HVI4" s="995"/>
      <c r="HVJ4" s="995"/>
      <c r="HVK4" s="995"/>
      <c r="HVL4" s="995"/>
      <c r="HVM4" s="995"/>
      <c r="HVN4" s="995"/>
      <c r="HVO4" s="995"/>
      <c r="HVP4" s="995"/>
      <c r="HVQ4" s="995"/>
      <c r="HVR4" s="995"/>
      <c r="HVS4" s="995"/>
      <c r="HVT4" s="995"/>
      <c r="HVU4" s="995"/>
      <c r="HVV4" s="995"/>
      <c r="HVW4" s="995"/>
      <c r="HVX4" s="995"/>
      <c r="HVY4" s="995"/>
      <c r="HVZ4" s="995"/>
      <c r="HWA4" s="995"/>
      <c r="HWB4" s="995"/>
      <c r="HWC4" s="995"/>
      <c r="HWD4" s="995"/>
      <c r="HWE4" s="995"/>
      <c r="HWF4" s="995"/>
      <c r="HWG4" s="995"/>
      <c r="HWH4" s="995"/>
      <c r="HWI4" s="995"/>
      <c r="HWJ4" s="995"/>
      <c r="HWK4" s="995"/>
      <c r="HWL4" s="995"/>
      <c r="HWM4" s="995"/>
      <c r="HWN4" s="995"/>
      <c r="HWO4" s="995"/>
      <c r="HWP4" s="995"/>
      <c r="HWQ4" s="995"/>
      <c r="HWR4" s="995"/>
      <c r="HWS4" s="995"/>
      <c r="HWT4" s="995"/>
      <c r="HWU4" s="995"/>
      <c r="HWV4" s="995"/>
      <c r="HWW4" s="995"/>
      <c r="HWX4" s="995"/>
      <c r="HWY4" s="995"/>
      <c r="HWZ4" s="995"/>
      <c r="HXA4" s="995"/>
      <c r="HXB4" s="995"/>
      <c r="HXC4" s="995"/>
      <c r="HXD4" s="995"/>
      <c r="HXE4" s="995"/>
      <c r="HXF4" s="995"/>
      <c r="HXG4" s="995"/>
      <c r="HXH4" s="995"/>
      <c r="HXI4" s="995"/>
      <c r="HXJ4" s="995"/>
      <c r="HXK4" s="995"/>
      <c r="HXL4" s="995"/>
      <c r="HXM4" s="995"/>
      <c r="HXN4" s="995"/>
      <c r="HXO4" s="995"/>
      <c r="HXP4" s="995"/>
      <c r="HXQ4" s="995"/>
      <c r="HXR4" s="995"/>
      <c r="HXS4" s="995"/>
      <c r="HXT4" s="995"/>
      <c r="HXU4" s="995"/>
      <c r="HXV4" s="995"/>
      <c r="HXW4" s="995"/>
      <c r="HXX4" s="995"/>
      <c r="HXY4" s="995"/>
      <c r="HXZ4" s="995"/>
      <c r="HYA4" s="995"/>
      <c r="HYB4" s="995"/>
      <c r="HYC4" s="995"/>
      <c r="HYD4" s="995"/>
      <c r="HYE4" s="995"/>
      <c r="HYF4" s="995"/>
      <c r="HYG4" s="995"/>
      <c r="HYH4" s="995"/>
      <c r="HYI4" s="995"/>
      <c r="HYJ4" s="995"/>
      <c r="HYK4" s="995"/>
      <c r="HYL4" s="995"/>
      <c r="HYM4" s="995"/>
      <c r="HYN4" s="995"/>
      <c r="HYO4" s="995"/>
      <c r="HYP4" s="995"/>
      <c r="HYQ4" s="995"/>
      <c r="HYR4" s="995"/>
      <c r="HYS4" s="995"/>
      <c r="HYT4" s="995"/>
      <c r="HYU4" s="995"/>
      <c r="HYV4" s="995"/>
      <c r="HYW4" s="995"/>
      <c r="HYX4" s="995"/>
      <c r="HYY4" s="995"/>
      <c r="HYZ4" s="995"/>
      <c r="HZA4" s="995"/>
      <c r="HZB4" s="995"/>
      <c r="HZC4" s="995"/>
      <c r="HZD4" s="995"/>
      <c r="HZE4" s="995"/>
      <c r="HZF4" s="995"/>
      <c r="HZG4" s="995"/>
      <c r="HZH4" s="995"/>
      <c r="HZI4" s="995"/>
      <c r="HZJ4" s="995"/>
      <c r="HZK4" s="995"/>
      <c r="HZL4" s="995"/>
      <c r="HZM4" s="995"/>
      <c r="HZN4" s="995"/>
      <c r="HZO4" s="995"/>
      <c r="HZP4" s="995"/>
      <c r="HZQ4" s="995"/>
      <c r="HZR4" s="995"/>
      <c r="HZS4" s="995"/>
      <c r="HZT4" s="995"/>
      <c r="HZU4" s="995"/>
      <c r="HZV4" s="995"/>
      <c r="HZW4" s="995"/>
      <c r="HZX4" s="995"/>
      <c r="HZY4" s="995"/>
      <c r="HZZ4" s="995"/>
      <c r="IAA4" s="995"/>
      <c r="IAB4" s="995"/>
      <c r="IAC4" s="995"/>
      <c r="IAD4" s="995"/>
      <c r="IAE4" s="995"/>
      <c r="IAF4" s="995"/>
      <c r="IAG4" s="995"/>
      <c r="IAH4" s="995"/>
      <c r="IAI4" s="995"/>
      <c r="IAJ4" s="995"/>
      <c r="IAK4" s="995"/>
      <c r="IAL4" s="995"/>
      <c r="IAM4" s="995"/>
      <c r="IAN4" s="995"/>
      <c r="IAO4" s="995"/>
      <c r="IAP4" s="995"/>
      <c r="IAQ4" s="995"/>
      <c r="IAR4" s="995"/>
      <c r="IAS4" s="995"/>
      <c r="IAT4" s="995"/>
      <c r="IAU4" s="995"/>
      <c r="IAV4" s="995"/>
      <c r="IAW4" s="995"/>
      <c r="IAX4" s="995"/>
      <c r="IAY4" s="995"/>
      <c r="IAZ4" s="995"/>
      <c r="IBA4" s="995"/>
      <c r="IBB4" s="995"/>
      <c r="IBC4" s="995"/>
      <c r="IBD4" s="995"/>
      <c r="IBE4" s="995"/>
      <c r="IBF4" s="995"/>
      <c r="IBG4" s="995"/>
      <c r="IBH4" s="995"/>
      <c r="IBI4" s="995"/>
      <c r="IBJ4" s="995"/>
      <c r="IBK4" s="995"/>
      <c r="IBL4" s="995"/>
      <c r="IBM4" s="995"/>
      <c r="IBN4" s="995"/>
      <c r="IBO4" s="995"/>
      <c r="IBP4" s="995"/>
      <c r="IBQ4" s="995"/>
      <c r="IBR4" s="995"/>
      <c r="IBS4" s="995"/>
      <c r="IBT4" s="995"/>
      <c r="IBU4" s="995"/>
      <c r="IBV4" s="995"/>
      <c r="IBW4" s="995"/>
      <c r="IBX4" s="995"/>
      <c r="IBY4" s="995"/>
      <c r="IBZ4" s="995"/>
      <c r="ICA4" s="995"/>
      <c r="ICB4" s="995"/>
      <c r="ICC4" s="995"/>
      <c r="ICD4" s="995"/>
      <c r="ICE4" s="995"/>
      <c r="ICF4" s="995"/>
      <c r="ICG4" s="995"/>
      <c r="ICH4" s="995"/>
      <c r="ICI4" s="995"/>
      <c r="ICJ4" s="995"/>
      <c r="ICK4" s="995"/>
      <c r="ICL4" s="995"/>
      <c r="ICM4" s="995"/>
      <c r="ICN4" s="995"/>
      <c r="ICO4" s="995"/>
      <c r="ICP4" s="995"/>
      <c r="ICQ4" s="995"/>
      <c r="ICR4" s="995"/>
      <c r="ICS4" s="995"/>
      <c r="ICT4" s="995"/>
      <c r="ICU4" s="995"/>
      <c r="ICV4" s="995"/>
      <c r="ICW4" s="995"/>
      <c r="ICX4" s="995"/>
      <c r="ICY4" s="995"/>
      <c r="ICZ4" s="995"/>
      <c r="IDA4" s="995"/>
      <c r="IDB4" s="995"/>
      <c r="IDC4" s="995"/>
      <c r="IDD4" s="995"/>
      <c r="IDE4" s="995"/>
      <c r="IDF4" s="995"/>
      <c r="IDG4" s="995"/>
      <c r="IDH4" s="995"/>
      <c r="IDI4" s="995"/>
      <c r="IDJ4" s="995"/>
      <c r="IDK4" s="995"/>
      <c r="IDL4" s="995"/>
      <c r="IDM4" s="995"/>
      <c r="IDN4" s="995"/>
      <c r="IDO4" s="995"/>
      <c r="IDP4" s="995"/>
      <c r="IDQ4" s="995"/>
      <c r="IDR4" s="995"/>
      <c r="IDS4" s="995"/>
      <c r="IDT4" s="995"/>
      <c r="IDU4" s="995"/>
      <c r="IDV4" s="995"/>
      <c r="IDW4" s="995"/>
      <c r="IDX4" s="995"/>
      <c r="IDY4" s="995"/>
      <c r="IDZ4" s="995"/>
      <c r="IEA4" s="995"/>
      <c r="IEB4" s="995"/>
      <c r="IEC4" s="995"/>
      <c r="IED4" s="995"/>
      <c r="IEE4" s="995"/>
      <c r="IEF4" s="995"/>
      <c r="IEG4" s="995"/>
      <c r="IEH4" s="995"/>
      <c r="IEI4" s="995"/>
      <c r="IEJ4" s="995"/>
      <c r="IEK4" s="995"/>
      <c r="IEL4" s="995"/>
      <c r="IEM4" s="995"/>
      <c r="IEN4" s="995"/>
      <c r="IEO4" s="995"/>
      <c r="IEP4" s="995"/>
      <c r="IEQ4" s="995"/>
      <c r="IER4" s="995"/>
      <c r="IES4" s="995"/>
      <c r="IET4" s="995"/>
      <c r="IEU4" s="995"/>
      <c r="IEV4" s="995"/>
      <c r="IEW4" s="995"/>
      <c r="IEX4" s="995"/>
      <c r="IEY4" s="995"/>
      <c r="IEZ4" s="995"/>
      <c r="IFA4" s="995"/>
      <c r="IFB4" s="995"/>
      <c r="IFC4" s="995"/>
      <c r="IFD4" s="995"/>
      <c r="IFE4" s="995"/>
      <c r="IFF4" s="995"/>
      <c r="IFG4" s="995"/>
      <c r="IFH4" s="995"/>
      <c r="IFI4" s="995"/>
      <c r="IFJ4" s="995"/>
      <c r="IFK4" s="995"/>
      <c r="IFL4" s="995"/>
      <c r="IFM4" s="995"/>
      <c r="IFN4" s="995"/>
      <c r="IFO4" s="995"/>
      <c r="IFP4" s="995"/>
      <c r="IFQ4" s="995"/>
      <c r="IFR4" s="995"/>
      <c r="IFS4" s="995"/>
      <c r="IFT4" s="995"/>
      <c r="IFU4" s="995"/>
      <c r="IFV4" s="995"/>
      <c r="IFW4" s="995"/>
      <c r="IFX4" s="995"/>
      <c r="IFY4" s="995"/>
      <c r="IFZ4" s="995"/>
      <c r="IGA4" s="995"/>
      <c r="IGB4" s="995"/>
      <c r="IGC4" s="995"/>
      <c r="IGD4" s="995"/>
      <c r="IGE4" s="995"/>
      <c r="IGF4" s="995"/>
      <c r="IGG4" s="995"/>
      <c r="IGH4" s="995"/>
      <c r="IGI4" s="995"/>
      <c r="IGJ4" s="995"/>
      <c r="IGK4" s="995"/>
      <c r="IGL4" s="995"/>
      <c r="IGM4" s="995"/>
      <c r="IGN4" s="995"/>
      <c r="IGO4" s="995"/>
      <c r="IGP4" s="995"/>
      <c r="IGQ4" s="995"/>
      <c r="IGR4" s="995"/>
      <c r="IGS4" s="995"/>
      <c r="IGT4" s="995"/>
      <c r="IGU4" s="995"/>
      <c r="IGV4" s="995"/>
      <c r="IGW4" s="995"/>
      <c r="IGX4" s="995"/>
      <c r="IGY4" s="995"/>
      <c r="IGZ4" s="995"/>
      <c r="IHA4" s="995"/>
      <c r="IHB4" s="995"/>
      <c r="IHC4" s="995"/>
      <c r="IHD4" s="995"/>
      <c r="IHE4" s="995"/>
      <c r="IHF4" s="995"/>
      <c r="IHG4" s="995"/>
      <c r="IHH4" s="995"/>
      <c r="IHI4" s="995"/>
      <c r="IHJ4" s="995"/>
      <c r="IHK4" s="995"/>
      <c r="IHL4" s="995"/>
      <c r="IHM4" s="995"/>
      <c r="IHN4" s="995"/>
      <c r="IHO4" s="995"/>
      <c r="IHP4" s="995"/>
      <c r="IHQ4" s="995"/>
      <c r="IHR4" s="995"/>
      <c r="IHS4" s="995"/>
      <c r="IHT4" s="995"/>
      <c r="IHU4" s="995"/>
      <c r="IHV4" s="995"/>
      <c r="IHW4" s="995"/>
      <c r="IHX4" s="995"/>
      <c r="IHY4" s="995"/>
      <c r="IHZ4" s="995"/>
      <c r="IIA4" s="995"/>
      <c r="IIB4" s="995"/>
      <c r="IIC4" s="995"/>
      <c r="IID4" s="995"/>
      <c r="IIE4" s="995"/>
      <c r="IIF4" s="995"/>
      <c r="IIG4" s="995"/>
      <c r="IIH4" s="995"/>
      <c r="III4" s="995"/>
      <c r="IIJ4" s="995"/>
      <c r="IIK4" s="995"/>
      <c r="IIL4" s="995"/>
      <c r="IIM4" s="995"/>
      <c r="IIN4" s="995"/>
      <c r="IIO4" s="995"/>
      <c r="IIP4" s="995"/>
      <c r="IIQ4" s="995"/>
      <c r="IIR4" s="995"/>
      <c r="IIS4" s="995"/>
      <c r="IIT4" s="995"/>
      <c r="IIU4" s="995"/>
      <c r="IIV4" s="995"/>
      <c r="IIW4" s="995"/>
      <c r="IIX4" s="995"/>
      <c r="IIY4" s="995"/>
      <c r="IIZ4" s="995"/>
      <c r="IJA4" s="995"/>
      <c r="IJB4" s="995"/>
      <c r="IJC4" s="995"/>
      <c r="IJD4" s="995"/>
      <c r="IJE4" s="995"/>
      <c r="IJF4" s="995"/>
      <c r="IJG4" s="995"/>
      <c r="IJH4" s="995"/>
      <c r="IJI4" s="995"/>
      <c r="IJJ4" s="995"/>
      <c r="IJK4" s="995"/>
      <c r="IJL4" s="995"/>
      <c r="IJM4" s="995"/>
      <c r="IJN4" s="995"/>
      <c r="IJO4" s="995"/>
      <c r="IJP4" s="995"/>
      <c r="IJQ4" s="995"/>
      <c r="IJR4" s="995"/>
      <c r="IJS4" s="995"/>
      <c r="IJT4" s="995"/>
      <c r="IJU4" s="995"/>
      <c r="IJV4" s="995"/>
      <c r="IJW4" s="995"/>
      <c r="IJX4" s="995"/>
      <c r="IJY4" s="995"/>
      <c r="IJZ4" s="995"/>
      <c r="IKA4" s="995"/>
      <c r="IKB4" s="995"/>
      <c r="IKC4" s="995"/>
      <c r="IKD4" s="995"/>
      <c r="IKE4" s="995"/>
      <c r="IKF4" s="995"/>
      <c r="IKG4" s="995"/>
      <c r="IKH4" s="995"/>
      <c r="IKI4" s="995"/>
      <c r="IKJ4" s="995"/>
      <c r="IKK4" s="995"/>
      <c r="IKL4" s="995"/>
      <c r="IKM4" s="995"/>
      <c r="IKN4" s="995"/>
      <c r="IKO4" s="995"/>
      <c r="IKP4" s="995"/>
      <c r="IKQ4" s="995"/>
      <c r="IKR4" s="995"/>
      <c r="IKS4" s="995"/>
      <c r="IKT4" s="995"/>
      <c r="IKU4" s="995"/>
      <c r="IKV4" s="995"/>
      <c r="IKW4" s="995"/>
      <c r="IKX4" s="995"/>
      <c r="IKY4" s="995"/>
      <c r="IKZ4" s="995"/>
      <c r="ILA4" s="995"/>
      <c r="ILB4" s="995"/>
      <c r="ILC4" s="995"/>
      <c r="ILD4" s="995"/>
      <c r="ILE4" s="995"/>
      <c r="ILF4" s="995"/>
      <c r="ILG4" s="995"/>
      <c r="ILH4" s="995"/>
      <c r="ILI4" s="995"/>
      <c r="ILJ4" s="995"/>
      <c r="ILK4" s="995"/>
      <c r="ILL4" s="995"/>
      <c r="ILM4" s="995"/>
      <c r="ILN4" s="995"/>
      <c r="ILO4" s="995"/>
      <c r="ILP4" s="995"/>
      <c r="ILQ4" s="995"/>
      <c r="ILR4" s="995"/>
      <c r="ILS4" s="995"/>
      <c r="ILT4" s="995"/>
      <c r="ILU4" s="995"/>
      <c r="ILV4" s="995"/>
      <c r="ILW4" s="995"/>
      <c r="ILX4" s="995"/>
      <c r="ILY4" s="995"/>
      <c r="ILZ4" s="995"/>
      <c r="IMA4" s="995"/>
      <c r="IMB4" s="995"/>
      <c r="IMC4" s="995"/>
      <c r="IMD4" s="995"/>
      <c r="IME4" s="995"/>
      <c r="IMF4" s="995"/>
      <c r="IMG4" s="995"/>
      <c r="IMH4" s="995"/>
      <c r="IMI4" s="995"/>
      <c r="IMJ4" s="995"/>
      <c r="IMK4" s="995"/>
      <c r="IML4" s="995"/>
      <c r="IMM4" s="995"/>
      <c r="IMN4" s="995"/>
      <c r="IMO4" s="995"/>
      <c r="IMP4" s="995"/>
      <c r="IMQ4" s="995"/>
      <c r="IMR4" s="995"/>
      <c r="IMS4" s="995"/>
      <c r="IMT4" s="995"/>
      <c r="IMU4" s="995"/>
      <c r="IMV4" s="995"/>
      <c r="IMW4" s="995"/>
      <c r="IMX4" s="995"/>
      <c r="IMY4" s="995"/>
      <c r="IMZ4" s="995"/>
      <c r="INA4" s="995"/>
      <c r="INB4" s="995"/>
      <c r="INC4" s="995"/>
      <c r="IND4" s="995"/>
      <c r="INE4" s="995"/>
      <c r="INF4" s="995"/>
      <c r="ING4" s="995"/>
      <c r="INH4" s="995"/>
      <c r="INI4" s="995"/>
      <c r="INJ4" s="995"/>
      <c r="INK4" s="995"/>
      <c r="INL4" s="995"/>
      <c r="INM4" s="995"/>
      <c r="INN4" s="995"/>
      <c r="INO4" s="995"/>
      <c r="INP4" s="995"/>
      <c r="INQ4" s="995"/>
      <c r="INR4" s="995"/>
      <c r="INS4" s="995"/>
      <c r="INT4" s="995"/>
      <c r="INU4" s="995"/>
      <c r="INV4" s="995"/>
      <c r="INW4" s="995"/>
      <c r="INX4" s="995"/>
      <c r="INY4" s="995"/>
      <c r="INZ4" s="995"/>
      <c r="IOA4" s="995"/>
      <c r="IOB4" s="995"/>
      <c r="IOC4" s="995"/>
      <c r="IOD4" s="995"/>
      <c r="IOE4" s="995"/>
      <c r="IOF4" s="995"/>
      <c r="IOG4" s="995"/>
      <c r="IOH4" s="995"/>
      <c r="IOI4" s="995"/>
      <c r="IOJ4" s="995"/>
      <c r="IOK4" s="995"/>
      <c r="IOL4" s="995"/>
      <c r="IOM4" s="995"/>
      <c r="ION4" s="995"/>
      <c r="IOO4" s="995"/>
      <c r="IOP4" s="995"/>
      <c r="IOQ4" s="995"/>
      <c r="IOR4" s="995"/>
      <c r="IOS4" s="995"/>
      <c r="IOT4" s="995"/>
      <c r="IOU4" s="995"/>
      <c r="IOV4" s="995"/>
      <c r="IOW4" s="995"/>
      <c r="IOX4" s="995"/>
      <c r="IOY4" s="995"/>
      <c r="IOZ4" s="995"/>
      <c r="IPA4" s="995"/>
      <c r="IPB4" s="995"/>
      <c r="IPC4" s="995"/>
      <c r="IPD4" s="995"/>
      <c r="IPE4" s="995"/>
      <c r="IPF4" s="995"/>
      <c r="IPG4" s="995"/>
      <c r="IPH4" s="995"/>
      <c r="IPI4" s="995"/>
      <c r="IPJ4" s="995"/>
      <c r="IPK4" s="995"/>
      <c r="IPL4" s="995"/>
      <c r="IPM4" s="995"/>
      <c r="IPN4" s="995"/>
      <c r="IPO4" s="995"/>
      <c r="IPP4" s="995"/>
      <c r="IPQ4" s="995"/>
      <c r="IPR4" s="995"/>
      <c r="IPS4" s="995"/>
      <c r="IPT4" s="995"/>
      <c r="IPU4" s="995"/>
      <c r="IPV4" s="995"/>
      <c r="IPW4" s="995"/>
      <c r="IPX4" s="995"/>
      <c r="IPY4" s="995"/>
      <c r="IPZ4" s="995"/>
      <c r="IQA4" s="995"/>
      <c r="IQB4" s="995"/>
      <c r="IQC4" s="995"/>
      <c r="IQD4" s="995"/>
      <c r="IQE4" s="995"/>
      <c r="IQF4" s="995"/>
      <c r="IQG4" s="995"/>
      <c r="IQH4" s="995"/>
      <c r="IQI4" s="995"/>
      <c r="IQJ4" s="995"/>
      <c r="IQK4" s="995"/>
      <c r="IQL4" s="995"/>
      <c r="IQM4" s="995"/>
      <c r="IQN4" s="995"/>
      <c r="IQO4" s="995"/>
      <c r="IQP4" s="995"/>
      <c r="IQQ4" s="995"/>
      <c r="IQR4" s="995"/>
      <c r="IQS4" s="995"/>
      <c r="IQT4" s="995"/>
      <c r="IQU4" s="995"/>
      <c r="IQV4" s="995"/>
      <c r="IQW4" s="995"/>
      <c r="IQX4" s="995"/>
      <c r="IQY4" s="995"/>
      <c r="IQZ4" s="995"/>
      <c r="IRA4" s="995"/>
      <c r="IRB4" s="995"/>
      <c r="IRC4" s="995"/>
      <c r="IRD4" s="995"/>
      <c r="IRE4" s="995"/>
      <c r="IRF4" s="995"/>
      <c r="IRG4" s="995"/>
      <c r="IRH4" s="995"/>
      <c r="IRI4" s="995"/>
      <c r="IRJ4" s="995"/>
      <c r="IRK4" s="995"/>
      <c r="IRL4" s="995"/>
      <c r="IRM4" s="995"/>
      <c r="IRN4" s="995"/>
      <c r="IRO4" s="995"/>
      <c r="IRP4" s="995"/>
      <c r="IRQ4" s="995"/>
      <c r="IRR4" s="995"/>
      <c r="IRS4" s="995"/>
      <c r="IRT4" s="995"/>
      <c r="IRU4" s="995"/>
      <c r="IRV4" s="995"/>
      <c r="IRW4" s="995"/>
      <c r="IRX4" s="995"/>
      <c r="IRY4" s="995"/>
      <c r="IRZ4" s="995"/>
      <c r="ISA4" s="995"/>
      <c r="ISB4" s="995"/>
      <c r="ISC4" s="995"/>
      <c r="ISD4" s="995"/>
      <c r="ISE4" s="995"/>
      <c r="ISF4" s="995"/>
      <c r="ISG4" s="995"/>
      <c r="ISH4" s="995"/>
      <c r="ISI4" s="995"/>
      <c r="ISJ4" s="995"/>
      <c r="ISK4" s="995"/>
      <c r="ISL4" s="995"/>
      <c r="ISM4" s="995"/>
      <c r="ISN4" s="995"/>
      <c r="ISO4" s="995"/>
      <c r="ISP4" s="995"/>
      <c r="ISQ4" s="995"/>
      <c r="ISR4" s="995"/>
      <c r="ISS4" s="995"/>
      <c r="IST4" s="995"/>
      <c r="ISU4" s="995"/>
      <c r="ISV4" s="995"/>
      <c r="ISW4" s="995"/>
      <c r="ISX4" s="995"/>
      <c r="ISY4" s="995"/>
      <c r="ISZ4" s="995"/>
      <c r="ITA4" s="995"/>
      <c r="ITB4" s="995"/>
      <c r="ITC4" s="995"/>
      <c r="ITD4" s="995"/>
      <c r="ITE4" s="995"/>
      <c r="ITF4" s="995"/>
      <c r="ITG4" s="995"/>
      <c r="ITH4" s="995"/>
      <c r="ITI4" s="995"/>
      <c r="ITJ4" s="995"/>
      <c r="ITK4" s="995"/>
      <c r="ITL4" s="995"/>
      <c r="ITM4" s="995"/>
      <c r="ITN4" s="995"/>
      <c r="ITO4" s="995"/>
      <c r="ITP4" s="995"/>
      <c r="ITQ4" s="995"/>
      <c r="ITR4" s="995"/>
      <c r="ITS4" s="995"/>
      <c r="ITT4" s="995"/>
      <c r="ITU4" s="995"/>
      <c r="ITV4" s="995"/>
      <c r="ITW4" s="995"/>
      <c r="ITX4" s="995"/>
      <c r="ITY4" s="995"/>
      <c r="ITZ4" s="995"/>
      <c r="IUA4" s="995"/>
      <c r="IUB4" s="995"/>
      <c r="IUC4" s="995"/>
      <c r="IUD4" s="995"/>
      <c r="IUE4" s="995"/>
      <c r="IUF4" s="995"/>
      <c r="IUG4" s="995"/>
      <c r="IUH4" s="995"/>
      <c r="IUI4" s="995"/>
      <c r="IUJ4" s="995"/>
      <c r="IUK4" s="995"/>
      <c r="IUL4" s="995"/>
      <c r="IUM4" s="995"/>
      <c r="IUN4" s="995"/>
      <c r="IUO4" s="995"/>
      <c r="IUP4" s="995"/>
      <c r="IUQ4" s="995"/>
      <c r="IUR4" s="995"/>
      <c r="IUS4" s="995"/>
      <c r="IUT4" s="995"/>
      <c r="IUU4" s="995"/>
      <c r="IUV4" s="995"/>
      <c r="IUW4" s="995"/>
      <c r="IUX4" s="995"/>
      <c r="IUY4" s="995"/>
      <c r="IUZ4" s="995"/>
      <c r="IVA4" s="995"/>
      <c r="IVB4" s="995"/>
      <c r="IVC4" s="995"/>
      <c r="IVD4" s="995"/>
      <c r="IVE4" s="995"/>
      <c r="IVF4" s="995"/>
      <c r="IVG4" s="995"/>
      <c r="IVH4" s="995"/>
      <c r="IVI4" s="995"/>
      <c r="IVJ4" s="995"/>
      <c r="IVK4" s="995"/>
      <c r="IVL4" s="995"/>
      <c r="IVM4" s="995"/>
      <c r="IVN4" s="995"/>
      <c r="IVO4" s="995"/>
      <c r="IVP4" s="995"/>
      <c r="IVQ4" s="995"/>
      <c r="IVR4" s="995"/>
      <c r="IVS4" s="995"/>
      <c r="IVT4" s="995"/>
      <c r="IVU4" s="995"/>
      <c r="IVV4" s="995"/>
      <c r="IVW4" s="995"/>
      <c r="IVX4" s="995"/>
      <c r="IVY4" s="995"/>
      <c r="IVZ4" s="995"/>
      <c r="IWA4" s="995"/>
      <c r="IWB4" s="995"/>
      <c r="IWC4" s="995"/>
      <c r="IWD4" s="995"/>
      <c r="IWE4" s="995"/>
      <c r="IWF4" s="995"/>
      <c r="IWG4" s="995"/>
      <c r="IWH4" s="995"/>
      <c r="IWI4" s="995"/>
      <c r="IWJ4" s="995"/>
      <c r="IWK4" s="995"/>
      <c r="IWL4" s="995"/>
      <c r="IWM4" s="995"/>
      <c r="IWN4" s="995"/>
      <c r="IWO4" s="995"/>
      <c r="IWP4" s="995"/>
      <c r="IWQ4" s="995"/>
      <c r="IWR4" s="995"/>
      <c r="IWS4" s="995"/>
      <c r="IWT4" s="995"/>
      <c r="IWU4" s="995"/>
      <c r="IWV4" s="995"/>
      <c r="IWW4" s="995"/>
      <c r="IWX4" s="995"/>
      <c r="IWY4" s="995"/>
      <c r="IWZ4" s="995"/>
      <c r="IXA4" s="995"/>
      <c r="IXB4" s="995"/>
      <c r="IXC4" s="995"/>
      <c r="IXD4" s="995"/>
      <c r="IXE4" s="995"/>
      <c r="IXF4" s="995"/>
      <c r="IXG4" s="995"/>
      <c r="IXH4" s="995"/>
      <c r="IXI4" s="995"/>
      <c r="IXJ4" s="995"/>
      <c r="IXK4" s="995"/>
      <c r="IXL4" s="995"/>
      <c r="IXM4" s="995"/>
      <c r="IXN4" s="995"/>
      <c r="IXO4" s="995"/>
      <c r="IXP4" s="995"/>
      <c r="IXQ4" s="995"/>
      <c r="IXR4" s="995"/>
      <c r="IXS4" s="995"/>
      <c r="IXT4" s="995"/>
      <c r="IXU4" s="995"/>
      <c r="IXV4" s="995"/>
      <c r="IXW4" s="995"/>
      <c r="IXX4" s="995"/>
      <c r="IXY4" s="995"/>
      <c r="IXZ4" s="995"/>
      <c r="IYA4" s="995"/>
      <c r="IYB4" s="995"/>
      <c r="IYC4" s="995"/>
      <c r="IYD4" s="995"/>
      <c r="IYE4" s="995"/>
      <c r="IYF4" s="995"/>
      <c r="IYG4" s="995"/>
      <c r="IYH4" s="995"/>
      <c r="IYI4" s="995"/>
      <c r="IYJ4" s="995"/>
      <c r="IYK4" s="995"/>
      <c r="IYL4" s="995"/>
      <c r="IYM4" s="995"/>
      <c r="IYN4" s="995"/>
      <c r="IYO4" s="995"/>
      <c r="IYP4" s="995"/>
      <c r="IYQ4" s="995"/>
      <c r="IYR4" s="995"/>
      <c r="IYS4" s="995"/>
      <c r="IYT4" s="995"/>
      <c r="IYU4" s="995"/>
      <c r="IYV4" s="995"/>
      <c r="IYW4" s="995"/>
      <c r="IYX4" s="995"/>
      <c r="IYY4" s="995"/>
      <c r="IYZ4" s="995"/>
      <c r="IZA4" s="995"/>
      <c r="IZB4" s="995"/>
      <c r="IZC4" s="995"/>
      <c r="IZD4" s="995"/>
      <c r="IZE4" s="995"/>
      <c r="IZF4" s="995"/>
      <c r="IZG4" s="995"/>
      <c r="IZH4" s="995"/>
      <c r="IZI4" s="995"/>
      <c r="IZJ4" s="995"/>
      <c r="IZK4" s="995"/>
      <c r="IZL4" s="995"/>
      <c r="IZM4" s="995"/>
      <c r="IZN4" s="995"/>
      <c r="IZO4" s="995"/>
      <c r="IZP4" s="995"/>
      <c r="IZQ4" s="995"/>
      <c r="IZR4" s="995"/>
      <c r="IZS4" s="995"/>
      <c r="IZT4" s="995"/>
      <c r="IZU4" s="995"/>
      <c r="IZV4" s="995"/>
      <c r="IZW4" s="995"/>
      <c r="IZX4" s="995"/>
      <c r="IZY4" s="995"/>
      <c r="IZZ4" s="995"/>
      <c r="JAA4" s="995"/>
      <c r="JAB4" s="995"/>
      <c r="JAC4" s="995"/>
      <c r="JAD4" s="995"/>
      <c r="JAE4" s="995"/>
      <c r="JAF4" s="995"/>
      <c r="JAG4" s="995"/>
      <c r="JAH4" s="995"/>
      <c r="JAI4" s="995"/>
      <c r="JAJ4" s="995"/>
      <c r="JAK4" s="995"/>
      <c r="JAL4" s="995"/>
      <c r="JAM4" s="995"/>
      <c r="JAN4" s="995"/>
      <c r="JAO4" s="995"/>
      <c r="JAP4" s="995"/>
      <c r="JAQ4" s="995"/>
      <c r="JAR4" s="995"/>
      <c r="JAS4" s="995"/>
      <c r="JAT4" s="995"/>
      <c r="JAU4" s="995"/>
      <c r="JAV4" s="995"/>
      <c r="JAW4" s="995"/>
      <c r="JAX4" s="995"/>
      <c r="JAY4" s="995"/>
      <c r="JAZ4" s="995"/>
      <c r="JBA4" s="995"/>
      <c r="JBB4" s="995"/>
      <c r="JBC4" s="995"/>
      <c r="JBD4" s="995"/>
      <c r="JBE4" s="995"/>
      <c r="JBF4" s="995"/>
      <c r="JBG4" s="995"/>
      <c r="JBH4" s="995"/>
      <c r="JBI4" s="995"/>
      <c r="JBJ4" s="995"/>
      <c r="JBK4" s="995"/>
      <c r="JBL4" s="995"/>
      <c r="JBM4" s="995"/>
      <c r="JBN4" s="995"/>
      <c r="JBO4" s="995"/>
      <c r="JBP4" s="995"/>
      <c r="JBQ4" s="995"/>
      <c r="JBR4" s="995"/>
      <c r="JBS4" s="995"/>
      <c r="JBT4" s="995"/>
      <c r="JBU4" s="995"/>
      <c r="JBV4" s="995"/>
      <c r="JBW4" s="995"/>
      <c r="JBX4" s="995"/>
      <c r="JBY4" s="995"/>
      <c r="JBZ4" s="995"/>
      <c r="JCA4" s="995"/>
      <c r="JCB4" s="995"/>
      <c r="JCC4" s="995"/>
      <c r="JCD4" s="995"/>
      <c r="JCE4" s="995"/>
      <c r="JCF4" s="995"/>
      <c r="JCG4" s="995"/>
      <c r="JCH4" s="995"/>
      <c r="JCI4" s="995"/>
      <c r="JCJ4" s="995"/>
      <c r="JCK4" s="995"/>
      <c r="JCL4" s="995"/>
      <c r="JCM4" s="995"/>
      <c r="JCN4" s="995"/>
      <c r="JCO4" s="995"/>
      <c r="JCP4" s="995"/>
      <c r="JCQ4" s="995"/>
      <c r="JCR4" s="995"/>
      <c r="JCS4" s="995"/>
      <c r="JCT4" s="995"/>
      <c r="JCU4" s="995"/>
      <c r="JCV4" s="995"/>
      <c r="JCW4" s="995"/>
      <c r="JCX4" s="995"/>
      <c r="JCY4" s="995"/>
      <c r="JCZ4" s="995"/>
      <c r="JDA4" s="995"/>
      <c r="JDB4" s="995"/>
      <c r="JDC4" s="995"/>
      <c r="JDD4" s="995"/>
      <c r="JDE4" s="995"/>
      <c r="JDF4" s="995"/>
      <c r="JDG4" s="995"/>
      <c r="JDH4" s="995"/>
      <c r="JDI4" s="995"/>
      <c r="JDJ4" s="995"/>
      <c r="JDK4" s="995"/>
      <c r="JDL4" s="995"/>
      <c r="JDM4" s="995"/>
      <c r="JDN4" s="995"/>
      <c r="JDO4" s="995"/>
      <c r="JDP4" s="995"/>
      <c r="JDQ4" s="995"/>
      <c r="JDR4" s="995"/>
      <c r="JDS4" s="995"/>
      <c r="JDT4" s="995"/>
      <c r="JDU4" s="995"/>
      <c r="JDV4" s="995"/>
      <c r="JDW4" s="995"/>
      <c r="JDX4" s="995"/>
      <c r="JDY4" s="995"/>
      <c r="JDZ4" s="995"/>
      <c r="JEA4" s="995"/>
      <c r="JEB4" s="995"/>
      <c r="JEC4" s="995"/>
      <c r="JED4" s="995"/>
      <c r="JEE4" s="995"/>
      <c r="JEF4" s="995"/>
      <c r="JEG4" s="995"/>
      <c r="JEH4" s="995"/>
      <c r="JEI4" s="995"/>
      <c r="JEJ4" s="995"/>
      <c r="JEK4" s="995"/>
      <c r="JEL4" s="995"/>
      <c r="JEM4" s="995"/>
      <c r="JEN4" s="995"/>
      <c r="JEO4" s="995"/>
      <c r="JEP4" s="995"/>
      <c r="JEQ4" s="995"/>
      <c r="JER4" s="995"/>
      <c r="JES4" s="995"/>
      <c r="JET4" s="995"/>
      <c r="JEU4" s="995"/>
      <c r="JEV4" s="995"/>
      <c r="JEW4" s="995"/>
      <c r="JEX4" s="995"/>
      <c r="JEY4" s="995"/>
      <c r="JEZ4" s="995"/>
      <c r="JFA4" s="995"/>
      <c r="JFB4" s="995"/>
      <c r="JFC4" s="995"/>
      <c r="JFD4" s="995"/>
      <c r="JFE4" s="995"/>
      <c r="JFF4" s="995"/>
      <c r="JFG4" s="995"/>
      <c r="JFH4" s="995"/>
      <c r="JFI4" s="995"/>
      <c r="JFJ4" s="995"/>
      <c r="JFK4" s="995"/>
      <c r="JFL4" s="995"/>
      <c r="JFM4" s="995"/>
      <c r="JFN4" s="995"/>
      <c r="JFO4" s="995"/>
      <c r="JFP4" s="995"/>
      <c r="JFQ4" s="995"/>
      <c r="JFR4" s="995"/>
      <c r="JFS4" s="995"/>
      <c r="JFT4" s="995"/>
      <c r="JFU4" s="995"/>
      <c r="JFV4" s="995"/>
      <c r="JFW4" s="995"/>
      <c r="JFX4" s="995"/>
      <c r="JFY4" s="995"/>
      <c r="JFZ4" s="995"/>
      <c r="JGA4" s="995"/>
      <c r="JGB4" s="995"/>
      <c r="JGC4" s="995"/>
      <c r="JGD4" s="995"/>
      <c r="JGE4" s="995"/>
      <c r="JGF4" s="995"/>
      <c r="JGG4" s="995"/>
      <c r="JGH4" s="995"/>
      <c r="JGI4" s="995"/>
      <c r="JGJ4" s="995"/>
      <c r="JGK4" s="995"/>
      <c r="JGL4" s="995"/>
      <c r="JGM4" s="995"/>
      <c r="JGN4" s="995"/>
      <c r="JGO4" s="995"/>
      <c r="JGP4" s="995"/>
      <c r="JGQ4" s="995"/>
      <c r="JGR4" s="995"/>
      <c r="JGS4" s="995"/>
      <c r="JGT4" s="995"/>
      <c r="JGU4" s="995"/>
      <c r="JGV4" s="995"/>
      <c r="JGW4" s="995"/>
      <c r="JGX4" s="995"/>
      <c r="JGY4" s="995"/>
      <c r="JGZ4" s="995"/>
      <c r="JHA4" s="995"/>
      <c r="JHB4" s="995"/>
      <c r="JHC4" s="995"/>
      <c r="JHD4" s="995"/>
      <c r="JHE4" s="995"/>
      <c r="JHF4" s="995"/>
      <c r="JHG4" s="995"/>
      <c r="JHH4" s="995"/>
      <c r="JHI4" s="995"/>
      <c r="JHJ4" s="995"/>
      <c r="JHK4" s="995"/>
      <c r="JHL4" s="995"/>
      <c r="JHM4" s="995"/>
      <c r="JHN4" s="995"/>
      <c r="JHO4" s="995"/>
      <c r="JHP4" s="995"/>
      <c r="JHQ4" s="995"/>
      <c r="JHR4" s="995"/>
      <c r="JHS4" s="995"/>
      <c r="JHT4" s="995"/>
      <c r="JHU4" s="995"/>
      <c r="JHV4" s="995"/>
      <c r="JHW4" s="995"/>
      <c r="JHX4" s="995"/>
      <c r="JHY4" s="995"/>
      <c r="JHZ4" s="995"/>
      <c r="JIA4" s="995"/>
      <c r="JIB4" s="995"/>
      <c r="JIC4" s="995"/>
      <c r="JID4" s="995"/>
      <c r="JIE4" s="995"/>
      <c r="JIF4" s="995"/>
      <c r="JIG4" s="995"/>
      <c r="JIH4" s="995"/>
      <c r="JII4" s="995"/>
      <c r="JIJ4" s="995"/>
      <c r="JIK4" s="995"/>
      <c r="JIL4" s="995"/>
      <c r="JIM4" s="995"/>
      <c r="JIN4" s="995"/>
      <c r="JIO4" s="995"/>
      <c r="JIP4" s="995"/>
      <c r="JIQ4" s="995"/>
      <c r="JIR4" s="995"/>
      <c r="JIS4" s="995"/>
      <c r="JIT4" s="995"/>
      <c r="JIU4" s="995"/>
      <c r="JIV4" s="995"/>
      <c r="JIW4" s="995"/>
      <c r="JIX4" s="995"/>
      <c r="JIY4" s="995"/>
      <c r="JIZ4" s="995"/>
      <c r="JJA4" s="995"/>
      <c r="JJB4" s="995"/>
      <c r="JJC4" s="995"/>
      <c r="JJD4" s="995"/>
      <c r="JJE4" s="995"/>
      <c r="JJF4" s="995"/>
      <c r="JJG4" s="995"/>
      <c r="JJH4" s="995"/>
      <c r="JJI4" s="995"/>
      <c r="JJJ4" s="995"/>
      <c r="JJK4" s="995"/>
      <c r="JJL4" s="995"/>
      <c r="JJM4" s="995"/>
      <c r="JJN4" s="995"/>
      <c r="JJO4" s="995"/>
      <c r="JJP4" s="995"/>
      <c r="JJQ4" s="995"/>
      <c r="JJR4" s="995"/>
      <c r="JJS4" s="995"/>
      <c r="JJT4" s="995"/>
      <c r="JJU4" s="995"/>
      <c r="JJV4" s="995"/>
      <c r="JJW4" s="995"/>
      <c r="JJX4" s="995"/>
      <c r="JJY4" s="995"/>
      <c r="JJZ4" s="995"/>
      <c r="JKA4" s="995"/>
      <c r="JKB4" s="995"/>
      <c r="JKC4" s="995"/>
      <c r="JKD4" s="995"/>
      <c r="JKE4" s="995"/>
      <c r="JKF4" s="995"/>
      <c r="JKG4" s="995"/>
      <c r="JKH4" s="995"/>
      <c r="JKI4" s="995"/>
      <c r="JKJ4" s="995"/>
      <c r="JKK4" s="995"/>
      <c r="JKL4" s="995"/>
      <c r="JKM4" s="995"/>
      <c r="JKN4" s="995"/>
      <c r="JKO4" s="995"/>
      <c r="JKP4" s="995"/>
      <c r="JKQ4" s="995"/>
      <c r="JKR4" s="995"/>
      <c r="JKS4" s="995"/>
      <c r="JKT4" s="995"/>
      <c r="JKU4" s="995"/>
      <c r="JKV4" s="995"/>
      <c r="JKW4" s="995"/>
      <c r="JKX4" s="995"/>
      <c r="JKY4" s="995"/>
      <c r="JKZ4" s="995"/>
      <c r="JLA4" s="995"/>
      <c r="JLB4" s="995"/>
      <c r="JLC4" s="995"/>
      <c r="JLD4" s="995"/>
      <c r="JLE4" s="995"/>
      <c r="JLF4" s="995"/>
      <c r="JLG4" s="995"/>
      <c r="JLH4" s="995"/>
      <c r="JLI4" s="995"/>
      <c r="JLJ4" s="995"/>
      <c r="JLK4" s="995"/>
      <c r="JLL4" s="995"/>
      <c r="JLM4" s="995"/>
      <c r="JLN4" s="995"/>
      <c r="JLO4" s="995"/>
      <c r="JLP4" s="995"/>
      <c r="JLQ4" s="995"/>
      <c r="JLR4" s="995"/>
      <c r="JLS4" s="995"/>
      <c r="JLT4" s="995"/>
      <c r="JLU4" s="995"/>
      <c r="JLV4" s="995"/>
      <c r="JLW4" s="995"/>
      <c r="JLX4" s="995"/>
      <c r="JLY4" s="995"/>
      <c r="JLZ4" s="995"/>
      <c r="JMA4" s="995"/>
      <c r="JMB4" s="995"/>
      <c r="JMC4" s="995"/>
      <c r="JMD4" s="995"/>
      <c r="JME4" s="995"/>
      <c r="JMF4" s="995"/>
      <c r="JMG4" s="995"/>
      <c r="JMH4" s="995"/>
      <c r="JMI4" s="995"/>
      <c r="JMJ4" s="995"/>
      <c r="JMK4" s="995"/>
      <c r="JML4" s="995"/>
      <c r="JMM4" s="995"/>
      <c r="JMN4" s="995"/>
      <c r="JMO4" s="995"/>
      <c r="JMP4" s="995"/>
      <c r="JMQ4" s="995"/>
      <c r="JMR4" s="995"/>
      <c r="JMS4" s="995"/>
      <c r="JMT4" s="995"/>
      <c r="JMU4" s="995"/>
      <c r="JMV4" s="995"/>
      <c r="JMW4" s="995"/>
      <c r="JMX4" s="995"/>
      <c r="JMY4" s="995"/>
      <c r="JMZ4" s="995"/>
      <c r="JNA4" s="995"/>
      <c r="JNB4" s="995"/>
      <c r="JNC4" s="995"/>
      <c r="JND4" s="995"/>
      <c r="JNE4" s="995"/>
      <c r="JNF4" s="995"/>
      <c r="JNG4" s="995"/>
      <c r="JNH4" s="995"/>
      <c r="JNI4" s="995"/>
      <c r="JNJ4" s="995"/>
      <c r="JNK4" s="995"/>
      <c r="JNL4" s="995"/>
      <c r="JNM4" s="995"/>
      <c r="JNN4" s="995"/>
      <c r="JNO4" s="995"/>
      <c r="JNP4" s="995"/>
      <c r="JNQ4" s="995"/>
      <c r="JNR4" s="995"/>
      <c r="JNS4" s="995"/>
      <c r="JNT4" s="995"/>
      <c r="JNU4" s="995"/>
      <c r="JNV4" s="995"/>
      <c r="JNW4" s="995"/>
      <c r="JNX4" s="995"/>
      <c r="JNY4" s="995"/>
      <c r="JNZ4" s="995"/>
      <c r="JOA4" s="995"/>
      <c r="JOB4" s="995"/>
      <c r="JOC4" s="995"/>
      <c r="JOD4" s="995"/>
      <c r="JOE4" s="995"/>
      <c r="JOF4" s="995"/>
      <c r="JOG4" s="995"/>
      <c r="JOH4" s="995"/>
      <c r="JOI4" s="995"/>
      <c r="JOJ4" s="995"/>
      <c r="JOK4" s="995"/>
      <c r="JOL4" s="995"/>
      <c r="JOM4" s="995"/>
      <c r="JON4" s="995"/>
      <c r="JOO4" s="995"/>
      <c r="JOP4" s="995"/>
      <c r="JOQ4" s="995"/>
      <c r="JOR4" s="995"/>
      <c r="JOS4" s="995"/>
      <c r="JOT4" s="995"/>
      <c r="JOU4" s="995"/>
      <c r="JOV4" s="995"/>
      <c r="JOW4" s="995"/>
      <c r="JOX4" s="995"/>
      <c r="JOY4" s="995"/>
      <c r="JOZ4" s="995"/>
      <c r="JPA4" s="995"/>
      <c r="JPB4" s="995"/>
      <c r="JPC4" s="995"/>
      <c r="JPD4" s="995"/>
      <c r="JPE4" s="995"/>
      <c r="JPF4" s="995"/>
      <c r="JPG4" s="995"/>
      <c r="JPH4" s="995"/>
      <c r="JPI4" s="995"/>
      <c r="JPJ4" s="995"/>
      <c r="JPK4" s="995"/>
      <c r="JPL4" s="995"/>
      <c r="JPM4" s="995"/>
      <c r="JPN4" s="995"/>
      <c r="JPO4" s="995"/>
      <c r="JPP4" s="995"/>
      <c r="JPQ4" s="995"/>
      <c r="JPR4" s="995"/>
      <c r="JPS4" s="995"/>
      <c r="JPT4" s="995"/>
      <c r="JPU4" s="995"/>
      <c r="JPV4" s="995"/>
      <c r="JPW4" s="995"/>
      <c r="JPX4" s="995"/>
      <c r="JPY4" s="995"/>
      <c r="JPZ4" s="995"/>
      <c r="JQA4" s="995"/>
      <c r="JQB4" s="995"/>
      <c r="JQC4" s="995"/>
      <c r="JQD4" s="995"/>
      <c r="JQE4" s="995"/>
      <c r="JQF4" s="995"/>
      <c r="JQG4" s="995"/>
      <c r="JQH4" s="995"/>
      <c r="JQI4" s="995"/>
      <c r="JQJ4" s="995"/>
      <c r="JQK4" s="995"/>
      <c r="JQL4" s="995"/>
      <c r="JQM4" s="995"/>
      <c r="JQN4" s="995"/>
      <c r="JQO4" s="995"/>
      <c r="JQP4" s="995"/>
      <c r="JQQ4" s="995"/>
      <c r="JQR4" s="995"/>
      <c r="JQS4" s="995"/>
      <c r="JQT4" s="995"/>
      <c r="JQU4" s="995"/>
      <c r="JQV4" s="995"/>
      <c r="JQW4" s="995"/>
      <c r="JQX4" s="995"/>
      <c r="JQY4" s="995"/>
      <c r="JQZ4" s="995"/>
      <c r="JRA4" s="995"/>
      <c r="JRB4" s="995"/>
      <c r="JRC4" s="995"/>
      <c r="JRD4" s="995"/>
      <c r="JRE4" s="995"/>
      <c r="JRF4" s="995"/>
      <c r="JRG4" s="995"/>
      <c r="JRH4" s="995"/>
      <c r="JRI4" s="995"/>
      <c r="JRJ4" s="995"/>
      <c r="JRK4" s="995"/>
      <c r="JRL4" s="995"/>
      <c r="JRM4" s="995"/>
      <c r="JRN4" s="995"/>
      <c r="JRO4" s="995"/>
      <c r="JRP4" s="995"/>
      <c r="JRQ4" s="995"/>
      <c r="JRR4" s="995"/>
      <c r="JRS4" s="995"/>
      <c r="JRT4" s="995"/>
      <c r="JRU4" s="995"/>
      <c r="JRV4" s="995"/>
      <c r="JRW4" s="995"/>
      <c r="JRX4" s="995"/>
      <c r="JRY4" s="995"/>
      <c r="JRZ4" s="995"/>
      <c r="JSA4" s="995"/>
      <c r="JSB4" s="995"/>
      <c r="JSC4" s="995"/>
      <c r="JSD4" s="995"/>
      <c r="JSE4" s="995"/>
      <c r="JSF4" s="995"/>
      <c r="JSG4" s="995"/>
      <c r="JSH4" s="995"/>
      <c r="JSI4" s="995"/>
      <c r="JSJ4" s="995"/>
      <c r="JSK4" s="995"/>
      <c r="JSL4" s="995"/>
      <c r="JSM4" s="995"/>
      <c r="JSN4" s="995"/>
      <c r="JSO4" s="995"/>
      <c r="JSP4" s="995"/>
      <c r="JSQ4" s="995"/>
      <c r="JSR4" s="995"/>
      <c r="JSS4" s="995"/>
      <c r="JST4" s="995"/>
      <c r="JSU4" s="995"/>
      <c r="JSV4" s="995"/>
      <c r="JSW4" s="995"/>
      <c r="JSX4" s="995"/>
      <c r="JSY4" s="995"/>
      <c r="JSZ4" s="995"/>
      <c r="JTA4" s="995"/>
      <c r="JTB4" s="995"/>
      <c r="JTC4" s="995"/>
      <c r="JTD4" s="995"/>
      <c r="JTE4" s="995"/>
      <c r="JTF4" s="995"/>
      <c r="JTG4" s="995"/>
      <c r="JTH4" s="995"/>
      <c r="JTI4" s="995"/>
      <c r="JTJ4" s="995"/>
      <c r="JTK4" s="995"/>
      <c r="JTL4" s="995"/>
      <c r="JTM4" s="995"/>
      <c r="JTN4" s="995"/>
      <c r="JTO4" s="995"/>
      <c r="JTP4" s="995"/>
      <c r="JTQ4" s="995"/>
      <c r="JTR4" s="995"/>
      <c r="JTS4" s="995"/>
      <c r="JTT4" s="995"/>
      <c r="JTU4" s="995"/>
      <c r="JTV4" s="995"/>
      <c r="JTW4" s="995"/>
      <c r="JTX4" s="995"/>
      <c r="JTY4" s="995"/>
      <c r="JTZ4" s="995"/>
      <c r="JUA4" s="995"/>
      <c r="JUB4" s="995"/>
      <c r="JUC4" s="995"/>
      <c r="JUD4" s="995"/>
      <c r="JUE4" s="995"/>
      <c r="JUF4" s="995"/>
      <c r="JUG4" s="995"/>
      <c r="JUH4" s="995"/>
      <c r="JUI4" s="995"/>
      <c r="JUJ4" s="995"/>
      <c r="JUK4" s="995"/>
      <c r="JUL4" s="995"/>
      <c r="JUM4" s="995"/>
      <c r="JUN4" s="995"/>
      <c r="JUO4" s="995"/>
      <c r="JUP4" s="995"/>
      <c r="JUQ4" s="995"/>
      <c r="JUR4" s="995"/>
      <c r="JUS4" s="995"/>
      <c r="JUT4" s="995"/>
      <c r="JUU4" s="995"/>
      <c r="JUV4" s="995"/>
      <c r="JUW4" s="995"/>
      <c r="JUX4" s="995"/>
      <c r="JUY4" s="995"/>
      <c r="JUZ4" s="995"/>
      <c r="JVA4" s="995"/>
      <c r="JVB4" s="995"/>
      <c r="JVC4" s="995"/>
      <c r="JVD4" s="995"/>
      <c r="JVE4" s="995"/>
      <c r="JVF4" s="995"/>
      <c r="JVG4" s="995"/>
      <c r="JVH4" s="995"/>
      <c r="JVI4" s="995"/>
      <c r="JVJ4" s="995"/>
      <c r="JVK4" s="995"/>
      <c r="JVL4" s="995"/>
      <c r="JVM4" s="995"/>
      <c r="JVN4" s="995"/>
      <c r="JVO4" s="995"/>
      <c r="JVP4" s="995"/>
      <c r="JVQ4" s="995"/>
      <c r="JVR4" s="995"/>
      <c r="JVS4" s="995"/>
      <c r="JVT4" s="995"/>
      <c r="JVU4" s="995"/>
      <c r="JVV4" s="995"/>
      <c r="JVW4" s="995"/>
      <c r="JVX4" s="995"/>
      <c r="JVY4" s="995"/>
      <c r="JVZ4" s="995"/>
      <c r="JWA4" s="995"/>
      <c r="JWB4" s="995"/>
      <c r="JWC4" s="995"/>
      <c r="JWD4" s="995"/>
      <c r="JWE4" s="995"/>
      <c r="JWF4" s="995"/>
      <c r="JWG4" s="995"/>
      <c r="JWH4" s="995"/>
      <c r="JWI4" s="995"/>
      <c r="JWJ4" s="995"/>
      <c r="JWK4" s="995"/>
      <c r="JWL4" s="995"/>
      <c r="JWM4" s="995"/>
      <c r="JWN4" s="995"/>
      <c r="JWO4" s="995"/>
      <c r="JWP4" s="995"/>
      <c r="JWQ4" s="995"/>
      <c r="JWR4" s="995"/>
      <c r="JWS4" s="995"/>
      <c r="JWT4" s="995"/>
      <c r="JWU4" s="995"/>
      <c r="JWV4" s="995"/>
      <c r="JWW4" s="995"/>
      <c r="JWX4" s="995"/>
      <c r="JWY4" s="995"/>
      <c r="JWZ4" s="995"/>
      <c r="JXA4" s="995"/>
      <c r="JXB4" s="995"/>
      <c r="JXC4" s="995"/>
      <c r="JXD4" s="995"/>
      <c r="JXE4" s="995"/>
      <c r="JXF4" s="995"/>
      <c r="JXG4" s="995"/>
      <c r="JXH4" s="995"/>
      <c r="JXI4" s="995"/>
      <c r="JXJ4" s="995"/>
      <c r="JXK4" s="995"/>
      <c r="JXL4" s="995"/>
      <c r="JXM4" s="995"/>
      <c r="JXN4" s="995"/>
      <c r="JXO4" s="995"/>
      <c r="JXP4" s="995"/>
      <c r="JXQ4" s="995"/>
      <c r="JXR4" s="995"/>
      <c r="JXS4" s="995"/>
      <c r="JXT4" s="995"/>
      <c r="JXU4" s="995"/>
      <c r="JXV4" s="995"/>
      <c r="JXW4" s="995"/>
      <c r="JXX4" s="995"/>
      <c r="JXY4" s="995"/>
      <c r="JXZ4" s="995"/>
      <c r="JYA4" s="995"/>
      <c r="JYB4" s="995"/>
      <c r="JYC4" s="995"/>
      <c r="JYD4" s="995"/>
      <c r="JYE4" s="995"/>
      <c r="JYF4" s="995"/>
      <c r="JYG4" s="995"/>
      <c r="JYH4" s="995"/>
      <c r="JYI4" s="995"/>
      <c r="JYJ4" s="995"/>
      <c r="JYK4" s="995"/>
      <c r="JYL4" s="995"/>
      <c r="JYM4" s="995"/>
      <c r="JYN4" s="995"/>
      <c r="JYO4" s="995"/>
      <c r="JYP4" s="995"/>
      <c r="JYQ4" s="995"/>
      <c r="JYR4" s="995"/>
      <c r="JYS4" s="995"/>
      <c r="JYT4" s="995"/>
      <c r="JYU4" s="995"/>
      <c r="JYV4" s="995"/>
      <c r="JYW4" s="995"/>
      <c r="JYX4" s="995"/>
      <c r="JYY4" s="995"/>
      <c r="JYZ4" s="995"/>
      <c r="JZA4" s="995"/>
      <c r="JZB4" s="995"/>
      <c r="JZC4" s="995"/>
      <c r="JZD4" s="995"/>
      <c r="JZE4" s="995"/>
      <c r="JZF4" s="995"/>
      <c r="JZG4" s="995"/>
      <c r="JZH4" s="995"/>
      <c r="JZI4" s="995"/>
      <c r="JZJ4" s="995"/>
      <c r="JZK4" s="995"/>
      <c r="JZL4" s="995"/>
      <c r="JZM4" s="995"/>
      <c r="JZN4" s="995"/>
      <c r="JZO4" s="995"/>
      <c r="JZP4" s="995"/>
      <c r="JZQ4" s="995"/>
      <c r="JZR4" s="995"/>
      <c r="JZS4" s="995"/>
      <c r="JZT4" s="995"/>
      <c r="JZU4" s="995"/>
      <c r="JZV4" s="995"/>
      <c r="JZW4" s="995"/>
      <c r="JZX4" s="995"/>
      <c r="JZY4" s="995"/>
      <c r="JZZ4" s="995"/>
      <c r="KAA4" s="995"/>
      <c r="KAB4" s="995"/>
      <c r="KAC4" s="995"/>
      <c r="KAD4" s="995"/>
      <c r="KAE4" s="995"/>
      <c r="KAF4" s="995"/>
      <c r="KAG4" s="995"/>
      <c r="KAH4" s="995"/>
      <c r="KAI4" s="995"/>
      <c r="KAJ4" s="995"/>
      <c r="KAK4" s="995"/>
      <c r="KAL4" s="995"/>
      <c r="KAM4" s="995"/>
      <c r="KAN4" s="995"/>
      <c r="KAO4" s="995"/>
      <c r="KAP4" s="995"/>
      <c r="KAQ4" s="995"/>
      <c r="KAR4" s="995"/>
      <c r="KAS4" s="995"/>
      <c r="KAT4" s="995"/>
      <c r="KAU4" s="995"/>
      <c r="KAV4" s="995"/>
      <c r="KAW4" s="995"/>
      <c r="KAX4" s="995"/>
      <c r="KAY4" s="995"/>
      <c r="KAZ4" s="995"/>
      <c r="KBA4" s="995"/>
      <c r="KBB4" s="995"/>
      <c r="KBC4" s="995"/>
      <c r="KBD4" s="995"/>
      <c r="KBE4" s="995"/>
      <c r="KBF4" s="995"/>
      <c r="KBG4" s="995"/>
      <c r="KBH4" s="995"/>
      <c r="KBI4" s="995"/>
      <c r="KBJ4" s="995"/>
      <c r="KBK4" s="995"/>
      <c r="KBL4" s="995"/>
      <c r="KBM4" s="995"/>
      <c r="KBN4" s="995"/>
      <c r="KBO4" s="995"/>
      <c r="KBP4" s="995"/>
      <c r="KBQ4" s="995"/>
      <c r="KBR4" s="995"/>
      <c r="KBS4" s="995"/>
      <c r="KBT4" s="995"/>
      <c r="KBU4" s="995"/>
      <c r="KBV4" s="995"/>
      <c r="KBW4" s="995"/>
      <c r="KBX4" s="995"/>
      <c r="KBY4" s="995"/>
      <c r="KBZ4" s="995"/>
      <c r="KCA4" s="995"/>
      <c r="KCB4" s="995"/>
      <c r="KCC4" s="995"/>
      <c r="KCD4" s="995"/>
      <c r="KCE4" s="995"/>
      <c r="KCF4" s="995"/>
      <c r="KCG4" s="995"/>
      <c r="KCH4" s="995"/>
      <c r="KCI4" s="995"/>
      <c r="KCJ4" s="995"/>
      <c r="KCK4" s="995"/>
      <c r="KCL4" s="995"/>
      <c r="KCM4" s="995"/>
      <c r="KCN4" s="995"/>
      <c r="KCO4" s="995"/>
      <c r="KCP4" s="995"/>
      <c r="KCQ4" s="995"/>
      <c r="KCR4" s="995"/>
      <c r="KCS4" s="995"/>
      <c r="KCT4" s="995"/>
      <c r="KCU4" s="995"/>
      <c r="KCV4" s="995"/>
      <c r="KCW4" s="995"/>
      <c r="KCX4" s="995"/>
      <c r="KCY4" s="995"/>
      <c r="KCZ4" s="995"/>
      <c r="KDA4" s="995"/>
      <c r="KDB4" s="995"/>
      <c r="KDC4" s="995"/>
      <c r="KDD4" s="995"/>
      <c r="KDE4" s="995"/>
      <c r="KDF4" s="995"/>
      <c r="KDG4" s="995"/>
      <c r="KDH4" s="995"/>
      <c r="KDI4" s="995"/>
      <c r="KDJ4" s="995"/>
      <c r="KDK4" s="995"/>
      <c r="KDL4" s="995"/>
      <c r="KDM4" s="995"/>
      <c r="KDN4" s="995"/>
      <c r="KDO4" s="995"/>
      <c r="KDP4" s="995"/>
      <c r="KDQ4" s="995"/>
      <c r="KDR4" s="995"/>
      <c r="KDS4" s="995"/>
      <c r="KDT4" s="995"/>
      <c r="KDU4" s="995"/>
      <c r="KDV4" s="995"/>
      <c r="KDW4" s="995"/>
      <c r="KDX4" s="995"/>
      <c r="KDY4" s="995"/>
      <c r="KDZ4" s="995"/>
      <c r="KEA4" s="995"/>
      <c r="KEB4" s="995"/>
      <c r="KEC4" s="995"/>
      <c r="KED4" s="995"/>
      <c r="KEE4" s="995"/>
      <c r="KEF4" s="995"/>
      <c r="KEG4" s="995"/>
      <c r="KEH4" s="995"/>
      <c r="KEI4" s="995"/>
      <c r="KEJ4" s="995"/>
      <c r="KEK4" s="995"/>
      <c r="KEL4" s="995"/>
      <c r="KEM4" s="995"/>
      <c r="KEN4" s="995"/>
      <c r="KEO4" s="995"/>
      <c r="KEP4" s="995"/>
      <c r="KEQ4" s="995"/>
      <c r="KER4" s="995"/>
      <c r="KES4" s="995"/>
      <c r="KET4" s="995"/>
      <c r="KEU4" s="995"/>
      <c r="KEV4" s="995"/>
      <c r="KEW4" s="995"/>
      <c r="KEX4" s="995"/>
      <c r="KEY4" s="995"/>
      <c r="KEZ4" s="995"/>
      <c r="KFA4" s="995"/>
      <c r="KFB4" s="995"/>
      <c r="KFC4" s="995"/>
      <c r="KFD4" s="995"/>
      <c r="KFE4" s="995"/>
      <c r="KFF4" s="995"/>
      <c r="KFG4" s="995"/>
      <c r="KFH4" s="995"/>
      <c r="KFI4" s="995"/>
      <c r="KFJ4" s="995"/>
      <c r="KFK4" s="995"/>
      <c r="KFL4" s="995"/>
      <c r="KFM4" s="995"/>
      <c r="KFN4" s="995"/>
      <c r="KFO4" s="995"/>
      <c r="KFP4" s="995"/>
      <c r="KFQ4" s="995"/>
      <c r="KFR4" s="995"/>
      <c r="KFS4" s="995"/>
      <c r="KFT4" s="995"/>
      <c r="KFU4" s="995"/>
      <c r="KFV4" s="995"/>
      <c r="KFW4" s="995"/>
      <c r="KFX4" s="995"/>
      <c r="KFY4" s="995"/>
      <c r="KFZ4" s="995"/>
      <c r="KGA4" s="995"/>
      <c r="KGB4" s="995"/>
      <c r="KGC4" s="995"/>
      <c r="KGD4" s="995"/>
      <c r="KGE4" s="995"/>
      <c r="KGF4" s="995"/>
      <c r="KGG4" s="995"/>
      <c r="KGH4" s="995"/>
      <c r="KGI4" s="995"/>
      <c r="KGJ4" s="995"/>
      <c r="KGK4" s="995"/>
      <c r="KGL4" s="995"/>
      <c r="KGM4" s="995"/>
      <c r="KGN4" s="995"/>
      <c r="KGO4" s="995"/>
      <c r="KGP4" s="995"/>
      <c r="KGQ4" s="995"/>
      <c r="KGR4" s="995"/>
      <c r="KGS4" s="995"/>
      <c r="KGT4" s="995"/>
      <c r="KGU4" s="995"/>
      <c r="KGV4" s="995"/>
      <c r="KGW4" s="995"/>
      <c r="KGX4" s="995"/>
      <c r="KGY4" s="995"/>
      <c r="KGZ4" s="995"/>
      <c r="KHA4" s="995"/>
      <c r="KHB4" s="995"/>
      <c r="KHC4" s="995"/>
      <c r="KHD4" s="995"/>
      <c r="KHE4" s="995"/>
      <c r="KHF4" s="995"/>
      <c r="KHG4" s="995"/>
      <c r="KHH4" s="995"/>
      <c r="KHI4" s="995"/>
      <c r="KHJ4" s="995"/>
      <c r="KHK4" s="995"/>
      <c r="KHL4" s="995"/>
      <c r="KHM4" s="995"/>
      <c r="KHN4" s="995"/>
      <c r="KHO4" s="995"/>
      <c r="KHP4" s="995"/>
      <c r="KHQ4" s="995"/>
      <c r="KHR4" s="995"/>
      <c r="KHS4" s="995"/>
      <c r="KHT4" s="995"/>
      <c r="KHU4" s="995"/>
      <c r="KHV4" s="995"/>
      <c r="KHW4" s="995"/>
      <c r="KHX4" s="995"/>
      <c r="KHY4" s="995"/>
      <c r="KHZ4" s="995"/>
      <c r="KIA4" s="995"/>
      <c r="KIB4" s="995"/>
      <c r="KIC4" s="995"/>
      <c r="KID4" s="995"/>
      <c r="KIE4" s="995"/>
      <c r="KIF4" s="995"/>
      <c r="KIG4" s="995"/>
      <c r="KIH4" s="995"/>
      <c r="KII4" s="995"/>
      <c r="KIJ4" s="995"/>
      <c r="KIK4" s="995"/>
      <c r="KIL4" s="995"/>
      <c r="KIM4" s="995"/>
      <c r="KIN4" s="995"/>
      <c r="KIO4" s="995"/>
      <c r="KIP4" s="995"/>
      <c r="KIQ4" s="995"/>
      <c r="KIR4" s="995"/>
      <c r="KIS4" s="995"/>
      <c r="KIT4" s="995"/>
      <c r="KIU4" s="995"/>
      <c r="KIV4" s="995"/>
      <c r="KIW4" s="995"/>
      <c r="KIX4" s="995"/>
      <c r="KIY4" s="995"/>
      <c r="KIZ4" s="995"/>
      <c r="KJA4" s="995"/>
      <c r="KJB4" s="995"/>
      <c r="KJC4" s="995"/>
      <c r="KJD4" s="995"/>
      <c r="KJE4" s="995"/>
      <c r="KJF4" s="995"/>
      <c r="KJG4" s="995"/>
      <c r="KJH4" s="995"/>
      <c r="KJI4" s="995"/>
      <c r="KJJ4" s="995"/>
      <c r="KJK4" s="995"/>
      <c r="KJL4" s="995"/>
      <c r="KJM4" s="995"/>
      <c r="KJN4" s="995"/>
      <c r="KJO4" s="995"/>
      <c r="KJP4" s="995"/>
      <c r="KJQ4" s="995"/>
      <c r="KJR4" s="995"/>
      <c r="KJS4" s="995"/>
      <c r="KJT4" s="995"/>
      <c r="KJU4" s="995"/>
      <c r="KJV4" s="995"/>
      <c r="KJW4" s="995"/>
      <c r="KJX4" s="995"/>
      <c r="KJY4" s="995"/>
      <c r="KJZ4" s="995"/>
      <c r="KKA4" s="995"/>
      <c r="KKB4" s="995"/>
      <c r="KKC4" s="995"/>
      <c r="KKD4" s="995"/>
      <c r="KKE4" s="995"/>
      <c r="KKF4" s="995"/>
      <c r="KKG4" s="995"/>
      <c r="KKH4" s="995"/>
      <c r="KKI4" s="995"/>
      <c r="KKJ4" s="995"/>
      <c r="KKK4" s="995"/>
      <c r="KKL4" s="995"/>
      <c r="KKM4" s="995"/>
      <c r="KKN4" s="995"/>
      <c r="KKO4" s="995"/>
      <c r="KKP4" s="995"/>
      <c r="KKQ4" s="995"/>
      <c r="KKR4" s="995"/>
      <c r="KKS4" s="995"/>
      <c r="KKT4" s="995"/>
      <c r="KKU4" s="995"/>
      <c r="KKV4" s="995"/>
      <c r="KKW4" s="995"/>
      <c r="KKX4" s="995"/>
      <c r="KKY4" s="995"/>
      <c r="KKZ4" s="995"/>
      <c r="KLA4" s="995"/>
      <c r="KLB4" s="995"/>
      <c r="KLC4" s="995"/>
      <c r="KLD4" s="995"/>
      <c r="KLE4" s="995"/>
      <c r="KLF4" s="995"/>
      <c r="KLG4" s="995"/>
      <c r="KLH4" s="995"/>
      <c r="KLI4" s="995"/>
      <c r="KLJ4" s="995"/>
      <c r="KLK4" s="995"/>
      <c r="KLL4" s="995"/>
      <c r="KLM4" s="995"/>
      <c r="KLN4" s="995"/>
      <c r="KLO4" s="995"/>
      <c r="KLP4" s="995"/>
      <c r="KLQ4" s="995"/>
      <c r="KLR4" s="995"/>
      <c r="KLS4" s="995"/>
      <c r="KLT4" s="995"/>
      <c r="KLU4" s="995"/>
      <c r="KLV4" s="995"/>
      <c r="KLW4" s="995"/>
      <c r="KLX4" s="995"/>
      <c r="KLY4" s="995"/>
      <c r="KLZ4" s="995"/>
      <c r="KMA4" s="995"/>
      <c r="KMB4" s="995"/>
      <c r="KMC4" s="995"/>
      <c r="KMD4" s="995"/>
      <c r="KME4" s="995"/>
      <c r="KMF4" s="995"/>
      <c r="KMG4" s="995"/>
      <c r="KMH4" s="995"/>
      <c r="KMI4" s="995"/>
      <c r="KMJ4" s="995"/>
      <c r="KMK4" s="995"/>
      <c r="KML4" s="995"/>
      <c r="KMM4" s="995"/>
      <c r="KMN4" s="995"/>
      <c r="KMO4" s="995"/>
      <c r="KMP4" s="995"/>
      <c r="KMQ4" s="995"/>
      <c r="KMR4" s="995"/>
      <c r="KMS4" s="995"/>
      <c r="KMT4" s="995"/>
      <c r="KMU4" s="995"/>
      <c r="KMV4" s="995"/>
      <c r="KMW4" s="995"/>
      <c r="KMX4" s="995"/>
      <c r="KMY4" s="995"/>
      <c r="KMZ4" s="995"/>
      <c r="KNA4" s="995"/>
      <c r="KNB4" s="995"/>
      <c r="KNC4" s="995"/>
      <c r="KND4" s="995"/>
      <c r="KNE4" s="995"/>
      <c r="KNF4" s="995"/>
      <c r="KNG4" s="995"/>
      <c r="KNH4" s="995"/>
      <c r="KNI4" s="995"/>
      <c r="KNJ4" s="995"/>
      <c r="KNK4" s="995"/>
      <c r="KNL4" s="995"/>
      <c r="KNM4" s="995"/>
      <c r="KNN4" s="995"/>
      <c r="KNO4" s="995"/>
      <c r="KNP4" s="995"/>
      <c r="KNQ4" s="995"/>
      <c r="KNR4" s="995"/>
      <c r="KNS4" s="995"/>
      <c r="KNT4" s="995"/>
      <c r="KNU4" s="995"/>
      <c r="KNV4" s="995"/>
      <c r="KNW4" s="995"/>
      <c r="KNX4" s="995"/>
      <c r="KNY4" s="995"/>
      <c r="KNZ4" s="995"/>
      <c r="KOA4" s="995"/>
      <c r="KOB4" s="995"/>
      <c r="KOC4" s="995"/>
      <c r="KOD4" s="995"/>
      <c r="KOE4" s="995"/>
      <c r="KOF4" s="995"/>
      <c r="KOG4" s="995"/>
      <c r="KOH4" s="995"/>
      <c r="KOI4" s="995"/>
      <c r="KOJ4" s="995"/>
      <c r="KOK4" s="995"/>
      <c r="KOL4" s="995"/>
      <c r="KOM4" s="995"/>
      <c r="KON4" s="995"/>
      <c r="KOO4" s="995"/>
      <c r="KOP4" s="995"/>
      <c r="KOQ4" s="995"/>
      <c r="KOR4" s="995"/>
      <c r="KOS4" s="995"/>
      <c r="KOT4" s="995"/>
      <c r="KOU4" s="995"/>
      <c r="KOV4" s="995"/>
      <c r="KOW4" s="995"/>
      <c r="KOX4" s="995"/>
      <c r="KOY4" s="995"/>
      <c r="KOZ4" s="995"/>
      <c r="KPA4" s="995"/>
      <c r="KPB4" s="995"/>
      <c r="KPC4" s="995"/>
      <c r="KPD4" s="995"/>
      <c r="KPE4" s="995"/>
      <c r="KPF4" s="995"/>
      <c r="KPG4" s="995"/>
      <c r="KPH4" s="995"/>
      <c r="KPI4" s="995"/>
      <c r="KPJ4" s="995"/>
      <c r="KPK4" s="995"/>
      <c r="KPL4" s="995"/>
      <c r="KPM4" s="995"/>
      <c r="KPN4" s="995"/>
      <c r="KPO4" s="995"/>
      <c r="KPP4" s="995"/>
      <c r="KPQ4" s="995"/>
      <c r="KPR4" s="995"/>
      <c r="KPS4" s="995"/>
      <c r="KPT4" s="995"/>
      <c r="KPU4" s="995"/>
      <c r="KPV4" s="995"/>
      <c r="KPW4" s="995"/>
      <c r="KPX4" s="995"/>
      <c r="KPY4" s="995"/>
      <c r="KPZ4" s="995"/>
      <c r="KQA4" s="995"/>
      <c r="KQB4" s="995"/>
      <c r="KQC4" s="995"/>
      <c r="KQD4" s="995"/>
      <c r="KQE4" s="995"/>
      <c r="KQF4" s="995"/>
      <c r="KQG4" s="995"/>
      <c r="KQH4" s="995"/>
      <c r="KQI4" s="995"/>
      <c r="KQJ4" s="995"/>
      <c r="KQK4" s="995"/>
      <c r="KQL4" s="995"/>
      <c r="KQM4" s="995"/>
      <c r="KQN4" s="995"/>
      <c r="KQO4" s="995"/>
      <c r="KQP4" s="995"/>
      <c r="KQQ4" s="995"/>
      <c r="KQR4" s="995"/>
      <c r="KQS4" s="995"/>
      <c r="KQT4" s="995"/>
      <c r="KQU4" s="995"/>
      <c r="KQV4" s="995"/>
      <c r="KQW4" s="995"/>
      <c r="KQX4" s="995"/>
      <c r="KQY4" s="995"/>
      <c r="KQZ4" s="995"/>
      <c r="KRA4" s="995"/>
      <c r="KRB4" s="995"/>
      <c r="KRC4" s="995"/>
      <c r="KRD4" s="995"/>
      <c r="KRE4" s="995"/>
      <c r="KRF4" s="995"/>
      <c r="KRG4" s="995"/>
      <c r="KRH4" s="995"/>
      <c r="KRI4" s="995"/>
      <c r="KRJ4" s="995"/>
      <c r="KRK4" s="995"/>
      <c r="KRL4" s="995"/>
      <c r="KRM4" s="995"/>
      <c r="KRN4" s="995"/>
      <c r="KRO4" s="995"/>
      <c r="KRP4" s="995"/>
      <c r="KRQ4" s="995"/>
      <c r="KRR4" s="995"/>
      <c r="KRS4" s="995"/>
      <c r="KRT4" s="995"/>
      <c r="KRU4" s="995"/>
      <c r="KRV4" s="995"/>
      <c r="KRW4" s="995"/>
      <c r="KRX4" s="995"/>
      <c r="KRY4" s="995"/>
      <c r="KRZ4" s="995"/>
      <c r="KSA4" s="995"/>
      <c r="KSB4" s="995"/>
      <c r="KSC4" s="995"/>
      <c r="KSD4" s="995"/>
      <c r="KSE4" s="995"/>
      <c r="KSF4" s="995"/>
      <c r="KSG4" s="995"/>
      <c r="KSH4" s="995"/>
      <c r="KSI4" s="995"/>
      <c r="KSJ4" s="995"/>
      <c r="KSK4" s="995"/>
      <c r="KSL4" s="995"/>
      <c r="KSM4" s="995"/>
      <c r="KSN4" s="995"/>
      <c r="KSO4" s="995"/>
      <c r="KSP4" s="995"/>
      <c r="KSQ4" s="995"/>
      <c r="KSR4" s="995"/>
      <c r="KSS4" s="995"/>
      <c r="KST4" s="995"/>
      <c r="KSU4" s="995"/>
      <c r="KSV4" s="995"/>
      <c r="KSW4" s="995"/>
      <c r="KSX4" s="995"/>
      <c r="KSY4" s="995"/>
      <c r="KSZ4" s="995"/>
      <c r="KTA4" s="995"/>
      <c r="KTB4" s="995"/>
      <c r="KTC4" s="995"/>
      <c r="KTD4" s="995"/>
      <c r="KTE4" s="995"/>
      <c r="KTF4" s="995"/>
      <c r="KTG4" s="995"/>
      <c r="KTH4" s="995"/>
      <c r="KTI4" s="995"/>
      <c r="KTJ4" s="995"/>
      <c r="KTK4" s="995"/>
      <c r="KTL4" s="995"/>
      <c r="KTM4" s="995"/>
      <c r="KTN4" s="995"/>
      <c r="KTO4" s="995"/>
      <c r="KTP4" s="995"/>
      <c r="KTQ4" s="995"/>
      <c r="KTR4" s="995"/>
      <c r="KTS4" s="995"/>
      <c r="KTT4" s="995"/>
      <c r="KTU4" s="995"/>
      <c r="KTV4" s="995"/>
      <c r="KTW4" s="995"/>
      <c r="KTX4" s="995"/>
      <c r="KTY4" s="995"/>
      <c r="KTZ4" s="995"/>
      <c r="KUA4" s="995"/>
      <c r="KUB4" s="995"/>
      <c r="KUC4" s="995"/>
      <c r="KUD4" s="995"/>
      <c r="KUE4" s="995"/>
      <c r="KUF4" s="995"/>
      <c r="KUG4" s="995"/>
      <c r="KUH4" s="995"/>
      <c r="KUI4" s="995"/>
      <c r="KUJ4" s="995"/>
      <c r="KUK4" s="995"/>
      <c r="KUL4" s="995"/>
      <c r="KUM4" s="995"/>
      <c r="KUN4" s="995"/>
      <c r="KUO4" s="995"/>
      <c r="KUP4" s="995"/>
      <c r="KUQ4" s="995"/>
      <c r="KUR4" s="995"/>
      <c r="KUS4" s="995"/>
      <c r="KUT4" s="995"/>
      <c r="KUU4" s="995"/>
      <c r="KUV4" s="995"/>
      <c r="KUW4" s="995"/>
      <c r="KUX4" s="995"/>
      <c r="KUY4" s="995"/>
      <c r="KUZ4" s="995"/>
      <c r="KVA4" s="995"/>
      <c r="KVB4" s="995"/>
      <c r="KVC4" s="995"/>
      <c r="KVD4" s="995"/>
      <c r="KVE4" s="995"/>
      <c r="KVF4" s="995"/>
      <c r="KVG4" s="995"/>
      <c r="KVH4" s="995"/>
      <c r="KVI4" s="995"/>
      <c r="KVJ4" s="995"/>
      <c r="KVK4" s="995"/>
      <c r="KVL4" s="995"/>
      <c r="KVM4" s="995"/>
      <c r="KVN4" s="995"/>
      <c r="KVO4" s="995"/>
      <c r="KVP4" s="995"/>
      <c r="KVQ4" s="995"/>
      <c r="KVR4" s="995"/>
      <c r="KVS4" s="995"/>
      <c r="KVT4" s="995"/>
      <c r="KVU4" s="995"/>
      <c r="KVV4" s="995"/>
      <c r="KVW4" s="995"/>
      <c r="KVX4" s="995"/>
      <c r="KVY4" s="995"/>
      <c r="KVZ4" s="995"/>
      <c r="KWA4" s="995"/>
      <c r="KWB4" s="995"/>
      <c r="KWC4" s="995"/>
      <c r="KWD4" s="995"/>
      <c r="KWE4" s="995"/>
      <c r="KWF4" s="995"/>
      <c r="KWG4" s="995"/>
      <c r="KWH4" s="995"/>
      <c r="KWI4" s="995"/>
      <c r="KWJ4" s="995"/>
      <c r="KWK4" s="995"/>
      <c r="KWL4" s="995"/>
      <c r="KWM4" s="995"/>
      <c r="KWN4" s="995"/>
      <c r="KWO4" s="995"/>
      <c r="KWP4" s="995"/>
      <c r="KWQ4" s="995"/>
      <c r="KWR4" s="995"/>
      <c r="KWS4" s="995"/>
      <c r="KWT4" s="995"/>
      <c r="KWU4" s="995"/>
      <c r="KWV4" s="995"/>
      <c r="KWW4" s="995"/>
      <c r="KWX4" s="995"/>
      <c r="KWY4" s="995"/>
      <c r="KWZ4" s="995"/>
      <c r="KXA4" s="995"/>
      <c r="KXB4" s="995"/>
      <c r="KXC4" s="995"/>
      <c r="KXD4" s="995"/>
      <c r="KXE4" s="995"/>
      <c r="KXF4" s="995"/>
      <c r="KXG4" s="995"/>
      <c r="KXH4" s="995"/>
      <c r="KXI4" s="995"/>
      <c r="KXJ4" s="995"/>
      <c r="KXK4" s="995"/>
      <c r="KXL4" s="995"/>
      <c r="KXM4" s="995"/>
      <c r="KXN4" s="995"/>
      <c r="KXO4" s="995"/>
      <c r="KXP4" s="995"/>
      <c r="KXQ4" s="995"/>
      <c r="KXR4" s="995"/>
      <c r="KXS4" s="995"/>
      <c r="KXT4" s="995"/>
      <c r="KXU4" s="995"/>
      <c r="KXV4" s="995"/>
      <c r="KXW4" s="995"/>
      <c r="KXX4" s="995"/>
      <c r="KXY4" s="995"/>
      <c r="KXZ4" s="995"/>
      <c r="KYA4" s="995"/>
      <c r="KYB4" s="995"/>
      <c r="KYC4" s="995"/>
      <c r="KYD4" s="995"/>
      <c r="KYE4" s="995"/>
      <c r="KYF4" s="995"/>
      <c r="KYG4" s="995"/>
      <c r="KYH4" s="995"/>
      <c r="KYI4" s="995"/>
      <c r="KYJ4" s="995"/>
      <c r="KYK4" s="995"/>
      <c r="KYL4" s="995"/>
      <c r="KYM4" s="995"/>
      <c r="KYN4" s="995"/>
      <c r="KYO4" s="995"/>
      <c r="KYP4" s="995"/>
      <c r="KYQ4" s="995"/>
      <c r="KYR4" s="995"/>
      <c r="KYS4" s="995"/>
      <c r="KYT4" s="995"/>
      <c r="KYU4" s="995"/>
      <c r="KYV4" s="995"/>
      <c r="KYW4" s="995"/>
      <c r="KYX4" s="995"/>
      <c r="KYY4" s="995"/>
      <c r="KYZ4" s="995"/>
      <c r="KZA4" s="995"/>
      <c r="KZB4" s="995"/>
      <c r="KZC4" s="995"/>
      <c r="KZD4" s="995"/>
      <c r="KZE4" s="995"/>
      <c r="KZF4" s="995"/>
      <c r="KZG4" s="995"/>
      <c r="KZH4" s="995"/>
      <c r="KZI4" s="995"/>
      <c r="KZJ4" s="995"/>
      <c r="KZK4" s="995"/>
      <c r="KZL4" s="995"/>
      <c r="KZM4" s="995"/>
      <c r="KZN4" s="995"/>
      <c r="KZO4" s="995"/>
      <c r="KZP4" s="995"/>
      <c r="KZQ4" s="995"/>
      <c r="KZR4" s="995"/>
      <c r="KZS4" s="995"/>
      <c r="KZT4" s="995"/>
      <c r="KZU4" s="995"/>
      <c r="KZV4" s="995"/>
      <c r="KZW4" s="995"/>
      <c r="KZX4" s="995"/>
      <c r="KZY4" s="995"/>
      <c r="KZZ4" s="995"/>
      <c r="LAA4" s="995"/>
      <c r="LAB4" s="995"/>
      <c r="LAC4" s="995"/>
      <c r="LAD4" s="995"/>
      <c r="LAE4" s="995"/>
      <c r="LAF4" s="995"/>
      <c r="LAG4" s="995"/>
      <c r="LAH4" s="995"/>
      <c r="LAI4" s="995"/>
      <c r="LAJ4" s="995"/>
      <c r="LAK4" s="995"/>
      <c r="LAL4" s="995"/>
      <c r="LAM4" s="995"/>
      <c r="LAN4" s="995"/>
      <c r="LAO4" s="995"/>
      <c r="LAP4" s="995"/>
      <c r="LAQ4" s="995"/>
      <c r="LAR4" s="995"/>
      <c r="LAS4" s="995"/>
      <c r="LAT4" s="995"/>
      <c r="LAU4" s="995"/>
      <c r="LAV4" s="995"/>
      <c r="LAW4" s="995"/>
      <c r="LAX4" s="995"/>
      <c r="LAY4" s="995"/>
      <c r="LAZ4" s="995"/>
      <c r="LBA4" s="995"/>
      <c r="LBB4" s="995"/>
      <c r="LBC4" s="995"/>
      <c r="LBD4" s="995"/>
      <c r="LBE4" s="995"/>
      <c r="LBF4" s="995"/>
      <c r="LBG4" s="995"/>
      <c r="LBH4" s="995"/>
      <c r="LBI4" s="995"/>
      <c r="LBJ4" s="995"/>
      <c r="LBK4" s="995"/>
      <c r="LBL4" s="995"/>
      <c r="LBM4" s="995"/>
      <c r="LBN4" s="995"/>
      <c r="LBO4" s="995"/>
      <c r="LBP4" s="995"/>
      <c r="LBQ4" s="995"/>
      <c r="LBR4" s="995"/>
      <c r="LBS4" s="995"/>
      <c r="LBT4" s="995"/>
      <c r="LBU4" s="995"/>
      <c r="LBV4" s="995"/>
      <c r="LBW4" s="995"/>
      <c r="LBX4" s="995"/>
      <c r="LBY4" s="995"/>
      <c r="LBZ4" s="995"/>
      <c r="LCA4" s="995"/>
      <c r="LCB4" s="995"/>
      <c r="LCC4" s="995"/>
      <c r="LCD4" s="995"/>
      <c r="LCE4" s="995"/>
      <c r="LCF4" s="995"/>
      <c r="LCG4" s="995"/>
      <c r="LCH4" s="995"/>
      <c r="LCI4" s="995"/>
      <c r="LCJ4" s="995"/>
      <c r="LCK4" s="995"/>
      <c r="LCL4" s="995"/>
      <c r="LCM4" s="995"/>
      <c r="LCN4" s="995"/>
      <c r="LCO4" s="995"/>
      <c r="LCP4" s="995"/>
      <c r="LCQ4" s="995"/>
      <c r="LCR4" s="995"/>
      <c r="LCS4" s="995"/>
      <c r="LCT4" s="995"/>
      <c r="LCU4" s="995"/>
      <c r="LCV4" s="995"/>
      <c r="LCW4" s="995"/>
      <c r="LCX4" s="995"/>
      <c r="LCY4" s="995"/>
      <c r="LCZ4" s="995"/>
      <c r="LDA4" s="995"/>
      <c r="LDB4" s="995"/>
      <c r="LDC4" s="995"/>
      <c r="LDD4" s="995"/>
      <c r="LDE4" s="995"/>
      <c r="LDF4" s="995"/>
      <c r="LDG4" s="995"/>
      <c r="LDH4" s="995"/>
      <c r="LDI4" s="995"/>
      <c r="LDJ4" s="995"/>
      <c r="LDK4" s="995"/>
      <c r="LDL4" s="995"/>
      <c r="LDM4" s="995"/>
      <c r="LDN4" s="995"/>
      <c r="LDO4" s="995"/>
      <c r="LDP4" s="995"/>
      <c r="LDQ4" s="995"/>
      <c r="LDR4" s="995"/>
      <c r="LDS4" s="995"/>
      <c r="LDT4" s="995"/>
      <c r="LDU4" s="995"/>
      <c r="LDV4" s="995"/>
      <c r="LDW4" s="995"/>
      <c r="LDX4" s="995"/>
      <c r="LDY4" s="995"/>
      <c r="LDZ4" s="995"/>
      <c r="LEA4" s="995"/>
      <c r="LEB4" s="995"/>
      <c r="LEC4" s="995"/>
      <c r="LED4" s="995"/>
      <c r="LEE4" s="995"/>
      <c r="LEF4" s="995"/>
      <c r="LEG4" s="995"/>
      <c r="LEH4" s="995"/>
      <c r="LEI4" s="995"/>
      <c r="LEJ4" s="995"/>
      <c r="LEK4" s="995"/>
      <c r="LEL4" s="995"/>
      <c r="LEM4" s="995"/>
      <c r="LEN4" s="995"/>
      <c r="LEO4" s="995"/>
      <c r="LEP4" s="995"/>
      <c r="LEQ4" s="995"/>
      <c r="LER4" s="995"/>
      <c r="LES4" s="995"/>
      <c r="LET4" s="995"/>
      <c r="LEU4" s="995"/>
      <c r="LEV4" s="995"/>
      <c r="LEW4" s="995"/>
      <c r="LEX4" s="995"/>
      <c r="LEY4" s="995"/>
      <c r="LEZ4" s="995"/>
      <c r="LFA4" s="995"/>
      <c r="LFB4" s="995"/>
      <c r="LFC4" s="995"/>
      <c r="LFD4" s="995"/>
      <c r="LFE4" s="995"/>
      <c r="LFF4" s="995"/>
      <c r="LFG4" s="995"/>
      <c r="LFH4" s="995"/>
      <c r="LFI4" s="995"/>
      <c r="LFJ4" s="995"/>
      <c r="LFK4" s="995"/>
      <c r="LFL4" s="995"/>
      <c r="LFM4" s="995"/>
      <c r="LFN4" s="995"/>
      <c r="LFO4" s="995"/>
      <c r="LFP4" s="995"/>
      <c r="LFQ4" s="995"/>
      <c r="LFR4" s="995"/>
      <c r="LFS4" s="995"/>
      <c r="LFT4" s="995"/>
      <c r="LFU4" s="995"/>
      <c r="LFV4" s="995"/>
      <c r="LFW4" s="995"/>
      <c r="LFX4" s="995"/>
      <c r="LFY4" s="995"/>
      <c r="LFZ4" s="995"/>
      <c r="LGA4" s="995"/>
      <c r="LGB4" s="995"/>
      <c r="LGC4" s="995"/>
      <c r="LGD4" s="995"/>
      <c r="LGE4" s="995"/>
      <c r="LGF4" s="995"/>
      <c r="LGG4" s="995"/>
      <c r="LGH4" s="995"/>
      <c r="LGI4" s="995"/>
      <c r="LGJ4" s="995"/>
      <c r="LGK4" s="995"/>
      <c r="LGL4" s="995"/>
      <c r="LGM4" s="995"/>
      <c r="LGN4" s="995"/>
      <c r="LGO4" s="995"/>
      <c r="LGP4" s="995"/>
      <c r="LGQ4" s="995"/>
      <c r="LGR4" s="995"/>
      <c r="LGS4" s="995"/>
      <c r="LGT4" s="995"/>
      <c r="LGU4" s="995"/>
      <c r="LGV4" s="995"/>
      <c r="LGW4" s="995"/>
      <c r="LGX4" s="995"/>
      <c r="LGY4" s="995"/>
      <c r="LGZ4" s="995"/>
      <c r="LHA4" s="995"/>
      <c r="LHB4" s="995"/>
      <c r="LHC4" s="995"/>
      <c r="LHD4" s="995"/>
      <c r="LHE4" s="995"/>
      <c r="LHF4" s="995"/>
      <c r="LHG4" s="995"/>
      <c r="LHH4" s="995"/>
      <c r="LHI4" s="995"/>
      <c r="LHJ4" s="995"/>
      <c r="LHK4" s="995"/>
      <c r="LHL4" s="995"/>
      <c r="LHM4" s="995"/>
      <c r="LHN4" s="995"/>
      <c r="LHO4" s="995"/>
      <c r="LHP4" s="995"/>
      <c r="LHQ4" s="995"/>
      <c r="LHR4" s="995"/>
      <c r="LHS4" s="995"/>
      <c r="LHT4" s="995"/>
      <c r="LHU4" s="995"/>
      <c r="LHV4" s="995"/>
      <c r="LHW4" s="995"/>
      <c r="LHX4" s="995"/>
      <c r="LHY4" s="995"/>
      <c r="LHZ4" s="995"/>
      <c r="LIA4" s="995"/>
      <c r="LIB4" s="995"/>
      <c r="LIC4" s="995"/>
      <c r="LID4" s="995"/>
      <c r="LIE4" s="995"/>
      <c r="LIF4" s="995"/>
      <c r="LIG4" s="995"/>
      <c r="LIH4" s="995"/>
      <c r="LII4" s="995"/>
      <c r="LIJ4" s="995"/>
      <c r="LIK4" s="995"/>
      <c r="LIL4" s="995"/>
      <c r="LIM4" s="995"/>
      <c r="LIN4" s="995"/>
      <c r="LIO4" s="995"/>
      <c r="LIP4" s="995"/>
      <c r="LIQ4" s="995"/>
      <c r="LIR4" s="995"/>
      <c r="LIS4" s="995"/>
      <c r="LIT4" s="995"/>
      <c r="LIU4" s="995"/>
      <c r="LIV4" s="995"/>
      <c r="LIW4" s="995"/>
      <c r="LIX4" s="995"/>
      <c r="LIY4" s="995"/>
      <c r="LIZ4" s="995"/>
      <c r="LJA4" s="995"/>
      <c r="LJB4" s="995"/>
      <c r="LJC4" s="995"/>
      <c r="LJD4" s="995"/>
      <c r="LJE4" s="995"/>
      <c r="LJF4" s="995"/>
      <c r="LJG4" s="995"/>
      <c r="LJH4" s="995"/>
      <c r="LJI4" s="995"/>
      <c r="LJJ4" s="995"/>
      <c r="LJK4" s="995"/>
      <c r="LJL4" s="995"/>
      <c r="LJM4" s="995"/>
      <c r="LJN4" s="995"/>
      <c r="LJO4" s="995"/>
      <c r="LJP4" s="995"/>
      <c r="LJQ4" s="995"/>
      <c r="LJR4" s="995"/>
      <c r="LJS4" s="995"/>
      <c r="LJT4" s="995"/>
      <c r="LJU4" s="995"/>
      <c r="LJV4" s="995"/>
      <c r="LJW4" s="995"/>
      <c r="LJX4" s="995"/>
      <c r="LJY4" s="995"/>
      <c r="LJZ4" s="995"/>
      <c r="LKA4" s="995"/>
      <c r="LKB4" s="995"/>
      <c r="LKC4" s="995"/>
      <c r="LKD4" s="995"/>
      <c r="LKE4" s="995"/>
      <c r="LKF4" s="995"/>
      <c r="LKG4" s="995"/>
      <c r="LKH4" s="995"/>
      <c r="LKI4" s="995"/>
      <c r="LKJ4" s="995"/>
      <c r="LKK4" s="995"/>
      <c r="LKL4" s="995"/>
      <c r="LKM4" s="995"/>
      <c r="LKN4" s="995"/>
      <c r="LKO4" s="995"/>
      <c r="LKP4" s="995"/>
      <c r="LKQ4" s="995"/>
      <c r="LKR4" s="995"/>
      <c r="LKS4" s="995"/>
      <c r="LKT4" s="995"/>
      <c r="LKU4" s="995"/>
      <c r="LKV4" s="995"/>
      <c r="LKW4" s="995"/>
      <c r="LKX4" s="995"/>
      <c r="LKY4" s="995"/>
      <c r="LKZ4" s="995"/>
      <c r="LLA4" s="995"/>
      <c r="LLB4" s="995"/>
      <c r="LLC4" s="995"/>
      <c r="LLD4" s="995"/>
      <c r="LLE4" s="995"/>
      <c r="LLF4" s="995"/>
      <c r="LLG4" s="995"/>
      <c r="LLH4" s="995"/>
      <c r="LLI4" s="995"/>
      <c r="LLJ4" s="995"/>
      <c r="LLK4" s="995"/>
      <c r="LLL4" s="995"/>
      <c r="LLM4" s="995"/>
      <c r="LLN4" s="995"/>
      <c r="LLO4" s="995"/>
      <c r="LLP4" s="995"/>
      <c r="LLQ4" s="995"/>
      <c r="LLR4" s="995"/>
      <c r="LLS4" s="995"/>
      <c r="LLT4" s="995"/>
      <c r="LLU4" s="995"/>
      <c r="LLV4" s="995"/>
      <c r="LLW4" s="995"/>
      <c r="LLX4" s="995"/>
      <c r="LLY4" s="995"/>
      <c r="LLZ4" s="995"/>
      <c r="LMA4" s="995"/>
      <c r="LMB4" s="995"/>
      <c r="LMC4" s="995"/>
      <c r="LMD4" s="995"/>
      <c r="LME4" s="995"/>
      <c r="LMF4" s="995"/>
      <c r="LMG4" s="995"/>
      <c r="LMH4" s="995"/>
      <c r="LMI4" s="995"/>
      <c r="LMJ4" s="995"/>
      <c r="LMK4" s="995"/>
      <c r="LML4" s="995"/>
      <c r="LMM4" s="995"/>
      <c r="LMN4" s="995"/>
      <c r="LMO4" s="995"/>
      <c r="LMP4" s="995"/>
      <c r="LMQ4" s="995"/>
      <c r="LMR4" s="995"/>
      <c r="LMS4" s="995"/>
      <c r="LMT4" s="995"/>
      <c r="LMU4" s="995"/>
      <c r="LMV4" s="995"/>
      <c r="LMW4" s="995"/>
      <c r="LMX4" s="995"/>
      <c r="LMY4" s="995"/>
      <c r="LMZ4" s="995"/>
      <c r="LNA4" s="995"/>
      <c r="LNB4" s="995"/>
      <c r="LNC4" s="995"/>
      <c r="LND4" s="995"/>
      <c r="LNE4" s="995"/>
      <c r="LNF4" s="995"/>
      <c r="LNG4" s="995"/>
      <c r="LNH4" s="995"/>
      <c r="LNI4" s="995"/>
      <c r="LNJ4" s="995"/>
      <c r="LNK4" s="995"/>
      <c r="LNL4" s="995"/>
      <c r="LNM4" s="995"/>
      <c r="LNN4" s="995"/>
      <c r="LNO4" s="995"/>
      <c r="LNP4" s="995"/>
      <c r="LNQ4" s="995"/>
      <c r="LNR4" s="995"/>
      <c r="LNS4" s="995"/>
      <c r="LNT4" s="995"/>
      <c r="LNU4" s="995"/>
      <c r="LNV4" s="995"/>
      <c r="LNW4" s="995"/>
      <c r="LNX4" s="995"/>
      <c r="LNY4" s="995"/>
      <c r="LNZ4" s="995"/>
      <c r="LOA4" s="995"/>
      <c r="LOB4" s="995"/>
      <c r="LOC4" s="995"/>
      <c r="LOD4" s="995"/>
      <c r="LOE4" s="995"/>
      <c r="LOF4" s="995"/>
      <c r="LOG4" s="995"/>
      <c r="LOH4" s="995"/>
      <c r="LOI4" s="995"/>
      <c r="LOJ4" s="995"/>
      <c r="LOK4" s="995"/>
      <c r="LOL4" s="995"/>
      <c r="LOM4" s="995"/>
      <c r="LON4" s="995"/>
      <c r="LOO4" s="995"/>
      <c r="LOP4" s="995"/>
      <c r="LOQ4" s="995"/>
      <c r="LOR4" s="995"/>
      <c r="LOS4" s="995"/>
      <c r="LOT4" s="995"/>
      <c r="LOU4" s="995"/>
      <c r="LOV4" s="995"/>
      <c r="LOW4" s="995"/>
      <c r="LOX4" s="995"/>
      <c r="LOY4" s="995"/>
      <c r="LOZ4" s="995"/>
      <c r="LPA4" s="995"/>
      <c r="LPB4" s="995"/>
      <c r="LPC4" s="995"/>
      <c r="LPD4" s="995"/>
      <c r="LPE4" s="995"/>
      <c r="LPF4" s="995"/>
      <c r="LPG4" s="995"/>
      <c r="LPH4" s="995"/>
      <c r="LPI4" s="995"/>
      <c r="LPJ4" s="995"/>
      <c r="LPK4" s="995"/>
      <c r="LPL4" s="995"/>
      <c r="LPM4" s="995"/>
      <c r="LPN4" s="995"/>
      <c r="LPO4" s="995"/>
      <c r="LPP4" s="995"/>
      <c r="LPQ4" s="995"/>
      <c r="LPR4" s="995"/>
      <c r="LPS4" s="995"/>
      <c r="LPT4" s="995"/>
      <c r="LPU4" s="995"/>
      <c r="LPV4" s="995"/>
      <c r="LPW4" s="995"/>
      <c r="LPX4" s="995"/>
      <c r="LPY4" s="995"/>
      <c r="LPZ4" s="995"/>
      <c r="LQA4" s="995"/>
      <c r="LQB4" s="995"/>
      <c r="LQC4" s="995"/>
      <c r="LQD4" s="995"/>
      <c r="LQE4" s="995"/>
      <c r="LQF4" s="995"/>
      <c r="LQG4" s="995"/>
      <c r="LQH4" s="995"/>
      <c r="LQI4" s="995"/>
      <c r="LQJ4" s="995"/>
      <c r="LQK4" s="995"/>
      <c r="LQL4" s="995"/>
      <c r="LQM4" s="995"/>
      <c r="LQN4" s="995"/>
      <c r="LQO4" s="995"/>
      <c r="LQP4" s="995"/>
      <c r="LQQ4" s="995"/>
      <c r="LQR4" s="995"/>
      <c r="LQS4" s="995"/>
      <c r="LQT4" s="995"/>
      <c r="LQU4" s="995"/>
      <c r="LQV4" s="995"/>
      <c r="LQW4" s="995"/>
      <c r="LQX4" s="995"/>
      <c r="LQY4" s="995"/>
      <c r="LQZ4" s="995"/>
      <c r="LRA4" s="995"/>
      <c r="LRB4" s="995"/>
      <c r="LRC4" s="995"/>
      <c r="LRD4" s="995"/>
      <c r="LRE4" s="995"/>
      <c r="LRF4" s="995"/>
      <c r="LRG4" s="995"/>
      <c r="LRH4" s="995"/>
      <c r="LRI4" s="995"/>
      <c r="LRJ4" s="995"/>
      <c r="LRK4" s="995"/>
      <c r="LRL4" s="995"/>
      <c r="LRM4" s="995"/>
      <c r="LRN4" s="995"/>
      <c r="LRO4" s="995"/>
      <c r="LRP4" s="995"/>
      <c r="LRQ4" s="995"/>
      <c r="LRR4" s="995"/>
      <c r="LRS4" s="995"/>
      <c r="LRT4" s="995"/>
      <c r="LRU4" s="995"/>
      <c r="LRV4" s="995"/>
      <c r="LRW4" s="995"/>
      <c r="LRX4" s="995"/>
      <c r="LRY4" s="995"/>
      <c r="LRZ4" s="995"/>
      <c r="LSA4" s="995"/>
      <c r="LSB4" s="995"/>
      <c r="LSC4" s="995"/>
      <c r="LSD4" s="995"/>
      <c r="LSE4" s="995"/>
      <c r="LSF4" s="995"/>
      <c r="LSG4" s="995"/>
      <c r="LSH4" s="995"/>
      <c r="LSI4" s="995"/>
      <c r="LSJ4" s="995"/>
      <c r="LSK4" s="995"/>
      <c r="LSL4" s="995"/>
      <c r="LSM4" s="995"/>
      <c r="LSN4" s="995"/>
      <c r="LSO4" s="995"/>
      <c r="LSP4" s="995"/>
      <c r="LSQ4" s="995"/>
      <c r="LSR4" s="995"/>
      <c r="LSS4" s="995"/>
      <c r="LST4" s="995"/>
      <c r="LSU4" s="995"/>
      <c r="LSV4" s="995"/>
      <c r="LSW4" s="995"/>
      <c r="LSX4" s="995"/>
      <c r="LSY4" s="995"/>
      <c r="LSZ4" s="995"/>
      <c r="LTA4" s="995"/>
      <c r="LTB4" s="995"/>
      <c r="LTC4" s="995"/>
      <c r="LTD4" s="995"/>
      <c r="LTE4" s="995"/>
      <c r="LTF4" s="995"/>
      <c r="LTG4" s="995"/>
      <c r="LTH4" s="995"/>
      <c r="LTI4" s="995"/>
      <c r="LTJ4" s="995"/>
      <c r="LTK4" s="995"/>
      <c r="LTL4" s="995"/>
      <c r="LTM4" s="995"/>
      <c r="LTN4" s="995"/>
      <c r="LTO4" s="995"/>
      <c r="LTP4" s="995"/>
      <c r="LTQ4" s="995"/>
      <c r="LTR4" s="995"/>
      <c r="LTS4" s="995"/>
      <c r="LTT4" s="995"/>
      <c r="LTU4" s="995"/>
      <c r="LTV4" s="995"/>
      <c r="LTW4" s="995"/>
      <c r="LTX4" s="995"/>
      <c r="LTY4" s="995"/>
      <c r="LTZ4" s="995"/>
      <c r="LUA4" s="995"/>
      <c r="LUB4" s="995"/>
      <c r="LUC4" s="995"/>
      <c r="LUD4" s="995"/>
      <c r="LUE4" s="995"/>
      <c r="LUF4" s="995"/>
      <c r="LUG4" s="995"/>
      <c r="LUH4" s="995"/>
      <c r="LUI4" s="995"/>
      <c r="LUJ4" s="995"/>
      <c r="LUK4" s="995"/>
      <c r="LUL4" s="995"/>
      <c r="LUM4" s="995"/>
      <c r="LUN4" s="995"/>
      <c r="LUO4" s="995"/>
      <c r="LUP4" s="995"/>
      <c r="LUQ4" s="995"/>
      <c r="LUR4" s="995"/>
      <c r="LUS4" s="995"/>
      <c r="LUT4" s="995"/>
      <c r="LUU4" s="995"/>
      <c r="LUV4" s="995"/>
      <c r="LUW4" s="995"/>
      <c r="LUX4" s="995"/>
      <c r="LUY4" s="995"/>
      <c r="LUZ4" s="995"/>
      <c r="LVA4" s="995"/>
      <c r="LVB4" s="995"/>
      <c r="LVC4" s="995"/>
      <c r="LVD4" s="995"/>
      <c r="LVE4" s="995"/>
      <c r="LVF4" s="995"/>
      <c r="LVG4" s="995"/>
      <c r="LVH4" s="995"/>
      <c r="LVI4" s="995"/>
      <c r="LVJ4" s="995"/>
      <c r="LVK4" s="995"/>
      <c r="LVL4" s="995"/>
      <c r="LVM4" s="995"/>
      <c r="LVN4" s="995"/>
      <c r="LVO4" s="995"/>
      <c r="LVP4" s="995"/>
      <c r="LVQ4" s="995"/>
      <c r="LVR4" s="995"/>
      <c r="LVS4" s="995"/>
      <c r="LVT4" s="995"/>
      <c r="LVU4" s="995"/>
      <c r="LVV4" s="995"/>
      <c r="LVW4" s="995"/>
      <c r="LVX4" s="995"/>
      <c r="LVY4" s="995"/>
      <c r="LVZ4" s="995"/>
      <c r="LWA4" s="995"/>
      <c r="LWB4" s="995"/>
      <c r="LWC4" s="995"/>
      <c r="LWD4" s="995"/>
      <c r="LWE4" s="995"/>
      <c r="LWF4" s="995"/>
      <c r="LWG4" s="995"/>
      <c r="LWH4" s="995"/>
      <c r="LWI4" s="995"/>
      <c r="LWJ4" s="995"/>
      <c r="LWK4" s="995"/>
      <c r="LWL4" s="995"/>
      <c r="LWM4" s="995"/>
      <c r="LWN4" s="995"/>
      <c r="LWO4" s="995"/>
      <c r="LWP4" s="995"/>
      <c r="LWQ4" s="995"/>
      <c r="LWR4" s="995"/>
      <c r="LWS4" s="995"/>
      <c r="LWT4" s="995"/>
      <c r="LWU4" s="995"/>
      <c r="LWV4" s="995"/>
      <c r="LWW4" s="995"/>
      <c r="LWX4" s="995"/>
      <c r="LWY4" s="995"/>
      <c r="LWZ4" s="995"/>
      <c r="LXA4" s="995"/>
      <c r="LXB4" s="995"/>
      <c r="LXC4" s="995"/>
      <c r="LXD4" s="995"/>
      <c r="LXE4" s="995"/>
      <c r="LXF4" s="995"/>
      <c r="LXG4" s="995"/>
      <c r="LXH4" s="995"/>
      <c r="LXI4" s="995"/>
      <c r="LXJ4" s="995"/>
      <c r="LXK4" s="995"/>
      <c r="LXL4" s="995"/>
      <c r="LXM4" s="995"/>
      <c r="LXN4" s="995"/>
      <c r="LXO4" s="995"/>
      <c r="LXP4" s="995"/>
      <c r="LXQ4" s="995"/>
      <c r="LXR4" s="995"/>
      <c r="LXS4" s="995"/>
      <c r="LXT4" s="995"/>
      <c r="LXU4" s="995"/>
      <c r="LXV4" s="995"/>
      <c r="LXW4" s="995"/>
      <c r="LXX4" s="995"/>
      <c r="LXY4" s="995"/>
      <c r="LXZ4" s="995"/>
      <c r="LYA4" s="995"/>
      <c r="LYB4" s="995"/>
      <c r="LYC4" s="995"/>
      <c r="LYD4" s="995"/>
      <c r="LYE4" s="995"/>
      <c r="LYF4" s="995"/>
      <c r="LYG4" s="995"/>
      <c r="LYH4" s="995"/>
      <c r="LYI4" s="995"/>
      <c r="LYJ4" s="995"/>
      <c r="LYK4" s="995"/>
      <c r="LYL4" s="995"/>
      <c r="LYM4" s="995"/>
      <c r="LYN4" s="995"/>
      <c r="LYO4" s="995"/>
      <c r="LYP4" s="995"/>
      <c r="LYQ4" s="995"/>
      <c r="LYR4" s="995"/>
      <c r="LYS4" s="995"/>
      <c r="LYT4" s="995"/>
      <c r="LYU4" s="995"/>
      <c r="LYV4" s="995"/>
      <c r="LYW4" s="995"/>
      <c r="LYX4" s="995"/>
      <c r="LYY4" s="995"/>
      <c r="LYZ4" s="995"/>
      <c r="LZA4" s="995"/>
      <c r="LZB4" s="995"/>
      <c r="LZC4" s="995"/>
      <c r="LZD4" s="995"/>
      <c r="LZE4" s="995"/>
      <c r="LZF4" s="995"/>
      <c r="LZG4" s="995"/>
      <c r="LZH4" s="995"/>
      <c r="LZI4" s="995"/>
      <c r="LZJ4" s="995"/>
      <c r="LZK4" s="995"/>
      <c r="LZL4" s="995"/>
      <c r="LZM4" s="995"/>
      <c r="LZN4" s="995"/>
      <c r="LZO4" s="995"/>
      <c r="LZP4" s="995"/>
      <c r="LZQ4" s="995"/>
      <c r="LZR4" s="995"/>
      <c r="LZS4" s="995"/>
      <c r="LZT4" s="995"/>
      <c r="LZU4" s="995"/>
      <c r="LZV4" s="995"/>
      <c r="LZW4" s="995"/>
      <c r="LZX4" s="995"/>
      <c r="LZY4" s="995"/>
      <c r="LZZ4" s="995"/>
      <c r="MAA4" s="995"/>
      <c r="MAB4" s="995"/>
      <c r="MAC4" s="995"/>
      <c r="MAD4" s="995"/>
      <c r="MAE4" s="995"/>
      <c r="MAF4" s="995"/>
      <c r="MAG4" s="995"/>
      <c r="MAH4" s="995"/>
      <c r="MAI4" s="995"/>
      <c r="MAJ4" s="995"/>
      <c r="MAK4" s="995"/>
      <c r="MAL4" s="995"/>
      <c r="MAM4" s="995"/>
      <c r="MAN4" s="995"/>
      <c r="MAO4" s="995"/>
      <c r="MAP4" s="995"/>
      <c r="MAQ4" s="995"/>
      <c r="MAR4" s="995"/>
      <c r="MAS4" s="995"/>
      <c r="MAT4" s="995"/>
      <c r="MAU4" s="995"/>
      <c r="MAV4" s="995"/>
      <c r="MAW4" s="995"/>
      <c r="MAX4" s="995"/>
      <c r="MAY4" s="995"/>
      <c r="MAZ4" s="995"/>
      <c r="MBA4" s="995"/>
      <c r="MBB4" s="995"/>
      <c r="MBC4" s="995"/>
      <c r="MBD4" s="995"/>
      <c r="MBE4" s="995"/>
      <c r="MBF4" s="995"/>
      <c r="MBG4" s="995"/>
      <c r="MBH4" s="995"/>
      <c r="MBI4" s="995"/>
      <c r="MBJ4" s="995"/>
      <c r="MBK4" s="995"/>
      <c r="MBL4" s="995"/>
      <c r="MBM4" s="995"/>
      <c r="MBN4" s="995"/>
      <c r="MBO4" s="995"/>
      <c r="MBP4" s="995"/>
      <c r="MBQ4" s="995"/>
      <c r="MBR4" s="995"/>
      <c r="MBS4" s="995"/>
      <c r="MBT4" s="995"/>
      <c r="MBU4" s="995"/>
      <c r="MBV4" s="995"/>
      <c r="MBW4" s="995"/>
      <c r="MBX4" s="995"/>
      <c r="MBY4" s="995"/>
      <c r="MBZ4" s="995"/>
      <c r="MCA4" s="995"/>
      <c r="MCB4" s="995"/>
      <c r="MCC4" s="995"/>
      <c r="MCD4" s="995"/>
      <c r="MCE4" s="995"/>
      <c r="MCF4" s="995"/>
      <c r="MCG4" s="995"/>
      <c r="MCH4" s="995"/>
      <c r="MCI4" s="995"/>
      <c r="MCJ4" s="995"/>
      <c r="MCK4" s="995"/>
      <c r="MCL4" s="995"/>
      <c r="MCM4" s="995"/>
      <c r="MCN4" s="995"/>
      <c r="MCO4" s="995"/>
      <c r="MCP4" s="995"/>
      <c r="MCQ4" s="995"/>
      <c r="MCR4" s="995"/>
      <c r="MCS4" s="995"/>
      <c r="MCT4" s="995"/>
      <c r="MCU4" s="995"/>
      <c r="MCV4" s="995"/>
      <c r="MCW4" s="995"/>
      <c r="MCX4" s="995"/>
      <c r="MCY4" s="995"/>
      <c r="MCZ4" s="995"/>
      <c r="MDA4" s="995"/>
      <c r="MDB4" s="995"/>
      <c r="MDC4" s="995"/>
      <c r="MDD4" s="995"/>
      <c r="MDE4" s="995"/>
      <c r="MDF4" s="995"/>
      <c r="MDG4" s="995"/>
      <c r="MDH4" s="995"/>
      <c r="MDI4" s="995"/>
      <c r="MDJ4" s="995"/>
      <c r="MDK4" s="995"/>
      <c r="MDL4" s="995"/>
      <c r="MDM4" s="995"/>
      <c r="MDN4" s="995"/>
      <c r="MDO4" s="995"/>
      <c r="MDP4" s="995"/>
      <c r="MDQ4" s="995"/>
      <c r="MDR4" s="995"/>
      <c r="MDS4" s="995"/>
      <c r="MDT4" s="995"/>
      <c r="MDU4" s="995"/>
      <c r="MDV4" s="995"/>
      <c r="MDW4" s="995"/>
      <c r="MDX4" s="995"/>
      <c r="MDY4" s="995"/>
      <c r="MDZ4" s="995"/>
      <c r="MEA4" s="995"/>
      <c r="MEB4" s="995"/>
      <c r="MEC4" s="995"/>
      <c r="MED4" s="995"/>
      <c r="MEE4" s="995"/>
      <c r="MEF4" s="995"/>
      <c r="MEG4" s="995"/>
      <c r="MEH4" s="995"/>
      <c r="MEI4" s="995"/>
      <c r="MEJ4" s="995"/>
      <c r="MEK4" s="995"/>
      <c r="MEL4" s="995"/>
      <c r="MEM4" s="995"/>
      <c r="MEN4" s="995"/>
      <c r="MEO4" s="995"/>
      <c r="MEP4" s="995"/>
      <c r="MEQ4" s="995"/>
      <c r="MER4" s="995"/>
      <c r="MES4" s="995"/>
      <c r="MET4" s="995"/>
      <c r="MEU4" s="995"/>
      <c r="MEV4" s="995"/>
      <c r="MEW4" s="995"/>
      <c r="MEX4" s="995"/>
      <c r="MEY4" s="995"/>
      <c r="MEZ4" s="995"/>
      <c r="MFA4" s="995"/>
      <c r="MFB4" s="995"/>
      <c r="MFC4" s="995"/>
      <c r="MFD4" s="995"/>
      <c r="MFE4" s="995"/>
      <c r="MFF4" s="995"/>
      <c r="MFG4" s="995"/>
      <c r="MFH4" s="995"/>
      <c r="MFI4" s="995"/>
      <c r="MFJ4" s="995"/>
      <c r="MFK4" s="995"/>
      <c r="MFL4" s="995"/>
      <c r="MFM4" s="995"/>
      <c r="MFN4" s="995"/>
      <c r="MFO4" s="995"/>
      <c r="MFP4" s="995"/>
      <c r="MFQ4" s="995"/>
      <c r="MFR4" s="995"/>
      <c r="MFS4" s="995"/>
      <c r="MFT4" s="995"/>
      <c r="MFU4" s="995"/>
      <c r="MFV4" s="995"/>
      <c r="MFW4" s="995"/>
      <c r="MFX4" s="995"/>
      <c r="MFY4" s="995"/>
      <c r="MFZ4" s="995"/>
      <c r="MGA4" s="995"/>
      <c r="MGB4" s="995"/>
      <c r="MGC4" s="995"/>
      <c r="MGD4" s="995"/>
      <c r="MGE4" s="995"/>
      <c r="MGF4" s="995"/>
      <c r="MGG4" s="995"/>
      <c r="MGH4" s="995"/>
      <c r="MGI4" s="995"/>
      <c r="MGJ4" s="995"/>
      <c r="MGK4" s="995"/>
      <c r="MGL4" s="995"/>
      <c r="MGM4" s="995"/>
      <c r="MGN4" s="995"/>
      <c r="MGO4" s="995"/>
      <c r="MGP4" s="995"/>
      <c r="MGQ4" s="995"/>
      <c r="MGR4" s="995"/>
      <c r="MGS4" s="995"/>
      <c r="MGT4" s="995"/>
      <c r="MGU4" s="995"/>
      <c r="MGV4" s="995"/>
      <c r="MGW4" s="995"/>
      <c r="MGX4" s="995"/>
      <c r="MGY4" s="995"/>
      <c r="MGZ4" s="995"/>
      <c r="MHA4" s="995"/>
      <c r="MHB4" s="995"/>
      <c r="MHC4" s="995"/>
      <c r="MHD4" s="995"/>
      <c r="MHE4" s="995"/>
      <c r="MHF4" s="995"/>
      <c r="MHG4" s="995"/>
      <c r="MHH4" s="995"/>
      <c r="MHI4" s="995"/>
      <c r="MHJ4" s="995"/>
      <c r="MHK4" s="995"/>
      <c r="MHL4" s="995"/>
      <c r="MHM4" s="995"/>
      <c r="MHN4" s="995"/>
      <c r="MHO4" s="995"/>
      <c r="MHP4" s="995"/>
      <c r="MHQ4" s="995"/>
      <c r="MHR4" s="995"/>
      <c r="MHS4" s="995"/>
      <c r="MHT4" s="995"/>
      <c r="MHU4" s="995"/>
      <c r="MHV4" s="995"/>
      <c r="MHW4" s="995"/>
      <c r="MHX4" s="995"/>
      <c r="MHY4" s="995"/>
      <c r="MHZ4" s="995"/>
      <c r="MIA4" s="995"/>
      <c r="MIB4" s="995"/>
      <c r="MIC4" s="995"/>
      <c r="MID4" s="995"/>
      <c r="MIE4" s="995"/>
      <c r="MIF4" s="995"/>
      <c r="MIG4" s="995"/>
      <c r="MIH4" s="995"/>
      <c r="MII4" s="995"/>
      <c r="MIJ4" s="995"/>
      <c r="MIK4" s="995"/>
      <c r="MIL4" s="995"/>
      <c r="MIM4" s="995"/>
      <c r="MIN4" s="995"/>
      <c r="MIO4" s="995"/>
      <c r="MIP4" s="995"/>
      <c r="MIQ4" s="995"/>
      <c r="MIR4" s="995"/>
      <c r="MIS4" s="995"/>
      <c r="MIT4" s="995"/>
      <c r="MIU4" s="995"/>
      <c r="MIV4" s="995"/>
      <c r="MIW4" s="995"/>
      <c r="MIX4" s="995"/>
      <c r="MIY4" s="995"/>
      <c r="MIZ4" s="995"/>
      <c r="MJA4" s="995"/>
      <c r="MJB4" s="995"/>
      <c r="MJC4" s="995"/>
      <c r="MJD4" s="995"/>
      <c r="MJE4" s="995"/>
      <c r="MJF4" s="995"/>
      <c r="MJG4" s="995"/>
      <c r="MJH4" s="995"/>
      <c r="MJI4" s="995"/>
      <c r="MJJ4" s="995"/>
      <c r="MJK4" s="995"/>
      <c r="MJL4" s="995"/>
      <c r="MJM4" s="995"/>
      <c r="MJN4" s="995"/>
      <c r="MJO4" s="995"/>
      <c r="MJP4" s="995"/>
      <c r="MJQ4" s="995"/>
      <c r="MJR4" s="995"/>
      <c r="MJS4" s="995"/>
      <c r="MJT4" s="995"/>
      <c r="MJU4" s="995"/>
      <c r="MJV4" s="995"/>
      <c r="MJW4" s="995"/>
      <c r="MJX4" s="995"/>
      <c r="MJY4" s="995"/>
      <c r="MJZ4" s="995"/>
      <c r="MKA4" s="995"/>
      <c r="MKB4" s="995"/>
      <c r="MKC4" s="995"/>
      <c r="MKD4" s="995"/>
      <c r="MKE4" s="995"/>
      <c r="MKF4" s="995"/>
      <c r="MKG4" s="995"/>
      <c r="MKH4" s="995"/>
      <c r="MKI4" s="995"/>
      <c r="MKJ4" s="995"/>
      <c r="MKK4" s="995"/>
      <c r="MKL4" s="995"/>
      <c r="MKM4" s="995"/>
      <c r="MKN4" s="995"/>
      <c r="MKO4" s="995"/>
      <c r="MKP4" s="995"/>
      <c r="MKQ4" s="995"/>
      <c r="MKR4" s="995"/>
      <c r="MKS4" s="995"/>
      <c r="MKT4" s="995"/>
      <c r="MKU4" s="995"/>
      <c r="MKV4" s="995"/>
      <c r="MKW4" s="995"/>
      <c r="MKX4" s="995"/>
      <c r="MKY4" s="995"/>
      <c r="MKZ4" s="995"/>
      <c r="MLA4" s="995"/>
      <c r="MLB4" s="995"/>
      <c r="MLC4" s="995"/>
      <c r="MLD4" s="995"/>
      <c r="MLE4" s="995"/>
      <c r="MLF4" s="995"/>
      <c r="MLG4" s="995"/>
      <c r="MLH4" s="995"/>
      <c r="MLI4" s="995"/>
      <c r="MLJ4" s="995"/>
      <c r="MLK4" s="995"/>
      <c r="MLL4" s="995"/>
      <c r="MLM4" s="995"/>
      <c r="MLN4" s="995"/>
      <c r="MLO4" s="995"/>
      <c r="MLP4" s="995"/>
      <c r="MLQ4" s="995"/>
      <c r="MLR4" s="995"/>
      <c r="MLS4" s="995"/>
      <c r="MLT4" s="995"/>
      <c r="MLU4" s="995"/>
      <c r="MLV4" s="995"/>
      <c r="MLW4" s="995"/>
      <c r="MLX4" s="995"/>
      <c r="MLY4" s="995"/>
      <c r="MLZ4" s="995"/>
      <c r="MMA4" s="995"/>
      <c r="MMB4" s="995"/>
      <c r="MMC4" s="995"/>
      <c r="MMD4" s="995"/>
      <c r="MME4" s="995"/>
      <c r="MMF4" s="995"/>
      <c r="MMG4" s="995"/>
      <c r="MMH4" s="995"/>
      <c r="MMI4" s="995"/>
      <c r="MMJ4" s="995"/>
      <c r="MMK4" s="995"/>
      <c r="MML4" s="995"/>
      <c r="MMM4" s="995"/>
      <c r="MMN4" s="995"/>
      <c r="MMO4" s="995"/>
      <c r="MMP4" s="995"/>
      <c r="MMQ4" s="995"/>
      <c r="MMR4" s="995"/>
      <c r="MMS4" s="995"/>
      <c r="MMT4" s="995"/>
      <c r="MMU4" s="995"/>
      <c r="MMV4" s="995"/>
      <c r="MMW4" s="995"/>
      <c r="MMX4" s="995"/>
      <c r="MMY4" s="995"/>
      <c r="MMZ4" s="995"/>
      <c r="MNA4" s="995"/>
      <c r="MNB4" s="995"/>
      <c r="MNC4" s="995"/>
      <c r="MND4" s="995"/>
      <c r="MNE4" s="995"/>
      <c r="MNF4" s="995"/>
      <c r="MNG4" s="995"/>
      <c r="MNH4" s="995"/>
      <c r="MNI4" s="995"/>
      <c r="MNJ4" s="995"/>
      <c r="MNK4" s="995"/>
      <c r="MNL4" s="995"/>
      <c r="MNM4" s="995"/>
      <c r="MNN4" s="995"/>
      <c r="MNO4" s="995"/>
      <c r="MNP4" s="995"/>
      <c r="MNQ4" s="995"/>
      <c r="MNR4" s="995"/>
      <c r="MNS4" s="995"/>
      <c r="MNT4" s="995"/>
      <c r="MNU4" s="995"/>
      <c r="MNV4" s="995"/>
      <c r="MNW4" s="995"/>
      <c r="MNX4" s="995"/>
      <c r="MNY4" s="995"/>
      <c r="MNZ4" s="995"/>
      <c r="MOA4" s="995"/>
      <c r="MOB4" s="995"/>
      <c r="MOC4" s="995"/>
      <c r="MOD4" s="995"/>
      <c r="MOE4" s="995"/>
      <c r="MOF4" s="995"/>
      <c r="MOG4" s="995"/>
      <c r="MOH4" s="995"/>
      <c r="MOI4" s="995"/>
      <c r="MOJ4" s="995"/>
      <c r="MOK4" s="995"/>
      <c r="MOL4" s="995"/>
      <c r="MOM4" s="995"/>
      <c r="MON4" s="995"/>
      <c r="MOO4" s="995"/>
      <c r="MOP4" s="995"/>
      <c r="MOQ4" s="995"/>
      <c r="MOR4" s="995"/>
      <c r="MOS4" s="995"/>
      <c r="MOT4" s="995"/>
      <c r="MOU4" s="995"/>
      <c r="MOV4" s="995"/>
      <c r="MOW4" s="995"/>
      <c r="MOX4" s="995"/>
      <c r="MOY4" s="995"/>
      <c r="MOZ4" s="995"/>
      <c r="MPA4" s="995"/>
      <c r="MPB4" s="995"/>
      <c r="MPC4" s="995"/>
      <c r="MPD4" s="995"/>
      <c r="MPE4" s="995"/>
      <c r="MPF4" s="995"/>
      <c r="MPG4" s="995"/>
      <c r="MPH4" s="995"/>
      <c r="MPI4" s="995"/>
      <c r="MPJ4" s="995"/>
      <c r="MPK4" s="995"/>
      <c r="MPL4" s="995"/>
      <c r="MPM4" s="995"/>
      <c r="MPN4" s="995"/>
      <c r="MPO4" s="995"/>
      <c r="MPP4" s="995"/>
      <c r="MPQ4" s="995"/>
      <c r="MPR4" s="995"/>
      <c r="MPS4" s="995"/>
      <c r="MPT4" s="995"/>
      <c r="MPU4" s="995"/>
      <c r="MPV4" s="995"/>
      <c r="MPW4" s="995"/>
      <c r="MPX4" s="995"/>
      <c r="MPY4" s="995"/>
      <c r="MPZ4" s="995"/>
      <c r="MQA4" s="995"/>
      <c r="MQB4" s="995"/>
      <c r="MQC4" s="995"/>
      <c r="MQD4" s="995"/>
      <c r="MQE4" s="995"/>
      <c r="MQF4" s="995"/>
      <c r="MQG4" s="995"/>
      <c r="MQH4" s="995"/>
      <c r="MQI4" s="995"/>
      <c r="MQJ4" s="995"/>
      <c r="MQK4" s="995"/>
      <c r="MQL4" s="995"/>
      <c r="MQM4" s="995"/>
      <c r="MQN4" s="995"/>
      <c r="MQO4" s="995"/>
      <c r="MQP4" s="995"/>
      <c r="MQQ4" s="995"/>
      <c r="MQR4" s="995"/>
      <c r="MQS4" s="995"/>
      <c r="MQT4" s="995"/>
      <c r="MQU4" s="995"/>
      <c r="MQV4" s="995"/>
      <c r="MQW4" s="995"/>
      <c r="MQX4" s="995"/>
      <c r="MQY4" s="995"/>
      <c r="MQZ4" s="995"/>
      <c r="MRA4" s="995"/>
      <c r="MRB4" s="995"/>
      <c r="MRC4" s="995"/>
      <c r="MRD4" s="995"/>
      <c r="MRE4" s="995"/>
      <c r="MRF4" s="995"/>
      <c r="MRG4" s="995"/>
      <c r="MRH4" s="995"/>
      <c r="MRI4" s="995"/>
      <c r="MRJ4" s="995"/>
      <c r="MRK4" s="995"/>
      <c r="MRL4" s="995"/>
      <c r="MRM4" s="995"/>
      <c r="MRN4" s="995"/>
      <c r="MRO4" s="995"/>
      <c r="MRP4" s="995"/>
      <c r="MRQ4" s="995"/>
      <c r="MRR4" s="995"/>
      <c r="MRS4" s="995"/>
      <c r="MRT4" s="995"/>
      <c r="MRU4" s="995"/>
      <c r="MRV4" s="995"/>
      <c r="MRW4" s="995"/>
      <c r="MRX4" s="995"/>
      <c r="MRY4" s="995"/>
      <c r="MRZ4" s="995"/>
      <c r="MSA4" s="995"/>
      <c r="MSB4" s="995"/>
      <c r="MSC4" s="995"/>
      <c r="MSD4" s="995"/>
      <c r="MSE4" s="995"/>
      <c r="MSF4" s="995"/>
      <c r="MSG4" s="995"/>
      <c r="MSH4" s="995"/>
      <c r="MSI4" s="995"/>
      <c r="MSJ4" s="995"/>
      <c r="MSK4" s="995"/>
      <c r="MSL4" s="995"/>
      <c r="MSM4" s="995"/>
      <c r="MSN4" s="995"/>
      <c r="MSO4" s="995"/>
      <c r="MSP4" s="995"/>
      <c r="MSQ4" s="995"/>
      <c r="MSR4" s="995"/>
      <c r="MSS4" s="995"/>
      <c r="MST4" s="995"/>
      <c r="MSU4" s="995"/>
      <c r="MSV4" s="995"/>
      <c r="MSW4" s="995"/>
      <c r="MSX4" s="995"/>
      <c r="MSY4" s="995"/>
      <c r="MSZ4" s="995"/>
      <c r="MTA4" s="995"/>
      <c r="MTB4" s="995"/>
      <c r="MTC4" s="995"/>
      <c r="MTD4" s="995"/>
      <c r="MTE4" s="995"/>
      <c r="MTF4" s="995"/>
      <c r="MTG4" s="995"/>
      <c r="MTH4" s="995"/>
      <c r="MTI4" s="995"/>
      <c r="MTJ4" s="995"/>
      <c r="MTK4" s="995"/>
      <c r="MTL4" s="995"/>
      <c r="MTM4" s="995"/>
      <c r="MTN4" s="995"/>
      <c r="MTO4" s="995"/>
      <c r="MTP4" s="995"/>
      <c r="MTQ4" s="995"/>
      <c r="MTR4" s="995"/>
      <c r="MTS4" s="995"/>
      <c r="MTT4" s="995"/>
      <c r="MTU4" s="995"/>
      <c r="MTV4" s="995"/>
      <c r="MTW4" s="995"/>
      <c r="MTX4" s="995"/>
      <c r="MTY4" s="995"/>
      <c r="MTZ4" s="995"/>
      <c r="MUA4" s="995"/>
      <c r="MUB4" s="995"/>
      <c r="MUC4" s="995"/>
      <c r="MUD4" s="995"/>
      <c r="MUE4" s="995"/>
      <c r="MUF4" s="995"/>
      <c r="MUG4" s="995"/>
      <c r="MUH4" s="995"/>
      <c r="MUI4" s="995"/>
      <c r="MUJ4" s="995"/>
      <c r="MUK4" s="995"/>
      <c r="MUL4" s="995"/>
      <c r="MUM4" s="995"/>
      <c r="MUN4" s="995"/>
      <c r="MUO4" s="995"/>
      <c r="MUP4" s="995"/>
      <c r="MUQ4" s="995"/>
      <c r="MUR4" s="995"/>
      <c r="MUS4" s="995"/>
      <c r="MUT4" s="995"/>
      <c r="MUU4" s="995"/>
      <c r="MUV4" s="995"/>
      <c r="MUW4" s="995"/>
      <c r="MUX4" s="995"/>
      <c r="MUY4" s="995"/>
      <c r="MUZ4" s="995"/>
      <c r="MVA4" s="995"/>
      <c r="MVB4" s="995"/>
      <c r="MVC4" s="995"/>
      <c r="MVD4" s="995"/>
      <c r="MVE4" s="995"/>
      <c r="MVF4" s="995"/>
      <c r="MVG4" s="995"/>
      <c r="MVH4" s="995"/>
      <c r="MVI4" s="995"/>
      <c r="MVJ4" s="995"/>
      <c r="MVK4" s="995"/>
      <c r="MVL4" s="995"/>
      <c r="MVM4" s="995"/>
      <c r="MVN4" s="995"/>
      <c r="MVO4" s="995"/>
      <c r="MVP4" s="995"/>
      <c r="MVQ4" s="995"/>
      <c r="MVR4" s="995"/>
      <c r="MVS4" s="995"/>
      <c r="MVT4" s="995"/>
      <c r="MVU4" s="995"/>
      <c r="MVV4" s="995"/>
      <c r="MVW4" s="995"/>
      <c r="MVX4" s="995"/>
      <c r="MVY4" s="995"/>
      <c r="MVZ4" s="995"/>
      <c r="MWA4" s="995"/>
      <c r="MWB4" s="995"/>
      <c r="MWC4" s="995"/>
      <c r="MWD4" s="995"/>
      <c r="MWE4" s="995"/>
      <c r="MWF4" s="995"/>
      <c r="MWG4" s="995"/>
      <c r="MWH4" s="995"/>
      <c r="MWI4" s="995"/>
      <c r="MWJ4" s="995"/>
      <c r="MWK4" s="995"/>
      <c r="MWL4" s="995"/>
      <c r="MWM4" s="995"/>
      <c r="MWN4" s="995"/>
      <c r="MWO4" s="995"/>
      <c r="MWP4" s="995"/>
      <c r="MWQ4" s="995"/>
      <c r="MWR4" s="995"/>
      <c r="MWS4" s="995"/>
      <c r="MWT4" s="995"/>
      <c r="MWU4" s="995"/>
      <c r="MWV4" s="995"/>
      <c r="MWW4" s="995"/>
      <c r="MWX4" s="995"/>
      <c r="MWY4" s="995"/>
      <c r="MWZ4" s="995"/>
      <c r="MXA4" s="995"/>
      <c r="MXB4" s="995"/>
      <c r="MXC4" s="995"/>
      <c r="MXD4" s="995"/>
      <c r="MXE4" s="995"/>
      <c r="MXF4" s="995"/>
      <c r="MXG4" s="995"/>
      <c r="MXH4" s="995"/>
      <c r="MXI4" s="995"/>
      <c r="MXJ4" s="995"/>
      <c r="MXK4" s="995"/>
      <c r="MXL4" s="995"/>
      <c r="MXM4" s="995"/>
      <c r="MXN4" s="995"/>
      <c r="MXO4" s="995"/>
      <c r="MXP4" s="995"/>
      <c r="MXQ4" s="995"/>
      <c r="MXR4" s="995"/>
      <c r="MXS4" s="995"/>
      <c r="MXT4" s="995"/>
      <c r="MXU4" s="995"/>
      <c r="MXV4" s="995"/>
      <c r="MXW4" s="995"/>
      <c r="MXX4" s="995"/>
      <c r="MXY4" s="995"/>
      <c r="MXZ4" s="995"/>
      <c r="MYA4" s="995"/>
      <c r="MYB4" s="995"/>
      <c r="MYC4" s="995"/>
      <c r="MYD4" s="995"/>
      <c r="MYE4" s="995"/>
      <c r="MYF4" s="995"/>
      <c r="MYG4" s="995"/>
      <c r="MYH4" s="995"/>
      <c r="MYI4" s="995"/>
      <c r="MYJ4" s="995"/>
      <c r="MYK4" s="995"/>
      <c r="MYL4" s="995"/>
      <c r="MYM4" s="995"/>
      <c r="MYN4" s="995"/>
      <c r="MYO4" s="995"/>
      <c r="MYP4" s="995"/>
      <c r="MYQ4" s="995"/>
      <c r="MYR4" s="995"/>
      <c r="MYS4" s="995"/>
      <c r="MYT4" s="995"/>
      <c r="MYU4" s="995"/>
      <c r="MYV4" s="995"/>
      <c r="MYW4" s="995"/>
      <c r="MYX4" s="995"/>
      <c r="MYY4" s="995"/>
      <c r="MYZ4" s="995"/>
      <c r="MZA4" s="995"/>
      <c r="MZB4" s="995"/>
      <c r="MZC4" s="995"/>
      <c r="MZD4" s="995"/>
      <c r="MZE4" s="995"/>
      <c r="MZF4" s="995"/>
      <c r="MZG4" s="995"/>
      <c r="MZH4" s="995"/>
      <c r="MZI4" s="995"/>
      <c r="MZJ4" s="995"/>
      <c r="MZK4" s="995"/>
      <c r="MZL4" s="995"/>
      <c r="MZM4" s="995"/>
      <c r="MZN4" s="995"/>
      <c r="MZO4" s="995"/>
      <c r="MZP4" s="995"/>
      <c r="MZQ4" s="995"/>
      <c r="MZR4" s="995"/>
      <c r="MZS4" s="995"/>
      <c r="MZT4" s="995"/>
      <c r="MZU4" s="995"/>
      <c r="MZV4" s="995"/>
      <c r="MZW4" s="995"/>
      <c r="MZX4" s="995"/>
      <c r="MZY4" s="995"/>
      <c r="MZZ4" s="995"/>
      <c r="NAA4" s="995"/>
      <c r="NAB4" s="995"/>
      <c r="NAC4" s="995"/>
      <c r="NAD4" s="995"/>
      <c r="NAE4" s="995"/>
      <c r="NAF4" s="995"/>
      <c r="NAG4" s="995"/>
      <c r="NAH4" s="995"/>
      <c r="NAI4" s="995"/>
      <c r="NAJ4" s="995"/>
      <c r="NAK4" s="995"/>
      <c r="NAL4" s="995"/>
      <c r="NAM4" s="995"/>
      <c r="NAN4" s="995"/>
      <c r="NAO4" s="995"/>
      <c r="NAP4" s="995"/>
      <c r="NAQ4" s="995"/>
      <c r="NAR4" s="995"/>
      <c r="NAS4" s="995"/>
      <c r="NAT4" s="995"/>
      <c r="NAU4" s="995"/>
      <c r="NAV4" s="995"/>
      <c r="NAW4" s="995"/>
      <c r="NAX4" s="995"/>
      <c r="NAY4" s="995"/>
      <c r="NAZ4" s="995"/>
      <c r="NBA4" s="995"/>
      <c r="NBB4" s="995"/>
      <c r="NBC4" s="995"/>
      <c r="NBD4" s="995"/>
      <c r="NBE4" s="995"/>
      <c r="NBF4" s="995"/>
      <c r="NBG4" s="995"/>
      <c r="NBH4" s="995"/>
      <c r="NBI4" s="995"/>
      <c r="NBJ4" s="995"/>
      <c r="NBK4" s="995"/>
      <c r="NBL4" s="995"/>
      <c r="NBM4" s="995"/>
      <c r="NBN4" s="995"/>
      <c r="NBO4" s="995"/>
      <c r="NBP4" s="995"/>
      <c r="NBQ4" s="995"/>
      <c r="NBR4" s="995"/>
      <c r="NBS4" s="995"/>
      <c r="NBT4" s="995"/>
      <c r="NBU4" s="995"/>
      <c r="NBV4" s="995"/>
      <c r="NBW4" s="995"/>
      <c r="NBX4" s="995"/>
      <c r="NBY4" s="995"/>
      <c r="NBZ4" s="995"/>
      <c r="NCA4" s="995"/>
      <c r="NCB4" s="995"/>
      <c r="NCC4" s="995"/>
      <c r="NCD4" s="995"/>
      <c r="NCE4" s="995"/>
      <c r="NCF4" s="995"/>
      <c r="NCG4" s="995"/>
      <c r="NCH4" s="995"/>
      <c r="NCI4" s="995"/>
      <c r="NCJ4" s="995"/>
      <c r="NCK4" s="995"/>
      <c r="NCL4" s="995"/>
      <c r="NCM4" s="995"/>
      <c r="NCN4" s="995"/>
      <c r="NCO4" s="995"/>
      <c r="NCP4" s="995"/>
      <c r="NCQ4" s="995"/>
      <c r="NCR4" s="995"/>
      <c r="NCS4" s="995"/>
      <c r="NCT4" s="995"/>
      <c r="NCU4" s="995"/>
      <c r="NCV4" s="995"/>
      <c r="NCW4" s="995"/>
      <c r="NCX4" s="995"/>
      <c r="NCY4" s="995"/>
      <c r="NCZ4" s="995"/>
      <c r="NDA4" s="995"/>
      <c r="NDB4" s="995"/>
      <c r="NDC4" s="995"/>
      <c r="NDD4" s="995"/>
      <c r="NDE4" s="995"/>
      <c r="NDF4" s="995"/>
      <c r="NDG4" s="995"/>
      <c r="NDH4" s="995"/>
      <c r="NDI4" s="995"/>
      <c r="NDJ4" s="995"/>
      <c r="NDK4" s="995"/>
      <c r="NDL4" s="995"/>
      <c r="NDM4" s="995"/>
      <c r="NDN4" s="995"/>
      <c r="NDO4" s="995"/>
      <c r="NDP4" s="995"/>
      <c r="NDQ4" s="995"/>
      <c r="NDR4" s="995"/>
      <c r="NDS4" s="995"/>
      <c r="NDT4" s="995"/>
      <c r="NDU4" s="995"/>
      <c r="NDV4" s="995"/>
      <c r="NDW4" s="995"/>
      <c r="NDX4" s="995"/>
      <c r="NDY4" s="995"/>
      <c r="NDZ4" s="995"/>
      <c r="NEA4" s="995"/>
      <c r="NEB4" s="995"/>
      <c r="NEC4" s="995"/>
      <c r="NED4" s="995"/>
      <c r="NEE4" s="995"/>
      <c r="NEF4" s="995"/>
      <c r="NEG4" s="995"/>
      <c r="NEH4" s="995"/>
      <c r="NEI4" s="995"/>
      <c r="NEJ4" s="995"/>
      <c r="NEK4" s="995"/>
      <c r="NEL4" s="995"/>
      <c r="NEM4" s="995"/>
      <c r="NEN4" s="995"/>
      <c r="NEO4" s="995"/>
      <c r="NEP4" s="995"/>
      <c r="NEQ4" s="995"/>
      <c r="NER4" s="995"/>
      <c r="NES4" s="995"/>
      <c r="NET4" s="995"/>
      <c r="NEU4" s="995"/>
      <c r="NEV4" s="995"/>
      <c r="NEW4" s="995"/>
      <c r="NEX4" s="995"/>
      <c r="NEY4" s="995"/>
      <c r="NEZ4" s="995"/>
      <c r="NFA4" s="995"/>
      <c r="NFB4" s="995"/>
      <c r="NFC4" s="995"/>
      <c r="NFD4" s="995"/>
      <c r="NFE4" s="995"/>
      <c r="NFF4" s="995"/>
      <c r="NFG4" s="995"/>
      <c r="NFH4" s="995"/>
      <c r="NFI4" s="995"/>
      <c r="NFJ4" s="995"/>
      <c r="NFK4" s="995"/>
      <c r="NFL4" s="995"/>
      <c r="NFM4" s="995"/>
      <c r="NFN4" s="995"/>
      <c r="NFO4" s="995"/>
      <c r="NFP4" s="995"/>
      <c r="NFQ4" s="995"/>
      <c r="NFR4" s="995"/>
      <c r="NFS4" s="995"/>
      <c r="NFT4" s="995"/>
      <c r="NFU4" s="995"/>
      <c r="NFV4" s="995"/>
      <c r="NFW4" s="995"/>
      <c r="NFX4" s="995"/>
      <c r="NFY4" s="995"/>
      <c r="NFZ4" s="995"/>
      <c r="NGA4" s="995"/>
      <c r="NGB4" s="995"/>
      <c r="NGC4" s="995"/>
      <c r="NGD4" s="995"/>
      <c r="NGE4" s="995"/>
      <c r="NGF4" s="995"/>
      <c r="NGG4" s="995"/>
      <c r="NGH4" s="995"/>
      <c r="NGI4" s="995"/>
      <c r="NGJ4" s="995"/>
      <c r="NGK4" s="995"/>
      <c r="NGL4" s="995"/>
      <c r="NGM4" s="995"/>
      <c r="NGN4" s="995"/>
      <c r="NGO4" s="995"/>
      <c r="NGP4" s="995"/>
      <c r="NGQ4" s="995"/>
      <c r="NGR4" s="995"/>
      <c r="NGS4" s="995"/>
      <c r="NGT4" s="995"/>
      <c r="NGU4" s="995"/>
      <c r="NGV4" s="995"/>
      <c r="NGW4" s="995"/>
      <c r="NGX4" s="995"/>
      <c r="NGY4" s="995"/>
      <c r="NGZ4" s="995"/>
      <c r="NHA4" s="995"/>
      <c r="NHB4" s="995"/>
      <c r="NHC4" s="995"/>
      <c r="NHD4" s="995"/>
      <c r="NHE4" s="995"/>
      <c r="NHF4" s="995"/>
      <c r="NHG4" s="995"/>
      <c r="NHH4" s="995"/>
      <c r="NHI4" s="995"/>
      <c r="NHJ4" s="995"/>
      <c r="NHK4" s="995"/>
      <c r="NHL4" s="995"/>
      <c r="NHM4" s="995"/>
      <c r="NHN4" s="995"/>
      <c r="NHO4" s="995"/>
      <c r="NHP4" s="995"/>
      <c r="NHQ4" s="995"/>
      <c r="NHR4" s="995"/>
      <c r="NHS4" s="995"/>
      <c r="NHT4" s="995"/>
      <c r="NHU4" s="995"/>
      <c r="NHV4" s="995"/>
      <c r="NHW4" s="995"/>
      <c r="NHX4" s="995"/>
      <c r="NHY4" s="995"/>
      <c r="NHZ4" s="995"/>
      <c r="NIA4" s="995"/>
      <c r="NIB4" s="995"/>
      <c r="NIC4" s="995"/>
      <c r="NID4" s="995"/>
      <c r="NIE4" s="995"/>
      <c r="NIF4" s="995"/>
      <c r="NIG4" s="995"/>
      <c r="NIH4" s="995"/>
      <c r="NII4" s="995"/>
      <c r="NIJ4" s="995"/>
      <c r="NIK4" s="995"/>
      <c r="NIL4" s="995"/>
      <c r="NIM4" s="995"/>
      <c r="NIN4" s="995"/>
      <c r="NIO4" s="995"/>
      <c r="NIP4" s="995"/>
      <c r="NIQ4" s="995"/>
      <c r="NIR4" s="995"/>
      <c r="NIS4" s="995"/>
      <c r="NIT4" s="995"/>
      <c r="NIU4" s="995"/>
      <c r="NIV4" s="995"/>
      <c r="NIW4" s="995"/>
      <c r="NIX4" s="995"/>
      <c r="NIY4" s="995"/>
      <c r="NIZ4" s="995"/>
      <c r="NJA4" s="995"/>
      <c r="NJB4" s="995"/>
      <c r="NJC4" s="995"/>
      <c r="NJD4" s="995"/>
      <c r="NJE4" s="995"/>
      <c r="NJF4" s="995"/>
      <c r="NJG4" s="995"/>
      <c r="NJH4" s="995"/>
      <c r="NJI4" s="995"/>
      <c r="NJJ4" s="995"/>
      <c r="NJK4" s="995"/>
      <c r="NJL4" s="995"/>
      <c r="NJM4" s="995"/>
      <c r="NJN4" s="995"/>
      <c r="NJO4" s="995"/>
      <c r="NJP4" s="995"/>
      <c r="NJQ4" s="995"/>
      <c r="NJR4" s="995"/>
      <c r="NJS4" s="995"/>
      <c r="NJT4" s="995"/>
      <c r="NJU4" s="995"/>
      <c r="NJV4" s="995"/>
      <c r="NJW4" s="995"/>
      <c r="NJX4" s="995"/>
      <c r="NJY4" s="995"/>
      <c r="NJZ4" s="995"/>
      <c r="NKA4" s="995"/>
      <c r="NKB4" s="995"/>
      <c r="NKC4" s="995"/>
      <c r="NKD4" s="995"/>
      <c r="NKE4" s="995"/>
      <c r="NKF4" s="995"/>
      <c r="NKG4" s="995"/>
      <c r="NKH4" s="995"/>
      <c r="NKI4" s="995"/>
      <c r="NKJ4" s="995"/>
      <c r="NKK4" s="995"/>
      <c r="NKL4" s="995"/>
      <c r="NKM4" s="995"/>
      <c r="NKN4" s="995"/>
      <c r="NKO4" s="995"/>
      <c r="NKP4" s="995"/>
      <c r="NKQ4" s="995"/>
      <c r="NKR4" s="995"/>
      <c r="NKS4" s="995"/>
      <c r="NKT4" s="995"/>
      <c r="NKU4" s="995"/>
      <c r="NKV4" s="995"/>
      <c r="NKW4" s="995"/>
      <c r="NKX4" s="995"/>
      <c r="NKY4" s="995"/>
      <c r="NKZ4" s="995"/>
      <c r="NLA4" s="995"/>
      <c r="NLB4" s="995"/>
      <c r="NLC4" s="995"/>
      <c r="NLD4" s="995"/>
      <c r="NLE4" s="995"/>
      <c r="NLF4" s="995"/>
      <c r="NLG4" s="995"/>
      <c r="NLH4" s="995"/>
      <c r="NLI4" s="995"/>
      <c r="NLJ4" s="995"/>
      <c r="NLK4" s="995"/>
      <c r="NLL4" s="995"/>
      <c r="NLM4" s="995"/>
      <c r="NLN4" s="995"/>
      <c r="NLO4" s="995"/>
      <c r="NLP4" s="995"/>
      <c r="NLQ4" s="995"/>
      <c r="NLR4" s="995"/>
      <c r="NLS4" s="995"/>
      <c r="NLT4" s="995"/>
      <c r="NLU4" s="995"/>
      <c r="NLV4" s="995"/>
      <c r="NLW4" s="995"/>
      <c r="NLX4" s="995"/>
      <c r="NLY4" s="995"/>
      <c r="NLZ4" s="995"/>
      <c r="NMA4" s="995"/>
      <c r="NMB4" s="995"/>
      <c r="NMC4" s="995"/>
      <c r="NMD4" s="995"/>
      <c r="NME4" s="995"/>
      <c r="NMF4" s="995"/>
      <c r="NMG4" s="995"/>
      <c r="NMH4" s="995"/>
      <c r="NMI4" s="995"/>
      <c r="NMJ4" s="995"/>
      <c r="NMK4" s="995"/>
      <c r="NML4" s="995"/>
      <c r="NMM4" s="995"/>
      <c r="NMN4" s="995"/>
      <c r="NMO4" s="995"/>
      <c r="NMP4" s="995"/>
      <c r="NMQ4" s="995"/>
      <c r="NMR4" s="995"/>
      <c r="NMS4" s="995"/>
      <c r="NMT4" s="995"/>
      <c r="NMU4" s="995"/>
      <c r="NMV4" s="995"/>
      <c r="NMW4" s="995"/>
      <c r="NMX4" s="995"/>
      <c r="NMY4" s="995"/>
      <c r="NMZ4" s="995"/>
      <c r="NNA4" s="995"/>
      <c r="NNB4" s="995"/>
      <c r="NNC4" s="995"/>
      <c r="NND4" s="995"/>
      <c r="NNE4" s="995"/>
      <c r="NNF4" s="995"/>
      <c r="NNG4" s="995"/>
      <c r="NNH4" s="995"/>
      <c r="NNI4" s="995"/>
      <c r="NNJ4" s="995"/>
      <c r="NNK4" s="995"/>
      <c r="NNL4" s="995"/>
      <c r="NNM4" s="995"/>
      <c r="NNN4" s="995"/>
      <c r="NNO4" s="995"/>
      <c r="NNP4" s="995"/>
      <c r="NNQ4" s="995"/>
      <c r="NNR4" s="995"/>
      <c r="NNS4" s="995"/>
      <c r="NNT4" s="995"/>
      <c r="NNU4" s="995"/>
      <c r="NNV4" s="995"/>
      <c r="NNW4" s="995"/>
      <c r="NNX4" s="995"/>
      <c r="NNY4" s="995"/>
      <c r="NNZ4" s="995"/>
      <c r="NOA4" s="995"/>
      <c r="NOB4" s="995"/>
      <c r="NOC4" s="995"/>
      <c r="NOD4" s="995"/>
      <c r="NOE4" s="995"/>
      <c r="NOF4" s="995"/>
      <c r="NOG4" s="995"/>
      <c r="NOH4" s="995"/>
      <c r="NOI4" s="995"/>
      <c r="NOJ4" s="995"/>
      <c r="NOK4" s="995"/>
      <c r="NOL4" s="995"/>
      <c r="NOM4" s="995"/>
      <c r="NON4" s="995"/>
      <c r="NOO4" s="995"/>
      <c r="NOP4" s="995"/>
      <c r="NOQ4" s="995"/>
      <c r="NOR4" s="995"/>
      <c r="NOS4" s="995"/>
      <c r="NOT4" s="995"/>
      <c r="NOU4" s="995"/>
      <c r="NOV4" s="995"/>
      <c r="NOW4" s="995"/>
      <c r="NOX4" s="995"/>
      <c r="NOY4" s="995"/>
      <c r="NOZ4" s="995"/>
      <c r="NPA4" s="995"/>
      <c r="NPB4" s="995"/>
      <c r="NPC4" s="995"/>
      <c r="NPD4" s="995"/>
      <c r="NPE4" s="995"/>
      <c r="NPF4" s="995"/>
      <c r="NPG4" s="995"/>
      <c r="NPH4" s="995"/>
      <c r="NPI4" s="995"/>
      <c r="NPJ4" s="995"/>
      <c r="NPK4" s="995"/>
      <c r="NPL4" s="995"/>
      <c r="NPM4" s="995"/>
      <c r="NPN4" s="995"/>
      <c r="NPO4" s="995"/>
      <c r="NPP4" s="995"/>
      <c r="NPQ4" s="995"/>
      <c r="NPR4" s="995"/>
      <c r="NPS4" s="995"/>
      <c r="NPT4" s="995"/>
      <c r="NPU4" s="995"/>
      <c r="NPV4" s="995"/>
      <c r="NPW4" s="995"/>
      <c r="NPX4" s="995"/>
      <c r="NPY4" s="995"/>
      <c r="NPZ4" s="995"/>
      <c r="NQA4" s="995"/>
      <c r="NQB4" s="995"/>
      <c r="NQC4" s="995"/>
      <c r="NQD4" s="995"/>
      <c r="NQE4" s="995"/>
      <c r="NQF4" s="995"/>
      <c r="NQG4" s="995"/>
      <c r="NQH4" s="995"/>
      <c r="NQI4" s="995"/>
      <c r="NQJ4" s="995"/>
      <c r="NQK4" s="995"/>
      <c r="NQL4" s="995"/>
      <c r="NQM4" s="995"/>
      <c r="NQN4" s="995"/>
      <c r="NQO4" s="995"/>
      <c r="NQP4" s="995"/>
      <c r="NQQ4" s="995"/>
      <c r="NQR4" s="995"/>
      <c r="NQS4" s="995"/>
      <c r="NQT4" s="995"/>
      <c r="NQU4" s="995"/>
      <c r="NQV4" s="995"/>
      <c r="NQW4" s="995"/>
      <c r="NQX4" s="995"/>
      <c r="NQY4" s="995"/>
      <c r="NQZ4" s="995"/>
      <c r="NRA4" s="995"/>
      <c r="NRB4" s="995"/>
      <c r="NRC4" s="995"/>
      <c r="NRD4" s="995"/>
      <c r="NRE4" s="995"/>
      <c r="NRF4" s="995"/>
      <c r="NRG4" s="995"/>
      <c r="NRH4" s="995"/>
      <c r="NRI4" s="995"/>
      <c r="NRJ4" s="995"/>
      <c r="NRK4" s="995"/>
      <c r="NRL4" s="995"/>
      <c r="NRM4" s="995"/>
      <c r="NRN4" s="995"/>
      <c r="NRO4" s="995"/>
      <c r="NRP4" s="995"/>
      <c r="NRQ4" s="995"/>
      <c r="NRR4" s="995"/>
      <c r="NRS4" s="995"/>
      <c r="NRT4" s="995"/>
      <c r="NRU4" s="995"/>
      <c r="NRV4" s="995"/>
      <c r="NRW4" s="995"/>
      <c r="NRX4" s="995"/>
      <c r="NRY4" s="995"/>
      <c r="NRZ4" s="995"/>
      <c r="NSA4" s="995"/>
      <c r="NSB4" s="995"/>
      <c r="NSC4" s="995"/>
      <c r="NSD4" s="995"/>
      <c r="NSE4" s="995"/>
      <c r="NSF4" s="995"/>
      <c r="NSG4" s="995"/>
      <c r="NSH4" s="995"/>
      <c r="NSI4" s="995"/>
      <c r="NSJ4" s="995"/>
      <c r="NSK4" s="995"/>
      <c r="NSL4" s="995"/>
      <c r="NSM4" s="995"/>
      <c r="NSN4" s="995"/>
      <c r="NSO4" s="995"/>
      <c r="NSP4" s="995"/>
      <c r="NSQ4" s="995"/>
      <c r="NSR4" s="995"/>
      <c r="NSS4" s="995"/>
      <c r="NST4" s="995"/>
      <c r="NSU4" s="995"/>
      <c r="NSV4" s="995"/>
      <c r="NSW4" s="995"/>
      <c r="NSX4" s="995"/>
      <c r="NSY4" s="995"/>
      <c r="NSZ4" s="995"/>
      <c r="NTA4" s="995"/>
      <c r="NTB4" s="995"/>
      <c r="NTC4" s="995"/>
      <c r="NTD4" s="995"/>
      <c r="NTE4" s="995"/>
      <c r="NTF4" s="995"/>
      <c r="NTG4" s="995"/>
      <c r="NTH4" s="995"/>
      <c r="NTI4" s="995"/>
      <c r="NTJ4" s="995"/>
      <c r="NTK4" s="995"/>
      <c r="NTL4" s="995"/>
      <c r="NTM4" s="995"/>
      <c r="NTN4" s="995"/>
      <c r="NTO4" s="995"/>
      <c r="NTP4" s="995"/>
      <c r="NTQ4" s="995"/>
      <c r="NTR4" s="995"/>
      <c r="NTS4" s="995"/>
      <c r="NTT4" s="995"/>
      <c r="NTU4" s="995"/>
      <c r="NTV4" s="995"/>
      <c r="NTW4" s="995"/>
      <c r="NTX4" s="995"/>
      <c r="NTY4" s="995"/>
      <c r="NTZ4" s="995"/>
      <c r="NUA4" s="995"/>
      <c r="NUB4" s="995"/>
      <c r="NUC4" s="995"/>
      <c r="NUD4" s="995"/>
      <c r="NUE4" s="995"/>
      <c r="NUF4" s="995"/>
      <c r="NUG4" s="995"/>
      <c r="NUH4" s="995"/>
      <c r="NUI4" s="995"/>
      <c r="NUJ4" s="995"/>
      <c r="NUK4" s="995"/>
      <c r="NUL4" s="995"/>
      <c r="NUM4" s="995"/>
      <c r="NUN4" s="995"/>
      <c r="NUO4" s="995"/>
      <c r="NUP4" s="995"/>
      <c r="NUQ4" s="995"/>
      <c r="NUR4" s="995"/>
      <c r="NUS4" s="995"/>
      <c r="NUT4" s="995"/>
      <c r="NUU4" s="995"/>
      <c r="NUV4" s="995"/>
      <c r="NUW4" s="995"/>
      <c r="NUX4" s="995"/>
      <c r="NUY4" s="995"/>
      <c r="NUZ4" s="995"/>
      <c r="NVA4" s="995"/>
      <c r="NVB4" s="995"/>
      <c r="NVC4" s="995"/>
      <c r="NVD4" s="995"/>
      <c r="NVE4" s="995"/>
      <c r="NVF4" s="995"/>
      <c r="NVG4" s="995"/>
      <c r="NVH4" s="995"/>
      <c r="NVI4" s="995"/>
      <c r="NVJ4" s="995"/>
      <c r="NVK4" s="995"/>
      <c r="NVL4" s="995"/>
      <c r="NVM4" s="995"/>
      <c r="NVN4" s="995"/>
      <c r="NVO4" s="995"/>
      <c r="NVP4" s="995"/>
      <c r="NVQ4" s="995"/>
      <c r="NVR4" s="995"/>
      <c r="NVS4" s="995"/>
      <c r="NVT4" s="995"/>
      <c r="NVU4" s="995"/>
      <c r="NVV4" s="995"/>
      <c r="NVW4" s="995"/>
      <c r="NVX4" s="995"/>
      <c r="NVY4" s="995"/>
      <c r="NVZ4" s="995"/>
      <c r="NWA4" s="995"/>
      <c r="NWB4" s="995"/>
      <c r="NWC4" s="995"/>
      <c r="NWD4" s="995"/>
      <c r="NWE4" s="995"/>
      <c r="NWF4" s="995"/>
      <c r="NWG4" s="995"/>
      <c r="NWH4" s="995"/>
      <c r="NWI4" s="995"/>
      <c r="NWJ4" s="995"/>
      <c r="NWK4" s="995"/>
      <c r="NWL4" s="995"/>
      <c r="NWM4" s="995"/>
      <c r="NWN4" s="995"/>
      <c r="NWO4" s="995"/>
      <c r="NWP4" s="995"/>
      <c r="NWQ4" s="995"/>
      <c r="NWR4" s="995"/>
      <c r="NWS4" s="995"/>
      <c r="NWT4" s="995"/>
      <c r="NWU4" s="995"/>
      <c r="NWV4" s="995"/>
      <c r="NWW4" s="995"/>
      <c r="NWX4" s="995"/>
      <c r="NWY4" s="995"/>
      <c r="NWZ4" s="995"/>
      <c r="NXA4" s="995"/>
      <c r="NXB4" s="995"/>
      <c r="NXC4" s="995"/>
      <c r="NXD4" s="995"/>
      <c r="NXE4" s="995"/>
      <c r="NXF4" s="995"/>
      <c r="NXG4" s="995"/>
      <c r="NXH4" s="995"/>
      <c r="NXI4" s="995"/>
      <c r="NXJ4" s="995"/>
      <c r="NXK4" s="995"/>
      <c r="NXL4" s="995"/>
      <c r="NXM4" s="995"/>
      <c r="NXN4" s="995"/>
      <c r="NXO4" s="995"/>
      <c r="NXP4" s="995"/>
      <c r="NXQ4" s="995"/>
      <c r="NXR4" s="995"/>
      <c r="NXS4" s="995"/>
      <c r="NXT4" s="995"/>
      <c r="NXU4" s="995"/>
      <c r="NXV4" s="995"/>
      <c r="NXW4" s="995"/>
      <c r="NXX4" s="995"/>
      <c r="NXY4" s="995"/>
      <c r="NXZ4" s="995"/>
      <c r="NYA4" s="995"/>
      <c r="NYB4" s="995"/>
      <c r="NYC4" s="995"/>
      <c r="NYD4" s="995"/>
      <c r="NYE4" s="995"/>
      <c r="NYF4" s="995"/>
      <c r="NYG4" s="995"/>
      <c r="NYH4" s="995"/>
      <c r="NYI4" s="995"/>
      <c r="NYJ4" s="995"/>
      <c r="NYK4" s="995"/>
      <c r="NYL4" s="995"/>
      <c r="NYM4" s="995"/>
      <c r="NYN4" s="995"/>
      <c r="NYO4" s="995"/>
      <c r="NYP4" s="995"/>
      <c r="NYQ4" s="995"/>
      <c r="NYR4" s="995"/>
      <c r="NYS4" s="995"/>
      <c r="NYT4" s="995"/>
      <c r="NYU4" s="995"/>
      <c r="NYV4" s="995"/>
      <c r="NYW4" s="995"/>
      <c r="NYX4" s="995"/>
      <c r="NYY4" s="995"/>
      <c r="NYZ4" s="995"/>
      <c r="NZA4" s="995"/>
      <c r="NZB4" s="995"/>
      <c r="NZC4" s="995"/>
      <c r="NZD4" s="995"/>
      <c r="NZE4" s="995"/>
      <c r="NZF4" s="995"/>
      <c r="NZG4" s="995"/>
      <c r="NZH4" s="995"/>
      <c r="NZI4" s="995"/>
      <c r="NZJ4" s="995"/>
      <c r="NZK4" s="995"/>
      <c r="NZL4" s="995"/>
      <c r="NZM4" s="995"/>
      <c r="NZN4" s="995"/>
      <c r="NZO4" s="995"/>
      <c r="NZP4" s="995"/>
      <c r="NZQ4" s="995"/>
      <c r="NZR4" s="995"/>
      <c r="NZS4" s="995"/>
      <c r="NZT4" s="995"/>
      <c r="NZU4" s="995"/>
      <c r="NZV4" s="995"/>
      <c r="NZW4" s="995"/>
      <c r="NZX4" s="995"/>
      <c r="NZY4" s="995"/>
      <c r="NZZ4" s="995"/>
      <c r="OAA4" s="995"/>
      <c r="OAB4" s="995"/>
      <c r="OAC4" s="995"/>
      <c r="OAD4" s="995"/>
      <c r="OAE4" s="995"/>
      <c r="OAF4" s="995"/>
      <c r="OAG4" s="995"/>
      <c r="OAH4" s="995"/>
      <c r="OAI4" s="995"/>
      <c r="OAJ4" s="995"/>
      <c r="OAK4" s="995"/>
      <c r="OAL4" s="995"/>
      <c r="OAM4" s="995"/>
      <c r="OAN4" s="995"/>
      <c r="OAO4" s="995"/>
      <c r="OAP4" s="995"/>
      <c r="OAQ4" s="995"/>
      <c r="OAR4" s="995"/>
      <c r="OAS4" s="995"/>
      <c r="OAT4" s="995"/>
      <c r="OAU4" s="995"/>
      <c r="OAV4" s="995"/>
      <c r="OAW4" s="995"/>
      <c r="OAX4" s="995"/>
      <c r="OAY4" s="995"/>
      <c r="OAZ4" s="995"/>
      <c r="OBA4" s="995"/>
      <c r="OBB4" s="995"/>
      <c r="OBC4" s="995"/>
      <c r="OBD4" s="995"/>
      <c r="OBE4" s="995"/>
      <c r="OBF4" s="995"/>
      <c r="OBG4" s="995"/>
      <c r="OBH4" s="995"/>
      <c r="OBI4" s="995"/>
      <c r="OBJ4" s="995"/>
      <c r="OBK4" s="995"/>
      <c r="OBL4" s="995"/>
      <c r="OBM4" s="995"/>
      <c r="OBN4" s="995"/>
      <c r="OBO4" s="995"/>
      <c r="OBP4" s="995"/>
      <c r="OBQ4" s="995"/>
      <c r="OBR4" s="995"/>
      <c r="OBS4" s="995"/>
      <c r="OBT4" s="995"/>
      <c r="OBU4" s="995"/>
      <c r="OBV4" s="995"/>
      <c r="OBW4" s="995"/>
      <c r="OBX4" s="995"/>
      <c r="OBY4" s="995"/>
      <c r="OBZ4" s="995"/>
      <c r="OCA4" s="995"/>
      <c r="OCB4" s="995"/>
      <c r="OCC4" s="995"/>
      <c r="OCD4" s="995"/>
      <c r="OCE4" s="995"/>
      <c r="OCF4" s="995"/>
      <c r="OCG4" s="995"/>
      <c r="OCH4" s="995"/>
      <c r="OCI4" s="995"/>
      <c r="OCJ4" s="995"/>
      <c r="OCK4" s="995"/>
      <c r="OCL4" s="995"/>
      <c r="OCM4" s="995"/>
      <c r="OCN4" s="995"/>
      <c r="OCO4" s="995"/>
      <c r="OCP4" s="995"/>
      <c r="OCQ4" s="995"/>
      <c r="OCR4" s="995"/>
      <c r="OCS4" s="995"/>
      <c r="OCT4" s="995"/>
      <c r="OCU4" s="995"/>
      <c r="OCV4" s="995"/>
      <c r="OCW4" s="995"/>
      <c r="OCX4" s="995"/>
      <c r="OCY4" s="995"/>
      <c r="OCZ4" s="995"/>
      <c r="ODA4" s="995"/>
      <c r="ODB4" s="995"/>
      <c r="ODC4" s="995"/>
      <c r="ODD4" s="995"/>
      <c r="ODE4" s="995"/>
      <c r="ODF4" s="995"/>
      <c r="ODG4" s="995"/>
      <c r="ODH4" s="995"/>
      <c r="ODI4" s="995"/>
      <c r="ODJ4" s="995"/>
      <c r="ODK4" s="995"/>
      <c r="ODL4" s="995"/>
      <c r="ODM4" s="995"/>
      <c r="ODN4" s="995"/>
      <c r="ODO4" s="995"/>
      <c r="ODP4" s="995"/>
      <c r="ODQ4" s="995"/>
      <c r="ODR4" s="995"/>
      <c r="ODS4" s="995"/>
      <c r="ODT4" s="995"/>
      <c r="ODU4" s="995"/>
      <c r="ODV4" s="995"/>
      <c r="ODW4" s="995"/>
      <c r="ODX4" s="995"/>
      <c r="ODY4" s="995"/>
      <c r="ODZ4" s="995"/>
      <c r="OEA4" s="995"/>
      <c r="OEB4" s="995"/>
      <c r="OEC4" s="995"/>
      <c r="OED4" s="995"/>
      <c r="OEE4" s="995"/>
      <c r="OEF4" s="995"/>
      <c r="OEG4" s="995"/>
      <c r="OEH4" s="995"/>
      <c r="OEI4" s="995"/>
      <c r="OEJ4" s="995"/>
      <c r="OEK4" s="995"/>
      <c r="OEL4" s="995"/>
      <c r="OEM4" s="995"/>
      <c r="OEN4" s="995"/>
      <c r="OEO4" s="995"/>
      <c r="OEP4" s="995"/>
      <c r="OEQ4" s="995"/>
      <c r="OER4" s="995"/>
      <c r="OES4" s="995"/>
      <c r="OET4" s="995"/>
      <c r="OEU4" s="995"/>
      <c r="OEV4" s="995"/>
      <c r="OEW4" s="995"/>
      <c r="OEX4" s="995"/>
      <c r="OEY4" s="995"/>
      <c r="OEZ4" s="995"/>
      <c r="OFA4" s="995"/>
      <c r="OFB4" s="995"/>
      <c r="OFC4" s="995"/>
      <c r="OFD4" s="995"/>
      <c r="OFE4" s="995"/>
      <c r="OFF4" s="995"/>
      <c r="OFG4" s="995"/>
      <c r="OFH4" s="995"/>
      <c r="OFI4" s="995"/>
      <c r="OFJ4" s="995"/>
      <c r="OFK4" s="995"/>
      <c r="OFL4" s="995"/>
      <c r="OFM4" s="995"/>
      <c r="OFN4" s="995"/>
      <c r="OFO4" s="995"/>
      <c r="OFP4" s="995"/>
      <c r="OFQ4" s="995"/>
      <c r="OFR4" s="995"/>
      <c r="OFS4" s="995"/>
      <c r="OFT4" s="995"/>
      <c r="OFU4" s="995"/>
      <c r="OFV4" s="995"/>
      <c r="OFW4" s="995"/>
      <c r="OFX4" s="995"/>
      <c r="OFY4" s="995"/>
      <c r="OFZ4" s="995"/>
      <c r="OGA4" s="995"/>
      <c r="OGB4" s="995"/>
      <c r="OGC4" s="995"/>
      <c r="OGD4" s="995"/>
      <c r="OGE4" s="995"/>
      <c r="OGF4" s="995"/>
      <c r="OGG4" s="995"/>
      <c r="OGH4" s="995"/>
      <c r="OGI4" s="995"/>
      <c r="OGJ4" s="995"/>
      <c r="OGK4" s="995"/>
      <c r="OGL4" s="995"/>
      <c r="OGM4" s="995"/>
      <c r="OGN4" s="995"/>
      <c r="OGO4" s="995"/>
      <c r="OGP4" s="995"/>
      <c r="OGQ4" s="995"/>
      <c r="OGR4" s="995"/>
      <c r="OGS4" s="995"/>
      <c r="OGT4" s="995"/>
      <c r="OGU4" s="995"/>
      <c r="OGV4" s="995"/>
      <c r="OGW4" s="995"/>
      <c r="OGX4" s="995"/>
      <c r="OGY4" s="995"/>
      <c r="OGZ4" s="995"/>
      <c r="OHA4" s="995"/>
      <c r="OHB4" s="995"/>
      <c r="OHC4" s="995"/>
      <c r="OHD4" s="995"/>
      <c r="OHE4" s="995"/>
      <c r="OHF4" s="995"/>
      <c r="OHG4" s="995"/>
      <c r="OHH4" s="995"/>
      <c r="OHI4" s="995"/>
      <c r="OHJ4" s="995"/>
      <c r="OHK4" s="995"/>
      <c r="OHL4" s="995"/>
      <c r="OHM4" s="995"/>
      <c r="OHN4" s="995"/>
      <c r="OHO4" s="995"/>
      <c r="OHP4" s="995"/>
      <c r="OHQ4" s="995"/>
      <c r="OHR4" s="995"/>
      <c r="OHS4" s="995"/>
      <c r="OHT4" s="995"/>
      <c r="OHU4" s="995"/>
      <c r="OHV4" s="995"/>
      <c r="OHW4" s="995"/>
      <c r="OHX4" s="995"/>
      <c r="OHY4" s="995"/>
      <c r="OHZ4" s="995"/>
      <c r="OIA4" s="995"/>
      <c r="OIB4" s="995"/>
      <c r="OIC4" s="995"/>
      <c r="OID4" s="995"/>
      <c r="OIE4" s="995"/>
      <c r="OIF4" s="995"/>
      <c r="OIG4" s="995"/>
      <c r="OIH4" s="995"/>
      <c r="OII4" s="995"/>
      <c r="OIJ4" s="995"/>
      <c r="OIK4" s="995"/>
      <c r="OIL4" s="995"/>
      <c r="OIM4" s="995"/>
      <c r="OIN4" s="995"/>
      <c r="OIO4" s="995"/>
      <c r="OIP4" s="995"/>
      <c r="OIQ4" s="995"/>
      <c r="OIR4" s="995"/>
      <c r="OIS4" s="995"/>
      <c r="OIT4" s="995"/>
      <c r="OIU4" s="995"/>
      <c r="OIV4" s="995"/>
      <c r="OIW4" s="995"/>
      <c r="OIX4" s="995"/>
      <c r="OIY4" s="995"/>
      <c r="OIZ4" s="995"/>
      <c r="OJA4" s="995"/>
      <c r="OJB4" s="995"/>
      <c r="OJC4" s="995"/>
      <c r="OJD4" s="995"/>
      <c r="OJE4" s="995"/>
      <c r="OJF4" s="995"/>
      <c r="OJG4" s="995"/>
      <c r="OJH4" s="995"/>
      <c r="OJI4" s="995"/>
      <c r="OJJ4" s="995"/>
      <c r="OJK4" s="995"/>
      <c r="OJL4" s="995"/>
      <c r="OJM4" s="995"/>
      <c r="OJN4" s="995"/>
      <c r="OJO4" s="995"/>
      <c r="OJP4" s="995"/>
      <c r="OJQ4" s="995"/>
      <c r="OJR4" s="995"/>
      <c r="OJS4" s="995"/>
      <c r="OJT4" s="995"/>
      <c r="OJU4" s="995"/>
      <c r="OJV4" s="995"/>
      <c r="OJW4" s="995"/>
      <c r="OJX4" s="995"/>
      <c r="OJY4" s="995"/>
      <c r="OJZ4" s="995"/>
      <c r="OKA4" s="995"/>
      <c r="OKB4" s="995"/>
      <c r="OKC4" s="995"/>
      <c r="OKD4" s="995"/>
      <c r="OKE4" s="995"/>
      <c r="OKF4" s="995"/>
      <c r="OKG4" s="995"/>
      <c r="OKH4" s="995"/>
      <c r="OKI4" s="995"/>
      <c r="OKJ4" s="995"/>
      <c r="OKK4" s="995"/>
      <c r="OKL4" s="995"/>
      <c r="OKM4" s="995"/>
      <c r="OKN4" s="995"/>
      <c r="OKO4" s="995"/>
      <c r="OKP4" s="995"/>
      <c r="OKQ4" s="995"/>
      <c r="OKR4" s="995"/>
      <c r="OKS4" s="995"/>
      <c r="OKT4" s="995"/>
      <c r="OKU4" s="995"/>
      <c r="OKV4" s="995"/>
      <c r="OKW4" s="995"/>
      <c r="OKX4" s="995"/>
      <c r="OKY4" s="995"/>
      <c r="OKZ4" s="995"/>
      <c r="OLA4" s="995"/>
      <c r="OLB4" s="995"/>
      <c r="OLC4" s="995"/>
      <c r="OLD4" s="995"/>
      <c r="OLE4" s="995"/>
      <c r="OLF4" s="995"/>
      <c r="OLG4" s="995"/>
      <c r="OLH4" s="995"/>
      <c r="OLI4" s="995"/>
      <c r="OLJ4" s="995"/>
      <c r="OLK4" s="995"/>
      <c r="OLL4" s="995"/>
      <c r="OLM4" s="995"/>
      <c r="OLN4" s="995"/>
      <c r="OLO4" s="995"/>
      <c r="OLP4" s="995"/>
      <c r="OLQ4" s="995"/>
      <c r="OLR4" s="995"/>
      <c r="OLS4" s="995"/>
      <c r="OLT4" s="995"/>
      <c r="OLU4" s="995"/>
      <c r="OLV4" s="995"/>
      <c r="OLW4" s="995"/>
      <c r="OLX4" s="995"/>
      <c r="OLY4" s="995"/>
      <c r="OLZ4" s="995"/>
      <c r="OMA4" s="995"/>
      <c r="OMB4" s="995"/>
      <c r="OMC4" s="995"/>
      <c r="OMD4" s="995"/>
      <c r="OME4" s="995"/>
      <c r="OMF4" s="995"/>
      <c r="OMG4" s="995"/>
      <c r="OMH4" s="995"/>
      <c r="OMI4" s="995"/>
      <c r="OMJ4" s="995"/>
      <c r="OMK4" s="995"/>
      <c r="OML4" s="995"/>
      <c r="OMM4" s="995"/>
      <c r="OMN4" s="995"/>
      <c r="OMO4" s="995"/>
      <c r="OMP4" s="995"/>
      <c r="OMQ4" s="995"/>
      <c r="OMR4" s="995"/>
      <c r="OMS4" s="995"/>
      <c r="OMT4" s="995"/>
      <c r="OMU4" s="995"/>
      <c r="OMV4" s="995"/>
      <c r="OMW4" s="995"/>
      <c r="OMX4" s="995"/>
      <c r="OMY4" s="995"/>
      <c r="OMZ4" s="995"/>
      <c r="ONA4" s="995"/>
      <c r="ONB4" s="995"/>
      <c r="ONC4" s="995"/>
      <c r="OND4" s="995"/>
      <c r="ONE4" s="995"/>
      <c r="ONF4" s="995"/>
      <c r="ONG4" s="995"/>
      <c r="ONH4" s="995"/>
      <c r="ONI4" s="995"/>
      <c r="ONJ4" s="995"/>
      <c r="ONK4" s="995"/>
      <c r="ONL4" s="995"/>
      <c r="ONM4" s="995"/>
      <c r="ONN4" s="995"/>
      <c r="ONO4" s="995"/>
      <c r="ONP4" s="995"/>
      <c r="ONQ4" s="995"/>
      <c r="ONR4" s="995"/>
      <c r="ONS4" s="995"/>
      <c r="ONT4" s="995"/>
      <c r="ONU4" s="995"/>
      <c r="ONV4" s="995"/>
      <c r="ONW4" s="995"/>
      <c r="ONX4" s="995"/>
      <c r="ONY4" s="995"/>
      <c r="ONZ4" s="995"/>
      <c r="OOA4" s="995"/>
      <c r="OOB4" s="995"/>
      <c r="OOC4" s="995"/>
      <c r="OOD4" s="995"/>
      <c r="OOE4" s="995"/>
      <c r="OOF4" s="995"/>
      <c r="OOG4" s="995"/>
      <c r="OOH4" s="995"/>
      <c r="OOI4" s="995"/>
      <c r="OOJ4" s="995"/>
      <c r="OOK4" s="995"/>
      <c r="OOL4" s="995"/>
      <c r="OOM4" s="995"/>
      <c r="OON4" s="995"/>
      <c r="OOO4" s="995"/>
      <c r="OOP4" s="995"/>
      <c r="OOQ4" s="995"/>
      <c r="OOR4" s="995"/>
      <c r="OOS4" s="995"/>
      <c r="OOT4" s="995"/>
      <c r="OOU4" s="995"/>
      <c r="OOV4" s="995"/>
      <c r="OOW4" s="995"/>
      <c r="OOX4" s="995"/>
      <c r="OOY4" s="995"/>
      <c r="OOZ4" s="995"/>
      <c r="OPA4" s="995"/>
      <c r="OPB4" s="995"/>
      <c r="OPC4" s="995"/>
      <c r="OPD4" s="995"/>
      <c r="OPE4" s="995"/>
      <c r="OPF4" s="995"/>
      <c r="OPG4" s="995"/>
      <c r="OPH4" s="995"/>
      <c r="OPI4" s="995"/>
      <c r="OPJ4" s="995"/>
      <c r="OPK4" s="995"/>
      <c r="OPL4" s="995"/>
      <c r="OPM4" s="995"/>
      <c r="OPN4" s="995"/>
      <c r="OPO4" s="995"/>
      <c r="OPP4" s="995"/>
      <c r="OPQ4" s="995"/>
      <c r="OPR4" s="995"/>
      <c r="OPS4" s="995"/>
      <c r="OPT4" s="995"/>
      <c r="OPU4" s="995"/>
      <c r="OPV4" s="995"/>
      <c r="OPW4" s="995"/>
      <c r="OPX4" s="995"/>
      <c r="OPY4" s="995"/>
      <c r="OPZ4" s="995"/>
      <c r="OQA4" s="995"/>
      <c r="OQB4" s="995"/>
      <c r="OQC4" s="995"/>
      <c r="OQD4" s="995"/>
      <c r="OQE4" s="995"/>
      <c r="OQF4" s="995"/>
      <c r="OQG4" s="995"/>
      <c r="OQH4" s="995"/>
      <c r="OQI4" s="995"/>
      <c r="OQJ4" s="995"/>
      <c r="OQK4" s="995"/>
      <c r="OQL4" s="995"/>
      <c r="OQM4" s="995"/>
      <c r="OQN4" s="995"/>
      <c r="OQO4" s="995"/>
      <c r="OQP4" s="995"/>
      <c r="OQQ4" s="995"/>
      <c r="OQR4" s="995"/>
      <c r="OQS4" s="995"/>
      <c r="OQT4" s="995"/>
      <c r="OQU4" s="995"/>
      <c r="OQV4" s="995"/>
      <c r="OQW4" s="995"/>
      <c r="OQX4" s="995"/>
      <c r="OQY4" s="995"/>
      <c r="OQZ4" s="995"/>
      <c r="ORA4" s="995"/>
      <c r="ORB4" s="995"/>
      <c r="ORC4" s="995"/>
      <c r="ORD4" s="995"/>
      <c r="ORE4" s="995"/>
      <c r="ORF4" s="995"/>
      <c r="ORG4" s="995"/>
      <c r="ORH4" s="995"/>
      <c r="ORI4" s="995"/>
      <c r="ORJ4" s="995"/>
      <c r="ORK4" s="995"/>
      <c r="ORL4" s="995"/>
      <c r="ORM4" s="995"/>
      <c r="ORN4" s="995"/>
      <c r="ORO4" s="995"/>
      <c r="ORP4" s="995"/>
      <c r="ORQ4" s="995"/>
      <c r="ORR4" s="995"/>
      <c r="ORS4" s="995"/>
      <c r="ORT4" s="995"/>
      <c r="ORU4" s="995"/>
      <c r="ORV4" s="995"/>
      <c r="ORW4" s="995"/>
      <c r="ORX4" s="995"/>
      <c r="ORY4" s="995"/>
      <c r="ORZ4" s="995"/>
      <c r="OSA4" s="995"/>
      <c r="OSB4" s="995"/>
      <c r="OSC4" s="995"/>
      <c r="OSD4" s="995"/>
      <c r="OSE4" s="995"/>
      <c r="OSF4" s="995"/>
      <c r="OSG4" s="995"/>
      <c r="OSH4" s="995"/>
      <c r="OSI4" s="995"/>
      <c r="OSJ4" s="995"/>
      <c r="OSK4" s="995"/>
      <c r="OSL4" s="995"/>
      <c r="OSM4" s="995"/>
      <c r="OSN4" s="995"/>
      <c r="OSO4" s="995"/>
      <c r="OSP4" s="995"/>
      <c r="OSQ4" s="995"/>
      <c r="OSR4" s="995"/>
      <c r="OSS4" s="995"/>
      <c r="OST4" s="995"/>
      <c r="OSU4" s="995"/>
      <c r="OSV4" s="995"/>
      <c r="OSW4" s="995"/>
      <c r="OSX4" s="995"/>
      <c r="OSY4" s="995"/>
      <c r="OSZ4" s="995"/>
      <c r="OTA4" s="995"/>
      <c r="OTB4" s="995"/>
      <c r="OTC4" s="995"/>
      <c r="OTD4" s="995"/>
      <c r="OTE4" s="995"/>
      <c r="OTF4" s="995"/>
      <c r="OTG4" s="995"/>
      <c r="OTH4" s="995"/>
      <c r="OTI4" s="995"/>
      <c r="OTJ4" s="995"/>
      <c r="OTK4" s="995"/>
      <c r="OTL4" s="995"/>
      <c r="OTM4" s="995"/>
      <c r="OTN4" s="995"/>
      <c r="OTO4" s="995"/>
      <c r="OTP4" s="995"/>
      <c r="OTQ4" s="995"/>
      <c r="OTR4" s="995"/>
      <c r="OTS4" s="995"/>
      <c r="OTT4" s="995"/>
      <c r="OTU4" s="995"/>
      <c r="OTV4" s="995"/>
      <c r="OTW4" s="995"/>
      <c r="OTX4" s="995"/>
      <c r="OTY4" s="995"/>
      <c r="OTZ4" s="995"/>
      <c r="OUA4" s="995"/>
      <c r="OUB4" s="995"/>
      <c r="OUC4" s="995"/>
      <c r="OUD4" s="995"/>
      <c r="OUE4" s="995"/>
      <c r="OUF4" s="995"/>
      <c r="OUG4" s="995"/>
      <c r="OUH4" s="995"/>
      <c r="OUI4" s="995"/>
      <c r="OUJ4" s="995"/>
      <c r="OUK4" s="995"/>
      <c r="OUL4" s="995"/>
      <c r="OUM4" s="995"/>
      <c r="OUN4" s="995"/>
      <c r="OUO4" s="995"/>
      <c r="OUP4" s="995"/>
      <c r="OUQ4" s="995"/>
      <c r="OUR4" s="995"/>
      <c r="OUS4" s="995"/>
      <c r="OUT4" s="995"/>
      <c r="OUU4" s="995"/>
      <c r="OUV4" s="995"/>
      <c r="OUW4" s="995"/>
      <c r="OUX4" s="995"/>
      <c r="OUY4" s="995"/>
      <c r="OUZ4" s="995"/>
      <c r="OVA4" s="995"/>
      <c r="OVB4" s="995"/>
      <c r="OVC4" s="995"/>
      <c r="OVD4" s="995"/>
      <c r="OVE4" s="995"/>
      <c r="OVF4" s="995"/>
      <c r="OVG4" s="995"/>
      <c r="OVH4" s="995"/>
      <c r="OVI4" s="995"/>
      <c r="OVJ4" s="995"/>
      <c r="OVK4" s="995"/>
      <c r="OVL4" s="995"/>
      <c r="OVM4" s="995"/>
      <c r="OVN4" s="995"/>
      <c r="OVO4" s="995"/>
      <c r="OVP4" s="995"/>
      <c r="OVQ4" s="995"/>
      <c r="OVR4" s="995"/>
      <c r="OVS4" s="995"/>
      <c r="OVT4" s="995"/>
      <c r="OVU4" s="995"/>
      <c r="OVV4" s="995"/>
      <c r="OVW4" s="995"/>
      <c r="OVX4" s="995"/>
      <c r="OVY4" s="995"/>
      <c r="OVZ4" s="995"/>
      <c r="OWA4" s="995"/>
      <c r="OWB4" s="995"/>
      <c r="OWC4" s="995"/>
      <c r="OWD4" s="995"/>
      <c r="OWE4" s="995"/>
      <c r="OWF4" s="995"/>
      <c r="OWG4" s="995"/>
      <c r="OWH4" s="995"/>
      <c r="OWI4" s="995"/>
      <c r="OWJ4" s="995"/>
      <c r="OWK4" s="995"/>
      <c r="OWL4" s="995"/>
      <c r="OWM4" s="995"/>
      <c r="OWN4" s="995"/>
      <c r="OWO4" s="995"/>
      <c r="OWP4" s="995"/>
      <c r="OWQ4" s="995"/>
      <c r="OWR4" s="995"/>
      <c r="OWS4" s="995"/>
      <c r="OWT4" s="995"/>
      <c r="OWU4" s="995"/>
      <c r="OWV4" s="995"/>
      <c r="OWW4" s="995"/>
      <c r="OWX4" s="995"/>
      <c r="OWY4" s="995"/>
      <c r="OWZ4" s="995"/>
      <c r="OXA4" s="995"/>
      <c r="OXB4" s="995"/>
      <c r="OXC4" s="995"/>
      <c r="OXD4" s="995"/>
      <c r="OXE4" s="995"/>
      <c r="OXF4" s="995"/>
      <c r="OXG4" s="995"/>
      <c r="OXH4" s="995"/>
      <c r="OXI4" s="995"/>
      <c r="OXJ4" s="995"/>
      <c r="OXK4" s="995"/>
      <c r="OXL4" s="995"/>
      <c r="OXM4" s="995"/>
      <c r="OXN4" s="995"/>
      <c r="OXO4" s="995"/>
      <c r="OXP4" s="995"/>
      <c r="OXQ4" s="995"/>
      <c r="OXR4" s="995"/>
      <c r="OXS4" s="995"/>
      <c r="OXT4" s="995"/>
      <c r="OXU4" s="995"/>
      <c r="OXV4" s="995"/>
      <c r="OXW4" s="995"/>
      <c r="OXX4" s="995"/>
      <c r="OXY4" s="995"/>
      <c r="OXZ4" s="995"/>
      <c r="OYA4" s="995"/>
      <c r="OYB4" s="995"/>
      <c r="OYC4" s="995"/>
      <c r="OYD4" s="995"/>
      <c r="OYE4" s="995"/>
      <c r="OYF4" s="995"/>
      <c r="OYG4" s="995"/>
      <c r="OYH4" s="995"/>
      <c r="OYI4" s="995"/>
      <c r="OYJ4" s="995"/>
      <c r="OYK4" s="995"/>
      <c r="OYL4" s="995"/>
      <c r="OYM4" s="995"/>
      <c r="OYN4" s="995"/>
      <c r="OYO4" s="995"/>
      <c r="OYP4" s="995"/>
      <c r="OYQ4" s="995"/>
      <c r="OYR4" s="995"/>
      <c r="OYS4" s="995"/>
      <c r="OYT4" s="995"/>
      <c r="OYU4" s="995"/>
      <c r="OYV4" s="995"/>
      <c r="OYW4" s="995"/>
      <c r="OYX4" s="995"/>
      <c r="OYY4" s="995"/>
      <c r="OYZ4" s="995"/>
      <c r="OZA4" s="995"/>
      <c r="OZB4" s="995"/>
      <c r="OZC4" s="995"/>
      <c r="OZD4" s="995"/>
      <c r="OZE4" s="995"/>
      <c r="OZF4" s="995"/>
      <c r="OZG4" s="995"/>
      <c r="OZH4" s="995"/>
      <c r="OZI4" s="995"/>
      <c r="OZJ4" s="995"/>
      <c r="OZK4" s="995"/>
      <c r="OZL4" s="995"/>
      <c r="OZM4" s="995"/>
      <c r="OZN4" s="995"/>
      <c r="OZO4" s="995"/>
      <c r="OZP4" s="995"/>
      <c r="OZQ4" s="995"/>
      <c r="OZR4" s="995"/>
      <c r="OZS4" s="995"/>
      <c r="OZT4" s="995"/>
      <c r="OZU4" s="995"/>
      <c r="OZV4" s="995"/>
      <c r="OZW4" s="995"/>
      <c r="OZX4" s="995"/>
      <c r="OZY4" s="995"/>
      <c r="OZZ4" s="995"/>
      <c r="PAA4" s="995"/>
      <c r="PAB4" s="995"/>
      <c r="PAC4" s="995"/>
      <c r="PAD4" s="995"/>
      <c r="PAE4" s="995"/>
      <c r="PAF4" s="995"/>
      <c r="PAG4" s="995"/>
      <c r="PAH4" s="995"/>
      <c r="PAI4" s="995"/>
      <c r="PAJ4" s="995"/>
      <c r="PAK4" s="995"/>
      <c r="PAL4" s="995"/>
      <c r="PAM4" s="995"/>
      <c r="PAN4" s="995"/>
      <c r="PAO4" s="995"/>
      <c r="PAP4" s="995"/>
      <c r="PAQ4" s="995"/>
      <c r="PAR4" s="995"/>
      <c r="PAS4" s="995"/>
      <c r="PAT4" s="995"/>
      <c r="PAU4" s="995"/>
      <c r="PAV4" s="995"/>
      <c r="PAW4" s="995"/>
      <c r="PAX4" s="995"/>
      <c r="PAY4" s="995"/>
      <c r="PAZ4" s="995"/>
      <c r="PBA4" s="995"/>
      <c r="PBB4" s="995"/>
      <c r="PBC4" s="995"/>
      <c r="PBD4" s="995"/>
      <c r="PBE4" s="995"/>
      <c r="PBF4" s="995"/>
      <c r="PBG4" s="995"/>
      <c r="PBH4" s="995"/>
      <c r="PBI4" s="995"/>
      <c r="PBJ4" s="995"/>
      <c r="PBK4" s="995"/>
      <c r="PBL4" s="995"/>
      <c r="PBM4" s="995"/>
      <c r="PBN4" s="995"/>
      <c r="PBO4" s="995"/>
      <c r="PBP4" s="995"/>
      <c r="PBQ4" s="995"/>
      <c r="PBR4" s="995"/>
      <c r="PBS4" s="995"/>
      <c r="PBT4" s="995"/>
      <c r="PBU4" s="995"/>
      <c r="PBV4" s="995"/>
      <c r="PBW4" s="995"/>
      <c r="PBX4" s="995"/>
      <c r="PBY4" s="995"/>
      <c r="PBZ4" s="995"/>
      <c r="PCA4" s="995"/>
      <c r="PCB4" s="995"/>
      <c r="PCC4" s="995"/>
      <c r="PCD4" s="995"/>
      <c r="PCE4" s="995"/>
      <c r="PCF4" s="995"/>
      <c r="PCG4" s="995"/>
      <c r="PCH4" s="995"/>
      <c r="PCI4" s="995"/>
      <c r="PCJ4" s="995"/>
      <c r="PCK4" s="995"/>
      <c r="PCL4" s="995"/>
      <c r="PCM4" s="995"/>
      <c r="PCN4" s="995"/>
      <c r="PCO4" s="995"/>
      <c r="PCP4" s="995"/>
      <c r="PCQ4" s="995"/>
      <c r="PCR4" s="995"/>
      <c r="PCS4" s="995"/>
      <c r="PCT4" s="995"/>
      <c r="PCU4" s="995"/>
      <c r="PCV4" s="995"/>
      <c r="PCW4" s="995"/>
      <c r="PCX4" s="995"/>
      <c r="PCY4" s="995"/>
      <c r="PCZ4" s="995"/>
      <c r="PDA4" s="995"/>
      <c r="PDB4" s="995"/>
      <c r="PDC4" s="995"/>
      <c r="PDD4" s="995"/>
      <c r="PDE4" s="995"/>
      <c r="PDF4" s="995"/>
      <c r="PDG4" s="995"/>
      <c r="PDH4" s="995"/>
      <c r="PDI4" s="995"/>
      <c r="PDJ4" s="995"/>
      <c r="PDK4" s="995"/>
      <c r="PDL4" s="995"/>
      <c r="PDM4" s="995"/>
      <c r="PDN4" s="995"/>
      <c r="PDO4" s="995"/>
      <c r="PDP4" s="995"/>
      <c r="PDQ4" s="995"/>
      <c r="PDR4" s="995"/>
      <c r="PDS4" s="995"/>
      <c r="PDT4" s="995"/>
      <c r="PDU4" s="995"/>
      <c r="PDV4" s="995"/>
      <c r="PDW4" s="995"/>
      <c r="PDX4" s="995"/>
      <c r="PDY4" s="995"/>
      <c r="PDZ4" s="995"/>
      <c r="PEA4" s="995"/>
      <c r="PEB4" s="995"/>
      <c r="PEC4" s="995"/>
      <c r="PED4" s="995"/>
      <c r="PEE4" s="995"/>
      <c r="PEF4" s="995"/>
      <c r="PEG4" s="995"/>
      <c r="PEH4" s="995"/>
      <c r="PEI4" s="995"/>
      <c r="PEJ4" s="995"/>
      <c r="PEK4" s="995"/>
      <c r="PEL4" s="995"/>
      <c r="PEM4" s="995"/>
      <c r="PEN4" s="995"/>
      <c r="PEO4" s="995"/>
      <c r="PEP4" s="995"/>
      <c r="PEQ4" s="995"/>
      <c r="PER4" s="995"/>
      <c r="PES4" s="995"/>
      <c r="PET4" s="995"/>
      <c r="PEU4" s="995"/>
      <c r="PEV4" s="995"/>
      <c r="PEW4" s="995"/>
      <c r="PEX4" s="995"/>
      <c r="PEY4" s="995"/>
      <c r="PEZ4" s="995"/>
      <c r="PFA4" s="995"/>
      <c r="PFB4" s="995"/>
      <c r="PFC4" s="995"/>
      <c r="PFD4" s="995"/>
      <c r="PFE4" s="995"/>
      <c r="PFF4" s="995"/>
      <c r="PFG4" s="995"/>
      <c r="PFH4" s="995"/>
      <c r="PFI4" s="995"/>
      <c r="PFJ4" s="995"/>
      <c r="PFK4" s="995"/>
      <c r="PFL4" s="995"/>
      <c r="PFM4" s="995"/>
      <c r="PFN4" s="995"/>
      <c r="PFO4" s="995"/>
      <c r="PFP4" s="995"/>
      <c r="PFQ4" s="995"/>
      <c r="PFR4" s="995"/>
      <c r="PFS4" s="995"/>
      <c r="PFT4" s="995"/>
      <c r="PFU4" s="995"/>
      <c r="PFV4" s="995"/>
      <c r="PFW4" s="995"/>
      <c r="PFX4" s="995"/>
      <c r="PFY4" s="995"/>
      <c r="PFZ4" s="995"/>
      <c r="PGA4" s="995"/>
      <c r="PGB4" s="995"/>
      <c r="PGC4" s="995"/>
      <c r="PGD4" s="995"/>
      <c r="PGE4" s="995"/>
      <c r="PGF4" s="995"/>
      <c r="PGG4" s="995"/>
      <c r="PGH4" s="995"/>
      <c r="PGI4" s="995"/>
      <c r="PGJ4" s="995"/>
      <c r="PGK4" s="995"/>
      <c r="PGL4" s="995"/>
      <c r="PGM4" s="995"/>
      <c r="PGN4" s="995"/>
      <c r="PGO4" s="995"/>
      <c r="PGP4" s="995"/>
      <c r="PGQ4" s="995"/>
      <c r="PGR4" s="995"/>
      <c r="PGS4" s="995"/>
      <c r="PGT4" s="995"/>
      <c r="PGU4" s="995"/>
      <c r="PGV4" s="995"/>
      <c r="PGW4" s="995"/>
      <c r="PGX4" s="995"/>
      <c r="PGY4" s="995"/>
      <c r="PGZ4" s="995"/>
      <c r="PHA4" s="995"/>
      <c r="PHB4" s="995"/>
      <c r="PHC4" s="995"/>
      <c r="PHD4" s="995"/>
      <c r="PHE4" s="995"/>
      <c r="PHF4" s="995"/>
      <c r="PHG4" s="995"/>
      <c r="PHH4" s="995"/>
      <c r="PHI4" s="995"/>
      <c r="PHJ4" s="995"/>
      <c r="PHK4" s="995"/>
      <c r="PHL4" s="995"/>
      <c r="PHM4" s="995"/>
      <c r="PHN4" s="995"/>
      <c r="PHO4" s="995"/>
      <c r="PHP4" s="995"/>
      <c r="PHQ4" s="995"/>
      <c r="PHR4" s="995"/>
      <c r="PHS4" s="995"/>
      <c r="PHT4" s="995"/>
      <c r="PHU4" s="995"/>
      <c r="PHV4" s="995"/>
      <c r="PHW4" s="995"/>
      <c r="PHX4" s="995"/>
      <c r="PHY4" s="995"/>
      <c r="PHZ4" s="995"/>
      <c r="PIA4" s="995"/>
      <c r="PIB4" s="995"/>
      <c r="PIC4" s="995"/>
      <c r="PID4" s="995"/>
      <c r="PIE4" s="995"/>
      <c r="PIF4" s="995"/>
      <c r="PIG4" s="995"/>
      <c r="PIH4" s="995"/>
      <c r="PII4" s="995"/>
      <c r="PIJ4" s="995"/>
      <c r="PIK4" s="995"/>
      <c r="PIL4" s="995"/>
      <c r="PIM4" s="995"/>
      <c r="PIN4" s="995"/>
      <c r="PIO4" s="995"/>
      <c r="PIP4" s="995"/>
      <c r="PIQ4" s="995"/>
      <c r="PIR4" s="995"/>
      <c r="PIS4" s="995"/>
      <c r="PIT4" s="995"/>
      <c r="PIU4" s="995"/>
      <c r="PIV4" s="995"/>
      <c r="PIW4" s="995"/>
      <c r="PIX4" s="995"/>
      <c r="PIY4" s="995"/>
      <c r="PIZ4" s="995"/>
      <c r="PJA4" s="995"/>
      <c r="PJB4" s="995"/>
      <c r="PJC4" s="995"/>
      <c r="PJD4" s="995"/>
      <c r="PJE4" s="995"/>
      <c r="PJF4" s="995"/>
      <c r="PJG4" s="995"/>
      <c r="PJH4" s="995"/>
      <c r="PJI4" s="995"/>
      <c r="PJJ4" s="995"/>
      <c r="PJK4" s="995"/>
      <c r="PJL4" s="995"/>
      <c r="PJM4" s="995"/>
      <c r="PJN4" s="995"/>
      <c r="PJO4" s="995"/>
      <c r="PJP4" s="995"/>
      <c r="PJQ4" s="995"/>
      <c r="PJR4" s="995"/>
      <c r="PJS4" s="995"/>
      <c r="PJT4" s="995"/>
      <c r="PJU4" s="995"/>
      <c r="PJV4" s="995"/>
      <c r="PJW4" s="995"/>
      <c r="PJX4" s="995"/>
      <c r="PJY4" s="995"/>
      <c r="PJZ4" s="995"/>
      <c r="PKA4" s="995"/>
      <c r="PKB4" s="995"/>
      <c r="PKC4" s="995"/>
      <c r="PKD4" s="995"/>
      <c r="PKE4" s="995"/>
      <c r="PKF4" s="995"/>
      <c r="PKG4" s="995"/>
      <c r="PKH4" s="995"/>
      <c r="PKI4" s="995"/>
      <c r="PKJ4" s="995"/>
      <c r="PKK4" s="995"/>
      <c r="PKL4" s="995"/>
      <c r="PKM4" s="995"/>
      <c r="PKN4" s="995"/>
      <c r="PKO4" s="995"/>
      <c r="PKP4" s="995"/>
      <c r="PKQ4" s="995"/>
      <c r="PKR4" s="995"/>
      <c r="PKS4" s="995"/>
      <c r="PKT4" s="995"/>
      <c r="PKU4" s="995"/>
      <c r="PKV4" s="995"/>
      <c r="PKW4" s="995"/>
      <c r="PKX4" s="995"/>
      <c r="PKY4" s="995"/>
      <c r="PKZ4" s="995"/>
      <c r="PLA4" s="995"/>
      <c r="PLB4" s="995"/>
      <c r="PLC4" s="995"/>
      <c r="PLD4" s="995"/>
      <c r="PLE4" s="995"/>
      <c r="PLF4" s="995"/>
      <c r="PLG4" s="995"/>
      <c r="PLH4" s="995"/>
      <c r="PLI4" s="995"/>
      <c r="PLJ4" s="995"/>
      <c r="PLK4" s="995"/>
      <c r="PLL4" s="995"/>
      <c r="PLM4" s="995"/>
      <c r="PLN4" s="995"/>
      <c r="PLO4" s="995"/>
      <c r="PLP4" s="995"/>
      <c r="PLQ4" s="995"/>
      <c r="PLR4" s="995"/>
      <c r="PLS4" s="995"/>
      <c r="PLT4" s="995"/>
      <c r="PLU4" s="995"/>
      <c r="PLV4" s="995"/>
      <c r="PLW4" s="995"/>
      <c r="PLX4" s="995"/>
      <c r="PLY4" s="995"/>
      <c r="PLZ4" s="995"/>
      <c r="PMA4" s="995"/>
      <c r="PMB4" s="995"/>
      <c r="PMC4" s="995"/>
      <c r="PMD4" s="995"/>
      <c r="PME4" s="995"/>
      <c r="PMF4" s="995"/>
      <c r="PMG4" s="995"/>
      <c r="PMH4" s="995"/>
      <c r="PMI4" s="995"/>
      <c r="PMJ4" s="995"/>
      <c r="PMK4" s="995"/>
      <c r="PML4" s="995"/>
      <c r="PMM4" s="995"/>
      <c r="PMN4" s="995"/>
      <c r="PMO4" s="995"/>
      <c r="PMP4" s="995"/>
      <c r="PMQ4" s="995"/>
      <c r="PMR4" s="995"/>
      <c r="PMS4" s="995"/>
      <c r="PMT4" s="995"/>
      <c r="PMU4" s="995"/>
      <c r="PMV4" s="995"/>
      <c r="PMW4" s="995"/>
      <c r="PMX4" s="995"/>
      <c r="PMY4" s="995"/>
      <c r="PMZ4" s="995"/>
      <c r="PNA4" s="995"/>
      <c r="PNB4" s="995"/>
      <c r="PNC4" s="995"/>
      <c r="PND4" s="995"/>
      <c r="PNE4" s="995"/>
      <c r="PNF4" s="995"/>
      <c r="PNG4" s="995"/>
      <c r="PNH4" s="995"/>
      <c r="PNI4" s="995"/>
      <c r="PNJ4" s="995"/>
      <c r="PNK4" s="995"/>
      <c r="PNL4" s="995"/>
      <c r="PNM4" s="995"/>
      <c r="PNN4" s="995"/>
      <c r="PNO4" s="995"/>
      <c r="PNP4" s="995"/>
      <c r="PNQ4" s="995"/>
      <c r="PNR4" s="995"/>
      <c r="PNS4" s="995"/>
      <c r="PNT4" s="995"/>
      <c r="PNU4" s="995"/>
      <c r="PNV4" s="995"/>
      <c r="PNW4" s="995"/>
      <c r="PNX4" s="995"/>
      <c r="PNY4" s="995"/>
      <c r="PNZ4" s="995"/>
      <c r="POA4" s="995"/>
      <c r="POB4" s="995"/>
      <c r="POC4" s="995"/>
      <c r="POD4" s="995"/>
      <c r="POE4" s="995"/>
      <c r="POF4" s="995"/>
      <c r="POG4" s="995"/>
      <c r="POH4" s="995"/>
      <c r="POI4" s="995"/>
      <c r="POJ4" s="995"/>
      <c r="POK4" s="995"/>
      <c r="POL4" s="995"/>
      <c r="POM4" s="995"/>
      <c r="PON4" s="995"/>
      <c r="POO4" s="995"/>
      <c r="POP4" s="995"/>
      <c r="POQ4" s="995"/>
      <c r="POR4" s="995"/>
      <c r="POS4" s="995"/>
      <c r="POT4" s="995"/>
      <c r="POU4" s="995"/>
      <c r="POV4" s="995"/>
      <c r="POW4" s="995"/>
      <c r="POX4" s="995"/>
      <c r="POY4" s="995"/>
      <c r="POZ4" s="995"/>
      <c r="PPA4" s="995"/>
      <c r="PPB4" s="995"/>
      <c r="PPC4" s="995"/>
      <c r="PPD4" s="995"/>
      <c r="PPE4" s="995"/>
      <c r="PPF4" s="995"/>
      <c r="PPG4" s="995"/>
      <c r="PPH4" s="995"/>
      <c r="PPI4" s="995"/>
      <c r="PPJ4" s="995"/>
      <c r="PPK4" s="995"/>
      <c r="PPL4" s="995"/>
      <c r="PPM4" s="995"/>
      <c r="PPN4" s="995"/>
      <c r="PPO4" s="995"/>
      <c r="PPP4" s="995"/>
      <c r="PPQ4" s="995"/>
      <c r="PPR4" s="995"/>
      <c r="PPS4" s="995"/>
      <c r="PPT4" s="995"/>
      <c r="PPU4" s="995"/>
      <c r="PPV4" s="995"/>
      <c r="PPW4" s="995"/>
      <c r="PPX4" s="995"/>
      <c r="PPY4" s="995"/>
      <c r="PPZ4" s="995"/>
      <c r="PQA4" s="995"/>
      <c r="PQB4" s="995"/>
      <c r="PQC4" s="995"/>
      <c r="PQD4" s="995"/>
      <c r="PQE4" s="995"/>
      <c r="PQF4" s="995"/>
      <c r="PQG4" s="995"/>
      <c r="PQH4" s="995"/>
      <c r="PQI4" s="995"/>
      <c r="PQJ4" s="995"/>
      <c r="PQK4" s="995"/>
      <c r="PQL4" s="995"/>
      <c r="PQM4" s="995"/>
      <c r="PQN4" s="995"/>
      <c r="PQO4" s="995"/>
      <c r="PQP4" s="995"/>
      <c r="PQQ4" s="995"/>
      <c r="PQR4" s="995"/>
      <c r="PQS4" s="995"/>
      <c r="PQT4" s="995"/>
      <c r="PQU4" s="995"/>
      <c r="PQV4" s="995"/>
      <c r="PQW4" s="995"/>
      <c r="PQX4" s="995"/>
      <c r="PQY4" s="995"/>
      <c r="PQZ4" s="995"/>
      <c r="PRA4" s="995"/>
      <c r="PRB4" s="995"/>
      <c r="PRC4" s="995"/>
      <c r="PRD4" s="995"/>
      <c r="PRE4" s="995"/>
      <c r="PRF4" s="995"/>
      <c r="PRG4" s="995"/>
      <c r="PRH4" s="995"/>
      <c r="PRI4" s="995"/>
      <c r="PRJ4" s="995"/>
      <c r="PRK4" s="995"/>
      <c r="PRL4" s="995"/>
      <c r="PRM4" s="995"/>
      <c r="PRN4" s="995"/>
      <c r="PRO4" s="995"/>
      <c r="PRP4" s="995"/>
      <c r="PRQ4" s="995"/>
      <c r="PRR4" s="995"/>
      <c r="PRS4" s="995"/>
      <c r="PRT4" s="995"/>
      <c r="PRU4" s="995"/>
      <c r="PRV4" s="995"/>
      <c r="PRW4" s="995"/>
      <c r="PRX4" s="995"/>
      <c r="PRY4" s="995"/>
      <c r="PRZ4" s="995"/>
      <c r="PSA4" s="995"/>
      <c r="PSB4" s="995"/>
      <c r="PSC4" s="995"/>
      <c r="PSD4" s="995"/>
      <c r="PSE4" s="995"/>
      <c r="PSF4" s="995"/>
      <c r="PSG4" s="995"/>
      <c r="PSH4" s="995"/>
      <c r="PSI4" s="995"/>
      <c r="PSJ4" s="995"/>
      <c r="PSK4" s="995"/>
      <c r="PSL4" s="995"/>
      <c r="PSM4" s="995"/>
      <c r="PSN4" s="995"/>
      <c r="PSO4" s="995"/>
      <c r="PSP4" s="995"/>
      <c r="PSQ4" s="995"/>
      <c r="PSR4" s="995"/>
      <c r="PSS4" s="995"/>
      <c r="PST4" s="995"/>
      <c r="PSU4" s="995"/>
      <c r="PSV4" s="995"/>
      <c r="PSW4" s="995"/>
      <c r="PSX4" s="995"/>
      <c r="PSY4" s="995"/>
      <c r="PSZ4" s="995"/>
      <c r="PTA4" s="995"/>
      <c r="PTB4" s="995"/>
      <c r="PTC4" s="995"/>
      <c r="PTD4" s="995"/>
      <c r="PTE4" s="995"/>
      <c r="PTF4" s="995"/>
      <c r="PTG4" s="995"/>
      <c r="PTH4" s="995"/>
      <c r="PTI4" s="995"/>
      <c r="PTJ4" s="995"/>
      <c r="PTK4" s="995"/>
      <c r="PTL4" s="995"/>
      <c r="PTM4" s="995"/>
      <c r="PTN4" s="995"/>
      <c r="PTO4" s="995"/>
      <c r="PTP4" s="995"/>
      <c r="PTQ4" s="995"/>
      <c r="PTR4" s="995"/>
      <c r="PTS4" s="995"/>
      <c r="PTT4" s="995"/>
      <c r="PTU4" s="995"/>
      <c r="PTV4" s="995"/>
      <c r="PTW4" s="995"/>
      <c r="PTX4" s="995"/>
      <c r="PTY4" s="995"/>
      <c r="PTZ4" s="995"/>
      <c r="PUA4" s="995"/>
      <c r="PUB4" s="995"/>
      <c r="PUC4" s="995"/>
      <c r="PUD4" s="995"/>
      <c r="PUE4" s="995"/>
      <c r="PUF4" s="995"/>
      <c r="PUG4" s="995"/>
      <c r="PUH4" s="995"/>
      <c r="PUI4" s="995"/>
      <c r="PUJ4" s="995"/>
      <c r="PUK4" s="995"/>
      <c r="PUL4" s="995"/>
      <c r="PUM4" s="995"/>
      <c r="PUN4" s="995"/>
      <c r="PUO4" s="995"/>
      <c r="PUP4" s="995"/>
      <c r="PUQ4" s="995"/>
      <c r="PUR4" s="995"/>
      <c r="PUS4" s="995"/>
      <c r="PUT4" s="995"/>
      <c r="PUU4" s="995"/>
      <c r="PUV4" s="995"/>
      <c r="PUW4" s="995"/>
      <c r="PUX4" s="995"/>
      <c r="PUY4" s="995"/>
      <c r="PUZ4" s="995"/>
      <c r="PVA4" s="995"/>
      <c r="PVB4" s="995"/>
      <c r="PVC4" s="995"/>
      <c r="PVD4" s="995"/>
      <c r="PVE4" s="995"/>
      <c r="PVF4" s="995"/>
      <c r="PVG4" s="995"/>
      <c r="PVH4" s="995"/>
      <c r="PVI4" s="995"/>
      <c r="PVJ4" s="995"/>
      <c r="PVK4" s="995"/>
      <c r="PVL4" s="995"/>
      <c r="PVM4" s="995"/>
      <c r="PVN4" s="995"/>
      <c r="PVO4" s="995"/>
      <c r="PVP4" s="995"/>
      <c r="PVQ4" s="995"/>
      <c r="PVR4" s="995"/>
      <c r="PVS4" s="995"/>
      <c r="PVT4" s="995"/>
      <c r="PVU4" s="995"/>
      <c r="PVV4" s="995"/>
      <c r="PVW4" s="995"/>
      <c r="PVX4" s="995"/>
      <c r="PVY4" s="995"/>
      <c r="PVZ4" s="995"/>
      <c r="PWA4" s="995"/>
      <c r="PWB4" s="995"/>
      <c r="PWC4" s="995"/>
      <c r="PWD4" s="995"/>
      <c r="PWE4" s="995"/>
      <c r="PWF4" s="995"/>
      <c r="PWG4" s="995"/>
      <c r="PWH4" s="995"/>
      <c r="PWI4" s="995"/>
      <c r="PWJ4" s="995"/>
      <c r="PWK4" s="995"/>
      <c r="PWL4" s="995"/>
      <c r="PWM4" s="995"/>
      <c r="PWN4" s="995"/>
      <c r="PWO4" s="995"/>
      <c r="PWP4" s="995"/>
      <c r="PWQ4" s="995"/>
      <c r="PWR4" s="995"/>
      <c r="PWS4" s="995"/>
      <c r="PWT4" s="995"/>
      <c r="PWU4" s="995"/>
      <c r="PWV4" s="995"/>
      <c r="PWW4" s="995"/>
      <c r="PWX4" s="995"/>
      <c r="PWY4" s="995"/>
      <c r="PWZ4" s="995"/>
      <c r="PXA4" s="995"/>
      <c r="PXB4" s="995"/>
      <c r="PXC4" s="995"/>
      <c r="PXD4" s="995"/>
      <c r="PXE4" s="995"/>
      <c r="PXF4" s="995"/>
      <c r="PXG4" s="995"/>
      <c r="PXH4" s="995"/>
      <c r="PXI4" s="995"/>
      <c r="PXJ4" s="995"/>
      <c r="PXK4" s="995"/>
      <c r="PXL4" s="995"/>
      <c r="PXM4" s="995"/>
      <c r="PXN4" s="995"/>
      <c r="PXO4" s="995"/>
      <c r="PXP4" s="995"/>
      <c r="PXQ4" s="995"/>
      <c r="PXR4" s="995"/>
      <c r="PXS4" s="995"/>
      <c r="PXT4" s="995"/>
      <c r="PXU4" s="995"/>
      <c r="PXV4" s="995"/>
      <c r="PXW4" s="995"/>
      <c r="PXX4" s="995"/>
      <c r="PXY4" s="995"/>
      <c r="PXZ4" s="995"/>
      <c r="PYA4" s="995"/>
      <c r="PYB4" s="995"/>
      <c r="PYC4" s="995"/>
      <c r="PYD4" s="995"/>
      <c r="PYE4" s="995"/>
      <c r="PYF4" s="995"/>
      <c r="PYG4" s="995"/>
      <c r="PYH4" s="995"/>
      <c r="PYI4" s="995"/>
      <c r="PYJ4" s="995"/>
      <c r="PYK4" s="995"/>
      <c r="PYL4" s="995"/>
      <c r="PYM4" s="995"/>
      <c r="PYN4" s="995"/>
      <c r="PYO4" s="995"/>
      <c r="PYP4" s="995"/>
      <c r="PYQ4" s="995"/>
      <c r="PYR4" s="995"/>
      <c r="PYS4" s="995"/>
      <c r="PYT4" s="995"/>
      <c r="PYU4" s="995"/>
      <c r="PYV4" s="995"/>
      <c r="PYW4" s="995"/>
      <c r="PYX4" s="995"/>
      <c r="PYY4" s="995"/>
      <c r="PYZ4" s="995"/>
      <c r="PZA4" s="995"/>
      <c r="PZB4" s="995"/>
      <c r="PZC4" s="995"/>
      <c r="PZD4" s="995"/>
      <c r="PZE4" s="995"/>
      <c r="PZF4" s="995"/>
      <c r="PZG4" s="995"/>
      <c r="PZH4" s="995"/>
      <c r="PZI4" s="995"/>
      <c r="PZJ4" s="995"/>
      <c r="PZK4" s="995"/>
      <c r="PZL4" s="995"/>
      <c r="PZM4" s="995"/>
      <c r="PZN4" s="995"/>
      <c r="PZO4" s="995"/>
      <c r="PZP4" s="995"/>
      <c r="PZQ4" s="995"/>
      <c r="PZR4" s="995"/>
      <c r="PZS4" s="995"/>
      <c r="PZT4" s="995"/>
      <c r="PZU4" s="995"/>
      <c r="PZV4" s="995"/>
      <c r="PZW4" s="995"/>
      <c r="PZX4" s="995"/>
      <c r="PZY4" s="995"/>
      <c r="PZZ4" s="995"/>
      <c r="QAA4" s="995"/>
      <c r="QAB4" s="995"/>
      <c r="QAC4" s="995"/>
      <c r="QAD4" s="995"/>
      <c r="QAE4" s="995"/>
      <c r="QAF4" s="995"/>
      <c r="QAG4" s="995"/>
      <c r="QAH4" s="995"/>
      <c r="QAI4" s="995"/>
      <c r="QAJ4" s="995"/>
      <c r="QAK4" s="995"/>
      <c r="QAL4" s="995"/>
      <c r="QAM4" s="995"/>
      <c r="QAN4" s="995"/>
      <c r="QAO4" s="995"/>
      <c r="QAP4" s="995"/>
      <c r="QAQ4" s="995"/>
      <c r="QAR4" s="995"/>
      <c r="QAS4" s="995"/>
      <c r="QAT4" s="995"/>
      <c r="QAU4" s="995"/>
      <c r="QAV4" s="995"/>
      <c r="QAW4" s="995"/>
      <c r="QAX4" s="995"/>
      <c r="QAY4" s="995"/>
      <c r="QAZ4" s="995"/>
      <c r="QBA4" s="995"/>
      <c r="QBB4" s="995"/>
      <c r="QBC4" s="995"/>
      <c r="QBD4" s="995"/>
      <c r="QBE4" s="995"/>
      <c r="QBF4" s="995"/>
      <c r="QBG4" s="995"/>
      <c r="QBH4" s="995"/>
      <c r="QBI4" s="995"/>
      <c r="QBJ4" s="995"/>
      <c r="QBK4" s="995"/>
      <c r="QBL4" s="995"/>
      <c r="QBM4" s="995"/>
      <c r="QBN4" s="995"/>
      <c r="QBO4" s="995"/>
      <c r="QBP4" s="995"/>
      <c r="QBQ4" s="995"/>
      <c r="QBR4" s="995"/>
      <c r="QBS4" s="995"/>
      <c r="QBT4" s="995"/>
      <c r="QBU4" s="995"/>
      <c r="QBV4" s="995"/>
      <c r="QBW4" s="995"/>
      <c r="QBX4" s="995"/>
      <c r="QBY4" s="995"/>
      <c r="QBZ4" s="995"/>
      <c r="QCA4" s="995"/>
      <c r="QCB4" s="995"/>
      <c r="QCC4" s="995"/>
      <c r="QCD4" s="995"/>
      <c r="QCE4" s="995"/>
      <c r="QCF4" s="995"/>
      <c r="QCG4" s="995"/>
      <c r="QCH4" s="995"/>
      <c r="QCI4" s="995"/>
      <c r="QCJ4" s="995"/>
      <c r="QCK4" s="995"/>
      <c r="QCL4" s="995"/>
      <c r="QCM4" s="995"/>
      <c r="QCN4" s="995"/>
      <c r="QCO4" s="995"/>
      <c r="QCP4" s="995"/>
      <c r="QCQ4" s="995"/>
      <c r="QCR4" s="995"/>
      <c r="QCS4" s="995"/>
      <c r="QCT4" s="995"/>
      <c r="QCU4" s="995"/>
      <c r="QCV4" s="995"/>
      <c r="QCW4" s="995"/>
      <c r="QCX4" s="995"/>
      <c r="QCY4" s="995"/>
      <c r="QCZ4" s="995"/>
      <c r="QDA4" s="995"/>
      <c r="QDB4" s="995"/>
      <c r="QDC4" s="995"/>
      <c r="QDD4" s="995"/>
      <c r="QDE4" s="995"/>
      <c r="QDF4" s="995"/>
      <c r="QDG4" s="995"/>
      <c r="QDH4" s="995"/>
      <c r="QDI4" s="995"/>
      <c r="QDJ4" s="995"/>
      <c r="QDK4" s="995"/>
      <c r="QDL4" s="995"/>
      <c r="QDM4" s="995"/>
      <c r="QDN4" s="995"/>
      <c r="QDO4" s="995"/>
      <c r="QDP4" s="995"/>
      <c r="QDQ4" s="995"/>
      <c r="QDR4" s="995"/>
      <c r="QDS4" s="995"/>
      <c r="QDT4" s="995"/>
      <c r="QDU4" s="995"/>
      <c r="QDV4" s="995"/>
      <c r="QDW4" s="995"/>
      <c r="QDX4" s="995"/>
      <c r="QDY4" s="995"/>
      <c r="QDZ4" s="995"/>
      <c r="QEA4" s="995"/>
      <c r="QEB4" s="995"/>
      <c r="QEC4" s="995"/>
      <c r="QED4" s="995"/>
      <c r="QEE4" s="995"/>
      <c r="QEF4" s="995"/>
      <c r="QEG4" s="995"/>
      <c r="QEH4" s="995"/>
      <c r="QEI4" s="995"/>
      <c r="QEJ4" s="995"/>
      <c r="QEK4" s="995"/>
      <c r="QEL4" s="995"/>
      <c r="QEM4" s="995"/>
      <c r="QEN4" s="995"/>
      <c r="QEO4" s="995"/>
      <c r="QEP4" s="995"/>
      <c r="QEQ4" s="995"/>
      <c r="QER4" s="995"/>
      <c r="QES4" s="995"/>
      <c r="QET4" s="995"/>
      <c r="QEU4" s="995"/>
      <c r="QEV4" s="995"/>
      <c r="QEW4" s="995"/>
      <c r="QEX4" s="995"/>
      <c r="QEY4" s="995"/>
      <c r="QEZ4" s="995"/>
      <c r="QFA4" s="995"/>
      <c r="QFB4" s="995"/>
      <c r="QFC4" s="995"/>
      <c r="QFD4" s="995"/>
      <c r="QFE4" s="995"/>
      <c r="QFF4" s="995"/>
      <c r="QFG4" s="995"/>
      <c r="QFH4" s="995"/>
      <c r="QFI4" s="995"/>
      <c r="QFJ4" s="995"/>
      <c r="QFK4" s="995"/>
      <c r="QFL4" s="995"/>
      <c r="QFM4" s="995"/>
      <c r="QFN4" s="995"/>
      <c r="QFO4" s="995"/>
      <c r="QFP4" s="995"/>
      <c r="QFQ4" s="995"/>
      <c r="QFR4" s="995"/>
      <c r="QFS4" s="995"/>
      <c r="QFT4" s="995"/>
      <c r="QFU4" s="995"/>
      <c r="QFV4" s="995"/>
      <c r="QFW4" s="995"/>
      <c r="QFX4" s="995"/>
      <c r="QFY4" s="995"/>
      <c r="QFZ4" s="995"/>
      <c r="QGA4" s="995"/>
      <c r="QGB4" s="995"/>
      <c r="QGC4" s="995"/>
      <c r="QGD4" s="995"/>
      <c r="QGE4" s="995"/>
      <c r="QGF4" s="995"/>
      <c r="QGG4" s="995"/>
      <c r="QGH4" s="995"/>
      <c r="QGI4" s="995"/>
      <c r="QGJ4" s="995"/>
      <c r="QGK4" s="995"/>
      <c r="QGL4" s="995"/>
      <c r="QGM4" s="995"/>
      <c r="QGN4" s="995"/>
      <c r="QGO4" s="995"/>
      <c r="QGP4" s="995"/>
      <c r="QGQ4" s="995"/>
      <c r="QGR4" s="995"/>
      <c r="QGS4" s="995"/>
      <c r="QGT4" s="995"/>
      <c r="QGU4" s="995"/>
      <c r="QGV4" s="995"/>
      <c r="QGW4" s="995"/>
      <c r="QGX4" s="995"/>
      <c r="QGY4" s="995"/>
      <c r="QGZ4" s="995"/>
      <c r="QHA4" s="995"/>
      <c r="QHB4" s="995"/>
      <c r="QHC4" s="995"/>
      <c r="QHD4" s="995"/>
      <c r="QHE4" s="995"/>
      <c r="QHF4" s="995"/>
      <c r="QHG4" s="995"/>
      <c r="QHH4" s="995"/>
      <c r="QHI4" s="995"/>
      <c r="QHJ4" s="995"/>
      <c r="QHK4" s="995"/>
      <c r="QHL4" s="995"/>
      <c r="QHM4" s="995"/>
      <c r="QHN4" s="995"/>
      <c r="QHO4" s="995"/>
      <c r="QHP4" s="995"/>
      <c r="QHQ4" s="995"/>
      <c r="QHR4" s="995"/>
      <c r="QHS4" s="995"/>
      <c r="QHT4" s="995"/>
      <c r="QHU4" s="995"/>
      <c r="QHV4" s="995"/>
      <c r="QHW4" s="995"/>
      <c r="QHX4" s="995"/>
      <c r="QHY4" s="995"/>
      <c r="QHZ4" s="995"/>
      <c r="QIA4" s="995"/>
      <c r="QIB4" s="995"/>
      <c r="QIC4" s="995"/>
      <c r="QID4" s="995"/>
      <c r="QIE4" s="995"/>
      <c r="QIF4" s="995"/>
      <c r="QIG4" s="995"/>
      <c r="QIH4" s="995"/>
      <c r="QII4" s="995"/>
      <c r="QIJ4" s="995"/>
      <c r="QIK4" s="995"/>
      <c r="QIL4" s="995"/>
      <c r="QIM4" s="995"/>
      <c r="QIN4" s="995"/>
      <c r="QIO4" s="995"/>
      <c r="QIP4" s="995"/>
      <c r="QIQ4" s="995"/>
      <c r="QIR4" s="995"/>
      <c r="QIS4" s="995"/>
      <c r="QIT4" s="995"/>
      <c r="QIU4" s="995"/>
      <c r="QIV4" s="995"/>
      <c r="QIW4" s="995"/>
      <c r="QIX4" s="995"/>
      <c r="QIY4" s="995"/>
      <c r="QIZ4" s="995"/>
      <c r="QJA4" s="995"/>
      <c r="QJB4" s="995"/>
      <c r="QJC4" s="995"/>
      <c r="QJD4" s="995"/>
      <c r="QJE4" s="995"/>
      <c r="QJF4" s="995"/>
      <c r="QJG4" s="995"/>
      <c r="QJH4" s="995"/>
      <c r="QJI4" s="995"/>
      <c r="QJJ4" s="995"/>
      <c r="QJK4" s="995"/>
      <c r="QJL4" s="995"/>
      <c r="QJM4" s="995"/>
      <c r="QJN4" s="995"/>
      <c r="QJO4" s="995"/>
      <c r="QJP4" s="995"/>
      <c r="QJQ4" s="995"/>
      <c r="QJR4" s="995"/>
      <c r="QJS4" s="995"/>
      <c r="QJT4" s="995"/>
      <c r="QJU4" s="995"/>
      <c r="QJV4" s="995"/>
      <c r="QJW4" s="995"/>
      <c r="QJX4" s="995"/>
      <c r="QJY4" s="995"/>
      <c r="QJZ4" s="995"/>
      <c r="QKA4" s="995"/>
      <c r="QKB4" s="995"/>
      <c r="QKC4" s="995"/>
      <c r="QKD4" s="995"/>
      <c r="QKE4" s="995"/>
      <c r="QKF4" s="995"/>
      <c r="QKG4" s="995"/>
      <c r="QKH4" s="995"/>
      <c r="QKI4" s="995"/>
      <c r="QKJ4" s="995"/>
      <c r="QKK4" s="995"/>
      <c r="QKL4" s="995"/>
      <c r="QKM4" s="995"/>
      <c r="QKN4" s="995"/>
      <c r="QKO4" s="995"/>
      <c r="QKP4" s="995"/>
      <c r="QKQ4" s="995"/>
      <c r="QKR4" s="995"/>
      <c r="QKS4" s="995"/>
      <c r="QKT4" s="995"/>
      <c r="QKU4" s="995"/>
      <c r="QKV4" s="995"/>
      <c r="QKW4" s="995"/>
      <c r="QKX4" s="995"/>
      <c r="QKY4" s="995"/>
      <c r="QKZ4" s="995"/>
      <c r="QLA4" s="995"/>
      <c r="QLB4" s="995"/>
      <c r="QLC4" s="995"/>
      <c r="QLD4" s="995"/>
      <c r="QLE4" s="995"/>
      <c r="QLF4" s="995"/>
      <c r="QLG4" s="995"/>
      <c r="QLH4" s="995"/>
      <c r="QLI4" s="995"/>
      <c r="QLJ4" s="995"/>
      <c r="QLK4" s="995"/>
      <c r="QLL4" s="995"/>
      <c r="QLM4" s="995"/>
      <c r="QLN4" s="995"/>
      <c r="QLO4" s="995"/>
      <c r="QLP4" s="995"/>
      <c r="QLQ4" s="995"/>
      <c r="QLR4" s="995"/>
      <c r="QLS4" s="995"/>
      <c r="QLT4" s="995"/>
      <c r="QLU4" s="995"/>
      <c r="QLV4" s="995"/>
      <c r="QLW4" s="995"/>
      <c r="QLX4" s="995"/>
      <c r="QLY4" s="995"/>
      <c r="QLZ4" s="995"/>
      <c r="QMA4" s="995"/>
      <c r="QMB4" s="995"/>
      <c r="QMC4" s="995"/>
      <c r="QMD4" s="995"/>
      <c r="QME4" s="995"/>
      <c r="QMF4" s="995"/>
      <c r="QMG4" s="995"/>
      <c r="QMH4" s="995"/>
      <c r="QMI4" s="995"/>
      <c r="QMJ4" s="995"/>
      <c r="QMK4" s="995"/>
      <c r="QML4" s="995"/>
      <c r="QMM4" s="995"/>
      <c r="QMN4" s="995"/>
      <c r="QMO4" s="995"/>
      <c r="QMP4" s="995"/>
      <c r="QMQ4" s="995"/>
      <c r="QMR4" s="995"/>
      <c r="QMS4" s="995"/>
      <c r="QMT4" s="995"/>
      <c r="QMU4" s="995"/>
      <c r="QMV4" s="995"/>
      <c r="QMW4" s="995"/>
      <c r="QMX4" s="995"/>
      <c r="QMY4" s="995"/>
      <c r="QMZ4" s="995"/>
      <c r="QNA4" s="995"/>
      <c r="QNB4" s="995"/>
      <c r="QNC4" s="995"/>
      <c r="QND4" s="995"/>
      <c r="QNE4" s="995"/>
      <c r="QNF4" s="995"/>
      <c r="QNG4" s="995"/>
      <c r="QNH4" s="995"/>
      <c r="QNI4" s="995"/>
      <c r="QNJ4" s="995"/>
      <c r="QNK4" s="995"/>
      <c r="QNL4" s="995"/>
      <c r="QNM4" s="995"/>
      <c r="QNN4" s="995"/>
      <c r="QNO4" s="995"/>
      <c r="QNP4" s="995"/>
      <c r="QNQ4" s="995"/>
      <c r="QNR4" s="995"/>
      <c r="QNS4" s="995"/>
      <c r="QNT4" s="995"/>
      <c r="QNU4" s="995"/>
      <c r="QNV4" s="995"/>
      <c r="QNW4" s="995"/>
      <c r="QNX4" s="995"/>
      <c r="QNY4" s="995"/>
      <c r="QNZ4" s="995"/>
      <c r="QOA4" s="995"/>
      <c r="QOB4" s="995"/>
      <c r="QOC4" s="995"/>
      <c r="QOD4" s="995"/>
      <c r="QOE4" s="995"/>
      <c r="QOF4" s="995"/>
      <c r="QOG4" s="995"/>
      <c r="QOH4" s="995"/>
      <c r="QOI4" s="995"/>
      <c r="QOJ4" s="995"/>
      <c r="QOK4" s="995"/>
      <c r="QOL4" s="995"/>
      <c r="QOM4" s="995"/>
      <c r="QON4" s="995"/>
      <c r="QOO4" s="995"/>
      <c r="QOP4" s="995"/>
      <c r="QOQ4" s="995"/>
      <c r="QOR4" s="995"/>
      <c r="QOS4" s="995"/>
      <c r="QOT4" s="995"/>
      <c r="QOU4" s="995"/>
      <c r="QOV4" s="995"/>
      <c r="QOW4" s="995"/>
      <c r="QOX4" s="995"/>
      <c r="QOY4" s="995"/>
      <c r="QOZ4" s="995"/>
      <c r="QPA4" s="995"/>
      <c r="QPB4" s="995"/>
      <c r="QPC4" s="995"/>
      <c r="QPD4" s="995"/>
      <c r="QPE4" s="995"/>
      <c r="QPF4" s="995"/>
      <c r="QPG4" s="995"/>
      <c r="QPH4" s="995"/>
      <c r="QPI4" s="995"/>
      <c r="QPJ4" s="995"/>
      <c r="QPK4" s="995"/>
      <c r="QPL4" s="995"/>
      <c r="QPM4" s="995"/>
      <c r="QPN4" s="995"/>
      <c r="QPO4" s="995"/>
      <c r="QPP4" s="995"/>
      <c r="QPQ4" s="995"/>
      <c r="QPR4" s="995"/>
      <c r="QPS4" s="995"/>
      <c r="QPT4" s="995"/>
      <c r="QPU4" s="995"/>
      <c r="QPV4" s="995"/>
      <c r="QPW4" s="995"/>
      <c r="QPX4" s="995"/>
      <c r="QPY4" s="995"/>
      <c r="QPZ4" s="995"/>
      <c r="QQA4" s="995"/>
      <c r="QQB4" s="995"/>
      <c r="QQC4" s="995"/>
      <c r="QQD4" s="995"/>
      <c r="QQE4" s="995"/>
      <c r="QQF4" s="995"/>
      <c r="QQG4" s="995"/>
      <c r="QQH4" s="995"/>
      <c r="QQI4" s="995"/>
      <c r="QQJ4" s="995"/>
      <c r="QQK4" s="995"/>
      <c r="QQL4" s="995"/>
      <c r="QQM4" s="995"/>
      <c r="QQN4" s="995"/>
      <c r="QQO4" s="995"/>
      <c r="QQP4" s="995"/>
      <c r="QQQ4" s="995"/>
      <c r="QQR4" s="995"/>
      <c r="QQS4" s="995"/>
      <c r="QQT4" s="995"/>
      <c r="QQU4" s="995"/>
      <c r="QQV4" s="995"/>
      <c r="QQW4" s="995"/>
      <c r="QQX4" s="995"/>
      <c r="QQY4" s="995"/>
      <c r="QQZ4" s="995"/>
      <c r="QRA4" s="995"/>
      <c r="QRB4" s="995"/>
      <c r="QRC4" s="995"/>
      <c r="QRD4" s="995"/>
      <c r="QRE4" s="995"/>
      <c r="QRF4" s="995"/>
      <c r="QRG4" s="995"/>
      <c r="QRH4" s="995"/>
      <c r="QRI4" s="995"/>
      <c r="QRJ4" s="995"/>
      <c r="QRK4" s="995"/>
      <c r="QRL4" s="995"/>
      <c r="QRM4" s="995"/>
      <c r="QRN4" s="995"/>
      <c r="QRO4" s="995"/>
      <c r="QRP4" s="995"/>
      <c r="QRQ4" s="995"/>
      <c r="QRR4" s="995"/>
      <c r="QRS4" s="995"/>
      <c r="QRT4" s="995"/>
      <c r="QRU4" s="995"/>
      <c r="QRV4" s="995"/>
      <c r="QRW4" s="995"/>
      <c r="QRX4" s="995"/>
      <c r="QRY4" s="995"/>
      <c r="QRZ4" s="995"/>
      <c r="QSA4" s="995"/>
      <c r="QSB4" s="995"/>
      <c r="QSC4" s="995"/>
      <c r="QSD4" s="995"/>
      <c r="QSE4" s="995"/>
      <c r="QSF4" s="995"/>
      <c r="QSG4" s="995"/>
      <c r="QSH4" s="995"/>
      <c r="QSI4" s="995"/>
      <c r="QSJ4" s="995"/>
      <c r="QSK4" s="995"/>
      <c r="QSL4" s="995"/>
      <c r="QSM4" s="995"/>
      <c r="QSN4" s="995"/>
      <c r="QSO4" s="995"/>
      <c r="QSP4" s="995"/>
      <c r="QSQ4" s="995"/>
      <c r="QSR4" s="995"/>
      <c r="QSS4" s="995"/>
      <c r="QST4" s="995"/>
      <c r="QSU4" s="995"/>
      <c r="QSV4" s="995"/>
      <c r="QSW4" s="995"/>
      <c r="QSX4" s="995"/>
      <c r="QSY4" s="995"/>
      <c r="QSZ4" s="995"/>
      <c r="QTA4" s="995"/>
      <c r="QTB4" s="995"/>
      <c r="QTC4" s="995"/>
      <c r="QTD4" s="995"/>
      <c r="QTE4" s="995"/>
      <c r="QTF4" s="995"/>
      <c r="QTG4" s="995"/>
      <c r="QTH4" s="995"/>
      <c r="QTI4" s="995"/>
      <c r="QTJ4" s="995"/>
      <c r="QTK4" s="995"/>
      <c r="QTL4" s="995"/>
      <c r="QTM4" s="995"/>
      <c r="QTN4" s="995"/>
      <c r="QTO4" s="995"/>
      <c r="QTP4" s="995"/>
      <c r="QTQ4" s="995"/>
      <c r="QTR4" s="995"/>
      <c r="QTS4" s="995"/>
      <c r="QTT4" s="995"/>
      <c r="QTU4" s="995"/>
      <c r="QTV4" s="995"/>
      <c r="QTW4" s="995"/>
      <c r="QTX4" s="995"/>
      <c r="QTY4" s="995"/>
      <c r="QTZ4" s="995"/>
      <c r="QUA4" s="995"/>
      <c r="QUB4" s="995"/>
      <c r="QUC4" s="995"/>
      <c r="QUD4" s="995"/>
      <c r="QUE4" s="995"/>
      <c r="QUF4" s="995"/>
      <c r="QUG4" s="995"/>
      <c r="QUH4" s="995"/>
      <c r="QUI4" s="995"/>
      <c r="QUJ4" s="995"/>
      <c r="QUK4" s="995"/>
      <c r="QUL4" s="995"/>
      <c r="QUM4" s="995"/>
      <c r="QUN4" s="995"/>
      <c r="QUO4" s="995"/>
      <c r="QUP4" s="995"/>
      <c r="QUQ4" s="995"/>
      <c r="QUR4" s="995"/>
      <c r="QUS4" s="995"/>
      <c r="QUT4" s="995"/>
      <c r="QUU4" s="995"/>
      <c r="QUV4" s="995"/>
      <c r="QUW4" s="995"/>
      <c r="QUX4" s="995"/>
      <c r="QUY4" s="995"/>
      <c r="QUZ4" s="995"/>
      <c r="QVA4" s="995"/>
      <c r="QVB4" s="995"/>
      <c r="QVC4" s="995"/>
      <c r="QVD4" s="995"/>
      <c r="QVE4" s="995"/>
      <c r="QVF4" s="995"/>
      <c r="QVG4" s="995"/>
      <c r="QVH4" s="995"/>
      <c r="QVI4" s="995"/>
      <c r="QVJ4" s="995"/>
      <c r="QVK4" s="995"/>
      <c r="QVL4" s="995"/>
      <c r="QVM4" s="995"/>
      <c r="QVN4" s="995"/>
      <c r="QVO4" s="995"/>
      <c r="QVP4" s="995"/>
      <c r="QVQ4" s="995"/>
      <c r="QVR4" s="995"/>
      <c r="QVS4" s="995"/>
      <c r="QVT4" s="995"/>
      <c r="QVU4" s="995"/>
      <c r="QVV4" s="995"/>
      <c r="QVW4" s="995"/>
      <c r="QVX4" s="995"/>
      <c r="QVY4" s="995"/>
      <c r="QVZ4" s="995"/>
      <c r="QWA4" s="995"/>
      <c r="QWB4" s="995"/>
      <c r="QWC4" s="995"/>
      <c r="QWD4" s="995"/>
      <c r="QWE4" s="995"/>
      <c r="QWF4" s="995"/>
      <c r="QWG4" s="995"/>
      <c r="QWH4" s="995"/>
      <c r="QWI4" s="995"/>
      <c r="QWJ4" s="995"/>
      <c r="QWK4" s="995"/>
      <c r="QWL4" s="995"/>
      <c r="QWM4" s="995"/>
      <c r="QWN4" s="995"/>
      <c r="QWO4" s="995"/>
      <c r="QWP4" s="995"/>
      <c r="QWQ4" s="995"/>
      <c r="QWR4" s="995"/>
      <c r="QWS4" s="995"/>
      <c r="QWT4" s="995"/>
      <c r="QWU4" s="995"/>
      <c r="QWV4" s="995"/>
      <c r="QWW4" s="995"/>
      <c r="QWX4" s="995"/>
      <c r="QWY4" s="995"/>
      <c r="QWZ4" s="995"/>
      <c r="QXA4" s="995"/>
      <c r="QXB4" s="995"/>
      <c r="QXC4" s="995"/>
      <c r="QXD4" s="995"/>
      <c r="QXE4" s="995"/>
      <c r="QXF4" s="995"/>
      <c r="QXG4" s="995"/>
      <c r="QXH4" s="995"/>
      <c r="QXI4" s="995"/>
      <c r="QXJ4" s="995"/>
      <c r="QXK4" s="995"/>
      <c r="QXL4" s="995"/>
      <c r="QXM4" s="995"/>
      <c r="QXN4" s="995"/>
      <c r="QXO4" s="995"/>
      <c r="QXP4" s="995"/>
      <c r="QXQ4" s="995"/>
      <c r="QXR4" s="995"/>
      <c r="QXS4" s="995"/>
      <c r="QXT4" s="995"/>
      <c r="QXU4" s="995"/>
      <c r="QXV4" s="995"/>
      <c r="QXW4" s="995"/>
      <c r="QXX4" s="995"/>
      <c r="QXY4" s="995"/>
      <c r="QXZ4" s="995"/>
      <c r="QYA4" s="995"/>
      <c r="QYB4" s="995"/>
      <c r="QYC4" s="995"/>
      <c r="QYD4" s="995"/>
      <c r="QYE4" s="995"/>
      <c r="QYF4" s="995"/>
      <c r="QYG4" s="995"/>
      <c r="QYH4" s="995"/>
      <c r="QYI4" s="995"/>
      <c r="QYJ4" s="995"/>
      <c r="QYK4" s="995"/>
      <c r="QYL4" s="995"/>
      <c r="QYM4" s="995"/>
      <c r="QYN4" s="995"/>
      <c r="QYO4" s="995"/>
      <c r="QYP4" s="995"/>
      <c r="QYQ4" s="995"/>
      <c r="QYR4" s="995"/>
      <c r="QYS4" s="995"/>
      <c r="QYT4" s="995"/>
      <c r="QYU4" s="995"/>
      <c r="QYV4" s="995"/>
      <c r="QYW4" s="995"/>
      <c r="QYX4" s="995"/>
      <c r="QYY4" s="995"/>
      <c r="QYZ4" s="995"/>
      <c r="QZA4" s="995"/>
      <c r="QZB4" s="995"/>
      <c r="QZC4" s="995"/>
      <c r="QZD4" s="995"/>
      <c r="QZE4" s="995"/>
      <c r="QZF4" s="995"/>
      <c r="QZG4" s="995"/>
      <c r="QZH4" s="995"/>
      <c r="QZI4" s="995"/>
      <c r="QZJ4" s="995"/>
      <c r="QZK4" s="995"/>
      <c r="QZL4" s="995"/>
      <c r="QZM4" s="995"/>
      <c r="QZN4" s="995"/>
      <c r="QZO4" s="995"/>
      <c r="QZP4" s="995"/>
      <c r="QZQ4" s="995"/>
      <c r="QZR4" s="995"/>
      <c r="QZS4" s="995"/>
      <c r="QZT4" s="995"/>
      <c r="QZU4" s="995"/>
      <c r="QZV4" s="995"/>
      <c r="QZW4" s="995"/>
      <c r="QZX4" s="995"/>
      <c r="QZY4" s="995"/>
      <c r="QZZ4" s="995"/>
      <c r="RAA4" s="995"/>
      <c r="RAB4" s="995"/>
      <c r="RAC4" s="995"/>
      <c r="RAD4" s="995"/>
      <c r="RAE4" s="995"/>
      <c r="RAF4" s="995"/>
      <c r="RAG4" s="995"/>
      <c r="RAH4" s="995"/>
      <c r="RAI4" s="995"/>
      <c r="RAJ4" s="995"/>
      <c r="RAK4" s="995"/>
      <c r="RAL4" s="995"/>
      <c r="RAM4" s="995"/>
      <c r="RAN4" s="995"/>
      <c r="RAO4" s="995"/>
      <c r="RAP4" s="995"/>
      <c r="RAQ4" s="995"/>
      <c r="RAR4" s="995"/>
      <c r="RAS4" s="995"/>
      <c r="RAT4" s="995"/>
      <c r="RAU4" s="995"/>
      <c r="RAV4" s="995"/>
      <c r="RAW4" s="995"/>
      <c r="RAX4" s="995"/>
      <c r="RAY4" s="995"/>
      <c r="RAZ4" s="995"/>
      <c r="RBA4" s="995"/>
      <c r="RBB4" s="995"/>
      <c r="RBC4" s="995"/>
      <c r="RBD4" s="995"/>
      <c r="RBE4" s="995"/>
      <c r="RBF4" s="995"/>
      <c r="RBG4" s="995"/>
      <c r="RBH4" s="995"/>
      <c r="RBI4" s="995"/>
      <c r="RBJ4" s="995"/>
      <c r="RBK4" s="995"/>
      <c r="RBL4" s="995"/>
      <c r="RBM4" s="995"/>
      <c r="RBN4" s="995"/>
      <c r="RBO4" s="995"/>
      <c r="RBP4" s="995"/>
      <c r="RBQ4" s="995"/>
      <c r="RBR4" s="995"/>
      <c r="RBS4" s="995"/>
      <c r="RBT4" s="995"/>
      <c r="RBU4" s="995"/>
      <c r="RBV4" s="995"/>
      <c r="RBW4" s="995"/>
      <c r="RBX4" s="995"/>
      <c r="RBY4" s="995"/>
      <c r="RBZ4" s="995"/>
      <c r="RCA4" s="995"/>
      <c r="RCB4" s="995"/>
      <c r="RCC4" s="995"/>
      <c r="RCD4" s="995"/>
      <c r="RCE4" s="995"/>
      <c r="RCF4" s="995"/>
      <c r="RCG4" s="995"/>
      <c r="RCH4" s="995"/>
      <c r="RCI4" s="995"/>
      <c r="RCJ4" s="995"/>
      <c r="RCK4" s="995"/>
      <c r="RCL4" s="995"/>
      <c r="RCM4" s="995"/>
      <c r="RCN4" s="995"/>
      <c r="RCO4" s="995"/>
      <c r="RCP4" s="995"/>
      <c r="RCQ4" s="995"/>
      <c r="RCR4" s="995"/>
      <c r="RCS4" s="995"/>
      <c r="RCT4" s="995"/>
      <c r="RCU4" s="995"/>
      <c r="RCV4" s="995"/>
      <c r="RCW4" s="995"/>
      <c r="RCX4" s="995"/>
      <c r="RCY4" s="995"/>
      <c r="RCZ4" s="995"/>
      <c r="RDA4" s="995"/>
      <c r="RDB4" s="995"/>
      <c r="RDC4" s="995"/>
      <c r="RDD4" s="995"/>
      <c r="RDE4" s="995"/>
      <c r="RDF4" s="995"/>
      <c r="RDG4" s="995"/>
      <c r="RDH4" s="995"/>
      <c r="RDI4" s="995"/>
      <c r="RDJ4" s="995"/>
      <c r="RDK4" s="995"/>
      <c r="RDL4" s="995"/>
      <c r="RDM4" s="995"/>
      <c r="RDN4" s="995"/>
      <c r="RDO4" s="995"/>
      <c r="RDP4" s="995"/>
      <c r="RDQ4" s="995"/>
      <c r="RDR4" s="995"/>
      <c r="RDS4" s="995"/>
      <c r="RDT4" s="995"/>
      <c r="RDU4" s="995"/>
      <c r="RDV4" s="995"/>
      <c r="RDW4" s="995"/>
      <c r="RDX4" s="995"/>
      <c r="RDY4" s="995"/>
      <c r="RDZ4" s="995"/>
      <c r="REA4" s="995"/>
      <c r="REB4" s="995"/>
      <c r="REC4" s="995"/>
      <c r="RED4" s="995"/>
      <c r="REE4" s="995"/>
      <c r="REF4" s="995"/>
      <c r="REG4" s="995"/>
      <c r="REH4" s="995"/>
      <c r="REI4" s="995"/>
      <c r="REJ4" s="995"/>
      <c r="REK4" s="995"/>
      <c r="REL4" s="995"/>
      <c r="REM4" s="995"/>
      <c r="REN4" s="995"/>
      <c r="REO4" s="995"/>
      <c r="REP4" s="995"/>
      <c r="REQ4" s="995"/>
      <c r="RER4" s="995"/>
      <c r="RES4" s="995"/>
      <c r="RET4" s="995"/>
      <c r="REU4" s="995"/>
      <c r="REV4" s="995"/>
      <c r="REW4" s="995"/>
      <c r="REX4" s="995"/>
      <c r="REY4" s="995"/>
      <c r="REZ4" s="995"/>
      <c r="RFA4" s="995"/>
      <c r="RFB4" s="995"/>
      <c r="RFC4" s="995"/>
      <c r="RFD4" s="995"/>
      <c r="RFE4" s="995"/>
      <c r="RFF4" s="995"/>
      <c r="RFG4" s="995"/>
      <c r="RFH4" s="995"/>
      <c r="RFI4" s="995"/>
      <c r="RFJ4" s="995"/>
      <c r="RFK4" s="995"/>
      <c r="RFL4" s="995"/>
      <c r="RFM4" s="995"/>
      <c r="RFN4" s="995"/>
      <c r="RFO4" s="995"/>
      <c r="RFP4" s="995"/>
      <c r="RFQ4" s="995"/>
      <c r="RFR4" s="995"/>
      <c r="RFS4" s="995"/>
      <c r="RFT4" s="995"/>
      <c r="RFU4" s="995"/>
      <c r="RFV4" s="995"/>
      <c r="RFW4" s="995"/>
      <c r="RFX4" s="995"/>
      <c r="RFY4" s="995"/>
      <c r="RFZ4" s="995"/>
      <c r="RGA4" s="995"/>
      <c r="RGB4" s="995"/>
      <c r="RGC4" s="995"/>
      <c r="RGD4" s="995"/>
      <c r="RGE4" s="995"/>
      <c r="RGF4" s="995"/>
      <c r="RGG4" s="995"/>
      <c r="RGH4" s="995"/>
      <c r="RGI4" s="995"/>
      <c r="RGJ4" s="995"/>
      <c r="RGK4" s="995"/>
      <c r="RGL4" s="995"/>
      <c r="RGM4" s="995"/>
      <c r="RGN4" s="995"/>
      <c r="RGO4" s="995"/>
      <c r="RGP4" s="995"/>
      <c r="RGQ4" s="995"/>
      <c r="RGR4" s="995"/>
      <c r="RGS4" s="995"/>
      <c r="RGT4" s="995"/>
      <c r="RGU4" s="995"/>
      <c r="RGV4" s="995"/>
      <c r="RGW4" s="995"/>
      <c r="RGX4" s="995"/>
      <c r="RGY4" s="995"/>
      <c r="RGZ4" s="995"/>
      <c r="RHA4" s="995"/>
      <c r="RHB4" s="995"/>
      <c r="RHC4" s="995"/>
      <c r="RHD4" s="995"/>
      <c r="RHE4" s="995"/>
      <c r="RHF4" s="995"/>
      <c r="RHG4" s="995"/>
      <c r="RHH4" s="995"/>
      <c r="RHI4" s="995"/>
      <c r="RHJ4" s="995"/>
      <c r="RHK4" s="995"/>
      <c r="RHL4" s="995"/>
      <c r="RHM4" s="995"/>
      <c r="RHN4" s="995"/>
      <c r="RHO4" s="995"/>
      <c r="RHP4" s="995"/>
      <c r="RHQ4" s="995"/>
      <c r="RHR4" s="995"/>
      <c r="RHS4" s="995"/>
      <c r="RHT4" s="995"/>
      <c r="RHU4" s="995"/>
      <c r="RHV4" s="995"/>
      <c r="RHW4" s="995"/>
      <c r="RHX4" s="995"/>
      <c r="RHY4" s="995"/>
      <c r="RHZ4" s="995"/>
      <c r="RIA4" s="995"/>
      <c r="RIB4" s="995"/>
      <c r="RIC4" s="995"/>
      <c r="RID4" s="995"/>
      <c r="RIE4" s="995"/>
      <c r="RIF4" s="995"/>
      <c r="RIG4" s="995"/>
      <c r="RIH4" s="995"/>
      <c r="RII4" s="995"/>
      <c r="RIJ4" s="995"/>
      <c r="RIK4" s="995"/>
      <c r="RIL4" s="995"/>
      <c r="RIM4" s="995"/>
      <c r="RIN4" s="995"/>
      <c r="RIO4" s="995"/>
      <c r="RIP4" s="995"/>
      <c r="RIQ4" s="995"/>
      <c r="RIR4" s="995"/>
      <c r="RIS4" s="995"/>
      <c r="RIT4" s="995"/>
      <c r="RIU4" s="995"/>
      <c r="RIV4" s="995"/>
      <c r="RIW4" s="995"/>
      <c r="RIX4" s="995"/>
      <c r="RIY4" s="995"/>
      <c r="RIZ4" s="995"/>
      <c r="RJA4" s="995"/>
      <c r="RJB4" s="995"/>
      <c r="RJC4" s="995"/>
      <c r="RJD4" s="995"/>
      <c r="RJE4" s="995"/>
      <c r="RJF4" s="995"/>
      <c r="RJG4" s="995"/>
      <c r="RJH4" s="995"/>
      <c r="RJI4" s="995"/>
      <c r="RJJ4" s="995"/>
      <c r="RJK4" s="995"/>
      <c r="RJL4" s="995"/>
      <c r="RJM4" s="995"/>
      <c r="RJN4" s="995"/>
      <c r="RJO4" s="995"/>
      <c r="RJP4" s="995"/>
      <c r="RJQ4" s="995"/>
      <c r="RJR4" s="995"/>
      <c r="RJS4" s="995"/>
      <c r="RJT4" s="995"/>
      <c r="RJU4" s="995"/>
      <c r="RJV4" s="995"/>
      <c r="RJW4" s="995"/>
      <c r="RJX4" s="995"/>
      <c r="RJY4" s="995"/>
      <c r="RJZ4" s="995"/>
      <c r="RKA4" s="995"/>
      <c r="RKB4" s="995"/>
      <c r="RKC4" s="995"/>
      <c r="RKD4" s="995"/>
      <c r="RKE4" s="995"/>
      <c r="RKF4" s="995"/>
      <c r="RKG4" s="995"/>
      <c r="RKH4" s="995"/>
      <c r="RKI4" s="995"/>
      <c r="RKJ4" s="995"/>
      <c r="RKK4" s="995"/>
      <c r="RKL4" s="995"/>
      <c r="RKM4" s="995"/>
      <c r="RKN4" s="995"/>
      <c r="RKO4" s="995"/>
      <c r="RKP4" s="995"/>
      <c r="RKQ4" s="995"/>
      <c r="RKR4" s="995"/>
      <c r="RKS4" s="995"/>
      <c r="RKT4" s="995"/>
      <c r="RKU4" s="995"/>
      <c r="RKV4" s="995"/>
      <c r="RKW4" s="995"/>
      <c r="RKX4" s="995"/>
      <c r="RKY4" s="995"/>
      <c r="RKZ4" s="995"/>
      <c r="RLA4" s="995"/>
      <c r="RLB4" s="995"/>
      <c r="RLC4" s="995"/>
      <c r="RLD4" s="995"/>
      <c r="RLE4" s="995"/>
      <c r="RLF4" s="995"/>
      <c r="RLG4" s="995"/>
      <c r="RLH4" s="995"/>
      <c r="RLI4" s="995"/>
      <c r="RLJ4" s="995"/>
      <c r="RLK4" s="995"/>
      <c r="RLL4" s="995"/>
      <c r="RLM4" s="995"/>
      <c r="RLN4" s="995"/>
      <c r="RLO4" s="995"/>
      <c r="RLP4" s="995"/>
      <c r="RLQ4" s="995"/>
      <c r="RLR4" s="995"/>
      <c r="RLS4" s="995"/>
      <c r="RLT4" s="995"/>
      <c r="RLU4" s="995"/>
      <c r="RLV4" s="995"/>
      <c r="RLW4" s="995"/>
      <c r="RLX4" s="995"/>
      <c r="RLY4" s="995"/>
      <c r="RLZ4" s="995"/>
      <c r="RMA4" s="995"/>
      <c r="RMB4" s="995"/>
      <c r="RMC4" s="995"/>
      <c r="RMD4" s="995"/>
      <c r="RME4" s="995"/>
      <c r="RMF4" s="995"/>
      <c r="RMG4" s="995"/>
      <c r="RMH4" s="995"/>
      <c r="RMI4" s="995"/>
      <c r="RMJ4" s="995"/>
      <c r="RMK4" s="995"/>
      <c r="RML4" s="995"/>
      <c r="RMM4" s="995"/>
      <c r="RMN4" s="995"/>
      <c r="RMO4" s="995"/>
      <c r="RMP4" s="995"/>
      <c r="RMQ4" s="995"/>
      <c r="RMR4" s="995"/>
      <c r="RMS4" s="995"/>
      <c r="RMT4" s="995"/>
      <c r="RMU4" s="995"/>
      <c r="RMV4" s="995"/>
      <c r="RMW4" s="995"/>
      <c r="RMX4" s="995"/>
      <c r="RMY4" s="995"/>
      <c r="RMZ4" s="995"/>
      <c r="RNA4" s="995"/>
      <c r="RNB4" s="995"/>
      <c r="RNC4" s="995"/>
      <c r="RND4" s="995"/>
      <c r="RNE4" s="995"/>
      <c r="RNF4" s="995"/>
      <c r="RNG4" s="995"/>
      <c r="RNH4" s="995"/>
      <c r="RNI4" s="995"/>
      <c r="RNJ4" s="995"/>
      <c r="RNK4" s="995"/>
      <c r="RNL4" s="995"/>
      <c r="RNM4" s="995"/>
      <c r="RNN4" s="995"/>
      <c r="RNO4" s="995"/>
      <c r="RNP4" s="995"/>
      <c r="RNQ4" s="995"/>
      <c r="RNR4" s="995"/>
      <c r="RNS4" s="995"/>
      <c r="RNT4" s="995"/>
      <c r="RNU4" s="995"/>
      <c r="RNV4" s="995"/>
      <c r="RNW4" s="995"/>
      <c r="RNX4" s="995"/>
      <c r="RNY4" s="995"/>
      <c r="RNZ4" s="995"/>
      <c r="ROA4" s="995"/>
      <c r="ROB4" s="995"/>
      <c r="ROC4" s="995"/>
      <c r="ROD4" s="995"/>
      <c r="ROE4" s="995"/>
      <c r="ROF4" s="995"/>
      <c r="ROG4" s="995"/>
      <c r="ROH4" s="995"/>
      <c r="ROI4" s="995"/>
      <c r="ROJ4" s="995"/>
      <c r="ROK4" s="995"/>
      <c r="ROL4" s="995"/>
      <c r="ROM4" s="995"/>
      <c r="RON4" s="995"/>
      <c r="ROO4" s="995"/>
      <c r="ROP4" s="995"/>
      <c r="ROQ4" s="995"/>
      <c r="ROR4" s="995"/>
      <c r="ROS4" s="995"/>
      <c r="ROT4" s="995"/>
      <c r="ROU4" s="995"/>
      <c r="ROV4" s="995"/>
      <c r="ROW4" s="995"/>
      <c r="ROX4" s="995"/>
      <c r="ROY4" s="995"/>
      <c r="ROZ4" s="995"/>
      <c r="RPA4" s="995"/>
      <c r="RPB4" s="995"/>
      <c r="RPC4" s="995"/>
      <c r="RPD4" s="995"/>
      <c r="RPE4" s="995"/>
      <c r="RPF4" s="995"/>
      <c r="RPG4" s="995"/>
      <c r="RPH4" s="995"/>
      <c r="RPI4" s="995"/>
      <c r="RPJ4" s="995"/>
      <c r="RPK4" s="995"/>
      <c r="RPL4" s="995"/>
      <c r="RPM4" s="995"/>
      <c r="RPN4" s="995"/>
      <c r="RPO4" s="995"/>
      <c r="RPP4" s="995"/>
      <c r="RPQ4" s="995"/>
      <c r="RPR4" s="995"/>
      <c r="RPS4" s="995"/>
      <c r="RPT4" s="995"/>
      <c r="RPU4" s="995"/>
      <c r="RPV4" s="995"/>
      <c r="RPW4" s="995"/>
      <c r="RPX4" s="995"/>
      <c r="RPY4" s="995"/>
      <c r="RPZ4" s="995"/>
      <c r="RQA4" s="995"/>
      <c r="RQB4" s="995"/>
      <c r="RQC4" s="995"/>
      <c r="RQD4" s="995"/>
      <c r="RQE4" s="995"/>
      <c r="RQF4" s="995"/>
      <c r="RQG4" s="995"/>
      <c r="RQH4" s="995"/>
      <c r="RQI4" s="995"/>
      <c r="RQJ4" s="995"/>
      <c r="RQK4" s="995"/>
      <c r="RQL4" s="995"/>
      <c r="RQM4" s="995"/>
      <c r="RQN4" s="995"/>
      <c r="RQO4" s="995"/>
      <c r="RQP4" s="995"/>
      <c r="RQQ4" s="995"/>
      <c r="RQR4" s="995"/>
      <c r="RQS4" s="995"/>
      <c r="RQT4" s="995"/>
      <c r="RQU4" s="995"/>
      <c r="RQV4" s="995"/>
      <c r="RQW4" s="995"/>
      <c r="RQX4" s="995"/>
      <c r="RQY4" s="995"/>
      <c r="RQZ4" s="995"/>
      <c r="RRA4" s="995"/>
      <c r="RRB4" s="995"/>
      <c r="RRC4" s="995"/>
      <c r="RRD4" s="995"/>
      <c r="RRE4" s="995"/>
      <c r="RRF4" s="995"/>
      <c r="RRG4" s="995"/>
      <c r="RRH4" s="995"/>
      <c r="RRI4" s="995"/>
      <c r="RRJ4" s="995"/>
      <c r="RRK4" s="995"/>
      <c r="RRL4" s="995"/>
      <c r="RRM4" s="995"/>
      <c r="RRN4" s="995"/>
      <c r="RRO4" s="995"/>
      <c r="RRP4" s="995"/>
      <c r="RRQ4" s="995"/>
      <c r="RRR4" s="995"/>
      <c r="RRS4" s="995"/>
      <c r="RRT4" s="995"/>
      <c r="RRU4" s="995"/>
      <c r="RRV4" s="995"/>
      <c r="RRW4" s="995"/>
      <c r="RRX4" s="995"/>
      <c r="RRY4" s="995"/>
      <c r="RRZ4" s="995"/>
      <c r="RSA4" s="995"/>
      <c r="RSB4" s="995"/>
      <c r="RSC4" s="995"/>
      <c r="RSD4" s="995"/>
      <c r="RSE4" s="995"/>
      <c r="RSF4" s="995"/>
      <c r="RSG4" s="995"/>
      <c r="RSH4" s="995"/>
      <c r="RSI4" s="995"/>
      <c r="RSJ4" s="995"/>
      <c r="RSK4" s="995"/>
      <c r="RSL4" s="995"/>
      <c r="RSM4" s="995"/>
      <c r="RSN4" s="995"/>
      <c r="RSO4" s="995"/>
      <c r="RSP4" s="995"/>
      <c r="RSQ4" s="995"/>
      <c r="RSR4" s="995"/>
      <c r="RSS4" s="995"/>
      <c r="RST4" s="995"/>
      <c r="RSU4" s="995"/>
      <c r="RSV4" s="995"/>
      <c r="RSW4" s="995"/>
      <c r="RSX4" s="995"/>
      <c r="RSY4" s="995"/>
      <c r="RSZ4" s="995"/>
      <c r="RTA4" s="995"/>
      <c r="RTB4" s="995"/>
      <c r="RTC4" s="995"/>
      <c r="RTD4" s="995"/>
      <c r="RTE4" s="995"/>
      <c r="RTF4" s="995"/>
      <c r="RTG4" s="995"/>
      <c r="RTH4" s="995"/>
      <c r="RTI4" s="995"/>
      <c r="RTJ4" s="995"/>
      <c r="RTK4" s="995"/>
      <c r="RTL4" s="995"/>
      <c r="RTM4" s="995"/>
      <c r="RTN4" s="995"/>
      <c r="RTO4" s="995"/>
      <c r="RTP4" s="995"/>
      <c r="RTQ4" s="995"/>
      <c r="RTR4" s="995"/>
      <c r="RTS4" s="995"/>
      <c r="RTT4" s="995"/>
      <c r="RTU4" s="995"/>
      <c r="RTV4" s="995"/>
      <c r="RTW4" s="995"/>
      <c r="RTX4" s="995"/>
      <c r="RTY4" s="995"/>
      <c r="RTZ4" s="995"/>
      <c r="RUA4" s="995"/>
      <c r="RUB4" s="995"/>
      <c r="RUC4" s="995"/>
      <c r="RUD4" s="995"/>
      <c r="RUE4" s="995"/>
      <c r="RUF4" s="995"/>
      <c r="RUG4" s="995"/>
      <c r="RUH4" s="995"/>
      <c r="RUI4" s="995"/>
      <c r="RUJ4" s="995"/>
      <c r="RUK4" s="995"/>
      <c r="RUL4" s="995"/>
      <c r="RUM4" s="995"/>
      <c r="RUN4" s="995"/>
      <c r="RUO4" s="995"/>
      <c r="RUP4" s="995"/>
      <c r="RUQ4" s="995"/>
      <c r="RUR4" s="995"/>
      <c r="RUS4" s="995"/>
      <c r="RUT4" s="995"/>
      <c r="RUU4" s="995"/>
      <c r="RUV4" s="995"/>
      <c r="RUW4" s="995"/>
      <c r="RUX4" s="995"/>
      <c r="RUY4" s="995"/>
      <c r="RUZ4" s="995"/>
      <c r="RVA4" s="995"/>
      <c r="RVB4" s="995"/>
      <c r="RVC4" s="995"/>
      <c r="RVD4" s="995"/>
      <c r="RVE4" s="995"/>
      <c r="RVF4" s="995"/>
      <c r="RVG4" s="995"/>
      <c r="RVH4" s="995"/>
      <c r="RVI4" s="995"/>
      <c r="RVJ4" s="995"/>
      <c r="RVK4" s="995"/>
      <c r="RVL4" s="995"/>
      <c r="RVM4" s="995"/>
      <c r="RVN4" s="995"/>
      <c r="RVO4" s="995"/>
      <c r="RVP4" s="995"/>
      <c r="RVQ4" s="995"/>
      <c r="RVR4" s="995"/>
      <c r="RVS4" s="995"/>
      <c r="RVT4" s="995"/>
      <c r="RVU4" s="995"/>
      <c r="RVV4" s="995"/>
      <c r="RVW4" s="995"/>
      <c r="RVX4" s="995"/>
      <c r="RVY4" s="995"/>
      <c r="RVZ4" s="995"/>
      <c r="RWA4" s="995"/>
      <c r="RWB4" s="995"/>
      <c r="RWC4" s="995"/>
      <c r="RWD4" s="995"/>
      <c r="RWE4" s="995"/>
      <c r="RWF4" s="995"/>
      <c r="RWG4" s="995"/>
      <c r="RWH4" s="995"/>
      <c r="RWI4" s="995"/>
      <c r="RWJ4" s="995"/>
      <c r="RWK4" s="995"/>
      <c r="RWL4" s="995"/>
      <c r="RWM4" s="995"/>
      <c r="RWN4" s="995"/>
      <c r="RWO4" s="995"/>
      <c r="RWP4" s="995"/>
      <c r="RWQ4" s="995"/>
      <c r="RWR4" s="995"/>
      <c r="RWS4" s="995"/>
      <c r="RWT4" s="995"/>
      <c r="RWU4" s="995"/>
      <c r="RWV4" s="995"/>
      <c r="RWW4" s="995"/>
      <c r="RWX4" s="995"/>
      <c r="RWY4" s="995"/>
      <c r="RWZ4" s="995"/>
      <c r="RXA4" s="995"/>
      <c r="RXB4" s="995"/>
      <c r="RXC4" s="995"/>
      <c r="RXD4" s="995"/>
      <c r="RXE4" s="995"/>
      <c r="RXF4" s="995"/>
      <c r="RXG4" s="995"/>
      <c r="RXH4" s="995"/>
      <c r="RXI4" s="995"/>
      <c r="RXJ4" s="995"/>
      <c r="RXK4" s="995"/>
      <c r="RXL4" s="995"/>
      <c r="RXM4" s="995"/>
      <c r="RXN4" s="995"/>
      <c r="RXO4" s="995"/>
      <c r="RXP4" s="995"/>
      <c r="RXQ4" s="995"/>
      <c r="RXR4" s="995"/>
      <c r="RXS4" s="995"/>
      <c r="RXT4" s="995"/>
      <c r="RXU4" s="995"/>
      <c r="RXV4" s="995"/>
      <c r="RXW4" s="995"/>
      <c r="RXX4" s="995"/>
      <c r="RXY4" s="995"/>
      <c r="RXZ4" s="995"/>
      <c r="RYA4" s="995"/>
      <c r="RYB4" s="995"/>
      <c r="RYC4" s="995"/>
      <c r="RYD4" s="995"/>
      <c r="RYE4" s="995"/>
      <c r="RYF4" s="995"/>
      <c r="RYG4" s="995"/>
      <c r="RYH4" s="995"/>
      <c r="RYI4" s="995"/>
      <c r="RYJ4" s="995"/>
      <c r="RYK4" s="995"/>
      <c r="RYL4" s="995"/>
      <c r="RYM4" s="995"/>
      <c r="RYN4" s="995"/>
      <c r="RYO4" s="995"/>
      <c r="RYP4" s="995"/>
      <c r="RYQ4" s="995"/>
      <c r="RYR4" s="995"/>
      <c r="RYS4" s="995"/>
      <c r="RYT4" s="995"/>
      <c r="RYU4" s="995"/>
      <c r="RYV4" s="995"/>
      <c r="RYW4" s="995"/>
      <c r="RYX4" s="995"/>
      <c r="RYY4" s="995"/>
      <c r="RYZ4" s="995"/>
      <c r="RZA4" s="995"/>
      <c r="RZB4" s="995"/>
      <c r="RZC4" s="995"/>
      <c r="RZD4" s="995"/>
      <c r="RZE4" s="995"/>
      <c r="RZF4" s="995"/>
      <c r="RZG4" s="995"/>
      <c r="RZH4" s="995"/>
      <c r="RZI4" s="995"/>
      <c r="RZJ4" s="995"/>
      <c r="RZK4" s="995"/>
      <c r="RZL4" s="995"/>
      <c r="RZM4" s="995"/>
      <c r="RZN4" s="995"/>
      <c r="RZO4" s="995"/>
      <c r="RZP4" s="995"/>
      <c r="RZQ4" s="995"/>
      <c r="RZR4" s="995"/>
      <c r="RZS4" s="995"/>
      <c r="RZT4" s="995"/>
      <c r="RZU4" s="995"/>
      <c r="RZV4" s="995"/>
      <c r="RZW4" s="995"/>
      <c r="RZX4" s="995"/>
      <c r="RZY4" s="995"/>
      <c r="RZZ4" s="995"/>
      <c r="SAA4" s="995"/>
      <c r="SAB4" s="995"/>
      <c r="SAC4" s="995"/>
      <c r="SAD4" s="995"/>
      <c r="SAE4" s="995"/>
      <c r="SAF4" s="995"/>
      <c r="SAG4" s="995"/>
      <c r="SAH4" s="995"/>
      <c r="SAI4" s="995"/>
      <c r="SAJ4" s="995"/>
      <c r="SAK4" s="995"/>
      <c r="SAL4" s="995"/>
      <c r="SAM4" s="995"/>
      <c r="SAN4" s="995"/>
      <c r="SAO4" s="995"/>
      <c r="SAP4" s="995"/>
      <c r="SAQ4" s="995"/>
      <c r="SAR4" s="995"/>
      <c r="SAS4" s="995"/>
      <c r="SAT4" s="995"/>
      <c r="SAU4" s="995"/>
      <c r="SAV4" s="995"/>
      <c r="SAW4" s="995"/>
      <c r="SAX4" s="995"/>
      <c r="SAY4" s="995"/>
      <c r="SAZ4" s="995"/>
      <c r="SBA4" s="995"/>
      <c r="SBB4" s="995"/>
      <c r="SBC4" s="995"/>
      <c r="SBD4" s="995"/>
      <c r="SBE4" s="995"/>
      <c r="SBF4" s="995"/>
      <c r="SBG4" s="995"/>
      <c r="SBH4" s="995"/>
      <c r="SBI4" s="995"/>
      <c r="SBJ4" s="995"/>
      <c r="SBK4" s="995"/>
      <c r="SBL4" s="995"/>
      <c r="SBM4" s="995"/>
      <c r="SBN4" s="995"/>
      <c r="SBO4" s="995"/>
      <c r="SBP4" s="995"/>
      <c r="SBQ4" s="995"/>
      <c r="SBR4" s="995"/>
      <c r="SBS4" s="995"/>
      <c r="SBT4" s="995"/>
      <c r="SBU4" s="995"/>
      <c r="SBV4" s="995"/>
      <c r="SBW4" s="995"/>
      <c r="SBX4" s="995"/>
      <c r="SBY4" s="995"/>
      <c r="SBZ4" s="995"/>
      <c r="SCA4" s="995"/>
      <c r="SCB4" s="995"/>
      <c r="SCC4" s="995"/>
      <c r="SCD4" s="995"/>
      <c r="SCE4" s="995"/>
      <c r="SCF4" s="995"/>
      <c r="SCG4" s="995"/>
      <c r="SCH4" s="995"/>
      <c r="SCI4" s="995"/>
      <c r="SCJ4" s="995"/>
      <c r="SCK4" s="995"/>
      <c r="SCL4" s="995"/>
      <c r="SCM4" s="995"/>
      <c r="SCN4" s="995"/>
      <c r="SCO4" s="995"/>
      <c r="SCP4" s="995"/>
      <c r="SCQ4" s="995"/>
      <c r="SCR4" s="995"/>
      <c r="SCS4" s="995"/>
      <c r="SCT4" s="995"/>
      <c r="SCU4" s="995"/>
      <c r="SCV4" s="995"/>
      <c r="SCW4" s="995"/>
      <c r="SCX4" s="995"/>
      <c r="SCY4" s="995"/>
      <c r="SCZ4" s="995"/>
      <c r="SDA4" s="995"/>
      <c r="SDB4" s="995"/>
      <c r="SDC4" s="995"/>
      <c r="SDD4" s="995"/>
      <c r="SDE4" s="995"/>
      <c r="SDF4" s="995"/>
      <c r="SDG4" s="995"/>
      <c r="SDH4" s="995"/>
      <c r="SDI4" s="995"/>
      <c r="SDJ4" s="995"/>
      <c r="SDK4" s="995"/>
      <c r="SDL4" s="995"/>
      <c r="SDM4" s="995"/>
      <c r="SDN4" s="995"/>
      <c r="SDO4" s="995"/>
      <c r="SDP4" s="995"/>
      <c r="SDQ4" s="995"/>
      <c r="SDR4" s="995"/>
      <c r="SDS4" s="995"/>
      <c r="SDT4" s="995"/>
      <c r="SDU4" s="995"/>
      <c r="SDV4" s="995"/>
      <c r="SDW4" s="995"/>
      <c r="SDX4" s="995"/>
      <c r="SDY4" s="995"/>
      <c r="SDZ4" s="995"/>
      <c r="SEA4" s="995"/>
      <c r="SEB4" s="995"/>
      <c r="SEC4" s="995"/>
      <c r="SED4" s="995"/>
      <c r="SEE4" s="995"/>
      <c r="SEF4" s="995"/>
      <c r="SEG4" s="995"/>
      <c r="SEH4" s="995"/>
      <c r="SEI4" s="995"/>
      <c r="SEJ4" s="995"/>
      <c r="SEK4" s="995"/>
      <c r="SEL4" s="995"/>
      <c r="SEM4" s="995"/>
      <c r="SEN4" s="995"/>
      <c r="SEO4" s="995"/>
      <c r="SEP4" s="995"/>
      <c r="SEQ4" s="995"/>
      <c r="SER4" s="995"/>
      <c r="SES4" s="995"/>
      <c r="SET4" s="995"/>
      <c r="SEU4" s="995"/>
      <c r="SEV4" s="995"/>
      <c r="SEW4" s="995"/>
      <c r="SEX4" s="995"/>
      <c r="SEY4" s="995"/>
      <c r="SEZ4" s="995"/>
      <c r="SFA4" s="995"/>
      <c r="SFB4" s="995"/>
      <c r="SFC4" s="995"/>
      <c r="SFD4" s="995"/>
      <c r="SFE4" s="995"/>
      <c r="SFF4" s="995"/>
      <c r="SFG4" s="995"/>
      <c r="SFH4" s="995"/>
      <c r="SFI4" s="995"/>
      <c r="SFJ4" s="995"/>
      <c r="SFK4" s="995"/>
      <c r="SFL4" s="995"/>
      <c r="SFM4" s="995"/>
      <c r="SFN4" s="995"/>
      <c r="SFO4" s="995"/>
      <c r="SFP4" s="995"/>
      <c r="SFQ4" s="995"/>
      <c r="SFR4" s="995"/>
      <c r="SFS4" s="995"/>
      <c r="SFT4" s="995"/>
      <c r="SFU4" s="995"/>
      <c r="SFV4" s="995"/>
      <c r="SFW4" s="995"/>
      <c r="SFX4" s="995"/>
      <c r="SFY4" s="995"/>
      <c r="SFZ4" s="995"/>
      <c r="SGA4" s="995"/>
      <c r="SGB4" s="995"/>
      <c r="SGC4" s="995"/>
      <c r="SGD4" s="995"/>
      <c r="SGE4" s="995"/>
      <c r="SGF4" s="995"/>
      <c r="SGG4" s="995"/>
      <c r="SGH4" s="995"/>
      <c r="SGI4" s="995"/>
      <c r="SGJ4" s="995"/>
      <c r="SGK4" s="995"/>
      <c r="SGL4" s="995"/>
      <c r="SGM4" s="995"/>
      <c r="SGN4" s="995"/>
      <c r="SGO4" s="995"/>
      <c r="SGP4" s="995"/>
      <c r="SGQ4" s="995"/>
      <c r="SGR4" s="995"/>
      <c r="SGS4" s="995"/>
      <c r="SGT4" s="995"/>
      <c r="SGU4" s="995"/>
      <c r="SGV4" s="995"/>
      <c r="SGW4" s="995"/>
      <c r="SGX4" s="995"/>
      <c r="SGY4" s="995"/>
      <c r="SGZ4" s="995"/>
      <c r="SHA4" s="995"/>
      <c r="SHB4" s="995"/>
      <c r="SHC4" s="995"/>
      <c r="SHD4" s="995"/>
      <c r="SHE4" s="995"/>
      <c r="SHF4" s="995"/>
      <c r="SHG4" s="995"/>
      <c r="SHH4" s="995"/>
      <c r="SHI4" s="995"/>
      <c r="SHJ4" s="995"/>
      <c r="SHK4" s="995"/>
      <c r="SHL4" s="995"/>
      <c r="SHM4" s="995"/>
      <c r="SHN4" s="995"/>
      <c r="SHO4" s="995"/>
      <c r="SHP4" s="995"/>
      <c r="SHQ4" s="995"/>
      <c r="SHR4" s="995"/>
      <c r="SHS4" s="995"/>
      <c r="SHT4" s="995"/>
      <c r="SHU4" s="995"/>
      <c r="SHV4" s="995"/>
      <c r="SHW4" s="995"/>
      <c r="SHX4" s="995"/>
      <c r="SHY4" s="995"/>
      <c r="SHZ4" s="995"/>
      <c r="SIA4" s="995"/>
      <c r="SIB4" s="995"/>
      <c r="SIC4" s="995"/>
      <c r="SID4" s="995"/>
      <c r="SIE4" s="995"/>
      <c r="SIF4" s="995"/>
      <c r="SIG4" s="995"/>
      <c r="SIH4" s="995"/>
      <c r="SII4" s="995"/>
      <c r="SIJ4" s="995"/>
      <c r="SIK4" s="995"/>
      <c r="SIL4" s="995"/>
      <c r="SIM4" s="995"/>
      <c r="SIN4" s="995"/>
      <c r="SIO4" s="995"/>
      <c r="SIP4" s="995"/>
      <c r="SIQ4" s="995"/>
      <c r="SIR4" s="995"/>
      <c r="SIS4" s="995"/>
      <c r="SIT4" s="995"/>
      <c r="SIU4" s="995"/>
      <c r="SIV4" s="995"/>
      <c r="SIW4" s="995"/>
      <c r="SIX4" s="995"/>
      <c r="SIY4" s="995"/>
      <c r="SIZ4" s="995"/>
      <c r="SJA4" s="995"/>
      <c r="SJB4" s="995"/>
      <c r="SJC4" s="995"/>
      <c r="SJD4" s="995"/>
      <c r="SJE4" s="995"/>
      <c r="SJF4" s="995"/>
      <c r="SJG4" s="995"/>
      <c r="SJH4" s="995"/>
      <c r="SJI4" s="995"/>
      <c r="SJJ4" s="995"/>
      <c r="SJK4" s="995"/>
      <c r="SJL4" s="995"/>
      <c r="SJM4" s="995"/>
      <c r="SJN4" s="995"/>
      <c r="SJO4" s="995"/>
      <c r="SJP4" s="995"/>
      <c r="SJQ4" s="995"/>
      <c r="SJR4" s="995"/>
      <c r="SJS4" s="995"/>
      <c r="SJT4" s="995"/>
      <c r="SJU4" s="995"/>
      <c r="SJV4" s="995"/>
      <c r="SJW4" s="995"/>
      <c r="SJX4" s="995"/>
      <c r="SJY4" s="995"/>
      <c r="SJZ4" s="995"/>
      <c r="SKA4" s="995"/>
      <c r="SKB4" s="995"/>
      <c r="SKC4" s="995"/>
      <c r="SKD4" s="995"/>
      <c r="SKE4" s="995"/>
      <c r="SKF4" s="995"/>
      <c r="SKG4" s="995"/>
      <c r="SKH4" s="995"/>
      <c r="SKI4" s="995"/>
      <c r="SKJ4" s="995"/>
      <c r="SKK4" s="995"/>
      <c r="SKL4" s="995"/>
      <c r="SKM4" s="995"/>
      <c r="SKN4" s="995"/>
      <c r="SKO4" s="995"/>
      <c r="SKP4" s="995"/>
      <c r="SKQ4" s="995"/>
      <c r="SKR4" s="995"/>
      <c r="SKS4" s="995"/>
      <c r="SKT4" s="995"/>
      <c r="SKU4" s="995"/>
      <c r="SKV4" s="995"/>
      <c r="SKW4" s="995"/>
      <c r="SKX4" s="995"/>
      <c r="SKY4" s="995"/>
      <c r="SKZ4" s="995"/>
      <c r="SLA4" s="995"/>
      <c r="SLB4" s="995"/>
      <c r="SLC4" s="995"/>
      <c r="SLD4" s="995"/>
      <c r="SLE4" s="995"/>
      <c r="SLF4" s="995"/>
      <c r="SLG4" s="995"/>
      <c r="SLH4" s="995"/>
      <c r="SLI4" s="995"/>
      <c r="SLJ4" s="995"/>
      <c r="SLK4" s="995"/>
      <c r="SLL4" s="995"/>
      <c r="SLM4" s="995"/>
      <c r="SLN4" s="995"/>
      <c r="SLO4" s="995"/>
      <c r="SLP4" s="995"/>
      <c r="SLQ4" s="995"/>
      <c r="SLR4" s="995"/>
      <c r="SLS4" s="995"/>
      <c r="SLT4" s="995"/>
      <c r="SLU4" s="995"/>
      <c r="SLV4" s="995"/>
      <c r="SLW4" s="995"/>
      <c r="SLX4" s="995"/>
      <c r="SLY4" s="995"/>
      <c r="SLZ4" s="995"/>
      <c r="SMA4" s="995"/>
      <c r="SMB4" s="995"/>
      <c r="SMC4" s="995"/>
      <c r="SMD4" s="995"/>
      <c r="SME4" s="995"/>
      <c r="SMF4" s="995"/>
      <c r="SMG4" s="995"/>
      <c r="SMH4" s="995"/>
      <c r="SMI4" s="995"/>
      <c r="SMJ4" s="995"/>
      <c r="SMK4" s="995"/>
      <c r="SML4" s="995"/>
      <c r="SMM4" s="995"/>
      <c r="SMN4" s="995"/>
      <c r="SMO4" s="995"/>
      <c r="SMP4" s="995"/>
      <c r="SMQ4" s="995"/>
      <c r="SMR4" s="995"/>
      <c r="SMS4" s="995"/>
      <c r="SMT4" s="995"/>
      <c r="SMU4" s="995"/>
      <c r="SMV4" s="995"/>
      <c r="SMW4" s="995"/>
      <c r="SMX4" s="995"/>
      <c r="SMY4" s="995"/>
      <c r="SMZ4" s="995"/>
      <c r="SNA4" s="995"/>
      <c r="SNB4" s="995"/>
      <c r="SNC4" s="995"/>
      <c r="SND4" s="995"/>
      <c r="SNE4" s="995"/>
      <c r="SNF4" s="995"/>
      <c r="SNG4" s="995"/>
      <c r="SNH4" s="995"/>
      <c r="SNI4" s="995"/>
      <c r="SNJ4" s="995"/>
      <c r="SNK4" s="995"/>
      <c r="SNL4" s="995"/>
      <c r="SNM4" s="995"/>
      <c r="SNN4" s="995"/>
      <c r="SNO4" s="995"/>
      <c r="SNP4" s="995"/>
      <c r="SNQ4" s="995"/>
      <c r="SNR4" s="995"/>
      <c r="SNS4" s="995"/>
      <c r="SNT4" s="995"/>
      <c r="SNU4" s="995"/>
      <c r="SNV4" s="995"/>
      <c r="SNW4" s="995"/>
      <c r="SNX4" s="995"/>
      <c r="SNY4" s="995"/>
      <c r="SNZ4" s="995"/>
      <c r="SOA4" s="995"/>
      <c r="SOB4" s="995"/>
      <c r="SOC4" s="995"/>
      <c r="SOD4" s="995"/>
      <c r="SOE4" s="995"/>
      <c r="SOF4" s="995"/>
      <c r="SOG4" s="995"/>
      <c r="SOH4" s="995"/>
      <c r="SOI4" s="995"/>
      <c r="SOJ4" s="995"/>
      <c r="SOK4" s="995"/>
      <c r="SOL4" s="995"/>
      <c r="SOM4" s="995"/>
      <c r="SON4" s="995"/>
      <c r="SOO4" s="995"/>
      <c r="SOP4" s="995"/>
      <c r="SOQ4" s="995"/>
      <c r="SOR4" s="995"/>
      <c r="SOS4" s="995"/>
      <c r="SOT4" s="995"/>
      <c r="SOU4" s="995"/>
      <c r="SOV4" s="995"/>
      <c r="SOW4" s="995"/>
      <c r="SOX4" s="995"/>
      <c r="SOY4" s="995"/>
      <c r="SOZ4" s="995"/>
      <c r="SPA4" s="995"/>
      <c r="SPB4" s="995"/>
      <c r="SPC4" s="995"/>
      <c r="SPD4" s="995"/>
      <c r="SPE4" s="995"/>
      <c r="SPF4" s="995"/>
      <c r="SPG4" s="995"/>
      <c r="SPH4" s="995"/>
      <c r="SPI4" s="995"/>
      <c r="SPJ4" s="995"/>
      <c r="SPK4" s="995"/>
      <c r="SPL4" s="995"/>
      <c r="SPM4" s="995"/>
      <c r="SPN4" s="995"/>
      <c r="SPO4" s="995"/>
      <c r="SPP4" s="995"/>
      <c r="SPQ4" s="995"/>
      <c r="SPR4" s="995"/>
      <c r="SPS4" s="995"/>
      <c r="SPT4" s="995"/>
      <c r="SPU4" s="995"/>
      <c r="SPV4" s="995"/>
      <c r="SPW4" s="995"/>
      <c r="SPX4" s="995"/>
      <c r="SPY4" s="995"/>
      <c r="SPZ4" s="995"/>
      <c r="SQA4" s="995"/>
      <c r="SQB4" s="995"/>
      <c r="SQC4" s="995"/>
      <c r="SQD4" s="995"/>
      <c r="SQE4" s="995"/>
      <c r="SQF4" s="995"/>
      <c r="SQG4" s="995"/>
      <c r="SQH4" s="995"/>
      <c r="SQI4" s="995"/>
      <c r="SQJ4" s="995"/>
      <c r="SQK4" s="995"/>
      <c r="SQL4" s="995"/>
      <c r="SQM4" s="995"/>
      <c r="SQN4" s="995"/>
      <c r="SQO4" s="995"/>
      <c r="SQP4" s="995"/>
      <c r="SQQ4" s="995"/>
      <c r="SQR4" s="995"/>
      <c r="SQS4" s="995"/>
      <c r="SQT4" s="995"/>
      <c r="SQU4" s="995"/>
      <c r="SQV4" s="995"/>
      <c r="SQW4" s="995"/>
      <c r="SQX4" s="995"/>
      <c r="SQY4" s="995"/>
      <c r="SQZ4" s="995"/>
      <c r="SRA4" s="995"/>
      <c r="SRB4" s="995"/>
      <c r="SRC4" s="995"/>
      <c r="SRD4" s="995"/>
      <c r="SRE4" s="995"/>
      <c r="SRF4" s="995"/>
      <c r="SRG4" s="995"/>
      <c r="SRH4" s="995"/>
      <c r="SRI4" s="995"/>
      <c r="SRJ4" s="995"/>
      <c r="SRK4" s="995"/>
      <c r="SRL4" s="995"/>
      <c r="SRM4" s="995"/>
      <c r="SRN4" s="995"/>
      <c r="SRO4" s="995"/>
      <c r="SRP4" s="995"/>
      <c r="SRQ4" s="995"/>
      <c r="SRR4" s="995"/>
      <c r="SRS4" s="995"/>
      <c r="SRT4" s="995"/>
      <c r="SRU4" s="995"/>
      <c r="SRV4" s="995"/>
      <c r="SRW4" s="995"/>
      <c r="SRX4" s="995"/>
      <c r="SRY4" s="995"/>
      <c r="SRZ4" s="995"/>
      <c r="SSA4" s="995"/>
      <c r="SSB4" s="995"/>
      <c r="SSC4" s="995"/>
      <c r="SSD4" s="995"/>
      <c r="SSE4" s="995"/>
      <c r="SSF4" s="995"/>
      <c r="SSG4" s="995"/>
      <c r="SSH4" s="995"/>
      <c r="SSI4" s="995"/>
      <c r="SSJ4" s="995"/>
      <c r="SSK4" s="995"/>
      <c r="SSL4" s="995"/>
      <c r="SSM4" s="995"/>
      <c r="SSN4" s="995"/>
      <c r="SSO4" s="995"/>
      <c r="SSP4" s="995"/>
      <c r="SSQ4" s="995"/>
      <c r="SSR4" s="995"/>
      <c r="SSS4" s="995"/>
      <c r="SST4" s="995"/>
      <c r="SSU4" s="995"/>
      <c r="SSV4" s="995"/>
      <c r="SSW4" s="995"/>
      <c r="SSX4" s="995"/>
      <c r="SSY4" s="995"/>
      <c r="SSZ4" s="995"/>
      <c r="STA4" s="995"/>
      <c r="STB4" s="995"/>
      <c r="STC4" s="995"/>
      <c r="STD4" s="995"/>
      <c r="STE4" s="995"/>
      <c r="STF4" s="995"/>
      <c r="STG4" s="995"/>
      <c r="STH4" s="995"/>
      <c r="STI4" s="995"/>
      <c r="STJ4" s="995"/>
      <c r="STK4" s="995"/>
      <c r="STL4" s="995"/>
      <c r="STM4" s="995"/>
      <c r="STN4" s="995"/>
      <c r="STO4" s="995"/>
      <c r="STP4" s="995"/>
      <c r="STQ4" s="995"/>
      <c r="STR4" s="995"/>
      <c r="STS4" s="995"/>
      <c r="STT4" s="995"/>
      <c r="STU4" s="995"/>
      <c r="STV4" s="995"/>
      <c r="STW4" s="995"/>
      <c r="STX4" s="995"/>
      <c r="STY4" s="995"/>
      <c r="STZ4" s="995"/>
      <c r="SUA4" s="995"/>
      <c r="SUB4" s="995"/>
      <c r="SUC4" s="995"/>
      <c r="SUD4" s="995"/>
      <c r="SUE4" s="995"/>
      <c r="SUF4" s="995"/>
      <c r="SUG4" s="995"/>
      <c r="SUH4" s="995"/>
      <c r="SUI4" s="995"/>
      <c r="SUJ4" s="995"/>
      <c r="SUK4" s="995"/>
      <c r="SUL4" s="995"/>
      <c r="SUM4" s="995"/>
      <c r="SUN4" s="995"/>
      <c r="SUO4" s="995"/>
      <c r="SUP4" s="995"/>
      <c r="SUQ4" s="995"/>
      <c r="SUR4" s="995"/>
      <c r="SUS4" s="995"/>
      <c r="SUT4" s="995"/>
      <c r="SUU4" s="995"/>
      <c r="SUV4" s="995"/>
      <c r="SUW4" s="995"/>
      <c r="SUX4" s="995"/>
      <c r="SUY4" s="995"/>
      <c r="SUZ4" s="995"/>
      <c r="SVA4" s="995"/>
      <c r="SVB4" s="995"/>
      <c r="SVC4" s="995"/>
      <c r="SVD4" s="995"/>
      <c r="SVE4" s="995"/>
      <c r="SVF4" s="995"/>
      <c r="SVG4" s="995"/>
      <c r="SVH4" s="995"/>
      <c r="SVI4" s="995"/>
      <c r="SVJ4" s="995"/>
      <c r="SVK4" s="995"/>
      <c r="SVL4" s="995"/>
      <c r="SVM4" s="995"/>
      <c r="SVN4" s="995"/>
      <c r="SVO4" s="995"/>
      <c r="SVP4" s="995"/>
      <c r="SVQ4" s="995"/>
      <c r="SVR4" s="995"/>
      <c r="SVS4" s="995"/>
      <c r="SVT4" s="995"/>
      <c r="SVU4" s="995"/>
      <c r="SVV4" s="995"/>
      <c r="SVW4" s="995"/>
      <c r="SVX4" s="995"/>
      <c r="SVY4" s="995"/>
      <c r="SVZ4" s="995"/>
      <c r="SWA4" s="995"/>
      <c r="SWB4" s="995"/>
      <c r="SWC4" s="995"/>
      <c r="SWD4" s="995"/>
      <c r="SWE4" s="995"/>
      <c r="SWF4" s="995"/>
      <c r="SWG4" s="995"/>
      <c r="SWH4" s="995"/>
      <c r="SWI4" s="995"/>
      <c r="SWJ4" s="995"/>
      <c r="SWK4" s="995"/>
      <c r="SWL4" s="995"/>
      <c r="SWM4" s="995"/>
      <c r="SWN4" s="995"/>
      <c r="SWO4" s="995"/>
      <c r="SWP4" s="995"/>
      <c r="SWQ4" s="995"/>
      <c r="SWR4" s="995"/>
      <c r="SWS4" s="995"/>
      <c r="SWT4" s="995"/>
      <c r="SWU4" s="995"/>
      <c r="SWV4" s="995"/>
      <c r="SWW4" s="995"/>
      <c r="SWX4" s="995"/>
      <c r="SWY4" s="995"/>
      <c r="SWZ4" s="995"/>
      <c r="SXA4" s="995"/>
      <c r="SXB4" s="995"/>
      <c r="SXC4" s="995"/>
      <c r="SXD4" s="995"/>
      <c r="SXE4" s="995"/>
      <c r="SXF4" s="995"/>
      <c r="SXG4" s="995"/>
      <c r="SXH4" s="995"/>
      <c r="SXI4" s="995"/>
      <c r="SXJ4" s="995"/>
      <c r="SXK4" s="995"/>
      <c r="SXL4" s="995"/>
      <c r="SXM4" s="995"/>
      <c r="SXN4" s="995"/>
      <c r="SXO4" s="995"/>
      <c r="SXP4" s="995"/>
      <c r="SXQ4" s="995"/>
      <c r="SXR4" s="995"/>
      <c r="SXS4" s="995"/>
      <c r="SXT4" s="995"/>
      <c r="SXU4" s="995"/>
      <c r="SXV4" s="995"/>
      <c r="SXW4" s="995"/>
      <c r="SXX4" s="995"/>
      <c r="SXY4" s="995"/>
      <c r="SXZ4" s="995"/>
      <c r="SYA4" s="995"/>
      <c r="SYB4" s="995"/>
      <c r="SYC4" s="995"/>
      <c r="SYD4" s="995"/>
      <c r="SYE4" s="995"/>
      <c r="SYF4" s="995"/>
      <c r="SYG4" s="995"/>
      <c r="SYH4" s="995"/>
      <c r="SYI4" s="995"/>
      <c r="SYJ4" s="995"/>
      <c r="SYK4" s="995"/>
      <c r="SYL4" s="995"/>
      <c r="SYM4" s="995"/>
      <c r="SYN4" s="995"/>
      <c r="SYO4" s="995"/>
      <c r="SYP4" s="995"/>
      <c r="SYQ4" s="995"/>
      <c r="SYR4" s="995"/>
      <c r="SYS4" s="995"/>
      <c r="SYT4" s="995"/>
      <c r="SYU4" s="995"/>
      <c r="SYV4" s="995"/>
      <c r="SYW4" s="995"/>
      <c r="SYX4" s="995"/>
      <c r="SYY4" s="995"/>
      <c r="SYZ4" s="995"/>
      <c r="SZA4" s="995"/>
      <c r="SZB4" s="995"/>
      <c r="SZC4" s="995"/>
      <c r="SZD4" s="995"/>
      <c r="SZE4" s="995"/>
      <c r="SZF4" s="995"/>
      <c r="SZG4" s="995"/>
      <c r="SZH4" s="995"/>
      <c r="SZI4" s="995"/>
      <c r="SZJ4" s="995"/>
      <c r="SZK4" s="995"/>
      <c r="SZL4" s="995"/>
      <c r="SZM4" s="995"/>
      <c r="SZN4" s="995"/>
      <c r="SZO4" s="995"/>
      <c r="SZP4" s="995"/>
      <c r="SZQ4" s="995"/>
      <c r="SZR4" s="995"/>
      <c r="SZS4" s="995"/>
      <c r="SZT4" s="995"/>
      <c r="SZU4" s="995"/>
      <c r="SZV4" s="995"/>
      <c r="SZW4" s="995"/>
      <c r="SZX4" s="995"/>
      <c r="SZY4" s="995"/>
      <c r="SZZ4" s="995"/>
      <c r="TAA4" s="995"/>
      <c r="TAB4" s="995"/>
      <c r="TAC4" s="995"/>
      <c r="TAD4" s="995"/>
      <c r="TAE4" s="995"/>
      <c r="TAF4" s="995"/>
      <c r="TAG4" s="995"/>
      <c r="TAH4" s="995"/>
      <c r="TAI4" s="995"/>
      <c r="TAJ4" s="995"/>
      <c r="TAK4" s="995"/>
      <c r="TAL4" s="995"/>
      <c r="TAM4" s="995"/>
      <c r="TAN4" s="995"/>
      <c r="TAO4" s="995"/>
      <c r="TAP4" s="995"/>
      <c r="TAQ4" s="995"/>
      <c r="TAR4" s="995"/>
      <c r="TAS4" s="995"/>
      <c r="TAT4" s="995"/>
      <c r="TAU4" s="995"/>
      <c r="TAV4" s="995"/>
      <c r="TAW4" s="995"/>
      <c r="TAX4" s="995"/>
      <c r="TAY4" s="995"/>
      <c r="TAZ4" s="995"/>
      <c r="TBA4" s="995"/>
      <c r="TBB4" s="995"/>
      <c r="TBC4" s="995"/>
      <c r="TBD4" s="995"/>
      <c r="TBE4" s="995"/>
      <c r="TBF4" s="995"/>
      <c r="TBG4" s="995"/>
      <c r="TBH4" s="995"/>
      <c r="TBI4" s="995"/>
      <c r="TBJ4" s="995"/>
      <c r="TBK4" s="995"/>
      <c r="TBL4" s="995"/>
      <c r="TBM4" s="995"/>
      <c r="TBN4" s="995"/>
      <c r="TBO4" s="995"/>
      <c r="TBP4" s="995"/>
      <c r="TBQ4" s="995"/>
      <c r="TBR4" s="995"/>
      <c r="TBS4" s="995"/>
      <c r="TBT4" s="995"/>
      <c r="TBU4" s="995"/>
      <c r="TBV4" s="995"/>
      <c r="TBW4" s="995"/>
      <c r="TBX4" s="995"/>
      <c r="TBY4" s="995"/>
      <c r="TBZ4" s="995"/>
      <c r="TCA4" s="995"/>
      <c r="TCB4" s="995"/>
      <c r="TCC4" s="995"/>
      <c r="TCD4" s="995"/>
      <c r="TCE4" s="995"/>
      <c r="TCF4" s="995"/>
      <c r="TCG4" s="995"/>
      <c r="TCH4" s="995"/>
      <c r="TCI4" s="995"/>
      <c r="TCJ4" s="995"/>
      <c r="TCK4" s="995"/>
      <c r="TCL4" s="995"/>
      <c r="TCM4" s="995"/>
      <c r="TCN4" s="995"/>
      <c r="TCO4" s="995"/>
      <c r="TCP4" s="995"/>
      <c r="TCQ4" s="995"/>
      <c r="TCR4" s="995"/>
      <c r="TCS4" s="995"/>
      <c r="TCT4" s="995"/>
      <c r="TCU4" s="995"/>
      <c r="TCV4" s="995"/>
      <c r="TCW4" s="995"/>
      <c r="TCX4" s="995"/>
      <c r="TCY4" s="995"/>
      <c r="TCZ4" s="995"/>
      <c r="TDA4" s="995"/>
      <c r="TDB4" s="995"/>
      <c r="TDC4" s="995"/>
      <c r="TDD4" s="995"/>
      <c r="TDE4" s="995"/>
      <c r="TDF4" s="995"/>
      <c r="TDG4" s="995"/>
      <c r="TDH4" s="995"/>
      <c r="TDI4" s="995"/>
      <c r="TDJ4" s="995"/>
      <c r="TDK4" s="995"/>
      <c r="TDL4" s="995"/>
      <c r="TDM4" s="995"/>
      <c r="TDN4" s="995"/>
      <c r="TDO4" s="995"/>
      <c r="TDP4" s="995"/>
      <c r="TDQ4" s="995"/>
      <c r="TDR4" s="995"/>
      <c r="TDS4" s="995"/>
      <c r="TDT4" s="995"/>
      <c r="TDU4" s="995"/>
      <c r="TDV4" s="995"/>
      <c r="TDW4" s="995"/>
      <c r="TDX4" s="995"/>
      <c r="TDY4" s="995"/>
      <c r="TDZ4" s="995"/>
      <c r="TEA4" s="995"/>
      <c r="TEB4" s="995"/>
      <c r="TEC4" s="995"/>
      <c r="TED4" s="995"/>
      <c r="TEE4" s="995"/>
      <c r="TEF4" s="995"/>
      <c r="TEG4" s="995"/>
      <c r="TEH4" s="995"/>
      <c r="TEI4" s="995"/>
      <c r="TEJ4" s="995"/>
      <c r="TEK4" s="995"/>
      <c r="TEL4" s="995"/>
      <c r="TEM4" s="995"/>
      <c r="TEN4" s="995"/>
      <c r="TEO4" s="995"/>
      <c r="TEP4" s="995"/>
      <c r="TEQ4" s="995"/>
      <c r="TER4" s="995"/>
      <c r="TES4" s="995"/>
      <c r="TET4" s="995"/>
      <c r="TEU4" s="995"/>
      <c r="TEV4" s="995"/>
      <c r="TEW4" s="995"/>
      <c r="TEX4" s="995"/>
      <c r="TEY4" s="995"/>
      <c r="TEZ4" s="995"/>
      <c r="TFA4" s="995"/>
      <c r="TFB4" s="995"/>
      <c r="TFC4" s="995"/>
      <c r="TFD4" s="995"/>
      <c r="TFE4" s="995"/>
      <c r="TFF4" s="995"/>
      <c r="TFG4" s="995"/>
      <c r="TFH4" s="995"/>
      <c r="TFI4" s="995"/>
      <c r="TFJ4" s="995"/>
      <c r="TFK4" s="995"/>
      <c r="TFL4" s="995"/>
      <c r="TFM4" s="995"/>
      <c r="TFN4" s="995"/>
      <c r="TFO4" s="995"/>
      <c r="TFP4" s="995"/>
      <c r="TFQ4" s="995"/>
      <c r="TFR4" s="995"/>
      <c r="TFS4" s="995"/>
      <c r="TFT4" s="995"/>
      <c r="TFU4" s="995"/>
      <c r="TFV4" s="995"/>
      <c r="TFW4" s="995"/>
      <c r="TFX4" s="995"/>
      <c r="TFY4" s="995"/>
      <c r="TFZ4" s="995"/>
      <c r="TGA4" s="995"/>
      <c r="TGB4" s="995"/>
      <c r="TGC4" s="995"/>
      <c r="TGD4" s="995"/>
      <c r="TGE4" s="995"/>
      <c r="TGF4" s="995"/>
      <c r="TGG4" s="995"/>
      <c r="TGH4" s="995"/>
      <c r="TGI4" s="995"/>
      <c r="TGJ4" s="995"/>
      <c r="TGK4" s="995"/>
      <c r="TGL4" s="995"/>
      <c r="TGM4" s="995"/>
      <c r="TGN4" s="995"/>
      <c r="TGO4" s="995"/>
      <c r="TGP4" s="995"/>
      <c r="TGQ4" s="995"/>
      <c r="TGR4" s="995"/>
      <c r="TGS4" s="995"/>
      <c r="TGT4" s="995"/>
      <c r="TGU4" s="995"/>
      <c r="TGV4" s="995"/>
      <c r="TGW4" s="995"/>
      <c r="TGX4" s="995"/>
      <c r="TGY4" s="995"/>
      <c r="TGZ4" s="995"/>
      <c r="THA4" s="995"/>
      <c r="THB4" s="995"/>
      <c r="THC4" s="995"/>
      <c r="THD4" s="995"/>
      <c r="THE4" s="995"/>
      <c r="THF4" s="995"/>
      <c r="THG4" s="995"/>
      <c r="THH4" s="995"/>
      <c r="THI4" s="995"/>
      <c r="THJ4" s="995"/>
      <c r="THK4" s="995"/>
      <c r="THL4" s="995"/>
      <c r="THM4" s="995"/>
      <c r="THN4" s="995"/>
      <c r="THO4" s="995"/>
      <c r="THP4" s="995"/>
      <c r="THQ4" s="995"/>
      <c r="THR4" s="995"/>
      <c r="THS4" s="995"/>
      <c r="THT4" s="995"/>
      <c r="THU4" s="995"/>
      <c r="THV4" s="995"/>
      <c r="THW4" s="995"/>
      <c r="THX4" s="995"/>
      <c r="THY4" s="995"/>
      <c r="THZ4" s="995"/>
      <c r="TIA4" s="995"/>
      <c r="TIB4" s="995"/>
      <c r="TIC4" s="995"/>
      <c r="TID4" s="995"/>
      <c r="TIE4" s="995"/>
      <c r="TIF4" s="995"/>
      <c r="TIG4" s="995"/>
      <c r="TIH4" s="995"/>
      <c r="TII4" s="995"/>
      <c r="TIJ4" s="995"/>
      <c r="TIK4" s="995"/>
      <c r="TIL4" s="995"/>
      <c r="TIM4" s="995"/>
      <c r="TIN4" s="995"/>
      <c r="TIO4" s="995"/>
      <c r="TIP4" s="995"/>
      <c r="TIQ4" s="995"/>
      <c r="TIR4" s="995"/>
      <c r="TIS4" s="995"/>
      <c r="TIT4" s="995"/>
      <c r="TIU4" s="995"/>
      <c r="TIV4" s="995"/>
      <c r="TIW4" s="995"/>
      <c r="TIX4" s="995"/>
      <c r="TIY4" s="995"/>
      <c r="TIZ4" s="995"/>
      <c r="TJA4" s="995"/>
      <c r="TJB4" s="995"/>
      <c r="TJC4" s="995"/>
      <c r="TJD4" s="995"/>
      <c r="TJE4" s="995"/>
      <c r="TJF4" s="995"/>
      <c r="TJG4" s="995"/>
      <c r="TJH4" s="995"/>
      <c r="TJI4" s="995"/>
      <c r="TJJ4" s="995"/>
      <c r="TJK4" s="995"/>
      <c r="TJL4" s="995"/>
      <c r="TJM4" s="995"/>
      <c r="TJN4" s="995"/>
      <c r="TJO4" s="995"/>
      <c r="TJP4" s="995"/>
      <c r="TJQ4" s="995"/>
      <c r="TJR4" s="995"/>
      <c r="TJS4" s="995"/>
      <c r="TJT4" s="995"/>
      <c r="TJU4" s="995"/>
      <c r="TJV4" s="995"/>
      <c r="TJW4" s="995"/>
      <c r="TJX4" s="995"/>
      <c r="TJY4" s="995"/>
      <c r="TJZ4" s="995"/>
      <c r="TKA4" s="995"/>
      <c r="TKB4" s="995"/>
      <c r="TKC4" s="995"/>
      <c r="TKD4" s="995"/>
      <c r="TKE4" s="995"/>
      <c r="TKF4" s="995"/>
      <c r="TKG4" s="995"/>
      <c r="TKH4" s="995"/>
      <c r="TKI4" s="995"/>
      <c r="TKJ4" s="995"/>
      <c r="TKK4" s="995"/>
      <c r="TKL4" s="995"/>
      <c r="TKM4" s="995"/>
      <c r="TKN4" s="995"/>
      <c r="TKO4" s="995"/>
      <c r="TKP4" s="995"/>
      <c r="TKQ4" s="995"/>
      <c r="TKR4" s="995"/>
      <c r="TKS4" s="995"/>
      <c r="TKT4" s="995"/>
      <c r="TKU4" s="995"/>
      <c r="TKV4" s="995"/>
      <c r="TKW4" s="995"/>
      <c r="TKX4" s="995"/>
      <c r="TKY4" s="995"/>
      <c r="TKZ4" s="995"/>
      <c r="TLA4" s="995"/>
      <c r="TLB4" s="995"/>
      <c r="TLC4" s="995"/>
      <c r="TLD4" s="995"/>
      <c r="TLE4" s="995"/>
      <c r="TLF4" s="995"/>
      <c r="TLG4" s="995"/>
      <c r="TLH4" s="995"/>
      <c r="TLI4" s="995"/>
      <c r="TLJ4" s="995"/>
      <c r="TLK4" s="995"/>
      <c r="TLL4" s="995"/>
      <c r="TLM4" s="995"/>
      <c r="TLN4" s="995"/>
      <c r="TLO4" s="995"/>
      <c r="TLP4" s="995"/>
      <c r="TLQ4" s="995"/>
      <c r="TLR4" s="995"/>
      <c r="TLS4" s="995"/>
      <c r="TLT4" s="995"/>
      <c r="TLU4" s="995"/>
      <c r="TLV4" s="995"/>
      <c r="TLW4" s="995"/>
      <c r="TLX4" s="995"/>
      <c r="TLY4" s="995"/>
      <c r="TLZ4" s="995"/>
      <c r="TMA4" s="995"/>
      <c r="TMB4" s="995"/>
      <c r="TMC4" s="995"/>
      <c r="TMD4" s="995"/>
      <c r="TME4" s="995"/>
      <c r="TMF4" s="995"/>
      <c r="TMG4" s="995"/>
      <c r="TMH4" s="995"/>
      <c r="TMI4" s="995"/>
      <c r="TMJ4" s="995"/>
      <c r="TMK4" s="995"/>
      <c r="TML4" s="995"/>
      <c r="TMM4" s="995"/>
      <c r="TMN4" s="995"/>
      <c r="TMO4" s="995"/>
      <c r="TMP4" s="995"/>
      <c r="TMQ4" s="995"/>
      <c r="TMR4" s="995"/>
      <c r="TMS4" s="995"/>
      <c r="TMT4" s="995"/>
      <c r="TMU4" s="995"/>
      <c r="TMV4" s="995"/>
      <c r="TMW4" s="995"/>
      <c r="TMX4" s="995"/>
      <c r="TMY4" s="995"/>
      <c r="TMZ4" s="995"/>
      <c r="TNA4" s="995"/>
      <c r="TNB4" s="995"/>
      <c r="TNC4" s="995"/>
      <c r="TND4" s="995"/>
      <c r="TNE4" s="995"/>
      <c r="TNF4" s="995"/>
      <c r="TNG4" s="995"/>
      <c r="TNH4" s="995"/>
      <c r="TNI4" s="995"/>
      <c r="TNJ4" s="995"/>
      <c r="TNK4" s="995"/>
      <c r="TNL4" s="995"/>
      <c r="TNM4" s="995"/>
      <c r="TNN4" s="995"/>
      <c r="TNO4" s="995"/>
      <c r="TNP4" s="995"/>
      <c r="TNQ4" s="995"/>
      <c r="TNR4" s="995"/>
      <c r="TNS4" s="995"/>
      <c r="TNT4" s="995"/>
      <c r="TNU4" s="995"/>
      <c r="TNV4" s="995"/>
      <c r="TNW4" s="995"/>
      <c r="TNX4" s="995"/>
      <c r="TNY4" s="995"/>
      <c r="TNZ4" s="995"/>
      <c r="TOA4" s="995"/>
      <c r="TOB4" s="995"/>
      <c r="TOC4" s="995"/>
      <c r="TOD4" s="995"/>
      <c r="TOE4" s="995"/>
      <c r="TOF4" s="995"/>
      <c r="TOG4" s="995"/>
      <c r="TOH4" s="995"/>
      <c r="TOI4" s="995"/>
      <c r="TOJ4" s="995"/>
      <c r="TOK4" s="995"/>
      <c r="TOL4" s="995"/>
      <c r="TOM4" s="995"/>
      <c r="TON4" s="995"/>
      <c r="TOO4" s="995"/>
      <c r="TOP4" s="995"/>
      <c r="TOQ4" s="995"/>
      <c r="TOR4" s="995"/>
      <c r="TOS4" s="995"/>
      <c r="TOT4" s="995"/>
      <c r="TOU4" s="995"/>
      <c r="TOV4" s="995"/>
      <c r="TOW4" s="995"/>
      <c r="TOX4" s="995"/>
      <c r="TOY4" s="995"/>
      <c r="TOZ4" s="995"/>
      <c r="TPA4" s="995"/>
      <c r="TPB4" s="995"/>
      <c r="TPC4" s="995"/>
      <c r="TPD4" s="995"/>
      <c r="TPE4" s="995"/>
      <c r="TPF4" s="995"/>
      <c r="TPG4" s="995"/>
      <c r="TPH4" s="995"/>
      <c r="TPI4" s="995"/>
      <c r="TPJ4" s="995"/>
      <c r="TPK4" s="995"/>
      <c r="TPL4" s="995"/>
      <c r="TPM4" s="995"/>
      <c r="TPN4" s="995"/>
      <c r="TPO4" s="995"/>
      <c r="TPP4" s="995"/>
      <c r="TPQ4" s="995"/>
      <c r="TPR4" s="995"/>
      <c r="TPS4" s="995"/>
      <c r="TPT4" s="995"/>
      <c r="TPU4" s="995"/>
      <c r="TPV4" s="995"/>
      <c r="TPW4" s="995"/>
      <c r="TPX4" s="995"/>
      <c r="TPY4" s="995"/>
      <c r="TPZ4" s="995"/>
      <c r="TQA4" s="995"/>
      <c r="TQB4" s="995"/>
      <c r="TQC4" s="995"/>
      <c r="TQD4" s="995"/>
      <c r="TQE4" s="995"/>
      <c r="TQF4" s="995"/>
      <c r="TQG4" s="995"/>
      <c r="TQH4" s="995"/>
      <c r="TQI4" s="995"/>
      <c r="TQJ4" s="995"/>
      <c r="TQK4" s="995"/>
      <c r="TQL4" s="995"/>
      <c r="TQM4" s="995"/>
      <c r="TQN4" s="995"/>
      <c r="TQO4" s="995"/>
      <c r="TQP4" s="995"/>
      <c r="TQQ4" s="995"/>
      <c r="TQR4" s="995"/>
      <c r="TQS4" s="995"/>
      <c r="TQT4" s="995"/>
      <c r="TQU4" s="995"/>
      <c r="TQV4" s="995"/>
      <c r="TQW4" s="995"/>
      <c r="TQX4" s="995"/>
      <c r="TQY4" s="995"/>
      <c r="TQZ4" s="995"/>
      <c r="TRA4" s="995"/>
      <c r="TRB4" s="995"/>
      <c r="TRC4" s="995"/>
      <c r="TRD4" s="995"/>
      <c r="TRE4" s="995"/>
      <c r="TRF4" s="995"/>
      <c r="TRG4" s="995"/>
      <c r="TRH4" s="995"/>
      <c r="TRI4" s="995"/>
      <c r="TRJ4" s="995"/>
      <c r="TRK4" s="995"/>
      <c r="TRL4" s="995"/>
      <c r="TRM4" s="995"/>
      <c r="TRN4" s="995"/>
      <c r="TRO4" s="995"/>
      <c r="TRP4" s="995"/>
      <c r="TRQ4" s="995"/>
      <c r="TRR4" s="995"/>
      <c r="TRS4" s="995"/>
      <c r="TRT4" s="995"/>
      <c r="TRU4" s="995"/>
      <c r="TRV4" s="995"/>
      <c r="TRW4" s="995"/>
      <c r="TRX4" s="995"/>
      <c r="TRY4" s="995"/>
      <c r="TRZ4" s="995"/>
      <c r="TSA4" s="995"/>
      <c r="TSB4" s="995"/>
      <c r="TSC4" s="995"/>
      <c r="TSD4" s="995"/>
      <c r="TSE4" s="995"/>
      <c r="TSF4" s="995"/>
      <c r="TSG4" s="995"/>
      <c r="TSH4" s="995"/>
      <c r="TSI4" s="995"/>
      <c r="TSJ4" s="995"/>
      <c r="TSK4" s="995"/>
      <c r="TSL4" s="995"/>
      <c r="TSM4" s="995"/>
      <c r="TSN4" s="995"/>
      <c r="TSO4" s="995"/>
      <c r="TSP4" s="995"/>
      <c r="TSQ4" s="995"/>
      <c r="TSR4" s="995"/>
      <c r="TSS4" s="995"/>
      <c r="TST4" s="995"/>
      <c r="TSU4" s="995"/>
      <c r="TSV4" s="995"/>
      <c r="TSW4" s="995"/>
      <c r="TSX4" s="995"/>
      <c r="TSY4" s="995"/>
      <c r="TSZ4" s="995"/>
      <c r="TTA4" s="995"/>
      <c r="TTB4" s="995"/>
      <c r="TTC4" s="995"/>
      <c r="TTD4" s="995"/>
      <c r="TTE4" s="995"/>
      <c r="TTF4" s="995"/>
      <c r="TTG4" s="995"/>
      <c r="TTH4" s="995"/>
      <c r="TTI4" s="995"/>
      <c r="TTJ4" s="995"/>
      <c r="TTK4" s="995"/>
      <c r="TTL4" s="995"/>
      <c r="TTM4" s="995"/>
      <c r="TTN4" s="995"/>
      <c r="TTO4" s="995"/>
      <c r="TTP4" s="995"/>
      <c r="TTQ4" s="995"/>
      <c r="TTR4" s="995"/>
      <c r="TTS4" s="995"/>
      <c r="TTT4" s="995"/>
      <c r="TTU4" s="995"/>
      <c r="TTV4" s="995"/>
      <c r="TTW4" s="995"/>
      <c r="TTX4" s="995"/>
      <c r="TTY4" s="995"/>
      <c r="TTZ4" s="995"/>
      <c r="TUA4" s="995"/>
      <c r="TUB4" s="995"/>
      <c r="TUC4" s="995"/>
      <c r="TUD4" s="995"/>
      <c r="TUE4" s="995"/>
      <c r="TUF4" s="995"/>
      <c r="TUG4" s="995"/>
      <c r="TUH4" s="995"/>
      <c r="TUI4" s="995"/>
      <c r="TUJ4" s="995"/>
      <c r="TUK4" s="995"/>
      <c r="TUL4" s="995"/>
      <c r="TUM4" s="995"/>
      <c r="TUN4" s="995"/>
      <c r="TUO4" s="995"/>
      <c r="TUP4" s="995"/>
      <c r="TUQ4" s="995"/>
      <c r="TUR4" s="995"/>
      <c r="TUS4" s="995"/>
      <c r="TUT4" s="995"/>
      <c r="TUU4" s="995"/>
      <c r="TUV4" s="995"/>
      <c r="TUW4" s="995"/>
      <c r="TUX4" s="995"/>
      <c r="TUY4" s="995"/>
      <c r="TUZ4" s="995"/>
      <c r="TVA4" s="995"/>
      <c r="TVB4" s="995"/>
      <c r="TVC4" s="995"/>
      <c r="TVD4" s="995"/>
      <c r="TVE4" s="995"/>
      <c r="TVF4" s="995"/>
      <c r="TVG4" s="995"/>
      <c r="TVH4" s="995"/>
      <c r="TVI4" s="995"/>
      <c r="TVJ4" s="995"/>
      <c r="TVK4" s="995"/>
      <c r="TVL4" s="995"/>
      <c r="TVM4" s="995"/>
      <c r="TVN4" s="995"/>
      <c r="TVO4" s="995"/>
      <c r="TVP4" s="995"/>
      <c r="TVQ4" s="995"/>
      <c r="TVR4" s="995"/>
      <c r="TVS4" s="995"/>
      <c r="TVT4" s="995"/>
      <c r="TVU4" s="995"/>
      <c r="TVV4" s="995"/>
      <c r="TVW4" s="995"/>
      <c r="TVX4" s="995"/>
      <c r="TVY4" s="995"/>
      <c r="TVZ4" s="995"/>
      <c r="TWA4" s="995"/>
      <c r="TWB4" s="995"/>
      <c r="TWC4" s="995"/>
      <c r="TWD4" s="995"/>
      <c r="TWE4" s="995"/>
      <c r="TWF4" s="995"/>
      <c r="TWG4" s="995"/>
      <c r="TWH4" s="995"/>
      <c r="TWI4" s="995"/>
      <c r="TWJ4" s="995"/>
      <c r="TWK4" s="995"/>
      <c r="TWL4" s="995"/>
      <c r="TWM4" s="995"/>
      <c r="TWN4" s="995"/>
      <c r="TWO4" s="995"/>
      <c r="TWP4" s="995"/>
      <c r="TWQ4" s="995"/>
      <c r="TWR4" s="995"/>
      <c r="TWS4" s="995"/>
      <c r="TWT4" s="995"/>
      <c r="TWU4" s="995"/>
      <c r="TWV4" s="995"/>
      <c r="TWW4" s="995"/>
      <c r="TWX4" s="995"/>
      <c r="TWY4" s="995"/>
      <c r="TWZ4" s="995"/>
      <c r="TXA4" s="995"/>
      <c r="TXB4" s="995"/>
      <c r="TXC4" s="995"/>
      <c r="TXD4" s="995"/>
      <c r="TXE4" s="995"/>
      <c r="TXF4" s="995"/>
      <c r="TXG4" s="995"/>
      <c r="TXH4" s="995"/>
      <c r="TXI4" s="995"/>
      <c r="TXJ4" s="995"/>
      <c r="TXK4" s="995"/>
      <c r="TXL4" s="995"/>
      <c r="TXM4" s="995"/>
      <c r="TXN4" s="995"/>
      <c r="TXO4" s="995"/>
      <c r="TXP4" s="995"/>
      <c r="TXQ4" s="995"/>
      <c r="TXR4" s="995"/>
      <c r="TXS4" s="995"/>
      <c r="TXT4" s="995"/>
      <c r="TXU4" s="995"/>
      <c r="TXV4" s="995"/>
      <c r="TXW4" s="995"/>
      <c r="TXX4" s="995"/>
      <c r="TXY4" s="995"/>
      <c r="TXZ4" s="995"/>
      <c r="TYA4" s="995"/>
      <c r="TYB4" s="995"/>
      <c r="TYC4" s="995"/>
      <c r="TYD4" s="995"/>
      <c r="TYE4" s="995"/>
      <c r="TYF4" s="995"/>
      <c r="TYG4" s="995"/>
      <c r="TYH4" s="995"/>
      <c r="TYI4" s="995"/>
      <c r="TYJ4" s="995"/>
      <c r="TYK4" s="995"/>
      <c r="TYL4" s="995"/>
      <c r="TYM4" s="995"/>
      <c r="TYN4" s="995"/>
      <c r="TYO4" s="995"/>
      <c r="TYP4" s="995"/>
      <c r="TYQ4" s="995"/>
      <c r="TYR4" s="995"/>
      <c r="TYS4" s="995"/>
      <c r="TYT4" s="995"/>
      <c r="TYU4" s="995"/>
      <c r="TYV4" s="995"/>
      <c r="TYW4" s="995"/>
      <c r="TYX4" s="995"/>
      <c r="TYY4" s="995"/>
      <c r="TYZ4" s="995"/>
      <c r="TZA4" s="995"/>
      <c r="TZB4" s="995"/>
      <c r="TZC4" s="995"/>
      <c r="TZD4" s="995"/>
      <c r="TZE4" s="995"/>
      <c r="TZF4" s="995"/>
      <c r="TZG4" s="995"/>
      <c r="TZH4" s="995"/>
      <c r="TZI4" s="995"/>
      <c r="TZJ4" s="995"/>
      <c r="TZK4" s="995"/>
      <c r="TZL4" s="995"/>
      <c r="TZM4" s="995"/>
      <c r="TZN4" s="995"/>
      <c r="TZO4" s="995"/>
      <c r="TZP4" s="995"/>
      <c r="TZQ4" s="995"/>
      <c r="TZR4" s="995"/>
      <c r="TZS4" s="995"/>
      <c r="TZT4" s="995"/>
      <c r="TZU4" s="995"/>
      <c r="TZV4" s="995"/>
      <c r="TZW4" s="995"/>
      <c r="TZX4" s="995"/>
      <c r="TZY4" s="995"/>
      <c r="TZZ4" s="995"/>
      <c r="UAA4" s="995"/>
      <c r="UAB4" s="995"/>
      <c r="UAC4" s="995"/>
      <c r="UAD4" s="995"/>
      <c r="UAE4" s="995"/>
      <c r="UAF4" s="995"/>
      <c r="UAG4" s="995"/>
      <c r="UAH4" s="995"/>
      <c r="UAI4" s="995"/>
      <c r="UAJ4" s="995"/>
      <c r="UAK4" s="995"/>
      <c r="UAL4" s="995"/>
      <c r="UAM4" s="995"/>
      <c r="UAN4" s="995"/>
      <c r="UAO4" s="995"/>
      <c r="UAP4" s="995"/>
      <c r="UAQ4" s="995"/>
      <c r="UAR4" s="995"/>
      <c r="UAS4" s="995"/>
      <c r="UAT4" s="995"/>
      <c r="UAU4" s="995"/>
      <c r="UAV4" s="995"/>
      <c r="UAW4" s="995"/>
      <c r="UAX4" s="995"/>
      <c r="UAY4" s="995"/>
      <c r="UAZ4" s="995"/>
      <c r="UBA4" s="995"/>
      <c r="UBB4" s="995"/>
      <c r="UBC4" s="995"/>
      <c r="UBD4" s="995"/>
      <c r="UBE4" s="995"/>
      <c r="UBF4" s="995"/>
      <c r="UBG4" s="995"/>
      <c r="UBH4" s="995"/>
      <c r="UBI4" s="995"/>
      <c r="UBJ4" s="995"/>
      <c r="UBK4" s="995"/>
      <c r="UBL4" s="995"/>
      <c r="UBM4" s="995"/>
      <c r="UBN4" s="995"/>
      <c r="UBO4" s="995"/>
      <c r="UBP4" s="995"/>
      <c r="UBQ4" s="995"/>
      <c r="UBR4" s="995"/>
      <c r="UBS4" s="995"/>
      <c r="UBT4" s="995"/>
      <c r="UBU4" s="995"/>
      <c r="UBV4" s="995"/>
      <c r="UBW4" s="995"/>
      <c r="UBX4" s="995"/>
      <c r="UBY4" s="995"/>
      <c r="UBZ4" s="995"/>
      <c r="UCA4" s="995"/>
      <c r="UCB4" s="995"/>
      <c r="UCC4" s="995"/>
      <c r="UCD4" s="995"/>
      <c r="UCE4" s="995"/>
      <c r="UCF4" s="995"/>
      <c r="UCG4" s="995"/>
      <c r="UCH4" s="995"/>
      <c r="UCI4" s="995"/>
      <c r="UCJ4" s="995"/>
      <c r="UCK4" s="995"/>
      <c r="UCL4" s="995"/>
      <c r="UCM4" s="995"/>
      <c r="UCN4" s="995"/>
      <c r="UCO4" s="995"/>
      <c r="UCP4" s="995"/>
      <c r="UCQ4" s="995"/>
      <c r="UCR4" s="995"/>
      <c r="UCS4" s="995"/>
      <c r="UCT4" s="995"/>
      <c r="UCU4" s="995"/>
      <c r="UCV4" s="995"/>
      <c r="UCW4" s="995"/>
      <c r="UCX4" s="995"/>
      <c r="UCY4" s="995"/>
      <c r="UCZ4" s="995"/>
      <c r="UDA4" s="995"/>
      <c r="UDB4" s="995"/>
      <c r="UDC4" s="995"/>
      <c r="UDD4" s="995"/>
      <c r="UDE4" s="995"/>
      <c r="UDF4" s="995"/>
      <c r="UDG4" s="995"/>
      <c r="UDH4" s="995"/>
      <c r="UDI4" s="995"/>
      <c r="UDJ4" s="995"/>
      <c r="UDK4" s="995"/>
      <c r="UDL4" s="995"/>
      <c r="UDM4" s="995"/>
      <c r="UDN4" s="995"/>
      <c r="UDO4" s="995"/>
      <c r="UDP4" s="995"/>
      <c r="UDQ4" s="995"/>
      <c r="UDR4" s="995"/>
      <c r="UDS4" s="995"/>
      <c r="UDT4" s="995"/>
      <c r="UDU4" s="995"/>
      <c r="UDV4" s="995"/>
      <c r="UDW4" s="995"/>
      <c r="UDX4" s="995"/>
      <c r="UDY4" s="995"/>
      <c r="UDZ4" s="995"/>
      <c r="UEA4" s="995"/>
      <c r="UEB4" s="995"/>
      <c r="UEC4" s="995"/>
      <c r="UED4" s="995"/>
      <c r="UEE4" s="995"/>
      <c r="UEF4" s="995"/>
      <c r="UEG4" s="995"/>
      <c r="UEH4" s="995"/>
      <c r="UEI4" s="995"/>
      <c r="UEJ4" s="995"/>
      <c r="UEK4" s="995"/>
      <c r="UEL4" s="995"/>
      <c r="UEM4" s="995"/>
      <c r="UEN4" s="995"/>
      <c r="UEO4" s="995"/>
      <c r="UEP4" s="995"/>
      <c r="UEQ4" s="995"/>
      <c r="UER4" s="995"/>
      <c r="UES4" s="995"/>
      <c r="UET4" s="995"/>
      <c r="UEU4" s="995"/>
      <c r="UEV4" s="995"/>
      <c r="UEW4" s="995"/>
      <c r="UEX4" s="995"/>
      <c r="UEY4" s="995"/>
      <c r="UEZ4" s="995"/>
      <c r="UFA4" s="995"/>
      <c r="UFB4" s="995"/>
      <c r="UFC4" s="995"/>
      <c r="UFD4" s="995"/>
      <c r="UFE4" s="995"/>
      <c r="UFF4" s="995"/>
      <c r="UFG4" s="995"/>
      <c r="UFH4" s="995"/>
      <c r="UFI4" s="995"/>
      <c r="UFJ4" s="995"/>
      <c r="UFK4" s="995"/>
      <c r="UFL4" s="995"/>
      <c r="UFM4" s="995"/>
      <c r="UFN4" s="995"/>
      <c r="UFO4" s="995"/>
      <c r="UFP4" s="995"/>
      <c r="UFQ4" s="995"/>
      <c r="UFR4" s="995"/>
      <c r="UFS4" s="995"/>
      <c r="UFT4" s="995"/>
      <c r="UFU4" s="995"/>
      <c r="UFV4" s="995"/>
      <c r="UFW4" s="995"/>
      <c r="UFX4" s="995"/>
      <c r="UFY4" s="995"/>
      <c r="UFZ4" s="995"/>
      <c r="UGA4" s="995"/>
      <c r="UGB4" s="995"/>
      <c r="UGC4" s="995"/>
      <c r="UGD4" s="995"/>
      <c r="UGE4" s="995"/>
      <c r="UGF4" s="995"/>
      <c r="UGG4" s="995"/>
      <c r="UGH4" s="995"/>
      <c r="UGI4" s="995"/>
      <c r="UGJ4" s="995"/>
      <c r="UGK4" s="995"/>
      <c r="UGL4" s="995"/>
      <c r="UGM4" s="995"/>
      <c r="UGN4" s="995"/>
      <c r="UGO4" s="995"/>
      <c r="UGP4" s="995"/>
      <c r="UGQ4" s="995"/>
      <c r="UGR4" s="995"/>
      <c r="UGS4" s="995"/>
      <c r="UGT4" s="995"/>
      <c r="UGU4" s="995"/>
      <c r="UGV4" s="995"/>
      <c r="UGW4" s="995"/>
      <c r="UGX4" s="995"/>
      <c r="UGY4" s="995"/>
      <c r="UGZ4" s="995"/>
      <c r="UHA4" s="995"/>
      <c r="UHB4" s="995"/>
      <c r="UHC4" s="995"/>
      <c r="UHD4" s="995"/>
      <c r="UHE4" s="995"/>
      <c r="UHF4" s="995"/>
      <c r="UHG4" s="995"/>
      <c r="UHH4" s="995"/>
      <c r="UHI4" s="995"/>
      <c r="UHJ4" s="995"/>
      <c r="UHK4" s="995"/>
      <c r="UHL4" s="995"/>
      <c r="UHM4" s="995"/>
      <c r="UHN4" s="995"/>
      <c r="UHO4" s="995"/>
      <c r="UHP4" s="995"/>
      <c r="UHQ4" s="995"/>
      <c r="UHR4" s="995"/>
      <c r="UHS4" s="995"/>
      <c r="UHT4" s="995"/>
      <c r="UHU4" s="995"/>
      <c r="UHV4" s="995"/>
      <c r="UHW4" s="995"/>
      <c r="UHX4" s="995"/>
      <c r="UHY4" s="995"/>
      <c r="UHZ4" s="995"/>
      <c r="UIA4" s="995"/>
      <c r="UIB4" s="995"/>
      <c r="UIC4" s="995"/>
      <c r="UID4" s="995"/>
      <c r="UIE4" s="995"/>
      <c r="UIF4" s="995"/>
      <c r="UIG4" s="995"/>
      <c r="UIH4" s="995"/>
      <c r="UII4" s="995"/>
      <c r="UIJ4" s="995"/>
      <c r="UIK4" s="995"/>
      <c r="UIL4" s="995"/>
      <c r="UIM4" s="995"/>
      <c r="UIN4" s="995"/>
      <c r="UIO4" s="995"/>
      <c r="UIP4" s="995"/>
      <c r="UIQ4" s="995"/>
      <c r="UIR4" s="995"/>
      <c r="UIS4" s="995"/>
      <c r="UIT4" s="995"/>
      <c r="UIU4" s="995"/>
      <c r="UIV4" s="995"/>
      <c r="UIW4" s="995"/>
      <c r="UIX4" s="995"/>
      <c r="UIY4" s="995"/>
      <c r="UIZ4" s="995"/>
      <c r="UJA4" s="995"/>
      <c r="UJB4" s="995"/>
      <c r="UJC4" s="995"/>
      <c r="UJD4" s="995"/>
      <c r="UJE4" s="995"/>
      <c r="UJF4" s="995"/>
      <c r="UJG4" s="995"/>
      <c r="UJH4" s="995"/>
      <c r="UJI4" s="995"/>
      <c r="UJJ4" s="995"/>
      <c r="UJK4" s="995"/>
      <c r="UJL4" s="995"/>
      <c r="UJM4" s="995"/>
      <c r="UJN4" s="995"/>
      <c r="UJO4" s="995"/>
      <c r="UJP4" s="995"/>
      <c r="UJQ4" s="995"/>
      <c r="UJR4" s="995"/>
      <c r="UJS4" s="995"/>
      <c r="UJT4" s="995"/>
      <c r="UJU4" s="995"/>
      <c r="UJV4" s="995"/>
      <c r="UJW4" s="995"/>
      <c r="UJX4" s="995"/>
      <c r="UJY4" s="995"/>
      <c r="UJZ4" s="995"/>
      <c r="UKA4" s="995"/>
      <c r="UKB4" s="995"/>
      <c r="UKC4" s="995"/>
      <c r="UKD4" s="995"/>
      <c r="UKE4" s="995"/>
      <c r="UKF4" s="995"/>
      <c r="UKG4" s="995"/>
      <c r="UKH4" s="995"/>
      <c r="UKI4" s="995"/>
      <c r="UKJ4" s="995"/>
      <c r="UKK4" s="995"/>
      <c r="UKL4" s="995"/>
      <c r="UKM4" s="995"/>
      <c r="UKN4" s="995"/>
      <c r="UKO4" s="995"/>
      <c r="UKP4" s="995"/>
      <c r="UKQ4" s="995"/>
      <c r="UKR4" s="995"/>
      <c r="UKS4" s="995"/>
      <c r="UKT4" s="995"/>
      <c r="UKU4" s="995"/>
      <c r="UKV4" s="995"/>
      <c r="UKW4" s="995"/>
      <c r="UKX4" s="995"/>
      <c r="UKY4" s="995"/>
      <c r="UKZ4" s="995"/>
      <c r="ULA4" s="995"/>
      <c r="ULB4" s="995"/>
      <c r="ULC4" s="995"/>
      <c r="ULD4" s="995"/>
      <c r="ULE4" s="995"/>
      <c r="ULF4" s="995"/>
      <c r="ULG4" s="995"/>
      <c r="ULH4" s="995"/>
      <c r="ULI4" s="995"/>
      <c r="ULJ4" s="995"/>
      <c r="ULK4" s="995"/>
      <c r="ULL4" s="995"/>
      <c r="ULM4" s="995"/>
      <c r="ULN4" s="995"/>
      <c r="ULO4" s="995"/>
      <c r="ULP4" s="995"/>
      <c r="ULQ4" s="995"/>
      <c r="ULR4" s="995"/>
      <c r="ULS4" s="995"/>
      <c r="ULT4" s="995"/>
      <c r="ULU4" s="995"/>
      <c r="ULV4" s="995"/>
      <c r="ULW4" s="995"/>
      <c r="ULX4" s="995"/>
      <c r="ULY4" s="995"/>
      <c r="ULZ4" s="995"/>
      <c r="UMA4" s="995"/>
      <c r="UMB4" s="995"/>
      <c r="UMC4" s="995"/>
      <c r="UMD4" s="995"/>
      <c r="UME4" s="995"/>
      <c r="UMF4" s="995"/>
      <c r="UMG4" s="995"/>
      <c r="UMH4" s="995"/>
      <c r="UMI4" s="995"/>
      <c r="UMJ4" s="995"/>
      <c r="UMK4" s="995"/>
      <c r="UML4" s="995"/>
      <c r="UMM4" s="995"/>
      <c r="UMN4" s="995"/>
      <c r="UMO4" s="995"/>
      <c r="UMP4" s="995"/>
      <c r="UMQ4" s="995"/>
      <c r="UMR4" s="995"/>
      <c r="UMS4" s="995"/>
      <c r="UMT4" s="995"/>
      <c r="UMU4" s="995"/>
      <c r="UMV4" s="995"/>
      <c r="UMW4" s="995"/>
      <c r="UMX4" s="995"/>
      <c r="UMY4" s="995"/>
      <c r="UMZ4" s="995"/>
      <c r="UNA4" s="995"/>
      <c r="UNB4" s="995"/>
      <c r="UNC4" s="995"/>
      <c r="UND4" s="995"/>
      <c r="UNE4" s="995"/>
      <c r="UNF4" s="995"/>
      <c r="UNG4" s="995"/>
      <c r="UNH4" s="995"/>
      <c r="UNI4" s="995"/>
      <c r="UNJ4" s="995"/>
      <c r="UNK4" s="995"/>
      <c r="UNL4" s="995"/>
      <c r="UNM4" s="995"/>
      <c r="UNN4" s="995"/>
      <c r="UNO4" s="995"/>
      <c r="UNP4" s="995"/>
      <c r="UNQ4" s="995"/>
      <c r="UNR4" s="995"/>
      <c r="UNS4" s="995"/>
      <c r="UNT4" s="995"/>
      <c r="UNU4" s="995"/>
      <c r="UNV4" s="995"/>
      <c r="UNW4" s="995"/>
      <c r="UNX4" s="995"/>
      <c r="UNY4" s="995"/>
      <c r="UNZ4" s="995"/>
      <c r="UOA4" s="995"/>
      <c r="UOB4" s="995"/>
      <c r="UOC4" s="995"/>
      <c r="UOD4" s="995"/>
      <c r="UOE4" s="995"/>
      <c r="UOF4" s="995"/>
      <c r="UOG4" s="995"/>
      <c r="UOH4" s="995"/>
      <c r="UOI4" s="995"/>
      <c r="UOJ4" s="995"/>
      <c r="UOK4" s="995"/>
      <c r="UOL4" s="995"/>
      <c r="UOM4" s="995"/>
      <c r="UON4" s="995"/>
      <c r="UOO4" s="995"/>
      <c r="UOP4" s="995"/>
      <c r="UOQ4" s="995"/>
      <c r="UOR4" s="995"/>
      <c r="UOS4" s="995"/>
      <c r="UOT4" s="995"/>
      <c r="UOU4" s="995"/>
      <c r="UOV4" s="995"/>
      <c r="UOW4" s="995"/>
      <c r="UOX4" s="995"/>
      <c r="UOY4" s="995"/>
      <c r="UOZ4" s="995"/>
      <c r="UPA4" s="995"/>
      <c r="UPB4" s="995"/>
      <c r="UPC4" s="995"/>
      <c r="UPD4" s="995"/>
      <c r="UPE4" s="995"/>
      <c r="UPF4" s="995"/>
      <c r="UPG4" s="995"/>
      <c r="UPH4" s="995"/>
      <c r="UPI4" s="995"/>
      <c r="UPJ4" s="995"/>
      <c r="UPK4" s="995"/>
      <c r="UPL4" s="995"/>
      <c r="UPM4" s="995"/>
      <c r="UPN4" s="995"/>
      <c r="UPO4" s="995"/>
      <c r="UPP4" s="995"/>
      <c r="UPQ4" s="995"/>
      <c r="UPR4" s="995"/>
      <c r="UPS4" s="995"/>
      <c r="UPT4" s="995"/>
      <c r="UPU4" s="995"/>
      <c r="UPV4" s="995"/>
      <c r="UPW4" s="995"/>
      <c r="UPX4" s="995"/>
      <c r="UPY4" s="995"/>
      <c r="UPZ4" s="995"/>
      <c r="UQA4" s="995"/>
      <c r="UQB4" s="995"/>
      <c r="UQC4" s="995"/>
      <c r="UQD4" s="995"/>
      <c r="UQE4" s="995"/>
      <c r="UQF4" s="995"/>
      <c r="UQG4" s="995"/>
      <c r="UQH4" s="995"/>
      <c r="UQI4" s="995"/>
      <c r="UQJ4" s="995"/>
      <c r="UQK4" s="995"/>
      <c r="UQL4" s="995"/>
      <c r="UQM4" s="995"/>
      <c r="UQN4" s="995"/>
      <c r="UQO4" s="995"/>
      <c r="UQP4" s="995"/>
      <c r="UQQ4" s="995"/>
      <c r="UQR4" s="995"/>
      <c r="UQS4" s="995"/>
      <c r="UQT4" s="995"/>
      <c r="UQU4" s="995"/>
      <c r="UQV4" s="995"/>
      <c r="UQW4" s="995"/>
      <c r="UQX4" s="995"/>
      <c r="UQY4" s="995"/>
      <c r="UQZ4" s="995"/>
      <c r="URA4" s="995"/>
      <c r="URB4" s="995"/>
      <c r="URC4" s="995"/>
      <c r="URD4" s="995"/>
      <c r="URE4" s="995"/>
      <c r="URF4" s="995"/>
      <c r="URG4" s="995"/>
      <c r="URH4" s="995"/>
      <c r="URI4" s="995"/>
      <c r="URJ4" s="995"/>
      <c r="URK4" s="995"/>
      <c r="URL4" s="995"/>
      <c r="URM4" s="995"/>
      <c r="URN4" s="995"/>
      <c r="URO4" s="995"/>
      <c r="URP4" s="995"/>
      <c r="URQ4" s="995"/>
      <c r="URR4" s="995"/>
      <c r="URS4" s="995"/>
      <c r="URT4" s="995"/>
      <c r="URU4" s="995"/>
      <c r="URV4" s="995"/>
      <c r="URW4" s="995"/>
      <c r="URX4" s="995"/>
      <c r="URY4" s="995"/>
      <c r="URZ4" s="995"/>
      <c r="USA4" s="995"/>
      <c r="USB4" s="995"/>
      <c r="USC4" s="995"/>
      <c r="USD4" s="995"/>
      <c r="USE4" s="995"/>
      <c r="USF4" s="995"/>
      <c r="USG4" s="995"/>
      <c r="USH4" s="995"/>
      <c r="USI4" s="995"/>
      <c r="USJ4" s="995"/>
      <c r="USK4" s="995"/>
      <c r="USL4" s="995"/>
      <c r="USM4" s="995"/>
      <c r="USN4" s="995"/>
      <c r="USO4" s="995"/>
      <c r="USP4" s="995"/>
      <c r="USQ4" s="995"/>
      <c r="USR4" s="995"/>
      <c r="USS4" s="995"/>
      <c r="UST4" s="995"/>
      <c r="USU4" s="995"/>
      <c r="USV4" s="995"/>
      <c r="USW4" s="995"/>
      <c r="USX4" s="995"/>
      <c r="USY4" s="995"/>
      <c r="USZ4" s="995"/>
      <c r="UTA4" s="995"/>
      <c r="UTB4" s="995"/>
      <c r="UTC4" s="995"/>
      <c r="UTD4" s="995"/>
      <c r="UTE4" s="995"/>
      <c r="UTF4" s="995"/>
      <c r="UTG4" s="995"/>
      <c r="UTH4" s="995"/>
      <c r="UTI4" s="995"/>
      <c r="UTJ4" s="995"/>
      <c r="UTK4" s="995"/>
      <c r="UTL4" s="995"/>
      <c r="UTM4" s="995"/>
      <c r="UTN4" s="995"/>
      <c r="UTO4" s="995"/>
      <c r="UTP4" s="995"/>
      <c r="UTQ4" s="995"/>
      <c r="UTR4" s="995"/>
      <c r="UTS4" s="995"/>
      <c r="UTT4" s="995"/>
      <c r="UTU4" s="995"/>
      <c r="UTV4" s="995"/>
      <c r="UTW4" s="995"/>
      <c r="UTX4" s="995"/>
      <c r="UTY4" s="995"/>
      <c r="UTZ4" s="995"/>
      <c r="UUA4" s="995"/>
      <c r="UUB4" s="995"/>
      <c r="UUC4" s="995"/>
      <c r="UUD4" s="995"/>
      <c r="UUE4" s="995"/>
      <c r="UUF4" s="995"/>
      <c r="UUG4" s="995"/>
      <c r="UUH4" s="995"/>
      <c r="UUI4" s="995"/>
      <c r="UUJ4" s="995"/>
      <c r="UUK4" s="995"/>
      <c r="UUL4" s="995"/>
      <c r="UUM4" s="995"/>
      <c r="UUN4" s="995"/>
      <c r="UUO4" s="995"/>
      <c r="UUP4" s="995"/>
      <c r="UUQ4" s="995"/>
      <c r="UUR4" s="995"/>
      <c r="UUS4" s="995"/>
      <c r="UUT4" s="995"/>
      <c r="UUU4" s="995"/>
      <c r="UUV4" s="995"/>
      <c r="UUW4" s="995"/>
      <c r="UUX4" s="995"/>
      <c r="UUY4" s="995"/>
      <c r="UUZ4" s="995"/>
      <c r="UVA4" s="995"/>
      <c r="UVB4" s="995"/>
      <c r="UVC4" s="995"/>
      <c r="UVD4" s="995"/>
      <c r="UVE4" s="995"/>
      <c r="UVF4" s="995"/>
      <c r="UVG4" s="995"/>
      <c r="UVH4" s="995"/>
      <c r="UVI4" s="995"/>
      <c r="UVJ4" s="995"/>
      <c r="UVK4" s="995"/>
      <c r="UVL4" s="995"/>
      <c r="UVM4" s="995"/>
      <c r="UVN4" s="995"/>
      <c r="UVO4" s="995"/>
      <c r="UVP4" s="995"/>
      <c r="UVQ4" s="995"/>
      <c r="UVR4" s="995"/>
      <c r="UVS4" s="995"/>
      <c r="UVT4" s="995"/>
      <c r="UVU4" s="995"/>
      <c r="UVV4" s="995"/>
      <c r="UVW4" s="995"/>
      <c r="UVX4" s="995"/>
      <c r="UVY4" s="995"/>
      <c r="UVZ4" s="995"/>
      <c r="UWA4" s="995"/>
      <c r="UWB4" s="995"/>
      <c r="UWC4" s="995"/>
      <c r="UWD4" s="995"/>
      <c r="UWE4" s="995"/>
      <c r="UWF4" s="995"/>
      <c r="UWG4" s="995"/>
      <c r="UWH4" s="995"/>
      <c r="UWI4" s="995"/>
      <c r="UWJ4" s="995"/>
      <c r="UWK4" s="995"/>
      <c r="UWL4" s="995"/>
      <c r="UWM4" s="995"/>
      <c r="UWN4" s="995"/>
      <c r="UWO4" s="995"/>
      <c r="UWP4" s="995"/>
      <c r="UWQ4" s="995"/>
      <c r="UWR4" s="995"/>
      <c r="UWS4" s="995"/>
      <c r="UWT4" s="995"/>
      <c r="UWU4" s="995"/>
      <c r="UWV4" s="995"/>
      <c r="UWW4" s="995"/>
      <c r="UWX4" s="995"/>
      <c r="UWY4" s="995"/>
      <c r="UWZ4" s="995"/>
      <c r="UXA4" s="995"/>
      <c r="UXB4" s="995"/>
      <c r="UXC4" s="995"/>
      <c r="UXD4" s="995"/>
      <c r="UXE4" s="995"/>
      <c r="UXF4" s="995"/>
      <c r="UXG4" s="995"/>
      <c r="UXH4" s="995"/>
      <c r="UXI4" s="995"/>
      <c r="UXJ4" s="995"/>
      <c r="UXK4" s="995"/>
      <c r="UXL4" s="995"/>
      <c r="UXM4" s="995"/>
      <c r="UXN4" s="995"/>
      <c r="UXO4" s="995"/>
      <c r="UXP4" s="995"/>
      <c r="UXQ4" s="995"/>
      <c r="UXR4" s="995"/>
      <c r="UXS4" s="995"/>
      <c r="UXT4" s="995"/>
      <c r="UXU4" s="995"/>
      <c r="UXV4" s="995"/>
      <c r="UXW4" s="995"/>
      <c r="UXX4" s="995"/>
      <c r="UXY4" s="995"/>
      <c r="UXZ4" s="995"/>
      <c r="UYA4" s="995"/>
      <c r="UYB4" s="995"/>
      <c r="UYC4" s="995"/>
      <c r="UYD4" s="995"/>
      <c r="UYE4" s="995"/>
      <c r="UYF4" s="995"/>
      <c r="UYG4" s="995"/>
      <c r="UYH4" s="995"/>
      <c r="UYI4" s="995"/>
      <c r="UYJ4" s="995"/>
      <c r="UYK4" s="995"/>
      <c r="UYL4" s="995"/>
      <c r="UYM4" s="995"/>
      <c r="UYN4" s="995"/>
      <c r="UYO4" s="995"/>
      <c r="UYP4" s="995"/>
      <c r="UYQ4" s="995"/>
      <c r="UYR4" s="995"/>
      <c r="UYS4" s="995"/>
      <c r="UYT4" s="995"/>
      <c r="UYU4" s="995"/>
      <c r="UYV4" s="995"/>
      <c r="UYW4" s="995"/>
      <c r="UYX4" s="995"/>
      <c r="UYY4" s="995"/>
      <c r="UYZ4" s="995"/>
      <c r="UZA4" s="995"/>
      <c r="UZB4" s="995"/>
      <c r="UZC4" s="995"/>
      <c r="UZD4" s="995"/>
      <c r="UZE4" s="995"/>
      <c r="UZF4" s="995"/>
      <c r="UZG4" s="995"/>
      <c r="UZH4" s="995"/>
      <c r="UZI4" s="995"/>
      <c r="UZJ4" s="995"/>
      <c r="UZK4" s="995"/>
      <c r="UZL4" s="995"/>
      <c r="UZM4" s="995"/>
      <c r="UZN4" s="995"/>
      <c r="UZO4" s="995"/>
      <c r="UZP4" s="995"/>
      <c r="UZQ4" s="995"/>
      <c r="UZR4" s="995"/>
      <c r="UZS4" s="995"/>
      <c r="UZT4" s="995"/>
      <c r="UZU4" s="995"/>
      <c r="UZV4" s="995"/>
      <c r="UZW4" s="995"/>
      <c r="UZX4" s="995"/>
      <c r="UZY4" s="995"/>
      <c r="UZZ4" s="995"/>
      <c r="VAA4" s="995"/>
      <c r="VAB4" s="995"/>
      <c r="VAC4" s="995"/>
      <c r="VAD4" s="995"/>
      <c r="VAE4" s="995"/>
      <c r="VAF4" s="995"/>
      <c r="VAG4" s="995"/>
      <c r="VAH4" s="995"/>
      <c r="VAI4" s="995"/>
      <c r="VAJ4" s="995"/>
      <c r="VAK4" s="995"/>
      <c r="VAL4" s="995"/>
      <c r="VAM4" s="995"/>
      <c r="VAN4" s="995"/>
      <c r="VAO4" s="995"/>
      <c r="VAP4" s="995"/>
      <c r="VAQ4" s="995"/>
      <c r="VAR4" s="995"/>
      <c r="VAS4" s="995"/>
      <c r="VAT4" s="995"/>
      <c r="VAU4" s="995"/>
      <c r="VAV4" s="995"/>
      <c r="VAW4" s="995"/>
      <c r="VAX4" s="995"/>
      <c r="VAY4" s="995"/>
      <c r="VAZ4" s="995"/>
      <c r="VBA4" s="995"/>
      <c r="VBB4" s="995"/>
      <c r="VBC4" s="995"/>
      <c r="VBD4" s="995"/>
      <c r="VBE4" s="995"/>
      <c r="VBF4" s="995"/>
      <c r="VBG4" s="995"/>
      <c r="VBH4" s="995"/>
      <c r="VBI4" s="995"/>
      <c r="VBJ4" s="995"/>
      <c r="VBK4" s="995"/>
      <c r="VBL4" s="995"/>
      <c r="VBM4" s="995"/>
      <c r="VBN4" s="995"/>
      <c r="VBO4" s="995"/>
      <c r="VBP4" s="995"/>
      <c r="VBQ4" s="995"/>
      <c r="VBR4" s="995"/>
      <c r="VBS4" s="995"/>
      <c r="VBT4" s="995"/>
      <c r="VBU4" s="995"/>
      <c r="VBV4" s="995"/>
      <c r="VBW4" s="995"/>
      <c r="VBX4" s="995"/>
      <c r="VBY4" s="995"/>
      <c r="VBZ4" s="995"/>
      <c r="VCA4" s="995"/>
      <c r="VCB4" s="995"/>
      <c r="VCC4" s="995"/>
      <c r="VCD4" s="995"/>
      <c r="VCE4" s="995"/>
      <c r="VCF4" s="995"/>
      <c r="VCG4" s="995"/>
      <c r="VCH4" s="995"/>
      <c r="VCI4" s="995"/>
      <c r="VCJ4" s="995"/>
      <c r="VCK4" s="995"/>
      <c r="VCL4" s="995"/>
      <c r="VCM4" s="995"/>
      <c r="VCN4" s="995"/>
      <c r="VCO4" s="995"/>
      <c r="VCP4" s="995"/>
      <c r="VCQ4" s="995"/>
      <c r="VCR4" s="995"/>
      <c r="VCS4" s="995"/>
      <c r="VCT4" s="995"/>
      <c r="VCU4" s="995"/>
      <c r="VCV4" s="995"/>
      <c r="VCW4" s="995"/>
      <c r="VCX4" s="995"/>
      <c r="VCY4" s="995"/>
      <c r="VCZ4" s="995"/>
      <c r="VDA4" s="995"/>
      <c r="VDB4" s="995"/>
      <c r="VDC4" s="995"/>
      <c r="VDD4" s="995"/>
      <c r="VDE4" s="995"/>
      <c r="VDF4" s="995"/>
      <c r="VDG4" s="995"/>
      <c r="VDH4" s="995"/>
      <c r="VDI4" s="995"/>
      <c r="VDJ4" s="995"/>
      <c r="VDK4" s="995"/>
      <c r="VDL4" s="995"/>
      <c r="VDM4" s="995"/>
      <c r="VDN4" s="995"/>
      <c r="VDO4" s="995"/>
      <c r="VDP4" s="995"/>
      <c r="VDQ4" s="995"/>
      <c r="VDR4" s="995"/>
      <c r="VDS4" s="995"/>
      <c r="VDT4" s="995"/>
      <c r="VDU4" s="995"/>
      <c r="VDV4" s="995"/>
      <c r="VDW4" s="995"/>
      <c r="VDX4" s="995"/>
      <c r="VDY4" s="995"/>
      <c r="VDZ4" s="995"/>
      <c r="VEA4" s="995"/>
      <c r="VEB4" s="995"/>
      <c r="VEC4" s="995"/>
      <c r="VED4" s="995"/>
      <c r="VEE4" s="995"/>
      <c r="VEF4" s="995"/>
      <c r="VEG4" s="995"/>
      <c r="VEH4" s="995"/>
      <c r="VEI4" s="995"/>
      <c r="VEJ4" s="995"/>
      <c r="VEK4" s="995"/>
      <c r="VEL4" s="995"/>
      <c r="VEM4" s="995"/>
      <c r="VEN4" s="995"/>
      <c r="VEO4" s="995"/>
      <c r="VEP4" s="995"/>
      <c r="VEQ4" s="995"/>
      <c r="VER4" s="995"/>
      <c r="VES4" s="995"/>
      <c r="VET4" s="995"/>
      <c r="VEU4" s="995"/>
      <c r="VEV4" s="995"/>
      <c r="VEW4" s="995"/>
      <c r="VEX4" s="995"/>
      <c r="VEY4" s="995"/>
      <c r="VEZ4" s="995"/>
      <c r="VFA4" s="995"/>
      <c r="VFB4" s="995"/>
      <c r="VFC4" s="995"/>
      <c r="VFD4" s="995"/>
      <c r="VFE4" s="995"/>
      <c r="VFF4" s="995"/>
      <c r="VFG4" s="995"/>
      <c r="VFH4" s="995"/>
      <c r="VFI4" s="995"/>
      <c r="VFJ4" s="995"/>
      <c r="VFK4" s="995"/>
      <c r="VFL4" s="995"/>
      <c r="VFM4" s="995"/>
      <c r="VFN4" s="995"/>
      <c r="VFO4" s="995"/>
      <c r="VFP4" s="995"/>
      <c r="VFQ4" s="995"/>
      <c r="VFR4" s="995"/>
      <c r="VFS4" s="995"/>
      <c r="VFT4" s="995"/>
      <c r="VFU4" s="995"/>
      <c r="VFV4" s="995"/>
      <c r="VFW4" s="995"/>
      <c r="VFX4" s="995"/>
      <c r="VFY4" s="995"/>
      <c r="VFZ4" s="995"/>
      <c r="VGA4" s="995"/>
      <c r="VGB4" s="995"/>
      <c r="VGC4" s="995"/>
      <c r="VGD4" s="995"/>
      <c r="VGE4" s="995"/>
      <c r="VGF4" s="995"/>
      <c r="VGG4" s="995"/>
      <c r="VGH4" s="995"/>
      <c r="VGI4" s="995"/>
      <c r="VGJ4" s="995"/>
      <c r="VGK4" s="995"/>
      <c r="VGL4" s="995"/>
      <c r="VGM4" s="995"/>
      <c r="VGN4" s="995"/>
      <c r="VGO4" s="995"/>
      <c r="VGP4" s="995"/>
      <c r="VGQ4" s="995"/>
      <c r="VGR4" s="995"/>
      <c r="VGS4" s="995"/>
      <c r="VGT4" s="995"/>
      <c r="VGU4" s="995"/>
      <c r="VGV4" s="995"/>
      <c r="VGW4" s="995"/>
      <c r="VGX4" s="995"/>
      <c r="VGY4" s="995"/>
      <c r="VGZ4" s="995"/>
      <c r="VHA4" s="995"/>
      <c r="VHB4" s="995"/>
      <c r="VHC4" s="995"/>
      <c r="VHD4" s="995"/>
      <c r="VHE4" s="995"/>
      <c r="VHF4" s="995"/>
      <c r="VHG4" s="995"/>
      <c r="VHH4" s="995"/>
      <c r="VHI4" s="995"/>
      <c r="VHJ4" s="995"/>
      <c r="VHK4" s="995"/>
      <c r="VHL4" s="995"/>
      <c r="VHM4" s="995"/>
      <c r="VHN4" s="995"/>
      <c r="VHO4" s="995"/>
      <c r="VHP4" s="995"/>
      <c r="VHQ4" s="995"/>
      <c r="VHR4" s="995"/>
      <c r="VHS4" s="995"/>
      <c r="VHT4" s="995"/>
      <c r="VHU4" s="995"/>
      <c r="VHV4" s="995"/>
      <c r="VHW4" s="995"/>
      <c r="VHX4" s="995"/>
      <c r="VHY4" s="995"/>
      <c r="VHZ4" s="995"/>
      <c r="VIA4" s="995"/>
      <c r="VIB4" s="995"/>
      <c r="VIC4" s="995"/>
      <c r="VID4" s="995"/>
      <c r="VIE4" s="995"/>
      <c r="VIF4" s="995"/>
      <c r="VIG4" s="995"/>
      <c r="VIH4" s="995"/>
      <c r="VII4" s="995"/>
      <c r="VIJ4" s="995"/>
      <c r="VIK4" s="995"/>
      <c r="VIL4" s="995"/>
      <c r="VIM4" s="995"/>
      <c r="VIN4" s="995"/>
      <c r="VIO4" s="995"/>
      <c r="VIP4" s="995"/>
      <c r="VIQ4" s="995"/>
      <c r="VIR4" s="995"/>
      <c r="VIS4" s="995"/>
      <c r="VIT4" s="995"/>
      <c r="VIU4" s="995"/>
      <c r="VIV4" s="995"/>
      <c r="VIW4" s="995"/>
      <c r="VIX4" s="995"/>
      <c r="VIY4" s="995"/>
      <c r="VIZ4" s="995"/>
      <c r="VJA4" s="995"/>
      <c r="VJB4" s="995"/>
      <c r="VJC4" s="995"/>
      <c r="VJD4" s="995"/>
      <c r="VJE4" s="995"/>
      <c r="VJF4" s="995"/>
      <c r="VJG4" s="995"/>
      <c r="VJH4" s="995"/>
      <c r="VJI4" s="995"/>
      <c r="VJJ4" s="995"/>
      <c r="VJK4" s="995"/>
      <c r="VJL4" s="995"/>
      <c r="VJM4" s="995"/>
      <c r="VJN4" s="995"/>
      <c r="VJO4" s="995"/>
      <c r="VJP4" s="995"/>
      <c r="VJQ4" s="995"/>
      <c r="VJR4" s="995"/>
      <c r="VJS4" s="995"/>
      <c r="VJT4" s="995"/>
      <c r="VJU4" s="995"/>
      <c r="VJV4" s="995"/>
      <c r="VJW4" s="995"/>
      <c r="VJX4" s="995"/>
      <c r="VJY4" s="995"/>
      <c r="VJZ4" s="995"/>
      <c r="VKA4" s="995"/>
      <c r="VKB4" s="995"/>
      <c r="VKC4" s="995"/>
      <c r="VKD4" s="995"/>
      <c r="VKE4" s="995"/>
      <c r="VKF4" s="995"/>
      <c r="VKG4" s="995"/>
      <c r="VKH4" s="995"/>
      <c r="VKI4" s="995"/>
      <c r="VKJ4" s="995"/>
      <c r="VKK4" s="995"/>
      <c r="VKL4" s="995"/>
      <c r="VKM4" s="995"/>
      <c r="VKN4" s="995"/>
      <c r="VKO4" s="995"/>
      <c r="VKP4" s="995"/>
      <c r="VKQ4" s="995"/>
      <c r="VKR4" s="995"/>
      <c r="VKS4" s="995"/>
      <c r="VKT4" s="995"/>
      <c r="VKU4" s="995"/>
      <c r="VKV4" s="995"/>
      <c r="VKW4" s="995"/>
      <c r="VKX4" s="995"/>
      <c r="VKY4" s="995"/>
      <c r="VKZ4" s="995"/>
      <c r="VLA4" s="995"/>
      <c r="VLB4" s="995"/>
      <c r="VLC4" s="995"/>
      <c r="VLD4" s="995"/>
      <c r="VLE4" s="995"/>
      <c r="VLF4" s="995"/>
      <c r="VLG4" s="995"/>
      <c r="VLH4" s="995"/>
      <c r="VLI4" s="995"/>
      <c r="VLJ4" s="995"/>
      <c r="VLK4" s="995"/>
      <c r="VLL4" s="995"/>
      <c r="VLM4" s="995"/>
      <c r="VLN4" s="995"/>
      <c r="VLO4" s="995"/>
      <c r="VLP4" s="995"/>
      <c r="VLQ4" s="995"/>
      <c r="VLR4" s="995"/>
      <c r="VLS4" s="995"/>
      <c r="VLT4" s="995"/>
      <c r="VLU4" s="995"/>
      <c r="VLV4" s="995"/>
      <c r="VLW4" s="995"/>
      <c r="VLX4" s="995"/>
      <c r="VLY4" s="995"/>
      <c r="VLZ4" s="995"/>
      <c r="VMA4" s="995"/>
      <c r="VMB4" s="995"/>
      <c r="VMC4" s="995"/>
      <c r="VMD4" s="995"/>
      <c r="VME4" s="995"/>
      <c r="VMF4" s="995"/>
      <c r="VMG4" s="995"/>
      <c r="VMH4" s="995"/>
      <c r="VMI4" s="995"/>
      <c r="VMJ4" s="995"/>
      <c r="VMK4" s="995"/>
      <c r="VML4" s="995"/>
      <c r="VMM4" s="995"/>
      <c r="VMN4" s="995"/>
      <c r="VMO4" s="995"/>
      <c r="VMP4" s="995"/>
      <c r="VMQ4" s="995"/>
      <c r="VMR4" s="995"/>
      <c r="VMS4" s="995"/>
      <c r="VMT4" s="995"/>
      <c r="VMU4" s="995"/>
      <c r="VMV4" s="995"/>
      <c r="VMW4" s="995"/>
      <c r="VMX4" s="995"/>
      <c r="VMY4" s="995"/>
      <c r="VMZ4" s="995"/>
      <c r="VNA4" s="995"/>
      <c r="VNB4" s="995"/>
      <c r="VNC4" s="995"/>
      <c r="VND4" s="995"/>
      <c r="VNE4" s="995"/>
      <c r="VNF4" s="995"/>
      <c r="VNG4" s="995"/>
      <c r="VNH4" s="995"/>
      <c r="VNI4" s="995"/>
      <c r="VNJ4" s="995"/>
      <c r="VNK4" s="995"/>
      <c r="VNL4" s="995"/>
      <c r="VNM4" s="995"/>
      <c r="VNN4" s="995"/>
      <c r="VNO4" s="995"/>
      <c r="VNP4" s="995"/>
      <c r="VNQ4" s="995"/>
      <c r="VNR4" s="995"/>
      <c r="VNS4" s="995"/>
      <c r="VNT4" s="995"/>
      <c r="VNU4" s="995"/>
      <c r="VNV4" s="995"/>
      <c r="VNW4" s="995"/>
      <c r="VNX4" s="995"/>
      <c r="VNY4" s="995"/>
      <c r="VNZ4" s="995"/>
      <c r="VOA4" s="995"/>
      <c r="VOB4" s="995"/>
      <c r="VOC4" s="995"/>
      <c r="VOD4" s="995"/>
      <c r="VOE4" s="995"/>
      <c r="VOF4" s="995"/>
      <c r="VOG4" s="995"/>
      <c r="VOH4" s="995"/>
      <c r="VOI4" s="995"/>
      <c r="VOJ4" s="995"/>
      <c r="VOK4" s="995"/>
      <c r="VOL4" s="995"/>
      <c r="VOM4" s="995"/>
      <c r="VON4" s="995"/>
      <c r="VOO4" s="995"/>
      <c r="VOP4" s="995"/>
      <c r="VOQ4" s="995"/>
      <c r="VOR4" s="995"/>
      <c r="VOS4" s="995"/>
      <c r="VOT4" s="995"/>
      <c r="VOU4" s="995"/>
      <c r="VOV4" s="995"/>
      <c r="VOW4" s="995"/>
      <c r="VOX4" s="995"/>
      <c r="VOY4" s="995"/>
      <c r="VOZ4" s="995"/>
      <c r="VPA4" s="995"/>
      <c r="VPB4" s="995"/>
      <c r="VPC4" s="995"/>
      <c r="VPD4" s="995"/>
      <c r="VPE4" s="995"/>
      <c r="VPF4" s="995"/>
      <c r="VPG4" s="995"/>
      <c r="VPH4" s="995"/>
      <c r="VPI4" s="995"/>
      <c r="VPJ4" s="995"/>
      <c r="VPK4" s="995"/>
      <c r="VPL4" s="995"/>
      <c r="VPM4" s="995"/>
      <c r="VPN4" s="995"/>
      <c r="VPO4" s="995"/>
      <c r="VPP4" s="995"/>
      <c r="VPQ4" s="995"/>
      <c r="VPR4" s="995"/>
      <c r="VPS4" s="995"/>
      <c r="VPT4" s="995"/>
      <c r="VPU4" s="995"/>
      <c r="VPV4" s="995"/>
      <c r="VPW4" s="995"/>
      <c r="VPX4" s="995"/>
      <c r="VPY4" s="995"/>
      <c r="VPZ4" s="995"/>
      <c r="VQA4" s="995"/>
      <c r="VQB4" s="995"/>
      <c r="VQC4" s="995"/>
      <c r="VQD4" s="995"/>
      <c r="VQE4" s="995"/>
      <c r="VQF4" s="995"/>
      <c r="VQG4" s="995"/>
      <c r="VQH4" s="995"/>
      <c r="VQI4" s="995"/>
      <c r="VQJ4" s="995"/>
      <c r="VQK4" s="995"/>
      <c r="VQL4" s="995"/>
      <c r="VQM4" s="995"/>
      <c r="VQN4" s="995"/>
      <c r="VQO4" s="995"/>
      <c r="VQP4" s="995"/>
      <c r="VQQ4" s="995"/>
      <c r="VQR4" s="995"/>
      <c r="VQS4" s="995"/>
      <c r="VQT4" s="995"/>
      <c r="VQU4" s="995"/>
      <c r="VQV4" s="995"/>
      <c r="VQW4" s="995"/>
      <c r="VQX4" s="995"/>
      <c r="VQY4" s="995"/>
      <c r="VQZ4" s="995"/>
      <c r="VRA4" s="995"/>
      <c r="VRB4" s="995"/>
      <c r="VRC4" s="995"/>
      <c r="VRD4" s="995"/>
      <c r="VRE4" s="995"/>
      <c r="VRF4" s="995"/>
      <c r="VRG4" s="995"/>
      <c r="VRH4" s="995"/>
      <c r="VRI4" s="995"/>
      <c r="VRJ4" s="995"/>
      <c r="VRK4" s="995"/>
      <c r="VRL4" s="995"/>
      <c r="VRM4" s="995"/>
      <c r="VRN4" s="995"/>
      <c r="VRO4" s="995"/>
      <c r="VRP4" s="995"/>
      <c r="VRQ4" s="995"/>
      <c r="VRR4" s="995"/>
      <c r="VRS4" s="995"/>
      <c r="VRT4" s="995"/>
      <c r="VRU4" s="995"/>
      <c r="VRV4" s="995"/>
      <c r="VRW4" s="995"/>
      <c r="VRX4" s="995"/>
      <c r="VRY4" s="995"/>
      <c r="VRZ4" s="995"/>
      <c r="VSA4" s="995"/>
      <c r="VSB4" s="995"/>
      <c r="VSC4" s="995"/>
      <c r="VSD4" s="995"/>
      <c r="VSE4" s="995"/>
      <c r="VSF4" s="995"/>
      <c r="VSG4" s="995"/>
      <c r="VSH4" s="995"/>
      <c r="VSI4" s="995"/>
      <c r="VSJ4" s="995"/>
      <c r="VSK4" s="995"/>
      <c r="VSL4" s="995"/>
      <c r="VSM4" s="995"/>
      <c r="VSN4" s="995"/>
      <c r="VSO4" s="995"/>
      <c r="VSP4" s="995"/>
      <c r="VSQ4" s="995"/>
      <c r="VSR4" s="995"/>
      <c r="VSS4" s="995"/>
      <c r="VST4" s="995"/>
      <c r="VSU4" s="995"/>
      <c r="VSV4" s="995"/>
      <c r="VSW4" s="995"/>
      <c r="VSX4" s="995"/>
      <c r="VSY4" s="995"/>
      <c r="VSZ4" s="995"/>
      <c r="VTA4" s="995"/>
      <c r="VTB4" s="995"/>
      <c r="VTC4" s="995"/>
      <c r="VTD4" s="995"/>
      <c r="VTE4" s="995"/>
      <c r="VTF4" s="995"/>
      <c r="VTG4" s="995"/>
      <c r="VTH4" s="995"/>
      <c r="VTI4" s="995"/>
      <c r="VTJ4" s="995"/>
      <c r="VTK4" s="995"/>
      <c r="VTL4" s="995"/>
      <c r="VTM4" s="995"/>
      <c r="VTN4" s="995"/>
      <c r="VTO4" s="995"/>
      <c r="VTP4" s="995"/>
      <c r="VTQ4" s="995"/>
      <c r="VTR4" s="995"/>
      <c r="VTS4" s="995"/>
      <c r="VTT4" s="995"/>
      <c r="VTU4" s="995"/>
      <c r="VTV4" s="995"/>
      <c r="VTW4" s="995"/>
      <c r="VTX4" s="995"/>
      <c r="VTY4" s="995"/>
      <c r="VTZ4" s="995"/>
      <c r="VUA4" s="995"/>
      <c r="VUB4" s="995"/>
      <c r="VUC4" s="995"/>
      <c r="VUD4" s="995"/>
      <c r="VUE4" s="995"/>
      <c r="VUF4" s="995"/>
      <c r="VUG4" s="995"/>
      <c r="VUH4" s="995"/>
      <c r="VUI4" s="995"/>
      <c r="VUJ4" s="995"/>
      <c r="VUK4" s="995"/>
      <c r="VUL4" s="995"/>
      <c r="VUM4" s="995"/>
      <c r="VUN4" s="995"/>
      <c r="VUO4" s="995"/>
      <c r="VUP4" s="995"/>
      <c r="VUQ4" s="995"/>
      <c r="VUR4" s="995"/>
      <c r="VUS4" s="995"/>
      <c r="VUT4" s="995"/>
      <c r="VUU4" s="995"/>
      <c r="VUV4" s="995"/>
      <c r="VUW4" s="995"/>
      <c r="VUX4" s="995"/>
      <c r="VUY4" s="995"/>
      <c r="VUZ4" s="995"/>
      <c r="VVA4" s="995"/>
      <c r="VVB4" s="995"/>
      <c r="VVC4" s="995"/>
      <c r="VVD4" s="995"/>
      <c r="VVE4" s="995"/>
      <c r="VVF4" s="995"/>
      <c r="VVG4" s="995"/>
      <c r="VVH4" s="995"/>
      <c r="VVI4" s="995"/>
      <c r="VVJ4" s="995"/>
      <c r="VVK4" s="995"/>
      <c r="VVL4" s="995"/>
      <c r="VVM4" s="995"/>
      <c r="VVN4" s="995"/>
      <c r="VVO4" s="995"/>
      <c r="VVP4" s="995"/>
      <c r="VVQ4" s="995"/>
      <c r="VVR4" s="995"/>
      <c r="VVS4" s="995"/>
      <c r="VVT4" s="995"/>
      <c r="VVU4" s="995"/>
      <c r="VVV4" s="995"/>
      <c r="VVW4" s="995"/>
      <c r="VVX4" s="995"/>
      <c r="VVY4" s="995"/>
      <c r="VVZ4" s="995"/>
      <c r="VWA4" s="995"/>
      <c r="VWB4" s="995"/>
      <c r="VWC4" s="995"/>
      <c r="VWD4" s="995"/>
      <c r="VWE4" s="995"/>
      <c r="VWF4" s="995"/>
      <c r="VWG4" s="995"/>
      <c r="VWH4" s="995"/>
      <c r="VWI4" s="995"/>
      <c r="VWJ4" s="995"/>
      <c r="VWK4" s="995"/>
      <c r="VWL4" s="995"/>
      <c r="VWM4" s="995"/>
      <c r="VWN4" s="995"/>
      <c r="VWO4" s="995"/>
      <c r="VWP4" s="995"/>
      <c r="VWQ4" s="995"/>
      <c r="VWR4" s="995"/>
      <c r="VWS4" s="995"/>
      <c r="VWT4" s="995"/>
      <c r="VWU4" s="995"/>
      <c r="VWV4" s="995"/>
      <c r="VWW4" s="995"/>
      <c r="VWX4" s="995"/>
      <c r="VWY4" s="995"/>
      <c r="VWZ4" s="995"/>
      <c r="VXA4" s="995"/>
      <c r="VXB4" s="995"/>
      <c r="VXC4" s="995"/>
      <c r="VXD4" s="995"/>
      <c r="VXE4" s="995"/>
      <c r="VXF4" s="995"/>
      <c r="VXG4" s="995"/>
      <c r="VXH4" s="995"/>
      <c r="VXI4" s="995"/>
      <c r="VXJ4" s="995"/>
      <c r="VXK4" s="995"/>
      <c r="VXL4" s="995"/>
      <c r="VXM4" s="995"/>
      <c r="VXN4" s="995"/>
      <c r="VXO4" s="995"/>
      <c r="VXP4" s="995"/>
      <c r="VXQ4" s="995"/>
      <c r="VXR4" s="995"/>
      <c r="VXS4" s="995"/>
      <c r="VXT4" s="995"/>
      <c r="VXU4" s="995"/>
      <c r="VXV4" s="995"/>
      <c r="VXW4" s="995"/>
      <c r="VXX4" s="995"/>
      <c r="VXY4" s="995"/>
      <c r="VXZ4" s="995"/>
      <c r="VYA4" s="995"/>
      <c r="VYB4" s="995"/>
      <c r="VYC4" s="995"/>
      <c r="VYD4" s="995"/>
      <c r="VYE4" s="995"/>
      <c r="VYF4" s="995"/>
      <c r="VYG4" s="995"/>
      <c r="VYH4" s="995"/>
      <c r="VYI4" s="995"/>
      <c r="VYJ4" s="995"/>
      <c r="VYK4" s="995"/>
      <c r="VYL4" s="995"/>
      <c r="VYM4" s="995"/>
      <c r="VYN4" s="995"/>
      <c r="VYO4" s="995"/>
      <c r="VYP4" s="995"/>
      <c r="VYQ4" s="995"/>
      <c r="VYR4" s="995"/>
      <c r="VYS4" s="995"/>
      <c r="VYT4" s="995"/>
      <c r="VYU4" s="995"/>
      <c r="VYV4" s="995"/>
      <c r="VYW4" s="995"/>
      <c r="VYX4" s="995"/>
      <c r="VYY4" s="995"/>
      <c r="VYZ4" s="995"/>
      <c r="VZA4" s="995"/>
      <c r="VZB4" s="995"/>
      <c r="VZC4" s="995"/>
      <c r="VZD4" s="995"/>
      <c r="VZE4" s="995"/>
      <c r="VZF4" s="995"/>
      <c r="VZG4" s="995"/>
      <c r="VZH4" s="995"/>
      <c r="VZI4" s="995"/>
      <c r="VZJ4" s="995"/>
      <c r="VZK4" s="995"/>
      <c r="VZL4" s="995"/>
      <c r="VZM4" s="995"/>
      <c r="VZN4" s="995"/>
      <c r="VZO4" s="995"/>
      <c r="VZP4" s="995"/>
      <c r="VZQ4" s="995"/>
      <c r="VZR4" s="995"/>
      <c r="VZS4" s="995"/>
      <c r="VZT4" s="995"/>
      <c r="VZU4" s="995"/>
      <c r="VZV4" s="995"/>
      <c r="VZW4" s="995"/>
      <c r="VZX4" s="995"/>
      <c r="VZY4" s="995"/>
      <c r="VZZ4" s="995"/>
      <c r="WAA4" s="995"/>
      <c r="WAB4" s="995"/>
      <c r="WAC4" s="995"/>
      <c r="WAD4" s="995"/>
      <c r="WAE4" s="995"/>
      <c r="WAF4" s="995"/>
      <c r="WAG4" s="995"/>
      <c r="WAH4" s="995"/>
      <c r="WAI4" s="995"/>
      <c r="WAJ4" s="995"/>
      <c r="WAK4" s="995"/>
      <c r="WAL4" s="995"/>
      <c r="WAM4" s="995"/>
      <c r="WAN4" s="995"/>
      <c r="WAO4" s="995"/>
      <c r="WAP4" s="995"/>
      <c r="WAQ4" s="995"/>
      <c r="WAR4" s="995"/>
      <c r="WAS4" s="995"/>
      <c r="WAT4" s="995"/>
      <c r="WAU4" s="995"/>
      <c r="WAV4" s="995"/>
      <c r="WAW4" s="995"/>
      <c r="WAX4" s="995"/>
      <c r="WAY4" s="995"/>
      <c r="WAZ4" s="995"/>
      <c r="WBA4" s="995"/>
      <c r="WBB4" s="995"/>
      <c r="WBC4" s="995"/>
      <c r="WBD4" s="995"/>
      <c r="WBE4" s="995"/>
      <c r="WBF4" s="995"/>
      <c r="WBG4" s="995"/>
      <c r="WBH4" s="995"/>
      <c r="WBI4" s="995"/>
      <c r="WBJ4" s="995"/>
      <c r="WBK4" s="995"/>
      <c r="WBL4" s="995"/>
      <c r="WBM4" s="995"/>
      <c r="WBN4" s="995"/>
      <c r="WBO4" s="995"/>
      <c r="WBP4" s="995"/>
      <c r="WBQ4" s="995"/>
      <c r="WBR4" s="995"/>
      <c r="WBS4" s="995"/>
      <c r="WBT4" s="995"/>
      <c r="WBU4" s="995"/>
      <c r="WBV4" s="995"/>
      <c r="WBW4" s="995"/>
      <c r="WBX4" s="995"/>
      <c r="WBY4" s="995"/>
      <c r="WBZ4" s="995"/>
      <c r="WCA4" s="995"/>
      <c r="WCB4" s="995"/>
      <c r="WCC4" s="995"/>
      <c r="WCD4" s="995"/>
      <c r="WCE4" s="995"/>
      <c r="WCF4" s="995"/>
      <c r="WCG4" s="995"/>
      <c r="WCH4" s="995"/>
      <c r="WCI4" s="995"/>
      <c r="WCJ4" s="995"/>
      <c r="WCK4" s="995"/>
      <c r="WCL4" s="995"/>
      <c r="WCM4" s="995"/>
      <c r="WCN4" s="995"/>
      <c r="WCO4" s="995"/>
      <c r="WCP4" s="995"/>
      <c r="WCQ4" s="995"/>
      <c r="WCR4" s="995"/>
      <c r="WCS4" s="995"/>
      <c r="WCT4" s="995"/>
      <c r="WCU4" s="995"/>
      <c r="WCV4" s="995"/>
      <c r="WCW4" s="995"/>
      <c r="WCX4" s="995"/>
      <c r="WCY4" s="995"/>
      <c r="WCZ4" s="995"/>
      <c r="WDA4" s="995"/>
      <c r="WDB4" s="995"/>
      <c r="WDC4" s="995"/>
      <c r="WDD4" s="995"/>
      <c r="WDE4" s="995"/>
      <c r="WDF4" s="995"/>
      <c r="WDG4" s="995"/>
      <c r="WDH4" s="995"/>
      <c r="WDI4" s="995"/>
      <c r="WDJ4" s="995"/>
      <c r="WDK4" s="995"/>
      <c r="WDL4" s="995"/>
      <c r="WDM4" s="995"/>
      <c r="WDN4" s="995"/>
      <c r="WDO4" s="995"/>
      <c r="WDP4" s="995"/>
      <c r="WDQ4" s="995"/>
      <c r="WDR4" s="995"/>
      <c r="WDS4" s="995"/>
      <c r="WDT4" s="995"/>
      <c r="WDU4" s="995"/>
      <c r="WDV4" s="995"/>
      <c r="WDW4" s="995"/>
      <c r="WDX4" s="995"/>
      <c r="WDY4" s="995"/>
      <c r="WDZ4" s="995"/>
      <c r="WEA4" s="995"/>
      <c r="WEB4" s="995"/>
      <c r="WEC4" s="995"/>
      <c r="WED4" s="995"/>
      <c r="WEE4" s="995"/>
      <c r="WEF4" s="995"/>
      <c r="WEG4" s="995"/>
      <c r="WEH4" s="995"/>
      <c r="WEI4" s="995"/>
      <c r="WEJ4" s="995"/>
      <c r="WEK4" s="995"/>
      <c r="WEL4" s="995"/>
      <c r="WEM4" s="995"/>
      <c r="WEN4" s="995"/>
      <c r="WEO4" s="995"/>
      <c r="WEP4" s="995"/>
      <c r="WEQ4" s="995"/>
      <c r="WER4" s="995"/>
      <c r="WES4" s="995"/>
      <c r="WET4" s="995"/>
      <c r="WEU4" s="995"/>
      <c r="WEV4" s="995"/>
      <c r="WEW4" s="995"/>
      <c r="WEX4" s="995"/>
      <c r="WEY4" s="995"/>
      <c r="WEZ4" s="995"/>
      <c r="WFA4" s="995"/>
      <c r="WFB4" s="995"/>
      <c r="WFC4" s="995"/>
      <c r="WFD4" s="995"/>
      <c r="WFE4" s="995"/>
      <c r="WFF4" s="995"/>
      <c r="WFG4" s="995"/>
      <c r="WFH4" s="995"/>
      <c r="WFI4" s="995"/>
      <c r="WFJ4" s="995"/>
      <c r="WFK4" s="995"/>
      <c r="WFL4" s="995"/>
      <c r="WFM4" s="995"/>
      <c r="WFN4" s="995"/>
      <c r="WFO4" s="995"/>
      <c r="WFP4" s="995"/>
      <c r="WFQ4" s="995"/>
      <c r="WFR4" s="995"/>
      <c r="WFS4" s="995"/>
      <c r="WFT4" s="995"/>
      <c r="WFU4" s="995"/>
      <c r="WFV4" s="995"/>
      <c r="WFW4" s="995"/>
      <c r="WFX4" s="995"/>
      <c r="WFY4" s="995"/>
      <c r="WFZ4" s="995"/>
      <c r="WGA4" s="995"/>
      <c r="WGB4" s="995"/>
      <c r="WGC4" s="995"/>
      <c r="WGD4" s="995"/>
      <c r="WGE4" s="995"/>
      <c r="WGF4" s="995"/>
      <c r="WGG4" s="995"/>
      <c r="WGH4" s="995"/>
      <c r="WGI4" s="995"/>
      <c r="WGJ4" s="995"/>
      <c r="WGK4" s="995"/>
      <c r="WGL4" s="995"/>
      <c r="WGM4" s="995"/>
      <c r="WGN4" s="995"/>
      <c r="WGO4" s="995"/>
      <c r="WGP4" s="995"/>
      <c r="WGQ4" s="995"/>
      <c r="WGR4" s="995"/>
      <c r="WGS4" s="995"/>
      <c r="WGT4" s="995"/>
      <c r="WGU4" s="995"/>
      <c r="WGV4" s="995"/>
      <c r="WGW4" s="995"/>
      <c r="WGX4" s="995"/>
      <c r="WGY4" s="995"/>
      <c r="WGZ4" s="995"/>
      <c r="WHA4" s="995"/>
      <c r="WHB4" s="995"/>
      <c r="WHC4" s="995"/>
      <c r="WHD4" s="995"/>
      <c r="WHE4" s="995"/>
      <c r="WHF4" s="995"/>
      <c r="WHG4" s="995"/>
      <c r="WHH4" s="995"/>
      <c r="WHI4" s="995"/>
      <c r="WHJ4" s="995"/>
      <c r="WHK4" s="995"/>
      <c r="WHL4" s="995"/>
      <c r="WHM4" s="995"/>
      <c r="WHN4" s="995"/>
      <c r="WHO4" s="995"/>
      <c r="WHP4" s="995"/>
      <c r="WHQ4" s="995"/>
      <c r="WHR4" s="995"/>
      <c r="WHS4" s="995"/>
      <c r="WHT4" s="995"/>
      <c r="WHU4" s="995"/>
      <c r="WHV4" s="995"/>
      <c r="WHW4" s="995"/>
      <c r="WHX4" s="995"/>
      <c r="WHY4" s="995"/>
      <c r="WHZ4" s="995"/>
      <c r="WIA4" s="995"/>
      <c r="WIB4" s="995"/>
      <c r="WIC4" s="995"/>
      <c r="WID4" s="995"/>
      <c r="WIE4" s="995"/>
      <c r="WIF4" s="995"/>
      <c r="WIG4" s="995"/>
      <c r="WIH4" s="995"/>
      <c r="WII4" s="995"/>
      <c r="WIJ4" s="995"/>
      <c r="WIK4" s="995"/>
      <c r="WIL4" s="995"/>
      <c r="WIM4" s="995"/>
      <c r="WIN4" s="995"/>
      <c r="WIO4" s="995"/>
      <c r="WIP4" s="995"/>
      <c r="WIQ4" s="995"/>
      <c r="WIR4" s="995"/>
      <c r="WIS4" s="995"/>
      <c r="WIT4" s="995"/>
      <c r="WIU4" s="995"/>
      <c r="WIV4" s="995"/>
      <c r="WIW4" s="995"/>
      <c r="WIX4" s="995"/>
      <c r="WIY4" s="995"/>
      <c r="WIZ4" s="995"/>
      <c r="WJA4" s="995"/>
      <c r="WJB4" s="995"/>
      <c r="WJC4" s="995"/>
      <c r="WJD4" s="995"/>
      <c r="WJE4" s="995"/>
      <c r="WJF4" s="995"/>
      <c r="WJG4" s="995"/>
      <c r="WJH4" s="995"/>
      <c r="WJI4" s="995"/>
      <c r="WJJ4" s="995"/>
      <c r="WJK4" s="995"/>
      <c r="WJL4" s="995"/>
      <c r="WJM4" s="995"/>
      <c r="WJN4" s="995"/>
      <c r="WJO4" s="995"/>
      <c r="WJP4" s="995"/>
      <c r="WJQ4" s="995"/>
      <c r="WJR4" s="995"/>
      <c r="WJS4" s="995"/>
      <c r="WJT4" s="995"/>
      <c r="WJU4" s="995"/>
      <c r="WJV4" s="995"/>
      <c r="WJW4" s="995"/>
      <c r="WJX4" s="995"/>
      <c r="WJY4" s="995"/>
      <c r="WJZ4" s="995"/>
      <c r="WKA4" s="995"/>
      <c r="WKB4" s="995"/>
      <c r="WKC4" s="995"/>
      <c r="WKD4" s="995"/>
      <c r="WKE4" s="995"/>
      <c r="WKF4" s="995"/>
      <c r="WKG4" s="995"/>
      <c r="WKH4" s="995"/>
      <c r="WKI4" s="995"/>
      <c r="WKJ4" s="995"/>
      <c r="WKK4" s="995"/>
      <c r="WKL4" s="995"/>
      <c r="WKM4" s="995"/>
      <c r="WKN4" s="995"/>
      <c r="WKO4" s="995"/>
      <c r="WKP4" s="995"/>
      <c r="WKQ4" s="995"/>
      <c r="WKR4" s="995"/>
      <c r="WKS4" s="995"/>
      <c r="WKT4" s="995"/>
      <c r="WKU4" s="995"/>
      <c r="WKV4" s="995"/>
      <c r="WKW4" s="995"/>
      <c r="WKX4" s="995"/>
      <c r="WKY4" s="995"/>
      <c r="WKZ4" s="995"/>
      <c r="WLA4" s="995"/>
      <c r="WLB4" s="995"/>
      <c r="WLC4" s="995"/>
      <c r="WLD4" s="995"/>
      <c r="WLE4" s="995"/>
      <c r="WLF4" s="995"/>
      <c r="WLG4" s="995"/>
      <c r="WLH4" s="995"/>
      <c r="WLI4" s="995"/>
      <c r="WLJ4" s="995"/>
      <c r="WLK4" s="995"/>
      <c r="WLL4" s="995"/>
      <c r="WLM4" s="995"/>
      <c r="WLN4" s="995"/>
      <c r="WLO4" s="995"/>
      <c r="WLP4" s="995"/>
      <c r="WLQ4" s="995"/>
      <c r="WLR4" s="995"/>
      <c r="WLS4" s="995"/>
      <c r="WLT4" s="995"/>
      <c r="WLU4" s="995"/>
      <c r="WLV4" s="995"/>
      <c r="WLW4" s="995"/>
      <c r="WLX4" s="995"/>
      <c r="WLY4" s="995"/>
      <c r="WLZ4" s="995"/>
      <c r="WMA4" s="995"/>
      <c r="WMB4" s="995"/>
      <c r="WMC4" s="995"/>
      <c r="WMD4" s="995"/>
      <c r="WME4" s="995"/>
      <c r="WMF4" s="995"/>
      <c r="WMG4" s="995"/>
      <c r="WMH4" s="995"/>
      <c r="WMI4" s="995"/>
      <c r="WMJ4" s="995"/>
      <c r="WMK4" s="995"/>
      <c r="WML4" s="995"/>
      <c r="WMM4" s="995"/>
      <c r="WMN4" s="995"/>
      <c r="WMO4" s="995"/>
      <c r="WMP4" s="995"/>
      <c r="WMQ4" s="995"/>
      <c r="WMR4" s="995"/>
      <c r="WMS4" s="995"/>
      <c r="WMT4" s="995"/>
      <c r="WMU4" s="995"/>
      <c r="WMV4" s="995"/>
      <c r="WMW4" s="995"/>
      <c r="WMX4" s="995"/>
      <c r="WMY4" s="995"/>
      <c r="WMZ4" s="995"/>
      <c r="WNA4" s="995"/>
      <c r="WNB4" s="995"/>
      <c r="WNC4" s="995"/>
      <c r="WND4" s="995"/>
      <c r="WNE4" s="995"/>
      <c r="WNF4" s="995"/>
      <c r="WNG4" s="995"/>
      <c r="WNH4" s="995"/>
      <c r="WNI4" s="995"/>
      <c r="WNJ4" s="995"/>
      <c r="WNK4" s="995"/>
      <c r="WNL4" s="995"/>
      <c r="WNM4" s="995"/>
      <c r="WNN4" s="995"/>
      <c r="WNO4" s="995"/>
      <c r="WNP4" s="995"/>
      <c r="WNQ4" s="995"/>
      <c r="WNR4" s="995"/>
      <c r="WNS4" s="995"/>
      <c r="WNT4" s="995"/>
      <c r="WNU4" s="995"/>
      <c r="WNV4" s="995"/>
      <c r="WNW4" s="995"/>
      <c r="WNX4" s="995"/>
      <c r="WNY4" s="995"/>
      <c r="WNZ4" s="995"/>
      <c r="WOA4" s="995"/>
      <c r="WOB4" s="995"/>
      <c r="WOC4" s="995"/>
      <c r="WOD4" s="995"/>
      <c r="WOE4" s="995"/>
      <c r="WOF4" s="995"/>
      <c r="WOG4" s="995"/>
      <c r="WOH4" s="995"/>
      <c r="WOI4" s="995"/>
      <c r="WOJ4" s="995"/>
      <c r="WOK4" s="995"/>
      <c r="WOL4" s="995"/>
      <c r="WOM4" s="995"/>
      <c r="WON4" s="995"/>
      <c r="WOO4" s="995"/>
      <c r="WOP4" s="995"/>
      <c r="WOQ4" s="995"/>
      <c r="WOR4" s="995"/>
      <c r="WOS4" s="995"/>
      <c r="WOT4" s="995"/>
      <c r="WOU4" s="995"/>
      <c r="WOV4" s="995"/>
      <c r="WOW4" s="995"/>
      <c r="WOX4" s="995"/>
      <c r="WOY4" s="995"/>
      <c r="WOZ4" s="995"/>
      <c r="WPA4" s="995"/>
      <c r="WPB4" s="995"/>
      <c r="WPC4" s="995"/>
      <c r="WPD4" s="995"/>
      <c r="WPE4" s="995"/>
      <c r="WPF4" s="995"/>
      <c r="WPG4" s="995"/>
      <c r="WPH4" s="995"/>
      <c r="WPI4" s="995"/>
      <c r="WPJ4" s="995"/>
      <c r="WPK4" s="995"/>
      <c r="WPL4" s="995"/>
      <c r="WPM4" s="995"/>
      <c r="WPN4" s="995"/>
      <c r="WPO4" s="995"/>
      <c r="WPP4" s="995"/>
      <c r="WPQ4" s="995"/>
      <c r="WPR4" s="995"/>
      <c r="WPS4" s="995"/>
      <c r="WPT4" s="995"/>
      <c r="WPU4" s="995"/>
      <c r="WPV4" s="995"/>
      <c r="WPW4" s="995"/>
      <c r="WPX4" s="995"/>
      <c r="WPY4" s="995"/>
      <c r="WPZ4" s="995"/>
      <c r="WQA4" s="995"/>
      <c r="WQB4" s="995"/>
      <c r="WQC4" s="995"/>
      <c r="WQD4" s="995"/>
      <c r="WQE4" s="995"/>
      <c r="WQF4" s="995"/>
      <c r="WQG4" s="995"/>
      <c r="WQH4" s="995"/>
      <c r="WQI4" s="995"/>
      <c r="WQJ4" s="995"/>
      <c r="WQK4" s="995"/>
      <c r="WQL4" s="995"/>
      <c r="WQM4" s="995"/>
      <c r="WQN4" s="995"/>
      <c r="WQO4" s="995"/>
      <c r="WQP4" s="995"/>
      <c r="WQQ4" s="995"/>
      <c r="WQR4" s="995"/>
      <c r="WQS4" s="995"/>
      <c r="WQT4" s="995"/>
      <c r="WQU4" s="995"/>
      <c r="WQV4" s="995"/>
      <c r="WQW4" s="995"/>
      <c r="WQX4" s="995"/>
      <c r="WQY4" s="995"/>
      <c r="WQZ4" s="995"/>
      <c r="WRA4" s="995"/>
      <c r="WRB4" s="995"/>
      <c r="WRC4" s="995"/>
      <c r="WRD4" s="995"/>
      <c r="WRE4" s="995"/>
      <c r="WRF4" s="995"/>
      <c r="WRG4" s="995"/>
      <c r="WRH4" s="995"/>
      <c r="WRI4" s="995"/>
      <c r="WRJ4" s="995"/>
      <c r="WRK4" s="995"/>
      <c r="WRL4" s="995"/>
      <c r="WRM4" s="995"/>
      <c r="WRN4" s="995"/>
      <c r="WRO4" s="995"/>
      <c r="WRP4" s="995"/>
      <c r="WRQ4" s="995"/>
      <c r="WRR4" s="995"/>
      <c r="WRS4" s="995"/>
      <c r="WRT4" s="995"/>
      <c r="WRU4" s="995"/>
      <c r="WRV4" s="995"/>
      <c r="WRW4" s="995"/>
      <c r="WRX4" s="995"/>
      <c r="WRY4" s="995"/>
      <c r="WRZ4" s="995"/>
      <c r="WSA4" s="995"/>
      <c r="WSB4" s="995"/>
      <c r="WSC4" s="995"/>
      <c r="WSD4" s="995"/>
      <c r="WSE4" s="995"/>
      <c r="WSF4" s="995"/>
      <c r="WSG4" s="995"/>
      <c r="WSH4" s="995"/>
      <c r="WSI4" s="995"/>
      <c r="WSJ4" s="995"/>
      <c r="WSK4" s="995"/>
      <c r="WSL4" s="995"/>
      <c r="WSM4" s="995"/>
      <c r="WSN4" s="995"/>
      <c r="WSO4" s="995"/>
      <c r="WSP4" s="995"/>
      <c r="WSQ4" s="995"/>
      <c r="WSR4" s="995"/>
      <c r="WSS4" s="995"/>
      <c r="WST4" s="995"/>
      <c r="WSU4" s="995"/>
      <c r="WSV4" s="995"/>
      <c r="WSW4" s="995"/>
      <c r="WSX4" s="995"/>
      <c r="WSY4" s="995"/>
      <c r="WSZ4" s="995"/>
      <c r="WTA4" s="995"/>
      <c r="WTB4" s="995"/>
      <c r="WTC4" s="995"/>
      <c r="WTD4" s="995"/>
      <c r="WTE4" s="995"/>
      <c r="WTF4" s="995"/>
      <c r="WTG4" s="995"/>
      <c r="WTH4" s="995"/>
      <c r="WTI4" s="995"/>
      <c r="WTJ4" s="995"/>
      <c r="WTK4" s="995"/>
      <c r="WTL4" s="995"/>
      <c r="WTM4" s="995"/>
      <c r="WTN4" s="995"/>
      <c r="WTO4" s="995"/>
      <c r="WTP4" s="995"/>
      <c r="WTQ4" s="995"/>
      <c r="WTR4" s="995"/>
      <c r="WTS4" s="995"/>
      <c r="WTT4" s="995"/>
      <c r="WTU4" s="995"/>
      <c r="WTV4" s="995"/>
      <c r="WTW4" s="995"/>
      <c r="WTX4" s="995"/>
      <c r="WTY4" s="995"/>
      <c r="WTZ4" s="995"/>
      <c r="WUA4" s="995"/>
      <c r="WUB4" s="995"/>
      <c r="WUC4" s="995"/>
      <c r="WUD4" s="995"/>
      <c r="WUE4" s="995"/>
      <c r="WUF4" s="995"/>
      <c r="WUG4" s="995"/>
      <c r="WUH4" s="995"/>
      <c r="WUI4" s="995"/>
      <c r="WUJ4" s="995"/>
      <c r="WUK4" s="995"/>
      <c r="WUL4" s="995"/>
      <c r="WUM4" s="995"/>
      <c r="WUN4" s="995"/>
      <c r="WUO4" s="995"/>
      <c r="WUP4" s="995"/>
      <c r="WUQ4" s="995"/>
      <c r="WUR4" s="995"/>
      <c r="WUS4" s="995"/>
      <c r="WUT4" s="995"/>
      <c r="WUU4" s="995"/>
      <c r="WUV4" s="995"/>
      <c r="WUW4" s="995"/>
      <c r="WUX4" s="995"/>
      <c r="WUY4" s="995"/>
      <c r="WUZ4" s="995"/>
      <c r="WVA4" s="995"/>
      <c r="WVB4" s="995"/>
      <c r="WVC4" s="995"/>
      <c r="WVD4" s="995"/>
      <c r="WVE4" s="995"/>
      <c r="WVF4" s="995"/>
      <c r="WVG4" s="995"/>
      <c r="WVH4" s="995"/>
      <c r="WVI4" s="995"/>
      <c r="WVJ4" s="995"/>
      <c r="WVK4" s="995"/>
      <c r="WVL4" s="995"/>
      <c r="WVM4" s="995"/>
      <c r="WVN4" s="995"/>
      <c r="WVO4" s="995"/>
      <c r="WVP4" s="995"/>
      <c r="WVQ4" s="995"/>
      <c r="WVR4" s="995"/>
      <c r="WVS4" s="995"/>
      <c r="WVT4" s="995"/>
      <c r="WVU4" s="995"/>
      <c r="WVV4" s="995"/>
      <c r="WVW4" s="995"/>
      <c r="WVX4" s="995"/>
      <c r="WVY4" s="995"/>
      <c r="WVZ4" s="995"/>
      <c r="WWA4" s="995"/>
      <c r="WWB4" s="995"/>
      <c r="WWC4" s="995"/>
      <c r="WWD4" s="995"/>
      <c r="WWE4" s="995"/>
      <c r="WWF4" s="995"/>
      <c r="WWG4" s="995"/>
      <c r="WWH4" s="995"/>
      <c r="WWI4" s="995"/>
      <c r="WWJ4" s="995"/>
      <c r="WWK4" s="995"/>
      <c r="WWL4" s="995"/>
      <c r="WWM4" s="995"/>
      <c r="WWN4" s="995"/>
      <c r="WWO4" s="995"/>
      <c r="WWP4" s="995"/>
      <c r="WWQ4" s="995"/>
      <c r="WWR4" s="995"/>
      <c r="WWS4" s="995"/>
      <c r="WWT4" s="995"/>
      <c r="WWU4" s="995"/>
      <c r="WWV4" s="995"/>
      <c r="WWW4" s="995"/>
      <c r="WWX4" s="995"/>
      <c r="WWY4" s="995"/>
      <c r="WWZ4" s="995"/>
      <c r="WXA4" s="995"/>
      <c r="WXB4" s="995"/>
      <c r="WXC4" s="995"/>
      <c r="WXD4" s="995"/>
      <c r="WXE4" s="995"/>
      <c r="WXF4" s="995"/>
      <c r="WXG4" s="995"/>
      <c r="WXH4" s="995"/>
      <c r="WXI4" s="995"/>
      <c r="WXJ4" s="995"/>
      <c r="WXK4" s="995"/>
      <c r="WXL4" s="995"/>
      <c r="WXM4" s="995"/>
      <c r="WXN4" s="995"/>
      <c r="WXO4" s="995"/>
      <c r="WXP4" s="995"/>
      <c r="WXQ4" s="995"/>
      <c r="WXR4" s="995"/>
      <c r="WXS4" s="995"/>
      <c r="WXT4" s="995"/>
      <c r="WXU4" s="995"/>
      <c r="WXV4" s="995"/>
      <c r="WXW4" s="995"/>
      <c r="WXX4" s="995"/>
      <c r="WXY4" s="995"/>
      <c r="WXZ4" s="995"/>
      <c r="WYA4" s="995"/>
      <c r="WYB4" s="995"/>
      <c r="WYC4" s="995"/>
      <c r="WYD4" s="995"/>
      <c r="WYE4" s="995"/>
      <c r="WYF4" s="995"/>
      <c r="WYG4" s="995"/>
      <c r="WYH4" s="995"/>
      <c r="WYI4" s="995"/>
      <c r="WYJ4" s="995"/>
      <c r="WYK4" s="995"/>
      <c r="WYL4" s="995"/>
      <c r="WYM4" s="995"/>
      <c r="WYN4" s="995"/>
      <c r="WYO4" s="995"/>
      <c r="WYP4" s="995"/>
      <c r="WYQ4" s="995"/>
      <c r="WYR4" s="995"/>
      <c r="WYS4" s="995"/>
      <c r="WYT4" s="995"/>
      <c r="WYU4" s="995"/>
      <c r="WYV4" s="995"/>
      <c r="WYW4" s="995"/>
      <c r="WYX4" s="995"/>
      <c r="WYY4" s="995"/>
      <c r="WYZ4" s="995"/>
      <c r="WZA4" s="995"/>
      <c r="WZB4" s="995"/>
      <c r="WZC4" s="995"/>
      <c r="WZD4" s="995"/>
      <c r="WZE4" s="995"/>
      <c r="WZF4" s="995"/>
      <c r="WZG4" s="995"/>
      <c r="WZH4" s="995"/>
      <c r="WZI4" s="995"/>
      <c r="WZJ4" s="995"/>
      <c r="WZK4" s="995"/>
      <c r="WZL4" s="995"/>
      <c r="WZM4" s="995"/>
      <c r="WZN4" s="995"/>
      <c r="WZO4" s="995"/>
      <c r="WZP4" s="995"/>
      <c r="WZQ4" s="995"/>
      <c r="WZR4" s="995"/>
      <c r="WZS4" s="995"/>
      <c r="WZT4" s="995"/>
      <c r="WZU4" s="995"/>
      <c r="WZV4" s="995"/>
      <c r="WZW4" s="995"/>
      <c r="WZX4" s="995"/>
      <c r="WZY4" s="995"/>
      <c r="WZZ4" s="995"/>
      <c r="XAA4" s="995"/>
      <c r="XAB4" s="995"/>
      <c r="XAC4" s="995"/>
      <c r="XAD4" s="995"/>
      <c r="XAE4" s="995"/>
      <c r="XAF4" s="995"/>
      <c r="XAG4" s="995"/>
      <c r="XAH4" s="995"/>
      <c r="XAI4" s="995"/>
      <c r="XAJ4" s="995"/>
      <c r="XAK4" s="995"/>
      <c r="XAL4" s="995"/>
      <c r="XAM4" s="995"/>
      <c r="XAN4" s="995"/>
      <c r="XAO4" s="995"/>
      <c r="XAP4" s="995"/>
      <c r="XAQ4" s="995"/>
      <c r="XAR4" s="995"/>
      <c r="XAS4" s="995"/>
      <c r="XAT4" s="995"/>
      <c r="XAU4" s="995"/>
      <c r="XAV4" s="995"/>
      <c r="XAW4" s="995"/>
      <c r="XAX4" s="995"/>
      <c r="XAY4" s="995"/>
      <c r="XAZ4" s="995"/>
      <c r="XBA4" s="995"/>
      <c r="XBB4" s="995"/>
      <c r="XBC4" s="995"/>
      <c r="XBD4" s="995"/>
      <c r="XBE4" s="995"/>
      <c r="XBF4" s="995"/>
      <c r="XBG4" s="995"/>
      <c r="XBH4" s="995"/>
      <c r="XBI4" s="995"/>
      <c r="XBJ4" s="995"/>
      <c r="XBK4" s="995"/>
      <c r="XBL4" s="995"/>
      <c r="XBM4" s="995"/>
      <c r="XBN4" s="995"/>
      <c r="XBO4" s="995"/>
      <c r="XBP4" s="995"/>
      <c r="XBQ4" s="995"/>
      <c r="XBR4" s="995"/>
      <c r="XBS4" s="995"/>
      <c r="XBT4" s="995"/>
      <c r="XBU4" s="995"/>
      <c r="XBV4" s="995"/>
      <c r="XBW4" s="995"/>
      <c r="XBX4" s="995"/>
      <c r="XBY4" s="995"/>
      <c r="XBZ4" s="995"/>
      <c r="XCA4" s="995"/>
      <c r="XCB4" s="995"/>
      <c r="XCC4" s="995"/>
      <c r="XCD4" s="995"/>
      <c r="XCE4" s="995"/>
      <c r="XCF4" s="995"/>
      <c r="XCG4" s="995"/>
      <c r="XCH4" s="995"/>
      <c r="XCI4" s="995"/>
      <c r="XCJ4" s="995"/>
      <c r="XCK4" s="995"/>
      <c r="XCL4" s="995"/>
      <c r="XCM4" s="995"/>
      <c r="XCN4" s="995"/>
      <c r="XCO4" s="995"/>
      <c r="XCP4" s="995"/>
      <c r="XCQ4" s="995"/>
      <c r="XCR4" s="995"/>
      <c r="XCS4" s="995"/>
      <c r="XCT4" s="995"/>
      <c r="XCU4" s="995"/>
      <c r="XCV4" s="995"/>
      <c r="XCW4" s="995"/>
      <c r="XCX4" s="995"/>
      <c r="XCY4" s="995"/>
      <c r="XCZ4" s="995"/>
      <c r="XDA4" s="995"/>
      <c r="XDB4" s="995"/>
      <c r="XDC4" s="995"/>
      <c r="XDD4" s="995"/>
      <c r="XDE4" s="995"/>
      <c r="XDF4" s="995"/>
      <c r="XDG4" s="995"/>
      <c r="XDH4" s="995"/>
      <c r="XDI4" s="995"/>
      <c r="XDJ4" s="995"/>
      <c r="XDK4" s="995"/>
      <c r="XDL4" s="995"/>
      <c r="XDM4" s="995"/>
      <c r="XDN4" s="995"/>
      <c r="XDO4" s="995"/>
      <c r="XDP4" s="995"/>
      <c r="XDQ4" s="995"/>
      <c r="XDR4" s="995"/>
      <c r="XDS4" s="995"/>
      <c r="XDT4" s="995"/>
      <c r="XDU4" s="995"/>
      <c r="XDV4" s="995"/>
      <c r="XDW4" s="995"/>
      <c r="XDX4" s="995"/>
      <c r="XDY4" s="995"/>
      <c r="XDZ4" s="995"/>
      <c r="XEA4" s="995"/>
      <c r="XEB4" s="995"/>
      <c r="XEC4" s="995"/>
      <c r="XED4" s="995"/>
      <c r="XEE4" s="995"/>
      <c r="XEF4" s="995"/>
      <c r="XEG4" s="995"/>
      <c r="XEH4" s="995"/>
      <c r="XEI4" s="995"/>
      <c r="XEJ4" s="995"/>
      <c r="XEK4" s="995"/>
      <c r="XEL4" s="995"/>
      <c r="XEM4" s="995"/>
      <c r="XEN4" s="995"/>
      <c r="XEO4" s="995"/>
      <c r="XEP4" s="995"/>
      <c r="XEQ4" s="995"/>
      <c r="XER4" s="995"/>
      <c r="XES4" s="995"/>
      <c r="XET4" s="995"/>
      <c r="XEU4" s="995"/>
      <c r="XEV4" s="995"/>
      <c r="XEW4" s="995"/>
      <c r="XEX4" s="995"/>
      <c r="XEY4" s="995"/>
      <c r="XEZ4" s="995"/>
      <c r="XFA4" s="995"/>
      <c r="XFB4" s="995"/>
      <c r="XFC4" s="995"/>
      <c r="XFD4" s="995"/>
    </row>
    <row r="5" spans="1:16384" ht="18" x14ac:dyDescent="0.4">
      <c r="G5" s="722">
        <v>2025</v>
      </c>
    </row>
    <row r="7" spans="1:16384" s="725" customFormat="1" ht="36" x14ac:dyDescent="0.55000000000000004">
      <c r="A7" s="723" t="s">
        <v>798</v>
      </c>
      <c r="B7" s="724" t="s">
        <v>799</v>
      </c>
      <c r="C7" s="724" t="s">
        <v>800</v>
      </c>
      <c r="D7" s="724" t="s">
        <v>801</v>
      </c>
      <c r="F7" s="724" t="s">
        <v>799</v>
      </c>
      <c r="G7" s="724" t="s">
        <v>801</v>
      </c>
    </row>
    <row r="8" spans="1:16384" x14ac:dyDescent="0.4">
      <c r="A8" s="726" t="s">
        <v>802</v>
      </c>
      <c r="B8" s="727"/>
      <c r="C8" s="727"/>
      <c r="D8" s="727"/>
      <c r="F8" s="727"/>
      <c r="G8" s="727"/>
    </row>
    <row r="9" spans="1:16384" x14ac:dyDescent="0.4">
      <c r="A9" s="650" t="s">
        <v>803</v>
      </c>
      <c r="B9" s="507">
        <f>'Alle factoren'!C8</f>
        <v>1.8107007157690203</v>
      </c>
      <c r="C9" s="751" t="e">
        <f>(D9-B9)/D9</f>
        <v>#DIV/0!</v>
      </c>
      <c r="D9" s="750"/>
      <c r="F9" s="728"/>
      <c r="G9" s="728"/>
    </row>
    <row r="10" spans="1:16384" x14ac:dyDescent="0.4">
      <c r="A10" s="650" t="s">
        <v>804</v>
      </c>
      <c r="B10" s="507">
        <f>'Alle factoren'!D8</f>
        <v>1.6202362841256828</v>
      </c>
      <c r="C10" s="507" t="s">
        <v>868</v>
      </c>
      <c r="D10" s="507">
        <f>B10</f>
        <v>1.6202362841256828</v>
      </c>
      <c r="F10" s="728"/>
      <c r="G10" s="728"/>
    </row>
    <row r="11" spans="1:16384" x14ac:dyDescent="0.4">
      <c r="A11" s="650" t="s">
        <v>817</v>
      </c>
      <c r="B11" s="507">
        <f>'Alle factoren'!E8</f>
        <v>1.3967612883336633</v>
      </c>
      <c r="C11" s="507" t="s">
        <v>868</v>
      </c>
      <c r="D11" s="507">
        <f t="shared" ref="D11:D12" si="0">B11</f>
        <v>1.3967612883336633</v>
      </c>
      <c r="F11" s="728"/>
      <c r="G11" s="728"/>
    </row>
    <row r="12" spans="1:16384" x14ac:dyDescent="0.4">
      <c r="A12" s="650" t="s">
        <v>816</v>
      </c>
      <c r="B12" s="507">
        <f>'Alle factoren'!F8</f>
        <v>1.4313949517</v>
      </c>
      <c r="C12" s="507" t="s">
        <v>868</v>
      </c>
      <c r="D12" s="507">
        <f t="shared" si="0"/>
        <v>1.4313949517</v>
      </c>
      <c r="F12" s="507">
        <f>F11</f>
        <v>0</v>
      </c>
      <c r="G12" s="507">
        <f>G11</f>
        <v>0</v>
      </c>
    </row>
    <row r="13" spans="1:16384" x14ac:dyDescent="0.4">
      <c r="A13" s="538"/>
      <c r="B13" s="507"/>
      <c r="C13" s="730"/>
      <c r="D13" s="730"/>
      <c r="F13" s="731"/>
      <c r="G13" s="732"/>
    </row>
    <row r="14" spans="1:16384" x14ac:dyDescent="0.4">
      <c r="A14" s="733" t="s">
        <v>806</v>
      </c>
      <c r="B14" s="507"/>
      <c r="C14" s="730"/>
      <c r="D14" s="730"/>
      <c r="F14" s="731"/>
      <c r="G14" s="732"/>
    </row>
    <row r="15" spans="1:16384" x14ac:dyDescent="0.4">
      <c r="A15" s="538" t="s">
        <v>803</v>
      </c>
      <c r="B15" s="507">
        <f>'Alle factoren'!C10</f>
        <v>1.4154281967213114</v>
      </c>
      <c r="C15" s="751" t="e">
        <f>(D15-B15)/D15</f>
        <v>#DIV/0!</v>
      </c>
      <c r="D15" s="750"/>
      <c r="F15" s="731">
        <v>0</v>
      </c>
      <c r="G15" s="731" t="e">
        <f>F15/(1-#REF!)</f>
        <v>#REF!</v>
      </c>
    </row>
    <row r="16" spans="1:16384" x14ac:dyDescent="0.4">
      <c r="A16" s="538" t="s">
        <v>804</v>
      </c>
      <c r="B16" s="507">
        <f>'Alle factoren'!D17</f>
        <v>1.2170491803278687</v>
      </c>
      <c r="C16" s="507" t="s">
        <v>868</v>
      </c>
      <c r="D16" s="507">
        <f>B16</f>
        <v>1.2170491803278687</v>
      </c>
      <c r="F16" s="731">
        <v>0</v>
      </c>
      <c r="G16" s="731" t="e">
        <f>F16/(1-#REF!)</f>
        <v>#REF!</v>
      </c>
    </row>
    <row r="17" spans="1:7" x14ac:dyDescent="0.4">
      <c r="A17" s="650" t="s">
        <v>817</v>
      </c>
      <c r="B17" s="507">
        <f>'Alle factoren'!E10</f>
        <v>1.0751999999999999</v>
      </c>
      <c r="C17" s="507" t="s">
        <v>868</v>
      </c>
      <c r="D17" s="507">
        <f t="shared" ref="D17:D18" si="1">B17</f>
        <v>1.0751999999999999</v>
      </c>
      <c r="F17" s="731">
        <v>0</v>
      </c>
      <c r="G17" s="731" t="e">
        <f>F17/(1-#REF!)</f>
        <v>#REF!</v>
      </c>
    </row>
    <row r="18" spans="1:7" x14ac:dyDescent="0.4">
      <c r="A18" s="650" t="s">
        <v>816</v>
      </c>
      <c r="B18" s="507">
        <f>'Alle factoren'!F10</f>
        <v>1.0751999999999999</v>
      </c>
      <c r="C18" s="507" t="s">
        <v>868</v>
      </c>
      <c r="D18" s="507">
        <f t="shared" si="1"/>
        <v>1.0751999999999999</v>
      </c>
      <c r="F18" s="731"/>
      <c r="G18" s="732"/>
    </row>
    <row r="19" spans="1:7" x14ac:dyDescent="0.4">
      <c r="A19" s="538"/>
      <c r="B19" s="507"/>
      <c r="C19" s="729"/>
      <c r="D19" s="507"/>
      <c r="F19" s="732"/>
      <c r="G19" s="732"/>
    </row>
    <row r="20" spans="1:7" x14ac:dyDescent="0.4">
      <c r="A20" s="733" t="s">
        <v>685</v>
      </c>
      <c r="B20" s="507"/>
      <c r="C20" s="729"/>
      <c r="D20" s="507"/>
      <c r="F20" s="732"/>
      <c r="G20" s="732"/>
    </row>
    <row r="21" spans="1:7" x14ac:dyDescent="0.4">
      <c r="A21" s="538" t="s">
        <v>803</v>
      </c>
      <c r="B21" s="507">
        <f>'Alle factoren'!C9</f>
        <v>1.6243460304449646</v>
      </c>
      <c r="C21" s="751" t="e">
        <f>(D21-B21)/D21</f>
        <v>#DIV/0!</v>
      </c>
      <c r="D21" s="750"/>
      <c r="F21" s="731">
        <v>0</v>
      </c>
      <c r="G21" s="731" t="e">
        <f>F21/(1-#REF!)</f>
        <v>#REF!</v>
      </c>
    </row>
    <row r="22" spans="1:7" x14ac:dyDescent="0.4">
      <c r="A22" s="538" t="s">
        <v>804</v>
      </c>
      <c r="B22" s="507">
        <f>'Alle factoren'!D9</f>
        <v>1.3966861826697892</v>
      </c>
      <c r="C22" s="507" t="s">
        <v>868</v>
      </c>
      <c r="D22" s="507">
        <f>B22</f>
        <v>1.3966861826697892</v>
      </c>
      <c r="F22" s="731">
        <v>0</v>
      </c>
      <c r="G22" s="731" t="e">
        <f>F22/(1-#REF!)</f>
        <v>#REF!</v>
      </c>
    </row>
    <row r="23" spans="1:7" x14ac:dyDescent="0.4">
      <c r="A23" s="650" t="s">
        <v>817</v>
      </c>
      <c r="B23" s="507">
        <f>'Alle factoren'!E9</f>
        <v>1.2339</v>
      </c>
      <c r="C23" s="507" t="s">
        <v>868</v>
      </c>
      <c r="D23" s="507">
        <f t="shared" ref="D23:D24" si="2">B23</f>
        <v>1.2339</v>
      </c>
      <c r="F23" s="731">
        <v>0</v>
      </c>
      <c r="G23" s="731" t="e">
        <f>F23/(1-#REF!)</f>
        <v>#REF!</v>
      </c>
    </row>
    <row r="24" spans="1:7" x14ac:dyDescent="0.4">
      <c r="A24" s="650" t="s">
        <v>816</v>
      </c>
      <c r="B24" s="507">
        <f>'Alle factoren'!F9</f>
        <v>1.2339</v>
      </c>
      <c r="C24" s="507" t="s">
        <v>868</v>
      </c>
      <c r="D24" s="507">
        <f t="shared" si="2"/>
        <v>1.2339</v>
      </c>
      <c r="F24" s="509"/>
      <c r="G24" s="509"/>
    </row>
    <row r="25" spans="1:7" x14ac:dyDescent="0.4">
      <c r="C25" s="509"/>
      <c r="D25" s="509"/>
      <c r="F25" s="509"/>
      <c r="G25" s="509"/>
    </row>
    <row r="26" spans="1:7" x14ac:dyDescent="0.4">
      <c r="C26" s="509"/>
      <c r="D26" s="509"/>
      <c r="F26" s="509"/>
      <c r="G26" s="509"/>
    </row>
    <row r="27" spans="1:7" s="725" customFormat="1" ht="36" x14ac:dyDescent="0.55000000000000004">
      <c r="A27" s="723" t="s">
        <v>798</v>
      </c>
      <c r="B27" s="724" t="s">
        <v>808</v>
      </c>
      <c r="C27" s="724" t="s">
        <v>800</v>
      </c>
      <c r="D27" s="724" t="s">
        <v>801</v>
      </c>
      <c r="F27" s="724" t="s">
        <v>808</v>
      </c>
      <c r="G27" s="724" t="s">
        <v>801</v>
      </c>
    </row>
    <row r="28" spans="1:7" x14ac:dyDescent="0.4">
      <c r="A28" s="726" t="s">
        <v>802</v>
      </c>
      <c r="B28" s="727"/>
      <c r="C28" s="727"/>
      <c r="D28" s="727"/>
      <c r="F28" s="727"/>
      <c r="G28" s="727"/>
    </row>
    <row r="29" spans="1:7" ht="12.4" customHeight="1" x14ac:dyDescent="0.4">
      <c r="A29" s="650" t="s">
        <v>803</v>
      </c>
      <c r="B29" s="507">
        <f>'Alle factoren'!C15</f>
        <v>1.8107007157690203</v>
      </c>
      <c r="C29" s="751" t="e">
        <f>(D29-B29)/D29</f>
        <v>#DIV/0!</v>
      </c>
      <c r="D29" s="750"/>
      <c r="F29" s="728"/>
      <c r="G29" s="728"/>
    </row>
    <row r="30" spans="1:7" x14ac:dyDescent="0.4">
      <c r="A30" s="650" t="s">
        <v>804</v>
      </c>
      <c r="B30" s="507">
        <f>'Alle factoren'!D15</f>
        <v>1.6202362841256828</v>
      </c>
      <c r="C30" s="507" t="s">
        <v>868</v>
      </c>
      <c r="D30" s="507">
        <f>B30</f>
        <v>1.6202362841256828</v>
      </c>
      <c r="F30" s="728"/>
      <c r="G30" s="728"/>
    </row>
    <row r="31" spans="1:7" x14ac:dyDescent="0.4">
      <c r="A31" s="650" t="s">
        <v>817</v>
      </c>
      <c r="B31" s="507">
        <f>'Alle factoren'!E15</f>
        <v>1.4313949517</v>
      </c>
      <c r="C31" s="507" t="s">
        <v>868</v>
      </c>
      <c r="D31" s="507">
        <f t="shared" ref="D31:D32" si="3">B31</f>
        <v>1.4313949517</v>
      </c>
      <c r="F31" s="728"/>
      <c r="G31" s="728"/>
    </row>
    <row r="32" spans="1:7" x14ac:dyDescent="0.4">
      <c r="A32" s="650" t="s">
        <v>816</v>
      </c>
      <c r="B32" s="507">
        <f>'Alle factoren'!F15</f>
        <v>1.4313949517</v>
      </c>
      <c r="C32" s="507" t="s">
        <v>868</v>
      </c>
      <c r="D32" s="507">
        <f t="shared" si="3"/>
        <v>1.4313949517</v>
      </c>
      <c r="F32" s="507">
        <f>F31</f>
        <v>0</v>
      </c>
      <c r="G32" s="507">
        <f>G31</f>
        <v>0</v>
      </c>
    </row>
    <row r="33" spans="1:7" x14ac:dyDescent="0.4">
      <c r="A33" s="538"/>
      <c r="B33" s="507"/>
      <c r="C33" s="730"/>
      <c r="D33" s="730"/>
      <c r="F33" s="731"/>
      <c r="G33" s="732"/>
    </row>
    <row r="34" spans="1:7" x14ac:dyDescent="0.4">
      <c r="A34" s="733" t="s">
        <v>806</v>
      </c>
      <c r="B34" s="507"/>
      <c r="C34" s="730"/>
      <c r="D34" s="730"/>
      <c r="F34" s="731"/>
      <c r="G34" s="732"/>
    </row>
    <row r="35" spans="1:7" x14ac:dyDescent="0.4">
      <c r="A35" s="538" t="s">
        <v>803</v>
      </c>
      <c r="B35" s="507">
        <f>'Alle factoren'!C17</f>
        <v>1.4154281967213114</v>
      </c>
      <c r="C35" s="751" t="e">
        <f>(D35-B35)/D35</f>
        <v>#DIV/0!</v>
      </c>
      <c r="D35" s="750"/>
      <c r="F35" s="731">
        <v>0</v>
      </c>
      <c r="G35" s="731" t="e">
        <f>F35/(1-#REF!)</f>
        <v>#REF!</v>
      </c>
    </row>
    <row r="36" spans="1:7" x14ac:dyDescent="0.4">
      <c r="A36" s="538" t="s">
        <v>804</v>
      </c>
      <c r="B36" s="507">
        <f>'Alle factoren'!D17</f>
        <v>1.2170491803278687</v>
      </c>
      <c r="C36" s="507" t="s">
        <v>868</v>
      </c>
      <c r="D36" s="507">
        <f>B36</f>
        <v>1.2170491803278687</v>
      </c>
      <c r="F36" s="731">
        <v>0</v>
      </c>
      <c r="G36" s="731" t="e">
        <f>F36/(1-#REF!)</f>
        <v>#REF!</v>
      </c>
    </row>
    <row r="37" spans="1:7" x14ac:dyDescent="0.4">
      <c r="A37" s="650" t="s">
        <v>817</v>
      </c>
      <c r="B37" s="507">
        <f>'Alle factoren'!E17</f>
        <v>1.0751999999999999</v>
      </c>
      <c r="C37" s="507" t="s">
        <v>868</v>
      </c>
      <c r="D37" s="507">
        <f t="shared" ref="D37:D38" si="4">B37</f>
        <v>1.0751999999999999</v>
      </c>
      <c r="F37" s="731">
        <v>0</v>
      </c>
      <c r="G37" s="731" t="e">
        <f>F37/(1-#REF!)</f>
        <v>#REF!</v>
      </c>
    </row>
    <row r="38" spans="1:7" x14ac:dyDescent="0.4">
      <c r="A38" s="650" t="s">
        <v>816</v>
      </c>
      <c r="B38" s="507">
        <f>'Alle factoren'!F17</f>
        <v>1.0751999999999999</v>
      </c>
      <c r="C38" s="507" t="s">
        <v>868</v>
      </c>
      <c r="D38" s="507">
        <f t="shared" si="4"/>
        <v>1.0751999999999999</v>
      </c>
      <c r="F38" s="731"/>
      <c r="G38" s="732"/>
    </row>
    <row r="39" spans="1:7" x14ac:dyDescent="0.4">
      <c r="A39" s="538"/>
      <c r="B39" s="507"/>
      <c r="C39" s="729"/>
      <c r="D39" s="507"/>
      <c r="F39" s="732"/>
      <c r="G39" s="732"/>
    </row>
    <row r="40" spans="1:7" x14ac:dyDescent="0.4">
      <c r="A40" s="733" t="s">
        <v>807</v>
      </c>
      <c r="B40" s="507"/>
      <c r="C40" s="729"/>
      <c r="D40" s="507"/>
      <c r="F40" s="732"/>
      <c r="G40" s="732"/>
    </row>
    <row r="41" spans="1:7" x14ac:dyDescent="0.4">
      <c r="A41" s="538" t="s">
        <v>803</v>
      </c>
      <c r="B41" s="507">
        <f>'Alle factoren'!C16</f>
        <v>1.6243460304449646</v>
      </c>
      <c r="C41" s="751" t="e">
        <f>(D41-B41)/D41</f>
        <v>#DIV/0!</v>
      </c>
      <c r="D41" s="750"/>
      <c r="F41" s="731">
        <v>0</v>
      </c>
      <c r="G41" s="731" t="e">
        <f>F41/(1-#REF!)</f>
        <v>#REF!</v>
      </c>
    </row>
    <row r="42" spans="1:7" x14ac:dyDescent="0.4">
      <c r="A42" s="538" t="s">
        <v>804</v>
      </c>
      <c r="B42" s="507">
        <f>'Alle factoren'!D16</f>
        <v>1.3966861826697892</v>
      </c>
      <c r="C42" s="507" t="s">
        <v>868</v>
      </c>
      <c r="D42" s="507">
        <f>B42</f>
        <v>1.3966861826697892</v>
      </c>
      <c r="F42" s="731">
        <v>0</v>
      </c>
      <c r="G42" s="731" t="e">
        <f>F42/(1-#REF!)</f>
        <v>#REF!</v>
      </c>
    </row>
    <row r="43" spans="1:7" x14ac:dyDescent="0.4">
      <c r="A43" s="650" t="s">
        <v>817</v>
      </c>
      <c r="B43" s="507">
        <f>'Alle factoren'!E16</f>
        <v>1.2339</v>
      </c>
      <c r="C43" s="507" t="s">
        <v>868</v>
      </c>
      <c r="D43" s="507">
        <f t="shared" ref="D43:D44" si="5">B43</f>
        <v>1.2339</v>
      </c>
      <c r="F43" s="731">
        <v>0</v>
      </c>
      <c r="G43" s="731" t="e">
        <f>F43/(1-#REF!)</f>
        <v>#REF!</v>
      </c>
    </row>
    <row r="44" spans="1:7" x14ac:dyDescent="0.4">
      <c r="A44" s="650" t="s">
        <v>816</v>
      </c>
      <c r="B44" s="507">
        <f>'Alle factoren'!F16</f>
        <v>1.2339</v>
      </c>
      <c r="C44" s="507" t="s">
        <v>868</v>
      </c>
      <c r="D44" s="507">
        <f t="shared" si="5"/>
        <v>1.2339</v>
      </c>
      <c r="F44" s="734"/>
      <c r="G44" s="735"/>
    </row>
    <row r="45" spans="1:7" x14ac:dyDescent="0.4">
      <c r="C45" s="509"/>
      <c r="D45" s="509"/>
      <c r="F45" s="509"/>
      <c r="G45" s="509"/>
    </row>
    <row r="46" spans="1:7" x14ac:dyDescent="0.4">
      <c r="C46" s="509"/>
      <c r="D46" s="509"/>
      <c r="F46" s="509"/>
      <c r="G46" s="509"/>
    </row>
    <row r="47" spans="1:7" s="725" customFormat="1" ht="36" hidden="1" x14ac:dyDescent="0.55000000000000004">
      <c r="A47" s="736" t="s">
        <v>798</v>
      </c>
      <c r="B47" s="737" t="s">
        <v>809</v>
      </c>
      <c r="C47" s="737" t="s">
        <v>800</v>
      </c>
      <c r="D47" s="737" t="s">
        <v>801</v>
      </c>
      <c r="F47" s="737" t="s">
        <v>809</v>
      </c>
      <c r="G47" s="737" t="s">
        <v>801</v>
      </c>
    </row>
    <row r="48" spans="1:7" hidden="1" x14ac:dyDescent="0.4">
      <c r="A48" s="738" t="s">
        <v>802</v>
      </c>
      <c r="B48" s="732"/>
      <c r="C48" s="732"/>
      <c r="D48" s="732"/>
      <c r="F48" s="732"/>
      <c r="G48" s="732"/>
    </row>
    <row r="49" spans="1:7" hidden="1" x14ac:dyDescent="0.4">
      <c r="A49" s="739" t="s">
        <v>803</v>
      </c>
      <c r="B49" s="731">
        <v>1.5572853644459999</v>
      </c>
      <c r="C49" s="740" t="e">
        <f>$C$9</f>
        <v>#DIV/0!</v>
      </c>
      <c r="D49" s="731" t="e">
        <f>B49/(1-C49)</f>
        <v>#DIV/0!</v>
      </c>
      <c r="F49" s="731">
        <v>0</v>
      </c>
      <c r="G49" s="731" t="e">
        <f>F49/(1-#REF!)</f>
        <v>#REF!</v>
      </c>
    </row>
    <row r="50" spans="1:7" hidden="1" x14ac:dyDescent="0.4">
      <c r="A50" s="739" t="s">
        <v>804</v>
      </c>
      <c r="B50" s="731">
        <v>1.4496134799999998</v>
      </c>
      <c r="C50" s="740" t="str">
        <f>$C$10</f>
        <v>geen marge toegestaan</v>
      </c>
      <c r="D50" s="731" t="e">
        <f t="shared" ref="D50:D51" si="6">B50/(1-C50)</f>
        <v>#VALUE!</v>
      </c>
      <c r="F50" s="731">
        <v>0</v>
      </c>
      <c r="G50" s="731" t="e">
        <f>F50/(1-#REF!)</f>
        <v>#REF!</v>
      </c>
    </row>
    <row r="51" spans="1:7" hidden="1" x14ac:dyDescent="0.4">
      <c r="A51" s="739" t="s">
        <v>805</v>
      </c>
      <c r="B51" s="731">
        <v>1.3069</v>
      </c>
      <c r="C51" s="740" t="str">
        <f>$C$11</f>
        <v>geen marge toegestaan</v>
      </c>
      <c r="D51" s="731" t="e">
        <f t="shared" si="6"/>
        <v>#VALUE!</v>
      </c>
      <c r="F51" s="731">
        <v>0</v>
      </c>
      <c r="G51" s="731" t="e">
        <f>F51/(1-#REF!)</f>
        <v>#REF!</v>
      </c>
    </row>
    <row r="52" spans="1:7" hidden="1" x14ac:dyDescent="0.4">
      <c r="A52" s="739"/>
      <c r="B52" s="731"/>
      <c r="C52" s="732"/>
      <c r="D52" s="732"/>
      <c r="F52" s="731"/>
      <c r="G52" s="732"/>
    </row>
    <row r="53" spans="1:7" hidden="1" x14ac:dyDescent="0.4">
      <c r="A53" s="739"/>
      <c r="B53" s="731"/>
      <c r="C53" s="732"/>
      <c r="D53" s="732"/>
      <c r="F53" s="731"/>
      <c r="G53" s="732"/>
    </row>
    <row r="54" spans="1:7" hidden="1" x14ac:dyDescent="0.4">
      <c r="A54" s="738" t="s">
        <v>806</v>
      </c>
      <c r="B54" s="731"/>
      <c r="C54" s="732"/>
      <c r="D54" s="732"/>
      <c r="F54" s="731"/>
      <c r="G54" s="732"/>
    </row>
    <row r="55" spans="1:7" hidden="1" x14ac:dyDescent="0.4">
      <c r="A55" s="739" t="s">
        <v>803</v>
      </c>
      <c r="B55" s="731">
        <v>1.3341993523139999</v>
      </c>
      <c r="C55" s="740" t="e">
        <f>$C$9</f>
        <v>#DIV/0!</v>
      </c>
      <c r="D55" s="731" t="e">
        <f>B55/(1-C55)</f>
        <v>#DIV/0!</v>
      </c>
      <c r="F55" s="731">
        <v>0</v>
      </c>
      <c r="G55" s="731" t="e">
        <f>F55/(1-#REF!)</f>
        <v>#REF!</v>
      </c>
    </row>
    <row r="56" spans="1:7" hidden="1" x14ac:dyDescent="0.4">
      <c r="A56" s="739" t="s">
        <v>804</v>
      </c>
      <c r="B56" s="731">
        <v>1.18362732</v>
      </c>
      <c r="C56" s="740" t="str">
        <f>$C$10</f>
        <v>geen marge toegestaan</v>
      </c>
      <c r="D56" s="731" t="e">
        <f t="shared" ref="D56:D57" si="7">B56/(1-C56)</f>
        <v>#VALUE!</v>
      </c>
      <c r="F56" s="731">
        <v>0</v>
      </c>
      <c r="G56" s="731" t="e">
        <f>F56/(1-#REF!)</f>
        <v>#REF!</v>
      </c>
    </row>
    <row r="57" spans="1:7" hidden="1" x14ac:dyDescent="0.4">
      <c r="A57" s="739" t="s">
        <v>805</v>
      </c>
      <c r="B57" s="731">
        <v>1.0671000000000002</v>
      </c>
      <c r="C57" s="740" t="str">
        <f>$C$11</f>
        <v>geen marge toegestaan</v>
      </c>
      <c r="D57" s="731" t="e">
        <f t="shared" si="7"/>
        <v>#VALUE!</v>
      </c>
      <c r="F57" s="731">
        <v>0</v>
      </c>
      <c r="G57" s="731" t="e">
        <f>F57/(1-#REF!)</f>
        <v>#REF!</v>
      </c>
    </row>
    <row r="58" spans="1:7" hidden="1" x14ac:dyDescent="0.4">
      <c r="A58" s="739"/>
      <c r="B58" s="731"/>
      <c r="C58" s="732"/>
      <c r="D58" s="732"/>
      <c r="F58" s="731"/>
      <c r="G58" s="732"/>
    </row>
    <row r="59" spans="1:7" hidden="1" x14ac:dyDescent="0.4">
      <c r="A59" s="739"/>
      <c r="B59" s="732"/>
      <c r="C59" s="732"/>
      <c r="D59" s="732"/>
      <c r="F59" s="732"/>
      <c r="G59" s="732"/>
    </row>
    <row r="60" spans="1:7" hidden="1" x14ac:dyDescent="0.4">
      <c r="A60" s="738" t="s">
        <v>807</v>
      </c>
      <c r="B60" s="732"/>
      <c r="C60" s="732"/>
      <c r="D60" s="732"/>
      <c r="F60" s="732"/>
      <c r="G60" s="732"/>
    </row>
    <row r="61" spans="1:7" hidden="1" x14ac:dyDescent="0.4">
      <c r="A61" s="739" t="s">
        <v>803</v>
      </c>
      <c r="B61" s="731">
        <v>1.4496161339099998</v>
      </c>
      <c r="C61" s="740" t="e">
        <f>$C$9</f>
        <v>#DIV/0!</v>
      </c>
      <c r="D61" s="731" t="e">
        <f>B61/(1-C61)</f>
        <v>#DIV/0!</v>
      </c>
      <c r="F61" s="731">
        <v>0</v>
      </c>
      <c r="G61" s="731" t="e">
        <f>F61/(1-#REF!)</f>
        <v>#REF!</v>
      </c>
    </row>
    <row r="62" spans="1:7" hidden="1" x14ac:dyDescent="0.4">
      <c r="A62" s="739" t="s">
        <v>804</v>
      </c>
      <c r="B62" s="731">
        <v>1.4153727</v>
      </c>
      <c r="C62" s="740" t="str">
        <f>$C$10</f>
        <v>geen marge toegestaan</v>
      </c>
      <c r="D62" s="731" t="e">
        <f t="shared" ref="D62:D63" si="8">B62/(1-C62)</f>
        <v>#VALUE!</v>
      </c>
      <c r="F62" s="731">
        <v>0</v>
      </c>
      <c r="G62" s="731" t="e">
        <f>F62/(1-#REF!)</f>
        <v>#REF!</v>
      </c>
    </row>
    <row r="63" spans="1:7" hidden="1" x14ac:dyDescent="0.4">
      <c r="A63" s="739" t="s">
        <v>805</v>
      </c>
      <c r="B63" s="731">
        <v>1.3069</v>
      </c>
      <c r="C63" s="740" t="str">
        <f>$C$11</f>
        <v>geen marge toegestaan</v>
      </c>
      <c r="D63" s="731" t="e">
        <f t="shared" si="8"/>
        <v>#VALUE!</v>
      </c>
      <c r="F63" s="731">
        <v>0</v>
      </c>
      <c r="G63" s="731" t="e">
        <f>F63/(1-#REF!)</f>
        <v>#REF!</v>
      </c>
    </row>
    <row r="64" spans="1:7" hidden="1" x14ac:dyDescent="0.4">
      <c r="C64" s="509"/>
      <c r="D64" s="509"/>
      <c r="F64" s="509"/>
      <c r="G64" s="509"/>
    </row>
    <row r="65" spans="1:7" hidden="1" x14ac:dyDescent="0.4">
      <c r="C65" s="509"/>
      <c r="D65" s="509"/>
      <c r="F65" s="509"/>
      <c r="G65" s="509"/>
    </row>
    <row r="66" spans="1:7" x14ac:dyDescent="0.4">
      <c r="C66" s="509"/>
      <c r="D66" s="509"/>
      <c r="F66" s="509"/>
      <c r="G66" s="509"/>
    </row>
    <row r="67" spans="1:7" s="725" customFormat="1" ht="36" x14ac:dyDescent="0.55000000000000004">
      <c r="A67" s="723" t="s">
        <v>798</v>
      </c>
      <c r="B67" s="724" t="s">
        <v>814</v>
      </c>
      <c r="C67" s="724" t="s">
        <v>800</v>
      </c>
      <c r="D67" s="724" t="s">
        <v>801</v>
      </c>
      <c r="F67" s="724" t="s">
        <v>810</v>
      </c>
      <c r="G67" s="724" t="s">
        <v>801</v>
      </c>
    </row>
    <row r="68" spans="1:7" x14ac:dyDescent="0.4">
      <c r="A68" s="726" t="s">
        <v>802</v>
      </c>
      <c r="B68" s="727"/>
      <c r="C68" s="507"/>
      <c r="D68" s="727"/>
      <c r="F68" s="727"/>
      <c r="G68" s="727"/>
    </row>
    <row r="69" spans="1:7" ht="12.4" customHeight="1" x14ac:dyDescent="0.4">
      <c r="A69" s="650" t="s">
        <v>803</v>
      </c>
      <c r="B69" s="507">
        <f>'Alle factoren'!C22</f>
        <v>1.8080678508197616</v>
      </c>
      <c r="C69" s="751" t="e">
        <f>(D69-B69)/D69</f>
        <v>#DIV/0!</v>
      </c>
      <c r="D69" s="750"/>
      <c r="F69" s="728"/>
      <c r="G69" s="728"/>
    </row>
    <row r="70" spans="1:7" x14ac:dyDescent="0.4">
      <c r="A70" s="650" t="s">
        <v>804</v>
      </c>
      <c r="B70" s="507">
        <f>'Alle factoren'!D22</f>
        <v>1.6179724277634659</v>
      </c>
      <c r="C70" s="507" t="s">
        <v>868</v>
      </c>
      <c r="D70" s="507">
        <f t="shared" ref="D70:D72" si="9">B70</f>
        <v>1.6179724277634659</v>
      </c>
      <c r="F70" s="728"/>
      <c r="G70" s="728"/>
    </row>
    <row r="71" spans="1:7" x14ac:dyDescent="0.4">
      <c r="A71" s="650" t="s">
        <v>817</v>
      </c>
      <c r="B71" s="507">
        <f>'Alle factoren'!E22</f>
        <v>1.4293949517</v>
      </c>
      <c r="C71" s="507" t="s">
        <v>868</v>
      </c>
      <c r="D71" s="507">
        <f t="shared" si="9"/>
        <v>1.4293949517</v>
      </c>
      <c r="F71" s="728"/>
      <c r="G71" s="728"/>
    </row>
    <row r="72" spans="1:7" x14ac:dyDescent="0.4">
      <c r="A72" s="650" t="s">
        <v>816</v>
      </c>
      <c r="B72" s="507">
        <f>'Alle factoren'!F22</f>
        <v>1.4293949517</v>
      </c>
      <c r="C72" s="507" t="s">
        <v>868</v>
      </c>
      <c r="D72" s="507">
        <f t="shared" si="9"/>
        <v>1.4293949517</v>
      </c>
      <c r="F72" s="507">
        <f>F71</f>
        <v>0</v>
      </c>
      <c r="G72" s="507">
        <f>G71</f>
        <v>0</v>
      </c>
    </row>
    <row r="73" spans="1:7" x14ac:dyDescent="0.4">
      <c r="A73" s="538"/>
      <c r="B73" s="507"/>
      <c r="C73" s="730"/>
      <c r="D73" s="730"/>
      <c r="F73" s="731"/>
      <c r="G73" s="732"/>
    </row>
    <row r="74" spans="1:7" x14ac:dyDescent="0.4">
      <c r="A74" s="733" t="s">
        <v>806</v>
      </c>
      <c r="B74" s="507"/>
      <c r="C74" s="730"/>
      <c r="D74" s="730"/>
      <c r="F74" s="731"/>
      <c r="G74" s="732"/>
    </row>
    <row r="75" spans="1:7" x14ac:dyDescent="0.4">
      <c r="A75" s="538" t="s">
        <v>803</v>
      </c>
      <c r="B75" s="507">
        <f>'Alle factoren'!C23</f>
        <v>1.4127953317720532</v>
      </c>
      <c r="C75" s="751" t="e">
        <f>(D75-B75)/D75</f>
        <v>#DIV/0!</v>
      </c>
      <c r="D75" s="750"/>
      <c r="F75" s="731">
        <v>0</v>
      </c>
      <c r="G75" s="731" t="e">
        <f>F75/(1-#REF!)</f>
        <v>#REF!</v>
      </c>
    </row>
    <row r="76" spans="1:7" x14ac:dyDescent="0.4">
      <c r="A76" s="538" t="s">
        <v>804</v>
      </c>
      <c r="B76" s="507">
        <f>'Alle factoren'!D23</f>
        <v>1.2147853239656516</v>
      </c>
      <c r="C76" s="507" t="s">
        <v>868</v>
      </c>
      <c r="D76" s="507">
        <f t="shared" ref="D76:D78" si="10">B76</f>
        <v>1.2147853239656516</v>
      </c>
      <c r="F76" s="731">
        <v>0</v>
      </c>
      <c r="G76" s="731" t="e">
        <f>F76/(1-#REF!)</f>
        <v>#REF!</v>
      </c>
    </row>
    <row r="77" spans="1:7" x14ac:dyDescent="0.4">
      <c r="A77" s="650" t="s">
        <v>817</v>
      </c>
      <c r="B77" s="507">
        <f>'Alle factoren'!E23</f>
        <v>1.0731999999999999</v>
      </c>
      <c r="C77" s="507" t="s">
        <v>868</v>
      </c>
      <c r="D77" s="507">
        <f t="shared" si="10"/>
        <v>1.0731999999999999</v>
      </c>
      <c r="F77" s="731">
        <v>0</v>
      </c>
      <c r="G77" s="731" t="e">
        <f>F77/(1-#REF!)</f>
        <v>#REF!</v>
      </c>
    </row>
    <row r="78" spans="1:7" x14ac:dyDescent="0.4">
      <c r="A78" s="650" t="s">
        <v>816</v>
      </c>
      <c r="B78" s="507">
        <f>'Alle factoren'!F23</f>
        <v>1.0731999999999999</v>
      </c>
      <c r="C78" s="507" t="s">
        <v>868</v>
      </c>
      <c r="D78" s="507">
        <f t="shared" si="10"/>
        <v>1.0731999999999999</v>
      </c>
      <c r="F78" s="731">
        <f>F77</f>
        <v>0</v>
      </c>
      <c r="G78" s="732" t="e">
        <f>G77</f>
        <v>#REF!</v>
      </c>
    </row>
    <row r="79" spans="1:7" x14ac:dyDescent="0.4">
      <c r="B79" s="320"/>
      <c r="C79" s="509"/>
      <c r="D79" s="509"/>
      <c r="F79" s="320"/>
      <c r="G79" s="509"/>
    </row>
    <row r="80" spans="1:7" x14ac:dyDescent="0.4">
      <c r="C80" s="509"/>
      <c r="D80" s="509"/>
      <c r="F80" s="509"/>
      <c r="G80" s="509"/>
    </row>
    <row r="81" spans="1:7" s="725" customFormat="1" ht="36" hidden="1" x14ac:dyDescent="0.55000000000000004">
      <c r="A81" s="736" t="s">
        <v>798</v>
      </c>
      <c r="B81" s="737" t="s">
        <v>811</v>
      </c>
      <c r="C81" s="737" t="s">
        <v>800</v>
      </c>
      <c r="D81" s="737" t="s">
        <v>801</v>
      </c>
      <c r="F81" s="737" t="s">
        <v>811</v>
      </c>
      <c r="G81" s="737" t="s">
        <v>801</v>
      </c>
    </row>
    <row r="82" spans="1:7" hidden="1" x14ac:dyDescent="0.4">
      <c r="A82" s="738" t="s">
        <v>802</v>
      </c>
      <c r="B82" s="732"/>
      <c r="C82" s="732"/>
      <c r="D82" s="732"/>
      <c r="F82" s="732"/>
      <c r="G82" s="732"/>
    </row>
    <row r="83" spans="1:7" hidden="1" x14ac:dyDescent="0.4">
      <c r="A83" s="739" t="s">
        <v>803</v>
      </c>
      <c r="B83" s="731"/>
      <c r="C83" s="741" t="e">
        <f>(D83-B83)/D83</f>
        <v>#DIV/0!</v>
      </c>
      <c r="D83" s="742"/>
      <c r="F83" s="742"/>
      <c r="G83" s="742"/>
    </row>
    <row r="84" spans="1:7" hidden="1" x14ac:dyDescent="0.4">
      <c r="A84" s="739" t="s">
        <v>804</v>
      </c>
      <c r="B84" s="731"/>
      <c r="C84" s="741" t="e">
        <f t="shared" ref="C84:C85" si="11">(D84-B84)/D84</f>
        <v>#DIV/0!</v>
      </c>
      <c r="D84" s="742"/>
      <c r="F84" s="742"/>
      <c r="G84" s="742"/>
    </row>
    <row r="85" spans="1:7" hidden="1" x14ac:dyDescent="0.4">
      <c r="A85" s="739" t="s">
        <v>805</v>
      </c>
      <c r="B85" s="731"/>
      <c r="C85" s="741" t="e">
        <f t="shared" si="11"/>
        <v>#DIV/0!</v>
      </c>
      <c r="D85" s="742"/>
      <c r="F85" s="742"/>
      <c r="G85" s="742"/>
    </row>
    <row r="86" spans="1:7" hidden="1" x14ac:dyDescent="0.4">
      <c r="A86" s="739"/>
      <c r="B86" s="731"/>
      <c r="C86" s="732"/>
      <c r="D86" s="732"/>
      <c r="F86" s="731"/>
      <c r="G86" s="732"/>
    </row>
    <row r="87" spans="1:7" hidden="1" x14ac:dyDescent="0.4">
      <c r="A87" s="739"/>
      <c r="B87" s="731"/>
      <c r="C87" s="732"/>
      <c r="D87" s="732"/>
      <c r="F87" s="731"/>
      <c r="G87" s="732"/>
    </row>
    <row r="88" spans="1:7" hidden="1" x14ac:dyDescent="0.4">
      <c r="A88" s="738" t="s">
        <v>806</v>
      </c>
      <c r="B88" s="731"/>
      <c r="C88" s="732"/>
      <c r="D88" s="732"/>
      <c r="F88" s="731"/>
      <c r="G88" s="732"/>
    </row>
    <row r="89" spans="1:7" hidden="1" x14ac:dyDescent="0.4">
      <c r="A89" s="739" t="s">
        <v>803</v>
      </c>
      <c r="B89" s="731">
        <v>1.321517861634</v>
      </c>
      <c r="C89" s="740" t="e">
        <f>$C$9</f>
        <v>#DIV/0!</v>
      </c>
      <c r="D89" s="731" t="e">
        <f>B89/(1-C89)</f>
        <v>#DIV/0!</v>
      </c>
      <c r="F89" s="731">
        <v>0</v>
      </c>
      <c r="G89" s="731" t="e">
        <f>F89/(1-#REF!)</f>
        <v>#REF!</v>
      </c>
    </row>
    <row r="90" spans="1:7" hidden="1" x14ac:dyDescent="0.4">
      <c r="A90" s="739" t="s">
        <v>804</v>
      </c>
      <c r="B90" s="731">
        <v>1.18140892</v>
      </c>
      <c r="C90" s="740" t="str">
        <f>$C$10</f>
        <v>geen marge toegestaan</v>
      </c>
      <c r="D90" s="731" t="e">
        <f t="shared" ref="D90:D91" si="12">B90/(1-C90)</f>
        <v>#VALUE!</v>
      </c>
      <c r="F90" s="731">
        <v>0</v>
      </c>
      <c r="G90" s="731" t="e">
        <f>F90/(1-#REF!)</f>
        <v>#REF!</v>
      </c>
    </row>
    <row r="91" spans="1:7" hidden="1" x14ac:dyDescent="0.4">
      <c r="A91" s="739" t="s">
        <v>805</v>
      </c>
      <c r="B91" s="731">
        <v>1.0651000000000002</v>
      </c>
      <c r="C91" s="740" t="str">
        <f>$C$11</f>
        <v>geen marge toegestaan</v>
      </c>
      <c r="D91" s="731" t="e">
        <f t="shared" si="12"/>
        <v>#VALUE!</v>
      </c>
      <c r="F91" s="731">
        <v>0</v>
      </c>
      <c r="G91" s="731" t="e">
        <f>F91/(1-#REF!)</f>
        <v>#REF!</v>
      </c>
    </row>
    <row r="92" spans="1:7" hidden="1" x14ac:dyDescent="0.4">
      <c r="F92" s="509"/>
    </row>
    <row r="93" spans="1:7" hidden="1" x14ac:dyDescent="0.4">
      <c r="F93" s="509"/>
    </row>
    <row r="94" spans="1:7" x14ac:dyDescent="0.4">
      <c r="F94" s="509"/>
    </row>
    <row r="95" spans="1:7" s="725" customFormat="1" ht="36" x14ac:dyDescent="0.55000000000000004">
      <c r="A95" s="723" t="s">
        <v>798</v>
      </c>
      <c r="B95" s="724" t="s">
        <v>815</v>
      </c>
      <c r="C95" s="724" t="s">
        <v>800</v>
      </c>
      <c r="D95" s="724" t="s">
        <v>801</v>
      </c>
      <c r="F95" s="724" t="s">
        <v>812</v>
      </c>
      <c r="G95" s="724" t="s">
        <v>801</v>
      </c>
    </row>
    <row r="96" spans="1:7" x14ac:dyDescent="0.4">
      <c r="A96" s="726" t="s">
        <v>802</v>
      </c>
      <c r="B96" s="727"/>
      <c r="C96" s="727"/>
      <c r="D96" s="727"/>
      <c r="F96" s="727"/>
      <c r="G96" s="727"/>
    </row>
    <row r="97" spans="1:7" ht="12.4" customHeight="1" x14ac:dyDescent="0.4">
      <c r="A97" s="650" t="s">
        <v>803</v>
      </c>
      <c r="B97" s="507">
        <f>'Alle factoren'!C28</f>
        <v>1.7422462270883019</v>
      </c>
      <c r="C97" s="751" t="e">
        <f>(D97-B97)/D97</f>
        <v>#DIV/0!</v>
      </c>
      <c r="D97" s="750"/>
      <c r="F97" s="728"/>
      <c r="G97" s="728"/>
    </row>
    <row r="98" spans="1:7" x14ac:dyDescent="0.4">
      <c r="A98" s="650" t="s">
        <v>804</v>
      </c>
      <c r="B98" s="507">
        <f>'Alle factoren'!D28</f>
        <v>1.5613760187080408</v>
      </c>
      <c r="C98" s="507" t="s">
        <v>868</v>
      </c>
      <c r="D98" s="507">
        <f t="shared" ref="D98:D100" si="13">B98</f>
        <v>1.5613760187080408</v>
      </c>
      <c r="F98" s="728"/>
      <c r="G98" s="728"/>
    </row>
    <row r="99" spans="1:7" x14ac:dyDescent="0.4">
      <c r="A99" s="650" t="s">
        <v>817</v>
      </c>
      <c r="B99" s="507">
        <f>'Alle factoren'!E28</f>
        <v>1.3793949517000001</v>
      </c>
      <c r="C99" s="507" t="s">
        <v>868</v>
      </c>
      <c r="D99" s="507">
        <f t="shared" si="13"/>
        <v>1.3793949517000001</v>
      </c>
      <c r="F99" s="728"/>
      <c r="G99" s="728"/>
    </row>
    <row r="100" spans="1:7" x14ac:dyDescent="0.4">
      <c r="A100" s="650" t="s">
        <v>816</v>
      </c>
      <c r="B100" s="507">
        <f>'Alle factoren'!F28</f>
        <v>1.3793949517000001</v>
      </c>
      <c r="C100" s="507" t="s">
        <v>868</v>
      </c>
      <c r="D100" s="507">
        <f t="shared" si="13"/>
        <v>1.3793949517000001</v>
      </c>
      <c r="F100" s="507">
        <f>F99</f>
        <v>0</v>
      </c>
      <c r="G100" s="507">
        <f>G99</f>
        <v>0</v>
      </c>
    </row>
    <row r="101" spans="1:7" x14ac:dyDescent="0.4">
      <c r="A101" s="538"/>
      <c r="B101" s="507"/>
      <c r="C101" s="730"/>
      <c r="D101" s="730"/>
      <c r="F101" s="731"/>
      <c r="G101" s="732"/>
    </row>
    <row r="102" spans="1:7" x14ac:dyDescent="0.4">
      <c r="A102" s="733" t="s">
        <v>806</v>
      </c>
      <c r="B102" s="507"/>
      <c r="C102" s="730"/>
      <c r="D102" s="730"/>
      <c r="F102" s="731"/>
      <c r="G102" s="732"/>
    </row>
    <row r="103" spans="1:7" x14ac:dyDescent="0.4">
      <c r="A103" s="538" t="s">
        <v>803</v>
      </c>
      <c r="B103" s="507">
        <f>'Alle factoren'!C29</f>
        <v>1.4127953317720532</v>
      </c>
      <c r="C103" s="751" t="e">
        <f>(D103-B103)/D103</f>
        <v>#DIV/0!</v>
      </c>
      <c r="D103" s="750"/>
      <c r="F103" s="731">
        <v>0</v>
      </c>
      <c r="G103" s="731" t="e">
        <f>F103/(1-#REF!)</f>
        <v>#REF!</v>
      </c>
    </row>
    <row r="104" spans="1:7" x14ac:dyDescent="0.4">
      <c r="A104" s="538" t="s">
        <v>804</v>
      </c>
      <c r="B104" s="507">
        <f>'Alle factoren'!D29</f>
        <v>1.2147853239656516</v>
      </c>
      <c r="C104" s="507" t="s">
        <v>868</v>
      </c>
      <c r="D104" s="507">
        <f t="shared" ref="D104:D106" si="14">B104</f>
        <v>1.2147853239656516</v>
      </c>
      <c r="F104" s="731">
        <v>0</v>
      </c>
      <c r="G104" s="731" t="e">
        <f>F104/(1-#REF!)</f>
        <v>#REF!</v>
      </c>
    </row>
    <row r="105" spans="1:7" x14ac:dyDescent="0.4">
      <c r="A105" s="650" t="s">
        <v>817</v>
      </c>
      <c r="B105" s="507">
        <f>'Alle factoren'!E29</f>
        <v>1.0731999999999999</v>
      </c>
      <c r="C105" s="507" t="s">
        <v>868</v>
      </c>
      <c r="D105" s="507">
        <f t="shared" si="14"/>
        <v>1.0731999999999999</v>
      </c>
      <c r="F105" s="731">
        <v>0</v>
      </c>
      <c r="G105" s="731" t="e">
        <f>F105/(1-#REF!)</f>
        <v>#REF!</v>
      </c>
    </row>
    <row r="106" spans="1:7" x14ac:dyDescent="0.4">
      <c r="A106" s="650" t="s">
        <v>816</v>
      </c>
      <c r="B106" s="507">
        <f>'Alle factoren'!F29</f>
        <v>1.0731999999999999</v>
      </c>
      <c r="C106" s="507" t="s">
        <v>868</v>
      </c>
      <c r="D106" s="507">
        <f t="shared" si="14"/>
        <v>1.0731999999999999</v>
      </c>
      <c r="F106" s="731">
        <f>F105</f>
        <v>0</v>
      </c>
      <c r="G106" s="732" t="e">
        <f>G105</f>
        <v>#REF!</v>
      </c>
    </row>
    <row r="107" spans="1:7" x14ac:dyDescent="0.4">
      <c r="B107" s="320"/>
      <c r="C107" s="509"/>
      <c r="D107" s="509"/>
      <c r="F107" s="320"/>
      <c r="G107" s="509"/>
    </row>
    <row r="108" spans="1:7" hidden="1" x14ac:dyDescent="0.4">
      <c r="C108" s="509"/>
      <c r="D108" s="509"/>
      <c r="F108" s="509"/>
      <c r="G108" s="509"/>
    </row>
    <row r="109" spans="1:7" s="725" customFormat="1" ht="36" hidden="1" x14ac:dyDescent="0.55000000000000004">
      <c r="A109" s="736" t="s">
        <v>798</v>
      </c>
      <c r="B109" s="737" t="s">
        <v>813</v>
      </c>
      <c r="C109" s="737" t="s">
        <v>800</v>
      </c>
      <c r="D109" s="737" t="s">
        <v>801</v>
      </c>
      <c r="F109" s="737" t="s">
        <v>813</v>
      </c>
      <c r="G109" s="737" t="s">
        <v>801</v>
      </c>
    </row>
    <row r="110" spans="1:7" hidden="1" x14ac:dyDescent="0.4">
      <c r="A110" s="738" t="s">
        <v>802</v>
      </c>
      <c r="B110" s="732"/>
      <c r="C110" s="732"/>
      <c r="D110" s="732"/>
      <c r="F110" s="732"/>
      <c r="G110" s="732"/>
    </row>
    <row r="111" spans="1:7" hidden="1" x14ac:dyDescent="0.4">
      <c r="A111" s="739" t="s">
        <v>803</v>
      </c>
      <c r="B111" s="731"/>
      <c r="C111" s="741" t="e">
        <f>(D111-B111)/D111</f>
        <v>#DIV/0!</v>
      </c>
      <c r="D111" s="742"/>
      <c r="F111" s="742"/>
      <c r="G111" s="742"/>
    </row>
    <row r="112" spans="1:7" hidden="1" x14ac:dyDescent="0.4">
      <c r="A112" s="739" t="s">
        <v>804</v>
      </c>
      <c r="B112" s="731"/>
      <c r="C112" s="741" t="e">
        <f t="shared" ref="C112:C113" si="15">(D112-B112)/D112</f>
        <v>#DIV/0!</v>
      </c>
      <c r="D112" s="742"/>
      <c r="F112" s="742"/>
      <c r="G112" s="742"/>
    </row>
    <row r="113" spans="1:7" hidden="1" x14ac:dyDescent="0.4">
      <c r="A113" s="739" t="s">
        <v>805</v>
      </c>
      <c r="B113" s="731"/>
      <c r="C113" s="741" t="e">
        <f t="shared" si="15"/>
        <v>#DIV/0!</v>
      </c>
      <c r="D113" s="742"/>
      <c r="F113" s="742"/>
      <c r="G113" s="742"/>
    </row>
    <row r="114" spans="1:7" hidden="1" x14ac:dyDescent="0.4">
      <c r="A114" s="739"/>
      <c r="B114" s="731"/>
      <c r="C114" s="732"/>
      <c r="D114" s="732"/>
      <c r="F114" s="731"/>
      <c r="G114" s="732"/>
    </row>
  </sheetData>
  <sheetProtection algorithmName="SHA-512" hashValue="JO9HnVZAXQA8C0S57xGoIs053XvO7gnJRgFu82wJEiTmkFyMqv5Fl/hY2vNlAUyTOBJw9bMFd+lWIUJUln757w==" saltValue="X1s2Ei2sPMglD4VUUk4+Ng==" spinCount="100000" sheet="1" objects="1" scenarios="1" selectLockedCells="1"/>
  <mergeCells count="24573">
    <mergeCell ref="XFA4:XFB4"/>
    <mergeCell ref="XFC4:XFD4"/>
    <mergeCell ref="XEO4:XEP4"/>
    <mergeCell ref="XEQ4:XER4"/>
    <mergeCell ref="XES4:XET4"/>
    <mergeCell ref="XEU4:XEV4"/>
    <mergeCell ref="XEW4:XEX4"/>
    <mergeCell ref="XEY4:XEZ4"/>
    <mergeCell ref="XEC4:XED4"/>
    <mergeCell ref="XEE4:XEF4"/>
    <mergeCell ref="XEG4:XEH4"/>
    <mergeCell ref="XEI4:XEJ4"/>
    <mergeCell ref="XEK4:XEL4"/>
    <mergeCell ref="XEM4:XEN4"/>
    <mergeCell ref="XDQ4:XDR4"/>
    <mergeCell ref="XDS4:XDT4"/>
    <mergeCell ref="XDU4:XDV4"/>
    <mergeCell ref="XDW4:XDX4"/>
    <mergeCell ref="XDY4:XDZ4"/>
    <mergeCell ref="XEA4:XEB4"/>
    <mergeCell ref="XDE4:XDF4"/>
    <mergeCell ref="XDG4:XDH4"/>
    <mergeCell ref="XDI4:XDJ4"/>
    <mergeCell ref="XDK4:XDL4"/>
    <mergeCell ref="XDM4:XDN4"/>
    <mergeCell ref="XDO4:XDP4"/>
    <mergeCell ref="XCS4:XCT4"/>
    <mergeCell ref="XCU4:XCV4"/>
    <mergeCell ref="XCW4:XCX4"/>
    <mergeCell ref="XCY4:XCZ4"/>
    <mergeCell ref="XDA4:XDB4"/>
    <mergeCell ref="XDC4:XDD4"/>
    <mergeCell ref="XCG4:XCH4"/>
    <mergeCell ref="XCI4:XCJ4"/>
    <mergeCell ref="XCK4:XCL4"/>
    <mergeCell ref="XCM4:XCN4"/>
    <mergeCell ref="XCO4:XCP4"/>
    <mergeCell ref="XCQ4:XCR4"/>
    <mergeCell ref="XBU4:XBV4"/>
    <mergeCell ref="XBW4:XBX4"/>
    <mergeCell ref="XBY4:XBZ4"/>
    <mergeCell ref="XCA4:XCB4"/>
    <mergeCell ref="XCC4:XCD4"/>
    <mergeCell ref="XCE4:XCF4"/>
    <mergeCell ref="XBI4:XBJ4"/>
    <mergeCell ref="XBK4:XBL4"/>
    <mergeCell ref="XBM4:XBN4"/>
    <mergeCell ref="XBO4:XBP4"/>
    <mergeCell ref="XBQ4:XBR4"/>
    <mergeCell ref="XBS4:XBT4"/>
    <mergeCell ref="XAW4:XAX4"/>
    <mergeCell ref="XAY4:XAZ4"/>
    <mergeCell ref="XBA4:XBB4"/>
    <mergeCell ref="XBC4:XBD4"/>
    <mergeCell ref="XBE4:XBF4"/>
    <mergeCell ref="XBG4:XBH4"/>
    <mergeCell ref="XAK4:XAL4"/>
    <mergeCell ref="XAM4:XAN4"/>
    <mergeCell ref="XAO4:XAP4"/>
    <mergeCell ref="XAQ4:XAR4"/>
    <mergeCell ref="XAS4:XAT4"/>
    <mergeCell ref="XAU4:XAV4"/>
    <mergeCell ref="WZY4:WZZ4"/>
    <mergeCell ref="XAA4:XAB4"/>
    <mergeCell ref="XAC4:XAD4"/>
    <mergeCell ref="XAE4:XAF4"/>
    <mergeCell ref="XAG4:XAH4"/>
    <mergeCell ref="XAI4:XAJ4"/>
    <mergeCell ref="WZM4:WZN4"/>
    <mergeCell ref="WZO4:WZP4"/>
    <mergeCell ref="WZQ4:WZR4"/>
    <mergeCell ref="WZS4:WZT4"/>
    <mergeCell ref="WZU4:WZV4"/>
    <mergeCell ref="WZW4:WZX4"/>
    <mergeCell ref="WZA4:WZB4"/>
    <mergeCell ref="WZC4:WZD4"/>
    <mergeCell ref="WZE4:WZF4"/>
    <mergeCell ref="WZG4:WZH4"/>
    <mergeCell ref="WZI4:WZJ4"/>
    <mergeCell ref="WZK4:WZL4"/>
    <mergeCell ref="WYO4:WYP4"/>
    <mergeCell ref="WYQ4:WYR4"/>
    <mergeCell ref="WYS4:WYT4"/>
    <mergeCell ref="WYU4:WYV4"/>
    <mergeCell ref="WYW4:WYX4"/>
    <mergeCell ref="WYY4:WYZ4"/>
    <mergeCell ref="WYC4:WYD4"/>
    <mergeCell ref="WYE4:WYF4"/>
    <mergeCell ref="WYG4:WYH4"/>
    <mergeCell ref="WYI4:WYJ4"/>
    <mergeCell ref="WYK4:WYL4"/>
    <mergeCell ref="WYM4:WYN4"/>
    <mergeCell ref="WXQ4:WXR4"/>
    <mergeCell ref="WXS4:WXT4"/>
    <mergeCell ref="WXU4:WXV4"/>
    <mergeCell ref="WXW4:WXX4"/>
    <mergeCell ref="WXY4:WXZ4"/>
    <mergeCell ref="WYA4:WYB4"/>
    <mergeCell ref="WXE4:WXF4"/>
    <mergeCell ref="WXG4:WXH4"/>
    <mergeCell ref="WXI4:WXJ4"/>
    <mergeCell ref="WXK4:WXL4"/>
    <mergeCell ref="WXM4:WXN4"/>
    <mergeCell ref="WXO4:WXP4"/>
    <mergeCell ref="WWS4:WWT4"/>
    <mergeCell ref="WWU4:WWV4"/>
    <mergeCell ref="WWW4:WWX4"/>
    <mergeCell ref="WWY4:WWZ4"/>
    <mergeCell ref="WXA4:WXB4"/>
    <mergeCell ref="WXC4:WXD4"/>
    <mergeCell ref="WWG4:WWH4"/>
    <mergeCell ref="WWI4:WWJ4"/>
    <mergeCell ref="WWK4:WWL4"/>
    <mergeCell ref="WWM4:WWN4"/>
    <mergeCell ref="WWO4:WWP4"/>
    <mergeCell ref="WWQ4:WWR4"/>
    <mergeCell ref="WVU4:WVV4"/>
    <mergeCell ref="WVW4:WVX4"/>
    <mergeCell ref="WVY4:WVZ4"/>
    <mergeCell ref="WWA4:WWB4"/>
    <mergeCell ref="WWC4:WWD4"/>
    <mergeCell ref="WWE4:WWF4"/>
    <mergeCell ref="WVI4:WVJ4"/>
    <mergeCell ref="WVK4:WVL4"/>
    <mergeCell ref="WVM4:WVN4"/>
    <mergeCell ref="WVO4:WVP4"/>
    <mergeCell ref="WVQ4:WVR4"/>
    <mergeCell ref="WVS4:WVT4"/>
    <mergeCell ref="WUW4:WUX4"/>
    <mergeCell ref="WUY4:WUZ4"/>
    <mergeCell ref="WVA4:WVB4"/>
    <mergeCell ref="WVC4:WVD4"/>
    <mergeCell ref="WVE4:WVF4"/>
    <mergeCell ref="WVG4:WVH4"/>
    <mergeCell ref="WUK4:WUL4"/>
    <mergeCell ref="WUM4:WUN4"/>
    <mergeCell ref="WUO4:WUP4"/>
    <mergeCell ref="WUQ4:WUR4"/>
    <mergeCell ref="WUS4:WUT4"/>
    <mergeCell ref="WUU4:WUV4"/>
    <mergeCell ref="WTY4:WTZ4"/>
    <mergeCell ref="WUA4:WUB4"/>
    <mergeCell ref="WUC4:WUD4"/>
    <mergeCell ref="WUE4:WUF4"/>
    <mergeCell ref="WUG4:WUH4"/>
    <mergeCell ref="WUI4:WUJ4"/>
    <mergeCell ref="WTM4:WTN4"/>
    <mergeCell ref="WTO4:WTP4"/>
    <mergeCell ref="WTQ4:WTR4"/>
    <mergeCell ref="WTS4:WTT4"/>
    <mergeCell ref="WTU4:WTV4"/>
    <mergeCell ref="WTW4:WTX4"/>
    <mergeCell ref="WTA4:WTB4"/>
    <mergeCell ref="WTC4:WTD4"/>
    <mergeCell ref="WTE4:WTF4"/>
    <mergeCell ref="WTG4:WTH4"/>
    <mergeCell ref="WTI4:WTJ4"/>
    <mergeCell ref="WTK4:WTL4"/>
    <mergeCell ref="WSO4:WSP4"/>
    <mergeCell ref="WSQ4:WSR4"/>
    <mergeCell ref="WSS4:WST4"/>
    <mergeCell ref="WSU4:WSV4"/>
    <mergeCell ref="WSW4:WSX4"/>
    <mergeCell ref="WSY4:WSZ4"/>
    <mergeCell ref="WSC4:WSD4"/>
    <mergeCell ref="WSE4:WSF4"/>
    <mergeCell ref="WSG4:WSH4"/>
    <mergeCell ref="WSI4:WSJ4"/>
    <mergeCell ref="WSK4:WSL4"/>
    <mergeCell ref="WSM4:WSN4"/>
    <mergeCell ref="WRQ4:WRR4"/>
    <mergeCell ref="WRS4:WRT4"/>
    <mergeCell ref="WRU4:WRV4"/>
    <mergeCell ref="WRW4:WRX4"/>
    <mergeCell ref="WRY4:WRZ4"/>
    <mergeCell ref="WSA4:WSB4"/>
    <mergeCell ref="WRE4:WRF4"/>
    <mergeCell ref="WRG4:WRH4"/>
    <mergeCell ref="WRI4:WRJ4"/>
    <mergeCell ref="WRK4:WRL4"/>
    <mergeCell ref="WRM4:WRN4"/>
    <mergeCell ref="WRO4:WRP4"/>
    <mergeCell ref="WQS4:WQT4"/>
    <mergeCell ref="WQU4:WQV4"/>
    <mergeCell ref="WQW4:WQX4"/>
    <mergeCell ref="WQY4:WQZ4"/>
    <mergeCell ref="WRA4:WRB4"/>
    <mergeCell ref="WRC4:WRD4"/>
    <mergeCell ref="WQG4:WQH4"/>
    <mergeCell ref="WQI4:WQJ4"/>
    <mergeCell ref="WQK4:WQL4"/>
    <mergeCell ref="WQM4:WQN4"/>
    <mergeCell ref="WQO4:WQP4"/>
    <mergeCell ref="WQQ4:WQR4"/>
    <mergeCell ref="WPU4:WPV4"/>
    <mergeCell ref="WPW4:WPX4"/>
    <mergeCell ref="WPY4:WPZ4"/>
    <mergeCell ref="WQA4:WQB4"/>
    <mergeCell ref="WQC4:WQD4"/>
    <mergeCell ref="WQE4:WQF4"/>
    <mergeCell ref="WPI4:WPJ4"/>
    <mergeCell ref="WPK4:WPL4"/>
    <mergeCell ref="WPM4:WPN4"/>
    <mergeCell ref="WPO4:WPP4"/>
    <mergeCell ref="WPQ4:WPR4"/>
    <mergeCell ref="WPS4:WPT4"/>
    <mergeCell ref="WOW4:WOX4"/>
    <mergeCell ref="WOY4:WOZ4"/>
    <mergeCell ref="WPA4:WPB4"/>
    <mergeCell ref="WPC4:WPD4"/>
    <mergeCell ref="WPE4:WPF4"/>
    <mergeCell ref="WPG4:WPH4"/>
    <mergeCell ref="WOK4:WOL4"/>
    <mergeCell ref="WOM4:WON4"/>
    <mergeCell ref="WOO4:WOP4"/>
    <mergeCell ref="WOQ4:WOR4"/>
    <mergeCell ref="WOS4:WOT4"/>
    <mergeCell ref="WOU4:WOV4"/>
    <mergeCell ref="WNY4:WNZ4"/>
    <mergeCell ref="WOA4:WOB4"/>
    <mergeCell ref="WOC4:WOD4"/>
    <mergeCell ref="WOE4:WOF4"/>
    <mergeCell ref="WOG4:WOH4"/>
    <mergeCell ref="WOI4:WOJ4"/>
    <mergeCell ref="WNM4:WNN4"/>
    <mergeCell ref="WNO4:WNP4"/>
    <mergeCell ref="WNQ4:WNR4"/>
    <mergeCell ref="WNS4:WNT4"/>
    <mergeCell ref="WNU4:WNV4"/>
    <mergeCell ref="WNW4:WNX4"/>
    <mergeCell ref="WNA4:WNB4"/>
    <mergeCell ref="WNC4:WND4"/>
    <mergeCell ref="WNE4:WNF4"/>
    <mergeCell ref="WNG4:WNH4"/>
    <mergeCell ref="WNI4:WNJ4"/>
    <mergeCell ref="WNK4:WNL4"/>
    <mergeCell ref="WMO4:WMP4"/>
    <mergeCell ref="WMQ4:WMR4"/>
    <mergeCell ref="WMS4:WMT4"/>
    <mergeCell ref="WMU4:WMV4"/>
    <mergeCell ref="WMW4:WMX4"/>
    <mergeCell ref="WMY4:WMZ4"/>
    <mergeCell ref="WMC4:WMD4"/>
    <mergeCell ref="WME4:WMF4"/>
    <mergeCell ref="WMG4:WMH4"/>
    <mergeCell ref="WMI4:WMJ4"/>
    <mergeCell ref="WMK4:WML4"/>
    <mergeCell ref="WMM4:WMN4"/>
    <mergeCell ref="WLQ4:WLR4"/>
    <mergeCell ref="WLS4:WLT4"/>
    <mergeCell ref="WLU4:WLV4"/>
    <mergeCell ref="WLW4:WLX4"/>
    <mergeCell ref="WLY4:WLZ4"/>
    <mergeCell ref="WMA4:WMB4"/>
    <mergeCell ref="WLE4:WLF4"/>
    <mergeCell ref="WLG4:WLH4"/>
    <mergeCell ref="WLI4:WLJ4"/>
    <mergeCell ref="WLK4:WLL4"/>
    <mergeCell ref="WLM4:WLN4"/>
    <mergeCell ref="WLO4:WLP4"/>
    <mergeCell ref="WKS4:WKT4"/>
    <mergeCell ref="WKU4:WKV4"/>
    <mergeCell ref="WKW4:WKX4"/>
    <mergeCell ref="WKY4:WKZ4"/>
    <mergeCell ref="WLA4:WLB4"/>
    <mergeCell ref="WLC4:WLD4"/>
    <mergeCell ref="WKG4:WKH4"/>
    <mergeCell ref="WKI4:WKJ4"/>
    <mergeCell ref="WKK4:WKL4"/>
    <mergeCell ref="WKM4:WKN4"/>
    <mergeCell ref="WKO4:WKP4"/>
    <mergeCell ref="WKQ4:WKR4"/>
    <mergeCell ref="WJU4:WJV4"/>
    <mergeCell ref="WJW4:WJX4"/>
    <mergeCell ref="WJY4:WJZ4"/>
    <mergeCell ref="WKA4:WKB4"/>
    <mergeCell ref="WKC4:WKD4"/>
    <mergeCell ref="WKE4:WKF4"/>
    <mergeCell ref="WJI4:WJJ4"/>
    <mergeCell ref="WJK4:WJL4"/>
    <mergeCell ref="WJM4:WJN4"/>
    <mergeCell ref="WJO4:WJP4"/>
    <mergeCell ref="WJQ4:WJR4"/>
    <mergeCell ref="WJS4:WJT4"/>
    <mergeCell ref="WIW4:WIX4"/>
    <mergeCell ref="WIY4:WIZ4"/>
    <mergeCell ref="WJA4:WJB4"/>
    <mergeCell ref="WJC4:WJD4"/>
    <mergeCell ref="WJE4:WJF4"/>
    <mergeCell ref="WJG4:WJH4"/>
    <mergeCell ref="WIK4:WIL4"/>
    <mergeCell ref="WIM4:WIN4"/>
    <mergeCell ref="WIO4:WIP4"/>
    <mergeCell ref="WIQ4:WIR4"/>
    <mergeCell ref="WIS4:WIT4"/>
    <mergeCell ref="WIU4:WIV4"/>
    <mergeCell ref="WHY4:WHZ4"/>
    <mergeCell ref="WIA4:WIB4"/>
    <mergeCell ref="WIC4:WID4"/>
    <mergeCell ref="WIE4:WIF4"/>
    <mergeCell ref="WIG4:WIH4"/>
    <mergeCell ref="WII4:WIJ4"/>
    <mergeCell ref="WHM4:WHN4"/>
    <mergeCell ref="WHO4:WHP4"/>
    <mergeCell ref="WHQ4:WHR4"/>
    <mergeCell ref="WHS4:WHT4"/>
    <mergeCell ref="WHU4:WHV4"/>
    <mergeCell ref="WHW4:WHX4"/>
    <mergeCell ref="WHA4:WHB4"/>
    <mergeCell ref="WHC4:WHD4"/>
    <mergeCell ref="WHE4:WHF4"/>
    <mergeCell ref="WHG4:WHH4"/>
    <mergeCell ref="WHI4:WHJ4"/>
    <mergeCell ref="WHK4:WHL4"/>
    <mergeCell ref="WGO4:WGP4"/>
    <mergeCell ref="WGQ4:WGR4"/>
    <mergeCell ref="WGS4:WGT4"/>
    <mergeCell ref="WGU4:WGV4"/>
    <mergeCell ref="WGW4:WGX4"/>
    <mergeCell ref="WGY4:WGZ4"/>
    <mergeCell ref="WGC4:WGD4"/>
    <mergeCell ref="WGE4:WGF4"/>
    <mergeCell ref="WGG4:WGH4"/>
    <mergeCell ref="WGI4:WGJ4"/>
    <mergeCell ref="WGK4:WGL4"/>
    <mergeCell ref="WGM4:WGN4"/>
    <mergeCell ref="WFQ4:WFR4"/>
    <mergeCell ref="WFS4:WFT4"/>
    <mergeCell ref="WFU4:WFV4"/>
    <mergeCell ref="WFW4:WFX4"/>
    <mergeCell ref="WFY4:WFZ4"/>
    <mergeCell ref="WGA4:WGB4"/>
    <mergeCell ref="WFE4:WFF4"/>
    <mergeCell ref="WFG4:WFH4"/>
    <mergeCell ref="WFI4:WFJ4"/>
    <mergeCell ref="WFK4:WFL4"/>
    <mergeCell ref="WFM4:WFN4"/>
    <mergeCell ref="WFO4:WFP4"/>
    <mergeCell ref="WES4:WET4"/>
    <mergeCell ref="WEU4:WEV4"/>
    <mergeCell ref="WEW4:WEX4"/>
    <mergeCell ref="WEY4:WEZ4"/>
    <mergeCell ref="WFA4:WFB4"/>
    <mergeCell ref="WFC4:WFD4"/>
    <mergeCell ref="WEG4:WEH4"/>
    <mergeCell ref="WEI4:WEJ4"/>
    <mergeCell ref="WEK4:WEL4"/>
    <mergeCell ref="WEM4:WEN4"/>
    <mergeCell ref="WEO4:WEP4"/>
    <mergeCell ref="WEQ4:WER4"/>
    <mergeCell ref="WDU4:WDV4"/>
    <mergeCell ref="WDW4:WDX4"/>
    <mergeCell ref="WDY4:WDZ4"/>
    <mergeCell ref="WEA4:WEB4"/>
    <mergeCell ref="WEC4:WED4"/>
    <mergeCell ref="WEE4:WEF4"/>
    <mergeCell ref="WDI4:WDJ4"/>
    <mergeCell ref="WDK4:WDL4"/>
    <mergeCell ref="WDM4:WDN4"/>
    <mergeCell ref="WDO4:WDP4"/>
    <mergeCell ref="WDQ4:WDR4"/>
    <mergeCell ref="WDS4:WDT4"/>
    <mergeCell ref="WCW4:WCX4"/>
    <mergeCell ref="WCY4:WCZ4"/>
    <mergeCell ref="WDA4:WDB4"/>
    <mergeCell ref="WDC4:WDD4"/>
    <mergeCell ref="WDE4:WDF4"/>
    <mergeCell ref="WDG4:WDH4"/>
    <mergeCell ref="WCK4:WCL4"/>
    <mergeCell ref="WCM4:WCN4"/>
    <mergeCell ref="WCO4:WCP4"/>
    <mergeCell ref="WCQ4:WCR4"/>
    <mergeCell ref="WCS4:WCT4"/>
    <mergeCell ref="WCU4:WCV4"/>
    <mergeCell ref="WBY4:WBZ4"/>
    <mergeCell ref="WCA4:WCB4"/>
    <mergeCell ref="WCC4:WCD4"/>
    <mergeCell ref="WCE4:WCF4"/>
    <mergeCell ref="WCG4:WCH4"/>
    <mergeCell ref="WCI4:WCJ4"/>
    <mergeCell ref="WBM4:WBN4"/>
    <mergeCell ref="WBO4:WBP4"/>
    <mergeCell ref="WBQ4:WBR4"/>
    <mergeCell ref="WBS4:WBT4"/>
    <mergeCell ref="WBU4:WBV4"/>
    <mergeCell ref="WBW4:WBX4"/>
    <mergeCell ref="WBA4:WBB4"/>
    <mergeCell ref="WBC4:WBD4"/>
    <mergeCell ref="WBE4:WBF4"/>
    <mergeCell ref="WBG4:WBH4"/>
    <mergeCell ref="WBI4:WBJ4"/>
    <mergeCell ref="WBK4:WBL4"/>
    <mergeCell ref="WAO4:WAP4"/>
    <mergeCell ref="WAQ4:WAR4"/>
    <mergeCell ref="WAS4:WAT4"/>
    <mergeCell ref="WAU4:WAV4"/>
    <mergeCell ref="WAW4:WAX4"/>
    <mergeCell ref="WAY4:WAZ4"/>
    <mergeCell ref="WAC4:WAD4"/>
    <mergeCell ref="WAE4:WAF4"/>
    <mergeCell ref="WAG4:WAH4"/>
    <mergeCell ref="WAI4:WAJ4"/>
    <mergeCell ref="WAK4:WAL4"/>
    <mergeCell ref="WAM4:WAN4"/>
    <mergeCell ref="VZQ4:VZR4"/>
    <mergeCell ref="VZS4:VZT4"/>
    <mergeCell ref="VZU4:VZV4"/>
    <mergeCell ref="VZW4:VZX4"/>
    <mergeCell ref="VZY4:VZZ4"/>
    <mergeCell ref="WAA4:WAB4"/>
    <mergeCell ref="VZE4:VZF4"/>
    <mergeCell ref="VZG4:VZH4"/>
    <mergeCell ref="VZI4:VZJ4"/>
    <mergeCell ref="VZK4:VZL4"/>
    <mergeCell ref="VZM4:VZN4"/>
    <mergeCell ref="VZO4:VZP4"/>
    <mergeCell ref="VYS4:VYT4"/>
    <mergeCell ref="VYU4:VYV4"/>
    <mergeCell ref="VYW4:VYX4"/>
    <mergeCell ref="VYY4:VYZ4"/>
    <mergeCell ref="VZA4:VZB4"/>
    <mergeCell ref="VZC4:VZD4"/>
    <mergeCell ref="VYG4:VYH4"/>
    <mergeCell ref="VYI4:VYJ4"/>
    <mergeCell ref="VYK4:VYL4"/>
    <mergeCell ref="VYM4:VYN4"/>
    <mergeCell ref="VYO4:VYP4"/>
    <mergeCell ref="VYQ4:VYR4"/>
    <mergeCell ref="VXU4:VXV4"/>
    <mergeCell ref="VXW4:VXX4"/>
    <mergeCell ref="VXY4:VXZ4"/>
    <mergeCell ref="VYA4:VYB4"/>
    <mergeCell ref="VYC4:VYD4"/>
    <mergeCell ref="VYE4:VYF4"/>
    <mergeCell ref="VXI4:VXJ4"/>
    <mergeCell ref="VXK4:VXL4"/>
    <mergeCell ref="VXM4:VXN4"/>
    <mergeCell ref="VXO4:VXP4"/>
    <mergeCell ref="VXQ4:VXR4"/>
    <mergeCell ref="VXS4:VXT4"/>
    <mergeCell ref="VWW4:VWX4"/>
    <mergeCell ref="VWY4:VWZ4"/>
    <mergeCell ref="VXA4:VXB4"/>
    <mergeCell ref="VXC4:VXD4"/>
    <mergeCell ref="VXE4:VXF4"/>
    <mergeCell ref="VXG4:VXH4"/>
    <mergeCell ref="VWK4:VWL4"/>
    <mergeCell ref="VWM4:VWN4"/>
    <mergeCell ref="VWO4:VWP4"/>
    <mergeCell ref="VWQ4:VWR4"/>
    <mergeCell ref="VWS4:VWT4"/>
    <mergeCell ref="VWU4:VWV4"/>
    <mergeCell ref="VVY4:VVZ4"/>
    <mergeCell ref="VWA4:VWB4"/>
    <mergeCell ref="VWC4:VWD4"/>
    <mergeCell ref="VWE4:VWF4"/>
    <mergeCell ref="VWG4:VWH4"/>
    <mergeCell ref="VWI4:VWJ4"/>
    <mergeCell ref="VVM4:VVN4"/>
    <mergeCell ref="VVO4:VVP4"/>
    <mergeCell ref="VVQ4:VVR4"/>
    <mergeCell ref="VVS4:VVT4"/>
    <mergeCell ref="VVU4:VVV4"/>
    <mergeCell ref="VVW4:VVX4"/>
    <mergeCell ref="VVA4:VVB4"/>
    <mergeCell ref="VVC4:VVD4"/>
    <mergeCell ref="VVE4:VVF4"/>
    <mergeCell ref="VVG4:VVH4"/>
    <mergeCell ref="VVI4:VVJ4"/>
    <mergeCell ref="VVK4:VVL4"/>
    <mergeCell ref="VUO4:VUP4"/>
    <mergeCell ref="VUQ4:VUR4"/>
    <mergeCell ref="VUS4:VUT4"/>
    <mergeCell ref="VUU4:VUV4"/>
    <mergeCell ref="VUW4:VUX4"/>
    <mergeCell ref="VUY4:VUZ4"/>
    <mergeCell ref="VUC4:VUD4"/>
    <mergeCell ref="VUE4:VUF4"/>
    <mergeCell ref="VUG4:VUH4"/>
    <mergeCell ref="VUI4:VUJ4"/>
    <mergeCell ref="VUK4:VUL4"/>
    <mergeCell ref="VUM4:VUN4"/>
    <mergeCell ref="VTQ4:VTR4"/>
    <mergeCell ref="VTS4:VTT4"/>
    <mergeCell ref="VTU4:VTV4"/>
    <mergeCell ref="VTW4:VTX4"/>
    <mergeCell ref="VTY4:VTZ4"/>
    <mergeCell ref="VUA4:VUB4"/>
    <mergeCell ref="VTE4:VTF4"/>
    <mergeCell ref="VTG4:VTH4"/>
    <mergeCell ref="VTI4:VTJ4"/>
    <mergeCell ref="VTK4:VTL4"/>
    <mergeCell ref="VTM4:VTN4"/>
    <mergeCell ref="VTO4:VTP4"/>
    <mergeCell ref="VSS4:VST4"/>
    <mergeCell ref="VSU4:VSV4"/>
    <mergeCell ref="VSW4:VSX4"/>
    <mergeCell ref="VSY4:VSZ4"/>
    <mergeCell ref="VTA4:VTB4"/>
    <mergeCell ref="VTC4:VTD4"/>
    <mergeCell ref="VSG4:VSH4"/>
    <mergeCell ref="VSI4:VSJ4"/>
    <mergeCell ref="VSK4:VSL4"/>
    <mergeCell ref="VSM4:VSN4"/>
    <mergeCell ref="VSO4:VSP4"/>
    <mergeCell ref="VSQ4:VSR4"/>
    <mergeCell ref="VRU4:VRV4"/>
    <mergeCell ref="VRW4:VRX4"/>
    <mergeCell ref="VRY4:VRZ4"/>
    <mergeCell ref="VSA4:VSB4"/>
    <mergeCell ref="VSC4:VSD4"/>
    <mergeCell ref="VSE4:VSF4"/>
    <mergeCell ref="VRI4:VRJ4"/>
    <mergeCell ref="VRK4:VRL4"/>
    <mergeCell ref="VRM4:VRN4"/>
    <mergeCell ref="VRO4:VRP4"/>
    <mergeCell ref="VRQ4:VRR4"/>
    <mergeCell ref="VRS4:VRT4"/>
    <mergeCell ref="VQW4:VQX4"/>
    <mergeCell ref="VQY4:VQZ4"/>
    <mergeCell ref="VRA4:VRB4"/>
    <mergeCell ref="VRC4:VRD4"/>
    <mergeCell ref="VRE4:VRF4"/>
    <mergeCell ref="VRG4:VRH4"/>
    <mergeCell ref="VQK4:VQL4"/>
    <mergeCell ref="VQM4:VQN4"/>
    <mergeCell ref="VQO4:VQP4"/>
    <mergeCell ref="VQQ4:VQR4"/>
    <mergeCell ref="VQS4:VQT4"/>
    <mergeCell ref="VQU4:VQV4"/>
    <mergeCell ref="VPY4:VPZ4"/>
    <mergeCell ref="VQA4:VQB4"/>
    <mergeCell ref="VQC4:VQD4"/>
    <mergeCell ref="VQE4:VQF4"/>
    <mergeCell ref="VQG4:VQH4"/>
    <mergeCell ref="VQI4:VQJ4"/>
    <mergeCell ref="VPM4:VPN4"/>
    <mergeCell ref="VPO4:VPP4"/>
    <mergeCell ref="VPQ4:VPR4"/>
    <mergeCell ref="VPS4:VPT4"/>
    <mergeCell ref="VPU4:VPV4"/>
    <mergeCell ref="VPW4:VPX4"/>
    <mergeCell ref="VPA4:VPB4"/>
    <mergeCell ref="VPC4:VPD4"/>
    <mergeCell ref="VPE4:VPF4"/>
    <mergeCell ref="VPG4:VPH4"/>
    <mergeCell ref="VPI4:VPJ4"/>
    <mergeCell ref="VPK4:VPL4"/>
    <mergeCell ref="VOO4:VOP4"/>
    <mergeCell ref="VOQ4:VOR4"/>
    <mergeCell ref="VOS4:VOT4"/>
    <mergeCell ref="VOU4:VOV4"/>
    <mergeCell ref="VOW4:VOX4"/>
    <mergeCell ref="VOY4:VOZ4"/>
    <mergeCell ref="VOC4:VOD4"/>
    <mergeCell ref="VOE4:VOF4"/>
    <mergeCell ref="VOG4:VOH4"/>
    <mergeCell ref="VOI4:VOJ4"/>
    <mergeCell ref="VOK4:VOL4"/>
    <mergeCell ref="VOM4:VON4"/>
    <mergeCell ref="VNQ4:VNR4"/>
    <mergeCell ref="VNS4:VNT4"/>
    <mergeCell ref="VNU4:VNV4"/>
    <mergeCell ref="VNW4:VNX4"/>
    <mergeCell ref="VNY4:VNZ4"/>
    <mergeCell ref="VOA4:VOB4"/>
    <mergeCell ref="VNE4:VNF4"/>
    <mergeCell ref="VNG4:VNH4"/>
    <mergeCell ref="VNI4:VNJ4"/>
    <mergeCell ref="VNK4:VNL4"/>
    <mergeCell ref="VNM4:VNN4"/>
    <mergeCell ref="VNO4:VNP4"/>
    <mergeCell ref="VMS4:VMT4"/>
    <mergeCell ref="VMU4:VMV4"/>
    <mergeCell ref="VMW4:VMX4"/>
    <mergeCell ref="VMY4:VMZ4"/>
    <mergeCell ref="VNA4:VNB4"/>
    <mergeCell ref="VNC4:VND4"/>
    <mergeCell ref="VMG4:VMH4"/>
    <mergeCell ref="VMI4:VMJ4"/>
    <mergeCell ref="VMK4:VML4"/>
    <mergeCell ref="VMM4:VMN4"/>
    <mergeCell ref="VMO4:VMP4"/>
    <mergeCell ref="VMQ4:VMR4"/>
    <mergeCell ref="VLU4:VLV4"/>
    <mergeCell ref="VLW4:VLX4"/>
    <mergeCell ref="VLY4:VLZ4"/>
    <mergeCell ref="VMA4:VMB4"/>
    <mergeCell ref="VMC4:VMD4"/>
    <mergeCell ref="VME4:VMF4"/>
    <mergeCell ref="VLI4:VLJ4"/>
    <mergeCell ref="VLK4:VLL4"/>
    <mergeCell ref="VLM4:VLN4"/>
    <mergeCell ref="VLO4:VLP4"/>
    <mergeCell ref="VLQ4:VLR4"/>
    <mergeCell ref="VLS4:VLT4"/>
    <mergeCell ref="VKW4:VKX4"/>
    <mergeCell ref="VKY4:VKZ4"/>
    <mergeCell ref="VLA4:VLB4"/>
    <mergeCell ref="VLC4:VLD4"/>
    <mergeCell ref="VLE4:VLF4"/>
    <mergeCell ref="VLG4:VLH4"/>
    <mergeCell ref="VKK4:VKL4"/>
    <mergeCell ref="VKM4:VKN4"/>
    <mergeCell ref="VKO4:VKP4"/>
    <mergeCell ref="VKQ4:VKR4"/>
    <mergeCell ref="VKS4:VKT4"/>
    <mergeCell ref="VKU4:VKV4"/>
    <mergeCell ref="VJY4:VJZ4"/>
    <mergeCell ref="VKA4:VKB4"/>
    <mergeCell ref="VKC4:VKD4"/>
    <mergeCell ref="VKE4:VKF4"/>
    <mergeCell ref="VKG4:VKH4"/>
    <mergeCell ref="VKI4:VKJ4"/>
    <mergeCell ref="VJM4:VJN4"/>
    <mergeCell ref="VJO4:VJP4"/>
    <mergeCell ref="VJQ4:VJR4"/>
    <mergeCell ref="VJS4:VJT4"/>
    <mergeCell ref="VJU4:VJV4"/>
    <mergeCell ref="VJW4:VJX4"/>
    <mergeCell ref="VJA4:VJB4"/>
    <mergeCell ref="VJC4:VJD4"/>
    <mergeCell ref="VJE4:VJF4"/>
    <mergeCell ref="VJG4:VJH4"/>
    <mergeCell ref="VJI4:VJJ4"/>
    <mergeCell ref="VJK4:VJL4"/>
    <mergeCell ref="VIO4:VIP4"/>
    <mergeCell ref="VIQ4:VIR4"/>
    <mergeCell ref="VIS4:VIT4"/>
    <mergeCell ref="VIU4:VIV4"/>
    <mergeCell ref="VIW4:VIX4"/>
    <mergeCell ref="VIY4:VIZ4"/>
    <mergeCell ref="VIC4:VID4"/>
    <mergeCell ref="VIE4:VIF4"/>
    <mergeCell ref="VIG4:VIH4"/>
    <mergeCell ref="VII4:VIJ4"/>
    <mergeCell ref="VIK4:VIL4"/>
    <mergeCell ref="VIM4:VIN4"/>
    <mergeCell ref="VHQ4:VHR4"/>
    <mergeCell ref="VHS4:VHT4"/>
    <mergeCell ref="VHU4:VHV4"/>
    <mergeCell ref="VHW4:VHX4"/>
    <mergeCell ref="VHY4:VHZ4"/>
    <mergeCell ref="VIA4:VIB4"/>
    <mergeCell ref="VHE4:VHF4"/>
    <mergeCell ref="VHG4:VHH4"/>
    <mergeCell ref="VHI4:VHJ4"/>
    <mergeCell ref="VHK4:VHL4"/>
    <mergeCell ref="VHM4:VHN4"/>
    <mergeCell ref="VHO4:VHP4"/>
    <mergeCell ref="VGS4:VGT4"/>
    <mergeCell ref="VGU4:VGV4"/>
    <mergeCell ref="VGW4:VGX4"/>
    <mergeCell ref="VGY4:VGZ4"/>
    <mergeCell ref="VHA4:VHB4"/>
    <mergeCell ref="VHC4:VHD4"/>
    <mergeCell ref="VGG4:VGH4"/>
    <mergeCell ref="VGI4:VGJ4"/>
    <mergeCell ref="VGK4:VGL4"/>
    <mergeCell ref="VGM4:VGN4"/>
    <mergeCell ref="VGO4:VGP4"/>
    <mergeCell ref="VGQ4:VGR4"/>
    <mergeCell ref="VFU4:VFV4"/>
    <mergeCell ref="VFW4:VFX4"/>
    <mergeCell ref="VFY4:VFZ4"/>
    <mergeCell ref="VGA4:VGB4"/>
    <mergeCell ref="VGC4:VGD4"/>
    <mergeCell ref="VGE4:VGF4"/>
    <mergeCell ref="VFI4:VFJ4"/>
    <mergeCell ref="VFK4:VFL4"/>
    <mergeCell ref="VFM4:VFN4"/>
    <mergeCell ref="VFO4:VFP4"/>
    <mergeCell ref="VFQ4:VFR4"/>
    <mergeCell ref="VFS4:VFT4"/>
    <mergeCell ref="VEW4:VEX4"/>
    <mergeCell ref="VEY4:VEZ4"/>
    <mergeCell ref="VFA4:VFB4"/>
    <mergeCell ref="VFC4:VFD4"/>
    <mergeCell ref="VFE4:VFF4"/>
    <mergeCell ref="VFG4:VFH4"/>
    <mergeCell ref="VEK4:VEL4"/>
    <mergeCell ref="VEM4:VEN4"/>
    <mergeCell ref="VEO4:VEP4"/>
    <mergeCell ref="VEQ4:VER4"/>
    <mergeCell ref="VES4:VET4"/>
    <mergeCell ref="VEU4:VEV4"/>
    <mergeCell ref="VDY4:VDZ4"/>
    <mergeCell ref="VEA4:VEB4"/>
    <mergeCell ref="VEC4:VED4"/>
    <mergeCell ref="VEE4:VEF4"/>
    <mergeCell ref="VEG4:VEH4"/>
    <mergeCell ref="VEI4:VEJ4"/>
    <mergeCell ref="VDM4:VDN4"/>
    <mergeCell ref="VDO4:VDP4"/>
    <mergeCell ref="VDQ4:VDR4"/>
    <mergeCell ref="VDS4:VDT4"/>
    <mergeCell ref="VDU4:VDV4"/>
    <mergeCell ref="VDW4:VDX4"/>
    <mergeCell ref="VDA4:VDB4"/>
    <mergeCell ref="VDC4:VDD4"/>
    <mergeCell ref="VDE4:VDF4"/>
    <mergeCell ref="VDG4:VDH4"/>
    <mergeCell ref="VDI4:VDJ4"/>
    <mergeCell ref="VDK4:VDL4"/>
    <mergeCell ref="VCO4:VCP4"/>
    <mergeCell ref="VCQ4:VCR4"/>
    <mergeCell ref="VCS4:VCT4"/>
    <mergeCell ref="VCU4:VCV4"/>
    <mergeCell ref="VCW4:VCX4"/>
    <mergeCell ref="VCY4:VCZ4"/>
    <mergeCell ref="VCC4:VCD4"/>
    <mergeCell ref="VCE4:VCF4"/>
    <mergeCell ref="VCG4:VCH4"/>
    <mergeCell ref="VCI4:VCJ4"/>
    <mergeCell ref="VCK4:VCL4"/>
    <mergeCell ref="VCM4:VCN4"/>
    <mergeCell ref="VBQ4:VBR4"/>
    <mergeCell ref="VBS4:VBT4"/>
    <mergeCell ref="VBU4:VBV4"/>
    <mergeCell ref="VBW4:VBX4"/>
    <mergeCell ref="VBY4:VBZ4"/>
    <mergeCell ref="VCA4:VCB4"/>
    <mergeCell ref="VBE4:VBF4"/>
    <mergeCell ref="VBG4:VBH4"/>
    <mergeCell ref="VBI4:VBJ4"/>
    <mergeCell ref="VBK4:VBL4"/>
    <mergeCell ref="VBM4:VBN4"/>
    <mergeCell ref="VBO4:VBP4"/>
    <mergeCell ref="VAS4:VAT4"/>
    <mergeCell ref="VAU4:VAV4"/>
    <mergeCell ref="VAW4:VAX4"/>
    <mergeCell ref="VAY4:VAZ4"/>
    <mergeCell ref="VBA4:VBB4"/>
    <mergeCell ref="VBC4:VBD4"/>
    <mergeCell ref="VAG4:VAH4"/>
    <mergeCell ref="VAI4:VAJ4"/>
    <mergeCell ref="VAK4:VAL4"/>
    <mergeCell ref="VAM4:VAN4"/>
    <mergeCell ref="VAO4:VAP4"/>
    <mergeCell ref="VAQ4:VAR4"/>
    <mergeCell ref="UZU4:UZV4"/>
    <mergeCell ref="UZW4:UZX4"/>
    <mergeCell ref="UZY4:UZZ4"/>
    <mergeCell ref="VAA4:VAB4"/>
    <mergeCell ref="VAC4:VAD4"/>
    <mergeCell ref="VAE4:VAF4"/>
    <mergeCell ref="UZI4:UZJ4"/>
    <mergeCell ref="UZK4:UZL4"/>
    <mergeCell ref="UZM4:UZN4"/>
    <mergeCell ref="UZO4:UZP4"/>
    <mergeCell ref="UZQ4:UZR4"/>
    <mergeCell ref="UZS4:UZT4"/>
    <mergeCell ref="UYW4:UYX4"/>
    <mergeCell ref="UYY4:UYZ4"/>
    <mergeCell ref="UZA4:UZB4"/>
    <mergeCell ref="UZC4:UZD4"/>
    <mergeCell ref="UZE4:UZF4"/>
    <mergeCell ref="UZG4:UZH4"/>
    <mergeCell ref="UYK4:UYL4"/>
    <mergeCell ref="UYM4:UYN4"/>
    <mergeCell ref="UYO4:UYP4"/>
    <mergeCell ref="UYQ4:UYR4"/>
    <mergeCell ref="UYS4:UYT4"/>
    <mergeCell ref="UYU4:UYV4"/>
    <mergeCell ref="UXY4:UXZ4"/>
    <mergeCell ref="UYA4:UYB4"/>
    <mergeCell ref="UYC4:UYD4"/>
    <mergeCell ref="UYE4:UYF4"/>
    <mergeCell ref="UYG4:UYH4"/>
    <mergeCell ref="UYI4:UYJ4"/>
    <mergeCell ref="UXM4:UXN4"/>
    <mergeCell ref="UXO4:UXP4"/>
    <mergeCell ref="UXQ4:UXR4"/>
    <mergeCell ref="UXS4:UXT4"/>
    <mergeCell ref="UXU4:UXV4"/>
    <mergeCell ref="UXW4:UXX4"/>
    <mergeCell ref="UXA4:UXB4"/>
    <mergeCell ref="UXC4:UXD4"/>
    <mergeCell ref="UXE4:UXF4"/>
    <mergeCell ref="UXG4:UXH4"/>
    <mergeCell ref="UXI4:UXJ4"/>
    <mergeCell ref="UXK4:UXL4"/>
    <mergeCell ref="UWO4:UWP4"/>
    <mergeCell ref="UWQ4:UWR4"/>
    <mergeCell ref="UWS4:UWT4"/>
    <mergeCell ref="UWU4:UWV4"/>
    <mergeCell ref="UWW4:UWX4"/>
    <mergeCell ref="UWY4:UWZ4"/>
    <mergeCell ref="UWC4:UWD4"/>
    <mergeCell ref="UWE4:UWF4"/>
    <mergeCell ref="UWG4:UWH4"/>
    <mergeCell ref="UWI4:UWJ4"/>
    <mergeCell ref="UWK4:UWL4"/>
    <mergeCell ref="UWM4:UWN4"/>
    <mergeCell ref="UVQ4:UVR4"/>
    <mergeCell ref="UVS4:UVT4"/>
    <mergeCell ref="UVU4:UVV4"/>
    <mergeCell ref="UVW4:UVX4"/>
    <mergeCell ref="UVY4:UVZ4"/>
    <mergeCell ref="UWA4:UWB4"/>
    <mergeCell ref="UVE4:UVF4"/>
    <mergeCell ref="UVG4:UVH4"/>
    <mergeCell ref="UVI4:UVJ4"/>
    <mergeCell ref="UVK4:UVL4"/>
    <mergeCell ref="UVM4:UVN4"/>
    <mergeCell ref="UVO4:UVP4"/>
    <mergeCell ref="UUS4:UUT4"/>
    <mergeCell ref="UUU4:UUV4"/>
    <mergeCell ref="UUW4:UUX4"/>
    <mergeCell ref="UUY4:UUZ4"/>
    <mergeCell ref="UVA4:UVB4"/>
    <mergeCell ref="UVC4:UVD4"/>
    <mergeCell ref="UUG4:UUH4"/>
    <mergeCell ref="UUI4:UUJ4"/>
    <mergeCell ref="UUK4:UUL4"/>
    <mergeCell ref="UUM4:UUN4"/>
    <mergeCell ref="UUO4:UUP4"/>
    <mergeCell ref="UUQ4:UUR4"/>
    <mergeCell ref="UTU4:UTV4"/>
    <mergeCell ref="UTW4:UTX4"/>
    <mergeCell ref="UTY4:UTZ4"/>
    <mergeCell ref="UUA4:UUB4"/>
    <mergeCell ref="UUC4:UUD4"/>
    <mergeCell ref="UUE4:UUF4"/>
    <mergeCell ref="UTI4:UTJ4"/>
    <mergeCell ref="UTK4:UTL4"/>
    <mergeCell ref="UTM4:UTN4"/>
    <mergeCell ref="UTO4:UTP4"/>
    <mergeCell ref="UTQ4:UTR4"/>
    <mergeCell ref="UTS4:UTT4"/>
    <mergeCell ref="USW4:USX4"/>
    <mergeCell ref="USY4:USZ4"/>
    <mergeCell ref="UTA4:UTB4"/>
    <mergeCell ref="UTC4:UTD4"/>
    <mergeCell ref="UTE4:UTF4"/>
    <mergeCell ref="UTG4:UTH4"/>
    <mergeCell ref="USK4:USL4"/>
    <mergeCell ref="USM4:USN4"/>
    <mergeCell ref="USO4:USP4"/>
    <mergeCell ref="USQ4:USR4"/>
    <mergeCell ref="USS4:UST4"/>
    <mergeCell ref="USU4:USV4"/>
    <mergeCell ref="URY4:URZ4"/>
    <mergeCell ref="USA4:USB4"/>
    <mergeCell ref="USC4:USD4"/>
    <mergeCell ref="USE4:USF4"/>
    <mergeCell ref="USG4:USH4"/>
    <mergeCell ref="USI4:USJ4"/>
    <mergeCell ref="URM4:URN4"/>
    <mergeCell ref="URO4:URP4"/>
    <mergeCell ref="URQ4:URR4"/>
    <mergeCell ref="URS4:URT4"/>
    <mergeCell ref="URU4:URV4"/>
    <mergeCell ref="URW4:URX4"/>
    <mergeCell ref="URA4:URB4"/>
    <mergeCell ref="URC4:URD4"/>
    <mergeCell ref="URE4:URF4"/>
    <mergeCell ref="URG4:URH4"/>
    <mergeCell ref="URI4:URJ4"/>
    <mergeCell ref="URK4:URL4"/>
    <mergeCell ref="UQO4:UQP4"/>
    <mergeCell ref="UQQ4:UQR4"/>
    <mergeCell ref="UQS4:UQT4"/>
    <mergeCell ref="UQU4:UQV4"/>
    <mergeCell ref="UQW4:UQX4"/>
    <mergeCell ref="UQY4:UQZ4"/>
    <mergeCell ref="UQC4:UQD4"/>
    <mergeCell ref="UQE4:UQF4"/>
    <mergeCell ref="UQG4:UQH4"/>
    <mergeCell ref="UQI4:UQJ4"/>
    <mergeCell ref="UQK4:UQL4"/>
    <mergeCell ref="UQM4:UQN4"/>
    <mergeCell ref="UPQ4:UPR4"/>
    <mergeCell ref="UPS4:UPT4"/>
    <mergeCell ref="UPU4:UPV4"/>
    <mergeCell ref="UPW4:UPX4"/>
    <mergeCell ref="UPY4:UPZ4"/>
    <mergeCell ref="UQA4:UQB4"/>
    <mergeCell ref="UPE4:UPF4"/>
    <mergeCell ref="UPG4:UPH4"/>
    <mergeCell ref="UPI4:UPJ4"/>
    <mergeCell ref="UPK4:UPL4"/>
    <mergeCell ref="UPM4:UPN4"/>
    <mergeCell ref="UPO4:UPP4"/>
    <mergeCell ref="UOS4:UOT4"/>
    <mergeCell ref="UOU4:UOV4"/>
    <mergeCell ref="UOW4:UOX4"/>
    <mergeCell ref="UOY4:UOZ4"/>
    <mergeCell ref="UPA4:UPB4"/>
    <mergeCell ref="UPC4:UPD4"/>
    <mergeCell ref="UOG4:UOH4"/>
    <mergeCell ref="UOI4:UOJ4"/>
    <mergeCell ref="UOK4:UOL4"/>
    <mergeCell ref="UOM4:UON4"/>
    <mergeCell ref="UOO4:UOP4"/>
    <mergeCell ref="UOQ4:UOR4"/>
    <mergeCell ref="UNU4:UNV4"/>
    <mergeCell ref="UNW4:UNX4"/>
    <mergeCell ref="UNY4:UNZ4"/>
    <mergeCell ref="UOA4:UOB4"/>
    <mergeCell ref="UOC4:UOD4"/>
    <mergeCell ref="UOE4:UOF4"/>
    <mergeCell ref="UNI4:UNJ4"/>
    <mergeCell ref="UNK4:UNL4"/>
    <mergeCell ref="UNM4:UNN4"/>
    <mergeCell ref="UNO4:UNP4"/>
    <mergeCell ref="UNQ4:UNR4"/>
    <mergeCell ref="UNS4:UNT4"/>
    <mergeCell ref="UMW4:UMX4"/>
    <mergeCell ref="UMY4:UMZ4"/>
    <mergeCell ref="UNA4:UNB4"/>
    <mergeCell ref="UNC4:UND4"/>
    <mergeCell ref="UNE4:UNF4"/>
    <mergeCell ref="UNG4:UNH4"/>
    <mergeCell ref="UMK4:UML4"/>
    <mergeCell ref="UMM4:UMN4"/>
    <mergeCell ref="UMO4:UMP4"/>
    <mergeCell ref="UMQ4:UMR4"/>
    <mergeCell ref="UMS4:UMT4"/>
    <mergeCell ref="UMU4:UMV4"/>
    <mergeCell ref="ULY4:ULZ4"/>
    <mergeCell ref="UMA4:UMB4"/>
    <mergeCell ref="UMC4:UMD4"/>
    <mergeCell ref="UME4:UMF4"/>
    <mergeCell ref="UMG4:UMH4"/>
    <mergeCell ref="UMI4:UMJ4"/>
    <mergeCell ref="ULM4:ULN4"/>
    <mergeCell ref="ULO4:ULP4"/>
    <mergeCell ref="ULQ4:ULR4"/>
    <mergeCell ref="ULS4:ULT4"/>
    <mergeCell ref="ULU4:ULV4"/>
    <mergeCell ref="ULW4:ULX4"/>
    <mergeCell ref="ULA4:ULB4"/>
    <mergeCell ref="ULC4:ULD4"/>
    <mergeCell ref="ULE4:ULF4"/>
    <mergeCell ref="ULG4:ULH4"/>
    <mergeCell ref="ULI4:ULJ4"/>
    <mergeCell ref="ULK4:ULL4"/>
    <mergeCell ref="UKO4:UKP4"/>
    <mergeCell ref="UKQ4:UKR4"/>
    <mergeCell ref="UKS4:UKT4"/>
    <mergeCell ref="UKU4:UKV4"/>
    <mergeCell ref="UKW4:UKX4"/>
    <mergeCell ref="UKY4:UKZ4"/>
    <mergeCell ref="UKC4:UKD4"/>
    <mergeCell ref="UKE4:UKF4"/>
    <mergeCell ref="UKG4:UKH4"/>
    <mergeCell ref="UKI4:UKJ4"/>
    <mergeCell ref="UKK4:UKL4"/>
    <mergeCell ref="UKM4:UKN4"/>
    <mergeCell ref="UJQ4:UJR4"/>
    <mergeCell ref="UJS4:UJT4"/>
    <mergeCell ref="UJU4:UJV4"/>
    <mergeCell ref="UJW4:UJX4"/>
    <mergeCell ref="UJY4:UJZ4"/>
    <mergeCell ref="UKA4:UKB4"/>
    <mergeCell ref="UJE4:UJF4"/>
    <mergeCell ref="UJG4:UJH4"/>
    <mergeCell ref="UJI4:UJJ4"/>
    <mergeCell ref="UJK4:UJL4"/>
    <mergeCell ref="UJM4:UJN4"/>
    <mergeCell ref="UJO4:UJP4"/>
    <mergeCell ref="UIS4:UIT4"/>
    <mergeCell ref="UIU4:UIV4"/>
    <mergeCell ref="UIW4:UIX4"/>
    <mergeCell ref="UIY4:UIZ4"/>
    <mergeCell ref="UJA4:UJB4"/>
    <mergeCell ref="UJC4:UJD4"/>
    <mergeCell ref="UIG4:UIH4"/>
    <mergeCell ref="UII4:UIJ4"/>
    <mergeCell ref="UIK4:UIL4"/>
    <mergeCell ref="UIM4:UIN4"/>
    <mergeCell ref="UIO4:UIP4"/>
    <mergeCell ref="UIQ4:UIR4"/>
    <mergeCell ref="UHU4:UHV4"/>
    <mergeCell ref="UHW4:UHX4"/>
    <mergeCell ref="UHY4:UHZ4"/>
    <mergeCell ref="UIA4:UIB4"/>
    <mergeCell ref="UIC4:UID4"/>
    <mergeCell ref="UIE4:UIF4"/>
    <mergeCell ref="UHI4:UHJ4"/>
    <mergeCell ref="UHK4:UHL4"/>
    <mergeCell ref="UHM4:UHN4"/>
    <mergeCell ref="UHO4:UHP4"/>
    <mergeCell ref="UHQ4:UHR4"/>
    <mergeCell ref="UHS4:UHT4"/>
    <mergeCell ref="UGW4:UGX4"/>
    <mergeCell ref="UGY4:UGZ4"/>
    <mergeCell ref="UHA4:UHB4"/>
    <mergeCell ref="UHC4:UHD4"/>
    <mergeCell ref="UHE4:UHF4"/>
    <mergeCell ref="UHG4:UHH4"/>
    <mergeCell ref="UGK4:UGL4"/>
    <mergeCell ref="UGM4:UGN4"/>
    <mergeCell ref="UGO4:UGP4"/>
    <mergeCell ref="UGQ4:UGR4"/>
    <mergeCell ref="UGS4:UGT4"/>
    <mergeCell ref="UGU4:UGV4"/>
    <mergeCell ref="UFY4:UFZ4"/>
    <mergeCell ref="UGA4:UGB4"/>
    <mergeCell ref="UGC4:UGD4"/>
    <mergeCell ref="UGE4:UGF4"/>
    <mergeCell ref="UGG4:UGH4"/>
    <mergeCell ref="UGI4:UGJ4"/>
    <mergeCell ref="UFM4:UFN4"/>
    <mergeCell ref="UFO4:UFP4"/>
    <mergeCell ref="UFQ4:UFR4"/>
    <mergeCell ref="UFS4:UFT4"/>
    <mergeCell ref="UFU4:UFV4"/>
    <mergeCell ref="UFW4:UFX4"/>
    <mergeCell ref="UFA4:UFB4"/>
    <mergeCell ref="UFC4:UFD4"/>
    <mergeCell ref="UFE4:UFF4"/>
    <mergeCell ref="UFG4:UFH4"/>
    <mergeCell ref="UFI4:UFJ4"/>
    <mergeCell ref="UFK4:UFL4"/>
    <mergeCell ref="UEO4:UEP4"/>
    <mergeCell ref="UEQ4:UER4"/>
    <mergeCell ref="UES4:UET4"/>
    <mergeCell ref="UEU4:UEV4"/>
    <mergeCell ref="UEW4:UEX4"/>
    <mergeCell ref="UEY4:UEZ4"/>
    <mergeCell ref="UEC4:UED4"/>
    <mergeCell ref="UEE4:UEF4"/>
    <mergeCell ref="UEG4:UEH4"/>
    <mergeCell ref="UEI4:UEJ4"/>
    <mergeCell ref="UEK4:UEL4"/>
    <mergeCell ref="UEM4:UEN4"/>
    <mergeCell ref="UDQ4:UDR4"/>
    <mergeCell ref="UDS4:UDT4"/>
    <mergeCell ref="UDU4:UDV4"/>
    <mergeCell ref="UDW4:UDX4"/>
    <mergeCell ref="UDY4:UDZ4"/>
    <mergeCell ref="UEA4:UEB4"/>
    <mergeCell ref="UDE4:UDF4"/>
    <mergeCell ref="UDG4:UDH4"/>
    <mergeCell ref="UDI4:UDJ4"/>
    <mergeCell ref="UDK4:UDL4"/>
    <mergeCell ref="UDM4:UDN4"/>
    <mergeCell ref="UDO4:UDP4"/>
    <mergeCell ref="UCS4:UCT4"/>
    <mergeCell ref="UCU4:UCV4"/>
    <mergeCell ref="UCW4:UCX4"/>
    <mergeCell ref="UCY4:UCZ4"/>
    <mergeCell ref="UDA4:UDB4"/>
    <mergeCell ref="UDC4:UDD4"/>
    <mergeCell ref="UCG4:UCH4"/>
    <mergeCell ref="UCI4:UCJ4"/>
    <mergeCell ref="UCK4:UCL4"/>
    <mergeCell ref="UCM4:UCN4"/>
    <mergeCell ref="UCO4:UCP4"/>
    <mergeCell ref="UCQ4:UCR4"/>
    <mergeCell ref="UBU4:UBV4"/>
    <mergeCell ref="UBW4:UBX4"/>
    <mergeCell ref="UBY4:UBZ4"/>
    <mergeCell ref="UCA4:UCB4"/>
    <mergeCell ref="UCC4:UCD4"/>
    <mergeCell ref="UCE4:UCF4"/>
    <mergeCell ref="UBI4:UBJ4"/>
    <mergeCell ref="UBK4:UBL4"/>
    <mergeCell ref="UBM4:UBN4"/>
    <mergeCell ref="UBO4:UBP4"/>
    <mergeCell ref="UBQ4:UBR4"/>
    <mergeCell ref="UBS4:UBT4"/>
    <mergeCell ref="UAW4:UAX4"/>
    <mergeCell ref="UAY4:UAZ4"/>
    <mergeCell ref="UBA4:UBB4"/>
    <mergeCell ref="UBC4:UBD4"/>
    <mergeCell ref="UBE4:UBF4"/>
    <mergeCell ref="UBG4:UBH4"/>
    <mergeCell ref="UAK4:UAL4"/>
    <mergeCell ref="UAM4:UAN4"/>
    <mergeCell ref="UAO4:UAP4"/>
    <mergeCell ref="UAQ4:UAR4"/>
    <mergeCell ref="UAS4:UAT4"/>
    <mergeCell ref="UAU4:UAV4"/>
    <mergeCell ref="TZY4:TZZ4"/>
    <mergeCell ref="UAA4:UAB4"/>
    <mergeCell ref="UAC4:UAD4"/>
    <mergeCell ref="UAE4:UAF4"/>
    <mergeCell ref="UAG4:UAH4"/>
    <mergeCell ref="UAI4:UAJ4"/>
    <mergeCell ref="TZM4:TZN4"/>
    <mergeCell ref="TZO4:TZP4"/>
    <mergeCell ref="TZQ4:TZR4"/>
    <mergeCell ref="TZS4:TZT4"/>
    <mergeCell ref="TZU4:TZV4"/>
    <mergeCell ref="TZW4:TZX4"/>
    <mergeCell ref="TZA4:TZB4"/>
    <mergeCell ref="TZC4:TZD4"/>
    <mergeCell ref="TZE4:TZF4"/>
    <mergeCell ref="TZG4:TZH4"/>
    <mergeCell ref="TZI4:TZJ4"/>
    <mergeCell ref="TZK4:TZL4"/>
    <mergeCell ref="TYO4:TYP4"/>
    <mergeCell ref="TYQ4:TYR4"/>
    <mergeCell ref="TYS4:TYT4"/>
    <mergeCell ref="TYU4:TYV4"/>
    <mergeCell ref="TYW4:TYX4"/>
    <mergeCell ref="TYY4:TYZ4"/>
    <mergeCell ref="TYC4:TYD4"/>
    <mergeCell ref="TYE4:TYF4"/>
    <mergeCell ref="TYG4:TYH4"/>
    <mergeCell ref="TYI4:TYJ4"/>
    <mergeCell ref="TYK4:TYL4"/>
    <mergeCell ref="TYM4:TYN4"/>
    <mergeCell ref="TXQ4:TXR4"/>
    <mergeCell ref="TXS4:TXT4"/>
    <mergeCell ref="TXU4:TXV4"/>
    <mergeCell ref="TXW4:TXX4"/>
    <mergeCell ref="TXY4:TXZ4"/>
    <mergeCell ref="TYA4:TYB4"/>
    <mergeCell ref="TXE4:TXF4"/>
    <mergeCell ref="TXG4:TXH4"/>
    <mergeCell ref="TXI4:TXJ4"/>
    <mergeCell ref="TXK4:TXL4"/>
    <mergeCell ref="TXM4:TXN4"/>
    <mergeCell ref="TXO4:TXP4"/>
    <mergeCell ref="TWS4:TWT4"/>
    <mergeCell ref="TWU4:TWV4"/>
    <mergeCell ref="TWW4:TWX4"/>
    <mergeCell ref="TWY4:TWZ4"/>
    <mergeCell ref="TXA4:TXB4"/>
    <mergeCell ref="TXC4:TXD4"/>
    <mergeCell ref="TWG4:TWH4"/>
    <mergeCell ref="TWI4:TWJ4"/>
    <mergeCell ref="TWK4:TWL4"/>
    <mergeCell ref="TWM4:TWN4"/>
    <mergeCell ref="TWO4:TWP4"/>
    <mergeCell ref="TWQ4:TWR4"/>
    <mergeCell ref="TVU4:TVV4"/>
    <mergeCell ref="TVW4:TVX4"/>
    <mergeCell ref="TVY4:TVZ4"/>
    <mergeCell ref="TWA4:TWB4"/>
    <mergeCell ref="TWC4:TWD4"/>
    <mergeCell ref="TWE4:TWF4"/>
    <mergeCell ref="TVI4:TVJ4"/>
    <mergeCell ref="TVK4:TVL4"/>
    <mergeCell ref="TVM4:TVN4"/>
    <mergeCell ref="TVO4:TVP4"/>
    <mergeCell ref="TVQ4:TVR4"/>
    <mergeCell ref="TVS4:TVT4"/>
    <mergeCell ref="TUW4:TUX4"/>
    <mergeCell ref="TUY4:TUZ4"/>
    <mergeCell ref="TVA4:TVB4"/>
    <mergeCell ref="TVC4:TVD4"/>
    <mergeCell ref="TVE4:TVF4"/>
    <mergeCell ref="TVG4:TVH4"/>
    <mergeCell ref="TUK4:TUL4"/>
    <mergeCell ref="TUM4:TUN4"/>
    <mergeCell ref="TUO4:TUP4"/>
    <mergeCell ref="TUQ4:TUR4"/>
    <mergeCell ref="TUS4:TUT4"/>
    <mergeCell ref="TUU4:TUV4"/>
    <mergeCell ref="TTY4:TTZ4"/>
    <mergeCell ref="TUA4:TUB4"/>
    <mergeCell ref="TUC4:TUD4"/>
    <mergeCell ref="TUE4:TUF4"/>
    <mergeCell ref="TUG4:TUH4"/>
    <mergeCell ref="TUI4:TUJ4"/>
    <mergeCell ref="TTM4:TTN4"/>
    <mergeCell ref="TTO4:TTP4"/>
    <mergeCell ref="TTQ4:TTR4"/>
    <mergeCell ref="TTS4:TTT4"/>
    <mergeCell ref="TTU4:TTV4"/>
    <mergeCell ref="TTW4:TTX4"/>
    <mergeCell ref="TTA4:TTB4"/>
    <mergeCell ref="TTC4:TTD4"/>
    <mergeCell ref="TTE4:TTF4"/>
    <mergeCell ref="TTG4:TTH4"/>
    <mergeCell ref="TTI4:TTJ4"/>
    <mergeCell ref="TTK4:TTL4"/>
    <mergeCell ref="TSO4:TSP4"/>
    <mergeCell ref="TSQ4:TSR4"/>
    <mergeCell ref="TSS4:TST4"/>
    <mergeCell ref="TSU4:TSV4"/>
    <mergeCell ref="TSW4:TSX4"/>
    <mergeCell ref="TSY4:TSZ4"/>
    <mergeCell ref="TSC4:TSD4"/>
    <mergeCell ref="TSE4:TSF4"/>
    <mergeCell ref="TSG4:TSH4"/>
    <mergeCell ref="TSI4:TSJ4"/>
    <mergeCell ref="TSK4:TSL4"/>
    <mergeCell ref="TSM4:TSN4"/>
    <mergeCell ref="TRQ4:TRR4"/>
    <mergeCell ref="TRS4:TRT4"/>
    <mergeCell ref="TRU4:TRV4"/>
    <mergeCell ref="TRW4:TRX4"/>
    <mergeCell ref="TRY4:TRZ4"/>
    <mergeCell ref="TSA4:TSB4"/>
    <mergeCell ref="TRE4:TRF4"/>
    <mergeCell ref="TRG4:TRH4"/>
    <mergeCell ref="TRI4:TRJ4"/>
    <mergeCell ref="TRK4:TRL4"/>
    <mergeCell ref="TRM4:TRN4"/>
    <mergeCell ref="TRO4:TRP4"/>
    <mergeCell ref="TQS4:TQT4"/>
    <mergeCell ref="TQU4:TQV4"/>
    <mergeCell ref="TQW4:TQX4"/>
    <mergeCell ref="TQY4:TQZ4"/>
    <mergeCell ref="TRA4:TRB4"/>
    <mergeCell ref="TRC4:TRD4"/>
    <mergeCell ref="TQG4:TQH4"/>
    <mergeCell ref="TQI4:TQJ4"/>
    <mergeCell ref="TQK4:TQL4"/>
    <mergeCell ref="TQM4:TQN4"/>
    <mergeCell ref="TQO4:TQP4"/>
    <mergeCell ref="TQQ4:TQR4"/>
    <mergeCell ref="TPU4:TPV4"/>
    <mergeCell ref="TPW4:TPX4"/>
    <mergeCell ref="TPY4:TPZ4"/>
    <mergeCell ref="TQA4:TQB4"/>
    <mergeCell ref="TQC4:TQD4"/>
    <mergeCell ref="TQE4:TQF4"/>
    <mergeCell ref="TPI4:TPJ4"/>
    <mergeCell ref="TPK4:TPL4"/>
    <mergeCell ref="TPM4:TPN4"/>
    <mergeCell ref="TPO4:TPP4"/>
    <mergeCell ref="TPQ4:TPR4"/>
    <mergeCell ref="TPS4:TPT4"/>
    <mergeCell ref="TOW4:TOX4"/>
    <mergeCell ref="TOY4:TOZ4"/>
    <mergeCell ref="TPA4:TPB4"/>
    <mergeCell ref="TPC4:TPD4"/>
    <mergeCell ref="TPE4:TPF4"/>
    <mergeCell ref="TPG4:TPH4"/>
    <mergeCell ref="TOK4:TOL4"/>
    <mergeCell ref="TOM4:TON4"/>
    <mergeCell ref="TOO4:TOP4"/>
    <mergeCell ref="TOQ4:TOR4"/>
    <mergeCell ref="TOS4:TOT4"/>
    <mergeCell ref="TOU4:TOV4"/>
    <mergeCell ref="TNY4:TNZ4"/>
    <mergeCell ref="TOA4:TOB4"/>
    <mergeCell ref="TOC4:TOD4"/>
    <mergeCell ref="TOE4:TOF4"/>
    <mergeCell ref="TOG4:TOH4"/>
    <mergeCell ref="TOI4:TOJ4"/>
    <mergeCell ref="TNM4:TNN4"/>
    <mergeCell ref="TNO4:TNP4"/>
    <mergeCell ref="TNQ4:TNR4"/>
    <mergeCell ref="TNS4:TNT4"/>
    <mergeCell ref="TNU4:TNV4"/>
    <mergeCell ref="TNW4:TNX4"/>
    <mergeCell ref="TNA4:TNB4"/>
    <mergeCell ref="TNC4:TND4"/>
    <mergeCell ref="TNE4:TNF4"/>
    <mergeCell ref="TNG4:TNH4"/>
    <mergeCell ref="TNI4:TNJ4"/>
    <mergeCell ref="TNK4:TNL4"/>
    <mergeCell ref="TMO4:TMP4"/>
    <mergeCell ref="TMQ4:TMR4"/>
    <mergeCell ref="TMS4:TMT4"/>
    <mergeCell ref="TMU4:TMV4"/>
    <mergeCell ref="TMW4:TMX4"/>
    <mergeCell ref="TMY4:TMZ4"/>
    <mergeCell ref="TMC4:TMD4"/>
    <mergeCell ref="TME4:TMF4"/>
    <mergeCell ref="TMG4:TMH4"/>
    <mergeCell ref="TMI4:TMJ4"/>
    <mergeCell ref="TMK4:TML4"/>
    <mergeCell ref="TMM4:TMN4"/>
    <mergeCell ref="TLQ4:TLR4"/>
    <mergeCell ref="TLS4:TLT4"/>
    <mergeCell ref="TLU4:TLV4"/>
    <mergeCell ref="TLW4:TLX4"/>
    <mergeCell ref="TLY4:TLZ4"/>
    <mergeCell ref="TMA4:TMB4"/>
    <mergeCell ref="TLE4:TLF4"/>
    <mergeCell ref="TLG4:TLH4"/>
    <mergeCell ref="TLI4:TLJ4"/>
    <mergeCell ref="TLK4:TLL4"/>
    <mergeCell ref="TLM4:TLN4"/>
    <mergeCell ref="TLO4:TLP4"/>
    <mergeCell ref="TKS4:TKT4"/>
    <mergeCell ref="TKU4:TKV4"/>
    <mergeCell ref="TKW4:TKX4"/>
    <mergeCell ref="TKY4:TKZ4"/>
    <mergeCell ref="TLA4:TLB4"/>
    <mergeCell ref="TLC4:TLD4"/>
    <mergeCell ref="TKG4:TKH4"/>
    <mergeCell ref="TKI4:TKJ4"/>
    <mergeCell ref="TKK4:TKL4"/>
    <mergeCell ref="TKM4:TKN4"/>
    <mergeCell ref="TKO4:TKP4"/>
    <mergeCell ref="TKQ4:TKR4"/>
    <mergeCell ref="TJU4:TJV4"/>
    <mergeCell ref="TJW4:TJX4"/>
    <mergeCell ref="TJY4:TJZ4"/>
    <mergeCell ref="TKA4:TKB4"/>
    <mergeCell ref="TKC4:TKD4"/>
    <mergeCell ref="TKE4:TKF4"/>
    <mergeCell ref="TJI4:TJJ4"/>
    <mergeCell ref="TJK4:TJL4"/>
    <mergeCell ref="TJM4:TJN4"/>
    <mergeCell ref="TJO4:TJP4"/>
    <mergeCell ref="TJQ4:TJR4"/>
    <mergeCell ref="TJS4:TJT4"/>
    <mergeCell ref="TIW4:TIX4"/>
    <mergeCell ref="TIY4:TIZ4"/>
    <mergeCell ref="TJA4:TJB4"/>
    <mergeCell ref="TJC4:TJD4"/>
    <mergeCell ref="TJE4:TJF4"/>
    <mergeCell ref="TJG4:TJH4"/>
    <mergeCell ref="TIK4:TIL4"/>
    <mergeCell ref="TIM4:TIN4"/>
    <mergeCell ref="TIO4:TIP4"/>
    <mergeCell ref="TIQ4:TIR4"/>
    <mergeCell ref="TIS4:TIT4"/>
    <mergeCell ref="TIU4:TIV4"/>
    <mergeCell ref="THY4:THZ4"/>
    <mergeCell ref="TIA4:TIB4"/>
    <mergeCell ref="TIC4:TID4"/>
    <mergeCell ref="TIE4:TIF4"/>
    <mergeCell ref="TIG4:TIH4"/>
    <mergeCell ref="TII4:TIJ4"/>
    <mergeCell ref="THM4:THN4"/>
    <mergeCell ref="THO4:THP4"/>
    <mergeCell ref="THQ4:THR4"/>
    <mergeCell ref="THS4:THT4"/>
    <mergeCell ref="THU4:THV4"/>
    <mergeCell ref="THW4:THX4"/>
    <mergeCell ref="THA4:THB4"/>
    <mergeCell ref="THC4:THD4"/>
    <mergeCell ref="THE4:THF4"/>
    <mergeCell ref="THG4:THH4"/>
    <mergeCell ref="THI4:THJ4"/>
    <mergeCell ref="THK4:THL4"/>
    <mergeCell ref="TGO4:TGP4"/>
    <mergeCell ref="TGQ4:TGR4"/>
    <mergeCell ref="TGS4:TGT4"/>
    <mergeCell ref="TGU4:TGV4"/>
    <mergeCell ref="TGW4:TGX4"/>
    <mergeCell ref="TGY4:TGZ4"/>
    <mergeCell ref="TGC4:TGD4"/>
    <mergeCell ref="TGE4:TGF4"/>
    <mergeCell ref="TGG4:TGH4"/>
    <mergeCell ref="TGI4:TGJ4"/>
    <mergeCell ref="TGK4:TGL4"/>
    <mergeCell ref="TGM4:TGN4"/>
    <mergeCell ref="TFQ4:TFR4"/>
    <mergeCell ref="TFS4:TFT4"/>
    <mergeCell ref="TFU4:TFV4"/>
    <mergeCell ref="TFW4:TFX4"/>
    <mergeCell ref="TFY4:TFZ4"/>
    <mergeCell ref="TGA4:TGB4"/>
    <mergeCell ref="TFE4:TFF4"/>
    <mergeCell ref="TFG4:TFH4"/>
    <mergeCell ref="TFI4:TFJ4"/>
    <mergeCell ref="TFK4:TFL4"/>
    <mergeCell ref="TFM4:TFN4"/>
    <mergeCell ref="TFO4:TFP4"/>
    <mergeCell ref="TES4:TET4"/>
    <mergeCell ref="TEU4:TEV4"/>
    <mergeCell ref="TEW4:TEX4"/>
    <mergeCell ref="TEY4:TEZ4"/>
    <mergeCell ref="TFA4:TFB4"/>
    <mergeCell ref="TFC4:TFD4"/>
    <mergeCell ref="TEG4:TEH4"/>
    <mergeCell ref="TEI4:TEJ4"/>
    <mergeCell ref="TEK4:TEL4"/>
    <mergeCell ref="TEM4:TEN4"/>
    <mergeCell ref="TEO4:TEP4"/>
    <mergeCell ref="TEQ4:TER4"/>
    <mergeCell ref="TDU4:TDV4"/>
    <mergeCell ref="TDW4:TDX4"/>
    <mergeCell ref="TDY4:TDZ4"/>
    <mergeCell ref="TEA4:TEB4"/>
    <mergeCell ref="TEC4:TED4"/>
    <mergeCell ref="TEE4:TEF4"/>
    <mergeCell ref="TDI4:TDJ4"/>
    <mergeCell ref="TDK4:TDL4"/>
    <mergeCell ref="TDM4:TDN4"/>
    <mergeCell ref="TDO4:TDP4"/>
    <mergeCell ref="TDQ4:TDR4"/>
    <mergeCell ref="TDS4:TDT4"/>
    <mergeCell ref="TCW4:TCX4"/>
    <mergeCell ref="TCY4:TCZ4"/>
    <mergeCell ref="TDA4:TDB4"/>
    <mergeCell ref="TDC4:TDD4"/>
    <mergeCell ref="TDE4:TDF4"/>
    <mergeCell ref="TDG4:TDH4"/>
    <mergeCell ref="TCK4:TCL4"/>
    <mergeCell ref="TCM4:TCN4"/>
    <mergeCell ref="TCO4:TCP4"/>
    <mergeCell ref="TCQ4:TCR4"/>
    <mergeCell ref="TCS4:TCT4"/>
    <mergeCell ref="TCU4:TCV4"/>
    <mergeCell ref="TBY4:TBZ4"/>
    <mergeCell ref="TCA4:TCB4"/>
    <mergeCell ref="TCC4:TCD4"/>
    <mergeCell ref="TCE4:TCF4"/>
    <mergeCell ref="TCG4:TCH4"/>
    <mergeCell ref="TCI4:TCJ4"/>
    <mergeCell ref="TBM4:TBN4"/>
    <mergeCell ref="TBO4:TBP4"/>
    <mergeCell ref="TBQ4:TBR4"/>
    <mergeCell ref="TBS4:TBT4"/>
    <mergeCell ref="TBU4:TBV4"/>
    <mergeCell ref="TBW4:TBX4"/>
    <mergeCell ref="TBA4:TBB4"/>
    <mergeCell ref="TBC4:TBD4"/>
    <mergeCell ref="TBE4:TBF4"/>
    <mergeCell ref="TBG4:TBH4"/>
    <mergeCell ref="TBI4:TBJ4"/>
    <mergeCell ref="TBK4:TBL4"/>
    <mergeCell ref="TAO4:TAP4"/>
    <mergeCell ref="TAQ4:TAR4"/>
    <mergeCell ref="TAS4:TAT4"/>
    <mergeCell ref="TAU4:TAV4"/>
    <mergeCell ref="TAW4:TAX4"/>
    <mergeCell ref="TAY4:TAZ4"/>
    <mergeCell ref="TAC4:TAD4"/>
    <mergeCell ref="TAE4:TAF4"/>
    <mergeCell ref="TAG4:TAH4"/>
    <mergeCell ref="TAI4:TAJ4"/>
    <mergeCell ref="TAK4:TAL4"/>
    <mergeCell ref="TAM4:TAN4"/>
    <mergeCell ref="SZQ4:SZR4"/>
    <mergeCell ref="SZS4:SZT4"/>
    <mergeCell ref="SZU4:SZV4"/>
    <mergeCell ref="SZW4:SZX4"/>
    <mergeCell ref="SZY4:SZZ4"/>
    <mergeCell ref="TAA4:TAB4"/>
    <mergeCell ref="SZE4:SZF4"/>
    <mergeCell ref="SZG4:SZH4"/>
    <mergeCell ref="SZI4:SZJ4"/>
    <mergeCell ref="SZK4:SZL4"/>
    <mergeCell ref="SZM4:SZN4"/>
    <mergeCell ref="SZO4:SZP4"/>
    <mergeCell ref="SYS4:SYT4"/>
    <mergeCell ref="SYU4:SYV4"/>
    <mergeCell ref="SYW4:SYX4"/>
    <mergeCell ref="SYY4:SYZ4"/>
    <mergeCell ref="SZA4:SZB4"/>
    <mergeCell ref="SZC4:SZD4"/>
    <mergeCell ref="SYG4:SYH4"/>
    <mergeCell ref="SYI4:SYJ4"/>
    <mergeCell ref="SYK4:SYL4"/>
    <mergeCell ref="SYM4:SYN4"/>
    <mergeCell ref="SYO4:SYP4"/>
    <mergeCell ref="SYQ4:SYR4"/>
    <mergeCell ref="SXU4:SXV4"/>
    <mergeCell ref="SXW4:SXX4"/>
    <mergeCell ref="SXY4:SXZ4"/>
    <mergeCell ref="SYA4:SYB4"/>
    <mergeCell ref="SYC4:SYD4"/>
    <mergeCell ref="SYE4:SYF4"/>
    <mergeCell ref="SXI4:SXJ4"/>
    <mergeCell ref="SXK4:SXL4"/>
    <mergeCell ref="SXM4:SXN4"/>
    <mergeCell ref="SXO4:SXP4"/>
    <mergeCell ref="SXQ4:SXR4"/>
    <mergeCell ref="SXS4:SXT4"/>
    <mergeCell ref="SWW4:SWX4"/>
    <mergeCell ref="SWY4:SWZ4"/>
    <mergeCell ref="SXA4:SXB4"/>
    <mergeCell ref="SXC4:SXD4"/>
    <mergeCell ref="SXE4:SXF4"/>
    <mergeCell ref="SXG4:SXH4"/>
    <mergeCell ref="SWK4:SWL4"/>
    <mergeCell ref="SWM4:SWN4"/>
    <mergeCell ref="SWO4:SWP4"/>
    <mergeCell ref="SWQ4:SWR4"/>
    <mergeCell ref="SWS4:SWT4"/>
    <mergeCell ref="SWU4:SWV4"/>
    <mergeCell ref="SVY4:SVZ4"/>
    <mergeCell ref="SWA4:SWB4"/>
    <mergeCell ref="SWC4:SWD4"/>
    <mergeCell ref="SWE4:SWF4"/>
    <mergeCell ref="SWG4:SWH4"/>
    <mergeCell ref="SWI4:SWJ4"/>
    <mergeCell ref="SVM4:SVN4"/>
    <mergeCell ref="SVO4:SVP4"/>
    <mergeCell ref="SVQ4:SVR4"/>
    <mergeCell ref="SVS4:SVT4"/>
    <mergeCell ref="SVU4:SVV4"/>
    <mergeCell ref="SVW4:SVX4"/>
    <mergeCell ref="SVA4:SVB4"/>
    <mergeCell ref="SVC4:SVD4"/>
    <mergeCell ref="SVE4:SVF4"/>
    <mergeCell ref="SVG4:SVH4"/>
    <mergeCell ref="SVI4:SVJ4"/>
    <mergeCell ref="SVK4:SVL4"/>
    <mergeCell ref="SUO4:SUP4"/>
    <mergeCell ref="SUQ4:SUR4"/>
    <mergeCell ref="SUS4:SUT4"/>
    <mergeCell ref="SUU4:SUV4"/>
    <mergeCell ref="SUW4:SUX4"/>
    <mergeCell ref="SUY4:SUZ4"/>
    <mergeCell ref="SUC4:SUD4"/>
    <mergeCell ref="SUE4:SUF4"/>
    <mergeCell ref="SUG4:SUH4"/>
    <mergeCell ref="SUI4:SUJ4"/>
    <mergeCell ref="SUK4:SUL4"/>
    <mergeCell ref="SUM4:SUN4"/>
    <mergeCell ref="STQ4:STR4"/>
    <mergeCell ref="STS4:STT4"/>
    <mergeCell ref="STU4:STV4"/>
    <mergeCell ref="STW4:STX4"/>
    <mergeCell ref="STY4:STZ4"/>
    <mergeCell ref="SUA4:SUB4"/>
    <mergeCell ref="STE4:STF4"/>
    <mergeCell ref="STG4:STH4"/>
    <mergeCell ref="STI4:STJ4"/>
    <mergeCell ref="STK4:STL4"/>
    <mergeCell ref="STM4:STN4"/>
    <mergeCell ref="STO4:STP4"/>
    <mergeCell ref="SSS4:SST4"/>
    <mergeCell ref="SSU4:SSV4"/>
    <mergeCell ref="SSW4:SSX4"/>
    <mergeCell ref="SSY4:SSZ4"/>
    <mergeCell ref="STA4:STB4"/>
    <mergeCell ref="STC4:STD4"/>
    <mergeCell ref="SSG4:SSH4"/>
    <mergeCell ref="SSI4:SSJ4"/>
    <mergeCell ref="SSK4:SSL4"/>
    <mergeCell ref="SSM4:SSN4"/>
    <mergeCell ref="SSO4:SSP4"/>
    <mergeCell ref="SSQ4:SSR4"/>
    <mergeCell ref="SRU4:SRV4"/>
    <mergeCell ref="SRW4:SRX4"/>
    <mergeCell ref="SRY4:SRZ4"/>
    <mergeCell ref="SSA4:SSB4"/>
    <mergeCell ref="SSC4:SSD4"/>
    <mergeCell ref="SSE4:SSF4"/>
    <mergeCell ref="SRI4:SRJ4"/>
    <mergeCell ref="SRK4:SRL4"/>
    <mergeCell ref="SRM4:SRN4"/>
    <mergeCell ref="SRO4:SRP4"/>
    <mergeCell ref="SRQ4:SRR4"/>
    <mergeCell ref="SRS4:SRT4"/>
    <mergeCell ref="SQW4:SQX4"/>
    <mergeCell ref="SQY4:SQZ4"/>
    <mergeCell ref="SRA4:SRB4"/>
    <mergeCell ref="SRC4:SRD4"/>
    <mergeCell ref="SRE4:SRF4"/>
    <mergeCell ref="SRG4:SRH4"/>
    <mergeCell ref="SQK4:SQL4"/>
    <mergeCell ref="SQM4:SQN4"/>
    <mergeCell ref="SQO4:SQP4"/>
    <mergeCell ref="SQQ4:SQR4"/>
    <mergeCell ref="SQS4:SQT4"/>
    <mergeCell ref="SQU4:SQV4"/>
    <mergeCell ref="SPY4:SPZ4"/>
    <mergeCell ref="SQA4:SQB4"/>
    <mergeCell ref="SQC4:SQD4"/>
    <mergeCell ref="SQE4:SQF4"/>
    <mergeCell ref="SQG4:SQH4"/>
    <mergeCell ref="SQI4:SQJ4"/>
    <mergeCell ref="SPM4:SPN4"/>
    <mergeCell ref="SPO4:SPP4"/>
    <mergeCell ref="SPQ4:SPR4"/>
    <mergeCell ref="SPS4:SPT4"/>
    <mergeCell ref="SPU4:SPV4"/>
    <mergeCell ref="SPW4:SPX4"/>
    <mergeCell ref="SPA4:SPB4"/>
    <mergeCell ref="SPC4:SPD4"/>
    <mergeCell ref="SPE4:SPF4"/>
    <mergeCell ref="SPG4:SPH4"/>
    <mergeCell ref="SPI4:SPJ4"/>
    <mergeCell ref="SPK4:SPL4"/>
    <mergeCell ref="SOO4:SOP4"/>
    <mergeCell ref="SOQ4:SOR4"/>
    <mergeCell ref="SOS4:SOT4"/>
    <mergeCell ref="SOU4:SOV4"/>
    <mergeCell ref="SOW4:SOX4"/>
    <mergeCell ref="SOY4:SOZ4"/>
    <mergeCell ref="SOC4:SOD4"/>
    <mergeCell ref="SOE4:SOF4"/>
    <mergeCell ref="SOG4:SOH4"/>
    <mergeCell ref="SOI4:SOJ4"/>
    <mergeCell ref="SOK4:SOL4"/>
    <mergeCell ref="SOM4:SON4"/>
    <mergeCell ref="SNQ4:SNR4"/>
    <mergeCell ref="SNS4:SNT4"/>
    <mergeCell ref="SNU4:SNV4"/>
    <mergeCell ref="SNW4:SNX4"/>
    <mergeCell ref="SNY4:SNZ4"/>
    <mergeCell ref="SOA4:SOB4"/>
    <mergeCell ref="SNE4:SNF4"/>
    <mergeCell ref="SNG4:SNH4"/>
    <mergeCell ref="SNI4:SNJ4"/>
    <mergeCell ref="SNK4:SNL4"/>
    <mergeCell ref="SNM4:SNN4"/>
    <mergeCell ref="SNO4:SNP4"/>
    <mergeCell ref="SMS4:SMT4"/>
    <mergeCell ref="SMU4:SMV4"/>
    <mergeCell ref="SMW4:SMX4"/>
    <mergeCell ref="SMY4:SMZ4"/>
    <mergeCell ref="SNA4:SNB4"/>
    <mergeCell ref="SNC4:SND4"/>
    <mergeCell ref="SMG4:SMH4"/>
    <mergeCell ref="SMI4:SMJ4"/>
    <mergeCell ref="SMK4:SML4"/>
    <mergeCell ref="SMM4:SMN4"/>
    <mergeCell ref="SMO4:SMP4"/>
    <mergeCell ref="SMQ4:SMR4"/>
    <mergeCell ref="SLU4:SLV4"/>
    <mergeCell ref="SLW4:SLX4"/>
    <mergeCell ref="SLY4:SLZ4"/>
    <mergeCell ref="SMA4:SMB4"/>
    <mergeCell ref="SMC4:SMD4"/>
    <mergeCell ref="SME4:SMF4"/>
    <mergeCell ref="SLI4:SLJ4"/>
    <mergeCell ref="SLK4:SLL4"/>
    <mergeCell ref="SLM4:SLN4"/>
    <mergeCell ref="SLO4:SLP4"/>
    <mergeCell ref="SLQ4:SLR4"/>
    <mergeCell ref="SLS4:SLT4"/>
    <mergeCell ref="SKW4:SKX4"/>
    <mergeCell ref="SKY4:SKZ4"/>
    <mergeCell ref="SLA4:SLB4"/>
    <mergeCell ref="SLC4:SLD4"/>
    <mergeCell ref="SLE4:SLF4"/>
    <mergeCell ref="SLG4:SLH4"/>
    <mergeCell ref="SKK4:SKL4"/>
    <mergeCell ref="SKM4:SKN4"/>
    <mergeCell ref="SKO4:SKP4"/>
    <mergeCell ref="SKQ4:SKR4"/>
    <mergeCell ref="SKS4:SKT4"/>
    <mergeCell ref="SKU4:SKV4"/>
    <mergeCell ref="SJY4:SJZ4"/>
    <mergeCell ref="SKA4:SKB4"/>
    <mergeCell ref="SKC4:SKD4"/>
    <mergeCell ref="SKE4:SKF4"/>
    <mergeCell ref="SKG4:SKH4"/>
    <mergeCell ref="SKI4:SKJ4"/>
    <mergeCell ref="SJM4:SJN4"/>
    <mergeCell ref="SJO4:SJP4"/>
    <mergeCell ref="SJQ4:SJR4"/>
    <mergeCell ref="SJS4:SJT4"/>
    <mergeCell ref="SJU4:SJV4"/>
    <mergeCell ref="SJW4:SJX4"/>
    <mergeCell ref="SJA4:SJB4"/>
    <mergeCell ref="SJC4:SJD4"/>
    <mergeCell ref="SJE4:SJF4"/>
    <mergeCell ref="SJG4:SJH4"/>
    <mergeCell ref="SJI4:SJJ4"/>
    <mergeCell ref="SJK4:SJL4"/>
    <mergeCell ref="SIO4:SIP4"/>
    <mergeCell ref="SIQ4:SIR4"/>
    <mergeCell ref="SIS4:SIT4"/>
    <mergeCell ref="SIU4:SIV4"/>
    <mergeCell ref="SIW4:SIX4"/>
    <mergeCell ref="SIY4:SIZ4"/>
    <mergeCell ref="SIC4:SID4"/>
    <mergeCell ref="SIE4:SIF4"/>
    <mergeCell ref="SIG4:SIH4"/>
    <mergeCell ref="SII4:SIJ4"/>
    <mergeCell ref="SIK4:SIL4"/>
    <mergeCell ref="SIM4:SIN4"/>
    <mergeCell ref="SHQ4:SHR4"/>
    <mergeCell ref="SHS4:SHT4"/>
    <mergeCell ref="SHU4:SHV4"/>
    <mergeCell ref="SHW4:SHX4"/>
    <mergeCell ref="SHY4:SHZ4"/>
    <mergeCell ref="SIA4:SIB4"/>
    <mergeCell ref="SHE4:SHF4"/>
    <mergeCell ref="SHG4:SHH4"/>
    <mergeCell ref="SHI4:SHJ4"/>
    <mergeCell ref="SHK4:SHL4"/>
    <mergeCell ref="SHM4:SHN4"/>
    <mergeCell ref="SHO4:SHP4"/>
    <mergeCell ref="SGS4:SGT4"/>
    <mergeCell ref="SGU4:SGV4"/>
    <mergeCell ref="SGW4:SGX4"/>
    <mergeCell ref="SGY4:SGZ4"/>
    <mergeCell ref="SHA4:SHB4"/>
    <mergeCell ref="SHC4:SHD4"/>
    <mergeCell ref="SGG4:SGH4"/>
    <mergeCell ref="SGI4:SGJ4"/>
    <mergeCell ref="SGK4:SGL4"/>
    <mergeCell ref="SGM4:SGN4"/>
    <mergeCell ref="SGO4:SGP4"/>
    <mergeCell ref="SGQ4:SGR4"/>
    <mergeCell ref="SFU4:SFV4"/>
    <mergeCell ref="SFW4:SFX4"/>
    <mergeCell ref="SFY4:SFZ4"/>
    <mergeCell ref="SGA4:SGB4"/>
    <mergeCell ref="SGC4:SGD4"/>
    <mergeCell ref="SGE4:SGF4"/>
    <mergeCell ref="SFI4:SFJ4"/>
    <mergeCell ref="SFK4:SFL4"/>
    <mergeCell ref="SFM4:SFN4"/>
    <mergeCell ref="SFO4:SFP4"/>
    <mergeCell ref="SFQ4:SFR4"/>
    <mergeCell ref="SFS4:SFT4"/>
    <mergeCell ref="SEW4:SEX4"/>
    <mergeCell ref="SEY4:SEZ4"/>
    <mergeCell ref="SFA4:SFB4"/>
    <mergeCell ref="SFC4:SFD4"/>
    <mergeCell ref="SFE4:SFF4"/>
    <mergeCell ref="SFG4:SFH4"/>
    <mergeCell ref="SEK4:SEL4"/>
    <mergeCell ref="SEM4:SEN4"/>
    <mergeCell ref="SEO4:SEP4"/>
    <mergeCell ref="SEQ4:SER4"/>
    <mergeCell ref="SES4:SET4"/>
    <mergeCell ref="SEU4:SEV4"/>
    <mergeCell ref="SDY4:SDZ4"/>
    <mergeCell ref="SEA4:SEB4"/>
    <mergeCell ref="SEC4:SED4"/>
    <mergeCell ref="SEE4:SEF4"/>
    <mergeCell ref="SEG4:SEH4"/>
    <mergeCell ref="SEI4:SEJ4"/>
    <mergeCell ref="SDM4:SDN4"/>
    <mergeCell ref="SDO4:SDP4"/>
    <mergeCell ref="SDQ4:SDR4"/>
    <mergeCell ref="SDS4:SDT4"/>
    <mergeCell ref="SDU4:SDV4"/>
    <mergeCell ref="SDW4:SDX4"/>
    <mergeCell ref="SDA4:SDB4"/>
    <mergeCell ref="SDC4:SDD4"/>
    <mergeCell ref="SDE4:SDF4"/>
    <mergeCell ref="SDG4:SDH4"/>
    <mergeCell ref="SDI4:SDJ4"/>
    <mergeCell ref="SDK4:SDL4"/>
    <mergeCell ref="SCO4:SCP4"/>
    <mergeCell ref="SCQ4:SCR4"/>
    <mergeCell ref="SCS4:SCT4"/>
    <mergeCell ref="SCU4:SCV4"/>
    <mergeCell ref="SCW4:SCX4"/>
    <mergeCell ref="SCY4:SCZ4"/>
    <mergeCell ref="SCC4:SCD4"/>
    <mergeCell ref="SCE4:SCF4"/>
    <mergeCell ref="SCG4:SCH4"/>
    <mergeCell ref="SCI4:SCJ4"/>
    <mergeCell ref="SCK4:SCL4"/>
    <mergeCell ref="SCM4:SCN4"/>
    <mergeCell ref="SBQ4:SBR4"/>
    <mergeCell ref="SBS4:SBT4"/>
    <mergeCell ref="SBU4:SBV4"/>
    <mergeCell ref="SBW4:SBX4"/>
    <mergeCell ref="SBY4:SBZ4"/>
    <mergeCell ref="SCA4:SCB4"/>
    <mergeCell ref="SBE4:SBF4"/>
    <mergeCell ref="SBG4:SBH4"/>
    <mergeCell ref="SBI4:SBJ4"/>
    <mergeCell ref="SBK4:SBL4"/>
    <mergeCell ref="SBM4:SBN4"/>
    <mergeCell ref="SBO4:SBP4"/>
    <mergeCell ref="SAS4:SAT4"/>
    <mergeCell ref="SAU4:SAV4"/>
    <mergeCell ref="SAW4:SAX4"/>
    <mergeCell ref="SAY4:SAZ4"/>
    <mergeCell ref="SBA4:SBB4"/>
    <mergeCell ref="SBC4:SBD4"/>
    <mergeCell ref="SAG4:SAH4"/>
    <mergeCell ref="SAI4:SAJ4"/>
    <mergeCell ref="SAK4:SAL4"/>
    <mergeCell ref="SAM4:SAN4"/>
    <mergeCell ref="SAO4:SAP4"/>
    <mergeCell ref="SAQ4:SAR4"/>
    <mergeCell ref="RZU4:RZV4"/>
    <mergeCell ref="RZW4:RZX4"/>
    <mergeCell ref="RZY4:RZZ4"/>
    <mergeCell ref="SAA4:SAB4"/>
    <mergeCell ref="SAC4:SAD4"/>
    <mergeCell ref="SAE4:SAF4"/>
    <mergeCell ref="RZI4:RZJ4"/>
    <mergeCell ref="RZK4:RZL4"/>
    <mergeCell ref="RZM4:RZN4"/>
    <mergeCell ref="RZO4:RZP4"/>
    <mergeCell ref="RZQ4:RZR4"/>
    <mergeCell ref="RZS4:RZT4"/>
    <mergeCell ref="RYW4:RYX4"/>
    <mergeCell ref="RYY4:RYZ4"/>
    <mergeCell ref="RZA4:RZB4"/>
    <mergeCell ref="RZC4:RZD4"/>
    <mergeCell ref="RZE4:RZF4"/>
    <mergeCell ref="RZG4:RZH4"/>
    <mergeCell ref="RYK4:RYL4"/>
    <mergeCell ref="RYM4:RYN4"/>
    <mergeCell ref="RYO4:RYP4"/>
    <mergeCell ref="RYQ4:RYR4"/>
    <mergeCell ref="RYS4:RYT4"/>
    <mergeCell ref="RYU4:RYV4"/>
    <mergeCell ref="RXY4:RXZ4"/>
    <mergeCell ref="RYA4:RYB4"/>
    <mergeCell ref="RYC4:RYD4"/>
    <mergeCell ref="RYE4:RYF4"/>
    <mergeCell ref="RYG4:RYH4"/>
    <mergeCell ref="RYI4:RYJ4"/>
    <mergeCell ref="RXM4:RXN4"/>
    <mergeCell ref="RXO4:RXP4"/>
    <mergeCell ref="RXQ4:RXR4"/>
    <mergeCell ref="RXS4:RXT4"/>
    <mergeCell ref="RXU4:RXV4"/>
    <mergeCell ref="RXW4:RXX4"/>
    <mergeCell ref="RXA4:RXB4"/>
    <mergeCell ref="RXC4:RXD4"/>
    <mergeCell ref="RXE4:RXF4"/>
    <mergeCell ref="RXG4:RXH4"/>
    <mergeCell ref="RXI4:RXJ4"/>
    <mergeCell ref="RXK4:RXL4"/>
    <mergeCell ref="RWO4:RWP4"/>
    <mergeCell ref="RWQ4:RWR4"/>
    <mergeCell ref="RWS4:RWT4"/>
    <mergeCell ref="RWU4:RWV4"/>
    <mergeCell ref="RWW4:RWX4"/>
    <mergeCell ref="RWY4:RWZ4"/>
    <mergeCell ref="RWC4:RWD4"/>
    <mergeCell ref="RWE4:RWF4"/>
    <mergeCell ref="RWG4:RWH4"/>
    <mergeCell ref="RWI4:RWJ4"/>
    <mergeCell ref="RWK4:RWL4"/>
    <mergeCell ref="RWM4:RWN4"/>
    <mergeCell ref="RVQ4:RVR4"/>
    <mergeCell ref="RVS4:RVT4"/>
    <mergeCell ref="RVU4:RVV4"/>
    <mergeCell ref="RVW4:RVX4"/>
    <mergeCell ref="RVY4:RVZ4"/>
    <mergeCell ref="RWA4:RWB4"/>
    <mergeCell ref="RVE4:RVF4"/>
    <mergeCell ref="RVG4:RVH4"/>
    <mergeCell ref="RVI4:RVJ4"/>
    <mergeCell ref="RVK4:RVL4"/>
    <mergeCell ref="RVM4:RVN4"/>
    <mergeCell ref="RVO4:RVP4"/>
    <mergeCell ref="RUS4:RUT4"/>
    <mergeCell ref="RUU4:RUV4"/>
    <mergeCell ref="RUW4:RUX4"/>
    <mergeCell ref="RUY4:RUZ4"/>
    <mergeCell ref="RVA4:RVB4"/>
    <mergeCell ref="RVC4:RVD4"/>
    <mergeCell ref="RUG4:RUH4"/>
    <mergeCell ref="RUI4:RUJ4"/>
    <mergeCell ref="RUK4:RUL4"/>
    <mergeCell ref="RUM4:RUN4"/>
    <mergeCell ref="RUO4:RUP4"/>
    <mergeCell ref="RUQ4:RUR4"/>
    <mergeCell ref="RTU4:RTV4"/>
    <mergeCell ref="RTW4:RTX4"/>
    <mergeCell ref="RTY4:RTZ4"/>
    <mergeCell ref="RUA4:RUB4"/>
    <mergeCell ref="RUC4:RUD4"/>
    <mergeCell ref="RUE4:RUF4"/>
    <mergeCell ref="RTI4:RTJ4"/>
    <mergeCell ref="RTK4:RTL4"/>
    <mergeCell ref="RTM4:RTN4"/>
    <mergeCell ref="RTO4:RTP4"/>
    <mergeCell ref="RTQ4:RTR4"/>
    <mergeCell ref="RTS4:RTT4"/>
    <mergeCell ref="RSW4:RSX4"/>
    <mergeCell ref="RSY4:RSZ4"/>
    <mergeCell ref="RTA4:RTB4"/>
    <mergeCell ref="RTC4:RTD4"/>
    <mergeCell ref="RTE4:RTF4"/>
    <mergeCell ref="RTG4:RTH4"/>
    <mergeCell ref="RSK4:RSL4"/>
    <mergeCell ref="RSM4:RSN4"/>
    <mergeCell ref="RSO4:RSP4"/>
    <mergeCell ref="RSQ4:RSR4"/>
    <mergeCell ref="RSS4:RST4"/>
    <mergeCell ref="RSU4:RSV4"/>
    <mergeCell ref="RRY4:RRZ4"/>
    <mergeCell ref="RSA4:RSB4"/>
    <mergeCell ref="RSC4:RSD4"/>
    <mergeCell ref="RSE4:RSF4"/>
    <mergeCell ref="RSG4:RSH4"/>
    <mergeCell ref="RSI4:RSJ4"/>
    <mergeCell ref="RRM4:RRN4"/>
    <mergeCell ref="RRO4:RRP4"/>
    <mergeCell ref="RRQ4:RRR4"/>
    <mergeCell ref="RRS4:RRT4"/>
    <mergeCell ref="RRU4:RRV4"/>
    <mergeCell ref="RRW4:RRX4"/>
    <mergeCell ref="RRA4:RRB4"/>
    <mergeCell ref="RRC4:RRD4"/>
    <mergeCell ref="RRE4:RRF4"/>
    <mergeCell ref="RRG4:RRH4"/>
    <mergeCell ref="RRI4:RRJ4"/>
    <mergeCell ref="RRK4:RRL4"/>
    <mergeCell ref="RQO4:RQP4"/>
    <mergeCell ref="RQQ4:RQR4"/>
    <mergeCell ref="RQS4:RQT4"/>
    <mergeCell ref="RQU4:RQV4"/>
    <mergeCell ref="RQW4:RQX4"/>
    <mergeCell ref="RQY4:RQZ4"/>
    <mergeCell ref="RQC4:RQD4"/>
    <mergeCell ref="RQE4:RQF4"/>
    <mergeCell ref="RQG4:RQH4"/>
    <mergeCell ref="RQI4:RQJ4"/>
    <mergeCell ref="RQK4:RQL4"/>
    <mergeCell ref="RQM4:RQN4"/>
    <mergeCell ref="RPQ4:RPR4"/>
    <mergeCell ref="RPS4:RPT4"/>
    <mergeCell ref="RPU4:RPV4"/>
    <mergeCell ref="RPW4:RPX4"/>
    <mergeCell ref="RPY4:RPZ4"/>
    <mergeCell ref="RQA4:RQB4"/>
    <mergeCell ref="RPE4:RPF4"/>
    <mergeCell ref="RPG4:RPH4"/>
    <mergeCell ref="RPI4:RPJ4"/>
    <mergeCell ref="RPK4:RPL4"/>
    <mergeCell ref="RPM4:RPN4"/>
    <mergeCell ref="RPO4:RPP4"/>
    <mergeCell ref="ROS4:ROT4"/>
    <mergeCell ref="ROU4:ROV4"/>
    <mergeCell ref="ROW4:ROX4"/>
    <mergeCell ref="ROY4:ROZ4"/>
    <mergeCell ref="RPA4:RPB4"/>
    <mergeCell ref="RPC4:RPD4"/>
    <mergeCell ref="ROG4:ROH4"/>
    <mergeCell ref="ROI4:ROJ4"/>
    <mergeCell ref="ROK4:ROL4"/>
    <mergeCell ref="ROM4:RON4"/>
    <mergeCell ref="ROO4:ROP4"/>
    <mergeCell ref="ROQ4:ROR4"/>
    <mergeCell ref="RNU4:RNV4"/>
    <mergeCell ref="RNW4:RNX4"/>
    <mergeCell ref="RNY4:RNZ4"/>
    <mergeCell ref="ROA4:ROB4"/>
    <mergeCell ref="ROC4:ROD4"/>
    <mergeCell ref="ROE4:ROF4"/>
    <mergeCell ref="RNI4:RNJ4"/>
    <mergeCell ref="RNK4:RNL4"/>
    <mergeCell ref="RNM4:RNN4"/>
    <mergeCell ref="RNO4:RNP4"/>
    <mergeCell ref="RNQ4:RNR4"/>
    <mergeCell ref="RNS4:RNT4"/>
    <mergeCell ref="RMW4:RMX4"/>
    <mergeCell ref="RMY4:RMZ4"/>
    <mergeCell ref="RNA4:RNB4"/>
    <mergeCell ref="RNC4:RND4"/>
    <mergeCell ref="RNE4:RNF4"/>
    <mergeCell ref="RNG4:RNH4"/>
    <mergeCell ref="RMK4:RML4"/>
    <mergeCell ref="RMM4:RMN4"/>
    <mergeCell ref="RMO4:RMP4"/>
    <mergeCell ref="RMQ4:RMR4"/>
    <mergeCell ref="RMS4:RMT4"/>
    <mergeCell ref="RMU4:RMV4"/>
    <mergeCell ref="RLY4:RLZ4"/>
    <mergeCell ref="RMA4:RMB4"/>
    <mergeCell ref="RMC4:RMD4"/>
    <mergeCell ref="RME4:RMF4"/>
    <mergeCell ref="RMG4:RMH4"/>
    <mergeCell ref="RMI4:RMJ4"/>
    <mergeCell ref="RLM4:RLN4"/>
    <mergeCell ref="RLO4:RLP4"/>
    <mergeCell ref="RLQ4:RLR4"/>
    <mergeCell ref="RLS4:RLT4"/>
    <mergeCell ref="RLU4:RLV4"/>
    <mergeCell ref="RLW4:RLX4"/>
    <mergeCell ref="RLA4:RLB4"/>
    <mergeCell ref="RLC4:RLD4"/>
    <mergeCell ref="RLE4:RLF4"/>
    <mergeCell ref="RLG4:RLH4"/>
    <mergeCell ref="RLI4:RLJ4"/>
    <mergeCell ref="RLK4:RLL4"/>
    <mergeCell ref="RKO4:RKP4"/>
    <mergeCell ref="RKQ4:RKR4"/>
    <mergeCell ref="RKS4:RKT4"/>
    <mergeCell ref="RKU4:RKV4"/>
    <mergeCell ref="RKW4:RKX4"/>
    <mergeCell ref="RKY4:RKZ4"/>
    <mergeCell ref="RKC4:RKD4"/>
    <mergeCell ref="RKE4:RKF4"/>
    <mergeCell ref="RKG4:RKH4"/>
    <mergeCell ref="RKI4:RKJ4"/>
    <mergeCell ref="RKK4:RKL4"/>
    <mergeCell ref="RKM4:RKN4"/>
    <mergeCell ref="RJQ4:RJR4"/>
    <mergeCell ref="RJS4:RJT4"/>
    <mergeCell ref="RJU4:RJV4"/>
    <mergeCell ref="RJW4:RJX4"/>
    <mergeCell ref="RJY4:RJZ4"/>
    <mergeCell ref="RKA4:RKB4"/>
    <mergeCell ref="RJE4:RJF4"/>
    <mergeCell ref="RJG4:RJH4"/>
    <mergeCell ref="RJI4:RJJ4"/>
    <mergeCell ref="RJK4:RJL4"/>
    <mergeCell ref="RJM4:RJN4"/>
    <mergeCell ref="RJO4:RJP4"/>
    <mergeCell ref="RIS4:RIT4"/>
    <mergeCell ref="RIU4:RIV4"/>
    <mergeCell ref="RIW4:RIX4"/>
    <mergeCell ref="RIY4:RIZ4"/>
    <mergeCell ref="RJA4:RJB4"/>
    <mergeCell ref="RJC4:RJD4"/>
    <mergeCell ref="RIG4:RIH4"/>
    <mergeCell ref="RII4:RIJ4"/>
    <mergeCell ref="RIK4:RIL4"/>
    <mergeCell ref="RIM4:RIN4"/>
    <mergeCell ref="RIO4:RIP4"/>
    <mergeCell ref="RIQ4:RIR4"/>
    <mergeCell ref="RHU4:RHV4"/>
    <mergeCell ref="RHW4:RHX4"/>
    <mergeCell ref="RHY4:RHZ4"/>
    <mergeCell ref="RIA4:RIB4"/>
    <mergeCell ref="RIC4:RID4"/>
    <mergeCell ref="RIE4:RIF4"/>
    <mergeCell ref="RHI4:RHJ4"/>
    <mergeCell ref="RHK4:RHL4"/>
    <mergeCell ref="RHM4:RHN4"/>
    <mergeCell ref="RHO4:RHP4"/>
    <mergeCell ref="RHQ4:RHR4"/>
    <mergeCell ref="RHS4:RHT4"/>
    <mergeCell ref="RGW4:RGX4"/>
    <mergeCell ref="RGY4:RGZ4"/>
    <mergeCell ref="RHA4:RHB4"/>
    <mergeCell ref="RHC4:RHD4"/>
    <mergeCell ref="RHE4:RHF4"/>
    <mergeCell ref="RHG4:RHH4"/>
    <mergeCell ref="RGK4:RGL4"/>
    <mergeCell ref="RGM4:RGN4"/>
    <mergeCell ref="RGO4:RGP4"/>
    <mergeCell ref="RGQ4:RGR4"/>
    <mergeCell ref="RGS4:RGT4"/>
    <mergeCell ref="RGU4:RGV4"/>
    <mergeCell ref="RFY4:RFZ4"/>
    <mergeCell ref="RGA4:RGB4"/>
    <mergeCell ref="RGC4:RGD4"/>
    <mergeCell ref="RGE4:RGF4"/>
    <mergeCell ref="RGG4:RGH4"/>
    <mergeCell ref="RGI4:RGJ4"/>
    <mergeCell ref="RFM4:RFN4"/>
    <mergeCell ref="RFO4:RFP4"/>
    <mergeCell ref="RFQ4:RFR4"/>
    <mergeCell ref="RFS4:RFT4"/>
    <mergeCell ref="RFU4:RFV4"/>
    <mergeCell ref="RFW4:RFX4"/>
    <mergeCell ref="RFA4:RFB4"/>
    <mergeCell ref="RFC4:RFD4"/>
    <mergeCell ref="RFE4:RFF4"/>
    <mergeCell ref="RFG4:RFH4"/>
    <mergeCell ref="RFI4:RFJ4"/>
    <mergeCell ref="RFK4:RFL4"/>
    <mergeCell ref="REO4:REP4"/>
    <mergeCell ref="REQ4:RER4"/>
    <mergeCell ref="RES4:RET4"/>
    <mergeCell ref="REU4:REV4"/>
    <mergeCell ref="REW4:REX4"/>
    <mergeCell ref="REY4:REZ4"/>
    <mergeCell ref="REC4:RED4"/>
    <mergeCell ref="REE4:REF4"/>
    <mergeCell ref="REG4:REH4"/>
    <mergeCell ref="REI4:REJ4"/>
    <mergeCell ref="REK4:REL4"/>
    <mergeCell ref="REM4:REN4"/>
    <mergeCell ref="RDQ4:RDR4"/>
    <mergeCell ref="RDS4:RDT4"/>
    <mergeCell ref="RDU4:RDV4"/>
    <mergeCell ref="RDW4:RDX4"/>
    <mergeCell ref="RDY4:RDZ4"/>
    <mergeCell ref="REA4:REB4"/>
    <mergeCell ref="RDE4:RDF4"/>
    <mergeCell ref="RDG4:RDH4"/>
    <mergeCell ref="RDI4:RDJ4"/>
    <mergeCell ref="RDK4:RDL4"/>
    <mergeCell ref="RDM4:RDN4"/>
    <mergeCell ref="RDO4:RDP4"/>
    <mergeCell ref="RCS4:RCT4"/>
    <mergeCell ref="RCU4:RCV4"/>
    <mergeCell ref="RCW4:RCX4"/>
    <mergeCell ref="RCY4:RCZ4"/>
    <mergeCell ref="RDA4:RDB4"/>
    <mergeCell ref="RDC4:RDD4"/>
    <mergeCell ref="RCG4:RCH4"/>
    <mergeCell ref="RCI4:RCJ4"/>
    <mergeCell ref="RCK4:RCL4"/>
    <mergeCell ref="RCM4:RCN4"/>
    <mergeCell ref="RCO4:RCP4"/>
    <mergeCell ref="RCQ4:RCR4"/>
    <mergeCell ref="RBU4:RBV4"/>
    <mergeCell ref="RBW4:RBX4"/>
    <mergeCell ref="RBY4:RBZ4"/>
    <mergeCell ref="RCA4:RCB4"/>
    <mergeCell ref="RCC4:RCD4"/>
    <mergeCell ref="RCE4:RCF4"/>
    <mergeCell ref="RBI4:RBJ4"/>
    <mergeCell ref="RBK4:RBL4"/>
    <mergeCell ref="RBM4:RBN4"/>
    <mergeCell ref="RBO4:RBP4"/>
    <mergeCell ref="RBQ4:RBR4"/>
    <mergeCell ref="RBS4:RBT4"/>
    <mergeCell ref="RAW4:RAX4"/>
    <mergeCell ref="RAY4:RAZ4"/>
    <mergeCell ref="RBA4:RBB4"/>
    <mergeCell ref="RBC4:RBD4"/>
    <mergeCell ref="RBE4:RBF4"/>
    <mergeCell ref="RBG4:RBH4"/>
    <mergeCell ref="RAK4:RAL4"/>
    <mergeCell ref="RAM4:RAN4"/>
    <mergeCell ref="RAO4:RAP4"/>
    <mergeCell ref="RAQ4:RAR4"/>
    <mergeCell ref="RAS4:RAT4"/>
    <mergeCell ref="RAU4:RAV4"/>
    <mergeCell ref="QZY4:QZZ4"/>
    <mergeCell ref="RAA4:RAB4"/>
    <mergeCell ref="RAC4:RAD4"/>
    <mergeCell ref="RAE4:RAF4"/>
    <mergeCell ref="RAG4:RAH4"/>
    <mergeCell ref="RAI4:RAJ4"/>
    <mergeCell ref="QZM4:QZN4"/>
    <mergeCell ref="QZO4:QZP4"/>
    <mergeCell ref="QZQ4:QZR4"/>
    <mergeCell ref="QZS4:QZT4"/>
    <mergeCell ref="QZU4:QZV4"/>
    <mergeCell ref="QZW4:QZX4"/>
    <mergeCell ref="QZA4:QZB4"/>
    <mergeCell ref="QZC4:QZD4"/>
    <mergeCell ref="QZE4:QZF4"/>
    <mergeCell ref="QZG4:QZH4"/>
    <mergeCell ref="QZI4:QZJ4"/>
    <mergeCell ref="QZK4:QZL4"/>
    <mergeCell ref="QYO4:QYP4"/>
    <mergeCell ref="QYQ4:QYR4"/>
    <mergeCell ref="QYS4:QYT4"/>
    <mergeCell ref="QYU4:QYV4"/>
    <mergeCell ref="QYW4:QYX4"/>
    <mergeCell ref="QYY4:QYZ4"/>
    <mergeCell ref="QYC4:QYD4"/>
    <mergeCell ref="QYE4:QYF4"/>
    <mergeCell ref="QYG4:QYH4"/>
    <mergeCell ref="QYI4:QYJ4"/>
    <mergeCell ref="QYK4:QYL4"/>
    <mergeCell ref="QYM4:QYN4"/>
    <mergeCell ref="QXQ4:QXR4"/>
    <mergeCell ref="QXS4:QXT4"/>
    <mergeCell ref="QXU4:QXV4"/>
    <mergeCell ref="QXW4:QXX4"/>
    <mergeCell ref="QXY4:QXZ4"/>
    <mergeCell ref="QYA4:QYB4"/>
    <mergeCell ref="QXE4:QXF4"/>
    <mergeCell ref="QXG4:QXH4"/>
    <mergeCell ref="QXI4:QXJ4"/>
    <mergeCell ref="QXK4:QXL4"/>
    <mergeCell ref="QXM4:QXN4"/>
    <mergeCell ref="QXO4:QXP4"/>
    <mergeCell ref="QWS4:QWT4"/>
    <mergeCell ref="QWU4:QWV4"/>
    <mergeCell ref="QWW4:QWX4"/>
    <mergeCell ref="QWY4:QWZ4"/>
    <mergeCell ref="QXA4:QXB4"/>
    <mergeCell ref="QXC4:QXD4"/>
    <mergeCell ref="QWG4:QWH4"/>
    <mergeCell ref="QWI4:QWJ4"/>
    <mergeCell ref="QWK4:QWL4"/>
    <mergeCell ref="QWM4:QWN4"/>
    <mergeCell ref="QWO4:QWP4"/>
    <mergeCell ref="QWQ4:QWR4"/>
    <mergeCell ref="QVU4:QVV4"/>
    <mergeCell ref="QVW4:QVX4"/>
    <mergeCell ref="QVY4:QVZ4"/>
    <mergeCell ref="QWA4:QWB4"/>
    <mergeCell ref="QWC4:QWD4"/>
    <mergeCell ref="QWE4:QWF4"/>
    <mergeCell ref="QVI4:QVJ4"/>
    <mergeCell ref="QVK4:QVL4"/>
    <mergeCell ref="QVM4:QVN4"/>
    <mergeCell ref="QVO4:QVP4"/>
    <mergeCell ref="QVQ4:QVR4"/>
    <mergeCell ref="QVS4:QVT4"/>
    <mergeCell ref="QUW4:QUX4"/>
    <mergeCell ref="QUY4:QUZ4"/>
    <mergeCell ref="QVA4:QVB4"/>
    <mergeCell ref="QVC4:QVD4"/>
    <mergeCell ref="QVE4:QVF4"/>
    <mergeCell ref="QVG4:QVH4"/>
    <mergeCell ref="QUK4:QUL4"/>
    <mergeCell ref="QUM4:QUN4"/>
    <mergeCell ref="QUO4:QUP4"/>
    <mergeCell ref="QUQ4:QUR4"/>
    <mergeCell ref="QUS4:QUT4"/>
    <mergeCell ref="QUU4:QUV4"/>
    <mergeCell ref="QTY4:QTZ4"/>
    <mergeCell ref="QUA4:QUB4"/>
    <mergeCell ref="QUC4:QUD4"/>
    <mergeCell ref="QUE4:QUF4"/>
    <mergeCell ref="QUG4:QUH4"/>
    <mergeCell ref="QUI4:QUJ4"/>
    <mergeCell ref="QTM4:QTN4"/>
    <mergeCell ref="QTO4:QTP4"/>
    <mergeCell ref="QTQ4:QTR4"/>
    <mergeCell ref="QTS4:QTT4"/>
    <mergeCell ref="QTU4:QTV4"/>
    <mergeCell ref="QTW4:QTX4"/>
    <mergeCell ref="QTA4:QTB4"/>
    <mergeCell ref="QTC4:QTD4"/>
    <mergeCell ref="QTE4:QTF4"/>
    <mergeCell ref="QTG4:QTH4"/>
    <mergeCell ref="QTI4:QTJ4"/>
    <mergeCell ref="QTK4:QTL4"/>
    <mergeCell ref="QSO4:QSP4"/>
    <mergeCell ref="QSQ4:QSR4"/>
    <mergeCell ref="QSS4:QST4"/>
    <mergeCell ref="QSU4:QSV4"/>
    <mergeCell ref="QSW4:QSX4"/>
    <mergeCell ref="QSY4:QSZ4"/>
    <mergeCell ref="QSC4:QSD4"/>
    <mergeCell ref="QSE4:QSF4"/>
    <mergeCell ref="QSG4:QSH4"/>
    <mergeCell ref="QSI4:QSJ4"/>
    <mergeCell ref="QSK4:QSL4"/>
    <mergeCell ref="QSM4:QSN4"/>
    <mergeCell ref="QRQ4:QRR4"/>
    <mergeCell ref="QRS4:QRT4"/>
    <mergeCell ref="QRU4:QRV4"/>
    <mergeCell ref="QRW4:QRX4"/>
    <mergeCell ref="QRY4:QRZ4"/>
    <mergeCell ref="QSA4:QSB4"/>
    <mergeCell ref="QRE4:QRF4"/>
    <mergeCell ref="QRG4:QRH4"/>
    <mergeCell ref="QRI4:QRJ4"/>
    <mergeCell ref="QRK4:QRL4"/>
    <mergeCell ref="QRM4:QRN4"/>
    <mergeCell ref="QRO4:QRP4"/>
    <mergeCell ref="QQS4:QQT4"/>
    <mergeCell ref="QQU4:QQV4"/>
    <mergeCell ref="QQW4:QQX4"/>
    <mergeCell ref="QQY4:QQZ4"/>
    <mergeCell ref="QRA4:QRB4"/>
    <mergeCell ref="QRC4:QRD4"/>
    <mergeCell ref="QQG4:QQH4"/>
    <mergeCell ref="QQI4:QQJ4"/>
    <mergeCell ref="QQK4:QQL4"/>
    <mergeCell ref="QQM4:QQN4"/>
    <mergeCell ref="QQO4:QQP4"/>
    <mergeCell ref="QQQ4:QQR4"/>
    <mergeCell ref="QPU4:QPV4"/>
    <mergeCell ref="QPW4:QPX4"/>
    <mergeCell ref="QPY4:QPZ4"/>
    <mergeCell ref="QQA4:QQB4"/>
    <mergeCell ref="QQC4:QQD4"/>
    <mergeCell ref="QQE4:QQF4"/>
    <mergeCell ref="QPI4:QPJ4"/>
    <mergeCell ref="QPK4:QPL4"/>
    <mergeCell ref="QPM4:QPN4"/>
    <mergeCell ref="QPO4:QPP4"/>
    <mergeCell ref="QPQ4:QPR4"/>
    <mergeCell ref="QPS4:QPT4"/>
    <mergeCell ref="QOW4:QOX4"/>
    <mergeCell ref="QOY4:QOZ4"/>
    <mergeCell ref="QPA4:QPB4"/>
    <mergeCell ref="QPC4:QPD4"/>
    <mergeCell ref="QPE4:QPF4"/>
    <mergeCell ref="QPG4:QPH4"/>
    <mergeCell ref="QOK4:QOL4"/>
    <mergeCell ref="QOM4:QON4"/>
    <mergeCell ref="QOO4:QOP4"/>
    <mergeCell ref="QOQ4:QOR4"/>
    <mergeCell ref="QOS4:QOT4"/>
    <mergeCell ref="QOU4:QOV4"/>
    <mergeCell ref="QNY4:QNZ4"/>
    <mergeCell ref="QOA4:QOB4"/>
    <mergeCell ref="QOC4:QOD4"/>
    <mergeCell ref="QOE4:QOF4"/>
    <mergeCell ref="QOG4:QOH4"/>
    <mergeCell ref="QOI4:QOJ4"/>
    <mergeCell ref="QNM4:QNN4"/>
    <mergeCell ref="QNO4:QNP4"/>
    <mergeCell ref="QNQ4:QNR4"/>
    <mergeCell ref="QNS4:QNT4"/>
    <mergeCell ref="QNU4:QNV4"/>
    <mergeCell ref="QNW4:QNX4"/>
    <mergeCell ref="QNA4:QNB4"/>
    <mergeCell ref="QNC4:QND4"/>
    <mergeCell ref="QNE4:QNF4"/>
    <mergeCell ref="QNG4:QNH4"/>
    <mergeCell ref="QNI4:QNJ4"/>
    <mergeCell ref="QNK4:QNL4"/>
    <mergeCell ref="QMO4:QMP4"/>
    <mergeCell ref="QMQ4:QMR4"/>
    <mergeCell ref="QMS4:QMT4"/>
    <mergeCell ref="QMU4:QMV4"/>
    <mergeCell ref="QMW4:QMX4"/>
    <mergeCell ref="QMY4:QMZ4"/>
    <mergeCell ref="QMC4:QMD4"/>
    <mergeCell ref="QME4:QMF4"/>
    <mergeCell ref="QMG4:QMH4"/>
    <mergeCell ref="QMI4:QMJ4"/>
    <mergeCell ref="QMK4:QML4"/>
    <mergeCell ref="QMM4:QMN4"/>
    <mergeCell ref="QLQ4:QLR4"/>
    <mergeCell ref="QLS4:QLT4"/>
    <mergeCell ref="QLU4:QLV4"/>
    <mergeCell ref="QLW4:QLX4"/>
    <mergeCell ref="QLY4:QLZ4"/>
    <mergeCell ref="QMA4:QMB4"/>
    <mergeCell ref="QLE4:QLF4"/>
    <mergeCell ref="QLG4:QLH4"/>
    <mergeCell ref="QLI4:QLJ4"/>
    <mergeCell ref="QLK4:QLL4"/>
    <mergeCell ref="QLM4:QLN4"/>
    <mergeCell ref="QLO4:QLP4"/>
    <mergeCell ref="QKS4:QKT4"/>
    <mergeCell ref="QKU4:QKV4"/>
    <mergeCell ref="QKW4:QKX4"/>
    <mergeCell ref="QKY4:QKZ4"/>
    <mergeCell ref="QLA4:QLB4"/>
    <mergeCell ref="QLC4:QLD4"/>
    <mergeCell ref="QKG4:QKH4"/>
    <mergeCell ref="QKI4:QKJ4"/>
    <mergeCell ref="QKK4:QKL4"/>
    <mergeCell ref="QKM4:QKN4"/>
    <mergeCell ref="QKO4:QKP4"/>
    <mergeCell ref="QKQ4:QKR4"/>
    <mergeCell ref="QJU4:QJV4"/>
    <mergeCell ref="QJW4:QJX4"/>
    <mergeCell ref="QJY4:QJZ4"/>
    <mergeCell ref="QKA4:QKB4"/>
    <mergeCell ref="QKC4:QKD4"/>
    <mergeCell ref="QKE4:QKF4"/>
    <mergeCell ref="QJI4:QJJ4"/>
    <mergeCell ref="QJK4:QJL4"/>
    <mergeCell ref="QJM4:QJN4"/>
    <mergeCell ref="QJO4:QJP4"/>
    <mergeCell ref="QJQ4:QJR4"/>
    <mergeCell ref="QJS4:QJT4"/>
    <mergeCell ref="QIW4:QIX4"/>
    <mergeCell ref="QIY4:QIZ4"/>
    <mergeCell ref="QJA4:QJB4"/>
    <mergeCell ref="QJC4:QJD4"/>
    <mergeCell ref="QJE4:QJF4"/>
    <mergeCell ref="QJG4:QJH4"/>
    <mergeCell ref="QIK4:QIL4"/>
    <mergeCell ref="QIM4:QIN4"/>
    <mergeCell ref="QIO4:QIP4"/>
    <mergeCell ref="QIQ4:QIR4"/>
    <mergeCell ref="QIS4:QIT4"/>
    <mergeCell ref="QIU4:QIV4"/>
    <mergeCell ref="QHY4:QHZ4"/>
    <mergeCell ref="QIA4:QIB4"/>
    <mergeCell ref="QIC4:QID4"/>
    <mergeCell ref="QIE4:QIF4"/>
    <mergeCell ref="QIG4:QIH4"/>
    <mergeCell ref="QII4:QIJ4"/>
    <mergeCell ref="QHM4:QHN4"/>
    <mergeCell ref="QHO4:QHP4"/>
    <mergeCell ref="QHQ4:QHR4"/>
    <mergeCell ref="QHS4:QHT4"/>
    <mergeCell ref="QHU4:QHV4"/>
    <mergeCell ref="QHW4:QHX4"/>
    <mergeCell ref="QHA4:QHB4"/>
    <mergeCell ref="QHC4:QHD4"/>
    <mergeCell ref="QHE4:QHF4"/>
    <mergeCell ref="QHG4:QHH4"/>
    <mergeCell ref="QHI4:QHJ4"/>
    <mergeCell ref="QHK4:QHL4"/>
    <mergeCell ref="QGO4:QGP4"/>
    <mergeCell ref="QGQ4:QGR4"/>
    <mergeCell ref="QGS4:QGT4"/>
    <mergeCell ref="QGU4:QGV4"/>
    <mergeCell ref="QGW4:QGX4"/>
    <mergeCell ref="QGY4:QGZ4"/>
    <mergeCell ref="QGC4:QGD4"/>
    <mergeCell ref="QGE4:QGF4"/>
    <mergeCell ref="QGG4:QGH4"/>
    <mergeCell ref="QGI4:QGJ4"/>
    <mergeCell ref="QGK4:QGL4"/>
    <mergeCell ref="QGM4:QGN4"/>
    <mergeCell ref="QFQ4:QFR4"/>
    <mergeCell ref="QFS4:QFT4"/>
    <mergeCell ref="QFU4:QFV4"/>
    <mergeCell ref="QFW4:QFX4"/>
    <mergeCell ref="QFY4:QFZ4"/>
    <mergeCell ref="QGA4:QGB4"/>
    <mergeCell ref="QFE4:QFF4"/>
    <mergeCell ref="QFG4:QFH4"/>
    <mergeCell ref="QFI4:QFJ4"/>
    <mergeCell ref="QFK4:QFL4"/>
    <mergeCell ref="QFM4:QFN4"/>
    <mergeCell ref="QFO4:QFP4"/>
    <mergeCell ref="QES4:QET4"/>
    <mergeCell ref="QEU4:QEV4"/>
    <mergeCell ref="QEW4:QEX4"/>
    <mergeCell ref="QEY4:QEZ4"/>
    <mergeCell ref="QFA4:QFB4"/>
    <mergeCell ref="QFC4:QFD4"/>
    <mergeCell ref="QEG4:QEH4"/>
    <mergeCell ref="QEI4:QEJ4"/>
    <mergeCell ref="QEK4:QEL4"/>
    <mergeCell ref="QEM4:QEN4"/>
    <mergeCell ref="QEO4:QEP4"/>
    <mergeCell ref="QEQ4:QER4"/>
    <mergeCell ref="QDU4:QDV4"/>
    <mergeCell ref="QDW4:QDX4"/>
    <mergeCell ref="QDY4:QDZ4"/>
    <mergeCell ref="QEA4:QEB4"/>
    <mergeCell ref="QEC4:QED4"/>
    <mergeCell ref="QEE4:QEF4"/>
    <mergeCell ref="QDI4:QDJ4"/>
    <mergeCell ref="QDK4:QDL4"/>
    <mergeCell ref="QDM4:QDN4"/>
    <mergeCell ref="QDO4:QDP4"/>
    <mergeCell ref="QDQ4:QDR4"/>
    <mergeCell ref="QDS4:QDT4"/>
    <mergeCell ref="QCW4:QCX4"/>
    <mergeCell ref="QCY4:QCZ4"/>
    <mergeCell ref="QDA4:QDB4"/>
    <mergeCell ref="QDC4:QDD4"/>
    <mergeCell ref="QDE4:QDF4"/>
    <mergeCell ref="QDG4:QDH4"/>
    <mergeCell ref="QCK4:QCL4"/>
    <mergeCell ref="QCM4:QCN4"/>
    <mergeCell ref="QCO4:QCP4"/>
    <mergeCell ref="QCQ4:QCR4"/>
    <mergeCell ref="QCS4:QCT4"/>
    <mergeCell ref="QCU4:QCV4"/>
    <mergeCell ref="QBY4:QBZ4"/>
    <mergeCell ref="QCA4:QCB4"/>
    <mergeCell ref="QCC4:QCD4"/>
    <mergeCell ref="QCE4:QCF4"/>
    <mergeCell ref="QCG4:QCH4"/>
    <mergeCell ref="QCI4:QCJ4"/>
    <mergeCell ref="QBM4:QBN4"/>
    <mergeCell ref="QBO4:QBP4"/>
    <mergeCell ref="QBQ4:QBR4"/>
    <mergeCell ref="QBS4:QBT4"/>
    <mergeCell ref="QBU4:QBV4"/>
    <mergeCell ref="QBW4:QBX4"/>
    <mergeCell ref="QBA4:QBB4"/>
    <mergeCell ref="QBC4:QBD4"/>
    <mergeCell ref="QBE4:QBF4"/>
    <mergeCell ref="QBG4:QBH4"/>
    <mergeCell ref="QBI4:QBJ4"/>
    <mergeCell ref="QBK4:QBL4"/>
    <mergeCell ref="QAO4:QAP4"/>
    <mergeCell ref="QAQ4:QAR4"/>
    <mergeCell ref="QAS4:QAT4"/>
    <mergeCell ref="QAU4:QAV4"/>
    <mergeCell ref="QAW4:QAX4"/>
    <mergeCell ref="QAY4:QAZ4"/>
    <mergeCell ref="QAC4:QAD4"/>
    <mergeCell ref="QAE4:QAF4"/>
    <mergeCell ref="QAG4:QAH4"/>
    <mergeCell ref="QAI4:QAJ4"/>
    <mergeCell ref="QAK4:QAL4"/>
    <mergeCell ref="QAM4:QAN4"/>
    <mergeCell ref="PZQ4:PZR4"/>
    <mergeCell ref="PZS4:PZT4"/>
    <mergeCell ref="PZU4:PZV4"/>
    <mergeCell ref="PZW4:PZX4"/>
    <mergeCell ref="PZY4:PZZ4"/>
    <mergeCell ref="QAA4:QAB4"/>
    <mergeCell ref="PZE4:PZF4"/>
    <mergeCell ref="PZG4:PZH4"/>
    <mergeCell ref="PZI4:PZJ4"/>
    <mergeCell ref="PZK4:PZL4"/>
    <mergeCell ref="PZM4:PZN4"/>
    <mergeCell ref="PZO4:PZP4"/>
    <mergeCell ref="PYS4:PYT4"/>
    <mergeCell ref="PYU4:PYV4"/>
    <mergeCell ref="PYW4:PYX4"/>
    <mergeCell ref="PYY4:PYZ4"/>
    <mergeCell ref="PZA4:PZB4"/>
    <mergeCell ref="PZC4:PZD4"/>
    <mergeCell ref="PYG4:PYH4"/>
    <mergeCell ref="PYI4:PYJ4"/>
    <mergeCell ref="PYK4:PYL4"/>
    <mergeCell ref="PYM4:PYN4"/>
    <mergeCell ref="PYO4:PYP4"/>
    <mergeCell ref="PYQ4:PYR4"/>
    <mergeCell ref="PXU4:PXV4"/>
    <mergeCell ref="PXW4:PXX4"/>
    <mergeCell ref="PXY4:PXZ4"/>
    <mergeCell ref="PYA4:PYB4"/>
    <mergeCell ref="PYC4:PYD4"/>
    <mergeCell ref="PYE4:PYF4"/>
    <mergeCell ref="PXI4:PXJ4"/>
    <mergeCell ref="PXK4:PXL4"/>
    <mergeCell ref="PXM4:PXN4"/>
    <mergeCell ref="PXO4:PXP4"/>
    <mergeCell ref="PXQ4:PXR4"/>
    <mergeCell ref="PXS4:PXT4"/>
    <mergeCell ref="PWW4:PWX4"/>
    <mergeCell ref="PWY4:PWZ4"/>
    <mergeCell ref="PXA4:PXB4"/>
    <mergeCell ref="PXC4:PXD4"/>
    <mergeCell ref="PXE4:PXF4"/>
    <mergeCell ref="PXG4:PXH4"/>
    <mergeCell ref="PWK4:PWL4"/>
    <mergeCell ref="PWM4:PWN4"/>
    <mergeCell ref="PWO4:PWP4"/>
    <mergeCell ref="PWQ4:PWR4"/>
    <mergeCell ref="PWS4:PWT4"/>
    <mergeCell ref="PWU4:PWV4"/>
    <mergeCell ref="PVY4:PVZ4"/>
    <mergeCell ref="PWA4:PWB4"/>
    <mergeCell ref="PWC4:PWD4"/>
    <mergeCell ref="PWE4:PWF4"/>
    <mergeCell ref="PWG4:PWH4"/>
    <mergeCell ref="PWI4:PWJ4"/>
    <mergeCell ref="PVM4:PVN4"/>
    <mergeCell ref="PVO4:PVP4"/>
    <mergeCell ref="PVQ4:PVR4"/>
    <mergeCell ref="PVS4:PVT4"/>
    <mergeCell ref="PVU4:PVV4"/>
    <mergeCell ref="PVW4:PVX4"/>
    <mergeCell ref="PVA4:PVB4"/>
    <mergeCell ref="PVC4:PVD4"/>
    <mergeCell ref="PVE4:PVF4"/>
    <mergeCell ref="PVG4:PVH4"/>
    <mergeCell ref="PVI4:PVJ4"/>
    <mergeCell ref="PVK4:PVL4"/>
    <mergeCell ref="PUO4:PUP4"/>
    <mergeCell ref="PUQ4:PUR4"/>
    <mergeCell ref="PUS4:PUT4"/>
    <mergeCell ref="PUU4:PUV4"/>
    <mergeCell ref="PUW4:PUX4"/>
    <mergeCell ref="PUY4:PUZ4"/>
    <mergeCell ref="PUC4:PUD4"/>
    <mergeCell ref="PUE4:PUF4"/>
    <mergeCell ref="PUG4:PUH4"/>
    <mergeCell ref="PUI4:PUJ4"/>
    <mergeCell ref="PUK4:PUL4"/>
    <mergeCell ref="PUM4:PUN4"/>
    <mergeCell ref="PTQ4:PTR4"/>
    <mergeCell ref="PTS4:PTT4"/>
    <mergeCell ref="PTU4:PTV4"/>
    <mergeCell ref="PTW4:PTX4"/>
    <mergeCell ref="PTY4:PTZ4"/>
    <mergeCell ref="PUA4:PUB4"/>
    <mergeCell ref="PTE4:PTF4"/>
    <mergeCell ref="PTG4:PTH4"/>
    <mergeCell ref="PTI4:PTJ4"/>
    <mergeCell ref="PTK4:PTL4"/>
    <mergeCell ref="PTM4:PTN4"/>
    <mergeCell ref="PTO4:PTP4"/>
    <mergeCell ref="PSS4:PST4"/>
    <mergeCell ref="PSU4:PSV4"/>
    <mergeCell ref="PSW4:PSX4"/>
    <mergeCell ref="PSY4:PSZ4"/>
    <mergeCell ref="PTA4:PTB4"/>
    <mergeCell ref="PTC4:PTD4"/>
    <mergeCell ref="PSG4:PSH4"/>
    <mergeCell ref="PSI4:PSJ4"/>
    <mergeCell ref="PSK4:PSL4"/>
    <mergeCell ref="PSM4:PSN4"/>
    <mergeCell ref="PSO4:PSP4"/>
    <mergeCell ref="PSQ4:PSR4"/>
    <mergeCell ref="PRU4:PRV4"/>
    <mergeCell ref="PRW4:PRX4"/>
    <mergeCell ref="PRY4:PRZ4"/>
    <mergeCell ref="PSA4:PSB4"/>
    <mergeCell ref="PSC4:PSD4"/>
    <mergeCell ref="PSE4:PSF4"/>
    <mergeCell ref="PRI4:PRJ4"/>
    <mergeCell ref="PRK4:PRL4"/>
    <mergeCell ref="PRM4:PRN4"/>
    <mergeCell ref="PRO4:PRP4"/>
    <mergeCell ref="PRQ4:PRR4"/>
    <mergeCell ref="PRS4:PRT4"/>
    <mergeCell ref="PQW4:PQX4"/>
    <mergeCell ref="PQY4:PQZ4"/>
    <mergeCell ref="PRA4:PRB4"/>
    <mergeCell ref="PRC4:PRD4"/>
    <mergeCell ref="PRE4:PRF4"/>
    <mergeCell ref="PRG4:PRH4"/>
    <mergeCell ref="PQK4:PQL4"/>
    <mergeCell ref="PQM4:PQN4"/>
    <mergeCell ref="PQO4:PQP4"/>
    <mergeCell ref="PQQ4:PQR4"/>
    <mergeCell ref="PQS4:PQT4"/>
    <mergeCell ref="PQU4:PQV4"/>
    <mergeCell ref="PPY4:PPZ4"/>
    <mergeCell ref="PQA4:PQB4"/>
    <mergeCell ref="PQC4:PQD4"/>
    <mergeCell ref="PQE4:PQF4"/>
    <mergeCell ref="PQG4:PQH4"/>
    <mergeCell ref="PQI4:PQJ4"/>
    <mergeCell ref="PPM4:PPN4"/>
    <mergeCell ref="PPO4:PPP4"/>
    <mergeCell ref="PPQ4:PPR4"/>
    <mergeCell ref="PPS4:PPT4"/>
    <mergeCell ref="PPU4:PPV4"/>
    <mergeCell ref="PPW4:PPX4"/>
    <mergeCell ref="PPA4:PPB4"/>
    <mergeCell ref="PPC4:PPD4"/>
    <mergeCell ref="PPE4:PPF4"/>
    <mergeCell ref="PPG4:PPH4"/>
    <mergeCell ref="PPI4:PPJ4"/>
    <mergeCell ref="PPK4:PPL4"/>
    <mergeCell ref="POO4:POP4"/>
    <mergeCell ref="POQ4:POR4"/>
    <mergeCell ref="POS4:POT4"/>
    <mergeCell ref="POU4:POV4"/>
    <mergeCell ref="POW4:POX4"/>
    <mergeCell ref="POY4:POZ4"/>
    <mergeCell ref="POC4:POD4"/>
    <mergeCell ref="POE4:POF4"/>
    <mergeCell ref="POG4:POH4"/>
    <mergeCell ref="POI4:POJ4"/>
    <mergeCell ref="POK4:POL4"/>
    <mergeCell ref="POM4:PON4"/>
    <mergeCell ref="PNQ4:PNR4"/>
    <mergeCell ref="PNS4:PNT4"/>
    <mergeCell ref="PNU4:PNV4"/>
    <mergeCell ref="PNW4:PNX4"/>
    <mergeCell ref="PNY4:PNZ4"/>
    <mergeCell ref="POA4:POB4"/>
    <mergeCell ref="PNE4:PNF4"/>
    <mergeCell ref="PNG4:PNH4"/>
    <mergeCell ref="PNI4:PNJ4"/>
    <mergeCell ref="PNK4:PNL4"/>
    <mergeCell ref="PNM4:PNN4"/>
    <mergeCell ref="PNO4:PNP4"/>
    <mergeCell ref="PMS4:PMT4"/>
    <mergeCell ref="PMU4:PMV4"/>
    <mergeCell ref="PMW4:PMX4"/>
    <mergeCell ref="PMY4:PMZ4"/>
    <mergeCell ref="PNA4:PNB4"/>
    <mergeCell ref="PNC4:PND4"/>
    <mergeCell ref="PMG4:PMH4"/>
    <mergeCell ref="PMI4:PMJ4"/>
    <mergeCell ref="PMK4:PML4"/>
    <mergeCell ref="PMM4:PMN4"/>
    <mergeCell ref="PMO4:PMP4"/>
    <mergeCell ref="PMQ4:PMR4"/>
    <mergeCell ref="PLU4:PLV4"/>
    <mergeCell ref="PLW4:PLX4"/>
    <mergeCell ref="PLY4:PLZ4"/>
    <mergeCell ref="PMA4:PMB4"/>
    <mergeCell ref="PMC4:PMD4"/>
    <mergeCell ref="PME4:PMF4"/>
    <mergeCell ref="PLI4:PLJ4"/>
    <mergeCell ref="PLK4:PLL4"/>
    <mergeCell ref="PLM4:PLN4"/>
    <mergeCell ref="PLO4:PLP4"/>
    <mergeCell ref="PLQ4:PLR4"/>
    <mergeCell ref="PLS4:PLT4"/>
    <mergeCell ref="PKW4:PKX4"/>
    <mergeCell ref="PKY4:PKZ4"/>
    <mergeCell ref="PLA4:PLB4"/>
    <mergeCell ref="PLC4:PLD4"/>
    <mergeCell ref="PLE4:PLF4"/>
    <mergeCell ref="PLG4:PLH4"/>
    <mergeCell ref="PKK4:PKL4"/>
    <mergeCell ref="PKM4:PKN4"/>
    <mergeCell ref="PKO4:PKP4"/>
    <mergeCell ref="PKQ4:PKR4"/>
    <mergeCell ref="PKS4:PKT4"/>
    <mergeCell ref="PKU4:PKV4"/>
    <mergeCell ref="PJY4:PJZ4"/>
    <mergeCell ref="PKA4:PKB4"/>
    <mergeCell ref="PKC4:PKD4"/>
    <mergeCell ref="PKE4:PKF4"/>
    <mergeCell ref="PKG4:PKH4"/>
    <mergeCell ref="PKI4:PKJ4"/>
    <mergeCell ref="PJM4:PJN4"/>
    <mergeCell ref="PJO4:PJP4"/>
    <mergeCell ref="PJQ4:PJR4"/>
    <mergeCell ref="PJS4:PJT4"/>
    <mergeCell ref="PJU4:PJV4"/>
    <mergeCell ref="PJW4:PJX4"/>
    <mergeCell ref="PJA4:PJB4"/>
    <mergeCell ref="PJC4:PJD4"/>
    <mergeCell ref="PJE4:PJF4"/>
    <mergeCell ref="PJG4:PJH4"/>
    <mergeCell ref="PJI4:PJJ4"/>
    <mergeCell ref="PJK4:PJL4"/>
    <mergeCell ref="PIO4:PIP4"/>
    <mergeCell ref="PIQ4:PIR4"/>
    <mergeCell ref="PIS4:PIT4"/>
    <mergeCell ref="PIU4:PIV4"/>
    <mergeCell ref="PIW4:PIX4"/>
    <mergeCell ref="PIY4:PIZ4"/>
    <mergeCell ref="PIC4:PID4"/>
    <mergeCell ref="PIE4:PIF4"/>
    <mergeCell ref="PIG4:PIH4"/>
    <mergeCell ref="PII4:PIJ4"/>
    <mergeCell ref="PIK4:PIL4"/>
    <mergeCell ref="PIM4:PIN4"/>
    <mergeCell ref="PHQ4:PHR4"/>
    <mergeCell ref="PHS4:PHT4"/>
    <mergeCell ref="PHU4:PHV4"/>
    <mergeCell ref="PHW4:PHX4"/>
    <mergeCell ref="PHY4:PHZ4"/>
    <mergeCell ref="PIA4:PIB4"/>
    <mergeCell ref="PHE4:PHF4"/>
    <mergeCell ref="PHG4:PHH4"/>
    <mergeCell ref="PHI4:PHJ4"/>
    <mergeCell ref="PHK4:PHL4"/>
    <mergeCell ref="PHM4:PHN4"/>
    <mergeCell ref="PHO4:PHP4"/>
    <mergeCell ref="PGS4:PGT4"/>
    <mergeCell ref="PGU4:PGV4"/>
    <mergeCell ref="PGW4:PGX4"/>
    <mergeCell ref="PGY4:PGZ4"/>
    <mergeCell ref="PHA4:PHB4"/>
    <mergeCell ref="PHC4:PHD4"/>
    <mergeCell ref="PGG4:PGH4"/>
    <mergeCell ref="PGI4:PGJ4"/>
    <mergeCell ref="PGK4:PGL4"/>
    <mergeCell ref="PGM4:PGN4"/>
    <mergeCell ref="PGO4:PGP4"/>
    <mergeCell ref="PGQ4:PGR4"/>
    <mergeCell ref="PFU4:PFV4"/>
    <mergeCell ref="PFW4:PFX4"/>
    <mergeCell ref="PFY4:PFZ4"/>
    <mergeCell ref="PGA4:PGB4"/>
    <mergeCell ref="PGC4:PGD4"/>
    <mergeCell ref="PGE4:PGF4"/>
    <mergeCell ref="PFI4:PFJ4"/>
    <mergeCell ref="PFK4:PFL4"/>
    <mergeCell ref="PFM4:PFN4"/>
    <mergeCell ref="PFO4:PFP4"/>
    <mergeCell ref="PFQ4:PFR4"/>
    <mergeCell ref="PFS4:PFT4"/>
    <mergeCell ref="PEW4:PEX4"/>
    <mergeCell ref="PEY4:PEZ4"/>
    <mergeCell ref="PFA4:PFB4"/>
    <mergeCell ref="PFC4:PFD4"/>
    <mergeCell ref="PFE4:PFF4"/>
    <mergeCell ref="PFG4:PFH4"/>
    <mergeCell ref="PEK4:PEL4"/>
    <mergeCell ref="PEM4:PEN4"/>
    <mergeCell ref="PEO4:PEP4"/>
    <mergeCell ref="PEQ4:PER4"/>
    <mergeCell ref="PES4:PET4"/>
    <mergeCell ref="PEU4:PEV4"/>
    <mergeCell ref="PDY4:PDZ4"/>
    <mergeCell ref="PEA4:PEB4"/>
    <mergeCell ref="PEC4:PED4"/>
    <mergeCell ref="PEE4:PEF4"/>
    <mergeCell ref="PEG4:PEH4"/>
    <mergeCell ref="PEI4:PEJ4"/>
    <mergeCell ref="PDM4:PDN4"/>
    <mergeCell ref="PDO4:PDP4"/>
    <mergeCell ref="PDQ4:PDR4"/>
    <mergeCell ref="PDS4:PDT4"/>
    <mergeCell ref="PDU4:PDV4"/>
    <mergeCell ref="PDW4:PDX4"/>
    <mergeCell ref="PDA4:PDB4"/>
    <mergeCell ref="PDC4:PDD4"/>
    <mergeCell ref="PDE4:PDF4"/>
    <mergeCell ref="PDG4:PDH4"/>
    <mergeCell ref="PDI4:PDJ4"/>
    <mergeCell ref="PDK4:PDL4"/>
    <mergeCell ref="PCO4:PCP4"/>
    <mergeCell ref="PCQ4:PCR4"/>
    <mergeCell ref="PCS4:PCT4"/>
    <mergeCell ref="PCU4:PCV4"/>
    <mergeCell ref="PCW4:PCX4"/>
    <mergeCell ref="PCY4:PCZ4"/>
    <mergeCell ref="PCC4:PCD4"/>
    <mergeCell ref="PCE4:PCF4"/>
    <mergeCell ref="PCG4:PCH4"/>
    <mergeCell ref="PCI4:PCJ4"/>
    <mergeCell ref="PCK4:PCL4"/>
    <mergeCell ref="PCM4:PCN4"/>
    <mergeCell ref="PBQ4:PBR4"/>
    <mergeCell ref="PBS4:PBT4"/>
    <mergeCell ref="PBU4:PBV4"/>
    <mergeCell ref="PBW4:PBX4"/>
    <mergeCell ref="PBY4:PBZ4"/>
    <mergeCell ref="PCA4:PCB4"/>
    <mergeCell ref="PBE4:PBF4"/>
    <mergeCell ref="PBG4:PBH4"/>
    <mergeCell ref="PBI4:PBJ4"/>
    <mergeCell ref="PBK4:PBL4"/>
    <mergeCell ref="PBM4:PBN4"/>
    <mergeCell ref="PBO4:PBP4"/>
    <mergeCell ref="PAS4:PAT4"/>
    <mergeCell ref="PAU4:PAV4"/>
    <mergeCell ref="PAW4:PAX4"/>
    <mergeCell ref="PAY4:PAZ4"/>
    <mergeCell ref="PBA4:PBB4"/>
    <mergeCell ref="PBC4:PBD4"/>
    <mergeCell ref="PAG4:PAH4"/>
    <mergeCell ref="PAI4:PAJ4"/>
    <mergeCell ref="PAK4:PAL4"/>
    <mergeCell ref="PAM4:PAN4"/>
    <mergeCell ref="PAO4:PAP4"/>
    <mergeCell ref="PAQ4:PAR4"/>
    <mergeCell ref="OZU4:OZV4"/>
    <mergeCell ref="OZW4:OZX4"/>
    <mergeCell ref="OZY4:OZZ4"/>
    <mergeCell ref="PAA4:PAB4"/>
    <mergeCell ref="PAC4:PAD4"/>
    <mergeCell ref="PAE4:PAF4"/>
    <mergeCell ref="OZI4:OZJ4"/>
    <mergeCell ref="OZK4:OZL4"/>
    <mergeCell ref="OZM4:OZN4"/>
    <mergeCell ref="OZO4:OZP4"/>
    <mergeCell ref="OZQ4:OZR4"/>
    <mergeCell ref="OZS4:OZT4"/>
    <mergeCell ref="OYW4:OYX4"/>
    <mergeCell ref="OYY4:OYZ4"/>
    <mergeCell ref="OZA4:OZB4"/>
    <mergeCell ref="OZC4:OZD4"/>
    <mergeCell ref="OZE4:OZF4"/>
    <mergeCell ref="OZG4:OZH4"/>
    <mergeCell ref="OYK4:OYL4"/>
    <mergeCell ref="OYM4:OYN4"/>
    <mergeCell ref="OYO4:OYP4"/>
    <mergeCell ref="OYQ4:OYR4"/>
    <mergeCell ref="OYS4:OYT4"/>
    <mergeCell ref="OYU4:OYV4"/>
    <mergeCell ref="OXY4:OXZ4"/>
    <mergeCell ref="OYA4:OYB4"/>
    <mergeCell ref="OYC4:OYD4"/>
    <mergeCell ref="OYE4:OYF4"/>
    <mergeCell ref="OYG4:OYH4"/>
    <mergeCell ref="OYI4:OYJ4"/>
    <mergeCell ref="OXM4:OXN4"/>
    <mergeCell ref="OXO4:OXP4"/>
    <mergeCell ref="OXQ4:OXR4"/>
    <mergeCell ref="OXS4:OXT4"/>
    <mergeCell ref="OXU4:OXV4"/>
    <mergeCell ref="OXW4:OXX4"/>
    <mergeCell ref="OXA4:OXB4"/>
    <mergeCell ref="OXC4:OXD4"/>
    <mergeCell ref="OXE4:OXF4"/>
    <mergeCell ref="OXG4:OXH4"/>
    <mergeCell ref="OXI4:OXJ4"/>
    <mergeCell ref="OXK4:OXL4"/>
    <mergeCell ref="OWO4:OWP4"/>
    <mergeCell ref="OWQ4:OWR4"/>
    <mergeCell ref="OWS4:OWT4"/>
    <mergeCell ref="OWU4:OWV4"/>
    <mergeCell ref="OWW4:OWX4"/>
    <mergeCell ref="OWY4:OWZ4"/>
    <mergeCell ref="OWC4:OWD4"/>
    <mergeCell ref="OWE4:OWF4"/>
    <mergeCell ref="OWG4:OWH4"/>
    <mergeCell ref="OWI4:OWJ4"/>
    <mergeCell ref="OWK4:OWL4"/>
    <mergeCell ref="OWM4:OWN4"/>
    <mergeCell ref="OVQ4:OVR4"/>
    <mergeCell ref="OVS4:OVT4"/>
    <mergeCell ref="OVU4:OVV4"/>
    <mergeCell ref="OVW4:OVX4"/>
    <mergeCell ref="OVY4:OVZ4"/>
    <mergeCell ref="OWA4:OWB4"/>
    <mergeCell ref="OVE4:OVF4"/>
    <mergeCell ref="OVG4:OVH4"/>
    <mergeCell ref="OVI4:OVJ4"/>
    <mergeCell ref="OVK4:OVL4"/>
    <mergeCell ref="OVM4:OVN4"/>
    <mergeCell ref="OVO4:OVP4"/>
    <mergeCell ref="OUS4:OUT4"/>
    <mergeCell ref="OUU4:OUV4"/>
    <mergeCell ref="OUW4:OUX4"/>
    <mergeCell ref="OUY4:OUZ4"/>
    <mergeCell ref="OVA4:OVB4"/>
    <mergeCell ref="OVC4:OVD4"/>
    <mergeCell ref="OUG4:OUH4"/>
    <mergeCell ref="OUI4:OUJ4"/>
    <mergeCell ref="OUK4:OUL4"/>
    <mergeCell ref="OUM4:OUN4"/>
    <mergeCell ref="OUO4:OUP4"/>
    <mergeCell ref="OUQ4:OUR4"/>
    <mergeCell ref="OTU4:OTV4"/>
    <mergeCell ref="OTW4:OTX4"/>
    <mergeCell ref="OTY4:OTZ4"/>
    <mergeCell ref="OUA4:OUB4"/>
    <mergeCell ref="OUC4:OUD4"/>
    <mergeCell ref="OUE4:OUF4"/>
    <mergeCell ref="OTI4:OTJ4"/>
    <mergeCell ref="OTK4:OTL4"/>
    <mergeCell ref="OTM4:OTN4"/>
    <mergeCell ref="OTO4:OTP4"/>
    <mergeCell ref="OTQ4:OTR4"/>
    <mergeCell ref="OTS4:OTT4"/>
    <mergeCell ref="OSW4:OSX4"/>
    <mergeCell ref="OSY4:OSZ4"/>
    <mergeCell ref="OTA4:OTB4"/>
    <mergeCell ref="OTC4:OTD4"/>
    <mergeCell ref="OTE4:OTF4"/>
    <mergeCell ref="OTG4:OTH4"/>
    <mergeCell ref="OSK4:OSL4"/>
    <mergeCell ref="OSM4:OSN4"/>
    <mergeCell ref="OSO4:OSP4"/>
    <mergeCell ref="OSQ4:OSR4"/>
    <mergeCell ref="OSS4:OST4"/>
    <mergeCell ref="OSU4:OSV4"/>
    <mergeCell ref="ORY4:ORZ4"/>
    <mergeCell ref="OSA4:OSB4"/>
    <mergeCell ref="OSC4:OSD4"/>
    <mergeCell ref="OSE4:OSF4"/>
    <mergeCell ref="OSG4:OSH4"/>
    <mergeCell ref="OSI4:OSJ4"/>
    <mergeCell ref="ORM4:ORN4"/>
    <mergeCell ref="ORO4:ORP4"/>
    <mergeCell ref="ORQ4:ORR4"/>
    <mergeCell ref="ORS4:ORT4"/>
    <mergeCell ref="ORU4:ORV4"/>
    <mergeCell ref="ORW4:ORX4"/>
    <mergeCell ref="ORA4:ORB4"/>
    <mergeCell ref="ORC4:ORD4"/>
    <mergeCell ref="ORE4:ORF4"/>
    <mergeCell ref="ORG4:ORH4"/>
    <mergeCell ref="ORI4:ORJ4"/>
    <mergeCell ref="ORK4:ORL4"/>
    <mergeCell ref="OQO4:OQP4"/>
    <mergeCell ref="OQQ4:OQR4"/>
    <mergeCell ref="OQS4:OQT4"/>
    <mergeCell ref="OQU4:OQV4"/>
    <mergeCell ref="OQW4:OQX4"/>
    <mergeCell ref="OQY4:OQZ4"/>
    <mergeCell ref="OQC4:OQD4"/>
    <mergeCell ref="OQE4:OQF4"/>
    <mergeCell ref="OQG4:OQH4"/>
    <mergeCell ref="OQI4:OQJ4"/>
    <mergeCell ref="OQK4:OQL4"/>
    <mergeCell ref="OQM4:OQN4"/>
    <mergeCell ref="OPQ4:OPR4"/>
    <mergeCell ref="OPS4:OPT4"/>
    <mergeCell ref="OPU4:OPV4"/>
    <mergeCell ref="OPW4:OPX4"/>
    <mergeCell ref="OPY4:OPZ4"/>
    <mergeCell ref="OQA4:OQB4"/>
    <mergeCell ref="OPE4:OPF4"/>
    <mergeCell ref="OPG4:OPH4"/>
    <mergeCell ref="OPI4:OPJ4"/>
    <mergeCell ref="OPK4:OPL4"/>
    <mergeCell ref="OPM4:OPN4"/>
    <mergeCell ref="OPO4:OPP4"/>
    <mergeCell ref="OOS4:OOT4"/>
    <mergeCell ref="OOU4:OOV4"/>
    <mergeCell ref="OOW4:OOX4"/>
    <mergeCell ref="OOY4:OOZ4"/>
    <mergeCell ref="OPA4:OPB4"/>
    <mergeCell ref="OPC4:OPD4"/>
    <mergeCell ref="OOG4:OOH4"/>
    <mergeCell ref="OOI4:OOJ4"/>
    <mergeCell ref="OOK4:OOL4"/>
    <mergeCell ref="OOM4:OON4"/>
    <mergeCell ref="OOO4:OOP4"/>
    <mergeCell ref="OOQ4:OOR4"/>
    <mergeCell ref="ONU4:ONV4"/>
    <mergeCell ref="ONW4:ONX4"/>
    <mergeCell ref="ONY4:ONZ4"/>
    <mergeCell ref="OOA4:OOB4"/>
    <mergeCell ref="OOC4:OOD4"/>
    <mergeCell ref="OOE4:OOF4"/>
    <mergeCell ref="ONI4:ONJ4"/>
    <mergeCell ref="ONK4:ONL4"/>
    <mergeCell ref="ONM4:ONN4"/>
    <mergeCell ref="ONO4:ONP4"/>
    <mergeCell ref="ONQ4:ONR4"/>
    <mergeCell ref="ONS4:ONT4"/>
    <mergeCell ref="OMW4:OMX4"/>
    <mergeCell ref="OMY4:OMZ4"/>
    <mergeCell ref="ONA4:ONB4"/>
    <mergeCell ref="ONC4:OND4"/>
    <mergeCell ref="ONE4:ONF4"/>
    <mergeCell ref="ONG4:ONH4"/>
    <mergeCell ref="OMK4:OML4"/>
    <mergeCell ref="OMM4:OMN4"/>
    <mergeCell ref="OMO4:OMP4"/>
    <mergeCell ref="OMQ4:OMR4"/>
    <mergeCell ref="OMS4:OMT4"/>
    <mergeCell ref="OMU4:OMV4"/>
    <mergeCell ref="OLY4:OLZ4"/>
    <mergeCell ref="OMA4:OMB4"/>
    <mergeCell ref="OMC4:OMD4"/>
    <mergeCell ref="OME4:OMF4"/>
    <mergeCell ref="OMG4:OMH4"/>
    <mergeCell ref="OMI4:OMJ4"/>
    <mergeCell ref="OLM4:OLN4"/>
    <mergeCell ref="OLO4:OLP4"/>
    <mergeCell ref="OLQ4:OLR4"/>
    <mergeCell ref="OLS4:OLT4"/>
    <mergeCell ref="OLU4:OLV4"/>
    <mergeCell ref="OLW4:OLX4"/>
    <mergeCell ref="OLA4:OLB4"/>
    <mergeCell ref="OLC4:OLD4"/>
    <mergeCell ref="OLE4:OLF4"/>
    <mergeCell ref="OLG4:OLH4"/>
    <mergeCell ref="OLI4:OLJ4"/>
    <mergeCell ref="OLK4:OLL4"/>
    <mergeCell ref="OKO4:OKP4"/>
    <mergeCell ref="OKQ4:OKR4"/>
    <mergeCell ref="OKS4:OKT4"/>
    <mergeCell ref="OKU4:OKV4"/>
    <mergeCell ref="OKW4:OKX4"/>
    <mergeCell ref="OKY4:OKZ4"/>
    <mergeCell ref="OKC4:OKD4"/>
    <mergeCell ref="OKE4:OKF4"/>
    <mergeCell ref="OKG4:OKH4"/>
    <mergeCell ref="OKI4:OKJ4"/>
    <mergeCell ref="OKK4:OKL4"/>
    <mergeCell ref="OKM4:OKN4"/>
    <mergeCell ref="OJQ4:OJR4"/>
    <mergeCell ref="OJS4:OJT4"/>
    <mergeCell ref="OJU4:OJV4"/>
    <mergeCell ref="OJW4:OJX4"/>
    <mergeCell ref="OJY4:OJZ4"/>
    <mergeCell ref="OKA4:OKB4"/>
    <mergeCell ref="OJE4:OJF4"/>
    <mergeCell ref="OJG4:OJH4"/>
    <mergeCell ref="OJI4:OJJ4"/>
    <mergeCell ref="OJK4:OJL4"/>
    <mergeCell ref="OJM4:OJN4"/>
    <mergeCell ref="OJO4:OJP4"/>
    <mergeCell ref="OIS4:OIT4"/>
    <mergeCell ref="OIU4:OIV4"/>
    <mergeCell ref="OIW4:OIX4"/>
    <mergeCell ref="OIY4:OIZ4"/>
    <mergeCell ref="OJA4:OJB4"/>
    <mergeCell ref="OJC4:OJD4"/>
    <mergeCell ref="OIG4:OIH4"/>
    <mergeCell ref="OII4:OIJ4"/>
    <mergeCell ref="OIK4:OIL4"/>
    <mergeCell ref="OIM4:OIN4"/>
    <mergeCell ref="OIO4:OIP4"/>
    <mergeCell ref="OIQ4:OIR4"/>
    <mergeCell ref="OHU4:OHV4"/>
    <mergeCell ref="OHW4:OHX4"/>
    <mergeCell ref="OHY4:OHZ4"/>
    <mergeCell ref="OIA4:OIB4"/>
    <mergeCell ref="OIC4:OID4"/>
    <mergeCell ref="OIE4:OIF4"/>
    <mergeCell ref="OHI4:OHJ4"/>
    <mergeCell ref="OHK4:OHL4"/>
    <mergeCell ref="OHM4:OHN4"/>
    <mergeCell ref="OHO4:OHP4"/>
    <mergeCell ref="OHQ4:OHR4"/>
    <mergeCell ref="OHS4:OHT4"/>
    <mergeCell ref="OGW4:OGX4"/>
    <mergeCell ref="OGY4:OGZ4"/>
    <mergeCell ref="OHA4:OHB4"/>
    <mergeCell ref="OHC4:OHD4"/>
    <mergeCell ref="OHE4:OHF4"/>
    <mergeCell ref="OHG4:OHH4"/>
    <mergeCell ref="OGK4:OGL4"/>
    <mergeCell ref="OGM4:OGN4"/>
    <mergeCell ref="OGO4:OGP4"/>
    <mergeCell ref="OGQ4:OGR4"/>
    <mergeCell ref="OGS4:OGT4"/>
    <mergeCell ref="OGU4:OGV4"/>
    <mergeCell ref="OFY4:OFZ4"/>
    <mergeCell ref="OGA4:OGB4"/>
    <mergeCell ref="OGC4:OGD4"/>
    <mergeCell ref="OGE4:OGF4"/>
    <mergeCell ref="OGG4:OGH4"/>
    <mergeCell ref="OGI4:OGJ4"/>
    <mergeCell ref="OFM4:OFN4"/>
    <mergeCell ref="OFO4:OFP4"/>
    <mergeCell ref="OFQ4:OFR4"/>
    <mergeCell ref="OFS4:OFT4"/>
    <mergeCell ref="OFU4:OFV4"/>
    <mergeCell ref="OFW4:OFX4"/>
    <mergeCell ref="OFA4:OFB4"/>
    <mergeCell ref="OFC4:OFD4"/>
    <mergeCell ref="OFE4:OFF4"/>
    <mergeCell ref="OFG4:OFH4"/>
    <mergeCell ref="OFI4:OFJ4"/>
    <mergeCell ref="OFK4:OFL4"/>
    <mergeCell ref="OEO4:OEP4"/>
    <mergeCell ref="OEQ4:OER4"/>
    <mergeCell ref="OES4:OET4"/>
    <mergeCell ref="OEU4:OEV4"/>
    <mergeCell ref="OEW4:OEX4"/>
    <mergeCell ref="OEY4:OEZ4"/>
    <mergeCell ref="OEC4:OED4"/>
    <mergeCell ref="OEE4:OEF4"/>
    <mergeCell ref="OEG4:OEH4"/>
    <mergeCell ref="OEI4:OEJ4"/>
    <mergeCell ref="OEK4:OEL4"/>
    <mergeCell ref="OEM4:OEN4"/>
    <mergeCell ref="ODQ4:ODR4"/>
    <mergeCell ref="ODS4:ODT4"/>
    <mergeCell ref="ODU4:ODV4"/>
    <mergeCell ref="ODW4:ODX4"/>
    <mergeCell ref="ODY4:ODZ4"/>
    <mergeCell ref="OEA4:OEB4"/>
    <mergeCell ref="ODE4:ODF4"/>
    <mergeCell ref="ODG4:ODH4"/>
    <mergeCell ref="ODI4:ODJ4"/>
    <mergeCell ref="ODK4:ODL4"/>
    <mergeCell ref="ODM4:ODN4"/>
    <mergeCell ref="ODO4:ODP4"/>
    <mergeCell ref="OCS4:OCT4"/>
    <mergeCell ref="OCU4:OCV4"/>
    <mergeCell ref="OCW4:OCX4"/>
    <mergeCell ref="OCY4:OCZ4"/>
    <mergeCell ref="ODA4:ODB4"/>
    <mergeCell ref="ODC4:ODD4"/>
    <mergeCell ref="OCG4:OCH4"/>
    <mergeCell ref="OCI4:OCJ4"/>
    <mergeCell ref="OCK4:OCL4"/>
    <mergeCell ref="OCM4:OCN4"/>
    <mergeCell ref="OCO4:OCP4"/>
    <mergeCell ref="OCQ4:OCR4"/>
    <mergeCell ref="OBU4:OBV4"/>
    <mergeCell ref="OBW4:OBX4"/>
    <mergeCell ref="OBY4:OBZ4"/>
    <mergeCell ref="OCA4:OCB4"/>
    <mergeCell ref="OCC4:OCD4"/>
    <mergeCell ref="OCE4:OCF4"/>
    <mergeCell ref="OBI4:OBJ4"/>
    <mergeCell ref="OBK4:OBL4"/>
    <mergeCell ref="OBM4:OBN4"/>
    <mergeCell ref="OBO4:OBP4"/>
    <mergeCell ref="OBQ4:OBR4"/>
    <mergeCell ref="OBS4:OBT4"/>
    <mergeCell ref="OAW4:OAX4"/>
    <mergeCell ref="OAY4:OAZ4"/>
    <mergeCell ref="OBA4:OBB4"/>
    <mergeCell ref="OBC4:OBD4"/>
    <mergeCell ref="OBE4:OBF4"/>
    <mergeCell ref="OBG4:OBH4"/>
    <mergeCell ref="OAK4:OAL4"/>
    <mergeCell ref="OAM4:OAN4"/>
    <mergeCell ref="OAO4:OAP4"/>
    <mergeCell ref="OAQ4:OAR4"/>
    <mergeCell ref="OAS4:OAT4"/>
    <mergeCell ref="OAU4:OAV4"/>
    <mergeCell ref="NZY4:NZZ4"/>
    <mergeCell ref="OAA4:OAB4"/>
    <mergeCell ref="OAC4:OAD4"/>
    <mergeCell ref="OAE4:OAF4"/>
    <mergeCell ref="OAG4:OAH4"/>
    <mergeCell ref="OAI4:OAJ4"/>
    <mergeCell ref="NZM4:NZN4"/>
    <mergeCell ref="NZO4:NZP4"/>
    <mergeCell ref="NZQ4:NZR4"/>
    <mergeCell ref="NZS4:NZT4"/>
    <mergeCell ref="NZU4:NZV4"/>
    <mergeCell ref="NZW4:NZX4"/>
    <mergeCell ref="NZA4:NZB4"/>
    <mergeCell ref="NZC4:NZD4"/>
    <mergeCell ref="NZE4:NZF4"/>
    <mergeCell ref="NZG4:NZH4"/>
    <mergeCell ref="NZI4:NZJ4"/>
    <mergeCell ref="NZK4:NZL4"/>
    <mergeCell ref="NYO4:NYP4"/>
    <mergeCell ref="NYQ4:NYR4"/>
    <mergeCell ref="NYS4:NYT4"/>
    <mergeCell ref="NYU4:NYV4"/>
    <mergeCell ref="NYW4:NYX4"/>
    <mergeCell ref="NYY4:NYZ4"/>
    <mergeCell ref="NYC4:NYD4"/>
    <mergeCell ref="NYE4:NYF4"/>
    <mergeCell ref="NYG4:NYH4"/>
    <mergeCell ref="NYI4:NYJ4"/>
    <mergeCell ref="NYK4:NYL4"/>
    <mergeCell ref="NYM4:NYN4"/>
    <mergeCell ref="NXQ4:NXR4"/>
    <mergeCell ref="NXS4:NXT4"/>
    <mergeCell ref="NXU4:NXV4"/>
    <mergeCell ref="NXW4:NXX4"/>
    <mergeCell ref="NXY4:NXZ4"/>
    <mergeCell ref="NYA4:NYB4"/>
    <mergeCell ref="NXE4:NXF4"/>
    <mergeCell ref="NXG4:NXH4"/>
    <mergeCell ref="NXI4:NXJ4"/>
    <mergeCell ref="NXK4:NXL4"/>
    <mergeCell ref="NXM4:NXN4"/>
    <mergeCell ref="NXO4:NXP4"/>
    <mergeCell ref="NWS4:NWT4"/>
    <mergeCell ref="NWU4:NWV4"/>
    <mergeCell ref="NWW4:NWX4"/>
    <mergeCell ref="NWY4:NWZ4"/>
    <mergeCell ref="NXA4:NXB4"/>
    <mergeCell ref="NXC4:NXD4"/>
    <mergeCell ref="NWG4:NWH4"/>
    <mergeCell ref="NWI4:NWJ4"/>
    <mergeCell ref="NWK4:NWL4"/>
    <mergeCell ref="NWM4:NWN4"/>
    <mergeCell ref="NWO4:NWP4"/>
    <mergeCell ref="NWQ4:NWR4"/>
    <mergeCell ref="NVU4:NVV4"/>
    <mergeCell ref="NVW4:NVX4"/>
    <mergeCell ref="NVY4:NVZ4"/>
    <mergeCell ref="NWA4:NWB4"/>
    <mergeCell ref="NWC4:NWD4"/>
    <mergeCell ref="NWE4:NWF4"/>
    <mergeCell ref="NVI4:NVJ4"/>
    <mergeCell ref="NVK4:NVL4"/>
    <mergeCell ref="NVM4:NVN4"/>
    <mergeCell ref="NVO4:NVP4"/>
    <mergeCell ref="NVQ4:NVR4"/>
    <mergeCell ref="NVS4:NVT4"/>
    <mergeCell ref="NUW4:NUX4"/>
    <mergeCell ref="NUY4:NUZ4"/>
    <mergeCell ref="NVA4:NVB4"/>
    <mergeCell ref="NVC4:NVD4"/>
    <mergeCell ref="NVE4:NVF4"/>
    <mergeCell ref="NVG4:NVH4"/>
    <mergeCell ref="NUK4:NUL4"/>
    <mergeCell ref="NUM4:NUN4"/>
    <mergeCell ref="NUO4:NUP4"/>
    <mergeCell ref="NUQ4:NUR4"/>
    <mergeCell ref="NUS4:NUT4"/>
    <mergeCell ref="NUU4:NUV4"/>
    <mergeCell ref="NTY4:NTZ4"/>
    <mergeCell ref="NUA4:NUB4"/>
    <mergeCell ref="NUC4:NUD4"/>
    <mergeCell ref="NUE4:NUF4"/>
    <mergeCell ref="NUG4:NUH4"/>
    <mergeCell ref="NUI4:NUJ4"/>
    <mergeCell ref="NTM4:NTN4"/>
    <mergeCell ref="NTO4:NTP4"/>
    <mergeCell ref="NTQ4:NTR4"/>
    <mergeCell ref="NTS4:NTT4"/>
    <mergeCell ref="NTU4:NTV4"/>
    <mergeCell ref="NTW4:NTX4"/>
    <mergeCell ref="NTA4:NTB4"/>
    <mergeCell ref="NTC4:NTD4"/>
    <mergeCell ref="NTE4:NTF4"/>
    <mergeCell ref="NTG4:NTH4"/>
    <mergeCell ref="NTI4:NTJ4"/>
    <mergeCell ref="NTK4:NTL4"/>
    <mergeCell ref="NSO4:NSP4"/>
    <mergeCell ref="NSQ4:NSR4"/>
    <mergeCell ref="NSS4:NST4"/>
    <mergeCell ref="NSU4:NSV4"/>
    <mergeCell ref="NSW4:NSX4"/>
    <mergeCell ref="NSY4:NSZ4"/>
    <mergeCell ref="NSC4:NSD4"/>
    <mergeCell ref="NSE4:NSF4"/>
    <mergeCell ref="NSG4:NSH4"/>
    <mergeCell ref="NSI4:NSJ4"/>
    <mergeCell ref="NSK4:NSL4"/>
    <mergeCell ref="NSM4:NSN4"/>
    <mergeCell ref="NRQ4:NRR4"/>
    <mergeCell ref="NRS4:NRT4"/>
    <mergeCell ref="NRU4:NRV4"/>
    <mergeCell ref="NRW4:NRX4"/>
    <mergeCell ref="NRY4:NRZ4"/>
    <mergeCell ref="NSA4:NSB4"/>
    <mergeCell ref="NRE4:NRF4"/>
    <mergeCell ref="NRG4:NRH4"/>
    <mergeCell ref="NRI4:NRJ4"/>
    <mergeCell ref="NRK4:NRL4"/>
    <mergeCell ref="NRM4:NRN4"/>
    <mergeCell ref="NRO4:NRP4"/>
    <mergeCell ref="NQS4:NQT4"/>
    <mergeCell ref="NQU4:NQV4"/>
    <mergeCell ref="NQW4:NQX4"/>
    <mergeCell ref="NQY4:NQZ4"/>
    <mergeCell ref="NRA4:NRB4"/>
    <mergeCell ref="NRC4:NRD4"/>
    <mergeCell ref="NQG4:NQH4"/>
    <mergeCell ref="NQI4:NQJ4"/>
    <mergeCell ref="NQK4:NQL4"/>
    <mergeCell ref="NQM4:NQN4"/>
    <mergeCell ref="NQO4:NQP4"/>
    <mergeCell ref="NQQ4:NQR4"/>
    <mergeCell ref="NPU4:NPV4"/>
    <mergeCell ref="NPW4:NPX4"/>
    <mergeCell ref="NPY4:NPZ4"/>
    <mergeCell ref="NQA4:NQB4"/>
    <mergeCell ref="NQC4:NQD4"/>
    <mergeCell ref="NQE4:NQF4"/>
    <mergeCell ref="NPI4:NPJ4"/>
    <mergeCell ref="NPK4:NPL4"/>
    <mergeCell ref="NPM4:NPN4"/>
    <mergeCell ref="NPO4:NPP4"/>
    <mergeCell ref="NPQ4:NPR4"/>
    <mergeCell ref="NPS4:NPT4"/>
    <mergeCell ref="NOW4:NOX4"/>
    <mergeCell ref="NOY4:NOZ4"/>
    <mergeCell ref="NPA4:NPB4"/>
    <mergeCell ref="NPC4:NPD4"/>
    <mergeCell ref="NPE4:NPF4"/>
    <mergeCell ref="NPG4:NPH4"/>
    <mergeCell ref="NOK4:NOL4"/>
    <mergeCell ref="NOM4:NON4"/>
    <mergeCell ref="NOO4:NOP4"/>
    <mergeCell ref="NOQ4:NOR4"/>
    <mergeCell ref="NOS4:NOT4"/>
    <mergeCell ref="NOU4:NOV4"/>
    <mergeCell ref="NNY4:NNZ4"/>
    <mergeCell ref="NOA4:NOB4"/>
    <mergeCell ref="NOC4:NOD4"/>
    <mergeCell ref="NOE4:NOF4"/>
    <mergeCell ref="NOG4:NOH4"/>
    <mergeCell ref="NOI4:NOJ4"/>
    <mergeCell ref="NNM4:NNN4"/>
    <mergeCell ref="NNO4:NNP4"/>
    <mergeCell ref="NNQ4:NNR4"/>
    <mergeCell ref="NNS4:NNT4"/>
    <mergeCell ref="NNU4:NNV4"/>
    <mergeCell ref="NNW4:NNX4"/>
    <mergeCell ref="NNA4:NNB4"/>
    <mergeCell ref="NNC4:NND4"/>
    <mergeCell ref="NNE4:NNF4"/>
    <mergeCell ref="NNG4:NNH4"/>
    <mergeCell ref="NNI4:NNJ4"/>
    <mergeCell ref="NNK4:NNL4"/>
    <mergeCell ref="NMO4:NMP4"/>
    <mergeCell ref="NMQ4:NMR4"/>
    <mergeCell ref="NMS4:NMT4"/>
    <mergeCell ref="NMU4:NMV4"/>
    <mergeCell ref="NMW4:NMX4"/>
    <mergeCell ref="NMY4:NMZ4"/>
    <mergeCell ref="NMC4:NMD4"/>
    <mergeCell ref="NME4:NMF4"/>
    <mergeCell ref="NMG4:NMH4"/>
    <mergeCell ref="NMI4:NMJ4"/>
    <mergeCell ref="NMK4:NML4"/>
    <mergeCell ref="NMM4:NMN4"/>
    <mergeCell ref="NLQ4:NLR4"/>
    <mergeCell ref="NLS4:NLT4"/>
    <mergeCell ref="NLU4:NLV4"/>
    <mergeCell ref="NLW4:NLX4"/>
    <mergeCell ref="NLY4:NLZ4"/>
    <mergeCell ref="NMA4:NMB4"/>
    <mergeCell ref="NLE4:NLF4"/>
    <mergeCell ref="NLG4:NLH4"/>
    <mergeCell ref="NLI4:NLJ4"/>
    <mergeCell ref="NLK4:NLL4"/>
    <mergeCell ref="NLM4:NLN4"/>
    <mergeCell ref="NLO4:NLP4"/>
    <mergeCell ref="NKS4:NKT4"/>
    <mergeCell ref="NKU4:NKV4"/>
    <mergeCell ref="NKW4:NKX4"/>
    <mergeCell ref="NKY4:NKZ4"/>
    <mergeCell ref="NLA4:NLB4"/>
    <mergeCell ref="NLC4:NLD4"/>
    <mergeCell ref="NKG4:NKH4"/>
    <mergeCell ref="NKI4:NKJ4"/>
    <mergeCell ref="NKK4:NKL4"/>
    <mergeCell ref="NKM4:NKN4"/>
    <mergeCell ref="NKO4:NKP4"/>
    <mergeCell ref="NKQ4:NKR4"/>
    <mergeCell ref="NJU4:NJV4"/>
    <mergeCell ref="NJW4:NJX4"/>
    <mergeCell ref="NJY4:NJZ4"/>
    <mergeCell ref="NKA4:NKB4"/>
    <mergeCell ref="NKC4:NKD4"/>
    <mergeCell ref="NKE4:NKF4"/>
    <mergeCell ref="NJI4:NJJ4"/>
    <mergeCell ref="NJK4:NJL4"/>
    <mergeCell ref="NJM4:NJN4"/>
    <mergeCell ref="NJO4:NJP4"/>
    <mergeCell ref="NJQ4:NJR4"/>
    <mergeCell ref="NJS4:NJT4"/>
    <mergeCell ref="NIW4:NIX4"/>
    <mergeCell ref="NIY4:NIZ4"/>
    <mergeCell ref="NJA4:NJB4"/>
    <mergeCell ref="NJC4:NJD4"/>
    <mergeCell ref="NJE4:NJF4"/>
    <mergeCell ref="NJG4:NJH4"/>
    <mergeCell ref="NIK4:NIL4"/>
    <mergeCell ref="NIM4:NIN4"/>
    <mergeCell ref="NIO4:NIP4"/>
    <mergeCell ref="NIQ4:NIR4"/>
    <mergeCell ref="NIS4:NIT4"/>
    <mergeCell ref="NIU4:NIV4"/>
    <mergeCell ref="NHY4:NHZ4"/>
    <mergeCell ref="NIA4:NIB4"/>
    <mergeCell ref="NIC4:NID4"/>
    <mergeCell ref="NIE4:NIF4"/>
    <mergeCell ref="NIG4:NIH4"/>
    <mergeCell ref="NII4:NIJ4"/>
    <mergeCell ref="NHM4:NHN4"/>
    <mergeCell ref="NHO4:NHP4"/>
    <mergeCell ref="NHQ4:NHR4"/>
    <mergeCell ref="NHS4:NHT4"/>
    <mergeCell ref="NHU4:NHV4"/>
    <mergeCell ref="NHW4:NHX4"/>
    <mergeCell ref="NHA4:NHB4"/>
    <mergeCell ref="NHC4:NHD4"/>
    <mergeCell ref="NHE4:NHF4"/>
    <mergeCell ref="NHG4:NHH4"/>
    <mergeCell ref="NHI4:NHJ4"/>
    <mergeCell ref="NHK4:NHL4"/>
    <mergeCell ref="NGO4:NGP4"/>
    <mergeCell ref="NGQ4:NGR4"/>
    <mergeCell ref="NGS4:NGT4"/>
    <mergeCell ref="NGU4:NGV4"/>
    <mergeCell ref="NGW4:NGX4"/>
    <mergeCell ref="NGY4:NGZ4"/>
    <mergeCell ref="NGC4:NGD4"/>
    <mergeCell ref="NGE4:NGF4"/>
    <mergeCell ref="NGG4:NGH4"/>
    <mergeCell ref="NGI4:NGJ4"/>
    <mergeCell ref="NGK4:NGL4"/>
    <mergeCell ref="NGM4:NGN4"/>
    <mergeCell ref="NFQ4:NFR4"/>
    <mergeCell ref="NFS4:NFT4"/>
    <mergeCell ref="NFU4:NFV4"/>
    <mergeCell ref="NFW4:NFX4"/>
    <mergeCell ref="NFY4:NFZ4"/>
    <mergeCell ref="NGA4:NGB4"/>
    <mergeCell ref="NFE4:NFF4"/>
    <mergeCell ref="NFG4:NFH4"/>
    <mergeCell ref="NFI4:NFJ4"/>
    <mergeCell ref="NFK4:NFL4"/>
    <mergeCell ref="NFM4:NFN4"/>
    <mergeCell ref="NFO4:NFP4"/>
    <mergeCell ref="NES4:NET4"/>
    <mergeCell ref="NEU4:NEV4"/>
    <mergeCell ref="NEW4:NEX4"/>
    <mergeCell ref="NEY4:NEZ4"/>
    <mergeCell ref="NFA4:NFB4"/>
    <mergeCell ref="NFC4:NFD4"/>
    <mergeCell ref="NEG4:NEH4"/>
    <mergeCell ref="NEI4:NEJ4"/>
    <mergeCell ref="NEK4:NEL4"/>
    <mergeCell ref="NEM4:NEN4"/>
    <mergeCell ref="NEO4:NEP4"/>
    <mergeCell ref="NEQ4:NER4"/>
    <mergeCell ref="NDU4:NDV4"/>
    <mergeCell ref="NDW4:NDX4"/>
    <mergeCell ref="NDY4:NDZ4"/>
    <mergeCell ref="NEA4:NEB4"/>
    <mergeCell ref="NEC4:NED4"/>
    <mergeCell ref="NEE4:NEF4"/>
    <mergeCell ref="NDI4:NDJ4"/>
    <mergeCell ref="NDK4:NDL4"/>
    <mergeCell ref="NDM4:NDN4"/>
    <mergeCell ref="NDO4:NDP4"/>
    <mergeCell ref="NDQ4:NDR4"/>
    <mergeCell ref="NDS4:NDT4"/>
    <mergeCell ref="NCW4:NCX4"/>
    <mergeCell ref="NCY4:NCZ4"/>
    <mergeCell ref="NDA4:NDB4"/>
    <mergeCell ref="NDC4:NDD4"/>
    <mergeCell ref="NDE4:NDF4"/>
    <mergeCell ref="NDG4:NDH4"/>
    <mergeCell ref="NCK4:NCL4"/>
    <mergeCell ref="NCM4:NCN4"/>
    <mergeCell ref="NCO4:NCP4"/>
    <mergeCell ref="NCQ4:NCR4"/>
    <mergeCell ref="NCS4:NCT4"/>
    <mergeCell ref="NCU4:NCV4"/>
    <mergeCell ref="NBY4:NBZ4"/>
    <mergeCell ref="NCA4:NCB4"/>
    <mergeCell ref="NCC4:NCD4"/>
    <mergeCell ref="NCE4:NCF4"/>
    <mergeCell ref="NCG4:NCH4"/>
    <mergeCell ref="NCI4:NCJ4"/>
    <mergeCell ref="NBM4:NBN4"/>
    <mergeCell ref="NBO4:NBP4"/>
    <mergeCell ref="NBQ4:NBR4"/>
    <mergeCell ref="NBS4:NBT4"/>
    <mergeCell ref="NBU4:NBV4"/>
    <mergeCell ref="NBW4:NBX4"/>
    <mergeCell ref="NBA4:NBB4"/>
    <mergeCell ref="NBC4:NBD4"/>
    <mergeCell ref="NBE4:NBF4"/>
    <mergeCell ref="NBG4:NBH4"/>
    <mergeCell ref="NBI4:NBJ4"/>
    <mergeCell ref="NBK4:NBL4"/>
    <mergeCell ref="NAO4:NAP4"/>
    <mergeCell ref="NAQ4:NAR4"/>
    <mergeCell ref="NAS4:NAT4"/>
    <mergeCell ref="NAU4:NAV4"/>
    <mergeCell ref="NAW4:NAX4"/>
    <mergeCell ref="NAY4:NAZ4"/>
    <mergeCell ref="NAC4:NAD4"/>
    <mergeCell ref="NAE4:NAF4"/>
    <mergeCell ref="NAG4:NAH4"/>
    <mergeCell ref="NAI4:NAJ4"/>
    <mergeCell ref="NAK4:NAL4"/>
    <mergeCell ref="NAM4:NAN4"/>
    <mergeCell ref="MZQ4:MZR4"/>
    <mergeCell ref="MZS4:MZT4"/>
    <mergeCell ref="MZU4:MZV4"/>
    <mergeCell ref="MZW4:MZX4"/>
    <mergeCell ref="MZY4:MZZ4"/>
    <mergeCell ref="NAA4:NAB4"/>
    <mergeCell ref="MZE4:MZF4"/>
    <mergeCell ref="MZG4:MZH4"/>
    <mergeCell ref="MZI4:MZJ4"/>
    <mergeCell ref="MZK4:MZL4"/>
    <mergeCell ref="MZM4:MZN4"/>
    <mergeCell ref="MZO4:MZP4"/>
    <mergeCell ref="MYS4:MYT4"/>
    <mergeCell ref="MYU4:MYV4"/>
    <mergeCell ref="MYW4:MYX4"/>
    <mergeCell ref="MYY4:MYZ4"/>
    <mergeCell ref="MZA4:MZB4"/>
    <mergeCell ref="MZC4:MZD4"/>
    <mergeCell ref="MYG4:MYH4"/>
    <mergeCell ref="MYI4:MYJ4"/>
    <mergeCell ref="MYK4:MYL4"/>
    <mergeCell ref="MYM4:MYN4"/>
    <mergeCell ref="MYO4:MYP4"/>
    <mergeCell ref="MYQ4:MYR4"/>
    <mergeCell ref="MXU4:MXV4"/>
    <mergeCell ref="MXW4:MXX4"/>
    <mergeCell ref="MXY4:MXZ4"/>
    <mergeCell ref="MYA4:MYB4"/>
    <mergeCell ref="MYC4:MYD4"/>
    <mergeCell ref="MYE4:MYF4"/>
    <mergeCell ref="MXI4:MXJ4"/>
    <mergeCell ref="MXK4:MXL4"/>
    <mergeCell ref="MXM4:MXN4"/>
    <mergeCell ref="MXO4:MXP4"/>
    <mergeCell ref="MXQ4:MXR4"/>
    <mergeCell ref="MXS4:MXT4"/>
    <mergeCell ref="MWW4:MWX4"/>
    <mergeCell ref="MWY4:MWZ4"/>
    <mergeCell ref="MXA4:MXB4"/>
    <mergeCell ref="MXC4:MXD4"/>
    <mergeCell ref="MXE4:MXF4"/>
    <mergeCell ref="MXG4:MXH4"/>
    <mergeCell ref="MWK4:MWL4"/>
    <mergeCell ref="MWM4:MWN4"/>
    <mergeCell ref="MWO4:MWP4"/>
    <mergeCell ref="MWQ4:MWR4"/>
    <mergeCell ref="MWS4:MWT4"/>
    <mergeCell ref="MWU4:MWV4"/>
    <mergeCell ref="MVY4:MVZ4"/>
    <mergeCell ref="MWA4:MWB4"/>
    <mergeCell ref="MWC4:MWD4"/>
    <mergeCell ref="MWE4:MWF4"/>
    <mergeCell ref="MWG4:MWH4"/>
    <mergeCell ref="MWI4:MWJ4"/>
    <mergeCell ref="MVM4:MVN4"/>
    <mergeCell ref="MVO4:MVP4"/>
    <mergeCell ref="MVQ4:MVR4"/>
    <mergeCell ref="MVS4:MVT4"/>
    <mergeCell ref="MVU4:MVV4"/>
    <mergeCell ref="MVW4:MVX4"/>
    <mergeCell ref="MVA4:MVB4"/>
    <mergeCell ref="MVC4:MVD4"/>
    <mergeCell ref="MVE4:MVF4"/>
    <mergeCell ref="MVG4:MVH4"/>
    <mergeCell ref="MVI4:MVJ4"/>
    <mergeCell ref="MVK4:MVL4"/>
    <mergeCell ref="MUO4:MUP4"/>
    <mergeCell ref="MUQ4:MUR4"/>
    <mergeCell ref="MUS4:MUT4"/>
    <mergeCell ref="MUU4:MUV4"/>
    <mergeCell ref="MUW4:MUX4"/>
    <mergeCell ref="MUY4:MUZ4"/>
    <mergeCell ref="MUC4:MUD4"/>
    <mergeCell ref="MUE4:MUF4"/>
    <mergeCell ref="MUG4:MUH4"/>
    <mergeCell ref="MUI4:MUJ4"/>
    <mergeCell ref="MUK4:MUL4"/>
    <mergeCell ref="MUM4:MUN4"/>
    <mergeCell ref="MTQ4:MTR4"/>
    <mergeCell ref="MTS4:MTT4"/>
    <mergeCell ref="MTU4:MTV4"/>
    <mergeCell ref="MTW4:MTX4"/>
    <mergeCell ref="MTY4:MTZ4"/>
    <mergeCell ref="MUA4:MUB4"/>
    <mergeCell ref="MTE4:MTF4"/>
    <mergeCell ref="MTG4:MTH4"/>
    <mergeCell ref="MTI4:MTJ4"/>
    <mergeCell ref="MTK4:MTL4"/>
    <mergeCell ref="MTM4:MTN4"/>
    <mergeCell ref="MTO4:MTP4"/>
    <mergeCell ref="MSS4:MST4"/>
    <mergeCell ref="MSU4:MSV4"/>
    <mergeCell ref="MSW4:MSX4"/>
    <mergeCell ref="MSY4:MSZ4"/>
    <mergeCell ref="MTA4:MTB4"/>
    <mergeCell ref="MTC4:MTD4"/>
    <mergeCell ref="MSG4:MSH4"/>
    <mergeCell ref="MSI4:MSJ4"/>
    <mergeCell ref="MSK4:MSL4"/>
    <mergeCell ref="MSM4:MSN4"/>
    <mergeCell ref="MSO4:MSP4"/>
    <mergeCell ref="MSQ4:MSR4"/>
    <mergeCell ref="MRU4:MRV4"/>
    <mergeCell ref="MRW4:MRX4"/>
    <mergeCell ref="MRY4:MRZ4"/>
    <mergeCell ref="MSA4:MSB4"/>
    <mergeCell ref="MSC4:MSD4"/>
    <mergeCell ref="MSE4:MSF4"/>
    <mergeCell ref="MRI4:MRJ4"/>
    <mergeCell ref="MRK4:MRL4"/>
    <mergeCell ref="MRM4:MRN4"/>
    <mergeCell ref="MRO4:MRP4"/>
    <mergeCell ref="MRQ4:MRR4"/>
    <mergeCell ref="MRS4:MRT4"/>
    <mergeCell ref="MQW4:MQX4"/>
    <mergeCell ref="MQY4:MQZ4"/>
    <mergeCell ref="MRA4:MRB4"/>
    <mergeCell ref="MRC4:MRD4"/>
    <mergeCell ref="MRE4:MRF4"/>
    <mergeCell ref="MRG4:MRH4"/>
    <mergeCell ref="MQK4:MQL4"/>
    <mergeCell ref="MQM4:MQN4"/>
    <mergeCell ref="MQO4:MQP4"/>
    <mergeCell ref="MQQ4:MQR4"/>
    <mergeCell ref="MQS4:MQT4"/>
    <mergeCell ref="MQU4:MQV4"/>
    <mergeCell ref="MPY4:MPZ4"/>
    <mergeCell ref="MQA4:MQB4"/>
    <mergeCell ref="MQC4:MQD4"/>
    <mergeCell ref="MQE4:MQF4"/>
    <mergeCell ref="MQG4:MQH4"/>
    <mergeCell ref="MQI4:MQJ4"/>
    <mergeCell ref="MPM4:MPN4"/>
    <mergeCell ref="MPO4:MPP4"/>
    <mergeCell ref="MPQ4:MPR4"/>
    <mergeCell ref="MPS4:MPT4"/>
    <mergeCell ref="MPU4:MPV4"/>
    <mergeCell ref="MPW4:MPX4"/>
    <mergeCell ref="MPA4:MPB4"/>
    <mergeCell ref="MPC4:MPD4"/>
    <mergeCell ref="MPE4:MPF4"/>
    <mergeCell ref="MPG4:MPH4"/>
    <mergeCell ref="MPI4:MPJ4"/>
    <mergeCell ref="MPK4:MPL4"/>
    <mergeCell ref="MOO4:MOP4"/>
    <mergeCell ref="MOQ4:MOR4"/>
    <mergeCell ref="MOS4:MOT4"/>
    <mergeCell ref="MOU4:MOV4"/>
    <mergeCell ref="MOW4:MOX4"/>
    <mergeCell ref="MOY4:MOZ4"/>
    <mergeCell ref="MOC4:MOD4"/>
    <mergeCell ref="MOE4:MOF4"/>
    <mergeCell ref="MOG4:MOH4"/>
    <mergeCell ref="MOI4:MOJ4"/>
    <mergeCell ref="MOK4:MOL4"/>
    <mergeCell ref="MOM4:MON4"/>
    <mergeCell ref="MNQ4:MNR4"/>
    <mergeCell ref="MNS4:MNT4"/>
    <mergeCell ref="MNU4:MNV4"/>
    <mergeCell ref="MNW4:MNX4"/>
    <mergeCell ref="MNY4:MNZ4"/>
    <mergeCell ref="MOA4:MOB4"/>
    <mergeCell ref="MNE4:MNF4"/>
    <mergeCell ref="MNG4:MNH4"/>
    <mergeCell ref="MNI4:MNJ4"/>
    <mergeCell ref="MNK4:MNL4"/>
    <mergeCell ref="MNM4:MNN4"/>
    <mergeCell ref="MNO4:MNP4"/>
    <mergeCell ref="MMS4:MMT4"/>
    <mergeCell ref="MMU4:MMV4"/>
    <mergeCell ref="MMW4:MMX4"/>
    <mergeCell ref="MMY4:MMZ4"/>
    <mergeCell ref="MNA4:MNB4"/>
    <mergeCell ref="MNC4:MND4"/>
    <mergeCell ref="MMG4:MMH4"/>
    <mergeCell ref="MMI4:MMJ4"/>
    <mergeCell ref="MMK4:MML4"/>
    <mergeCell ref="MMM4:MMN4"/>
    <mergeCell ref="MMO4:MMP4"/>
    <mergeCell ref="MMQ4:MMR4"/>
    <mergeCell ref="MLU4:MLV4"/>
    <mergeCell ref="MLW4:MLX4"/>
    <mergeCell ref="MLY4:MLZ4"/>
    <mergeCell ref="MMA4:MMB4"/>
    <mergeCell ref="MMC4:MMD4"/>
    <mergeCell ref="MME4:MMF4"/>
    <mergeCell ref="MLI4:MLJ4"/>
    <mergeCell ref="MLK4:MLL4"/>
    <mergeCell ref="MLM4:MLN4"/>
    <mergeCell ref="MLO4:MLP4"/>
    <mergeCell ref="MLQ4:MLR4"/>
    <mergeCell ref="MLS4:MLT4"/>
    <mergeCell ref="MKW4:MKX4"/>
    <mergeCell ref="MKY4:MKZ4"/>
    <mergeCell ref="MLA4:MLB4"/>
    <mergeCell ref="MLC4:MLD4"/>
    <mergeCell ref="MLE4:MLF4"/>
    <mergeCell ref="MLG4:MLH4"/>
    <mergeCell ref="MKK4:MKL4"/>
    <mergeCell ref="MKM4:MKN4"/>
    <mergeCell ref="MKO4:MKP4"/>
    <mergeCell ref="MKQ4:MKR4"/>
    <mergeCell ref="MKS4:MKT4"/>
    <mergeCell ref="MKU4:MKV4"/>
    <mergeCell ref="MJY4:MJZ4"/>
    <mergeCell ref="MKA4:MKB4"/>
    <mergeCell ref="MKC4:MKD4"/>
    <mergeCell ref="MKE4:MKF4"/>
    <mergeCell ref="MKG4:MKH4"/>
    <mergeCell ref="MKI4:MKJ4"/>
    <mergeCell ref="MJM4:MJN4"/>
    <mergeCell ref="MJO4:MJP4"/>
    <mergeCell ref="MJQ4:MJR4"/>
    <mergeCell ref="MJS4:MJT4"/>
    <mergeCell ref="MJU4:MJV4"/>
    <mergeCell ref="MJW4:MJX4"/>
    <mergeCell ref="MJA4:MJB4"/>
    <mergeCell ref="MJC4:MJD4"/>
    <mergeCell ref="MJE4:MJF4"/>
    <mergeCell ref="MJG4:MJH4"/>
    <mergeCell ref="MJI4:MJJ4"/>
    <mergeCell ref="MJK4:MJL4"/>
    <mergeCell ref="MIO4:MIP4"/>
    <mergeCell ref="MIQ4:MIR4"/>
    <mergeCell ref="MIS4:MIT4"/>
    <mergeCell ref="MIU4:MIV4"/>
    <mergeCell ref="MIW4:MIX4"/>
    <mergeCell ref="MIY4:MIZ4"/>
    <mergeCell ref="MIC4:MID4"/>
    <mergeCell ref="MIE4:MIF4"/>
    <mergeCell ref="MIG4:MIH4"/>
    <mergeCell ref="MII4:MIJ4"/>
    <mergeCell ref="MIK4:MIL4"/>
    <mergeCell ref="MIM4:MIN4"/>
    <mergeCell ref="MHQ4:MHR4"/>
    <mergeCell ref="MHS4:MHT4"/>
    <mergeCell ref="MHU4:MHV4"/>
    <mergeCell ref="MHW4:MHX4"/>
    <mergeCell ref="MHY4:MHZ4"/>
    <mergeCell ref="MIA4:MIB4"/>
    <mergeCell ref="MHE4:MHF4"/>
    <mergeCell ref="MHG4:MHH4"/>
    <mergeCell ref="MHI4:MHJ4"/>
    <mergeCell ref="MHK4:MHL4"/>
    <mergeCell ref="MHM4:MHN4"/>
    <mergeCell ref="MHO4:MHP4"/>
    <mergeCell ref="MGS4:MGT4"/>
    <mergeCell ref="MGU4:MGV4"/>
    <mergeCell ref="MGW4:MGX4"/>
    <mergeCell ref="MGY4:MGZ4"/>
    <mergeCell ref="MHA4:MHB4"/>
    <mergeCell ref="MHC4:MHD4"/>
    <mergeCell ref="MGG4:MGH4"/>
    <mergeCell ref="MGI4:MGJ4"/>
    <mergeCell ref="MGK4:MGL4"/>
    <mergeCell ref="MGM4:MGN4"/>
    <mergeCell ref="MGO4:MGP4"/>
    <mergeCell ref="MGQ4:MGR4"/>
    <mergeCell ref="MFU4:MFV4"/>
    <mergeCell ref="MFW4:MFX4"/>
    <mergeCell ref="MFY4:MFZ4"/>
    <mergeCell ref="MGA4:MGB4"/>
    <mergeCell ref="MGC4:MGD4"/>
    <mergeCell ref="MGE4:MGF4"/>
    <mergeCell ref="MFI4:MFJ4"/>
    <mergeCell ref="MFK4:MFL4"/>
    <mergeCell ref="MFM4:MFN4"/>
    <mergeCell ref="MFO4:MFP4"/>
    <mergeCell ref="MFQ4:MFR4"/>
    <mergeCell ref="MFS4:MFT4"/>
    <mergeCell ref="MEW4:MEX4"/>
    <mergeCell ref="MEY4:MEZ4"/>
    <mergeCell ref="MFA4:MFB4"/>
    <mergeCell ref="MFC4:MFD4"/>
    <mergeCell ref="MFE4:MFF4"/>
    <mergeCell ref="MFG4:MFH4"/>
    <mergeCell ref="MEK4:MEL4"/>
    <mergeCell ref="MEM4:MEN4"/>
    <mergeCell ref="MEO4:MEP4"/>
    <mergeCell ref="MEQ4:MER4"/>
    <mergeCell ref="MES4:MET4"/>
    <mergeCell ref="MEU4:MEV4"/>
    <mergeCell ref="MDY4:MDZ4"/>
    <mergeCell ref="MEA4:MEB4"/>
    <mergeCell ref="MEC4:MED4"/>
    <mergeCell ref="MEE4:MEF4"/>
    <mergeCell ref="MEG4:MEH4"/>
    <mergeCell ref="MEI4:MEJ4"/>
    <mergeCell ref="MDM4:MDN4"/>
    <mergeCell ref="MDO4:MDP4"/>
    <mergeCell ref="MDQ4:MDR4"/>
    <mergeCell ref="MDS4:MDT4"/>
    <mergeCell ref="MDU4:MDV4"/>
    <mergeCell ref="MDW4:MDX4"/>
    <mergeCell ref="MDA4:MDB4"/>
    <mergeCell ref="MDC4:MDD4"/>
    <mergeCell ref="MDE4:MDF4"/>
    <mergeCell ref="MDG4:MDH4"/>
    <mergeCell ref="MDI4:MDJ4"/>
    <mergeCell ref="MDK4:MDL4"/>
    <mergeCell ref="MCO4:MCP4"/>
    <mergeCell ref="MCQ4:MCR4"/>
    <mergeCell ref="MCS4:MCT4"/>
    <mergeCell ref="MCU4:MCV4"/>
    <mergeCell ref="MCW4:MCX4"/>
    <mergeCell ref="MCY4:MCZ4"/>
    <mergeCell ref="MCC4:MCD4"/>
    <mergeCell ref="MCE4:MCF4"/>
    <mergeCell ref="MCG4:MCH4"/>
    <mergeCell ref="MCI4:MCJ4"/>
    <mergeCell ref="MCK4:MCL4"/>
    <mergeCell ref="MCM4:MCN4"/>
    <mergeCell ref="MBQ4:MBR4"/>
    <mergeCell ref="MBS4:MBT4"/>
    <mergeCell ref="MBU4:MBV4"/>
    <mergeCell ref="MBW4:MBX4"/>
    <mergeCell ref="MBY4:MBZ4"/>
    <mergeCell ref="MCA4:MCB4"/>
    <mergeCell ref="MBE4:MBF4"/>
    <mergeCell ref="MBG4:MBH4"/>
    <mergeCell ref="MBI4:MBJ4"/>
    <mergeCell ref="MBK4:MBL4"/>
    <mergeCell ref="MBM4:MBN4"/>
    <mergeCell ref="MBO4:MBP4"/>
    <mergeCell ref="MAS4:MAT4"/>
    <mergeCell ref="MAU4:MAV4"/>
    <mergeCell ref="MAW4:MAX4"/>
    <mergeCell ref="MAY4:MAZ4"/>
    <mergeCell ref="MBA4:MBB4"/>
    <mergeCell ref="MBC4:MBD4"/>
    <mergeCell ref="MAG4:MAH4"/>
    <mergeCell ref="MAI4:MAJ4"/>
    <mergeCell ref="MAK4:MAL4"/>
    <mergeCell ref="MAM4:MAN4"/>
    <mergeCell ref="MAO4:MAP4"/>
    <mergeCell ref="MAQ4:MAR4"/>
    <mergeCell ref="LZU4:LZV4"/>
    <mergeCell ref="LZW4:LZX4"/>
    <mergeCell ref="LZY4:LZZ4"/>
    <mergeCell ref="MAA4:MAB4"/>
    <mergeCell ref="MAC4:MAD4"/>
    <mergeCell ref="MAE4:MAF4"/>
    <mergeCell ref="LZI4:LZJ4"/>
    <mergeCell ref="LZK4:LZL4"/>
    <mergeCell ref="LZM4:LZN4"/>
    <mergeCell ref="LZO4:LZP4"/>
    <mergeCell ref="LZQ4:LZR4"/>
    <mergeCell ref="LZS4:LZT4"/>
    <mergeCell ref="LYW4:LYX4"/>
    <mergeCell ref="LYY4:LYZ4"/>
    <mergeCell ref="LZA4:LZB4"/>
    <mergeCell ref="LZC4:LZD4"/>
    <mergeCell ref="LZE4:LZF4"/>
    <mergeCell ref="LZG4:LZH4"/>
    <mergeCell ref="LYK4:LYL4"/>
    <mergeCell ref="LYM4:LYN4"/>
    <mergeCell ref="LYO4:LYP4"/>
    <mergeCell ref="LYQ4:LYR4"/>
    <mergeCell ref="LYS4:LYT4"/>
    <mergeCell ref="LYU4:LYV4"/>
    <mergeCell ref="LXY4:LXZ4"/>
    <mergeCell ref="LYA4:LYB4"/>
    <mergeCell ref="LYC4:LYD4"/>
    <mergeCell ref="LYE4:LYF4"/>
    <mergeCell ref="LYG4:LYH4"/>
    <mergeCell ref="LYI4:LYJ4"/>
    <mergeCell ref="LXM4:LXN4"/>
    <mergeCell ref="LXO4:LXP4"/>
    <mergeCell ref="LXQ4:LXR4"/>
    <mergeCell ref="LXS4:LXT4"/>
    <mergeCell ref="LXU4:LXV4"/>
    <mergeCell ref="LXW4:LXX4"/>
    <mergeCell ref="LXA4:LXB4"/>
    <mergeCell ref="LXC4:LXD4"/>
    <mergeCell ref="LXE4:LXF4"/>
    <mergeCell ref="LXG4:LXH4"/>
    <mergeCell ref="LXI4:LXJ4"/>
    <mergeCell ref="LXK4:LXL4"/>
    <mergeCell ref="LWO4:LWP4"/>
    <mergeCell ref="LWQ4:LWR4"/>
    <mergeCell ref="LWS4:LWT4"/>
    <mergeCell ref="LWU4:LWV4"/>
    <mergeCell ref="LWW4:LWX4"/>
    <mergeCell ref="LWY4:LWZ4"/>
    <mergeCell ref="LWC4:LWD4"/>
    <mergeCell ref="LWE4:LWF4"/>
    <mergeCell ref="LWG4:LWH4"/>
    <mergeCell ref="LWI4:LWJ4"/>
    <mergeCell ref="LWK4:LWL4"/>
    <mergeCell ref="LWM4:LWN4"/>
    <mergeCell ref="LVQ4:LVR4"/>
    <mergeCell ref="LVS4:LVT4"/>
    <mergeCell ref="LVU4:LVV4"/>
    <mergeCell ref="LVW4:LVX4"/>
    <mergeCell ref="LVY4:LVZ4"/>
    <mergeCell ref="LWA4:LWB4"/>
    <mergeCell ref="LVE4:LVF4"/>
    <mergeCell ref="LVG4:LVH4"/>
    <mergeCell ref="LVI4:LVJ4"/>
    <mergeCell ref="LVK4:LVL4"/>
    <mergeCell ref="LVM4:LVN4"/>
    <mergeCell ref="LVO4:LVP4"/>
    <mergeCell ref="LUS4:LUT4"/>
    <mergeCell ref="LUU4:LUV4"/>
    <mergeCell ref="LUW4:LUX4"/>
    <mergeCell ref="LUY4:LUZ4"/>
    <mergeCell ref="LVA4:LVB4"/>
    <mergeCell ref="LVC4:LVD4"/>
    <mergeCell ref="LUG4:LUH4"/>
    <mergeCell ref="LUI4:LUJ4"/>
    <mergeCell ref="LUK4:LUL4"/>
    <mergeCell ref="LUM4:LUN4"/>
    <mergeCell ref="LUO4:LUP4"/>
    <mergeCell ref="LUQ4:LUR4"/>
    <mergeCell ref="LTU4:LTV4"/>
    <mergeCell ref="LTW4:LTX4"/>
    <mergeCell ref="LTY4:LTZ4"/>
    <mergeCell ref="LUA4:LUB4"/>
    <mergeCell ref="LUC4:LUD4"/>
    <mergeCell ref="LUE4:LUF4"/>
    <mergeCell ref="LTI4:LTJ4"/>
    <mergeCell ref="LTK4:LTL4"/>
    <mergeCell ref="LTM4:LTN4"/>
    <mergeCell ref="LTO4:LTP4"/>
    <mergeCell ref="LTQ4:LTR4"/>
    <mergeCell ref="LTS4:LTT4"/>
    <mergeCell ref="LSW4:LSX4"/>
    <mergeCell ref="LSY4:LSZ4"/>
    <mergeCell ref="LTA4:LTB4"/>
    <mergeCell ref="LTC4:LTD4"/>
    <mergeCell ref="LTE4:LTF4"/>
    <mergeCell ref="LTG4:LTH4"/>
    <mergeCell ref="LSK4:LSL4"/>
    <mergeCell ref="LSM4:LSN4"/>
    <mergeCell ref="LSO4:LSP4"/>
    <mergeCell ref="LSQ4:LSR4"/>
    <mergeCell ref="LSS4:LST4"/>
    <mergeCell ref="LSU4:LSV4"/>
    <mergeCell ref="LRY4:LRZ4"/>
    <mergeCell ref="LSA4:LSB4"/>
    <mergeCell ref="LSC4:LSD4"/>
    <mergeCell ref="LSE4:LSF4"/>
    <mergeCell ref="LSG4:LSH4"/>
    <mergeCell ref="LSI4:LSJ4"/>
    <mergeCell ref="LRM4:LRN4"/>
    <mergeCell ref="LRO4:LRP4"/>
    <mergeCell ref="LRQ4:LRR4"/>
    <mergeCell ref="LRS4:LRT4"/>
    <mergeCell ref="LRU4:LRV4"/>
    <mergeCell ref="LRW4:LRX4"/>
    <mergeCell ref="LRA4:LRB4"/>
    <mergeCell ref="LRC4:LRD4"/>
    <mergeCell ref="LRE4:LRF4"/>
    <mergeCell ref="LRG4:LRH4"/>
    <mergeCell ref="LRI4:LRJ4"/>
    <mergeCell ref="LRK4:LRL4"/>
    <mergeCell ref="LQO4:LQP4"/>
    <mergeCell ref="LQQ4:LQR4"/>
    <mergeCell ref="LQS4:LQT4"/>
    <mergeCell ref="LQU4:LQV4"/>
    <mergeCell ref="LQW4:LQX4"/>
    <mergeCell ref="LQY4:LQZ4"/>
    <mergeCell ref="LQC4:LQD4"/>
    <mergeCell ref="LQE4:LQF4"/>
    <mergeCell ref="LQG4:LQH4"/>
    <mergeCell ref="LQI4:LQJ4"/>
    <mergeCell ref="LQK4:LQL4"/>
    <mergeCell ref="LQM4:LQN4"/>
    <mergeCell ref="LPQ4:LPR4"/>
    <mergeCell ref="LPS4:LPT4"/>
    <mergeCell ref="LPU4:LPV4"/>
    <mergeCell ref="LPW4:LPX4"/>
    <mergeCell ref="LPY4:LPZ4"/>
    <mergeCell ref="LQA4:LQB4"/>
    <mergeCell ref="LPE4:LPF4"/>
    <mergeCell ref="LPG4:LPH4"/>
    <mergeCell ref="LPI4:LPJ4"/>
    <mergeCell ref="LPK4:LPL4"/>
    <mergeCell ref="LPM4:LPN4"/>
    <mergeCell ref="LPO4:LPP4"/>
    <mergeCell ref="LOS4:LOT4"/>
    <mergeCell ref="LOU4:LOV4"/>
    <mergeCell ref="LOW4:LOX4"/>
    <mergeCell ref="LOY4:LOZ4"/>
    <mergeCell ref="LPA4:LPB4"/>
    <mergeCell ref="LPC4:LPD4"/>
    <mergeCell ref="LOG4:LOH4"/>
    <mergeCell ref="LOI4:LOJ4"/>
    <mergeCell ref="LOK4:LOL4"/>
    <mergeCell ref="LOM4:LON4"/>
    <mergeCell ref="LOO4:LOP4"/>
    <mergeCell ref="LOQ4:LOR4"/>
    <mergeCell ref="LNU4:LNV4"/>
    <mergeCell ref="LNW4:LNX4"/>
    <mergeCell ref="LNY4:LNZ4"/>
    <mergeCell ref="LOA4:LOB4"/>
    <mergeCell ref="LOC4:LOD4"/>
    <mergeCell ref="LOE4:LOF4"/>
    <mergeCell ref="LNI4:LNJ4"/>
    <mergeCell ref="LNK4:LNL4"/>
    <mergeCell ref="LNM4:LNN4"/>
    <mergeCell ref="LNO4:LNP4"/>
    <mergeCell ref="LNQ4:LNR4"/>
    <mergeCell ref="LNS4:LNT4"/>
    <mergeCell ref="LMW4:LMX4"/>
    <mergeCell ref="LMY4:LMZ4"/>
    <mergeCell ref="LNA4:LNB4"/>
    <mergeCell ref="LNC4:LND4"/>
    <mergeCell ref="LNE4:LNF4"/>
    <mergeCell ref="LNG4:LNH4"/>
    <mergeCell ref="LMK4:LML4"/>
    <mergeCell ref="LMM4:LMN4"/>
    <mergeCell ref="LMO4:LMP4"/>
    <mergeCell ref="LMQ4:LMR4"/>
    <mergeCell ref="LMS4:LMT4"/>
    <mergeCell ref="LMU4:LMV4"/>
    <mergeCell ref="LLY4:LLZ4"/>
    <mergeCell ref="LMA4:LMB4"/>
    <mergeCell ref="LMC4:LMD4"/>
    <mergeCell ref="LME4:LMF4"/>
    <mergeCell ref="LMG4:LMH4"/>
    <mergeCell ref="LMI4:LMJ4"/>
    <mergeCell ref="LLM4:LLN4"/>
    <mergeCell ref="LLO4:LLP4"/>
    <mergeCell ref="LLQ4:LLR4"/>
    <mergeCell ref="LLS4:LLT4"/>
    <mergeCell ref="LLU4:LLV4"/>
    <mergeCell ref="LLW4:LLX4"/>
    <mergeCell ref="LLA4:LLB4"/>
    <mergeCell ref="LLC4:LLD4"/>
    <mergeCell ref="LLE4:LLF4"/>
    <mergeCell ref="LLG4:LLH4"/>
    <mergeCell ref="LLI4:LLJ4"/>
    <mergeCell ref="LLK4:LLL4"/>
    <mergeCell ref="LKO4:LKP4"/>
    <mergeCell ref="LKQ4:LKR4"/>
    <mergeCell ref="LKS4:LKT4"/>
    <mergeCell ref="LKU4:LKV4"/>
    <mergeCell ref="LKW4:LKX4"/>
    <mergeCell ref="LKY4:LKZ4"/>
    <mergeCell ref="LKC4:LKD4"/>
    <mergeCell ref="LKE4:LKF4"/>
    <mergeCell ref="LKG4:LKH4"/>
    <mergeCell ref="LKI4:LKJ4"/>
    <mergeCell ref="LKK4:LKL4"/>
    <mergeCell ref="LKM4:LKN4"/>
    <mergeCell ref="LJQ4:LJR4"/>
    <mergeCell ref="LJS4:LJT4"/>
    <mergeCell ref="LJU4:LJV4"/>
    <mergeCell ref="LJW4:LJX4"/>
    <mergeCell ref="LJY4:LJZ4"/>
    <mergeCell ref="LKA4:LKB4"/>
    <mergeCell ref="LJE4:LJF4"/>
    <mergeCell ref="LJG4:LJH4"/>
    <mergeCell ref="LJI4:LJJ4"/>
    <mergeCell ref="LJK4:LJL4"/>
    <mergeCell ref="LJM4:LJN4"/>
    <mergeCell ref="LJO4:LJP4"/>
    <mergeCell ref="LIS4:LIT4"/>
    <mergeCell ref="LIU4:LIV4"/>
    <mergeCell ref="LIW4:LIX4"/>
    <mergeCell ref="LIY4:LIZ4"/>
    <mergeCell ref="LJA4:LJB4"/>
    <mergeCell ref="LJC4:LJD4"/>
    <mergeCell ref="LIG4:LIH4"/>
    <mergeCell ref="LII4:LIJ4"/>
    <mergeCell ref="LIK4:LIL4"/>
    <mergeCell ref="LIM4:LIN4"/>
    <mergeCell ref="LIO4:LIP4"/>
    <mergeCell ref="LIQ4:LIR4"/>
    <mergeCell ref="LHU4:LHV4"/>
    <mergeCell ref="LHW4:LHX4"/>
    <mergeCell ref="LHY4:LHZ4"/>
    <mergeCell ref="LIA4:LIB4"/>
    <mergeCell ref="LIC4:LID4"/>
    <mergeCell ref="LIE4:LIF4"/>
    <mergeCell ref="LHI4:LHJ4"/>
    <mergeCell ref="LHK4:LHL4"/>
    <mergeCell ref="LHM4:LHN4"/>
    <mergeCell ref="LHO4:LHP4"/>
    <mergeCell ref="LHQ4:LHR4"/>
    <mergeCell ref="LHS4:LHT4"/>
    <mergeCell ref="LGW4:LGX4"/>
    <mergeCell ref="LGY4:LGZ4"/>
    <mergeCell ref="LHA4:LHB4"/>
    <mergeCell ref="LHC4:LHD4"/>
    <mergeCell ref="LHE4:LHF4"/>
    <mergeCell ref="LHG4:LHH4"/>
    <mergeCell ref="LGK4:LGL4"/>
    <mergeCell ref="LGM4:LGN4"/>
    <mergeCell ref="LGO4:LGP4"/>
    <mergeCell ref="LGQ4:LGR4"/>
    <mergeCell ref="LGS4:LGT4"/>
    <mergeCell ref="LGU4:LGV4"/>
    <mergeCell ref="LFY4:LFZ4"/>
    <mergeCell ref="LGA4:LGB4"/>
    <mergeCell ref="LGC4:LGD4"/>
    <mergeCell ref="LGE4:LGF4"/>
    <mergeCell ref="LGG4:LGH4"/>
    <mergeCell ref="LGI4:LGJ4"/>
    <mergeCell ref="LFM4:LFN4"/>
    <mergeCell ref="LFO4:LFP4"/>
    <mergeCell ref="LFQ4:LFR4"/>
    <mergeCell ref="LFS4:LFT4"/>
    <mergeCell ref="LFU4:LFV4"/>
    <mergeCell ref="LFW4:LFX4"/>
    <mergeCell ref="LFA4:LFB4"/>
    <mergeCell ref="LFC4:LFD4"/>
    <mergeCell ref="LFE4:LFF4"/>
    <mergeCell ref="LFG4:LFH4"/>
    <mergeCell ref="LFI4:LFJ4"/>
    <mergeCell ref="LFK4:LFL4"/>
    <mergeCell ref="LEO4:LEP4"/>
    <mergeCell ref="LEQ4:LER4"/>
    <mergeCell ref="LES4:LET4"/>
    <mergeCell ref="LEU4:LEV4"/>
    <mergeCell ref="LEW4:LEX4"/>
    <mergeCell ref="LEY4:LEZ4"/>
    <mergeCell ref="LEC4:LED4"/>
    <mergeCell ref="LEE4:LEF4"/>
    <mergeCell ref="LEG4:LEH4"/>
    <mergeCell ref="LEI4:LEJ4"/>
    <mergeCell ref="LEK4:LEL4"/>
    <mergeCell ref="LEM4:LEN4"/>
    <mergeCell ref="LDQ4:LDR4"/>
    <mergeCell ref="LDS4:LDT4"/>
    <mergeCell ref="LDU4:LDV4"/>
    <mergeCell ref="LDW4:LDX4"/>
    <mergeCell ref="LDY4:LDZ4"/>
    <mergeCell ref="LEA4:LEB4"/>
    <mergeCell ref="LDE4:LDF4"/>
    <mergeCell ref="LDG4:LDH4"/>
    <mergeCell ref="LDI4:LDJ4"/>
    <mergeCell ref="LDK4:LDL4"/>
    <mergeCell ref="LDM4:LDN4"/>
    <mergeCell ref="LDO4:LDP4"/>
    <mergeCell ref="LCS4:LCT4"/>
    <mergeCell ref="LCU4:LCV4"/>
    <mergeCell ref="LCW4:LCX4"/>
    <mergeCell ref="LCY4:LCZ4"/>
    <mergeCell ref="LDA4:LDB4"/>
    <mergeCell ref="LDC4:LDD4"/>
    <mergeCell ref="LCG4:LCH4"/>
    <mergeCell ref="LCI4:LCJ4"/>
    <mergeCell ref="LCK4:LCL4"/>
    <mergeCell ref="LCM4:LCN4"/>
    <mergeCell ref="LCO4:LCP4"/>
    <mergeCell ref="LCQ4:LCR4"/>
    <mergeCell ref="LBU4:LBV4"/>
    <mergeCell ref="LBW4:LBX4"/>
    <mergeCell ref="LBY4:LBZ4"/>
    <mergeCell ref="LCA4:LCB4"/>
    <mergeCell ref="LCC4:LCD4"/>
    <mergeCell ref="LCE4:LCF4"/>
    <mergeCell ref="LBI4:LBJ4"/>
    <mergeCell ref="LBK4:LBL4"/>
    <mergeCell ref="LBM4:LBN4"/>
    <mergeCell ref="LBO4:LBP4"/>
    <mergeCell ref="LBQ4:LBR4"/>
    <mergeCell ref="LBS4:LBT4"/>
    <mergeCell ref="LAW4:LAX4"/>
    <mergeCell ref="LAY4:LAZ4"/>
    <mergeCell ref="LBA4:LBB4"/>
    <mergeCell ref="LBC4:LBD4"/>
    <mergeCell ref="LBE4:LBF4"/>
    <mergeCell ref="LBG4:LBH4"/>
    <mergeCell ref="LAK4:LAL4"/>
    <mergeCell ref="LAM4:LAN4"/>
    <mergeCell ref="LAO4:LAP4"/>
    <mergeCell ref="LAQ4:LAR4"/>
    <mergeCell ref="LAS4:LAT4"/>
    <mergeCell ref="LAU4:LAV4"/>
    <mergeCell ref="KZY4:KZZ4"/>
    <mergeCell ref="LAA4:LAB4"/>
    <mergeCell ref="LAC4:LAD4"/>
    <mergeCell ref="LAE4:LAF4"/>
    <mergeCell ref="LAG4:LAH4"/>
    <mergeCell ref="LAI4:LAJ4"/>
    <mergeCell ref="KZM4:KZN4"/>
    <mergeCell ref="KZO4:KZP4"/>
    <mergeCell ref="KZQ4:KZR4"/>
    <mergeCell ref="KZS4:KZT4"/>
    <mergeCell ref="KZU4:KZV4"/>
    <mergeCell ref="KZW4:KZX4"/>
    <mergeCell ref="KZA4:KZB4"/>
    <mergeCell ref="KZC4:KZD4"/>
    <mergeCell ref="KZE4:KZF4"/>
    <mergeCell ref="KZG4:KZH4"/>
    <mergeCell ref="KZI4:KZJ4"/>
    <mergeCell ref="KZK4:KZL4"/>
    <mergeCell ref="KYO4:KYP4"/>
    <mergeCell ref="KYQ4:KYR4"/>
    <mergeCell ref="KYS4:KYT4"/>
    <mergeCell ref="KYU4:KYV4"/>
    <mergeCell ref="KYW4:KYX4"/>
    <mergeCell ref="KYY4:KYZ4"/>
    <mergeCell ref="KYC4:KYD4"/>
    <mergeCell ref="KYE4:KYF4"/>
    <mergeCell ref="KYG4:KYH4"/>
    <mergeCell ref="KYI4:KYJ4"/>
    <mergeCell ref="KYK4:KYL4"/>
    <mergeCell ref="KYM4:KYN4"/>
    <mergeCell ref="KXQ4:KXR4"/>
    <mergeCell ref="KXS4:KXT4"/>
    <mergeCell ref="KXU4:KXV4"/>
    <mergeCell ref="KXW4:KXX4"/>
    <mergeCell ref="KXY4:KXZ4"/>
    <mergeCell ref="KYA4:KYB4"/>
    <mergeCell ref="KXE4:KXF4"/>
    <mergeCell ref="KXG4:KXH4"/>
    <mergeCell ref="KXI4:KXJ4"/>
    <mergeCell ref="KXK4:KXL4"/>
    <mergeCell ref="KXM4:KXN4"/>
    <mergeCell ref="KXO4:KXP4"/>
    <mergeCell ref="KWS4:KWT4"/>
    <mergeCell ref="KWU4:KWV4"/>
    <mergeCell ref="KWW4:KWX4"/>
    <mergeCell ref="KWY4:KWZ4"/>
    <mergeCell ref="KXA4:KXB4"/>
    <mergeCell ref="KXC4:KXD4"/>
    <mergeCell ref="KWG4:KWH4"/>
    <mergeCell ref="KWI4:KWJ4"/>
    <mergeCell ref="KWK4:KWL4"/>
    <mergeCell ref="KWM4:KWN4"/>
    <mergeCell ref="KWO4:KWP4"/>
    <mergeCell ref="KWQ4:KWR4"/>
    <mergeCell ref="KVU4:KVV4"/>
    <mergeCell ref="KVW4:KVX4"/>
    <mergeCell ref="KVY4:KVZ4"/>
    <mergeCell ref="KWA4:KWB4"/>
    <mergeCell ref="KWC4:KWD4"/>
    <mergeCell ref="KWE4:KWF4"/>
    <mergeCell ref="KVI4:KVJ4"/>
    <mergeCell ref="KVK4:KVL4"/>
    <mergeCell ref="KVM4:KVN4"/>
    <mergeCell ref="KVO4:KVP4"/>
    <mergeCell ref="KVQ4:KVR4"/>
    <mergeCell ref="KVS4:KVT4"/>
    <mergeCell ref="KUW4:KUX4"/>
    <mergeCell ref="KUY4:KUZ4"/>
    <mergeCell ref="KVA4:KVB4"/>
    <mergeCell ref="KVC4:KVD4"/>
    <mergeCell ref="KVE4:KVF4"/>
    <mergeCell ref="KVG4:KVH4"/>
    <mergeCell ref="KUK4:KUL4"/>
    <mergeCell ref="KUM4:KUN4"/>
    <mergeCell ref="KUO4:KUP4"/>
    <mergeCell ref="KUQ4:KUR4"/>
    <mergeCell ref="KUS4:KUT4"/>
    <mergeCell ref="KUU4:KUV4"/>
    <mergeCell ref="KTY4:KTZ4"/>
    <mergeCell ref="KUA4:KUB4"/>
    <mergeCell ref="KUC4:KUD4"/>
    <mergeCell ref="KUE4:KUF4"/>
    <mergeCell ref="KUG4:KUH4"/>
    <mergeCell ref="KUI4:KUJ4"/>
    <mergeCell ref="KTM4:KTN4"/>
    <mergeCell ref="KTO4:KTP4"/>
    <mergeCell ref="KTQ4:KTR4"/>
    <mergeCell ref="KTS4:KTT4"/>
    <mergeCell ref="KTU4:KTV4"/>
    <mergeCell ref="KTW4:KTX4"/>
    <mergeCell ref="KTA4:KTB4"/>
    <mergeCell ref="KTC4:KTD4"/>
    <mergeCell ref="KTE4:KTF4"/>
    <mergeCell ref="KTG4:KTH4"/>
    <mergeCell ref="KTI4:KTJ4"/>
    <mergeCell ref="KTK4:KTL4"/>
    <mergeCell ref="KSO4:KSP4"/>
    <mergeCell ref="KSQ4:KSR4"/>
    <mergeCell ref="KSS4:KST4"/>
    <mergeCell ref="KSU4:KSV4"/>
    <mergeCell ref="KSW4:KSX4"/>
    <mergeCell ref="KSY4:KSZ4"/>
    <mergeCell ref="KSC4:KSD4"/>
    <mergeCell ref="KSE4:KSF4"/>
    <mergeCell ref="KSG4:KSH4"/>
    <mergeCell ref="KSI4:KSJ4"/>
    <mergeCell ref="KSK4:KSL4"/>
    <mergeCell ref="KSM4:KSN4"/>
    <mergeCell ref="KRQ4:KRR4"/>
    <mergeCell ref="KRS4:KRT4"/>
    <mergeCell ref="KRU4:KRV4"/>
    <mergeCell ref="KRW4:KRX4"/>
    <mergeCell ref="KRY4:KRZ4"/>
    <mergeCell ref="KSA4:KSB4"/>
    <mergeCell ref="KRE4:KRF4"/>
    <mergeCell ref="KRG4:KRH4"/>
    <mergeCell ref="KRI4:KRJ4"/>
    <mergeCell ref="KRK4:KRL4"/>
    <mergeCell ref="KRM4:KRN4"/>
    <mergeCell ref="KRO4:KRP4"/>
    <mergeCell ref="KQS4:KQT4"/>
    <mergeCell ref="KQU4:KQV4"/>
    <mergeCell ref="KQW4:KQX4"/>
    <mergeCell ref="KQY4:KQZ4"/>
    <mergeCell ref="KRA4:KRB4"/>
    <mergeCell ref="KRC4:KRD4"/>
    <mergeCell ref="KQG4:KQH4"/>
    <mergeCell ref="KQI4:KQJ4"/>
    <mergeCell ref="KQK4:KQL4"/>
    <mergeCell ref="KQM4:KQN4"/>
    <mergeCell ref="KQO4:KQP4"/>
    <mergeCell ref="KQQ4:KQR4"/>
    <mergeCell ref="KPU4:KPV4"/>
    <mergeCell ref="KPW4:KPX4"/>
    <mergeCell ref="KPY4:KPZ4"/>
    <mergeCell ref="KQA4:KQB4"/>
    <mergeCell ref="KQC4:KQD4"/>
    <mergeCell ref="KQE4:KQF4"/>
    <mergeCell ref="KPI4:KPJ4"/>
    <mergeCell ref="KPK4:KPL4"/>
    <mergeCell ref="KPM4:KPN4"/>
    <mergeCell ref="KPO4:KPP4"/>
    <mergeCell ref="KPQ4:KPR4"/>
    <mergeCell ref="KPS4:KPT4"/>
    <mergeCell ref="KOW4:KOX4"/>
    <mergeCell ref="KOY4:KOZ4"/>
    <mergeCell ref="KPA4:KPB4"/>
    <mergeCell ref="KPC4:KPD4"/>
    <mergeCell ref="KPE4:KPF4"/>
    <mergeCell ref="KPG4:KPH4"/>
    <mergeCell ref="KOK4:KOL4"/>
    <mergeCell ref="KOM4:KON4"/>
    <mergeCell ref="KOO4:KOP4"/>
    <mergeCell ref="KOQ4:KOR4"/>
    <mergeCell ref="KOS4:KOT4"/>
    <mergeCell ref="KOU4:KOV4"/>
    <mergeCell ref="KNY4:KNZ4"/>
    <mergeCell ref="KOA4:KOB4"/>
    <mergeCell ref="KOC4:KOD4"/>
    <mergeCell ref="KOE4:KOF4"/>
    <mergeCell ref="KOG4:KOH4"/>
    <mergeCell ref="KOI4:KOJ4"/>
    <mergeCell ref="KNM4:KNN4"/>
    <mergeCell ref="KNO4:KNP4"/>
    <mergeCell ref="KNQ4:KNR4"/>
    <mergeCell ref="KNS4:KNT4"/>
    <mergeCell ref="KNU4:KNV4"/>
    <mergeCell ref="KNW4:KNX4"/>
    <mergeCell ref="KNA4:KNB4"/>
    <mergeCell ref="KNC4:KND4"/>
    <mergeCell ref="KNE4:KNF4"/>
    <mergeCell ref="KNG4:KNH4"/>
    <mergeCell ref="KNI4:KNJ4"/>
    <mergeCell ref="KNK4:KNL4"/>
    <mergeCell ref="KMO4:KMP4"/>
    <mergeCell ref="KMQ4:KMR4"/>
    <mergeCell ref="KMS4:KMT4"/>
    <mergeCell ref="KMU4:KMV4"/>
    <mergeCell ref="KMW4:KMX4"/>
    <mergeCell ref="KMY4:KMZ4"/>
    <mergeCell ref="KMC4:KMD4"/>
    <mergeCell ref="KME4:KMF4"/>
    <mergeCell ref="KMG4:KMH4"/>
    <mergeCell ref="KMI4:KMJ4"/>
    <mergeCell ref="KMK4:KML4"/>
    <mergeCell ref="KMM4:KMN4"/>
    <mergeCell ref="KLQ4:KLR4"/>
    <mergeCell ref="KLS4:KLT4"/>
    <mergeCell ref="KLU4:KLV4"/>
    <mergeCell ref="KLW4:KLX4"/>
    <mergeCell ref="KLY4:KLZ4"/>
    <mergeCell ref="KMA4:KMB4"/>
    <mergeCell ref="KLE4:KLF4"/>
    <mergeCell ref="KLG4:KLH4"/>
    <mergeCell ref="KLI4:KLJ4"/>
    <mergeCell ref="KLK4:KLL4"/>
    <mergeCell ref="KLM4:KLN4"/>
    <mergeCell ref="KLO4:KLP4"/>
    <mergeCell ref="KKS4:KKT4"/>
    <mergeCell ref="KKU4:KKV4"/>
    <mergeCell ref="KKW4:KKX4"/>
    <mergeCell ref="KKY4:KKZ4"/>
    <mergeCell ref="KLA4:KLB4"/>
    <mergeCell ref="KLC4:KLD4"/>
    <mergeCell ref="KKG4:KKH4"/>
    <mergeCell ref="KKI4:KKJ4"/>
    <mergeCell ref="KKK4:KKL4"/>
    <mergeCell ref="KKM4:KKN4"/>
    <mergeCell ref="KKO4:KKP4"/>
    <mergeCell ref="KKQ4:KKR4"/>
    <mergeCell ref="KJU4:KJV4"/>
    <mergeCell ref="KJW4:KJX4"/>
    <mergeCell ref="KJY4:KJZ4"/>
    <mergeCell ref="KKA4:KKB4"/>
    <mergeCell ref="KKC4:KKD4"/>
    <mergeCell ref="KKE4:KKF4"/>
    <mergeCell ref="KJI4:KJJ4"/>
    <mergeCell ref="KJK4:KJL4"/>
    <mergeCell ref="KJM4:KJN4"/>
    <mergeCell ref="KJO4:KJP4"/>
    <mergeCell ref="KJQ4:KJR4"/>
    <mergeCell ref="KJS4:KJT4"/>
    <mergeCell ref="KIW4:KIX4"/>
    <mergeCell ref="KIY4:KIZ4"/>
    <mergeCell ref="KJA4:KJB4"/>
    <mergeCell ref="KJC4:KJD4"/>
    <mergeCell ref="KJE4:KJF4"/>
    <mergeCell ref="KJG4:KJH4"/>
    <mergeCell ref="KIK4:KIL4"/>
    <mergeCell ref="KIM4:KIN4"/>
    <mergeCell ref="KIO4:KIP4"/>
    <mergeCell ref="KIQ4:KIR4"/>
    <mergeCell ref="KIS4:KIT4"/>
    <mergeCell ref="KIU4:KIV4"/>
    <mergeCell ref="KHY4:KHZ4"/>
    <mergeCell ref="KIA4:KIB4"/>
    <mergeCell ref="KIC4:KID4"/>
    <mergeCell ref="KIE4:KIF4"/>
    <mergeCell ref="KIG4:KIH4"/>
    <mergeCell ref="KII4:KIJ4"/>
    <mergeCell ref="KHM4:KHN4"/>
    <mergeCell ref="KHO4:KHP4"/>
    <mergeCell ref="KHQ4:KHR4"/>
    <mergeCell ref="KHS4:KHT4"/>
    <mergeCell ref="KHU4:KHV4"/>
    <mergeCell ref="KHW4:KHX4"/>
    <mergeCell ref="KHA4:KHB4"/>
    <mergeCell ref="KHC4:KHD4"/>
    <mergeCell ref="KHE4:KHF4"/>
    <mergeCell ref="KHG4:KHH4"/>
    <mergeCell ref="KHI4:KHJ4"/>
    <mergeCell ref="KHK4:KHL4"/>
    <mergeCell ref="KGO4:KGP4"/>
    <mergeCell ref="KGQ4:KGR4"/>
    <mergeCell ref="KGS4:KGT4"/>
    <mergeCell ref="KGU4:KGV4"/>
    <mergeCell ref="KGW4:KGX4"/>
    <mergeCell ref="KGY4:KGZ4"/>
    <mergeCell ref="KGC4:KGD4"/>
    <mergeCell ref="KGE4:KGF4"/>
    <mergeCell ref="KGG4:KGH4"/>
    <mergeCell ref="KGI4:KGJ4"/>
    <mergeCell ref="KGK4:KGL4"/>
    <mergeCell ref="KGM4:KGN4"/>
    <mergeCell ref="KFQ4:KFR4"/>
    <mergeCell ref="KFS4:KFT4"/>
    <mergeCell ref="KFU4:KFV4"/>
    <mergeCell ref="KFW4:KFX4"/>
    <mergeCell ref="KFY4:KFZ4"/>
    <mergeCell ref="KGA4:KGB4"/>
    <mergeCell ref="KFE4:KFF4"/>
    <mergeCell ref="KFG4:KFH4"/>
    <mergeCell ref="KFI4:KFJ4"/>
    <mergeCell ref="KFK4:KFL4"/>
    <mergeCell ref="KFM4:KFN4"/>
    <mergeCell ref="KFO4:KFP4"/>
    <mergeCell ref="KES4:KET4"/>
    <mergeCell ref="KEU4:KEV4"/>
    <mergeCell ref="KEW4:KEX4"/>
    <mergeCell ref="KEY4:KEZ4"/>
    <mergeCell ref="KFA4:KFB4"/>
    <mergeCell ref="KFC4:KFD4"/>
    <mergeCell ref="KEG4:KEH4"/>
    <mergeCell ref="KEI4:KEJ4"/>
    <mergeCell ref="KEK4:KEL4"/>
    <mergeCell ref="KEM4:KEN4"/>
    <mergeCell ref="KEO4:KEP4"/>
    <mergeCell ref="KEQ4:KER4"/>
    <mergeCell ref="KDU4:KDV4"/>
    <mergeCell ref="KDW4:KDX4"/>
    <mergeCell ref="KDY4:KDZ4"/>
    <mergeCell ref="KEA4:KEB4"/>
    <mergeCell ref="KEC4:KED4"/>
    <mergeCell ref="KEE4:KEF4"/>
    <mergeCell ref="KDI4:KDJ4"/>
    <mergeCell ref="KDK4:KDL4"/>
    <mergeCell ref="KDM4:KDN4"/>
    <mergeCell ref="KDO4:KDP4"/>
    <mergeCell ref="KDQ4:KDR4"/>
    <mergeCell ref="KDS4:KDT4"/>
    <mergeCell ref="KCW4:KCX4"/>
    <mergeCell ref="KCY4:KCZ4"/>
    <mergeCell ref="KDA4:KDB4"/>
    <mergeCell ref="KDC4:KDD4"/>
    <mergeCell ref="KDE4:KDF4"/>
    <mergeCell ref="KDG4:KDH4"/>
    <mergeCell ref="KCK4:KCL4"/>
    <mergeCell ref="KCM4:KCN4"/>
    <mergeCell ref="KCO4:KCP4"/>
    <mergeCell ref="KCQ4:KCR4"/>
    <mergeCell ref="KCS4:KCT4"/>
    <mergeCell ref="KCU4:KCV4"/>
    <mergeCell ref="KBY4:KBZ4"/>
    <mergeCell ref="KCA4:KCB4"/>
    <mergeCell ref="KCC4:KCD4"/>
    <mergeCell ref="KCE4:KCF4"/>
    <mergeCell ref="KCG4:KCH4"/>
    <mergeCell ref="KCI4:KCJ4"/>
    <mergeCell ref="KBM4:KBN4"/>
    <mergeCell ref="KBO4:KBP4"/>
    <mergeCell ref="KBQ4:KBR4"/>
    <mergeCell ref="KBS4:KBT4"/>
    <mergeCell ref="KBU4:KBV4"/>
    <mergeCell ref="KBW4:KBX4"/>
    <mergeCell ref="KBA4:KBB4"/>
    <mergeCell ref="KBC4:KBD4"/>
    <mergeCell ref="KBE4:KBF4"/>
    <mergeCell ref="KBG4:KBH4"/>
    <mergeCell ref="KBI4:KBJ4"/>
    <mergeCell ref="KBK4:KBL4"/>
    <mergeCell ref="KAO4:KAP4"/>
    <mergeCell ref="KAQ4:KAR4"/>
    <mergeCell ref="KAS4:KAT4"/>
    <mergeCell ref="KAU4:KAV4"/>
    <mergeCell ref="KAW4:KAX4"/>
    <mergeCell ref="KAY4:KAZ4"/>
    <mergeCell ref="KAC4:KAD4"/>
    <mergeCell ref="KAE4:KAF4"/>
    <mergeCell ref="KAG4:KAH4"/>
    <mergeCell ref="KAI4:KAJ4"/>
    <mergeCell ref="KAK4:KAL4"/>
    <mergeCell ref="KAM4:KAN4"/>
    <mergeCell ref="JZQ4:JZR4"/>
    <mergeCell ref="JZS4:JZT4"/>
    <mergeCell ref="JZU4:JZV4"/>
    <mergeCell ref="JZW4:JZX4"/>
    <mergeCell ref="JZY4:JZZ4"/>
    <mergeCell ref="KAA4:KAB4"/>
    <mergeCell ref="JZE4:JZF4"/>
    <mergeCell ref="JZG4:JZH4"/>
    <mergeCell ref="JZI4:JZJ4"/>
    <mergeCell ref="JZK4:JZL4"/>
    <mergeCell ref="JZM4:JZN4"/>
    <mergeCell ref="JZO4:JZP4"/>
    <mergeCell ref="JYS4:JYT4"/>
    <mergeCell ref="JYU4:JYV4"/>
    <mergeCell ref="JYW4:JYX4"/>
    <mergeCell ref="JYY4:JYZ4"/>
    <mergeCell ref="JZA4:JZB4"/>
    <mergeCell ref="JZC4:JZD4"/>
    <mergeCell ref="JYG4:JYH4"/>
    <mergeCell ref="JYI4:JYJ4"/>
    <mergeCell ref="JYK4:JYL4"/>
    <mergeCell ref="JYM4:JYN4"/>
    <mergeCell ref="JYO4:JYP4"/>
    <mergeCell ref="JYQ4:JYR4"/>
    <mergeCell ref="JXU4:JXV4"/>
    <mergeCell ref="JXW4:JXX4"/>
    <mergeCell ref="JXY4:JXZ4"/>
    <mergeCell ref="JYA4:JYB4"/>
    <mergeCell ref="JYC4:JYD4"/>
    <mergeCell ref="JYE4:JYF4"/>
    <mergeCell ref="JXI4:JXJ4"/>
    <mergeCell ref="JXK4:JXL4"/>
    <mergeCell ref="JXM4:JXN4"/>
    <mergeCell ref="JXO4:JXP4"/>
    <mergeCell ref="JXQ4:JXR4"/>
    <mergeCell ref="JXS4:JXT4"/>
    <mergeCell ref="JWW4:JWX4"/>
    <mergeCell ref="JWY4:JWZ4"/>
    <mergeCell ref="JXA4:JXB4"/>
    <mergeCell ref="JXC4:JXD4"/>
    <mergeCell ref="JXE4:JXF4"/>
    <mergeCell ref="JXG4:JXH4"/>
    <mergeCell ref="JWK4:JWL4"/>
    <mergeCell ref="JWM4:JWN4"/>
    <mergeCell ref="JWO4:JWP4"/>
    <mergeCell ref="JWQ4:JWR4"/>
    <mergeCell ref="JWS4:JWT4"/>
    <mergeCell ref="JWU4:JWV4"/>
    <mergeCell ref="JVY4:JVZ4"/>
    <mergeCell ref="JWA4:JWB4"/>
    <mergeCell ref="JWC4:JWD4"/>
    <mergeCell ref="JWE4:JWF4"/>
    <mergeCell ref="JWG4:JWH4"/>
    <mergeCell ref="JWI4:JWJ4"/>
    <mergeCell ref="JVM4:JVN4"/>
    <mergeCell ref="JVO4:JVP4"/>
    <mergeCell ref="JVQ4:JVR4"/>
    <mergeCell ref="JVS4:JVT4"/>
    <mergeCell ref="JVU4:JVV4"/>
    <mergeCell ref="JVW4:JVX4"/>
    <mergeCell ref="JVA4:JVB4"/>
    <mergeCell ref="JVC4:JVD4"/>
    <mergeCell ref="JVE4:JVF4"/>
    <mergeCell ref="JVG4:JVH4"/>
    <mergeCell ref="JVI4:JVJ4"/>
    <mergeCell ref="JVK4:JVL4"/>
    <mergeCell ref="JUO4:JUP4"/>
    <mergeCell ref="JUQ4:JUR4"/>
    <mergeCell ref="JUS4:JUT4"/>
    <mergeCell ref="JUU4:JUV4"/>
    <mergeCell ref="JUW4:JUX4"/>
    <mergeCell ref="JUY4:JUZ4"/>
    <mergeCell ref="JUC4:JUD4"/>
    <mergeCell ref="JUE4:JUF4"/>
    <mergeCell ref="JUG4:JUH4"/>
    <mergeCell ref="JUI4:JUJ4"/>
    <mergeCell ref="JUK4:JUL4"/>
    <mergeCell ref="JUM4:JUN4"/>
    <mergeCell ref="JTQ4:JTR4"/>
    <mergeCell ref="JTS4:JTT4"/>
    <mergeCell ref="JTU4:JTV4"/>
    <mergeCell ref="JTW4:JTX4"/>
    <mergeCell ref="JTY4:JTZ4"/>
    <mergeCell ref="JUA4:JUB4"/>
    <mergeCell ref="JTE4:JTF4"/>
    <mergeCell ref="JTG4:JTH4"/>
    <mergeCell ref="JTI4:JTJ4"/>
    <mergeCell ref="JTK4:JTL4"/>
    <mergeCell ref="JTM4:JTN4"/>
    <mergeCell ref="JTO4:JTP4"/>
    <mergeCell ref="JSS4:JST4"/>
    <mergeCell ref="JSU4:JSV4"/>
    <mergeCell ref="JSW4:JSX4"/>
    <mergeCell ref="JSY4:JSZ4"/>
    <mergeCell ref="JTA4:JTB4"/>
    <mergeCell ref="JTC4:JTD4"/>
    <mergeCell ref="JSG4:JSH4"/>
    <mergeCell ref="JSI4:JSJ4"/>
    <mergeCell ref="JSK4:JSL4"/>
    <mergeCell ref="JSM4:JSN4"/>
    <mergeCell ref="JSO4:JSP4"/>
    <mergeCell ref="JSQ4:JSR4"/>
    <mergeCell ref="JRU4:JRV4"/>
    <mergeCell ref="JRW4:JRX4"/>
    <mergeCell ref="JRY4:JRZ4"/>
    <mergeCell ref="JSA4:JSB4"/>
    <mergeCell ref="JSC4:JSD4"/>
    <mergeCell ref="JSE4:JSF4"/>
    <mergeCell ref="JRI4:JRJ4"/>
    <mergeCell ref="JRK4:JRL4"/>
    <mergeCell ref="JRM4:JRN4"/>
    <mergeCell ref="JRO4:JRP4"/>
    <mergeCell ref="JRQ4:JRR4"/>
    <mergeCell ref="JRS4:JRT4"/>
    <mergeCell ref="JQW4:JQX4"/>
    <mergeCell ref="JQY4:JQZ4"/>
    <mergeCell ref="JRA4:JRB4"/>
    <mergeCell ref="JRC4:JRD4"/>
    <mergeCell ref="JRE4:JRF4"/>
    <mergeCell ref="JRG4:JRH4"/>
    <mergeCell ref="JQK4:JQL4"/>
    <mergeCell ref="JQM4:JQN4"/>
    <mergeCell ref="JQO4:JQP4"/>
    <mergeCell ref="JQQ4:JQR4"/>
    <mergeCell ref="JQS4:JQT4"/>
    <mergeCell ref="JQU4:JQV4"/>
    <mergeCell ref="JPY4:JPZ4"/>
    <mergeCell ref="JQA4:JQB4"/>
    <mergeCell ref="JQC4:JQD4"/>
    <mergeCell ref="JQE4:JQF4"/>
    <mergeCell ref="JQG4:JQH4"/>
    <mergeCell ref="JQI4:JQJ4"/>
    <mergeCell ref="JPM4:JPN4"/>
    <mergeCell ref="JPO4:JPP4"/>
    <mergeCell ref="JPQ4:JPR4"/>
    <mergeCell ref="JPS4:JPT4"/>
    <mergeCell ref="JPU4:JPV4"/>
    <mergeCell ref="JPW4:JPX4"/>
    <mergeCell ref="JPA4:JPB4"/>
    <mergeCell ref="JPC4:JPD4"/>
    <mergeCell ref="JPE4:JPF4"/>
    <mergeCell ref="JPG4:JPH4"/>
    <mergeCell ref="JPI4:JPJ4"/>
    <mergeCell ref="JPK4:JPL4"/>
    <mergeCell ref="JOO4:JOP4"/>
    <mergeCell ref="JOQ4:JOR4"/>
    <mergeCell ref="JOS4:JOT4"/>
    <mergeCell ref="JOU4:JOV4"/>
    <mergeCell ref="JOW4:JOX4"/>
    <mergeCell ref="JOY4:JOZ4"/>
    <mergeCell ref="JOC4:JOD4"/>
    <mergeCell ref="JOE4:JOF4"/>
    <mergeCell ref="JOG4:JOH4"/>
    <mergeCell ref="JOI4:JOJ4"/>
    <mergeCell ref="JOK4:JOL4"/>
    <mergeCell ref="JOM4:JON4"/>
    <mergeCell ref="JNQ4:JNR4"/>
    <mergeCell ref="JNS4:JNT4"/>
    <mergeCell ref="JNU4:JNV4"/>
    <mergeCell ref="JNW4:JNX4"/>
    <mergeCell ref="JNY4:JNZ4"/>
    <mergeCell ref="JOA4:JOB4"/>
    <mergeCell ref="JNE4:JNF4"/>
    <mergeCell ref="JNG4:JNH4"/>
    <mergeCell ref="JNI4:JNJ4"/>
    <mergeCell ref="JNK4:JNL4"/>
    <mergeCell ref="JNM4:JNN4"/>
    <mergeCell ref="JNO4:JNP4"/>
    <mergeCell ref="JMS4:JMT4"/>
    <mergeCell ref="JMU4:JMV4"/>
    <mergeCell ref="JMW4:JMX4"/>
    <mergeCell ref="JMY4:JMZ4"/>
    <mergeCell ref="JNA4:JNB4"/>
    <mergeCell ref="JNC4:JND4"/>
    <mergeCell ref="JMG4:JMH4"/>
    <mergeCell ref="JMI4:JMJ4"/>
    <mergeCell ref="JMK4:JML4"/>
    <mergeCell ref="JMM4:JMN4"/>
    <mergeCell ref="JMO4:JMP4"/>
    <mergeCell ref="JMQ4:JMR4"/>
    <mergeCell ref="JLU4:JLV4"/>
    <mergeCell ref="JLW4:JLX4"/>
    <mergeCell ref="JLY4:JLZ4"/>
    <mergeCell ref="JMA4:JMB4"/>
    <mergeCell ref="JMC4:JMD4"/>
    <mergeCell ref="JME4:JMF4"/>
    <mergeCell ref="JLI4:JLJ4"/>
    <mergeCell ref="JLK4:JLL4"/>
    <mergeCell ref="JLM4:JLN4"/>
    <mergeCell ref="JLO4:JLP4"/>
    <mergeCell ref="JLQ4:JLR4"/>
    <mergeCell ref="JLS4:JLT4"/>
    <mergeCell ref="JKW4:JKX4"/>
    <mergeCell ref="JKY4:JKZ4"/>
    <mergeCell ref="JLA4:JLB4"/>
    <mergeCell ref="JLC4:JLD4"/>
    <mergeCell ref="JLE4:JLF4"/>
    <mergeCell ref="JLG4:JLH4"/>
    <mergeCell ref="JKK4:JKL4"/>
    <mergeCell ref="JKM4:JKN4"/>
    <mergeCell ref="JKO4:JKP4"/>
    <mergeCell ref="JKQ4:JKR4"/>
    <mergeCell ref="JKS4:JKT4"/>
    <mergeCell ref="JKU4:JKV4"/>
    <mergeCell ref="JJY4:JJZ4"/>
    <mergeCell ref="JKA4:JKB4"/>
    <mergeCell ref="JKC4:JKD4"/>
    <mergeCell ref="JKE4:JKF4"/>
    <mergeCell ref="JKG4:JKH4"/>
    <mergeCell ref="JKI4:JKJ4"/>
    <mergeCell ref="JJM4:JJN4"/>
    <mergeCell ref="JJO4:JJP4"/>
    <mergeCell ref="JJQ4:JJR4"/>
    <mergeCell ref="JJS4:JJT4"/>
    <mergeCell ref="JJU4:JJV4"/>
    <mergeCell ref="JJW4:JJX4"/>
    <mergeCell ref="JJA4:JJB4"/>
    <mergeCell ref="JJC4:JJD4"/>
    <mergeCell ref="JJE4:JJF4"/>
    <mergeCell ref="JJG4:JJH4"/>
    <mergeCell ref="JJI4:JJJ4"/>
    <mergeCell ref="JJK4:JJL4"/>
    <mergeCell ref="JIO4:JIP4"/>
    <mergeCell ref="JIQ4:JIR4"/>
    <mergeCell ref="JIS4:JIT4"/>
    <mergeCell ref="JIU4:JIV4"/>
    <mergeCell ref="JIW4:JIX4"/>
    <mergeCell ref="JIY4:JIZ4"/>
    <mergeCell ref="JIC4:JID4"/>
    <mergeCell ref="JIE4:JIF4"/>
    <mergeCell ref="JIG4:JIH4"/>
    <mergeCell ref="JII4:JIJ4"/>
    <mergeCell ref="JIK4:JIL4"/>
    <mergeCell ref="JIM4:JIN4"/>
    <mergeCell ref="JHQ4:JHR4"/>
    <mergeCell ref="JHS4:JHT4"/>
    <mergeCell ref="JHU4:JHV4"/>
    <mergeCell ref="JHW4:JHX4"/>
    <mergeCell ref="JHY4:JHZ4"/>
    <mergeCell ref="JIA4:JIB4"/>
    <mergeCell ref="JHE4:JHF4"/>
    <mergeCell ref="JHG4:JHH4"/>
    <mergeCell ref="JHI4:JHJ4"/>
    <mergeCell ref="JHK4:JHL4"/>
    <mergeCell ref="JHM4:JHN4"/>
    <mergeCell ref="JHO4:JHP4"/>
    <mergeCell ref="JGS4:JGT4"/>
    <mergeCell ref="JGU4:JGV4"/>
    <mergeCell ref="JGW4:JGX4"/>
    <mergeCell ref="JGY4:JGZ4"/>
    <mergeCell ref="JHA4:JHB4"/>
    <mergeCell ref="JHC4:JHD4"/>
    <mergeCell ref="JGG4:JGH4"/>
    <mergeCell ref="JGI4:JGJ4"/>
    <mergeCell ref="JGK4:JGL4"/>
    <mergeCell ref="JGM4:JGN4"/>
    <mergeCell ref="JGO4:JGP4"/>
    <mergeCell ref="JGQ4:JGR4"/>
    <mergeCell ref="JFU4:JFV4"/>
    <mergeCell ref="JFW4:JFX4"/>
    <mergeCell ref="JFY4:JFZ4"/>
    <mergeCell ref="JGA4:JGB4"/>
    <mergeCell ref="JGC4:JGD4"/>
    <mergeCell ref="JGE4:JGF4"/>
    <mergeCell ref="JFI4:JFJ4"/>
    <mergeCell ref="JFK4:JFL4"/>
    <mergeCell ref="JFM4:JFN4"/>
    <mergeCell ref="JFO4:JFP4"/>
    <mergeCell ref="JFQ4:JFR4"/>
    <mergeCell ref="JFS4:JFT4"/>
    <mergeCell ref="JEW4:JEX4"/>
    <mergeCell ref="JEY4:JEZ4"/>
    <mergeCell ref="JFA4:JFB4"/>
    <mergeCell ref="JFC4:JFD4"/>
    <mergeCell ref="JFE4:JFF4"/>
    <mergeCell ref="JFG4:JFH4"/>
    <mergeCell ref="JEK4:JEL4"/>
    <mergeCell ref="JEM4:JEN4"/>
    <mergeCell ref="JEO4:JEP4"/>
    <mergeCell ref="JEQ4:JER4"/>
    <mergeCell ref="JES4:JET4"/>
    <mergeCell ref="JEU4:JEV4"/>
    <mergeCell ref="JDY4:JDZ4"/>
    <mergeCell ref="JEA4:JEB4"/>
    <mergeCell ref="JEC4:JED4"/>
    <mergeCell ref="JEE4:JEF4"/>
    <mergeCell ref="JEG4:JEH4"/>
    <mergeCell ref="JEI4:JEJ4"/>
    <mergeCell ref="JDM4:JDN4"/>
    <mergeCell ref="JDO4:JDP4"/>
    <mergeCell ref="JDQ4:JDR4"/>
    <mergeCell ref="JDS4:JDT4"/>
    <mergeCell ref="JDU4:JDV4"/>
    <mergeCell ref="JDW4:JDX4"/>
    <mergeCell ref="JDA4:JDB4"/>
    <mergeCell ref="JDC4:JDD4"/>
    <mergeCell ref="JDE4:JDF4"/>
    <mergeCell ref="JDG4:JDH4"/>
    <mergeCell ref="JDI4:JDJ4"/>
    <mergeCell ref="JDK4:JDL4"/>
    <mergeCell ref="JCO4:JCP4"/>
    <mergeCell ref="JCQ4:JCR4"/>
    <mergeCell ref="JCS4:JCT4"/>
    <mergeCell ref="JCU4:JCV4"/>
    <mergeCell ref="JCW4:JCX4"/>
    <mergeCell ref="JCY4:JCZ4"/>
    <mergeCell ref="JCC4:JCD4"/>
    <mergeCell ref="JCE4:JCF4"/>
    <mergeCell ref="JCG4:JCH4"/>
    <mergeCell ref="JCI4:JCJ4"/>
    <mergeCell ref="JCK4:JCL4"/>
    <mergeCell ref="JCM4:JCN4"/>
    <mergeCell ref="JBQ4:JBR4"/>
    <mergeCell ref="JBS4:JBT4"/>
    <mergeCell ref="JBU4:JBV4"/>
    <mergeCell ref="JBW4:JBX4"/>
    <mergeCell ref="JBY4:JBZ4"/>
    <mergeCell ref="JCA4:JCB4"/>
    <mergeCell ref="JBE4:JBF4"/>
    <mergeCell ref="JBG4:JBH4"/>
    <mergeCell ref="JBI4:JBJ4"/>
    <mergeCell ref="JBK4:JBL4"/>
    <mergeCell ref="JBM4:JBN4"/>
    <mergeCell ref="JBO4:JBP4"/>
    <mergeCell ref="JAS4:JAT4"/>
    <mergeCell ref="JAU4:JAV4"/>
    <mergeCell ref="JAW4:JAX4"/>
    <mergeCell ref="JAY4:JAZ4"/>
    <mergeCell ref="JBA4:JBB4"/>
    <mergeCell ref="JBC4:JBD4"/>
    <mergeCell ref="JAG4:JAH4"/>
    <mergeCell ref="JAI4:JAJ4"/>
    <mergeCell ref="JAK4:JAL4"/>
    <mergeCell ref="JAM4:JAN4"/>
    <mergeCell ref="JAO4:JAP4"/>
    <mergeCell ref="JAQ4:JAR4"/>
    <mergeCell ref="IZU4:IZV4"/>
    <mergeCell ref="IZW4:IZX4"/>
    <mergeCell ref="IZY4:IZZ4"/>
    <mergeCell ref="JAA4:JAB4"/>
    <mergeCell ref="JAC4:JAD4"/>
    <mergeCell ref="JAE4:JAF4"/>
    <mergeCell ref="IZI4:IZJ4"/>
    <mergeCell ref="IZK4:IZL4"/>
    <mergeCell ref="IZM4:IZN4"/>
    <mergeCell ref="IZO4:IZP4"/>
    <mergeCell ref="IZQ4:IZR4"/>
    <mergeCell ref="IZS4:IZT4"/>
    <mergeCell ref="IYW4:IYX4"/>
    <mergeCell ref="IYY4:IYZ4"/>
    <mergeCell ref="IZA4:IZB4"/>
    <mergeCell ref="IZC4:IZD4"/>
    <mergeCell ref="IZE4:IZF4"/>
    <mergeCell ref="IZG4:IZH4"/>
    <mergeCell ref="IYK4:IYL4"/>
    <mergeCell ref="IYM4:IYN4"/>
    <mergeCell ref="IYO4:IYP4"/>
    <mergeCell ref="IYQ4:IYR4"/>
    <mergeCell ref="IYS4:IYT4"/>
    <mergeCell ref="IYU4:IYV4"/>
    <mergeCell ref="IXY4:IXZ4"/>
    <mergeCell ref="IYA4:IYB4"/>
    <mergeCell ref="IYC4:IYD4"/>
    <mergeCell ref="IYE4:IYF4"/>
    <mergeCell ref="IYG4:IYH4"/>
    <mergeCell ref="IYI4:IYJ4"/>
    <mergeCell ref="IXM4:IXN4"/>
    <mergeCell ref="IXO4:IXP4"/>
    <mergeCell ref="IXQ4:IXR4"/>
    <mergeCell ref="IXS4:IXT4"/>
    <mergeCell ref="IXU4:IXV4"/>
    <mergeCell ref="IXW4:IXX4"/>
    <mergeCell ref="IXA4:IXB4"/>
    <mergeCell ref="IXC4:IXD4"/>
    <mergeCell ref="IXE4:IXF4"/>
    <mergeCell ref="IXG4:IXH4"/>
    <mergeCell ref="IXI4:IXJ4"/>
    <mergeCell ref="IXK4:IXL4"/>
    <mergeCell ref="IWO4:IWP4"/>
    <mergeCell ref="IWQ4:IWR4"/>
    <mergeCell ref="IWS4:IWT4"/>
    <mergeCell ref="IWU4:IWV4"/>
    <mergeCell ref="IWW4:IWX4"/>
    <mergeCell ref="IWY4:IWZ4"/>
    <mergeCell ref="IWC4:IWD4"/>
    <mergeCell ref="IWE4:IWF4"/>
    <mergeCell ref="IWG4:IWH4"/>
    <mergeCell ref="IWI4:IWJ4"/>
    <mergeCell ref="IWK4:IWL4"/>
    <mergeCell ref="IWM4:IWN4"/>
    <mergeCell ref="IVQ4:IVR4"/>
    <mergeCell ref="IVS4:IVT4"/>
    <mergeCell ref="IVU4:IVV4"/>
    <mergeCell ref="IVW4:IVX4"/>
    <mergeCell ref="IVY4:IVZ4"/>
    <mergeCell ref="IWA4:IWB4"/>
    <mergeCell ref="IVE4:IVF4"/>
    <mergeCell ref="IVG4:IVH4"/>
    <mergeCell ref="IVI4:IVJ4"/>
    <mergeCell ref="IVK4:IVL4"/>
    <mergeCell ref="IVM4:IVN4"/>
    <mergeCell ref="IVO4:IVP4"/>
    <mergeCell ref="IUS4:IUT4"/>
    <mergeCell ref="IUU4:IUV4"/>
    <mergeCell ref="IUW4:IUX4"/>
    <mergeCell ref="IUY4:IUZ4"/>
    <mergeCell ref="IVA4:IVB4"/>
    <mergeCell ref="IVC4:IVD4"/>
    <mergeCell ref="IUG4:IUH4"/>
    <mergeCell ref="IUI4:IUJ4"/>
    <mergeCell ref="IUK4:IUL4"/>
    <mergeCell ref="IUM4:IUN4"/>
    <mergeCell ref="IUO4:IUP4"/>
    <mergeCell ref="IUQ4:IUR4"/>
    <mergeCell ref="ITU4:ITV4"/>
    <mergeCell ref="ITW4:ITX4"/>
    <mergeCell ref="ITY4:ITZ4"/>
    <mergeCell ref="IUA4:IUB4"/>
    <mergeCell ref="IUC4:IUD4"/>
    <mergeCell ref="IUE4:IUF4"/>
    <mergeCell ref="ITI4:ITJ4"/>
    <mergeCell ref="ITK4:ITL4"/>
    <mergeCell ref="ITM4:ITN4"/>
    <mergeCell ref="ITO4:ITP4"/>
    <mergeCell ref="ITQ4:ITR4"/>
    <mergeCell ref="ITS4:ITT4"/>
    <mergeCell ref="ISW4:ISX4"/>
    <mergeCell ref="ISY4:ISZ4"/>
    <mergeCell ref="ITA4:ITB4"/>
    <mergeCell ref="ITC4:ITD4"/>
    <mergeCell ref="ITE4:ITF4"/>
    <mergeCell ref="ITG4:ITH4"/>
    <mergeCell ref="ISK4:ISL4"/>
    <mergeCell ref="ISM4:ISN4"/>
    <mergeCell ref="ISO4:ISP4"/>
    <mergeCell ref="ISQ4:ISR4"/>
    <mergeCell ref="ISS4:IST4"/>
    <mergeCell ref="ISU4:ISV4"/>
    <mergeCell ref="IRY4:IRZ4"/>
    <mergeCell ref="ISA4:ISB4"/>
    <mergeCell ref="ISC4:ISD4"/>
    <mergeCell ref="ISE4:ISF4"/>
    <mergeCell ref="ISG4:ISH4"/>
    <mergeCell ref="ISI4:ISJ4"/>
    <mergeCell ref="IRM4:IRN4"/>
    <mergeCell ref="IRO4:IRP4"/>
    <mergeCell ref="IRQ4:IRR4"/>
    <mergeCell ref="IRS4:IRT4"/>
    <mergeCell ref="IRU4:IRV4"/>
    <mergeCell ref="IRW4:IRX4"/>
    <mergeCell ref="IRA4:IRB4"/>
    <mergeCell ref="IRC4:IRD4"/>
    <mergeCell ref="IRE4:IRF4"/>
    <mergeCell ref="IRG4:IRH4"/>
    <mergeCell ref="IRI4:IRJ4"/>
    <mergeCell ref="IRK4:IRL4"/>
    <mergeCell ref="IQO4:IQP4"/>
    <mergeCell ref="IQQ4:IQR4"/>
    <mergeCell ref="IQS4:IQT4"/>
    <mergeCell ref="IQU4:IQV4"/>
    <mergeCell ref="IQW4:IQX4"/>
    <mergeCell ref="IQY4:IQZ4"/>
    <mergeCell ref="IQC4:IQD4"/>
    <mergeCell ref="IQE4:IQF4"/>
    <mergeCell ref="IQG4:IQH4"/>
    <mergeCell ref="IQI4:IQJ4"/>
    <mergeCell ref="IQK4:IQL4"/>
    <mergeCell ref="IQM4:IQN4"/>
    <mergeCell ref="IPQ4:IPR4"/>
    <mergeCell ref="IPS4:IPT4"/>
    <mergeCell ref="IPU4:IPV4"/>
    <mergeCell ref="IPW4:IPX4"/>
    <mergeCell ref="IPY4:IPZ4"/>
    <mergeCell ref="IQA4:IQB4"/>
    <mergeCell ref="IPE4:IPF4"/>
    <mergeCell ref="IPG4:IPH4"/>
    <mergeCell ref="IPI4:IPJ4"/>
    <mergeCell ref="IPK4:IPL4"/>
    <mergeCell ref="IPM4:IPN4"/>
    <mergeCell ref="IPO4:IPP4"/>
    <mergeCell ref="IOS4:IOT4"/>
    <mergeCell ref="IOU4:IOV4"/>
    <mergeCell ref="IOW4:IOX4"/>
    <mergeCell ref="IOY4:IOZ4"/>
    <mergeCell ref="IPA4:IPB4"/>
    <mergeCell ref="IPC4:IPD4"/>
    <mergeCell ref="IOG4:IOH4"/>
    <mergeCell ref="IOI4:IOJ4"/>
    <mergeCell ref="IOK4:IOL4"/>
    <mergeCell ref="IOM4:ION4"/>
    <mergeCell ref="IOO4:IOP4"/>
    <mergeCell ref="IOQ4:IOR4"/>
    <mergeCell ref="INU4:INV4"/>
    <mergeCell ref="INW4:INX4"/>
    <mergeCell ref="INY4:INZ4"/>
    <mergeCell ref="IOA4:IOB4"/>
    <mergeCell ref="IOC4:IOD4"/>
    <mergeCell ref="IOE4:IOF4"/>
    <mergeCell ref="INI4:INJ4"/>
    <mergeCell ref="INK4:INL4"/>
    <mergeCell ref="INM4:INN4"/>
    <mergeCell ref="INO4:INP4"/>
    <mergeCell ref="INQ4:INR4"/>
    <mergeCell ref="INS4:INT4"/>
    <mergeCell ref="IMW4:IMX4"/>
    <mergeCell ref="IMY4:IMZ4"/>
    <mergeCell ref="INA4:INB4"/>
    <mergeCell ref="INC4:IND4"/>
    <mergeCell ref="INE4:INF4"/>
    <mergeCell ref="ING4:INH4"/>
    <mergeCell ref="IMK4:IML4"/>
    <mergeCell ref="IMM4:IMN4"/>
    <mergeCell ref="IMO4:IMP4"/>
    <mergeCell ref="IMQ4:IMR4"/>
    <mergeCell ref="IMS4:IMT4"/>
    <mergeCell ref="IMU4:IMV4"/>
    <mergeCell ref="ILY4:ILZ4"/>
    <mergeCell ref="IMA4:IMB4"/>
    <mergeCell ref="IMC4:IMD4"/>
    <mergeCell ref="IME4:IMF4"/>
    <mergeCell ref="IMG4:IMH4"/>
    <mergeCell ref="IMI4:IMJ4"/>
    <mergeCell ref="ILM4:ILN4"/>
    <mergeCell ref="ILO4:ILP4"/>
    <mergeCell ref="ILQ4:ILR4"/>
    <mergeCell ref="ILS4:ILT4"/>
    <mergeCell ref="ILU4:ILV4"/>
    <mergeCell ref="ILW4:ILX4"/>
    <mergeCell ref="ILA4:ILB4"/>
    <mergeCell ref="ILC4:ILD4"/>
    <mergeCell ref="ILE4:ILF4"/>
    <mergeCell ref="ILG4:ILH4"/>
    <mergeCell ref="ILI4:ILJ4"/>
    <mergeCell ref="ILK4:ILL4"/>
    <mergeCell ref="IKO4:IKP4"/>
    <mergeCell ref="IKQ4:IKR4"/>
    <mergeCell ref="IKS4:IKT4"/>
    <mergeCell ref="IKU4:IKV4"/>
    <mergeCell ref="IKW4:IKX4"/>
    <mergeCell ref="IKY4:IKZ4"/>
    <mergeCell ref="IKC4:IKD4"/>
    <mergeCell ref="IKE4:IKF4"/>
    <mergeCell ref="IKG4:IKH4"/>
    <mergeCell ref="IKI4:IKJ4"/>
    <mergeCell ref="IKK4:IKL4"/>
    <mergeCell ref="IKM4:IKN4"/>
    <mergeCell ref="IJQ4:IJR4"/>
    <mergeCell ref="IJS4:IJT4"/>
    <mergeCell ref="IJU4:IJV4"/>
    <mergeCell ref="IJW4:IJX4"/>
    <mergeCell ref="IJY4:IJZ4"/>
    <mergeCell ref="IKA4:IKB4"/>
    <mergeCell ref="IJE4:IJF4"/>
    <mergeCell ref="IJG4:IJH4"/>
    <mergeCell ref="IJI4:IJJ4"/>
    <mergeCell ref="IJK4:IJL4"/>
    <mergeCell ref="IJM4:IJN4"/>
    <mergeCell ref="IJO4:IJP4"/>
    <mergeCell ref="IIS4:IIT4"/>
    <mergeCell ref="IIU4:IIV4"/>
    <mergeCell ref="IIW4:IIX4"/>
    <mergeCell ref="IIY4:IIZ4"/>
    <mergeCell ref="IJA4:IJB4"/>
    <mergeCell ref="IJC4:IJD4"/>
    <mergeCell ref="IIG4:IIH4"/>
    <mergeCell ref="III4:IIJ4"/>
    <mergeCell ref="IIK4:IIL4"/>
    <mergeCell ref="IIM4:IIN4"/>
    <mergeCell ref="IIO4:IIP4"/>
    <mergeCell ref="IIQ4:IIR4"/>
    <mergeCell ref="IHU4:IHV4"/>
    <mergeCell ref="IHW4:IHX4"/>
    <mergeCell ref="IHY4:IHZ4"/>
    <mergeCell ref="IIA4:IIB4"/>
    <mergeCell ref="IIC4:IID4"/>
    <mergeCell ref="IIE4:IIF4"/>
    <mergeCell ref="IHI4:IHJ4"/>
    <mergeCell ref="IHK4:IHL4"/>
    <mergeCell ref="IHM4:IHN4"/>
    <mergeCell ref="IHO4:IHP4"/>
    <mergeCell ref="IHQ4:IHR4"/>
    <mergeCell ref="IHS4:IHT4"/>
    <mergeCell ref="IGW4:IGX4"/>
    <mergeCell ref="IGY4:IGZ4"/>
    <mergeCell ref="IHA4:IHB4"/>
    <mergeCell ref="IHC4:IHD4"/>
    <mergeCell ref="IHE4:IHF4"/>
    <mergeCell ref="IHG4:IHH4"/>
    <mergeCell ref="IGK4:IGL4"/>
    <mergeCell ref="IGM4:IGN4"/>
    <mergeCell ref="IGO4:IGP4"/>
    <mergeCell ref="IGQ4:IGR4"/>
    <mergeCell ref="IGS4:IGT4"/>
    <mergeCell ref="IGU4:IGV4"/>
    <mergeCell ref="IFY4:IFZ4"/>
    <mergeCell ref="IGA4:IGB4"/>
    <mergeCell ref="IGC4:IGD4"/>
    <mergeCell ref="IGE4:IGF4"/>
    <mergeCell ref="IGG4:IGH4"/>
    <mergeCell ref="IGI4:IGJ4"/>
    <mergeCell ref="IFM4:IFN4"/>
    <mergeCell ref="IFO4:IFP4"/>
    <mergeCell ref="IFQ4:IFR4"/>
    <mergeCell ref="IFS4:IFT4"/>
    <mergeCell ref="IFU4:IFV4"/>
    <mergeCell ref="IFW4:IFX4"/>
    <mergeCell ref="IFA4:IFB4"/>
    <mergeCell ref="IFC4:IFD4"/>
    <mergeCell ref="IFE4:IFF4"/>
    <mergeCell ref="IFG4:IFH4"/>
    <mergeCell ref="IFI4:IFJ4"/>
    <mergeCell ref="IFK4:IFL4"/>
    <mergeCell ref="IEO4:IEP4"/>
    <mergeCell ref="IEQ4:IER4"/>
    <mergeCell ref="IES4:IET4"/>
    <mergeCell ref="IEU4:IEV4"/>
    <mergeCell ref="IEW4:IEX4"/>
    <mergeCell ref="IEY4:IEZ4"/>
    <mergeCell ref="IEC4:IED4"/>
    <mergeCell ref="IEE4:IEF4"/>
    <mergeCell ref="IEG4:IEH4"/>
    <mergeCell ref="IEI4:IEJ4"/>
    <mergeCell ref="IEK4:IEL4"/>
    <mergeCell ref="IEM4:IEN4"/>
    <mergeCell ref="IDQ4:IDR4"/>
    <mergeCell ref="IDS4:IDT4"/>
    <mergeCell ref="IDU4:IDV4"/>
    <mergeCell ref="IDW4:IDX4"/>
    <mergeCell ref="IDY4:IDZ4"/>
    <mergeCell ref="IEA4:IEB4"/>
    <mergeCell ref="IDE4:IDF4"/>
    <mergeCell ref="IDG4:IDH4"/>
    <mergeCell ref="IDI4:IDJ4"/>
    <mergeCell ref="IDK4:IDL4"/>
    <mergeCell ref="IDM4:IDN4"/>
    <mergeCell ref="IDO4:IDP4"/>
    <mergeCell ref="ICS4:ICT4"/>
    <mergeCell ref="ICU4:ICV4"/>
    <mergeCell ref="ICW4:ICX4"/>
    <mergeCell ref="ICY4:ICZ4"/>
    <mergeCell ref="IDA4:IDB4"/>
    <mergeCell ref="IDC4:IDD4"/>
    <mergeCell ref="ICG4:ICH4"/>
    <mergeCell ref="ICI4:ICJ4"/>
    <mergeCell ref="ICK4:ICL4"/>
    <mergeCell ref="ICM4:ICN4"/>
    <mergeCell ref="ICO4:ICP4"/>
    <mergeCell ref="ICQ4:ICR4"/>
    <mergeCell ref="IBU4:IBV4"/>
    <mergeCell ref="IBW4:IBX4"/>
    <mergeCell ref="IBY4:IBZ4"/>
    <mergeCell ref="ICA4:ICB4"/>
    <mergeCell ref="ICC4:ICD4"/>
    <mergeCell ref="ICE4:ICF4"/>
    <mergeCell ref="IBI4:IBJ4"/>
    <mergeCell ref="IBK4:IBL4"/>
    <mergeCell ref="IBM4:IBN4"/>
    <mergeCell ref="IBO4:IBP4"/>
    <mergeCell ref="IBQ4:IBR4"/>
    <mergeCell ref="IBS4:IBT4"/>
    <mergeCell ref="IAW4:IAX4"/>
    <mergeCell ref="IAY4:IAZ4"/>
    <mergeCell ref="IBA4:IBB4"/>
    <mergeCell ref="IBC4:IBD4"/>
    <mergeCell ref="IBE4:IBF4"/>
    <mergeCell ref="IBG4:IBH4"/>
    <mergeCell ref="IAK4:IAL4"/>
    <mergeCell ref="IAM4:IAN4"/>
    <mergeCell ref="IAO4:IAP4"/>
    <mergeCell ref="IAQ4:IAR4"/>
    <mergeCell ref="IAS4:IAT4"/>
    <mergeCell ref="IAU4:IAV4"/>
    <mergeCell ref="HZY4:HZZ4"/>
    <mergeCell ref="IAA4:IAB4"/>
    <mergeCell ref="IAC4:IAD4"/>
    <mergeCell ref="IAE4:IAF4"/>
    <mergeCell ref="IAG4:IAH4"/>
    <mergeCell ref="IAI4:IAJ4"/>
    <mergeCell ref="HZM4:HZN4"/>
    <mergeCell ref="HZO4:HZP4"/>
    <mergeCell ref="HZQ4:HZR4"/>
    <mergeCell ref="HZS4:HZT4"/>
    <mergeCell ref="HZU4:HZV4"/>
    <mergeCell ref="HZW4:HZX4"/>
    <mergeCell ref="HZA4:HZB4"/>
    <mergeCell ref="HZC4:HZD4"/>
    <mergeCell ref="HZE4:HZF4"/>
    <mergeCell ref="HZG4:HZH4"/>
    <mergeCell ref="HZI4:HZJ4"/>
    <mergeCell ref="HZK4:HZL4"/>
    <mergeCell ref="HYO4:HYP4"/>
    <mergeCell ref="HYQ4:HYR4"/>
    <mergeCell ref="HYS4:HYT4"/>
    <mergeCell ref="HYU4:HYV4"/>
    <mergeCell ref="HYW4:HYX4"/>
    <mergeCell ref="HYY4:HYZ4"/>
    <mergeCell ref="HYC4:HYD4"/>
    <mergeCell ref="HYE4:HYF4"/>
    <mergeCell ref="HYG4:HYH4"/>
    <mergeCell ref="HYI4:HYJ4"/>
    <mergeCell ref="HYK4:HYL4"/>
    <mergeCell ref="HYM4:HYN4"/>
    <mergeCell ref="HXQ4:HXR4"/>
    <mergeCell ref="HXS4:HXT4"/>
    <mergeCell ref="HXU4:HXV4"/>
    <mergeCell ref="HXW4:HXX4"/>
    <mergeCell ref="HXY4:HXZ4"/>
    <mergeCell ref="HYA4:HYB4"/>
    <mergeCell ref="HXE4:HXF4"/>
    <mergeCell ref="HXG4:HXH4"/>
    <mergeCell ref="HXI4:HXJ4"/>
    <mergeCell ref="HXK4:HXL4"/>
    <mergeCell ref="HXM4:HXN4"/>
    <mergeCell ref="HXO4:HXP4"/>
    <mergeCell ref="HWS4:HWT4"/>
    <mergeCell ref="HWU4:HWV4"/>
    <mergeCell ref="HWW4:HWX4"/>
    <mergeCell ref="HWY4:HWZ4"/>
    <mergeCell ref="HXA4:HXB4"/>
    <mergeCell ref="HXC4:HXD4"/>
    <mergeCell ref="HWG4:HWH4"/>
    <mergeCell ref="HWI4:HWJ4"/>
    <mergeCell ref="HWK4:HWL4"/>
    <mergeCell ref="HWM4:HWN4"/>
    <mergeCell ref="HWO4:HWP4"/>
    <mergeCell ref="HWQ4:HWR4"/>
    <mergeCell ref="HVU4:HVV4"/>
    <mergeCell ref="HVW4:HVX4"/>
    <mergeCell ref="HVY4:HVZ4"/>
    <mergeCell ref="HWA4:HWB4"/>
    <mergeCell ref="HWC4:HWD4"/>
    <mergeCell ref="HWE4:HWF4"/>
    <mergeCell ref="HVI4:HVJ4"/>
    <mergeCell ref="HVK4:HVL4"/>
    <mergeCell ref="HVM4:HVN4"/>
    <mergeCell ref="HVO4:HVP4"/>
    <mergeCell ref="HVQ4:HVR4"/>
    <mergeCell ref="HVS4:HVT4"/>
    <mergeCell ref="HUW4:HUX4"/>
    <mergeCell ref="HUY4:HUZ4"/>
    <mergeCell ref="HVA4:HVB4"/>
    <mergeCell ref="HVC4:HVD4"/>
    <mergeCell ref="HVE4:HVF4"/>
    <mergeCell ref="HVG4:HVH4"/>
    <mergeCell ref="HUK4:HUL4"/>
    <mergeCell ref="HUM4:HUN4"/>
    <mergeCell ref="HUO4:HUP4"/>
    <mergeCell ref="HUQ4:HUR4"/>
    <mergeCell ref="HUS4:HUT4"/>
    <mergeCell ref="HUU4:HUV4"/>
    <mergeCell ref="HTY4:HTZ4"/>
    <mergeCell ref="HUA4:HUB4"/>
    <mergeCell ref="HUC4:HUD4"/>
    <mergeCell ref="HUE4:HUF4"/>
    <mergeCell ref="HUG4:HUH4"/>
    <mergeCell ref="HUI4:HUJ4"/>
    <mergeCell ref="HTM4:HTN4"/>
    <mergeCell ref="HTO4:HTP4"/>
    <mergeCell ref="HTQ4:HTR4"/>
    <mergeCell ref="HTS4:HTT4"/>
    <mergeCell ref="HTU4:HTV4"/>
    <mergeCell ref="HTW4:HTX4"/>
    <mergeCell ref="HTA4:HTB4"/>
    <mergeCell ref="HTC4:HTD4"/>
    <mergeCell ref="HTE4:HTF4"/>
    <mergeCell ref="HTG4:HTH4"/>
    <mergeCell ref="HTI4:HTJ4"/>
    <mergeCell ref="HTK4:HTL4"/>
    <mergeCell ref="HSO4:HSP4"/>
    <mergeCell ref="HSQ4:HSR4"/>
    <mergeCell ref="HSS4:HST4"/>
    <mergeCell ref="HSU4:HSV4"/>
    <mergeCell ref="HSW4:HSX4"/>
    <mergeCell ref="HSY4:HSZ4"/>
    <mergeCell ref="HSC4:HSD4"/>
    <mergeCell ref="HSE4:HSF4"/>
    <mergeCell ref="HSG4:HSH4"/>
    <mergeCell ref="HSI4:HSJ4"/>
    <mergeCell ref="HSK4:HSL4"/>
    <mergeCell ref="HSM4:HSN4"/>
    <mergeCell ref="HRQ4:HRR4"/>
    <mergeCell ref="HRS4:HRT4"/>
    <mergeCell ref="HRU4:HRV4"/>
    <mergeCell ref="HRW4:HRX4"/>
    <mergeCell ref="HRY4:HRZ4"/>
    <mergeCell ref="HSA4:HSB4"/>
    <mergeCell ref="HRE4:HRF4"/>
    <mergeCell ref="HRG4:HRH4"/>
    <mergeCell ref="HRI4:HRJ4"/>
    <mergeCell ref="HRK4:HRL4"/>
    <mergeCell ref="HRM4:HRN4"/>
    <mergeCell ref="HRO4:HRP4"/>
    <mergeCell ref="HQS4:HQT4"/>
    <mergeCell ref="HQU4:HQV4"/>
    <mergeCell ref="HQW4:HQX4"/>
    <mergeCell ref="HQY4:HQZ4"/>
    <mergeCell ref="HRA4:HRB4"/>
    <mergeCell ref="HRC4:HRD4"/>
    <mergeCell ref="HQG4:HQH4"/>
    <mergeCell ref="HQI4:HQJ4"/>
    <mergeCell ref="HQK4:HQL4"/>
    <mergeCell ref="HQM4:HQN4"/>
    <mergeCell ref="HQO4:HQP4"/>
    <mergeCell ref="HQQ4:HQR4"/>
    <mergeCell ref="HPU4:HPV4"/>
    <mergeCell ref="HPW4:HPX4"/>
    <mergeCell ref="HPY4:HPZ4"/>
    <mergeCell ref="HQA4:HQB4"/>
    <mergeCell ref="HQC4:HQD4"/>
    <mergeCell ref="HQE4:HQF4"/>
    <mergeCell ref="HPI4:HPJ4"/>
    <mergeCell ref="HPK4:HPL4"/>
    <mergeCell ref="HPM4:HPN4"/>
    <mergeCell ref="HPO4:HPP4"/>
    <mergeCell ref="HPQ4:HPR4"/>
    <mergeCell ref="HPS4:HPT4"/>
    <mergeCell ref="HOW4:HOX4"/>
    <mergeCell ref="HOY4:HOZ4"/>
    <mergeCell ref="HPA4:HPB4"/>
    <mergeCell ref="HPC4:HPD4"/>
    <mergeCell ref="HPE4:HPF4"/>
    <mergeCell ref="HPG4:HPH4"/>
    <mergeCell ref="HOK4:HOL4"/>
    <mergeCell ref="HOM4:HON4"/>
    <mergeCell ref="HOO4:HOP4"/>
    <mergeCell ref="HOQ4:HOR4"/>
    <mergeCell ref="HOS4:HOT4"/>
    <mergeCell ref="HOU4:HOV4"/>
    <mergeCell ref="HNY4:HNZ4"/>
    <mergeCell ref="HOA4:HOB4"/>
    <mergeCell ref="HOC4:HOD4"/>
    <mergeCell ref="HOE4:HOF4"/>
    <mergeCell ref="HOG4:HOH4"/>
    <mergeCell ref="HOI4:HOJ4"/>
    <mergeCell ref="HNM4:HNN4"/>
    <mergeCell ref="HNO4:HNP4"/>
    <mergeCell ref="HNQ4:HNR4"/>
    <mergeCell ref="HNS4:HNT4"/>
    <mergeCell ref="HNU4:HNV4"/>
    <mergeCell ref="HNW4:HNX4"/>
    <mergeCell ref="HNA4:HNB4"/>
    <mergeCell ref="HNC4:HND4"/>
    <mergeCell ref="HNE4:HNF4"/>
    <mergeCell ref="HNG4:HNH4"/>
    <mergeCell ref="HNI4:HNJ4"/>
    <mergeCell ref="HNK4:HNL4"/>
    <mergeCell ref="HMO4:HMP4"/>
    <mergeCell ref="HMQ4:HMR4"/>
    <mergeCell ref="HMS4:HMT4"/>
    <mergeCell ref="HMU4:HMV4"/>
    <mergeCell ref="HMW4:HMX4"/>
    <mergeCell ref="HMY4:HMZ4"/>
    <mergeCell ref="HMC4:HMD4"/>
    <mergeCell ref="HME4:HMF4"/>
    <mergeCell ref="HMG4:HMH4"/>
    <mergeCell ref="HMI4:HMJ4"/>
    <mergeCell ref="HMK4:HML4"/>
    <mergeCell ref="HMM4:HMN4"/>
    <mergeCell ref="HLQ4:HLR4"/>
    <mergeCell ref="HLS4:HLT4"/>
    <mergeCell ref="HLU4:HLV4"/>
    <mergeCell ref="HLW4:HLX4"/>
    <mergeCell ref="HLY4:HLZ4"/>
    <mergeCell ref="HMA4:HMB4"/>
    <mergeCell ref="HLE4:HLF4"/>
    <mergeCell ref="HLG4:HLH4"/>
    <mergeCell ref="HLI4:HLJ4"/>
    <mergeCell ref="HLK4:HLL4"/>
    <mergeCell ref="HLM4:HLN4"/>
    <mergeCell ref="HLO4:HLP4"/>
    <mergeCell ref="HKS4:HKT4"/>
    <mergeCell ref="HKU4:HKV4"/>
    <mergeCell ref="HKW4:HKX4"/>
    <mergeCell ref="HKY4:HKZ4"/>
    <mergeCell ref="HLA4:HLB4"/>
    <mergeCell ref="HLC4:HLD4"/>
    <mergeCell ref="HKG4:HKH4"/>
    <mergeCell ref="HKI4:HKJ4"/>
    <mergeCell ref="HKK4:HKL4"/>
    <mergeCell ref="HKM4:HKN4"/>
    <mergeCell ref="HKO4:HKP4"/>
    <mergeCell ref="HKQ4:HKR4"/>
    <mergeCell ref="HJU4:HJV4"/>
    <mergeCell ref="HJW4:HJX4"/>
    <mergeCell ref="HJY4:HJZ4"/>
    <mergeCell ref="HKA4:HKB4"/>
    <mergeCell ref="HKC4:HKD4"/>
    <mergeCell ref="HKE4:HKF4"/>
    <mergeCell ref="HJI4:HJJ4"/>
    <mergeCell ref="HJK4:HJL4"/>
    <mergeCell ref="HJM4:HJN4"/>
    <mergeCell ref="HJO4:HJP4"/>
    <mergeCell ref="HJQ4:HJR4"/>
    <mergeCell ref="HJS4:HJT4"/>
    <mergeCell ref="HIW4:HIX4"/>
    <mergeCell ref="HIY4:HIZ4"/>
    <mergeCell ref="HJA4:HJB4"/>
    <mergeCell ref="HJC4:HJD4"/>
    <mergeCell ref="HJE4:HJF4"/>
    <mergeCell ref="HJG4:HJH4"/>
    <mergeCell ref="HIK4:HIL4"/>
    <mergeCell ref="HIM4:HIN4"/>
    <mergeCell ref="HIO4:HIP4"/>
    <mergeCell ref="HIQ4:HIR4"/>
    <mergeCell ref="HIS4:HIT4"/>
    <mergeCell ref="HIU4:HIV4"/>
    <mergeCell ref="HHY4:HHZ4"/>
    <mergeCell ref="HIA4:HIB4"/>
    <mergeCell ref="HIC4:HID4"/>
    <mergeCell ref="HIE4:HIF4"/>
    <mergeCell ref="HIG4:HIH4"/>
    <mergeCell ref="HII4:HIJ4"/>
    <mergeCell ref="HHM4:HHN4"/>
    <mergeCell ref="HHO4:HHP4"/>
    <mergeCell ref="HHQ4:HHR4"/>
    <mergeCell ref="HHS4:HHT4"/>
    <mergeCell ref="HHU4:HHV4"/>
    <mergeCell ref="HHW4:HHX4"/>
    <mergeCell ref="HHA4:HHB4"/>
    <mergeCell ref="HHC4:HHD4"/>
    <mergeCell ref="HHE4:HHF4"/>
    <mergeCell ref="HHG4:HHH4"/>
    <mergeCell ref="HHI4:HHJ4"/>
    <mergeCell ref="HHK4:HHL4"/>
    <mergeCell ref="HGO4:HGP4"/>
    <mergeCell ref="HGQ4:HGR4"/>
    <mergeCell ref="HGS4:HGT4"/>
    <mergeCell ref="HGU4:HGV4"/>
    <mergeCell ref="HGW4:HGX4"/>
    <mergeCell ref="HGY4:HGZ4"/>
    <mergeCell ref="HGC4:HGD4"/>
    <mergeCell ref="HGE4:HGF4"/>
    <mergeCell ref="HGG4:HGH4"/>
    <mergeCell ref="HGI4:HGJ4"/>
    <mergeCell ref="HGK4:HGL4"/>
    <mergeCell ref="HGM4:HGN4"/>
    <mergeCell ref="HFQ4:HFR4"/>
    <mergeCell ref="HFS4:HFT4"/>
    <mergeCell ref="HFU4:HFV4"/>
    <mergeCell ref="HFW4:HFX4"/>
    <mergeCell ref="HFY4:HFZ4"/>
    <mergeCell ref="HGA4:HGB4"/>
    <mergeCell ref="HFE4:HFF4"/>
    <mergeCell ref="HFG4:HFH4"/>
    <mergeCell ref="HFI4:HFJ4"/>
    <mergeCell ref="HFK4:HFL4"/>
    <mergeCell ref="HFM4:HFN4"/>
    <mergeCell ref="HFO4:HFP4"/>
    <mergeCell ref="HES4:HET4"/>
    <mergeCell ref="HEU4:HEV4"/>
    <mergeCell ref="HEW4:HEX4"/>
    <mergeCell ref="HEY4:HEZ4"/>
    <mergeCell ref="HFA4:HFB4"/>
    <mergeCell ref="HFC4:HFD4"/>
    <mergeCell ref="HEG4:HEH4"/>
    <mergeCell ref="HEI4:HEJ4"/>
    <mergeCell ref="HEK4:HEL4"/>
    <mergeCell ref="HEM4:HEN4"/>
    <mergeCell ref="HEO4:HEP4"/>
    <mergeCell ref="HEQ4:HER4"/>
    <mergeCell ref="HDU4:HDV4"/>
    <mergeCell ref="HDW4:HDX4"/>
    <mergeCell ref="HDY4:HDZ4"/>
    <mergeCell ref="HEA4:HEB4"/>
    <mergeCell ref="HEC4:HED4"/>
    <mergeCell ref="HEE4:HEF4"/>
    <mergeCell ref="HDI4:HDJ4"/>
    <mergeCell ref="HDK4:HDL4"/>
    <mergeCell ref="HDM4:HDN4"/>
    <mergeCell ref="HDO4:HDP4"/>
    <mergeCell ref="HDQ4:HDR4"/>
    <mergeCell ref="HDS4:HDT4"/>
    <mergeCell ref="HCW4:HCX4"/>
    <mergeCell ref="HCY4:HCZ4"/>
    <mergeCell ref="HDA4:HDB4"/>
    <mergeCell ref="HDC4:HDD4"/>
    <mergeCell ref="HDE4:HDF4"/>
    <mergeCell ref="HDG4:HDH4"/>
    <mergeCell ref="HCK4:HCL4"/>
    <mergeCell ref="HCM4:HCN4"/>
    <mergeCell ref="HCO4:HCP4"/>
    <mergeCell ref="HCQ4:HCR4"/>
    <mergeCell ref="HCS4:HCT4"/>
    <mergeCell ref="HCU4:HCV4"/>
    <mergeCell ref="HBY4:HBZ4"/>
    <mergeCell ref="HCA4:HCB4"/>
    <mergeCell ref="HCC4:HCD4"/>
    <mergeCell ref="HCE4:HCF4"/>
    <mergeCell ref="HCG4:HCH4"/>
    <mergeCell ref="HCI4:HCJ4"/>
    <mergeCell ref="HBM4:HBN4"/>
    <mergeCell ref="HBO4:HBP4"/>
    <mergeCell ref="HBQ4:HBR4"/>
    <mergeCell ref="HBS4:HBT4"/>
    <mergeCell ref="HBU4:HBV4"/>
    <mergeCell ref="HBW4:HBX4"/>
    <mergeCell ref="HBA4:HBB4"/>
    <mergeCell ref="HBC4:HBD4"/>
    <mergeCell ref="HBE4:HBF4"/>
    <mergeCell ref="HBG4:HBH4"/>
    <mergeCell ref="HBI4:HBJ4"/>
    <mergeCell ref="HBK4:HBL4"/>
    <mergeCell ref="HAO4:HAP4"/>
    <mergeCell ref="HAQ4:HAR4"/>
    <mergeCell ref="HAS4:HAT4"/>
    <mergeCell ref="HAU4:HAV4"/>
    <mergeCell ref="HAW4:HAX4"/>
    <mergeCell ref="HAY4:HAZ4"/>
    <mergeCell ref="HAC4:HAD4"/>
    <mergeCell ref="HAE4:HAF4"/>
    <mergeCell ref="HAG4:HAH4"/>
    <mergeCell ref="HAI4:HAJ4"/>
    <mergeCell ref="HAK4:HAL4"/>
    <mergeCell ref="HAM4:HAN4"/>
    <mergeCell ref="GZQ4:GZR4"/>
    <mergeCell ref="GZS4:GZT4"/>
    <mergeCell ref="GZU4:GZV4"/>
    <mergeCell ref="GZW4:GZX4"/>
    <mergeCell ref="GZY4:GZZ4"/>
    <mergeCell ref="HAA4:HAB4"/>
    <mergeCell ref="GZE4:GZF4"/>
    <mergeCell ref="GZG4:GZH4"/>
    <mergeCell ref="GZI4:GZJ4"/>
    <mergeCell ref="GZK4:GZL4"/>
    <mergeCell ref="GZM4:GZN4"/>
    <mergeCell ref="GZO4:GZP4"/>
    <mergeCell ref="GYS4:GYT4"/>
    <mergeCell ref="GYU4:GYV4"/>
    <mergeCell ref="GYW4:GYX4"/>
    <mergeCell ref="GYY4:GYZ4"/>
    <mergeCell ref="GZA4:GZB4"/>
    <mergeCell ref="GZC4:GZD4"/>
    <mergeCell ref="GYG4:GYH4"/>
    <mergeCell ref="GYI4:GYJ4"/>
    <mergeCell ref="GYK4:GYL4"/>
    <mergeCell ref="GYM4:GYN4"/>
    <mergeCell ref="GYO4:GYP4"/>
    <mergeCell ref="GYQ4:GYR4"/>
    <mergeCell ref="GXU4:GXV4"/>
    <mergeCell ref="GXW4:GXX4"/>
    <mergeCell ref="GXY4:GXZ4"/>
    <mergeCell ref="GYA4:GYB4"/>
    <mergeCell ref="GYC4:GYD4"/>
    <mergeCell ref="GYE4:GYF4"/>
    <mergeCell ref="GXI4:GXJ4"/>
    <mergeCell ref="GXK4:GXL4"/>
    <mergeCell ref="GXM4:GXN4"/>
    <mergeCell ref="GXO4:GXP4"/>
    <mergeCell ref="GXQ4:GXR4"/>
    <mergeCell ref="GXS4:GXT4"/>
    <mergeCell ref="GWW4:GWX4"/>
    <mergeCell ref="GWY4:GWZ4"/>
    <mergeCell ref="GXA4:GXB4"/>
    <mergeCell ref="GXC4:GXD4"/>
    <mergeCell ref="GXE4:GXF4"/>
    <mergeCell ref="GXG4:GXH4"/>
    <mergeCell ref="GWK4:GWL4"/>
    <mergeCell ref="GWM4:GWN4"/>
    <mergeCell ref="GWO4:GWP4"/>
    <mergeCell ref="GWQ4:GWR4"/>
    <mergeCell ref="GWS4:GWT4"/>
    <mergeCell ref="GWU4:GWV4"/>
    <mergeCell ref="GVY4:GVZ4"/>
    <mergeCell ref="GWA4:GWB4"/>
    <mergeCell ref="GWC4:GWD4"/>
    <mergeCell ref="GWE4:GWF4"/>
    <mergeCell ref="GWG4:GWH4"/>
    <mergeCell ref="GWI4:GWJ4"/>
    <mergeCell ref="GVM4:GVN4"/>
    <mergeCell ref="GVO4:GVP4"/>
    <mergeCell ref="GVQ4:GVR4"/>
    <mergeCell ref="GVS4:GVT4"/>
    <mergeCell ref="GVU4:GVV4"/>
    <mergeCell ref="GVW4:GVX4"/>
    <mergeCell ref="GVA4:GVB4"/>
    <mergeCell ref="GVC4:GVD4"/>
    <mergeCell ref="GVE4:GVF4"/>
    <mergeCell ref="GVG4:GVH4"/>
    <mergeCell ref="GVI4:GVJ4"/>
    <mergeCell ref="GVK4:GVL4"/>
    <mergeCell ref="GUO4:GUP4"/>
    <mergeCell ref="GUQ4:GUR4"/>
    <mergeCell ref="GUS4:GUT4"/>
    <mergeCell ref="GUU4:GUV4"/>
    <mergeCell ref="GUW4:GUX4"/>
    <mergeCell ref="GUY4:GUZ4"/>
    <mergeCell ref="GUC4:GUD4"/>
    <mergeCell ref="GUE4:GUF4"/>
    <mergeCell ref="GUG4:GUH4"/>
    <mergeCell ref="GUI4:GUJ4"/>
    <mergeCell ref="GUK4:GUL4"/>
    <mergeCell ref="GUM4:GUN4"/>
    <mergeCell ref="GTQ4:GTR4"/>
    <mergeCell ref="GTS4:GTT4"/>
    <mergeCell ref="GTU4:GTV4"/>
    <mergeCell ref="GTW4:GTX4"/>
    <mergeCell ref="GTY4:GTZ4"/>
    <mergeCell ref="GUA4:GUB4"/>
    <mergeCell ref="GTE4:GTF4"/>
    <mergeCell ref="GTG4:GTH4"/>
    <mergeCell ref="GTI4:GTJ4"/>
    <mergeCell ref="GTK4:GTL4"/>
    <mergeCell ref="GTM4:GTN4"/>
    <mergeCell ref="GTO4:GTP4"/>
    <mergeCell ref="GSS4:GST4"/>
    <mergeCell ref="GSU4:GSV4"/>
    <mergeCell ref="GSW4:GSX4"/>
    <mergeCell ref="GSY4:GSZ4"/>
    <mergeCell ref="GTA4:GTB4"/>
    <mergeCell ref="GTC4:GTD4"/>
    <mergeCell ref="GSG4:GSH4"/>
    <mergeCell ref="GSI4:GSJ4"/>
    <mergeCell ref="GSK4:GSL4"/>
    <mergeCell ref="GSM4:GSN4"/>
    <mergeCell ref="GSO4:GSP4"/>
    <mergeCell ref="GSQ4:GSR4"/>
    <mergeCell ref="GRU4:GRV4"/>
    <mergeCell ref="GRW4:GRX4"/>
    <mergeCell ref="GRY4:GRZ4"/>
    <mergeCell ref="GSA4:GSB4"/>
    <mergeCell ref="GSC4:GSD4"/>
    <mergeCell ref="GSE4:GSF4"/>
    <mergeCell ref="GRI4:GRJ4"/>
    <mergeCell ref="GRK4:GRL4"/>
    <mergeCell ref="GRM4:GRN4"/>
    <mergeCell ref="GRO4:GRP4"/>
    <mergeCell ref="GRQ4:GRR4"/>
    <mergeCell ref="GRS4:GRT4"/>
    <mergeCell ref="GQW4:GQX4"/>
    <mergeCell ref="GQY4:GQZ4"/>
    <mergeCell ref="GRA4:GRB4"/>
    <mergeCell ref="GRC4:GRD4"/>
    <mergeCell ref="GRE4:GRF4"/>
    <mergeCell ref="GRG4:GRH4"/>
    <mergeCell ref="GQK4:GQL4"/>
    <mergeCell ref="GQM4:GQN4"/>
    <mergeCell ref="GQO4:GQP4"/>
    <mergeCell ref="GQQ4:GQR4"/>
    <mergeCell ref="GQS4:GQT4"/>
    <mergeCell ref="GQU4:GQV4"/>
    <mergeCell ref="GPY4:GPZ4"/>
    <mergeCell ref="GQA4:GQB4"/>
    <mergeCell ref="GQC4:GQD4"/>
    <mergeCell ref="GQE4:GQF4"/>
    <mergeCell ref="GQG4:GQH4"/>
    <mergeCell ref="GQI4:GQJ4"/>
    <mergeCell ref="GPM4:GPN4"/>
    <mergeCell ref="GPO4:GPP4"/>
    <mergeCell ref="GPQ4:GPR4"/>
    <mergeCell ref="GPS4:GPT4"/>
    <mergeCell ref="GPU4:GPV4"/>
    <mergeCell ref="GPW4:GPX4"/>
    <mergeCell ref="GPA4:GPB4"/>
    <mergeCell ref="GPC4:GPD4"/>
    <mergeCell ref="GPE4:GPF4"/>
    <mergeCell ref="GPG4:GPH4"/>
    <mergeCell ref="GPI4:GPJ4"/>
    <mergeCell ref="GPK4:GPL4"/>
    <mergeCell ref="GOO4:GOP4"/>
    <mergeCell ref="GOQ4:GOR4"/>
    <mergeCell ref="GOS4:GOT4"/>
    <mergeCell ref="GOU4:GOV4"/>
    <mergeCell ref="GOW4:GOX4"/>
    <mergeCell ref="GOY4:GOZ4"/>
    <mergeCell ref="GOC4:GOD4"/>
    <mergeCell ref="GOE4:GOF4"/>
    <mergeCell ref="GOG4:GOH4"/>
    <mergeCell ref="GOI4:GOJ4"/>
    <mergeCell ref="GOK4:GOL4"/>
    <mergeCell ref="GOM4:GON4"/>
    <mergeCell ref="GNQ4:GNR4"/>
    <mergeCell ref="GNS4:GNT4"/>
    <mergeCell ref="GNU4:GNV4"/>
    <mergeCell ref="GNW4:GNX4"/>
    <mergeCell ref="GNY4:GNZ4"/>
    <mergeCell ref="GOA4:GOB4"/>
    <mergeCell ref="GNE4:GNF4"/>
    <mergeCell ref="GNG4:GNH4"/>
    <mergeCell ref="GNI4:GNJ4"/>
    <mergeCell ref="GNK4:GNL4"/>
    <mergeCell ref="GNM4:GNN4"/>
    <mergeCell ref="GNO4:GNP4"/>
    <mergeCell ref="GMS4:GMT4"/>
    <mergeCell ref="GMU4:GMV4"/>
    <mergeCell ref="GMW4:GMX4"/>
    <mergeCell ref="GMY4:GMZ4"/>
    <mergeCell ref="GNA4:GNB4"/>
    <mergeCell ref="GNC4:GND4"/>
    <mergeCell ref="GMG4:GMH4"/>
    <mergeCell ref="GMI4:GMJ4"/>
    <mergeCell ref="GMK4:GML4"/>
    <mergeCell ref="GMM4:GMN4"/>
    <mergeCell ref="GMO4:GMP4"/>
    <mergeCell ref="GMQ4:GMR4"/>
    <mergeCell ref="GLU4:GLV4"/>
    <mergeCell ref="GLW4:GLX4"/>
    <mergeCell ref="GLY4:GLZ4"/>
    <mergeCell ref="GMA4:GMB4"/>
    <mergeCell ref="GMC4:GMD4"/>
    <mergeCell ref="GME4:GMF4"/>
    <mergeCell ref="GLI4:GLJ4"/>
    <mergeCell ref="GLK4:GLL4"/>
    <mergeCell ref="GLM4:GLN4"/>
    <mergeCell ref="GLO4:GLP4"/>
    <mergeCell ref="GLQ4:GLR4"/>
    <mergeCell ref="GLS4:GLT4"/>
    <mergeCell ref="GKW4:GKX4"/>
    <mergeCell ref="GKY4:GKZ4"/>
    <mergeCell ref="GLA4:GLB4"/>
    <mergeCell ref="GLC4:GLD4"/>
    <mergeCell ref="GLE4:GLF4"/>
    <mergeCell ref="GLG4:GLH4"/>
    <mergeCell ref="GKK4:GKL4"/>
    <mergeCell ref="GKM4:GKN4"/>
    <mergeCell ref="GKO4:GKP4"/>
    <mergeCell ref="GKQ4:GKR4"/>
    <mergeCell ref="GKS4:GKT4"/>
    <mergeCell ref="GKU4:GKV4"/>
    <mergeCell ref="GJY4:GJZ4"/>
    <mergeCell ref="GKA4:GKB4"/>
    <mergeCell ref="GKC4:GKD4"/>
    <mergeCell ref="GKE4:GKF4"/>
    <mergeCell ref="GKG4:GKH4"/>
    <mergeCell ref="GKI4:GKJ4"/>
    <mergeCell ref="GJM4:GJN4"/>
    <mergeCell ref="GJO4:GJP4"/>
    <mergeCell ref="GJQ4:GJR4"/>
    <mergeCell ref="GJS4:GJT4"/>
    <mergeCell ref="GJU4:GJV4"/>
    <mergeCell ref="GJW4:GJX4"/>
    <mergeCell ref="GJA4:GJB4"/>
    <mergeCell ref="GJC4:GJD4"/>
    <mergeCell ref="GJE4:GJF4"/>
    <mergeCell ref="GJG4:GJH4"/>
    <mergeCell ref="GJI4:GJJ4"/>
    <mergeCell ref="GJK4:GJL4"/>
    <mergeCell ref="GIO4:GIP4"/>
    <mergeCell ref="GIQ4:GIR4"/>
    <mergeCell ref="GIS4:GIT4"/>
    <mergeCell ref="GIU4:GIV4"/>
    <mergeCell ref="GIW4:GIX4"/>
    <mergeCell ref="GIY4:GIZ4"/>
    <mergeCell ref="GIC4:GID4"/>
    <mergeCell ref="GIE4:GIF4"/>
    <mergeCell ref="GIG4:GIH4"/>
    <mergeCell ref="GII4:GIJ4"/>
    <mergeCell ref="GIK4:GIL4"/>
    <mergeCell ref="GIM4:GIN4"/>
    <mergeCell ref="GHQ4:GHR4"/>
    <mergeCell ref="GHS4:GHT4"/>
    <mergeCell ref="GHU4:GHV4"/>
    <mergeCell ref="GHW4:GHX4"/>
    <mergeCell ref="GHY4:GHZ4"/>
    <mergeCell ref="GIA4:GIB4"/>
    <mergeCell ref="GHE4:GHF4"/>
    <mergeCell ref="GHG4:GHH4"/>
    <mergeCell ref="GHI4:GHJ4"/>
    <mergeCell ref="GHK4:GHL4"/>
    <mergeCell ref="GHM4:GHN4"/>
    <mergeCell ref="GHO4:GHP4"/>
    <mergeCell ref="GGS4:GGT4"/>
    <mergeCell ref="GGU4:GGV4"/>
    <mergeCell ref="GGW4:GGX4"/>
    <mergeCell ref="GGY4:GGZ4"/>
    <mergeCell ref="GHA4:GHB4"/>
    <mergeCell ref="GHC4:GHD4"/>
    <mergeCell ref="GGG4:GGH4"/>
    <mergeCell ref="GGI4:GGJ4"/>
    <mergeCell ref="GGK4:GGL4"/>
    <mergeCell ref="GGM4:GGN4"/>
    <mergeCell ref="GGO4:GGP4"/>
    <mergeCell ref="GGQ4:GGR4"/>
    <mergeCell ref="GFU4:GFV4"/>
    <mergeCell ref="GFW4:GFX4"/>
    <mergeCell ref="GFY4:GFZ4"/>
    <mergeCell ref="GGA4:GGB4"/>
    <mergeCell ref="GGC4:GGD4"/>
    <mergeCell ref="GGE4:GGF4"/>
    <mergeCell ref="GFI4:GFJ4"/>
    <mergeCell ref="GFK4:GFL4"/>
    <mergeCell ref="GFM4:GFN4"/>
    <mergeCell ref="GFO4:GFP4"/>
    <mergeCell ref="GFQ4:GFR4"/>
    <mergeCell ref="GFS4:GFT4"/>
    <mergeCell ref="GEW4:GEX4"/>
    <mergeCell ref="GEY4:GEZ4"/>
    <mergeCell ref="GFA4:GFB4"/>
    <mergeCell ref="GFC4:GFD4"/>
    <mergeCell ref="GFE4:GFF4"/>
    <mergeCell ref="GFG4:GFH4"/>
    <mergeCell ref="GEK4:GEL4"/>
    <mergeCell ref="GEM4:GEN4"/>
    <mergeCell ref="GEO4:GEP4"/>
    <mergeCell ref="GEQ4:GER4"/>
    <mergeCell ref="GES4:GET4"/>
    <mergeCell ref="GEU4:GEV4"/>
    <mergeCell ref="GDY4:GDZ4"/>
    <mergeCell ref="GEA4:GEB4"/>
    <mergeCell ref="GEC4:GED4"/>
    <mergeCell ref="GEE4:GEF4"/>
    <mergeCell ref="GEG4:GEH4"/>
    <mergeCell ref="GEI4:GEJ4"/>
    <mergeCell ref="GDM4:GDN4"/>
    <mergeCell ref="GDO4:GDP4"/>
    <mergeCell ref="GDQ4:GDR4"/>
    <mergeCell ref="GDS4:GDT4"/>
    <mergeCell ref="GDU4:GDV4"/>
    <mergeCell ref="GDW4:GDX4"/>
    <mergeCell ref="GDA4:GDB4"/>
    <mergeCell ref="GDC4:GDD4"/>
    <mergeCell ref="GDE4:GDF4"/>
    <mergeCell ref="GDG4:GDH4"/>
    <mergeCell ref="GDI4:GDJ4"/>
    <mergeCell ref="GDK4:GDL4"/>
    <mergeCell ref="GCO4:GCP4"/>
    <mergeCell ref="GCQ4:GCR4"/>
    <mergeCell ref="GCS4:GCT4"/>
    <mergeCell ref="GCU4:GCV4"/>
    <mergeCell ref="GCW4:GCX4"/>
    <mergeCell ref="GCY4:GCZ4"/>
    <mergeCell ref="GCC4:GCD4"/>
    <mergeCell ref="GCE4:GCF4"/>
    <mergeCell ref="GCG4:GCH4"/>
    <mergeCell ref="GCI4:GCJ4"/>
    <mergeCell ref="GCK4:GCL4"/>
    <mergeCell ref="GCM4:GCN4"/>
    <mergeCell ref="GBQ4:GBR4"/>
    <mergeCell ref="GBS4:GBT4"/>
    <mergeCell ref="GBU4:GBV4"/>
    <mergeCell ref="GBW4:GBX4"/>
    <mergeCell ref="GBY4:GBZ4"/>
    <mergeCell ref="GCA4:GCB4"/>
    <mergeCell ref="GBE4:GBF4"/>
    <mergeCell ref="GBG4:GBH4"/>
    <mergeCell ref="GBI4:GBJ4"/>
    <mergeCell ref="GBK4:GBL4"/>
    <mergeCell ref="GBM4:GBN4"/>
    <mergeCell ref="GBO4:GBP4"/>
    <mergeCell ref="GAS4:GAT4"/>
    <mergeCell ref="GAU4:GAV4"/>
    <mergeCell ref="GAW4:GAX4"/>
    <mergeCell ref="GAY4:GAZ4"/>
    <mergeCell ref="GBA4:GBB4"/>
    <mergeCell ref="GBC4:GBD4"/>
    <mergeCell ref="GAG4:GAH4"/>
    <mergeCell ref="GAI4:GAJ4"/>
    <mergeCell ref="GAK4:GAL4"/>
    <mergeCell ref="GAM4:GAN4"/>
    <mergeCell ref="GAO4:GAP4"/>
    <mergeCell ref="GAQ4:GAR4"/>
    <mergeCell ref="FZU4:FZV4"/>
    <mergeCell ref="FZW4:FZX4"/>
    <mergeCell ref="FZY4:FZZ4"/>
    <mergeCell ref="GAA4:GAB4"/>
    <mergeCell ref="GAC4:GAD4"/>
    <mergeCell ref="GAE4:GAF4"/>
    <mergeCell ref="FZI4:FZJ4"/>
    <mergeCell ref="FZK4:FZL4"/>
    <mergeCell ref="FZM4:FZN4"/>
    <mergeCell ref="FZO4:FZP4"/>
    <mergeCell ref="FZQ4:FZR4"/>
    <mergeCell ref="FZS4:FZT4"/>
    <mergeCell ref="FYW4:FYX4"/>
    <mergeCell ref="FYY4:FYZ4"/>
    <mergeCell ref="FZA4:FZB4"/>
    <mergeCell ref="FZC4:FZD4"/>
    <mergeCell ref="FZE4:FZF4"/>
    <mergeCell ref="FZG4:FZH4"/>
    <mergeCell ref="FYK4:FYL4"/>
    <mergeCell ref="FYM4:FYN4"/>
    <mergeCell ref="FYO4:FYP4"/>
    <mergeCell ref="FYQ4:FYR4"/>
    <mergeCell ref="FYS4:FYT4"/>
    <mergeCell ref="FYU4:FYV4"/>
    <mergeCell ref="FXY4:FXZ4"/>
    <mergeCell ref="FYA4:FYB4"/>
    <mergeCell ref="FYC4:FYD4"/>
    <mergeCell ref="FYE4:FYF4"/>
    <mergeCell ref="FYG4:FYH4"/>
    <mergeCell ref="FYI4:FYJ4"/>
    <mergeCell ref="FXM4:FXN4"/>
    <mergeCell ref="FXO4:FXP4"/>
    <mergeCell ref="FXQ4:FXR4"/>
    <mergeCell ref="FXS4:FXT4"/>
    <mergeCell ref="FXU4:FXV4"/>
    <mergeCell ref="FXW4:FXX4"/>
    <mergeCell ref="FXA4:FXB4"/>
    <mergeCell ref="FXC4:FXD4"/>
    <mergeCell ref="FXE4:FXF4"/>
    <mergeCell ref="FXG4:FXH4"/>
    <mergeCell ref="FXI4:FXJ4"/>
    <mergeCell ref="FXK4:FXL4"/>
    <mergeCell ref="FWO4:FWP4"/>
    <mergeCell ref="FWQ4:FWR4"/>
    <mergeCell ref="FWS4:FWT4"/>
    <mergeCell ref="FWU4:FWV4"/>
    <mergeCell ref="FWW4:FWX4"/>
    <mergeCell ref="FWY4:FWZ4"/>
    <mergeCell ref="FWC4:FWD4"/>
    <mergeCell ref="FWE4:FWF4"/>
    <mergeCell ref="FWG4:FWH4"/>
    <mergeCell ref="FWI4:FWJ4"/>
    <mergeCell ref="FWK4:FWL4"/>
    <mergeCell ref="FWM4:FWN4"/>
    <mergeCell ref="FVQ4:FVR4"/>
    <mergeCell ref="FVS4:FVT4"/>
    <mergeCell ref="FVU4:FVV4"/>
    <mergeCell ref="FVW4:FVX4"/>
    <mergeCell ref="FVY4:FVZ4"/>
    <mergeCell ref="FWA4:FWB4"/>
    <mergeCell ref="FVE4:FVF4"/>
    <mergeCell ref="FVG4:FVH4"/>
    <mergeCell ref="FVI4:FVJ4"/>
    <mergeCell ref="FVK4:FVL4"/>
    <mergeCell ref="FVM4:FVN4"/>
    <mergeCell ref="FVO4:FVP4"/>
    <mergeCell ref="FUS4:FUT4"/>
    <mergeCell ref="FUU4:FUV4"/>
    <mergeCell ref="FUW4:FUX4"/>
    <mergeCell ref="FUY4:FUZ4"/>
    <mergeCell ref="FVA4:FVB4"/>
    <mergeCell ref="FVC4:FVD4"/>
    <mergeCell ref="FUG4:FUH4"/>
    <mergeCell ref="FUI4:FUJ4"/>
    <mergeCell ref="FUK4:FUL4"/>
    <mergeCell ref="FUM4:FUN4"/>
    <mergeCell ref="FUO4:FUP4"/>
    <mergeCell ref="FUQ4:FUR4"/>
    <mergeCell ref="FTU4:FTV4"/>
    <mergeCell ref="FTW4:FTX4"/>
    <mergeCell ref="FTY4:FTZ4"/>
    <mergeCell ref="FUA4:FUB4"/>
    <mergeCell ref="FUC4:FUD4"/>
    <mergeCell ref="FUE4:FUF4"/>
    <mergeCell ref="FTI4:FTJ4"/>
    <mergeCell ref="FTK4:FTL4"/>
    <mergeCell ref="FTM4:FTN4"/>
    <mergeCell ref="FTO4:FTP4"/>
    <mergeCell ref="FTQ4:FTR4"/>
    <mergeCell ref="FTS4:FTT4"/>
    <mergeCell ref="FSW4:FSX4"/>
    <mergeCell ref="FSY4:FSZ4"/>
    <mergeCell ref="FTA4:FTB4"/>
    <mergeCell ref="FTC4:FTD4"/>
    <mergeCell ref="FTE4:FTF4"/>
    <mergeCell ref="FTG4:FTH4"/>
    <mergeCell ref="FSK4:FSL4"/>
    <mergeCell ref="FSM4:FSN4"/>
    <mergeCell ref="FSO4:FSP4"/>
    <mergeCell ref="FSQ4:FSR4"/>
    <mergeCell ref="FSS4:FST4"/>
    <mergeCell ref="FSU4:FSV4"/>
    <mergeCell ref="FRY4:FRZ4"/>
    <mergeCell ref="FSA4:FSB4"/>
    <mergeCell ref="FSC4:FSD4"/>
    <mergeCell ref="FSE4:FSF4"/>
    <mergeCell ref="FSG4:FSH4"/>
    <mergeCell ref="FSI4:FSJ4"/>
    <mergeCell ref="FRM4:FRN4"/>
    <mergeCell ref="FRO4:FRP4"/>
    <mergeCell ref="FRQ4:FRR4"/>
    <mergeCell ref="FRS4:FRT4"/>
    <mergeCell ref="FRU4:FRV4"/>
    <mergeCell ref="FRW4:FRX4"/>
    <mergeCell ref="FRA4:FRB4"/>
    <mergeCell ref="FRC4:FRD4"/>
    <mergeCell ref="FRE4:FRF4"/>
    <mergeCell ref="FRG4:FRH4"/>
    <mergeCell ref="FRI4:FRJ4"/>
    <mergeCell ref="FRK4:FRL4"/>
    <mergeCell ref="FQO4:FQP4"/>
    <mergeCell ref="FQQ4:FQR4"/>
    <mergeCell ref="FQS4:FQT4"/>
    <mergeCell ref="FQU4:FQV4"/>
    <mergeCell ref="FQW4:FQX4"/>
    <mergeCell ref="FQY4:FQZ4"/>
    <mergeCell ref="FQC4:FQD4"/>
    <mergeCell ref="FQE4:FQF4"/>
    <mergeCell ref="FQG4:FQH4"/>
    <mergeCell ref="FQI4:FQJ4"/>
    <mergeCell ref="FQK4:FQL4"/>
    <mergeCell ref="FQM4:FQN4"/>
    <mergeCell ref="FPQ4:FPR4"/>
    <mergeCell ref="FPS4:FPT4"/>
    <mergeCell ref="FPU4:FPV4"/>
    <mergeCell ref="FPW4:FPX4"/>
    <mergeCell ref="FPY4:FPZ4"/>
    <mergeCell ref="FQA4:FQB4"/>
    <mergeCell ref="FPE4:FPF4"/>
    <mergeCell ref="FPG4:FPH4"/>
    <mergeCell ref="FPI4:FPJ4"/>
    <mergeCell ref="FPK4:FPL4"/>
    <mergeCell ref="FPM4:FPN4"/>
    <mergeCell ref="FPO4:FPP4"/>
    <mergeCell ref="FOS4:FOT4"/>
    <mergeCell ref="FOU4:FOV4"/>
    <mergeCell ref="FOW4:FOX4"/>
    <mergeCell ref="FOY4:FOZ4"/>
    <mergeCell ref="FPA4:FPB4"/>
    <mergeCell ref="FPC4:FPD4"/>
    <mergeCell ref="FOG4:FOH4"/>
    <mergeCell ref="FOI4:FOJ4"/>
    <mergeCell ref="FOK4:FOL4"/>
    <mergeCell ref="FOM4:FON4"/>
    <mergeCell ref="FOO4:FOP4"/>
    <mergeCell ref="FOQ4:FOR4"/>
    <mergeCell ref="FNU4:FNV4"/>
    <mergeCell ref="FNW4:FNX4"/>
    <mergeCell ref="FNY4:FNZ4"/>
    <mergeCell ref="FOA4:FOB4"/>
    <mergeCell ref="FOC4:FOD4"/>
    <mergeCell ref="FOE4:FOF4"/>
    <mergeCell ref="FNI4:FNJ4"/>
    <mergeCell ref="FNK4:FNL4"/>
    <mergeCell ref="FNM4:FNN4"/>
    <mergeCell ref="FNO4:FNP4"/>
    <mergeCell ref="FNQ4:FNR4"/>
    <mergeCell ref="FNS4:FNT4"/>
    <mergeCell ref="FMW4:FMX4"/>
    <mergeCell ref="FMY4:FMZ4"/>
    <mergeCell ref="FNA4:FNB4"/>
    <mergeCell ref="FNC4:FND4"/>
    <mergeCell ref="FNE4:FNF4"/>
    <mergeCell ref="FNG4:FNH4"/>
    <mergeCell ref="FMK4:FML4"/>
    <mergeCell ref="FMM4:FMN4"/>
    <mergeCell ref="FMO4:FMP4"/>
    <mergeCell ref="FMQ4:FMR4"/>
    <mergeCell ref="FMS4:FMT4"/>
    <mergeCell ref="FMU4:FMV4"/>
    <mergeCell ref="FLY4:FLZ4"/>
    <mergeCell ref="FMA4:FMB4"/>
    <mergeCell ref="FMC4:FMD4"/>
    <mergeCell ref="FME4:FMF4"/>
    <mergeCell ref="FMG4:FMH4"/>
    <mergeCell ref="FMI4:FMJ4"/>
    <mergeCell ref="FLM4:FLN4"/>
    <mergeCell ref="FLO4:FLP4"/>
    <mergeCell ref="FLQ4:FLR4"/>
    <mergeCell ref="FLS4:FLT4"/>
    <mergeCell ref="FLU4:FLV4"/>
    <mergeCell ref="FLW4:FLX4"/>
    <mergeCell ref="FLA4:FLB4"/>
    <mergeCell ref="FLC4:FLD4"/>
    <mergeCell ref="FLE4:FLF4"/>
    <mergeCell ref="FLG4:FLH4"/>
    <mergeCell ref="FLI4:FLJ4"/>
    <mergeCell ref="FLK4:FLL4"/>
    <mergeCell ref="FKO4:FKP4"/>
    <mergeCell ref="FKQ4:FKR4"/>
    <mergeCell ref="FKS4:FKT4"/>
    <mergeCell ref="FKU4:FKV4"/>
    <mergeCell ref="FKW4:FKX4"/>
    <mergeCell ref="FKY4:FKZ4"/>
    <mergeCell ref="FKC4:FKD4"/>
    <mergeCell ref="FKE4:FKF4"/>
    <mergeCell ref="FKG4:FKH4"/>
    <mergeCell ref="FKI4:FKJ4"/>
    <mergeCell ref="FKK4:FKL4"/>
    <mergeCell ref="FKM4:FKN4"/>
    <mergeCell ref="FJQ4:FJR4"/>
    <mergeCell ref="FJS4:FJT4"/>
    <mergeCell ref="FJU4:FJV4"/>
    <mergeCell ref="FJW4:FJX4"/>
    <mergeCell ref="FJY4:FJZ4"/>
    <mergeCell ref="FKA4:FKB4"/>
    <mergeCell ref="FJE4:FJF4"/>
    <mergeCell ref="FJG4:FJH4"/>
    <mergeCell ref="FJI4:FJJ4"/>
    <mergeCell ref="FJK4:FJL4"/>
    <mergeCell ref="FJM4:FJN4"/>
    <mergeCell ref="FJO4:FJP4"/>
    <mergeCell ref="FIS4:FIT4"/>
    <mergeCell ref="FIU4:FIV4"/>
    <mergeCell ref="FIW4:FIX4"/>
    <mergeCell ref="FIY4:FIZ4"/>
    <mergeCell ref="FJA4:FJB4"/>
    <mergeCell ref="FJC4:FJD4"/>
    <mergeCell ref="FIG4:FIH4"/>
    <mergeCell ref="FII4:FIJ4"/>
    <mergeCell ref="FIK4:FIL4"/>
    <mergeCell ref="FIM4:FIN4"/>
    <mergeCell ref="FIO4:FIP4"/>
    <mergeCell ref="FIQ4:FIR4"/>
    <mergeCell ref="FHU4:FHV4"/>
    <mergeCell ref="FHW4:FHX4"/>
    <mergeCell ref="FHY4:FHZ4"/>
    <mergeCell ref="FIA4:FIB4"/>
    <mergeCell ref="FIC4:FID4"/>
    <mergeCell ref="FIE4:FIF4"/>
    <mergeCell ref="FHI4:FHJ4"/>
    <mergeCell ref="FHK4:FHL4"/>
    <mergeCell ref="FHM4:FHN4"/>
    <mergeCell ref="FHO4:FHP4"/>
    <mergeCell ref="FHQ4:FHR4"/>
    <mergeCell ref="FHS4:FHT4"/>
    <mergeCell ref="FGW4:FGX4"/>
    <mergeCell ref="FGY4:FGZ4"/>
    <mergeCell ref="FHA4:FHB4"/>
    <mergeCell ref="FHC4:FHD4"/>
    <mergeCell ref="FHE4:FHF4"/>
    <mergeCell ref="FHG4:FHH4"/>
    <mergeCell ref="FGK4:FGL4"/>
    <mergeCell ref="FGM4:FGN4"/>
    <mergeCell ref="FGO4:FGP4"/>
    <mergeCell ref="FGQ4:FGR4"/>
    <mergeCell ref="FGS4:FGT4"/>
    <mergeCell ref="FGU4:FGV4"/>
    <mergeCell ref="FFY4:FFZ4"/>
    <mergeCell ref="FGA4:FGB4"/>
    <mergeCell ref="FGC4:FGD4"/>
    <mergeCell ref="FGE4:FGF4"/>
    <mergeCell ref="FGG4:FGH4"/>
    <mergeCell ref="FGI4:FGJ4"/>
    <mergeCell ref="FFM4:FFN4"/>
    <mergeCell ref="FFO4:FFP4"/>
    <mergeCell ref="FFQ4:FFR4"/>
    <mergeCell ref="FFS4:FFT4"/>
    <mergeCell ref="FFU4:FFV4"/>
    <mergeCell ref="FFW4:FFX4"/>
    <mergeCell ref="FFA4:FFB4"/>
    <mergeCell ref="FFC4:FFD4"/>
    <mergeCell ref="FFE4:FFF4"/>
    <mergeCell ref="FFG4:FFH4"/>
    <mergeCell ref="FFI4:FFJ4"/>
    <mergeCell ref="FFK4:FFL4"/>
    <mergeCell ref="FEO4:FEP4"/>
    <mergeCell ref="FEQ4:FER4"/>
    <mergeCell ref="FES4:FET4"/>
    <mergeCell ref="FEU4:FEV4"/>
    <mergeCell ref="FEW4:FEX4"/>
    <mergeCell ref="FEY4:FEZ4"/>
    <mergeCell ref="FEC4:FED4"/>
    <mergeCell ref="FEE4:FEF4"/>
    <mergeCell ref="FEG4:FEH4"/>
    <mergeCell ref="FEI4:FEJ4"/>
    <mergeCell ref="FEK4:FEL4"/>
    <mergeCell ref="FEM4:FEN4"/>
    <mergeCell ref="FDQ4:FDR4"/>
    <mergeCell ref="FDS4:FDT4"/>
    <mergeCell ref="FDU4:FDV4"/>
    <mergeCell ref="FDW4:FDX4"/>
    <mergeCell ref="FDY4:FDZ4"/>
    <mergeCell ref="FEA4:FEB4"/>
    <mergeCell ref="FDE4:FDF4"/>
    <mergeCell ref="FDG4:FDH4"/>
    <mergeCell ref="FDI4:FDJ4"/>
    <mergeCell ref="FDK4:FDL4"/>
    <mergeCell ref="FDM4:FDN4"/>
    <mergeCell ref="FDO4:FDP4"/>
    <mergeCell ref="FCS4:FCT4"/>
    <mergeCell ref="FCU4:FCV4"/>
    <mergeCell ref="FCW4:FCX4"/>
    <mergeCell ref="FCY4:FCZ4"/>
    <mergeCell ref="FDA4:FDB4"/>
    <mergeCell ref="FDC4:FDD4"/>
    <mergeCell ref="FCG4:FCH4"/>
    <mergeCell ref="FCI4:FCJ4"/>
    <mergeCell ref="FCK4:FCL4"/>
    <mergeCell ref="FCM4:FCN4"/>
    <mergeCell ref="FCO4:FCP4"/>
    <mergeCell ref="FCQ4:FCR4"/>
    <mergeCell ref="FBU4:FBV4"/>
    <mergeCell ref="FBW4:FBX4"/>
    <mergeCell ref="FBY4:FBZ4"/>
    <mergeCell ref="FCA4:FCB4"/>
    <mergeCell ref="FCC4:FCD4"/>
    <mergeCell ref="FCE4:FCF4"/>
    <mergeCell ref="FBI4:FBJ4"/>
    <mergeCell ref="FBK4:FBL4"/>
    <mergeCell ref="FBM4:FBN4"/>
    <mergeCell ref="FBO4:FBP4"/>
    <mergeCell ref="FBQ4:FBR4"/>
    <mergeCell ref="FBS4:FBT4"/>
    <mergeCell ref="FAW4:FAX4"/>
    <mergeCell ref="FAY4:FAZ4"/>
    <mergeCell ref="FBA4:FBB4"/>
    <mergeCell ref="FBC4:FBD4"/>
    <mergeCell ref="FBE4:FBF4"/>
    <mergeCell ref="FBG4:FBH4"/>
    <mergeCell ref="FAK4:FAL4"/>
    <mergeCell ref="FAM4:FAN4"/>
    <mergeCell ref="FAO4:FAP4"/>
    <mergeCell ref="FAQ4:FAR4"/>
    <mergeCell ref="FAS4:FAT4"/>
    <mergeCell ref="FAU4:FAV4"/>
    <mergeCell ref="EZY4:EZZ4"/>
    <mergeCell ref="FAA4:FAB4"/>
    <mergeCell ref="FAC4:FAD4"/>
    <mergeCell ref="FAE4:FAF4"/>
    <mergeCell ref="FAG4:FAH4"/>
    <mergeCell ref="FAI4:FAJ4"/>
    <mergeCell ref="EZM4:EZN4"/>
    <mergeCell ref="EZO4:EZP4"/>
    <mergeCell ref="EZQ4:EZR4"/>
    <mergeCell ref="EZS4:EZT4"/>
    <mergeCell ref="EZU4:EZV4"/>
    <mergeCell ref="EZW4:EZX4"/>
    <mergeCell ref="EZA4:EZB4"/>
    <mergeCell ref="EZC4:EZD4"/>
    <mergeCell ref="EZE4:EZF4"/>
    <mergeCell ref="EZG4:EZH4"/>
    <mergeCell ref="EZI4:EZJ4"/>
    <mergeCell ref="EZK4:EZL4"/>
    <mergeCell ref="EYO4:EYP4"/>
    <mergeCell ref="EYQ4:EYR4"/>
    <mergeCell ref="EYS4:EYT4"/>
    <mergeCell ref="EYU4:EYV4"/>
    <mergeCell ref="EYW4:EYX4"/>
    <mergeCell ref="EYY4:EYZ4"/>
    <mergeCell ref="EYC4:EYD4"/>
    <mergeCell ref="EYE4:EYF4"/>
    <mergeCell ref="EYG4:EYH4"/>
    <mergeCell ref="EYI4:EYJ4"/>
    <mergeCell ref="EYK4:EYL4"/>
    <mergeCell ref="EYM4:EYN4"/>
    <mergeCell ref="EXQ4:EXR4"/>
    <mergeCell ref="EXS4:EXT4"/>
    <mergeCell ref="EXU4:EXV4"/>
    <mergeCell ref="EXW4:EXX4"/>
    <mergeCell ref="EXY4:EXZ4"/>
    <mergeCell ref="EYA4:EYB4"/>
    <mergeCell ref="EXE4:EXF4"/>
    <mergeCell ref="EXG4:EXH4"/>
    <mergeCell ref="EXI4:EXJ4"/>
    <mergeCell ref="EXK4:EXL4"/>
    <mergeCell ref="EXM4:EXN4"/>
    <mergeCell ref="EXO4:EXP4"/>
    <mergeCell ref="EWS4:EWT4"/>
    <mergeCell ref="EWU4:EWV4"/>
    <mergeCell ref="EWW4:EWX4"/>
    <mergeCell ref="EWY4:EWZ4"/>
    <mergeCell ref="EXA4:EXB4"/>
    <mergeCell ref="EXC4:EXD4"/>
    <mergeCell ref="EWG4:EWH4"/>
    <mergeCell ref="EWI4:EWJ4"/>
    <mergeCell ref="EWK4:EWL4"/>
    <mergeCell ref="EWM4:EWN4"/>
    <mergeCell ref="EWO4:EWP4"/>
    <mergeCell ref="EWQ4:EWR4"/>
    <mergeCell ref="EVU4:EVV4"/>
    <mergeCell ref="EVW4:EVX4"/>
    <mergeCell ref="EVY4:EVZ4"/>
    <mergeCell ref="EWA4:EWB4"/>
    <mergeCell ref="EWC4:EWD4"/>
    <mergeCell ref="EWE4:EWF4"/>
    <mergeCell ref="EVI4:EVJ4"/>
    <mergeCell ref="EVK4:EVL4"/>
    <mergeCell ref="EVM4:EVN4"/>
    <mergeCell ref="EVO4:EVP4"/>
    <mergeCell ref="EVQ4:EVR4"/>
    <mergeCell ref="EVS4:EVT4"/>
    <mergeCell ref="EUW4:EUX4"/>
    <mergeCell ref="EUY4:EUZ4"/>
    <mergeCell ref="EVA4:EVB4"/>
    <mergeCell ref="EVC4:EVD4"/>
    <mergeCell ref="EVE4:EVF4"/>
    <mergeCell ref="EVG4:EVH4"/>
    <mergeCell ref="EUK4:EUL4"/>
    <mergeCell ref="EUM4:EUN4"/>
    <mergeCell ref="EUO4:EUP4"/>
    <mergeCell ref="EUQ4:EUR4"/>
    <mergeCell ref="EUS4:EUT4"/>
    <mergeCell ref="EUU4:EUV4"/>
    <mergeCell ref="ETY4:ETZ4"/>
    <mergeCell ref="EUA4:EUB4"/>
    <mergeCell ref="EUC4:EUD4"/>
    <mergeCell ref="EUE4:EUF4"/>
    <mergeCell ref="EUG4:EUH4"/>
    <mergeCell ref="EUI4:EUJ4"/>
    <mergeCell ref="ETM4:ETN4"/>
    <mergeCell ref="ETO4:ETP4"/>
    <mergeCell ref="ETQ4:ETR4"/>
    <mergeCell ref="ETS4:ETT4"/>
    <mergeCell ref="ETU4:ETV4"/>
    <mergeCell ref="ETW4:ETX4"/>
    <mergeCell ref="ETA4:ETB4"/>
    <mergeCell ref="ETC4:ETD4"/>
    <mergeCell ref="ETE4:ETF4"/>
    <mergeCell ref="ETG4:ETH4"/>
    <mergeCell ref="ETI4:ETJ4"/>
    <mergeCell ref="ETK4:ETL4"/>
    <mergeCell ref="ESO4:ESP4"/>
    <mergeCell ref="ESQ4:ESR4"/>
    <mergeCell ref="ESS4:EST4"/>
    <mergeCell ref="ESU4:ESV4"/>
    <mergeCell ref="ESW4:ESX4"/>
    <mergeCell ref="ESY4:ESZ4"/>
    <mergeCell ref="ESC4:ESD4"/>
    <mergeCell ref="ESE4:ESF4"/>
    <mergeCell ref="ESG4:ESH4"/>
    <mergeCell ref="ESI4:ESJ4"/>
    <mergeCell ref="ESK4:ESL4"/>
    <mergeCell ref="ESM4:ESN4"/>
    <mergeCell ref="ERQ4:ERR4"/>
    <mergeCell ref="ERS4:ERT4"/>
    <mergeCell ref="ERU4:ERV4"/>
    <mergeCell ref="ERW4:ERX4"/>
    <mergeCell ref="ERY4:ERZ4"/>
    <mergeCell ref="ESA4:ESB4"/>
    <mergeCell ref="ERE4:ERF4"/>
    <mergeCell ref="ERG4:ERH4"/>
    <mergeCell ref="ERI4:ERJ4"/>
    <mergeCell ref="ERK4:ERL4"/>
    <mergeCell ref="ERM4:ERN4"/>
    <mergeCell ref="ERO4:ERP4"/>
    <mergeCell ref="EQS4:EQT4"/>
    <mergeCell ref="EQU4:EQV4"/>
    <mergeCell ref="EQW4:EQX4"/>
    <mergeCell ref="EQY4:EQZ4"/>
    <mergeCell ref="ERA4:ERB4"/>
    <mergeCell ref="ERC4:ERD4"/>
    <mergeCell ref="EQG4:EQH4"/>
    <mergeCell ref="EQI4:EQJ4"/>
    <mergeCell ref="EQK4:EQL4"/>
    <mergeCell ref="EQM4:EQN4"/>
    <mergeCell ref="EQO4:EQP4"/>
    <mergeCell ref="EQQ4:EQR4"/>
    <mergeCell ref="EPU4:EPV4"/>
    <mergeCell ref="EPW4:EPX4"/>
    <mergeCell ref="EPY4:EPZ4"/>
    <mergeCell ref="EQA4:EQB4"/>
    <mergeCell ref="EQC4:EQD4"/>
    <mergeCell ref="EQE4:EQF4"/>
    <mergeCell ref="EPI4:EPJ4"/>
    <mergeCell ref="EPK4:EPL4"/>
    <mergeCell ref="EPM4:EPN4"/>
    <mergeCell ref="EPO4:EPP4"/>
    <mergeCell ref="EPQ4:EPR4"/>
    <mergeCell ref="EPS4:EPT4"/>
    <mergeCell ref="EOW4:EOX4"/>
    <mergeCell ref="EOY4:EOZ4"/>
    <mergeCell ref="EPA4:EPB4"/>
    <mergeCell ref="EPC4:EPD4"/>
    <mergeCell ref="EPE4:EPF4"/>
    <mergeCell ref="EPG4:EPH4"/>
    <mergeCell ref="EOK4:EOL4"/>
    <mergeCell ref="EOM4:EON4"/>
    <mergeCell ref="EOO4:EOP4"/>
    <mergeCell ref="EOQ4:EOR4"/>
    <mergeCell ref="EOS4:EOT4"/>
    <mergeCell ref="EOU4:EOV4"/>
    <mergeCell ref="ENY4:ENZ4"/>
    <mergeCell ref="EOA4:EOB4"/>
    <mergeCell ref="EOC4:EOD4"/>
    <mergeCell ref="EOE4:EOF4"/>
    <mergeCell ref="EOG4:EOH4"/>
    <mergeCell ref="EOI4:EOJ4"/>
    <mergeCell ref="ENM4:ENN4"/>
    <mergeCell ref="ENO4:ENP4"/>
    <mergeCell ref="ENQ4:ENR4"/>
    <mergeCell ref="ENS4:ENT4"/>
    <mergeCell ref="ENU4:ENV4"/>
    <mergeCell ref="ENW4:ENX4"/>
    <mergeCell ref="ENA4:ENB4"/>
    <mergeCell ref="ENC4:END4"/>
    <mergeCell ref="ENE4:ENF4"/>
    <mergeCell ref="ENG4:ENH4"/>
    <mergeCell ref="ENI4:ENJ4"/>
    <mergeCell ref="ENK4:ENL4"/>
    <mergeCell ref="EMO4:EMP4"/>
    <mergeCell ref="EMQ4:EMR4"/>
    <mergeCell ref="EMS4:EMT4"/>
    <mergeCell ref="EMU4:EMV4"/>
    <mergeCell ref="EMW4:EMX4"/>
    <mergeCell ref="EMY4:EMZ4"/>
    <mergeCell ref="EMC4:EMD4"/>
    <mergeCell ref="EME4:EMF4"/>
    <mergeCell ref="EMG4:EMH4"/>
    <mergeCell ref="EMI4:EMJ4"/>
    <mergeCell ref="EMK4:EML4"/>
    <mergeCell ref="EMM4:EMN4"/>
    <mergeCell ref="ELQ4:ELR4"/>
    <mergeCell ref="ELS4:ELT4"/>
    <mergeCell ref="ELU4:ELV4"/>
    <mergeCell ref="ELW4:ELX4"/>
    <mergeCell ref="ELY4:ELZ4"/>
    <mergeCell ref="EMA4:EMB4"/>
    <mergeCell ref="ELE4:ELF4"/>
    <mergeCell ref="ELG4:ELH4"/>
    <mergeCell ref="ELI4:ELJ4"/>
    <mergeCell ref="ELK4:ELL4"/>
    <mergeCell ref="ELM4:ELN4"/>
    <mergeCell ref="ELO4:ELP4"/>
    <mergeCell ref="EKS4:EKT4"/>
    <mergeCell ref="EKU4:EKV4"/>
    <mergeCell ref="EKW4:EKX4"/>
    <mergeCell ref="EKY4:EKZ4"/>
    <mergeCell ref="ELA4:ELB4"/>
    <mergeCell ref="ELC4:ELD4"/>
    <mergeCell ref="EKG4:EKH4"/>
    <mergeCell ref="EKI4:EKJ4"/>
    <mergeCell ref="EKK4:EKL4"/>
    <mergeCell ref="EKM4:EKN4"/>
    <mergeCell ref="EKO4:EKP4"/>
    <mergeCell ref="EKQ4:EKR4"/>
    <mergeCell ref="EJU4:EJV4"/>
    <mergeCell ref="EJW4:EJX4"/>
    <mergeCell ref="EJY4:EJZ4"/>
    <mergeCell ref="EKA4:EKB4"/>
    <mergeCell ref="EKC4:EKD4"/>
    <mergeCell ref="EKE4:EKF4"/>
    <mergeCell ref="EJI4:EJJ4"/>
    <mergeCell ref="EJK4:EJL4"/>
    <mergeCell ref="EJM4:EJN4"/>
    <mergeCell ref="EJO4:EJP4"/>
    <mergeCell ref="EJQ4:EJR4"/>
    <mergeCell ref="EJS4:EJT4"/>
    <mergeCell ref="EIW4:EIX4"/>
    <mergeCell ref="EIY4:EIZ4"/>
    <mergeCell ref="EJA4:EJB4"/>
    <mergeCell ref="EJC4:EJD4"/>
    <mergeCell ref="EJE4:EJF4"/>
    <mergeCell ref="EJG4:EJH4"/>
    <mergeCell ref="EIK4:EIL4"/>
    <mergeCell ref="EIM4:EIN4"/>
    <mergeCell ref="EIO4:EIP4"/>
    <mergeCell ref="EIQ4:EIR4"/>
    <mergeCell ref="EIS4:EIT4"/>
    <mergeCell ref="EIU4:EIV4"/>
    <mergeCell ref="EHY4:EHZ4"/>
    <mergeCell ref="EIA4:EIB4"/>
    <mergeCell ref="EIC4:EID4"/>
    <mergeCell ref="EIE4:EIF4"/>
    <mergeCell ref="EIG4:EIH4"/>
    <mergeCell ref="EII4:EIJ4"/>
    <mergeCell ref="EHM4:EHN4"/>
    <mergeCell ref="EHO4:EHP4"/>
    <mergeCell ref="EHQ4:EHR4"/>
    <mergeCell ref="EHS4:EHT4"/>
    <mergeCell ref="EHU4:EHV4"/>
    <mergeCell ref="EHW4:EHX4"/>
    <mergeCell ref="EHA4:EHB4"/>
    <mergeCell ref="EHC4:EHD4"/>
    <mergeCell ref="EHE4:EHF4"/>
    <mergeCell ref="EHG4:EHH4"/>
    <mergeCell ref="EHI4:EHJ4"/>
    <mergeCell ref="EHK4:EHL4"/>
    <mergeCell ref="EGO4:EGP4"/>
    <mergeCell ref="EGQ4:EGR4"/>
    <mergeCell ref="EGS4:EGT4"/>
    <mergeCell ref="EGU4:EGV4"/>
    <mergeCell ref="EGW4:EGX4"/>
    <mergeCell ref="EGY4:EGZ4"/>
    <mergeCell ref="EGC4:EGD4"/>
    <mergeCell ref="EGE4:EGF4"/>
    <mergeCell ref="EGG4:EGH4"/>
    <mergeCell ref="EGI4:EGJ4"/>
    <mergeCell ref="EGK4:EGL4"/>
    <mergeCell ref="EGM4:EGN4"/>
    <mergeCell ref="EFQ4:EFR4"/>
    <mergeCell ref="EFS4:EFT4"/>
    <mergeCell ref="EFU4:EFV4"/>
    <mergeCell ref="EFW4:EFX4"/>
    <mergeCell ref="EFY4:EFZ4"/>
    <mergeCell ref="EGA4:EGB4"/>
    <mergeCell ref="EFE4:EFF4"/>
    <mergeCell ref="EFG4:EFH4"/>
    <mergeCell ref="EFI4:EFJ4"/>
    <mergeCell ref="EFK4:EFL4"/>
    <mergeCell ref="EFM4:EFN4"/>
    <mergeCell ref="EFO4:EFP4"/>
    <mergeCell ref="EES4:EET4"/>
    <mergeCell ref="EEU4:EEV4"/>
    <mergeCell ref="EEW4:EEX4"/>
    <mergeCell ref="EEY4:EEZ4"/>
    <mergeCell ref="EFA4:EFB4"/>
    <mergeCell ref="EFC4:EFD4"/>
    <mergeCell ref="EEG4:EEH4"/>
    <mergeCell ref="EEI4:EEJ4"/>
    <mergeCell ref="EEK4:EEL4"/>
    <mergeCell ref="EEM4:EEN4"/>
    <mergeCell ref="EEO4:EEP4"/>
    <mergeCell ref="EEQ4:EER4"/>
    <mergeCell ref="EDU4:EDV4"/>
    <mergeCell ref="EDW4:EDX4"/>
    <mergeCell ref="EDY4:EDZ4"/>
    <mergeCell ref="EEA4:EEB4"/>
    <mergeCell ref="EEC4:EED4"/>
    <mergeCell ref="EEE4:EEF4"/>
    <mergeCell ref="EDI4:EDJ4"/>
    <mergeCell ref="EDK4:EDL4"/>
    <mergeCell ref="EDM4:EDN4"/>
    <mergeCell ref="EDO4:EDP4"/>
    <mergeCell ref="EDQ4:EDR4"/>
    <mergeCell ref="EDS4:EDT4"/>
    <mergeCell ref="ECW4:ECX4"/>
    <mergeCell ref="ECY4:ECZ4"/>
    <mergeCell ref="EDA4:EDB4"/>
    <mergeCell ref="EDC4:EDD4"/>
    <mergeCell ref="EDE4:EDF4"/>
    <mergeCell ref="EDG4:EDH4"/>
    <mergeCell ref="ECK4:ECL4"/>
    <mergeCell ref="ECM4:ECN4"/>
    <mergeCell ref="ECO4:ECP4"/>
    <mergeCell ref="ECQ4:ECR4"/>
    <mergeCell ref="ECS4:ECT4"/>
    <mergeCell ref="ECU4:ECV4"/>
    <mergeCell ref="EBY4:EBZ4"/>
    <mergeCell ref="ECA4:ECB4"/>
    <mergeCell ref="ECC4:ECD4"/>
    <mergeCell ref="ECE4:ECF4"/>
    <mergeCell ref="ECG4:ECH4"/>
    <mergeCell ref="ECI4:ECJ4"/>
    <mergeCell ref="EBM4:EBN4"/>
    <mergeCell ref="EBO4:EBP4"/>
    <mergeCell ref="EBQ4:EBR4"/>
    <mergeCell ref="EBS4:EBT4"/>
    <mergeCell ref="EBU4:EBV4"/>
    <mergeCell ref="EBW4:EBX4"/>
    <mergeCell ref="EBA4:EBB4"/>
    <mergeCell ref="EBC4:EBD4"/>
    <mergeCell ref="EBE4:EBF4"/>
    <mergeCell ref="EBG4:EBH4"/>
    <mergeCell ref="EBI4:EBJ4"/>
    <mergeCell ref="EBK4:EBL4"/>
    <mergeCell ref="EAO4:EAP4"/>
    <mergeCell ref="EAQ4:EAR4"/>
    <mergeCell ref="EAS4:EAT4"/>
    <mergeCell ref="EAU4:EAV4"/>
    <mergeCell ref="EAW4:EAX4"/>
    <mergeCell ref="EAY4:EAZ4"/>
    <mergeCell ref="EAC4:EAD4"/>
    <mergeCell ref="EAE4:EAF4"/>
    <mergeCell ref="EAG4:EAH4"/>
    <mergeCell ref="EAI4:EAJ4"/>
    <mergeCell ref="EAK4:EAL4"/>
    <mergeCell ref="EAM4:EAN4"/>
    <mergeCell ref="DZQ4:DZR4"/>
    <mergeCell ref="DZS4:DZT4"/>
    <mergeCell ref="DZU4:DZV4"/>
    <mergeCell ref="DZW4:DZX4"/>
    <mergeCell ref="DZY4:DZZ4"/>
    <mergeCell ref="EAA4:EAB4"/>
    <mergeCell ref="DZE4:DZF4"/>
    <mergeCell ref="DZG4:DZH4"/>
    <mergeCell ref="DZI4:DZJ4"/>
    <mergeCell ref="DZK4:DZL4"/>
    <mergeCell ref="DZM4:DZN4"/>
    <mergeCell ref="DZO4:DZP4"/>
    <mergeCell ref="DYS4:DYT4"/>
    <mergeCell ref="DYU4:DYV4"/>
    <mergeCell ref="DYW4:DYX4"/>
    <mergeCell ref="DYY4:DYZ4"/>
    <mergeCell ref="DZA4:DZB4"/>
    <mergeCell ref="DZC4:DZD4"/>
    <mergeCell ref="DYG4:DYH4"/>
    <mergeCell ref="DYI4:DYJ4"/>
    <mergeCell ref="DYK4:DYL4"/>
    <mergeCell ref="DYM4:DYN4"/>
    <mergeCell ref="DYO4:DYP4"/>
    <mergeCell ref="DYQ4:DYR4"/>
    <mergeCell ref="DXU4:DXV4"/>
    <mergeCell ref="DXW4:DXX4"/>
    <mergeCell ref="DXY4:DXZ4"/>
    <mergeCell ref="DYA4:DYB4"/>
    <mergeCell ref="DYC4:DYD4"/>
    <mergeCell ref="DYE4:DYF4"/>
    <mergeCell ref="DXI4:DXJ4"/>
    <mergeCell ref="DXK4:DXL4"/>
    <mergeCell ref="DXM4:DXN4"/>
    <mergeCell ref="DXO4:DXP4"/>
    <mergeCell ref="DXQ4:DXR4"/>
    <mergeCell ref="DXS4:DXT4"/>
    <mergeCell ref="DWW4:DWX4"/>
    <mergeCell ref="DWY4:DWZ4"/>
    <mergeCell ref="DXA4:DXB4"/>
    <mergeCell ref="DXC4:DXD4"/>
    <mergeCell ref="DXE4:DXF4"/>
    <mergeCell ref="DXG4:DXH4"/>
    <mergeCell ref="DWK4:DWL4"/>
    <mergeCell ref="DWM4:DWN4"/>
    <mergeCell ref="DWO4:DWP4"/>
    <mergeCell ref="DWQ4:DWR4"/>
    <mergeCell ref="DWS4:DWT4"/>
    <mergeCell ref="DWU4:DWV4"/>
    <mergeCell ref="DVY4:DVZ4"/>
    <mergeCell ref="DWA4:DWB4"/>
    <mergeCell ref="DWC4:DWD4"/>
    <mergeCell ref="DWE4:DWF4"/>
    <mergeCell ref="DWG4:DWH4"/>
    <mergeCell ref="DWI4:DWJ4"/>
    <mergeCell ref="DVM4:DVN4"/>
    <mergeCell ref="DVO4:DVP4"/>
    <mergeCell ref="DVQ4:DVR4"/>
    <mergeCell ref="DVS4:DVT4"/>
    <mergeCell ref="DVU4:DVV4"/>
    <mergeCell ref="DVW4:DVX4"/>
    <mergeCell ref="DVA4:DVB4"/>
    <mergeCell ref="DVC4:DVD4"/>
    <mergeCell ref="DVE4:DVF4"/>
    <mergeCell ref="DVG4:DVH4"/>
    <mergeCell ref="DVI4:DVJ4"/>
    <mergeCell ref="DVK4:DVL4"/>
    <mergeCell ref="DUO4:DUP4"/>
    <mergeCell ref="DUQ4:DUR4"/>
    <mergeCell ref="DUS4:DUT4"/>
    <mergeCell ref="DUU4:DUV4"/>
    <mergeCell ref="DUW4:DUX4"/>
    <mergeCell ref="DUY4:DUZ4"/>
    <mergeCell ref="DUC4:DUD4"/>
    <mergeCell ref="DUE4:DUF4"/>
    <mergeCell ref="DUG4:DUH4"/>
    <mergeCell ref="DUI4:DUJ4"/>
    <mergeCell ref="DUK4:DUL4"/>
    <mergeCell ref="DUM4:DUN4"/>
    <mergeCell ref="DTQ4:DTR4"/>
    <mergeCell ref="DTS4:DTT4"/>
    <mergeCell ref="DTU4:DTV4"/>
    <mergeCell ref="DTW4:DTX4"/>
    <mergeCell ref="DTY4:DTZ4"/>
    <mergeCell ref="DUA4:DUB4"/>
    <mergeCell ref="DTE4:DTF4"/>
    <mergeCell ref="DTG4:DTH4"/>
    <mergeCell ref="DTI4:DTJ4"/>
    <mergeCell ref="DTK4:DTL4"/>
    <mergeCell ref="DTM4:DTN4"/>
    <mergeCell ref="DTO4:DTP4"/>
    <mergeCell ref="DSS4:DST4"/>
    <mergeCell ref="DSU4:DSV4"/>
    <mergeCell ref="DSW4:DSX4"/>
    <mergeCell ref="DSY4:DSZ4"/>
    <mergeCell ref="DTA4:DTB4"/>
    <mergeCell ref="DTC4:DTD4"/>
    <mergeCell ref="DSG4:DSH4"/>
    <mergeCell ref="DSI4:DSJ4"/>
    <mergeCell ref="DSK4:DSL4"/>
    <mergeCell ref="DSM4:DSN4"/>
    <mergeCell ref="DSO4:DSP4"/>
    <mergeCell ref="DSQ4:DSR4"/>
    <mergeCell ref="DRU4:DRV4"/>
    <mergeCell ref="DRW4:DRX4"/>
    <mergeCell ref="DRY4:DRZ4"/>
    <mergeCell ref="DSA4:DSB4"/>
    <mergeCell ref="DSC4:DSD4"/>
    <mergeCell ref="DSE4:DSF4"/>
    <mergeCell ref="DRI4:DRJ4"/>
    <mergeCell ref="DRK4:DRL4"/>
    <mergeCell ref="DRM4:DRN4"/>
    <mergeCell ref="DRO4:DRP4"/>
    <mergeCell ref="DRQ4:DRR4"/>
    <mergeCell ref="DRS4:DRT4"/>
    <mergeCell ref="DQW4:DQX4"/>
    <mergeCell ref="DQY4:DQZ4"/>
    <mergeCell ref="DRA4:DRB4"/>
    <mergeCell ref="DRC4:DRD4"/>
    <mergeCell ref="DRE4:DRF4"/>
    <mergeCell ref="DRG4:DRH4"/>
    <mergeCell ref="DQK4:DQL4"/>
    <mergeCell ref="DQM4:DQN4"/>
    <mergeCell ref="DQO4:DQP4"/>
    <mergeCell ref="DQQ4:DQR4"/>
    <mergeCell ref="DQS4:DQT4"/>
    <mergeCell ref="DQU4:DQV4"/>
    <mergeCell ref="DPY4:DPZ4"/>
    <mergeCell ref="DQA4:DQB4"/>
    <mergeCell ref="DQC4:DQD4"/>
    <mergeCell ref="DQE4:DQF4"/>
    <mergeCell ref="DQG4:DQH4"/>
    <mergeCell ref="DQI4:DQJ4"/>
    <mergeCell ref="DPM4:DPN4"/>
    <mergeCell ref="DPO4:DPP4"/>
    <mergeCell ref="DPQ4:DPR4"/>
    <mergeCell ref="DPS4:DPT4"/>
    <mergeCell ref="DPU4:DPV4"/>
    <mergeCell ref="DPW4:DPX4"/>
    <mergeCell ref="DPA4:DPB4"/>
    <mergeCell ref="DPC4:DPD4"/>
    <mergeCell ref="DPE4:DPF4"/>
    <mergeCell ref="DPG4:DPH4"/>
    <mergeCell ref="DPI4:DPJ4"/>
    <mergeCell ref="DPK4:DPL4"/>
    <mergeCell ref="DOO4:DOP4"/>
    <mergeCell ref="DOQ4:DOR4"/>
    <mergeCell ref="DOS4:DOT4"/>
    <mergeCell ref="DOU4:DOV4"/>
    <mergeCell ref="DOW4:DOX4"/>
    <mergeCell ref="DOY4:DOZ4"/>
    <mergeCell ref="DOC4:DOD4"/>
    <mergeCell ref="DOE4:DOF4"/>
    <mergeCell ref="DOG4:DOH4"/>
    <mergeCell ref="DOI4:DOJ4"/>
    <mergeCell ref="DOK4:DOL4"/>
    <mergeCell ref="DOM4:DON4"/>
    <mergeCell ref="DNQ4:DNR4"/>
    <mergeCell ref="DNS4:DNT4"/>
    <mergeCell ref="DNU4:DNV4"/>
    <mergeCell ref="DNW4:DNX4"/>
    <mergeCell ref="DNY4:DNZ4"/>
    <mergeCell ref="DOA4:DOB4"/>
    <mergeCell ref="DNE4:DNF4"/>
    <mergeCell ref="DNG4:DNH4"/>
    <mergeCell ref="DNI4:DNJ4"/>
    <mergeCell ref="DNK4:DNL4"/>
    <mergeCell ref="DNM4:DNN4"/>
    <mergeCell ref="DNO4:DNP4"/>
    <mergeCell ref="DMS4:DMT4"/>
    <mergeCell ref="DMU4:DMV4"/>
    <mergeCell ref="DMW4:DMX4"/>
    <mergeCell ref="DMY4:DMZ4"/>
    <mergeCell ref="DNA4:DNB4"/>
    <mergeCell ref="DNC4:DND4"/>
    <mergeCell ref="DMG4:DMH4"/>
    <mergeCell ref="DMI4:DMJ4"/>
    <mergeCell ref="DMK4:DML4"/>
    <mergeCell ref="DMM4:DMN4"/>
    <mergeCell ref="DMO4:DMP4"/>
    <mergeCell ref="DMQ4:DMR4"/>
    <mergeCell ref="DLU4:DLV4"/>
    <mergeCell ref="DLW4:DLX4"/>
    <mergeCell ref="DLY4:DLZ4"/>
    <mergeCell ref="DMA4:DMB4"/>
    <mergeCell ref="DMC4:DMD4"/>
    <mergeCell ref="DME4:DMF4"/>
    <mergeCell ref="DLI4:DLJ4"/>
    <mergeCell ref="DLK4:DLL4"/>
    <mergeCell ref="DLM4:DLN4"/>
    <mergeCell ref="DLO4:DLP4"/>
    <mergeCell ref="DLQ4:DLR4"/>
    <mergeCell ref="DLS4:DLT4"/>
    <mergeCell ref="DKW4:DKX4"/>
    <mergeCell ref="DKY4:DKZ4"/>
    <mergeCell ref="DLA4:DLB4"/>
    <mergeCell ref="DLC4:DLD4"/>
    <mergeCell ref="DLE4:DLF4"/>
    <mergeCell ref="DLG4:DLH4"/>
    <mergeCell ref="DKK4:DKL4"/>
    <mergeCell ref="DKM4:DKN4"/>
    <mergeCell ref="DKO4:DKP4"/>
    <mergeCell ref="DKQ4:DKR4"/>
    <mergeCell ref="DKS4:DKT4"/>
    <mergeCell ref="DKU4:DKV4"/>
    <mergeCell ref="DJY4:DJZ4"/>
    <mergeCell ref="DKA4:DKB4"/>
    <mergeCell ref="DKC4:DKD4"/>
    <mergeCell ref="DKE4:DKF4"/>
    <mergeCell ref="DKG4:DKH4"/>
    <mergeCell ref="DKI4:DKJ4"/>
    <mergeCell ref="DJM4:DJN4"/>
    <mergeCell ref="DJO4:DJP4"/>
    <mergeCell ref="DJQ4:DJR4"/>
    <mergeCell ref="DJS4:DJT4"/>
    <mergeCell ref="DJU4:DJV4"/>
    <mergeCell ref="DJW4:DJX4"/>
    <mergeCell ref="DJA4:DJB4"/>
    <mergeCell ref="DJC4:DJD4"/>
    <mergeCell ref="DJE4:DJF4"/>
    <mergeCell ref="DJG4:DJH4"/>
    <mergeCell ref="DJI4:DJJ4"/>
    <mergeCell ref="DJK4:DJL4"/>
    <mergeCell ref="DIO4:DIP4"/>
    <mergeCell ref="DIQ4:DIR4"/>
    <mergeCell ref="DIS4:DIT4"/>
    <mergeCell ref="DIU4:DIV4"/>
    <mergeCell ref="DIW4:DIX4"/>
    <mergeCell ref="DIY4:DIZ4"/>
    <mergeCell ref="DIC4:DID4"/>
    <mergeCell ref="DIE4:DIF4"/>
    <mergeCell ref="DIG4:DIH4"/>
    <mergeCell ref="DII4:DIJ4"/>
    <mergeCell ref="DIK4:DIL4"/>
    <mergeCell ref="DIM4:DIN4"/>
    <mergeCell ref="DHQ4:DHR4"/>
    <mergeCell ref="DHS4:DHT4"/>
    <mergeCell ref="DHU4:DHV4"/>
    <mergeCell ref="DHW4:DHX4"/>
    <mergeCell ref="DHY4:DHZ4"/>
    <mergeCell ref="DIA4:DIB4"/>
    <mergeCell ref="DHE4:DHF4"/>
    <mergeCell ref="DHG4:DHH4"/>
    <mergeCell ref="DHI4:DHJ4"/>
    <mergeCell ref="DHK4:DHL4"/>
    <mergeCell ref="DHM4:DHN4"/>
    <mergeCell ref="DHO4:DHP4"/>
    <mergeCell ref="DGS4:DGT4"/>
    <mergeCell ref="DGU4:DGV4"/>
    <mergeCell ref="DGW4:DGX4"/>
    <mergeCell ref="DGY4:DGZ4"/>
    <mergeCell ref="DHA4:DHB4"/>
    <mergeCell ref="DHC4:DHD4"/>
    <mergeCell ref="DGG4:DGH4"/>
    <mergeCell ref="DGI4:DGJ4"/>
    <mergeCell ref="DGK4:DGL4"/>
    <mergeCell ref="DGM4:DGN4"/>
    <mergeCell ref="DGO4:DGP4"/>
    <mergeCell ref="DGQ4:DGR4"/>
    <mergeCell ref="DFU4:DFV4"/>
    <mergeCell ref="DFW4:DFX4"/>
    <mergeCell ref="DFY4:DFZ4"/>
    <mergeCell ref="DGA4:DGB4"/>
    <mergeCell ref="DGC4:DGD4"/>
    <mergeCell ref="DGE4:DGF4"/>
    <mergeCell ref="DFI4:DFJ4"/>
    <mergeCell ref="DFK4:DFL4"/>
    <mergeCell ref="DFM4:DFN4"/>
    <mergeCell ref="DFO4:DFP4"/>
    <mergeCell ref="DFQ4:DFR4"/>
    <mergeCell ref="DFS4:DFT4"/>
    <mergeCell ref="DEW4:DEX4"/>
    <mergeCell ref="DEY4:DEZ4"/>
    <mergeCell ref="DFA4:DFB4"/>
    <mergeCell ref="DFC4:DFD4"/>
    <mergeCell ref="DFE4:DFF4"/>
    <mergeCell ref="DFG4:DFH4"/>
    <mergeCell ref="DEK4:DEL4"/>
    <mergeCell ref="DEM4:DEN4"/>
    <mergeCell ref="DEO4:DEP4"/>
    <mergeCell ref="DEQ4:DER4"/>
    <mergeCell ref="DES4:DET4"/>
    <mergeCell ref="DEU4:DEV4"/>
    <mergeCell ref="DDY4:DDZ4"/>
    <mergeCell ref="DEA4:DEB4"/>
    <mergeCell ref="DEC4:DED4"/>
    <mergeCell ref="DEE4:DEF4"/>
    <mergeCell ref="DEG4:DEH4"/>
    <mergeCell ref="DEI4:DEJ4"/>
    <mergeCell ref="DDM4:DDN4"/>
    <mergeCell ref="DDO4:DDP4"/>
    <mergeCell ref="DDQ4:DDR4"/>
    <mergeCell ref="DDS4:DDT4"/>
    <mergeCell ref="DDU4:DDV4"/>
    <mergeCell ref="DDW4:DDX4"/>
    <mergeCell ref="DDA4:DDB4"/>
    <mergeCell ref="DDC4:DDD4"/>
    <mergeCell ref="DDE4:DDF4"/>
    <mergeCell ref="DDG4:DDH4"/>
    <mergeCell ref="DDI4:DDJ4"/>
    <mergeCell ref="DDK4:DDL4"/>
    <mergeCell ref="DCO4:DCP4"/>
    <mergeCell ref="DCQ4:DCR4"/>
    <mergeCell ref="DCS4:DCT4"/>
    <mergeCell ref="DCU4:DCV4"/>
    <mergeCell ref="DCW4:DCX4"/>
    <mergeCell ref="DCY4:DCZ4"/>
    <mergeCell ref="DCC4:DCD4"/>
    <mergeCell ref="DCE4:DCF4"/>
    <mergeCell ref="DCG4:DCH4"/>
    <mergeCell ref="DCI4:DCJ4"/>
    <mergeCell ref="DCK4:DCL4"/>
    <mergeCell ref="DCM4:DCN4"/>
    <mergeCell ref="DBQ4:DBR4"/>
    <mergeCell ref="DBS4:DBT4"/>
    <mergeCell ref="DBU4:DBV4"/>
    <mergeCell ref="DBW4:DBX4"/>
    <mergeCell ref="DBY4:DBZ4"/>
    <mergeCell ref="DCA4:DCB4"/>
    <mergeCell ref="DBE4:DBF4"/>
    <mergeCell ref="DBG4:DBH4"/>
    <mergeCell ref="DBI4:DBJ4"/>
    <mergeCell ref="DBK4:DBL4"/>
    <mergeCell ref="DBM4:DBN4"/>
    <mergeCell ref="DBO4:DBP4"/>
    <mergeCell ref="DAS4:DAT4"/>
    <mergeCell ref="DAU4:DAV4"/>
    <mergeCell ref="DAW4:DAX4"/>
    <mergeCell ref="DAY4:DAZ4"/>
    <mergeCell ref="DBA4:DBB4"/>
    <mergeCell ref="DBC4:DBD4"/>
    <mergeCell ref="DAG4:DAH4"/>
    <mergeCell ref="DAI4:DAJ4"/>
    <mergeCell ref="DAK4:DAL4"/>
    <mergeCell ref="DAM4:DAN4"/>
    <mergeCell ref="DAO4:DAP4"/>
    <mergeCell ref="DAQ4:DAR4"/>
    <mergeCell ref="CZU4:CZV4"/>
    <mergeCell ref="CZW4:CZX4"/>
    <mergeCell ref="CZY4:CZZ4"/>
    <mergeCell ref="DAA4:DAB4"/>
    <mergeCell ref="DAC4:DAD4"/>
    <mergeCell ref="DAE4:DAF4"/>
    <mergeCell ref="CZI4:CZJ4"/>
    <mergeCell ref="CZK4:CZL4"/>
    <mergeCell ref="CZM4:CZN4"/>
    <mergeCell ref="CZO4:CZP4"/>
    <mergeCell ref="CZQ4:CZR4"/>
    <mergeCell ref="CZS4:CZT4"/>
    <mergeCell ref="CYW4:CYX4"/>
    <mergeCell ref="CYY4:CYZ4"/>
    <mergeCell ref="CZA4:CZB4"/>
    <mergeCell ref="CZC4:CZD4"/>
    <mergeCell ref="CZE4:CZF4"/>
    <mergeCell ref="CZG4:CZH4"/>
    <mergeCell ref="CYK4:CYL4"/>
    <mergeCell ref="CYM4:CYN4"/>
    <mergeCell ref="CYO4:CYP4"/>
    <mergeCell ref="CYQ4:CYR4"/>
    <mergeCell ref="CYS4:CYT4"/>
    <mergeCell ref="CYU4:CYV4"/>
    <mergeCell ref="CXY4:CXZ4"/>
    <mergeCell ref="CYA4:CYB4"/>
    <mergeCell ref="CYC4:CYD4"/>
    <mergeCell ref="CYE4:CYF4"/>
    <mergeCell ref="CYG4:CYH4"/>
    <mergeCell ref="CYI4:CYJ4"/>
    <mergeCell ref="CXM4:CXN4"/>
    <mergeCell ref="CXO4:CXP4"/>
    <mergeCell ref="CXQ4:CXR4"/>
    <mergeCell ref="CXS4:CXT4"/>
    <mergeCell ref="CXU4:CXV4"/>
    <mergeCell ref="CXW4:CXX4"/>
    <mergeCell ref="CXA4:CXB4"/>
    <mergeCell ref="CXC4:CXD4"/>
    <mergeCell ref="CXE4:CXF4"/>
    <mergeCell ref="CXG4:CXH4"/>
    <mergeCell ref="CXI4:CXJ4"/>
    <mergeCell ref="CXK4:CXL4"/>
    <mergeCell ref="CWO4:CWP4"/>
    <mergeCell ref="CWQ4:CWR4"/>
    <mergeCell ref="CWS4:CWT4"/>
    <mergeCell ref="CWU4:CWV4"/>
    <mergeCell ref="CWW4:CWX4"/>
    <mergeCell ref="CWY4:CWZ4"/>
    <mergeCell ref="CWC4:CWD4"/>
    <mergeCell ref="CWE4:CWF4"/>
    <mergeCell ref="CWG4:CWH4"/>
    <mergeCell ref="CWI4:CWJ4"/>
    <mergeCell ref="CWK4:CWL4"/>
    <mergeCell ref="CWM4:CWN4"/>
    <mergeCell ref="CVQ4:CVR4"/>
    <mergeCell ref="CVS4:CVT4"/>
    <mergeCell ref="CVU4:CVV4"/>
    <mergeCell ref="CVW4:CVX4"/>
    <mergeCell ref="CVY4:CVZ4"/>
    <mergeCell ref="CWA4:CWB4"/>
    <mergeCell ref="CVE4:CVF4"/>
    <mergeCell ref="CVG4:CVH4"/>
    <mergeCell ref="CVI4:CVJ4"/>
    <mergeCell ref="CVK4:CVL4"/>
    <mergeCell ref="CVM4:CVN4"/>
    <mergeCell ref="CVO4:CVP4"/>
    <mergeCell ref="CUS4:CUT4"/>
    <mergeCell ref="CUU4:CUV4"/>
    <mergeCell ref="CUW4:CUX4"/>
    <mergeCell ref="CUY4:CUZ4"/>
    <mergeCell ref="CVA4:CVB4"/>
    <mergeCell ref="CVC4:CVD4"/>
    <mergeCell ref="CUG4:CUH4"/>
    <mergeCell ref="CUI4:CUJ4"/>
    <mergeCell ref="CUK4:CUL4"/>
    <mergeCell ref="CUM4:CUN4"/>
    <mergeCell ref="CUO4:CUP4"/>
    <mergeCell ref="CUQ4:CUR4"/>
    <mergeCell ref="CTU4:CTV4"/>
    <mergeCell ref="CTW4:CTX4"/>
    <mergeCell ref="CTY4:CTZ4"/>
    <mergeCell ref="CUA4:CUB4"/>
    <mergeCell ref="CUC4:CUD4"/>
    <mergeCell ref="CUE4:CUF4"/>
    <mergeCell ref="CTI4:CTJ4"/>
    <mergeCell ref="CTK4:CTL4"/>
    <mergeCell ref="CTM4:CTN4"/>
    <mergeCell ref="CTO4:CTP4"/>
    <mergeCell ref="CTQ4:CTR4"/>
    <mergeCell ref="CTS4:CTT4"/>
    <mergeCell ref="CSW4:CSX4"/>
    <mergeCell ref="CSY4:CSZ4"/>
    <mergeCell ref="CTA4:CTB4"/>
    <mergeCell ref="CTC4:CTD4"/>
    <mergeCell ref="CTE4:CTF4"/>
    <mergeCell ref="CTG4:CTH4"/>
    <mergeCell ref="CSK4:CSL4"/>
    <mergeCell ref="CSM4:CSN4"/>
    <mergeCell ref="CSO4:CSP4"/>
    <mergeCell ref="CSQ4:CSR4"/>
    <mergeCell ref="CSS4:CST4"/>
    <mergeCell ref="CSU4:CSV4"/>
    <mergeCell ref="CRY4:CRZ4"/>
    <mergeCell ref="CSA4:CSB4"/>
    <mergeCell ref="CSC4:CSD4"/>
    <mergeCell ref="CSE4:CSF4"/>
    <mergeCell ref="CSG4:CSH4"/>
    <mergeCell ref="CSI4:CSJ4"/>
    <mergeCell ref="CRM4:CRN4"/>
    <mergeCell ref="CRO4:CRP4"/>
    <mergeCell ref="CRQ4:CRR4"/>
    <mergeCell ref="CRS4:CRT4"/>
    <mergeCell ref="CRU4:CRV4"/>
    <mergeCell ref="CRW4:CRX4"/>
    <mergeCell ref="CRA4:CRB4"/>
    <mergeCell ref="CRC4:CRD4"/>
    <mergeCell ref="CRE4:CRF4"/>
    <mergeCell ref="CRG4:CRH4"/>
    <mergeCell ref="CRI4:CRJ4"/>
    <mergeCell ref="CRK4:CRL4"/>
    <mergeCell ref="CQO4:CQP4"/>
    <mergeCell ref="CQQ4:CQR4"/>
    <mergeCell ref="CQS4:CQT4"/>
    <mergeCell ref="CQU4:CQV4"/>
    <mergeCell ref="CQW4:CQX4"/>
    <mergeCell ref="CQY4:CQZ4"/>
    <mergeCell ref="CQC4:CQD4"/>
    <mergeCell ref="CQE4:CQF4"/>
    <mergeCell ref="CQG4:CQH4"/>
    <mergeCell ref="CQI4:CQJ4"/>
    <mergeCell ref="CQK4:CQL4"/>
    <mergeCell ref="CQM4:CQN4"/>
    <mergeCell ref="CPQ4:CPR4"/>
    <mergeCell ref="CPS4:CPT4"/>
    <mergeCell ref="CPU4:CPV4"/>
    <mergeCell ref="CPW4:CPX4"/>
    <mergeCell ref="CPY4:CPZ4"/>
    <mergeCell ref="CQA4:CQB4"/>
    <mergeCell ref="CPE4:CPF4"/>
    <mergeCell ref="CPG4:CPH4"/>
    <mergeCell ref="CPI4:CPJ4"/>
    <mergeCell ref="CPK4:CPL4"/>
    <mergeCell ref="CPM4:CPN4"/>
    <mergeCell ref="CPO4:CPP4"/>
    <mergeCell ref="COS4:COT4"/>
    <mergeCell ref="COU4:COV4"/>
    <mergeCell ref="COW4:COX4"/>
    <mergeCell ref="COY4:COZ4"/>
    <mergeCell ref="CPA4:CPB4"/>
    <mergeCell ref="CPC4:CPD4"/>
    <mergeCell ref="COG4:COH4"/>
    <mergeCell ref="COI4:COJ4"/>
    <mergeCell ref="COK4:COL4"/>
    <mergeCell ref="COM4:CON4"/>
    <mergeCell ref="COO4:COP4"/>
    <mergeCell ref="COQ4:COR4"/>
    <mergeCell ref="CNU4:CNV4"/>
    <mergeCell ref="CNW4:CNX4"/>
    <mergeCell ref="CNY4:CNZ4"/>
    <mergeCell ref="COA4:COB4"/>
    <mergeCell ref="COC4:COD4"/>
    <mergeCell ref="COE4:COF4"/>
    <mergeCell ref="CNI4:CNJ4"/>
    <mergeCell ref="CNK4:CNL4"/>
    <mergeCell ref="CNM4:CNN4"/>
    <mergeCell ref="CNO4:CNP4"/>
    <mergeCell ref="CNQ4:CNR4"/>
    <mergeCell ref="CNS4:CNT4"/>
    <mergeCell ref="CMW4:CMX4"/>
    <mergeCell ref="CMY4:CMZ4"/>
    <mergeCell ref="CNA4:CNB4"/>
    <mergeCell ref="CNC4:CND4"/>
    <mergeCell ref="CNE4:CNF4"/>
    <mergeCell ref="CNG4:CNH4"/>
    <mergeCell ref="CMK4:CML4"/>
    <mergeCell ref="CMM4:CMN4"/>
    <mergeCell ref="CMO4:CMP4"/>
    <mergeCell ref="CMQ4:CMR4"/>
    <mergeCell ref="CMS4:CMT4"/>
    <mergeCell ref="CMU4:CMV4"/>
    <mergeCell ref="CLY4:CLZ4"/>
    <mergeCell ref="CMA4:CMB4"/>
    <mergeCell ref="CMC4:CMD4"/>
    <mergeCell ref="CME4:CMF4"/>
    <mergeCell ref="CMG4:CMH4"/>
    <mergeCell ref="CMI4:CMJ4"/>
    <mergeCell ref="CLM4:CLN4"/>
    <mergeCell ref="CLO4:CLP4"/>
    <mergeCell ref="CLQ4:CLR4"/>
    <mergeCell ref="CLS4:CLT4"/>
    <mergeCell ref="CLU4:CLV4"/>
    <mergeCell ref="CLW4:CLX4"/>
    <mergeCell ref="CLA4:CLB4"/>
    <mergeCell ref="CLC4:CLD4"/>
    <mergeCell ref="CLE4:CLF4"/>
    <mergeCell ref="CLG4:CLH4"/>
    <mergeCell ref="CLI4:CLJ4"/>
    <mergeCell ref="CLK4:CLL4"/>
    <mergeCell ref="CKO4:CKP4"/>
    <mergeCell ref="CKQ4:CKR4"/>
    <mergeCell ref="CKS4:CKT4"/>
    <mergeCell ref="CKU4:CKV4"/>
    <mergeCell ref="CKW4:CKX4"/>
    <mergeCell ref="CKY4:CKZ4"/>
    <mergeCell ref="CKC4:CKD4"/>
    <mergeCell ref="CKE4:CKF4"/>
    <mergeCell ref="CKG4:CKH4"/>
    <mergeCell ref="CKI4:CKJ4"/>
    <mergeCell ref="CKK4:CKL4"/>
    <mergeCell ref="CKM4:CKN4"/>
    <mergeCell ref="CJQ4:CJR4"/>
    <mergeCell ref="CJS4:CJT4"/>
    <mergeCell ref="CJU4:CJV4"/>
    <mergeCell ref="CJW4:CJX4"/>
    <mergeCell ref="CJY4:CJZ4"/>
    <mergeCell ref="CKA4:CKB4"/>
    <mergeCell ref="CJE4:CJF4"/>
    <mergeCell ref="CJG4:CJH4"/>
    <mergeCell ref="CJI4:CJJ4"/>
    <mergeCell ref="CJK4:CJL4"/>
    <mergeCell ref="CJM4:CJN4"/>
    <mergeCell ref="CJO4:CJP4"/>
    <mergeCell ref="CIS4:CIT4"/>
    <mergeCell ref="CIU4:CIV4"/>
    <mergeCell ref="CIW4:CIX4"/>
    <mergeCell ref="CIY4:CIZ4"/>
    <mergeCell ref="CJA4:CJB4"/>
    <mergeCell ref="CJC4:CJD4"/>
    <mergeCell ref="CIG4:CIH4"/>
    <mergeCell ref="CII4:CIJ4"/>
    <mergeCell ref="CIK4:CIL4"/>
    <mergeCell ref="CIM4:CIN4"/>
    <mergeCell ref="CIO4:CIP4"/>
    <mergeCell ref="CIQ4:CIR4"/>
    <mergeCell ref="CHU4:CHV4"/>
    <mergeCell ref="CHW4:CHX4"/>
    <mergeCell ref="CHY4:CHZ4"/>
    <mergeCell ref="CIA4:CIB4"/>
    <mergeCell ref="CIC4:CID4"/>
    <mergeCell ref="CIE4:CIF4"/>
    <mergeCell ref="CHI4:CHJ4"/>
    <mergeCell ref="CHK4:CHL4"/>
    <mergeCell ref="CHM4:CHN4"/>
    <mergeCell ref="CHO4:CHP4"/>
    <mergeCell ref="CHQ4:CHR4"/>
    <mergeCell ref="CHS4:CHT4"/>
    <mergeCell ref="CGW4:CGX4"/>
    <mergeCell ref="CGY4:CGZ4"/>
    <mergeCell ref="CHA4:CHB4"/>
    <mergeCell ref="CHC4:CHD4"/>
    <mergeCell ref="CHE4:CHF4"/>
    <mergeCell ref="CHG4:CHH4"/>
    <mergeCell ref="CGK4:CGL4"/>
    <mergeCell ref="CGM4:CGN4"/>
    <mergeCell ref="CGO4:CGP4"/>
    <mergeCell ref="CGQ4:CGR4"/>
    <mergeCell ref="CGS4:CGT4"/>
    <mergeCell ref="CGU4:CGV4"/>
    <mergeCell ref="CFY4:CFZ4"/>
    <mergeCell ref="CGA4:CGB4"/>
    <mergeCell ref="CGC4:CGD4"/>
    <mergeCell ref="CGE4:CGF4"/>
    <mergeCell ref="CGG4:CGH4"/>
    <mergeCell ref="CGI4:CGJ4"/>
    <mergeCell ref="CFM4:CFN4"/>
    <mergeCell ref="CFO4:CFP4"/>
    <mergeCell ref="CFQ4:CFR4"/>
    <mergeCell ref="CFS4:CFT4"/>
    <mergeCell ref="CFU4:CFV4"/>
    <mergeCell ref="CFW4:CFX4"/>
    <mergeCell ref="CFA4:CFB4"/>
    <mergeCell ref="CFC4:CFD4"/>
    <mergeCell ref="CFE4:CFF4"/>
    <mergeCell ref="CFG4:CFH4"/>
    <mergeCell ref="CFI4:CFJ4"/>
    <mergeCell ref="CFK4:CFL4"/>
    <mergeCell ref="CEO4:CEP4"/>
    <mergeCell ref="CEQ4:CER4"/>
    <mergeCell ref="CES4:CET4"/>
    <mergeCell ref="CEU4:CEV4"/>
    <mergeCell ref="CEW4:CEX4"/>
    <mergeCell ref="CEY4:CEZ4"/>
    <mergeCell ref="CEC4:CED4"/>
    <mergeCell ref="CEE4:CEF4"/>
    <mergeCell ref="CEG4:CEH4"/>
    <mergeCell ref="CEI4:CEJ4"/>
    <mergeCell ref="CEK4:CEL4"/>
    <mergeCell ref="CEM4:CEN4"/>
    <mergeCell ref="CDQ4:CDR4"/>
    <mergeCell ref="CDS4:CDT4"/>
    <mergeCell ref="CDU4:CDV4"/>
    <mergeCell ref="CDW4:CDX4"/>
    <mergeCell ref="CDY4:CDZ4"/>
    <mergeCell ref="CEA4:CEB4"/>
    <mergeCell ref="CDE4:CDF4"/>
    <mergeCell ref="CDG4:CDH4"/>
    <mergeCell ref="CDI4:CDJ4"/>
    <mergeCell ref="CDK4:CDL4"/>
    <mergeCell ref="CDM4:CDN4"/>
    <mergeCell ref="CDO4:CDP4"/>
    <mergeCell ref="CCS4:CCT4"/>
    <mergeCell ref="CCU4:CCV4"/>
    <mergeCell ref="CCW4:CCX4"/>
    <mergeCell ref="CCY4:CCZ4"/>
    <mergeCell ref="CDA4:CDB4"/>
    <mergeCell ref="CDC4:CDD4"/>
    <mergeCell ref="CCG4:CCH4"/>
    <mergeCell ref="CCI4:CCJ4"/>
    <mergeCell ref="CCK4:CCL4"/>
    <mergeCell ref="CCM4:CCN4"/>
    <mergeCell ref="CCO4:CCP4"/>
    <mergeCell ref="CCQ4:CCR4"/>
    <mergeCell ref="CBU4:CBV4"/>
    <mergeCell ref="CBW4:CBX4"/>
    <mergeCell ref="CBY4:CBZ4"/>
    <mergeCell ref="CCA4:CCB4"/>
    <mergeCell ref="CCC4:CCD4"/>
    <mergeCell ref="CCE4:CCF4"/>
    <mergeCell ref="CBI4:CBJ4"/>
    <mergeCell ref="CBK4:CBL4"/>
    <mergeCell ref="CBM4:CBN4"/>
    <mergeCell ref="CBO4:CBP4"/>
    <mergeCell ref="CBQ4:CBR4"/>
    <mergeCell ref="CBS4:CBT4"/>
    <mergeCell ref="CAW4:CAX4"/>
    <mergeCell ref="CAY4:CAZ4"/>
    <mergeCell ref="CBA4:CBB4"/>
    <mergeCell ref="CBC4:CBD4"/>
    <mergeCell ref="CBE4:CBF4"/>
    <mergeCell ref="CBG4:CBH4"/>
    <mergeCell ref="CAK4:CAL4"/>
    <mergeCell ref="CAM4:CAN4"/>
    <mergeCell ref="CAO4:CAP4"/>
    <mergeCell ref="CAQ4:CAR4"/>
    <mergeCell ref="CAS4:CAT4"/>
    <mergeCell ref="CAU4:CAV4"/>
    <mergeCell ref="BZY4:BZZ4"/>
    <mergeCell ref="CAA4:CAB4"/>
    <mergeCell ref="CAC4:CAD4"/>
    <mergeCell ref="CAE4:CAF4"/>
    <mergeCell ref="CAG4:CAH4"/>
    <mergeCell ref="CAI4:CAJ4"/>
    <mergeCell ref="BZM4:BZN4"/>
    <mergeCell ref="BZO4:BZP4"/>
    <mergeCell ref="BZQ4:BZR4"/>
    <mergeCell ref="BZS4:BZT4"/>
    <mergeCell ref="BZU4:BZV4"/>
    <mergeCell ref="BZW4:BZX4"/>
    <mergeCell ref="BZA4:BZB4"/>
    <mergeCell ref="BZC4:BZD4"/>
    <mergeCell ref="BZE4:BZF4"/>
    <mergeCell ref="BZG4:BZH4"/>
    <mergeCell ref="BZI4:BZJ4"/>
    <mergeCell ref="BZK4:BZL4"/>
    <mergeCell ref="BYO4:BYP4"/>
    <mergeCell ref="BYQ4:BYR4"/>
    <mergeCell ref="BYS4:BYT4"/>
    <mergeCell ref="BYU4:BYV4"/>
    <mergeCell ref="BYW4:BYX4"/>
    <mergeCell ref="BYY4:BYZ4"/>
    <mergeCell ref="BYC4:BYD4"/>
    <mergeCell ref="BYE4:BYF4"/>
    <mergeCell ref="BYG4:BYH4"/>
    <mergeCell ref="BYI4:BYJ4"/>
    <mergeCell ref="BYK4:BYL4"/>
    <mergeCell ref="BYM4:BYN4"/>
    <mergeCell ref="BXQ4:BXR4"/>
    <mergeCell ref="BXS4:BXT4"/>
    <mergeCell ref="BXU4:BXV4"/>
    <mergeCell ref="BXW4:BXX4"/>
    <mergeCell ref="BXY4:BXZ4"/>
    <mergeCell ref="BYA4:BYB4"/>
    <mergeCell ref="BXE4:BXF4"/>
    <mergeCell ref="BXG4:BXH4"/>
    <mergeCell ref="BXI4:BXJ4"/>
    <mergeCell ref="BXK4:BXL4"/>
    <mergeCell ref="BXM4:BXN4"/>
    <mergeCell ref="BXO4:BXP4"/>
    <mergeCell ref="BWS4:BWT4"/>
    <mergeCell ref="BWU4:BWV4"/>
    <mergeCell ref="BWW4:BWX4"/>
    <mergeCell ref="BWY4:BWZ4"/>
    <mergeCell ref="BXA4:BXB4"/>
    <mergeCell ref="BXC4:BXD4"/>
    <mergeCell ref="BWG4:BWH4"/>
    <mergeCell ref="BWI4:BWJ4"/>
    <mergeCell ref="BWK4:BWL4"/>
    <mergeCell ref="BWM4:BWN4"/>
    <mergeCell ref="BWO4:BWP4"/>
    <mergeCell ref="BWQ4:BWR4"/>
    <mergeCell ref="BVU4:BVV4"/>
    <mergeCell ref="BVW4:BVX4"/>
    <mergeCell ref="BVY4:BVZ4"/>
    <mergeCell ref="BWA4:BWB4"/>
    <mergeCell ref="BWC4:BWD4"/>
    <mergeCell ref="BWE4:BWF4"/>
    <mergeCell ref="BVI4:BVJ4"/>
    <mergeCell ref="BVK4:BVL4"/>
    <mergeCell ref="BVM4:BVN4"/>
    <mergeCell ref="BVO4:BVP4"/>
    <mergeCell ref="BVQ4:BVR4"/>
    <mergeCell ref="BVS4:BVT4"/>
    <mergeCell ref="BUW4:BUX4"/>
    <mergeCell ref="BUY4:BUZ4"/>
    <mergeCell ref="BVA4:BVB4"/>
    <mergeCell ref="BVC4:BVD4"/>
    <mergeCell ref="BVE4:BVF4"/>
    <mergeCell ref="BVG4:BVH4"/>
    <mergeCell ref="BUK4:BUL4"/>
    <mergeCell ref="BUM4:BUN4"/>
    <mergeCell ref="BUO4:BUP4"/>
    <mergeCell ref="BUQ4:BUR4"/>
    <mergeCell ref="BUS4:BUT4"/>
    <mergeCell ref="BUU4:BUV4"/>
    <mergeCell ref="BTY4:BTZ4"/>
    <mergeCell ref="BUA4:BUB4"/>
    <mergeCell ref="BUC4:BUD4"/>
    <mergeCell ref="BUE4:BUF4"/>
    <mergeCell ref="BUG4:BUH4"/>
    <mergeCell ref="BUI4:BUJ4"/>
    <mergeCell ref="BTM4:BTN4"/>
    <mergeCell ref="BTO4:BTP4"/>
    <mergeCell ref="BTQ4:BTR4"/>
    <mergeCell ref="BTS4:BTT4"/>
    <mergeCell ref="BTU4:BTV4"/>
    <mergeCell ref="BTW4:BTX4"/>
    <mergeCell ref="BTA4:BTB4"/>
    <mergeCell ref="BTC4:BTD4"/>
    <mergeCell ref="BTE4:BTF4"/>
    <mergeCell ref="BTG4:BTH4"/>
    <mergeCell ref="BTI4:BTJ4"/>
    <mergeCell ref="BTK4:BTL4"/>
    <mergeCell ref="BSO4:BSP4"/>
    <mergeCell ref="BSQ4:BSR4"/>
    <mergeCell ref="BSS4:BST4"/>
    <mergeCell ref="BSU4:BSV4"/>
    <mergeCell ref="BSW4:BSX4"/>
    <mergeCell ref="BSY4:BSZ4"/>
    <mergeCell ref="BSC4:BSD4"/>
    <mergeCell ref="BSE4:BSF4"/>
    <mergeCell ref="BSG4:BSH4"/>
    <mergeCell ref="BSI4:BSJ4"/>
    <mergeCell ref="BSK4:BSL4"/>
    <mergeCell ref="BSM4:BSN4"/>
    <mergeCell ref="BRQ4:BRR4"/>
    <mergeCell ref="BRS4:BRT4"/>
    <mergeCell ref="BRU4:BRV4"/>
    <mergeCell ref="BRW4:BRX4"/>
    <mergeCell ref="BRY4:BRZ4"/>
    <mergeCell ref="BSA4:BSB4"/>
    <mergeCell ref="BRE4:BRF4"/>
    <mergeCell ref="BRG4:BRH4"/>
    <mergeCell ref="BRI4:BRJ4"/>
    <mergeCell ref="BRK4:BRL4"/>
    <mergeCell ref="BRM4:BRN4"/>
    <mergeCell ref="BRO4:BRP4"/>
    <mergeCell ref="BQS4:BQT4"/>
    <mergeCell ref="BQU4:BQV4"/>
    <mergeCell ref="BQW4:BQX4"/>
    <mergeCell ref="BQY4:BQZ4"/>
    <mergeCell ref="BRA4:BRB4"/>
    <mergeCell ref="BRC4:BRD4"/>
    <mergeCell ref="BQG4:BQH4"/>
    <mergeCell ref="BQI4:BQJ4"/>
    <mergeCell ref="BQK4:BQL4"/>
    <mergeCell ref="BQM4:BQN4"/>
    <mergeCell ref="BQO4:BQP4"/>
    <mergeCell ref="BQQ4:BQR4"/>
    <mergeCell ref="BPU4:BPV4"/>
    <mergeCell ref="BPW4:BPX4"/>
    <mergeCell ref="BPY4:BPZ4"/>
    <mergeCell ref="BQA4:BQB4"/>
    <mergeCell ref="BQC4:BQD4"/>
    <mergeCell ref="BQE4:BQF4"/>
    <mergeCell ref="BPI4:BPJ4"/>
    <mergeCell ref="BPK4:BPL4"/>
    <mergeCell ref="BPM4:BPN4"/>
    <mergeCell ref="BPO4:BPP4"/>
    <mergeCell ref="BPQ4:BPR4"/>
    <mergeCell ref="BPS4:BPT4"/>
    <mergeCell ref="BOW4:BOX4"/>
    <mergeCell ref="BOY4:BOZ4"/>
    <mergeCell ref="BPA4:BPB4"/>
    <mergeCell ref="BPC4:BPD4"/>
    <mergeCell ref="BPE4:BPF4"/>
    <mergeCell ref="BPG4:BPH4"/>
    <mergeCell ref="BOK4:BOL4"/>
    <mergeCell ref="BOM4:BON4"/>
    <mergeCell ref="BOO4:BOP4"/>
    <mergeCell ref="BOQ4:BOR4"/>
    <mergeCell ref="BOS4:BOT4"/>
    <mergeCell ref="BOU4:BOV4"/>
    <mergeCell ref="BNY4:BNZ4"/>
    <mergeCell ref="BOA4:BOB4"/>
    <mergeCell ref="BOC4:BOD4"/>
    <mergeCell ref="BOE4:BOF4"/>
    <mergeCell ref="BOG4:BOH4"/>
    <mergeCell ref="BOI4:BOJ4"/>
    <mergeCell ref="BNM4:BNN4"/>
    <mergeCell ref="BNO4:BNP4"/>
    <mergeCell ref="BNQ4:BNR4"/>
    <mergeCell ref="BNS4:BNT4"/>
    <mergeCell ref="BNU4:BNV4"/>
    <mergeCell ref="BNW4:BNX4"/>
    <mergeCell ref="BNA4:BNB4"/>
    <mergeCell ref="BNC4:BND4"/>
    <mergeCell ref="BNE4:BNF4"/>
    <mergeCell ref="BNG4:BNH4"/>
    <mergeCell ref="BNI4:BNJ4"/>
    <mergeCell ref="BNK4:BNL4"/>
    <mergeCell ref="BMO4:BMP4"/>
    <mergeCell ref="BMQ4:BMR4"/>
    <mergeCell ref="BMS4:BMT4"/>
    <mergeCell ref="BMU4:BMV4"/>
    <mergeCell ref="BMW4:BMX4"/>
    <mergeCell ref="BMY4:BMZ4"/>
    <mergeCell ref="BMC4:BMD4"/>
    <mergeCell ref="BME4:BMF4"/>
    <mergeCell ref="BMG4:BMH4"/>
    <mergeCell ref="BMI4:BMJ4"/>
    <mergeCell ref="BMK4:BML4"/>
    <mergeCell ref="BMM4:BMN4"/>
    <mergeCell ref="BLQ4:BLR4"/>
    <mergeCell ref="BLS4:BLT4"/>
    <mergeCell ref="BLU4:BLV4"/>
    <mergeCell ref="BLW4:BLX4"/>
    <mergeCell ref="BLY4:BLZ4"/>
    <mergeCell ref="BMA4:BMB4"/>
    <mergeCell ref="BLE4:BLF4"/>
    <mergeCell ref="BLG4:BLH4"/>
    <mergeCell ref="BLI4:BLJ4"/>
    <mergeCell ref="BLK4:BLL4"/>
    <mergeCell ref="BLM4:BLN4"/>
    <mergeCell ref="BLO4:BLP4"/>
    <mergeCell ref="BKS4:BKT4"/>
    <mergeCell ref="BKU4:BKV4"/>
    <mergeCell ref="BKW4:BKX4"/>
    <mergeCell ref="BKY4:BKZ4"/>
    <mergeCell ref="BLA4:BLB4"/>
    <mergeCell ref="BLC4:BLD4"/>
    <mergeCell ref="BKG4:BKH4"/>
    <mergeCell ref="BKI4:BKJ4"/>
    <mergeCell ref="BKK4:BKL4"/>
    <mergeCell ref="BKM4:BKN4"/>
    <mergeCell ref="BKO4:BKP4"/>
    <mergeCell ref="BKQ4:BKR4"/>
    <mergeCell ref="BJU4:BJV4"/>
    <mergeCell ref="BJW4:BJX4"/>
    <mergeCell ref="BJY4:BJZ4"/>
    <mergeCell ref="BKA4:BKB4"/>
    <mergeCell ref="BKC4:BKD4"/>
    <mergeCell ref="BKE4:BKF4"/>
    <mergeCell ref="BJI4:BJJ4"/>
    <mergeCell ref="BJK4:BJL4"/>
    <mergeCell ref="BJM4:BJN4"/>
    <mergeCell ref="BJO4:BJP4"/>
    <mergeCell ref="BJQ4:BJR4"/>
    <mergeCell ref="BJS4:BJT4"/>
    <mergeCell ref="BIW4:BIX4"/>
    <mergeCell ref="BIY4:BIZ4"/>
    <mergeCell ref="BJA4:BJB4"/>
    <mergeCell ref="BJC4:BJD4"/>
    <mergeCell ref="BJE4:BJF4"/>
    <mergeCell ref="BJG4:BJH4"/>
    <mergeCell ref="BIK4:BIL4"/>
    <mergeCell ref="BIM4:BIN4"/>
    <mergeCell ref="BIO4:BIP4"/>
    <mergeCell ref="BIQ4:BIR4"/>
    <mergeCell ref="BIS4:BIT4"/>
    <mergeCell ref="BIU4:BIV4"/>
    <mergeCell ref="BHY4:BHZ4"/>
    <mergeCell ref="BIA4:BIB4"/>
    <mergeCell ref="BIC4:BID4"/>
    <mergeCell ref="BIE4:BIF4"/>
    <mergeCell ref="BIG4:BIH4"/>
    <mergeCell ref="BII4:BIJ4"/>
    <mergeCell ref="BHM4:BHN4"/>
    <mergeCell ref="BHO4:BHP4"/>
    <mergeCell ref="BHQ4:BHR4"/>
    <mergeCell ref="BHS4:BHT4"/>
    <mergeCell ref="BHU4:BHV4"/>
    <mergeCell ref="BHW4:BHX4"/>
    <mergeCell ref="BHA4:BHB4"/>
    <mergeCell ref="BHC4:BHD4"/>
    <mergeCell ref="BHE4:BHF4"/>
    <mergeCell ref="BHG4:BHH4"/>
    <mergeCell ref="BHI4:BHJ4"/>
    <mergeCell ref="BHK4:BHL4"/>
    <mergeCell ref="BGO4:BGP4"/>
    <mergeCell ref="BGQ4:BGR4"/>
    <mergeCell ref="BGS4:BGT4"/>
    <mergeCell ref="BGU4:BGV4"/>
    <mergeCell ref="BGW4:BGX4"/>
    <mergeCell ref="BGY4:BGZ4"/>
    <mergeCell ref="BGC4:BGD4"/>
    <mergeCell ref="BGE4:BGF4"/>
    <mergeCell ref="BGG4:BGH4"/>
    <mergeCell ref="BGI4:BGJ4"/>
    <mergeCell ref="BGK4:BGL4"/>
    <mergeCell ref="BGM4:BGN4"/>
    <mergeCell ref="BFQ4:BFR4"/>
    <mergeCell ref="BFS4:BFT4"/>
    <mergeCell ref="BFU4:BFV4"/>
    <mergeCell ref="BFW4:BFX4"/>
    <mergeCell ref="BFY4:BFZ4"/>
    <mergeCell ref="BGA4:BGB4"/>
    <mergeCell ref="BFE4:BFF4"/>
    <mergeCell ref="BFG4:BFH4"/>
    <mergeCell ref="BFI4:BFJ4"/>
    <mergeCell ref="BFK4:BFL4"/>
    <mergeCell ref="BFM4:BFN4"/>
    <mergeCell ref="BFO4:BFP4"/>
    <mergeCell ref="BES4:BET4"/>
    <mergeCell ref="BEU4:BEV4"/>
    <mergeCell ref="BEW4:BEX4"/>
    <mergeCell ref="BEY4:BEZ4"/>
    <mergeCell ref="BFA4:BFB4"/>
    <mergeCell ref="BFC4:BFD4"/>
    <mergeCell ref="BEG4:BEH4"/>
    <mergeCell ref="BEI4:BEJ4"/>
    <mergeCell ref="BEK4:BEL4"/>
    <mergeCell ref="BEM4:BEN4"/>
    <mergeCell ref="BEO4:BEP4"/>
    <mergeCell ref="BEQ4:BER4"/>
    <mergeCell ref="BDU4:BDV4"/>
    <mergeCell ref="BDW4:BDX4"/>
    <mergeCell ref="BDY4:BDZ4"/>
    <mergeCell ref="BEA4:BEB4"/>
    <mergeCell ref="BEC4:BED4"/>
    <mergeCell ref="BEE4:BEF4"/>
    <mergeCell ref="BDI4:BDJ4"/>
    <mergeCell ref="BDK4:BDL4"/>
    <mergeCell ref="BDM4:BDN4"/>
    <mergeCell ref="BDO4:BDP4"/>
    <mergeCell ref="BDQ4:BDR4"/>
    <mergeCell ref="BDS4:BDT4"/>
    <mergeCell ref="BCW4:BCX4"/>
    <mergeCell ref="BCY4:BCZ4"/>
    <mergeCell ref="BDA4:BDB4"/>
    <mergeCell ref="BDC4:BDD4"/>
    <mergeCell ref="BDE4:BDF4"/>
    <mergeCell ref="BDG4:BDH4"/>
    <mergeCell ref="BCK4:BCL4"/>
    <mergeCell ref="BCM4:BCN4"/>
    <mergeCell ref="BCO4:BCP4"/>
    <mergeCell ref="BCQ4:BCR4"/>
    <mergeCell ref="BCS4:BCT4"/>
    <mergeCell ref="BCU4:BCV4"/>
    <mergeCell ref="BBY4:BBZ4"/>
    <mergeCell ref="BCA4:BCB4"/>
    <mergeCell ref="BCC4:BCD4"/>
    <mergeCell ref="BCE4:BCF4"/>
    <mergeCell ref="BCG4:BCH4"/>
    <mergeCell ref="BCI4:BCJ4"/>
    <mergeCell ref="BBM4:BBN4"/>
    <mergeCell ref="BBO4:BBP4"/>
    <mergeCell ref="BBQ4:BBR4"/>
    <mergeCell ref="BBS4:BBT4"/>
    <mergeCell ref="BBU4:BBV4"/>
    <mergeCell ref="BBW4:BBX4"/>
    <mergeCell ref="BBA4:BBB4"/>
    <mergeCell ref="BBC4:BBD4"/>
    <mergeCell ref="BBE4:BBF4"/>
    <mergeCell ref="BBG4:BBH4"/>
    <mergeCell ref="BBI4:BBJ4"/>
    <mergeCell ref="BBK4:BBL4"/>
    <mergeCell ref="BAO4:BAP4"/>
    <mergeCell ref="BAQ4:BAR4"/>
    <mergeCell ref="BAS4:BAT4"/>
    <mergeCell ref="BAU4:BAV4"/>
    <mergeCell ref="BAW4:BAX4"/>
    <mergeCell ref="BAY4:BAZ4"/>
    <mergeCell ref="BAC4:BAD4"/>
    <mergeCell ref="BAE4:BAF4"/>
    <mergeCell ref="BAG4:BAH4"/>
    <mergeCell ref="BAI4:BAJ4"/>
    <mergeCell ref="BAK4:BAL4"/>
    <mergeCell ref="BAM4:BAN4"/>
    <mergeCell ref="AZQ4:AZR4"/>
    <mergeCell ref="AZS4:AZT4"/>
    <mergeCell ref="AZU4:AZV4"/>
    <mergeCell ref="AZW4:AZX4"/>
    <mergeCell ref="AZY4:AZZ4"/>
    <mergeCell ref="BAA4:BAB4"/>
    <mergeCell ref="AZE4:AZF4"/>
    <mergeCell ref="AZG4:AZH4"/>
    <mergeCell ref="AZI4:AZJ4"/>
    <mergeCell ref="AZK4:AZL4"/>
    <mergeCell ref="AZM4:AZN4"/>
    <mergeCell ref="AZO4:AZP4"/>
    <mergeCell ref="AYS4:AYT4"/>
    <mergeCell ref="AYU4:AYV4"/>
    <mergeCell ref="AYW4:AYX4"/>
    <mergeCell ref="AYY4:AYZ4"/>
    <mergeCell ref="AZA4:AZB4"/>
    <mergeCell ref="AZC4:AZD4"/>
    <mergeCell ref="AYG4:AYH4"/>
    <mergeCell ref="AYI4:AYJ4"/>
    <mergeCell ref="AYK4:AYL4"/>
    <mergeCell ref="AYM4:AYN4"/>
    <mergeCell ref="AYO4:AYP4"/>
    <mergeCell ref="AYQ4:AYR4"/>
    <mergeCell ref="AXU4:AXV4"/>
    <mergeCell ref="AXW4:AXX4"/>
    <mergeCell ref="AXY4:AXZ4"/>
    <mergeCell ref="AYA4:AYB4"/>
    <mergeCell ref="AYC4:AYD4"/>
    <mergeCell ref="AYE4:AYF4"/>
    <mergeCell ref="AXI4:AXJ4"/>
    <mergeCell ref="AXK4:AXL4"/>
    <mergeCell ref="AXM4:AXN4"/>
    <mergeCell ref="AXO4:AXP4"/>
    <mergeCell ref="AXQ4:AXR4"/>
    <mergeCell ref="AXS4:AXT4"/>
    <mergeCell ref="AWW4:AWX4"/>
    <mergeCell ref="AWY4:AWZ4"/>
    <mergeCell ref="AXA4:AXB4"/>
    <mergeCell ref="AXC4:AXD4"/>
    <mergeCell ref="AXE4:AXF4"/>
    <mergeCell ref="AXG4:AXH4"/>
    <mergeCell ref="AWK4:AWL4"/>
    <mergeCell ref="AWM4:AWN4"/>
    <mergeCell ref="AWO4:AWP4"/>
    <mergeCell ref="AWQ4:AWR4"/>
    <mergeCell ref="AWS4:AWT4"/>
    <mergeCell ref="AWU4:AWV4"/>
    <mergeCell ref="AVY4:AVZ4"/>
    <mergeCell ref="AWA4:AWB4"/>
    <mergeCell ref="AWC4:AWD4"/>
    <mergeCell ref="AWE4:AWF4"/>
    <mergeCell ref="AWG4:AWH4"/>
    <mergeCell ref="AWI4:AWJ4"/>
    <mergeCell ref="AVM4:AVN4"/>
    <mergeCell ref="AVO4:AVP4"/>
    <mergeCell ref="AVQ4:AVR4"/>
    <mergeCell ref="AVS4:AVT4"/>
    <mergeCell ref="AVU4:AVV4"/>
    <mergeCell ref="AVW4:AVX4"/>
    <mergeCell ref="AVA4:AVB4"/>
    <mergeCell ref="AVC4:AVD4"/>
    <mergeCell ref="AVE4:AVF4"/>
    <mergeCell ref="AVG4:AVH4"/>
    <mergeCell ref="AVI4:AVJ4"/>
    <mergeCell ref="AVK4:AVL4"/>
    <mergeCell ref="AUO4:AUP4"/>
    <mergeCell ref="AUQ4:AUR4"/>
    <mergeCell ref="AUS4:AUT4"/>
    <mergeCell ref="AUU4:AUV4"/>
    <mergeCell ref="AUW4:AUX4"/>
    <mergeCell ref="AUY4:AUZ4"/>
    <mergeCell ref="AUC4:AUD4"/>
    <mergeCell ref="AUE4:AUF4"/>
    <mergeCell ref="AUG4:AUH4"/>
    <mergeCell ref="AUI4:AUJ4"/>
    <mergeCell ref="AUK4:AUL4"/>
    <mergeCell ref="AUM4:AUN4"/>
    <mergeCell ref="ATQ4:ATR4"/>
    <mergeCell ref="ATS4:ATT4"/>
    <mergeCell ref="ATU4:ATV4"/>
    <mergeCell ref="ATW4:ATX4"/>
    <mergeCell ref="ATY4:ATZ4"/>
    <mergeCell ref="AUA4:AUB4"/>
    <mergeCell ref="ATE4:ATF4"/>
    <mergeCell ref="ATG4:ATH4"/>
    <mergeCell ref="ATI4:ATJ4"/>
    <mergeCell ref="ATK4:ATL4"/>
    <mergeCell ref="ATM4:ATN4"/>
    <mergeCell ref="ATO4:ATP4"/>
    <mergeCell ref="ASS4:AST4"/>
    <mergeCell ref="ASU4:ASV4"/>
    <mergeCell ref="ASW4:ASX4"/>
    <mergeCell ref="ASY4:ASZ4"/>
    <mergeCell ref="ATA4:ATB4"/>
    <mergeCell ref="ATC4:ATD4"/>
    <mergeCell ref="ASG4:ASH4"/>
    <mergeCell ref="ASI4:ASJ4"/>
    <mergeCell ref="ASK4:ASL4"/>
    <mergeCell ref="ASM4:ASN4"/>
    <mergeCell ref="ASO4:ASP4"/>
    <mergeCell ref="ASQ4:ASR4"/>
    <mergeCell ref="ARU4:ARV4"/>
    <mergeCell ref="ARW4:ARX4"/>
    <mergeCell ref="ARY4:ARZ4"/>
    <mergeCell ref="ASA4:ASB4"/>
    <mergeCell ref="ASC4:ASD4"/>
    <mergeCell ref="ASE4:ASF4"/>
    <mergeCell ref="ARI4:ARJ4"/>
    <mergeCell ref="ARK4:ARL4"/>
    <mergeCell ref="ARM4:ARN4"/>
    <mergeCell ref="ARO4:ARP4"/>
    <mergeCell ref="ARQ4:ARR4"/>
    <mergeCell ref="ARS4:ART4"/>
    <mergeCell ref="AQW4:AQX4"/>
    <mergeCell ref="AQY4:AQZ4"/>
    <mergeCell ref="ARA4:ARB4"/>
    <mergeCell ref="ARC4:ARD4"/>
    <mergeCell ref="ARE4:ARF4"/>
    <mergeCell ref="ARG4:ARH4"/>
    <mergeCell ref="AQK4:AQL4"/>
    <mergeCell ref="AQM4:AQN4"/>
    <mergeCell ref="AQO4:AQP4"/>
    <mergeCell ref="AQQ4:AQR4"/>
    <mergeCell ref="AQS4:AQT4"/>
    <mergeCell ref="AQU4:AQV4"/>
    <mergeCell ref="APY4:APZ4"/>
    <mergeCell ref="AQA4:AQB4"/>
    <mergeCell ref="AQC4:AQD4"/>
    <mergeCell ref="AQE4:AQF4"/>
    <mergeCell ref="AQG4:AQH4"/>
    <mergeCell ref="AQI4:AQJ4"/>
    <mergeCell ref="APM4:APN4"/>
    <mergeCell ref="APO4:APP4"/>
    <mergeCell ref="APQ4:APR4"/>
    <mergeCell ref="APS4:APT4"/>
    <mergeCell ref="APU4:APV4"/>
    <mergeCell ref="APW4:APX4"/>
    <mergeCell ref="APA4:APB4"/>
    <mergeCell ref="APC4:APD4"/>
    <mergeCell ref="APE4:APF4"/>
    <mergeCell ref="APG4:APH4"/>
    <mergeCell ref="API4:APJ4"/>
    <mergeCell ref="APK4:APL4"/>
    <mergeCell ref="AOO4:AOP4"/>
    <mergeCell ref="AOQ4:AOR4"/>
    <mergeCell ref="AOS4:AOT4"/>
    <mergeCell ref="AOU4:AOV4"/>
    <mergeCell ref="AOW4:AOX4"/>
    <mergeCell ref="AOY4:AOZ4"/>
    <mergeCell ref="AOC4:AOD4"/>
    <mergeCell ref="AOE4:AOF4"/>
    <mergeCell ref="AOG4:AOH4"/>
    <mergeCell ref="AOI4:AOJ4"/>
    <mergeCell ref="AOK4:AOL4"/>
    <mergeCell ref="AOM4:AON4"/>
    <mergeCell ref="ANQ4:ANR4"/>
    <mergeCell ref="ANS4:ANT4"/>
    <mergeCell ref="ANU4:ANV4"/>
    <mergeCell ref="ANW4:ANX4"/>
    <mergeCell ref="ANY4:ANZ4"/>
    <mergeCell ref="AOA4:AOB4"/>
    <mergeCell ref="ANE4:ANF4"/>
    <mergeCell ref="ANG4:ANH4"/>
    <mergeCell ref="ANI4:ANJ4"/>
    <mergeCell ref="ANK4:ANL4"/>
    <mergeCell ref="ANM4:ANN4"/>
    <mergeCell ref="ANO4:ANP4"/>
    <mergeCell ref="AMS4:AMT4"/>
    <mergeCell ref="AMU4:AMV4"/>
    <mergeCell ref="AMW4:AMX4"/>
    <mergeCell ref="AMY4:AMZ4"/>
    <mergeCell ref="ANA4:ANB4"/>
    <mergeCell ref="ANC4:AND4"/>
    <mergeCell ref="AMG4:AMH4"/>
    <mergeCell ref="AMI4:AMJ4"/>
    <mergeCell ref="AMK4:AML4"/>
    <mergeCell ref="AMM4:AMN4"/>
    <mergeCell ref="AMO4:AMP4"/>
    <mergeCell ref="AMQ4:AMR4"/>
    <mergeCell ref="ALU4:ALV4"/>
    <mergeCell ref="ALW4:ALX4"/>
    <mergeCell ref="ALY4:ALZ4"/>
    <mergeCell ref="AMA4:AMB4"/>
    <mergeCell ref="AMC4:AMD4"/>
    <mergeCell ref="AME4:AMF4"/>
    <mergeCell ref="ALI4:ALJ4"/>
    <mergeCell ref="ALK4:ALL4"/>
    <mergeCell ref="ALM4:ALN4"/>
    <mergeCell ref="ALO4:ALP4"/>
    <mergeCell ref="ALQ4:ALR4"/>
    <mergeCell ref="ALS4:ALT4"/>
    <mergeCell ref="AKW4:AKX4"/>
    <mergeCell ref="AKY4:AKZ4"/>
    <mergeCell ref="ALA4:ALB4"/>
    <mergeCell ref="ALC4:ALD4"/>
    <mergeCell ref="ALE4:ALF4"/>
    <mergeCell ref="ALG4:ALH4"/>
    <mergeCell ref="AKK4:AKL4"/>
    <mergeCell ref="AKM4:AKN4"/>
    <mergeCell ref="AKO4:AKP4"/>
    <mergeCell ref="AKQ4:AKR4"/>
    <mergeCell ref="AKS4:AKT4"/>
    <mergeCell ref="AKU4:AKV4"/>
    <mergeCell ref="AJY4:AJZ4"/>
    <mergeCell ref="AKA4:AKB4"/>
    <mergeCell ref="AKC4:AKD4"/>
    <mergeCell ref="AKE4:AKF4"/>
    <mergeCell ref="AKG4:AKH4"/>
    <mergeCell ref="AKI4:AKJ4"/>
    <mergeCell ref="AJM4:AJN4"/>
    <mergeCell ref="AJO4:AJP4"/>
    <mergeCell ref="AJQ4:AJR4"/>
    <mergeCell ref="AJS4:AJT4"/>
    <mergeCell ref="AJU4:AJV4"/>
    <mergeCell ref="AJW4:AJX4"/>
    <mergeCell ref="AJA4:AJB4"/>
    <mergeCell ref="AJC4:AJD4"/>
    <mergeCell ref="AJE4:AJF4"/>
    <mergeCell ref="AJG4:AJH4"/>
    <mergeCell ref="AJI4:AJJ4"/>
    <mergeCell ref="AJK4:AJL4"/>
    <mergeCell ref="AIO4:AIP4"/>
    <mergeCell ref="AIQ4:AIR4"/>
    <mergeCell ref="AIS4:AIT4"/>
    <mergeCell ref="AIU4:AIV4"/>
    <mergeCell ref="AIW4:AIX4"/>
    <mergeCell ref="AIY4:AIZ4"/>
    <mergeCell ref="AIC4:AID4"/>
    <mergeCell ref="AIE4:AIF4"/>
    <mergeCell ref="AIG4:AIH4"/>
    <mergeCell ref="AII4:AIJ4"/>
    <mergeCell ref="AIK4:AIL4"/>
    <mergeCell ref="AIM4:AIN4"/>
    <mergeCell ref="AHQ4:AHR4"/>
    <mergeCell ref="AHS4:AHT4"/>
    <mergeCell ref="AHU4:AHV4"/>
    <mergeCell ref="AHW4:AHX4"/>
    <mergeCell ref="AHY4:AHZ4"/>
    <mergeCell ref="AIA4:AIB4"/>
    <mergeCell ref="AHE4:AHF4"/>
    <mergeCell ref="AHG4:AHH4"/>
    <mergeCell ref="AHI4:AHJ4"/>
    <mergeCell ref="AHK4:AHL4"/>
    <mergeCell ref="AHM4:AHN4"/>
    <mergeCell ref="AHO4:AHP4"/>
    <mergeCell ref="AGS4:AGT4"/>
    <mergeCell ref="AGU4:AGV4"/>
    <mergeCell ref="AGW4:AGX4"/>
    <mergeCell ref="AGY4:AGZ4"/>
    <mergeCell ref="AHA4:AHB4"/>
    <mergeCell ref="AHC4:AHD4"/>
    <mergeCell ref="AGG4:AGH4"/>
    <mergeCell ref="AGI4:AGJ4"/>
    <mergeCell ref="AGK4:AGL4"/>
    <mergeCell ref="AGM4:AGN4"/>
    <mergeCell ref="AGO4:AGP4"/>
    <mergeCell ref="AGQ4:AGR4"/>
    <mergeCell ref="AFU4:AFV4"/>
    <mergeCell ref="AFW4:AFX4"/>
    <mergeCell ref="AFY4:AFZ4"/>
    <mergeCell ref="AGA4:AGB4"/>
    <mergeCell ref="AGC4:AGD4"/>
    <mergeCell ref="AGE4:AGF4"/>
    <mergeCell ref="AFI4:AFJ4"/>
    <mergeCell ref="AFK4:AFL4"/>
    <mergeCell ref="AFM4:AFN4"/>
    <mergeCell ref="AFO4:AFP4"/>
    <mergeCell ref="AFQ4:AFR4"/>
    <mergeCell ref="AFS4:AFT4"/>
    <mergeCell ref="AEW4:AEX4"/>
    <mergeCell ref="AEY4:AEZ4"/>
    <mergeCell ref="AFA4:AFB4"/>
    <mergeCell ref="AFC4:AFD4"/>
    <mergeCell ref="AFE4:AFF4"/>
    <mergeCell ref="AFG4:AFH4"/>
    <mergeCell ref="AEK4:AEL4"/>
    <mergeCell ref="AEM4:AEN4"/>
    <mergeCell ref="AEO4:AEP4"/>
    <mergeCell ref="AEQ4:AER4"/>
    <mergeCell ref="AES4:AET4"/>
    <mergeCell ref="AEU4:AEV4"/>
    <mergeCell ref="ADY4:ADZ4"/>
    <mergeCell ref="AEA4:AEB4"/>
    <mergeCell ref="AEC4:AED4"/>
    <mergeCell ref="AEE4:AEF4"/>
    <mergeCell ref="AEG4:AEH4"/>
    <mergeCell ref="AEI4:AEJ4"/>
    <mergeCell ref="ADM4:ADN4"/>
    <mergeCell ref="ADO4:ADP4"/>
    <mergeCell ref="ADQ4:ADR4"/>
    <mergeCell ref="ADS4:ADT4"/>
    <mergeCell ref="ADU4:ADV4"/>
    <mergeCell ref="ADW4:ADX4"/>
    <mergeCell ref="ADA4:ADB4"/>
    <mergeCell ref="ADC4:ADD4"/>
    <mergeCell ref="ADE4:ADF4"/>
    <mergeCell ref="ADG4:ADH4"/>
    <mergeCell ref="ADI4:ADJ4"/>
    <mergeCell ref="ADK4:ADL4"/>
    <mergeCell ref="ACO4:ACP4"/>
    <mergeCell ref="ACQ4:ACR4"/>
    <mergeCell ref="ACS4:ACT4"/>
    <mergeCell ref="ACU4:ACV4"/>
    <mergeCell ref="ACW4:ACX4"/>
    <mergeCell ref="ACY4:ACZ4"/>
    <mergeCell ref="ACC4:ACD4"/>
    <mergeCell ref="ACE4:ACF4"/>
    <mergeCell ref="ACG4:ACH4"/>
    <mergeCell ref="ACI4:ACJ4"/>
    <mergeCell ref="ACK4:ACL4"/>
    <mergeCell ref="ACM4:ACN4"/>
    <mergeCell ref="ABQ4:ABR4"/>
    <mergeCell ref="ABS4:ABT4"/>
    <mergeCell ref="ABU4:ABV4"/>
    <mergeCell ref="ABW4:ABX4"/>
    <mergeCell ref="ABY4:ABZ4"/>
    <mergeCell ref="ACA4:ACB4"/>
    <mergeCell ref="ABE4:ABF4"/>
    <mergeCell ref="ABG4:ABH4"/>
    <mergeCell ref="ABI4:ABJ4"/>
    <mergeCell ref="ABK4:ABL4"/>
    <mergeCell ref="ABM4:ABN4"/>
    <mergeCell ref="ABO4:ABP4"/>
    <mergeCell ref="AAS4:AAT4"/>
    <mergeCell ref="AAU4:AAV4"/>
    <mergeCell ref="AAW4:AAX4"/>
    <mergeCell ref="AAY4:AAZ4"/>
    <mergeCell ref="ABA4:ABB4"/>
    <mergeCell ref="ABC4:ABD4"/>
    <mergeCell ref="AAG4:AAH4"/>
    <mergeCell ref="AAI4:AAJ4"/>
    <mergeCell ref="AAK4:AAL4"/>
    <mergeCell ref="AAM4:AAN4"/>
    <mergeCell ref="AAO4:AAP4"/>
    <mergeCell ref="AAQ4:AAR4"/>
    <mergeCell ref="ZU4:ZV4"/>
    <mergeCell ref="ZW4:ZX4"/>
    <mergeCell ref="ZY4:ZZ4"/>
    <mergeCell ref="AAA4:AAB4"/>
    <mergeCell ref="AAC4:AAD4"/>
    <mergeCell ref="AAE4:AAF4"/>
    <mergeCell ref="ZI4:ZJ4"/>
    <mergeCell ref="ZK4:ZL4"/>
    <mergeCell ref="ZM4:ZN4"/>
    <mergeCell ref="ZO4:ZP4"/>
    <mergeCell ref="ZQ4:ZR4"/>
    <mergeCell ref="ZS4:ZT4"/>
    <mergeCell ref="YW4:YX4"/>
    <mergeCell ref="YY4:YZ4"/>
    <mergeCell ref="ZA4:ZB4"/>
    <mergeCell ref="ZC4:ZD4"/>
    <mergeCell ref="ZE4:ZF4"/>
    <mergeCell ref="ZG4:ZH4"/>
    <mergeCell ref="YK4:YL4"/>
    <mergeCell ref="YM4:YN4"/>
    <mergeCell ref="YO4:YP4"/>
    <mergeCell ref="YQ4:YR4"/>
    <mergeCell ref="YS4:YT4"/>
    <mergeCell ref="YU4:YV4"/>
    <mergeCell ref="XY4:XZ4"/>
    <mergeCell ref="YA4:YB4"/>
    <mergeCell ref="YC4:YD4"/>
    <mergeCell ref="YE4:YF4"/>
    <mergeCell ref="YG4:YH4"/>
    <mergeCell ref="YI4:YJ4"/>
    <mergeCell ref="XM4:XN4"/>
    <mergeCell ref="XO4:XP4"/>
    <mergeCell ref="XQ4:XR4"/>
    <mergeCell ref="XS4:XT4"/>
    <mergeCell ref="XU4:XV4"/>
    <mergeCell ref="XW4:XX4"/>
    <mergeCell ref="XA4:XB4"/>
    <mergeCell ref="XC4:XD4"/>
    <mergeCell ref="XE4:XF4"/>
    <mergeCell ref="XG4:XH4"/>
    <mergeCell ref="XI4:XJ4"/>
    <mergeCell ref="XK4:XL4"/>
    <mergeCell ref="WO4:WP4"/>
    <mergeCell ref="WQ4:WR4"/>
    <mergeCell ref="WS4:WT4"/>
    <mergeCell ref="WU4:WV4"/>
    <mergeCell ref="WW4:WX4"/>
    <mergeCell ref="WY4:WZ4"/>
    <mergeCell ref="WC4:WD4"/>
    <mergeCell ref="WE4:WF4"/>
    <mergeCell ref="WG4:WH4"/>
    <mergeCell ref="WI4:WJ4"/>
    <mergeCell ref="WK4:WL4"/>
    <mergeCell ref="WM4:WN4"/>
    <mergeCell ref="VQ4:VR4"/>
    <mergeCell ref="VS4:VT4"/>
    <mergeCell ref="VU4:VV4"/>
    <mergeCell ref="VW4:VX4"/>
    <mergeCell ref="VY4:VZ4"/>
    <mergeCell ref="WA4:WB4"/>
    <mergeCell ref="VE4:VF4"/>
    <mergeCell ref="VG4:VH4"/>
    <mergeCell ref="VI4:VJ4"/>
    <mergeCell ref="VK4:VL4"/>
    <mergeCell ref="VM4:VN4"/>
    <mergeCell ref="VO4:VP4"/>
    <mergeCell ref="US4:UT4"/>
    <mergeCell ref="UU4:UV4"/>
    <mergeCell ref="UW4:UX4"/>
    <mergeCell ref="UY4:UZ4"/>
    <mergeCell ref="VA4:VB4"/>
    <mergeCell ref="VC4:VD4"/>
    <mergeCell ref="UG4:UH4"/>
    <mergeCell ref="UI4:UJ4"/>
    <mergeCell ref="UK4:UL4"/>
    <mergeCell ref="UM4:UN4"/>
    <mergeCell ref="UO4:UP4"/>
    <mergeCell ref="UQ4:UR4"/>
    <mergeCell ref="TU4:TV4"/>
    <mergeCell ref="TW4:TX4"/>
    <mergeCell ref="TY4:TZ4"/>
    <mergeCell ref="UA4:UB4"/>
    <mergeCell ref="UC4:UD4"/>
    <mergeCell ref="UE4:UF4"/>
    <mergeCell ref="TI4:TJ4"/>
    <mergeCell ref="TK4:TL4"/>
    <mergeCell ref="TM4:TN4"/>
    <mergeCell ref="TO4:TP4"/>
    <mergeCell ref="TQ4:TR4"/>
    <mergeCell ref="TS4:TT4"/>
    <mergeCell ref="SW4:SX4"/>
    <mergeCell ref="SY4:SZ4"/>
    <mergeCell ref="TA4:TB4"/>
    <mergeCell ref="TC4:TD4"/>
    <mergeCell ref="TE4:TF4"/>
    <mergeCell ref="TG4:TH4"/>
    <mergeCell ref="SK4:SL4"/>
    <mergeCell ref="SM4:SN4"/>
    <mergeCell ref="SO4:SP4"/>
    <mergeCell ref="SQ4:SR4"/>
    <mergeCell ref="SS4:ST4"/>
    <mergeCell ref="SU4:SV4"/>
    <mergeCell ref="RY4:RZ4"/>
    <mergeCell ref="SA4:SB4"/>
    <mergeCell ref="SC4:SD4"/>
    <mergeCell ref="SE4:SF4"/>
    <mergeCell ref="SG4:SH4"/>
    <mergeCell ref="SI4:SJ4"/>
    <mergeCell ref="RM4:RN4"/>
    <mergeCell ref="RO4:RP4"/>
    <mergeCell ref="RQ4:RR4"/>
    <mergeCell ref="RS4:RT4"/>
    <mergeCell ref="RU4:RV4"/>
    <mergeCell ref="RW4:RX4"/>
    <mergeCell ref="RA4:RB4"/>
    <mergeCell ref="RC4:RD4"/>
    <mergeCell ref="RE4:RF4"/>
    <mergeCell ref="RG4:RH4"/>
    <mergeCell ref="RI4:RJ4"/>
    <mergeCell ref="RK4:RL4"/>
    <mergeCell ref="QO4:QP4"/>
    <mergeCell ref="QQ4:QR4"/>
    <mergeCell ref="QS4:QT4"/>
    <mergeCell ref="QU4:QV4"/>
    <mergeCell ref="QW4:QX4"/>
    <mergeCell ref="QY4:QZ4"/>
    <mergeCell ref="QC4:QD4"/>
    <mergeCell ref="QE4:QF4"/>
    <mergeCell ref="QG4:QH4"/>
    <mergeCell ref="QI4:QJ4"/>
    <mergeCell ref="QK4:QL4"/>
    <mergeCell ref="QM4:QN4"/>
    <mergeCell ref="PQ4:PR4"/>
    <mergeCell ref="PS4:PT4"/>
    <mergeCell ref="PU4:PV4"/>
    <mergeCell ref="PW4:PX4"/>
    <mergeCell ref="PY4:PZ4"/>
    <mergeCell ref="QA4:QB4"/>
    <mergeCell ref="PE4:PF4"/>
    <mergeCell ref="PG4:PH4"/>
    <mergeCell ref="PI4:PJ4"/>
    <mergeCell ref="PK4:PL4"/>
    <mergeCell ref="PM4:PN4"/>
    <mergeCell ref="PO4:PP4"/>
    <mergeCell ref="OS4:OT4"/>
    <mergeCell ref="OU4:OV4"/>
    <mergeCell ref="OW4:OX4"/>
    <mergeCell ref="OY4:OZ4"/>
    <mergeCell ref="PA4:PB4"/>
    <mergeCell ref="PC4:PD4"/>
    <mergeCell ref="OG4:OH4"/>
    <mergeCell ref="OI4:OJ4"/>
    <mergeCell ref="OK4:OL4"/>
    <mergeCell ref="OM4:ON4"/>
    <mergeCell ref="OO4:OP4"/>
    <mergeCell ref="OQ4:OR4"/>
    <mergeCell ref="NU4:NV4"/>
    <mergeCell ref="NW4:NX4"/>
    <mergeCell ref="NY4:NZ4"/>
    <mergeCell ref="OA4:OB4"/>
    <mergeCell ref="OC4:OD4"/>
    <mergeCell ref="OE4:OF4"/>
    <mergeCell ref="NI4:NJ4"/>
    <mergeCell ref="NK4:NL4"/>
    <mergeCell ref="NM4:NN4"/>
    <mergeCell ref="NO4:NP4"/>
    <mergeCell ref="NQ4:NR4"/>
    <mergeCell ref="NS4:NT4"/>
    <mergeCell ref="MW4:MX4"/>
    <mergeCell ref="MY4:MZ4"/>
    <mergeCell ref="NA4:NB4"/>
    <mergeCell ref="NC4:ND4"/>
    <mergeCell ref="NE4:NF4"/>
    <mergeCell ref="NG4:NH4"/>
    <mergeCell ref="MK4:ML4"/>
    <mergeCell ref="MM4:MN4"/>
    <mergeCell ref="MO4:MP4"/>
    <mergeCell ref="MQ4:MR4"/>
    <mergeCell ref="MS4:MT4"/>
    <mergeCell ref="MU4:MV4"/>
    <mergeCell ref="LY4:LZ4"/>
    <mergeCell ref="MA4:MB4"/>
    <mergeCell ref="MC4:MD4"/>
    <mergeCell ref="ME4:MF4"/>
    <mergeCell ref="MG4:MH4"/>
    <mergeCell ref="MI4:MJ4"/>
    <mergeCell ref="LM4:LN4"/>
    <mergeCell ref="LO4:LP4"/>
    <mergeCell ref="LQ4:LR4"/>
    <mergeCell ref="LS4:LT4"/>
    <mergeCell ref="LU4:LV4"/>
    <mergeCell ref="LW4:LX4"/>
    <mergeCell ref="LA4:LB4"/>
    <mergeCell ref="LC4:LD4"/>
    <mergeCell ref="LE4:LF4"/>
    <mergeCell ref="LG4:LH4"/>
    <mergeCell ref="LI4:LJ4"/>
    <mergeCell ref="LK4:LL4"/>
    <mergeCell ref="KO4:KP4"/>
    <mergeCell ref="KQ4:KR4"/>
    <mergeCell ref="KS4:KT4"/>
    <mergeCell ref="KU4:KV4"/>
    <mergeCell ref="KW4:KX4"/>
    <mergeCell ref="KY4:KZ4"/>
    <mergeCell ref="KC4:KD4"/>
    <mergeCell ref="KE4:KF4"/>
    <mergeCell ref="KG4:KH4"/>
    <mergeCell ref="KI4:KJ4"/>
    <mergeCell ref="KK4:KL4"/>
    <mergeCell ref="KM4:KN4"/>
    <mergeCell ref="JQ4:JR4"/>
    <mergeCell ref="JS4:JT4"/>
    <mergeCell ref="JU4:JV4"/>
    <mergeCell ref="JW4:JX4"/>
    <mergeCell ref="JY4:JZ4"/>
    <mergeCell ref="KA4:KB4"/>
    <mergeCell ref="JE4:JF4"/>
    <mergeCell ref="JG4:JH4"/>
    <mergeCell ref="JI4:JJ4"/>
    <mergeCell ref="JK4:JL4"/>
    <mergeCell ref="JM4:JN4"/>
    <mergeCell ref="JO4:JP4"/>
    <mergeCell ref="IS4:IT4"/>
    <mergeCell ref="IU4:IV4"/>
    <mergeCell ref="IW4:IX4"/>
    <mergeCell ref="IY4:IZ4"/>
    <mergeCell ref="JA4:JB4"/>
    <mergeCell ref="JC4:JD4"/>
    <mergeCell ref="IG4:IH4"/>
    <mergeCell ref="II4:IJ4"/>
    <mergeCell ref="IK4:IL4"/>
    <mergeCell ref="IM4:IN4"/>
    <mergeCell ref="IO4:IP4"/>
    <mergeCell ref="IQ4:IR4"/>
    <mergeCell ref="HU4:HV4"/>
    <mergeCell ref="HW4:HX4"/>
    <mergeCell ref="HY4:HZ4"/>
    <mergeCell ref="IA4:IB4"/>
    <mergeCell ref="IC4:ID4"/>
    <mergeCell ref="IE4:IF4"/>
    <mergeCell ref="HI4:HJ4"/>
    <mergeCell ref="HK4:HL4"/>
    <mergeCell ref="HM4:HN4"/>
    <mergeCell ref="HO4:HP4"/>
    <mergeCell ref="HQ4:HR4"/>
    <mergeCell ref="HS4:HT4"/>
    <mergeCell ref="GW4:GX4"/>
    <mergeCell ref="GY4:GZ4"/>
    <mergeCell ref="HA4:HB4"/>
    <mergeCell ref="HC4:HD4"/>
    <mergeCell ref="HE4:HF4"/>
    <mergeCell ref="HG4:HH4"/>
    <mergeCell ref="GK4:GL4"/>
    <mergeCell ref="GM4:GN4"/>
    <mergeCell ref="GO4:GP4"/>
    <mergeCell ref="GQ4:GR4"/>
    <mergeCell ref="GS4:GT4"/>
    <mergeCell ref="GU4:GV4"/>
    <mergeCell ref="FY4:FZ4"/>
    <mergeCell ref="GA4:GB4"/>
    <mergeCell ref="GC4:GD4"/>
    <mergeCell ref="GE4:GF4"/>
    <mergeCell ref="GG4:GH4"/>
    <mergeCell ref="GI4:GJ4"/>
    <mergeCell ref="FM4:FN4"/>
    <mergeCell ref="FO4:FP4"/>
    <mergeCell ref="FQ4:FR4"/>
    <mergeCell ref="FS4:FT4"/>
    <mergeCell ref="FU4:FV4"/>
    <mergeCell ref="FW4:FX4"/>
    <mergeCell ref="FA4:FB4"/>
    <mergeCell ref="FC4:FD4"/>
    <mergeCell ref="FE4:FF4"/>
    <mergeCell ref="FG4:FH4"/>
    <mergeCell ref="FI4:FJ4"/>
    <mergeCell ref="FK4:FL4"/>
    <mergeCell ref="EO4:EP4"/>
    <mergeCell ref="EQ4:ER4"/>
    <mergeCell ref="ES4:ET4"/>
    <mergeCell ref="EU4:EV4"/>
    <mergeCell ref="EW4:EX4"/>
    <mergeCell ref="EY4:EZ4"/>
    <mergeCell ref="EC4:ED4"/>
    <mergeCell ref="EE4:EF4"/>
    <mergeCell ref="EG4:EH4"/>
    <mergeCell ref="EI4:EJ4"/>
    <mergeCell ref="EK4:EL4"/>
    <mergeCell ref="EM4:EN4"/>
    <mergeCell ref="DQ4:DR4"/>
    <mergeCell ref="DS4:DT4"/>
    <mergeCell ref="DU4:DV4"/>
    <mergeCell ref="DW4:DX4"/>
    <mergeCell ref="DY4:DZ4"/>
    <mergeCell ref="EA4:EB4"/>
    <mergeCell ref="DE4:DF4"/>
    <mergeCell ref="DG4:DH4"/>
    <mergeCell ref="DI4:DJ4"/>
    <mergeCell ref="DK4:DL4"/>
    <mergeCell ref="DM4:DN4"/>
    <mergeCell ref="DO4:DP4"/>
    <mergeCell ref="CS4:CT4"/>
    <mergeCell ref="CU4:CV4"/>
    <mergeCell ref="CW4:CX4"/>
    <mergeCell ref="CY4:CZ4"/>
    <mergeCell ref="DA4:DB4"/>
    <mergeCell ref="DC4:DD4"/>
    <mergeCell ref="CG4:CH4"/>
    <mergeCell ref="CI4:CJ4"/>
    <mergeCell ref="CK4:CL4"/>
    <mergeCell ref="CM4:CN4"/>
    <mergeCell ref="CO4:CP4"/>
    <mergeCell ref="CQ4:CR4"/>
    <mergeCell ref="BU4:BV4"/>
    <mergeCell ref="BW4:BX4"/>
    <mergeCell ref="BY4:BZ4"/>
    <mergeCell ref="CA4:CB4"/>
    <mergeCell ref="CC4:CD4"/>
    <mergeCell ref="CE4:CF4"/>
    <mergeCell ref="BI4:BJ4"/>
    <mergeCell ref="BK4:BL4"/>
    <mergeCell ref="BM4:BN4"/>
    <mergeCell ref="BO4:BP4"/>
    <mergeCell ref="BQ4:BR4"/>
    <mergeCell ref="BS4:BT4"/>
    <mergeCell ref="AW4:AX4"/>
    <mergeCell ref="AY4:AZ4"/>
    <mergeCell ref="BA4:BB4"/>
    <mergeCell ref="BC4:BD4"/>
    <mergeCell ref="BE4:BF4"/>
    <mergeCell ref="BG4:BH4"/>
    <mergeCell ref="AK4:AL4"/>
    <mergeCell ref="AM4:AN4"/>
    <mergeCell ref="AO4:AP4"/>
    <mergeCell ref="AQ4:AR4"/>
    <mergeCell ref="AS4:AT4"/>
    <mergeCell ref="AU4:AV4"/>
    <mergeCell ref="Y4:Z4"/>
    <mergeCell ref="AA4:AB4"/>
    <mergeCell ref="AC4:AD4"/>
    <mergeCell ref="AE4:AF4"/>
    <mergeCell ref="AG4:AH4"/>
    <mergeCell ref="AI4:AJ4"/>
    <mergeCell ref="M4:N4"/>
    <mergeCell ref="O4:P4"/>
    <mergeCell ref="Q4:R4"/>
    <mergeCell ref="S4:T4"/>
    <mergeCell ref="U4:V4"/>
    <mergeCell ref="W4:X4"/>
    <mergeCell ref="XEW3:XEX3"/>
    <mergeCell ref="XEY3:XEZ3"/>
    <mergeCell ref="XFA3:XFB3"/>
    <mergeCell ref="XFC3:XFD3"/>
    <mergeCell ref="C4:D4"/>
    <mergeCell ref="E4:F4"/>
    <mergeCell ref="G4:H4"/>
    <mergeCell ref="I4:J4"/>
    <mergeCell ref="K4:L4"/>
    <mergeCell ref="XEK3:XEL3"/>
    <mergeCell ref="XEM3:XEN3"/>
    <mergeCell ref="XEO3:XEP3"/>
    <mergeCell ref="XEQ3:XER3"/>
    <mergeCell ref="XES3:XET3"/>
    <mergeCell ref="XEU3:XEV3"/>
    <mergeCell ref="XDY3:XDZ3"/>
    <mergeCell ref="XEA3:XEB3"/>
    <mergeCell ref="XEC3:XED3"/>
    <mergeCell ref="XEE3:XEF3"/>
    <mergeCell ref="XEG3:XEH3"/>
    <mergeCell ref="XEI3:XEJ3"/>
    <mergeCell ref="XDM3:XDN3"/>
    <mergeCell ref="XDO3:XDP3"/>
    <mergeCell ref="XDQ3:XDR3"/>
    <mergeCell ref="XDS3:XDT3"/>
    <mergeCell ref="XDU3:XDV3"/>
    <mergeCell ref="XDW3:XDX3"/>
    <mergeCell ref="XDA3:XDB3"/>
    <mergeCell ref="XDC3:XDD3"/>
    <mergeCell ref="XDE3:XDF3"/>
    <mergeCell ref="XDG3:XDH3"/>
    <mergeCell ref="XDI3:XDJ3"/>
    <mergeCell ref="XDK3:XDL3"/>
    <mergeCell ref="XCO3:XCP3"/>
    <mergeCell ref="XCQ3:XCR3"/>
    <mergeCell ref="XCS3:XCT3"/>
    <mergeCell ref="XCU3:XCV3"/>
    <mergeCell ref="XCW3:XCX3"/>
    <mergeCell ref="XCY3:XCZ3"/>
    <mergeCell ref="XCC3:XCD3"/>
    <mergeCell ref="XCE3:XCF3"/>
    <mergeCell ref="XCG3:XCH3"/>
    <mergeCell ref="XCI3:XCJ3"/>
    <mergeCell ref="XCK3:XCL3"/>
    <mergeCell ref="XCM3:XCN3"/>
    <mergeCell ref="XBQ3:XBR3"/>
    <mergeCell ref="XBS3:XBT3"/>
    <mergeCell ref="XBU3:XBV3"/>
    <mergeCell ref="XBW3:XBX3"/>
    <mergeCell ref="XBY3:XBZ3"/>
    <mergeCell ref="XCA3:XCB3"/>
    <mergeCell ref="XBE3:XBF3"/>
    <mergeCell ref="XBG3:XBH3"/>
    <mergeCell ref="XBI3:XBJ3"/>
    <mergeCell ref="XBK3:XBL3"/>
    <mergeCell ref="XBM3:XBN3"/>
    <mergeCell ref="XBO3:XBP3"/>
    <mergeCell ref="XAS3:XAT3"/>
    <mergeCell ref="XAU3:XAV3"/>
    <mergeCell ref="XAW3:XAX3"/>
    <mergeCell ref="XAY3:XAZ3"/>
    <mergeCell ref="XBA3:XBB3"/>
    <mergeCell ref="XBC3:XBD3"/>
    <mergeCell ref="XAG3:XAH3"/>
    <mergeCell ref="XAI3:XAJ3"/>
    <mergeCell ref="XAK3:XAL3"/>
    <mergeCell ref="XAM3:XAN3"/>
    <mergeCell ref="XAO3:XAP3"/>
    <mergeCell ref="XAQ3:XAR3"/>
    <mergeCell ref="WZU3:WZV3"/>
    <mergeCell ref="WZW3:WZX3"/>
    <mergeCell ref="WZY3:WZZ3"/>
    <mergeCell ref="XAA3:XAB3"/>
    <mergeCell ref="XAC3:XAD3"/>
    <mergeCell ref="XAE3:XAF3"/>
    <mergeCell ref="WZI3:WZJ3"/>
    <mergeCell ref="WZK3:WZL3"/>
    <mergeCell ref="WZM3:WZN3"/>
    <mergeCell ref="WZO3:WZP3"/>
    <mergeCell ref="WZQ3:WZR3"/>
    <mergeCell ref="WZS3:WZT3"/>
    <mergeCell ref="WYW3:WYX3"/>
    <mergeCell ref="WYY3:WYZ3"/>
    <mergeCell ref="WZA3:WZB3"/>
    <mergeCell ref="WZC3:WZD3"/>
    <mergeCell ref="WZE3:WZF3"/>
    <mergeCell ref="WZG3:WZH3"/>
    <mergeCell ref="WYK3:WYL3"/>
    <mergeCell ref="WYM3:WYN3"/>
    <mergeCell ref="WYO3:WYP3"/>
    <mergeCell ref="WYQ3:WYR3"/>
    <mergeCell ref="WYS3:WYT3"/>
    <mergeCell ref="WYU3:WYV3"/>
    <mergeCell ref="WXY3:WXZ3"/>
    <mergeCell ref="WYA3:WYB3"/>
    <mergeCell ref="WYC3:WYD3"/>
    <mergeCell ref="WYE3:WYF3"/>
    <mergeCell ref="WYG3:WYH3"/>
    <mergeCell ref="WYI3:WYJ3"/>
    <mergeCell ref="WXM3:WXN3"/>
    <mergeCell ref="WXO3:WXP3"/>
    <mergeCell ref="WXQ3:WXR3"/>
    <mergeCell ref="WXS3:WXT3"/>
    <mergeCell ref="WXU3:WXV3"/>
    <mergeCell ref="WXW3:WXX3"/>
    <mergeCell ref="WXA3:WXB3"/>
    <mergeCell ref="WXC3:WXD3"/>
    <mergeCell ref="WXE3:WXF3"/>
    <mergeCell ref="WXG3:WXH3"/>
    <mergeCell ref="WXI3:WXJ3"/>
    <mergeCell ref="WXK3:WXL3"/>
    <mergeCell ref="WWO3:WWP3"/>
    <mergeCell ref="WWQ3:WWR3"/>
    <mergeCell ref="WWS3:WWT3"/>
    <mergeCell ref="WWU3:WWV3"/>
    <mergeCell ref="WWW3:WWX3"/>
    <mergeCell ref="WWY3:WWZ3"/>
    <mergeCell ref="WWC3:WWD3"/>
    <mergeCell ref="WWE3:WWF3"/>
    <mergeCell ref="WWG3:WWH3"/>
    <mergeCell ref="WWI3:WWJ3"/>
    <mergeCell ref="WWK3:WWL3"/>
    <mergeCell ref="WWM3:WWN3"/>
    <mergeCell ref="WVQ3:WVR3"/>
    <mergeCell ref="WVS3:WVT3"/>
    <mergeCell ref="WVU3:WVV3"/>
    <mergeCell ref="WVW3:WVX3"/>
    <mergeCell ref="WVY3:WVZ3"/>
    <mergeCell ref="WWA3:WWB3"/>
    <mergeCell ref="WVE3:WVF3"/>
    <mergeCell ref="WVG3:WVH3"/>
    <mergeCell ref="WVI3:WVJ3"/>
    <mergeCell ref="WVK3:WVL3"/>
    <mergeCell ref="WVM3:WVN3"/>
    <mergeCell ref="WVO3:WVP3"/>
    <mergeCell ref="WUS3:WUT3"/>
    <mergeCell ref="WUU3:WUV3"/>
    <mergeCell ref="WUW3:WUX3"/>
    <mergeCell ref="WUY3:WUZ3"/>
    <mergeCell ref="WVA3:WVB3"/>
    <mergeCell ref="WVC3:WVD3"/>
    <mergeCell ref="WUG3:WUH3"/>
    <mergeCell ref="WUI3:WUJ3"/>
    <mergeCell ref="WUK3:WUL3"/>
    <mergeCell ref="WUM3:WUN3"/>
    <mergeCell ref="WUO3:WUP3"/>
    <mergeCell ref="WUQ3:WUR3"/>
    <mergeCell ref="WTU3:WTV3"/>
    <mergeCell ref="WTW3:WTX3"/>
    <mergeCell ref="WTY3:WTZ3"/>
    <mergeCell ref="WUA3:WUB3"/>
    <mergeCell ref="WUC3:WUD3"/>
    <mergeCell ref="WUE3:WUF3"/>
    <mergeCell ref="WTI3:WTJ3"/>
    <mergeCell ref="WTK3:WTL3"/>
    <mergeCell ref="WTM3:WTN3"/>
    <mergeCell ref="WTO3:WTP3"/>
    <mergeCell ref="WTQ3:WTR3"/>
    <mergeCell ref="WTS3:WTT3"/>
    <mergeCell ref="WSW3:WSX3"/>
    <mergeCell ref="WSY3:WSZ3"/>
    <mergeCell ref="WTA3:WTB3"/>
    <mergeCell ref="WTC3:WTD3"/>
    <mergeCell ref="WTE3:WTF3"/>
    <mergeCell ref="WTG3:WTH3"/>
    <mergeCell ref="WSK3:WSL3"/>
    <mergeCell ref="WSM3:WSN3"/>
    <mergeCell ref="WSO3:WSP3"/>
    <mergeCell ref="WSQ3:WSR3"/>
    <mergeCell ref="WSS3:WST3"/>
    <mergeCell ref="WSU3:WSV3"/>
    <mergeCell ref="WRY3:WRZ3"/>
    <mergeCell ref="WSA3:WSB3"/>
    <mergeCell ref="WSC3:WSD3"/>
    <mergeCell ref="WSE3:WSF3"/>
    <mergeCell ref="WSG3:WSH3"/>
    <mergeCell ref="WSI3:WSJ3"/>
    <mergeCell ref="WRM3:WRN3"/>
    <mergeCell ref="WRO3:WRP3"/>
    <mergeCell ref="WRQ3:WRR3"/>
    <mergeCell ref="WRS3:WRT3"/>
    <mergeCell ref="WRU3:WRV3"/>
    <mergeCell ref="WRW3:WRX3"/>
    <mergeCell ref="WRA3:WRB3"/>
    <mergeCell ref="WRC3:WRD3"/>
    <mergeCell ref="WRE3:WRF3"/>
    <mergeCell ref="WRG3:WRH3"/>
    <mergeCell ref="WRI3:WRJ3"/>
    <mergeCell ref="WRK3:WRL3"/>
    <mergeCell ref="WQO3:WQP3"/>
    <mergeCell ref="WQQ3:WQR3"/>
    <mergeCell ref="WQS3:WQT3"/>
    <mergeCell ref="WQU3:WQV3"/>
    <mergeCell ref="WQW3:WQX3"/>
    <mergeCell ref="WQY3:WQZ3"/>
    <mergeCell ref="WQC3:WQD3"/>
    <mergeCell ref="WQE3:WQF3"/>
    <mergeCell ref="WQG3:WQH3"/>
    <mergeCell ref="WQI3:WQJ3"/>
    <mergeCell ref="WQK3:WQL3"/>
    <mergeCell ref="WQM3:WQN3"/>
    <mergeCell ref="WPQ3:WPR3"/>
    <mergeCell ref="WPS3:WPT3"/>
    <mergeCell ref="WPU3:WPV3"/>
    <mergeCell ref="WPW3:WPX3"/>
    <mergeCell ref="WPY3:WPZ3"/>
    <mergeCell ref="WQA3:WQB3"/>
    <mergeCell ref="WPE3:WPF3"/>
    <mergeCell ref="WPG3:WPH3"/>
    <mergeCell ref="WPI3:WPJ3"/>
    <mergeCell ref="WPK3:WPL3"/>
    <mergeCell ref="WPM3:WPN3"/>
    <mergeCell ref="WPO3:WPP3"/>
    <mergeCell ref="WOS3:WOT3"/>
    <mergeCell ref="WOU3:WOV3"/>
    <mergeCell ref="WOW3:WOX3"/>
    <mergeCell ref="WOY3:WOZ3"/>
    <mergeCell ref="WPA3:WPB3"/>
    <mergeCell ref="WPC3:WPD3"/>
    <mergeCell ref="WOG3:WOH3"/>
    <mergeCell ref="WOI3:WOJ3"/>
    <mergeCell ref="WOK3:WOL3"/>
    <mergeCell ref="WOM3:WON3"/>
    <mergeCell ref="WOO3:WOP3"/>
    <mergeCell ref="WOQ3:WOR3"/>
    <mergeCell ref="WNU3:WNV3"/>
    <mergeCell ref="WNW3:WNX3"/>
    <mergeCell ref="WNY3:WNZ3"/>
    <mergeCell ref="WOA3:WOB3"/>
    <mergeCell ref="WOC3:WOD3"/>
    <mergeCell ref="WOE3:WOF3"/>
    <mergeCell ref="WNI3:WNJ3"/>
    <mergeCell ref="WNK3:WNL3"/>
    <mergeCell ref="WNM3:WNN3"/>
    <mergeCell ref="WNO3:WNP3"/>
    <mergeCell ref="WNQ3:WNR3"/>
    <mergeCell ref="WNS3:WNT3"/>
    <mergeCell ref="WMW3:WMX3"/>
    <mergeCell ref="WMY3:WMZ3"/>
    <mergeCell ref="WNA3:WNB3"/>
    <mergeCell ref="WNC3:WND3"/>
    <mergeCell ref="WNE3:WNF3"/>
    <mergeCell ref="WNG3:WNH3"/>
    <mergeCell ref="WMK3:WML3"/>
    <mergeCell ref="WMM3:WMN3"/>
    <mergeCell ref="WMO3:WMP3"/>
    <mergeCell ref="WMQ3:WMR3"/>
    <mergeCell ref="WMS3:WMT3"/>
    <mergeCell ref="WMU3:WMV3"/>
    <mergeCell ref="WLY3:WLZ3"/>
    <mergeCell ref="WMA3:WMB3"/>
    <mergeCell ref="WMC3:WMD3"/>
    <mergeCell ref="WME3:WMF3"/>
    <mergeCell ref="WMG3:WMH3"/>
    <mergeCell ref="WMI3:WMJ3"/>
    <mergeCell ref="WLM3:WLN3"/>
    <mergeCell ref="WLO3:WLP3"/>
    <mergeCell ref="WLQ3:WLR3"/>
    <mergeCell ref="WLS3:WLT3"/>
    <mergeCell ref="WLU3:WLV3"/>
    <mergeCell ref="WLW3:WLX3"/>
    <mergeCell ref="WLA3:WLB3"/>
    <mergeCell ref="WLC3:WLD3"/>
    <mergeCell ref="WLE3:WLF3"/>
    <mergeCell ref="WLG3:WLH3"/>
    <mergeCell ref="WLI3:WLJ3"/>
    <mergeCell ref="WLK3:WLL3"/>
    <mergeCell ref="WKO3:WKP3"/>
    <mergeCell ref="WKQ3:WKR3"/>
    <mergeCell ref="WKS3:WKT3"/>
    <mergeCell ref="WKU3:WKV3"/>
    <mergeCell ref="WKW3:WKX3"/>
    <mergeCell ref="WKY3:WKZ3"/>
    <mergeCell ref="WKC3:WKD3"/>
    <mergeCell ref="WKE3:WKF3"/>
    <mergeCell ref="WKG3:WKH3"/>
    <mergeCell ref="WKI3:WKJ3"/>
    <mergeCell ref="WKK3:WKL3"/>
    <mergeCell ref="WKM3:WKN3"/>
    <mergeCell ref="WJQ3:WJR3"/>
    <mergeCell ref="WJS3:WJT3"/>
    <mergeCell ref="WJU3:WJV3"/>
    <mergeCell ref="WJW3:WJX3"/>
    <mergeCell ref="WJY3:WJZ3"/>
    <mergeCell ref="WKA3:WKB3"/>
    <mergeCell ref="WJE3:WJF3"/>
    <mergeCell ref="WJG3:WJH3"/>
    <mergeCell ref="WJI3:WJJ3"/>
    <mergeCell ref="WJK3:WJL3"/>
    <mergeCell ref="WJM3:WJN3"/>
    <mergeCell ref="WJO3:WJP3"/>
    <mergeCell ref="WIS3:WIT3"/>
    <mergeCell ref="WIU3:WIV3"/>
    <mergeCell ref="WIW3:WIX3"/>
    <mergeCell ref="WIY3:WIZ3"/>
    <mergeCell ref="WJA3:WJB3"/>
    <mergeCell ref="WJC3:WJD3"/>
    <mergeCell ref="WIG3:WIH3"/>
    <mergeCell ref="WII3:WIJ3"/>
    <mergeCell ref="WIK3:WIL3"/>
    <mergeCell ref="WIM3:WIN3"/>
    <mergeCell ref="WIO3:WIP3"/>
    <mergeCell ref="WIQ3:WIR3"/>
    <mergeCell ref="WHU3:WHV3"/>
    <mergeCell ref="WHW3:WHX3"/>
    <mergeCell ref="WHY3:WHZ3"/>
    <mergeCell ref="WIA3:WIB3"/>
    <mergeCell ref="WIC3:WID3"/>
    <mergeCell ref="WIE3:WIF3"/>
    <mergeCell ref="WHI3:WHJ3"/>
    <mergeCell ref="WHK3:WHL3"/>
    <mergeCell ref="WHM3:WHN3"/>
    <mergeCell ref="WHO3:WHP3"/>
    <mergeCell ref="WHQ3:WHR3"/>
    <mergeCell ref="WHS3:WHT3"/>
    <mergeCell ref="WGW3:WGX3"/>
    <mergeCell ref="WGY3:WGZ3"/>
    <mergeCell ref="WHA3:WHB3"/>
    <mergeCell ref="WHC3:WHD3"/>
    <mergeCell ref="WHE3:WHF3"/>
    <mergeCell ref="WHG3:WHH3"/>
    <mergeCell ref="WGK3:WGL3"/>
    <mergeCell ref="WGM3:WGN3"/>
    <mergeCell ref="WGO3:WGP3"/>
    <mergeCell ref="WGQ3:WGR3"/>
    <mergeCell ref="WGS3:WGT3"/>
    <mergeCell ref="WGU3:WGV3"/>
    <mergeCell ref="WFY3:WFZ3"/>
    <mergeCell ref="WGA3:WGB3"/>
    <mergeCell ref="WGC3:WGD3"/>
    <mergeCell ref="WGE3:WGF3"/>
    <mergeCell ref="WGG3:WGH3"/>
    <mergeCell ref="WGI3:WGJ3"/>
    <mergeCell ref="WFM3:WFN3"/>
    <mergeCell ref="WFO3:WFP3"/>
    <mergeCell ref="WFQ3:WFR3"/>
    <mergeCell ref="WFS3:WFT3"/>
    <mergeCell ref="WFU3:WFV3"/>
    <mergeCell ref="WFW3:WFX3"/>
    <mergeCell ref="WFA3:WFB3"/>
    <mergeCell ref="WFC3:WFD3"/>
    <mergeCell ref="WFE3:WFF3"/>
    <mergeCell ref="WFG3:WFH3"/>
    <mergeCell ref="WFI3:WFJ3"/>
    <mergeCell ref="WFK3:WFL3"/>
    <mergeCell ref="WEO3:WEP3"/>
    <mergeCell ref="WEQ3:WER3"/>
    <mergeCell ref="WES3:WET3"/>
    <mergeCell ref="WEU3:WEV3"/>
    <mergeCell ref="WEW3:WEX3"/>
    <mergeCell ref="WEY3:WEZ3"/>
    <mergeCell ref="WEC3:WED3"/>
    <mergeCell ref="WEE3:WEF3"/>
    <mergeCell ref="WEG3:WEH3"/>
    <mergeCell ref="WEI3:WEJ3"/>
    <mergeCell ref="WEK3:WEL3"/>
    <mergeCell ref="WEM3:WEN3"/>
    <mergeCell ref="WDQ3:WDR3"/>
    <mergeCell ref="WDS3:WDT3"/>
    <mergeCell ref="WDU3:WDV3"/>
    <mergeCell ref="WDW3:WDX3"/>
    <mergeCell ref="WDY3:WDZ3"/>
    <mergeCell ref="WEA3:WEB3"/>
    <mergeCell ref="WDE3:WDF3"/>
    <mergeCell ref="WDG3:WDH3"/>
    <mergeCell ref="WDI3:WDJ3"/>
    <mergeCell ref="WDK3:WDL3"/>
    <mergeCell ref="WDM3:WDN3"/>
    <mergeCell ref="WDO3:WDP3"/>
    <mergeCell ref="WCS3:WCT3"/>
    <mergeCell ref="WCU3:WCV3"/>
    <mergeCell ref="WCW3:WCX3"/>
    <mergeCell ref="WCY3:WCZ3"/>
    <mergeCell ref="WDA3:WDB3"/>
    <mergeCell ref="WDC3:WDD3"/>
    <mergeCell ref="WCG3:WCH3"/>
    <mergeCell ref="WCI3:WCJ3"/>
    <mergeCell ref="WCK3:WCL3"/>
    <mergeCell ref="WCM3:WCN3"/>
    <mergeCell ref="WCO3:WCP3"/>
    <mergeCell ref="WCQ3:WCR3"/>
    <mergeCell ref="WBU3:WBV3"/>
    <mergeCell ref="WBW3:WBX3"/>
    <mergeCell ref="WBY3:WBZ3"/>
    <mergeCell ref="WCA3:WCB3"/>
    <mergeCell ref="WCC3:WCD3"/>
    <mergeCell ref="WCE3:WCF3"/>
    <mergeCell ref="WBI3:WBJ3"/>
    <mergeCell ref="WBK3:WBL3"/>
    <mergeCell ref="WBM3:WBN3"/>
    <mergeCell ref="WBO3:WBP3"/>
    <mergeCell ref="WBQ3:WBR3"/>
    <mergeCell ref="WBS3:WBT3"/>
    <mergeCell ref="WAW3:WAX3"/>
    <mergeCell ref="WAY3:WAZ3"/>
    <mergeCell ref="WBA3:WBB3"/>
    <mergeCell ref="WBC3:WBD3"/>
    <mergeCell ref="WBE3:WBF3"/>
    <mergeCell ref="WBG3:WBH3"/>
    <mergeCell ref="WAK3:WAL3"/>
    <mergeCell ref="WAM3:WAN3"/>
    <mergeCell ref="WAO3:WAP3"/>
    <mergeCell ref="WAQ3:WAR3"/>
    <mergeCell ref="WAS3:WAT3"/>
    <mergeCell ref="WAU3:WAV3"/>
    <mergeCell ref="VZY3:VZZ3"/>
    <mergeCell ref="WAA3:WAB3"/>
    <mergeCell ref="WAC3:WAD3"/>
    <mergeCell ref="WAE3:WAF3"/>
    <mergeCell ref="WAG3:WAH3"/>
    <mergeCell ref="WAI3:WAJ3"/>
    <mergeCell ref="VZM3:VZN3"/>
    <mergeCell ref="VZO3:VZP3"/>
    <mergeCell ref="VZQ3:VZR3"/>
    <mergeCell ref="VZS3:VZT3"/>
    <mergeCell ref="VZU3:VZV3"/>
    <mergeCell ref="VZW3:VZX3"/>
    <mergeCell ref="VZA3:VZB3"/>
    <mergeCell ref="VZC3:VZD3"/>
    <mergeCell ref="VZE3:VZF3"/>
    <mergeCell ref="VZG3:VZH3"/>
    <mergeCell ref="VZI3:VZJ3"/>
    <mergeCell ref="VZK3:VZL3"/>
    <mergeCell ref="VYO3:VYP3"/>
    <mergeCell ref="VYQ3:VYR3"/>
    <mergeCell ref="VYS3:VYT3"/>
    <mergeCell ref="VYU3:VYV3"/>
    <mergeCell ref="VYW3:VYX3"/>
    <mergeCell ref="VYY3:VYZ3"/>
    <mergeCell ref="VYC3:VYD3"/>
    <mergeCell ref="VYE3:VYF3"/>
    <mergeCell ref="VYG3:VYH3"/>
    <mergeCell ref="VYI3:VYJ3"/>
    <mergeCell ref="VYK3:VYL3"/>
    <mergeCell ref="VYM3:VYN3"/>
    <mergeCell ref="VXQ3:VXR3"/>
    <mergeCell ref="VXS3:VXT3"/>
    <mergeCell ref="VXU3:VXV3"/>
    <mergeCell ref="VXW3:VXX3"/>
    <mergeCell ref="VXY3:VXZ3"/>
    <mergeCell ref="VYA3:VYB3"/>
    <mergeCell ref="VXE3:VXF3"/>
    <mergeCell ref="VXG3:VXH3"/>
    <mergeCell ref="VXI3:VXJ3"/>
    <mergeCell ref="VXK3:VXL3"/>
    <mergeCell ref="VXM3:VXN3"/>
    <mergeCell ref="VXO3:VXP3"/>
    <mergeCell ref="VWS3:VWT3"/>
    <mergeCell ref="VWU3:VWV3"/>
    <mergeCell ref="VWW3:VWX3"/>
    <mergeCell ref="VWY3:VWZ3"/>
    <mergeCell ref="VXA3:VXB3"/>
    <mergeCell ref="VXC3:VXD3"/>
    <mergeCell ref="VWG3:VWH3"/>
    <mergeCell ref="VWI3:VWJ3"/>
    <mergeCell ref="VWK3:VWL3"/>
    <mergeCell ref="VWM3:VWN3"/>
    <mergeCell ref="VWO3:VWP3"/>
    <mergeCell ref="VWQ3:VWR3"/>
    <mergeCell ref="VVU3:VVV3"/>
    <mergeCell ref="VVW3:VVX3"/>
    <mergeCell ref="VVY3:VVZ3"/>
    <mergeCell ref="VWA3:VWB3"/>
    <mergeCell ref="VWC3:VWD3"/>
    <mergeCell ref="VWE3:VWF3"/>
    <mergeCell ref="VVI3:VVJ3"/>
    <mergeCell ref="VVK3:VVL3"/>
    <mergeCell ref="VVM3:VVN3"/>
    <mergeCell ref="VVO3:VVP3"/>
    <mergeCell ref="VVQ3:VVR3"/>
    <mergeCell ref="VVS3:VVT3"/>
    <mergeCell ref="VUW3:VUX3"/>
    <mergeCell ref="VUY3:VUZ3"/>
    <mergeCell ref="VVA3:VVB3"/>
    <mergeCell ref="VVC3:VVD3"/>
    <mergeCell ref="VVE3:VVF3"/>
    <mergeCell ref="VVG3:VVH3"/>
    <mergeCell ref="VUK3:VUL3"/>
    <mergeCell ref="VUM3:VUN3"/>
    <mergeCell ref="VUO3:VUP3"/>
    <mergeCell ref="VUQ3:VUR3"/>
    <mergeCell ref="VUS3:VUT3"/>
    <mergeCell ref="VUU3:VUV3"/>
    <mergeCell ref="VTY3:VTZ3"/>
    <mergeCell ref="VUA3:VUB3"/>
    <mergeCell ref="VUC3:VUD3"/>
    <mergeCell ref="VUE3:VUF3"/>
    <mergeCell ref="VUG3:VUH3"/>
    <mergeCell ref="VUI3:VUJ3"/>
    <mergeCell ref="VTM3:VTN3"/>
    <mergeCell ref="VTO3:VTP3"/>
    <mergeCell ref="VTQ3:VTR3"/>
    <mergeCell ref="VTS3:VTT3"/>
    <mergeCell ref="VTU3:VTV3"/>
    <mergeCell ref="VTW3:VTX3"/>
    <mergeCell ref="VTA3:VTB3"/>
    <mergeCell ref="VTC3:VTD3"/>
    <mergeCell ref="VTE3:VTF3"/>
    <mergeCell ref="VTG3:VTH3"/>
    <mergeCell ref="VTI3:VTJ3"/>
    <mergeCell ref="VTK3:VTL3"/>
    <mergeCell ref="VSO3:VSP3"/>
    <mergeCell ref="VSQ3:VSR3"/>
    <mergeCell ref="VSS3:VST3"/>
    <mergeCell ref="VSU3:VSV3"/>
    <mergeCell ref="VSW3:VSX3"/>
    <mergeCell ref="VSY3:VSZ3"/>
    <mergeCell ref="VSC3:VSD3"/>
    <mergeCell ref="VSE3:VSF3"/>
    <mergeCell ref="VSG3:VSH3"/>
    <mergeCell ref="VSI3:VSJ3"/>
    <mergeCell ref="VSK3:VSL3"/>
    <mergeCell ref="VSM3:VSN3"/>
    <mergeCell ref="VRQ3:VRR3"/>
    <mergeCell ref="VRS3:VRT3"/>
    <mergeCell ref="VRU3:VRV3"/>
    <mergeCell ref="VRW3:VRX3"/>
    <mergeCell ref="VRY3:VRZ3"/>
    <mergeCell ref="VSA3:VSB3"/>
    <mergeCell ref="VRE3:VRF3"/>
    <mergeCell ref="VRG3:VRH3"/>
    <mergeCell ref="VRI3:VRJ3"/>
    <mergeCell ref="VRK3:VRL3"/>
    <mergeCell ref="VRM3:VRN3"/>
    <mergeCell ref="VRO3:VRP3"/>
    <mergeCell ref="VQS3:VQT3"/>
    <mergeCell ref="VQU3:VQV3"/>
    <mergeCell ref="VQW3:VQX3"/>
    <mergeCell ref="VQY3:VQZ3"/>
    <mergeCell ref="VRA3:VRB3"/>
    <mergeCell ref="VRC3:VRD3"/>
    <mergeCell ref="VQG3:VQH3"/>
    <mergeCell ref="VQI3:VQJ3"/>
    <mergeCell ref="VQK3:VQL3"/>
    <mergeCell ref="VQM3:VQN3"/>
    <mergeCell ref="VQO3:VQP3"/>
    <mergeCell ref="VQQ3:VQR3"/>
    <mergeCell ref="VPU3:VPV3"/>
    <mergeCell ref="VPW3:VPX3"/>
    <mergeCell ref="VPY3:VPZ3"/>
    <mergeCell ref="VQA3:VQB3"/>
    <mergeCell ref="VQC3:VQD3"/>
    <mergeCell ref="VQE3:VQF3"/>
    <mergeCell ref="VPI3:VPJ3"/>
    <mergeCell ref="VPK3:VPL3"/>
    <mergeCell ref="VPM3:VPN3"/>
    <mergeCell ref="VPO3:VPP3"/>
    <mergeCell ref="VPQ3:VPR3"/>
    <mergeCell ref="VPS3:VPT3"/>
    <mergeCell ref="VOW3:VOX3"/>
    <mergeCell ref="VOY3:VOZ3"/>
    <mergeCell ref="VPA3:VPB3"/>
    <mergeCell ref="VPC3:VPD3"/>
    <mergeCell ref="VPE3:VPF3"/>
    <mergeCell ref="VPG3:VPH3"/>
    <mergeCell ref="VOK3:VOL3"/>
    <mergeCell ref="VOM3:VON3"/>
    <mergeCell ref="VOO3:VOP3"/>
    <mergeCell ref="VOQ3:VOR3"/>
    <mergeCell ref="VOS3:VOT3"/>
    <mergeCell ref="VOU3:VOV3"/>
    <mergeCell ref="VNY3:VNZ3"/>
    <mergeCell ref="VOA3:VOB3"/>
    <mergeCell ref="VOC3:VOD3"/>
    <mergeCell ref="VOE3:VOF3"/>
    <mergeCell ref="VOG3:VOH3"/>
    <mergeCell ref="VOI3:VOJ3"/>
    <mergeCell ref="VNM3:VNN3"/>
    <mergeCell ref="VNO3:VNP3"/>
    <mergeCell ref="VNQ3:VNR3"/>
    <mergeCell ref="VNS3:VNT3"/>
    <mergeCell ref="VNU3:VNV3"/>
    <mergeCell ref="VNW3:VNX3"/>
    <mergeCell ref="VNA3:VNB3"/>
    <mergeCell ref="VNC3:VND3"/>
    <mergeCell ref="VNE3:VNF3"/>
    <mergeCell ref="VNG3:VNH3"/>
    <mergeCell ref="VNI3:VNJ3"/>
    <mergeCell ref="VNK3:VNL3"/>
    <mergeCell ref="VMO3:VMP3"/>
    <mergeCell ref="VMQ3:VMR3"/>
    <mergeCell ref="VMS3:VMT3"/>
    <mergeCell ref="VMU3:VMV3"/>
    <mergeCell ref="VMW3:VMX3"/>
    <mergeCell ref="VMY3:VMZ3"/>
    <mergeCell ref="VMC3:VMD3"/>
    <mergeCell ref="VME3:VMF3"/>
    <mergeCell ref="VMG3:VMH3"/>
    <mergeCell ref="VMI3:VMJ3"/>
    <mergeCell ref="VMK3:VML3"/>
    <mergeCell ref="VMM3:VMN3"/>
    <mergeCell ref="VLQ3:VLR3"/>
    <mergeCell ref="VLS3:VLT3"/>
    <mergeCell ref="VLU3:VLV3"/>
    <mergeCell ref="VLW3:VLX3"/>
    <mergeCell ref="VLY3:VLZ3"/>
    <mergeCell ref="VMA3:VMB3"/>
    <mergeCell ref="VLE3:VLF3"/>
    <mergeCell ref="VLG3:VLH3"/>
    <mergeCell ref="VLI3:VLJ3"/>
    <mergeCell ref="VLK3:VLL3"/>
    <mergeCell ref="VLM3:VLN3"/>
    <mergeCell ref="VLO3:VLP3"/>
    <mergeCell ref="VKS3:VKT3"/>
    <mergeCell ref="VKU3:VKV3"/>
    <mergeCell ref="VKW3:VKX3"/>
    <mergeCell ref="VKY3:VKZ3"/>
    <mergeCell ref="VLA3:VLB3"/>
    <mergeCell ref="VLC3:VLD3"/>
    <mergeCell ref="VKG3:VKH3"/>
    <mergeCell ref="VKI3:VKJ3"/>
    <mergeCell ref="VKK3:VKL3"/>
    <mergeCell ref="VKM3:VKN3"/>
    <mergeCell ref="VKO3:VKP3"/>
    <mergeCell ref="VKQ3:VKR3"/>
    <mergeCell ref="VJU3:VJV3"/>
    <mergeCell ref="VJW3:VJX3"/>
    <mergeCell ref="VJY3:VJZ3"/>
    <mergeCell ref="VKA3:VKB3"/>
    <mergeCell ref="VKC3:VKD3"/>
    <mergeCell ref="VKE3:VKF3"/>
    <mergeCell ref="VJI3:VJJ3"/>
    <mergeCell ref="VJK3:VJL3"/>
    <mergeCell ref="VJM3:VJN3"/>
    <mergeCell ref="VJO3:VJP3"/>
    <mergeCell ref="VJQ3:VJR3"/>
    <mergeCell ref="VJS3:VJT3"/>
    <mergeCell ref="VIW3:VIX3"/>
    <mergeCell ref="VIY3:VIZ3"/>
    <mergeCell ref="VJA3:VJB3"/>
    <mergeCell ref="VJC3:VJD3"/>
    <mergeCell ref="VJE3:VJF3"/>
    <mergeCell ref="VJG3:VJH3"/>
    <mergeCell ref="VIK3:VIL3"/>
    <mergeCell ref="VIM3:VIN3"/>
    <mergeCell ref="VIO3:VIP3"/>
    <mergeCell ref="VIQ3:VIR3"/>
    <mergeCell ref="VIS3:VIT3"/>
    <mergeCell ref="VIU3:VIV3"/>
    <mergeCell ref="VHY3:VHZ3"/>
    <mergeCell ref="VIA3:VIB3"/>
    <mergeCell ref="VIC3:VID3"/>
    <mergeCell ref="VIE3:VIF3"/>
    <mergeCell ref="VIG3:VIH3"/>
    <mergeCell ref="VII3:VIJ3"/>
    <mergeCell ref="VHM3:VHN3"/>
    <mergeCell ref="VHO3:VHP3"/>
    <mergeCell ref="VHQ3:VHR3"/>
    <mergeCell ref="VHS3:VHT3"/>
    <mergeCell ref="VHU3:VHV3"/>
    <mergeCell ref="VHW3:VHX3"/>
    <mergeCell ref="VHA3:VHB3"/>
    <mergeCell ref="VHC3:VHD3"/>
    <mergeCell ref="VHE3:VHF3"/>
    <mergeCell ref="VHG3:VHH3"/>
    <mergeCell ref="VHI3:VHJ3"/>
    <mergeCell ref="VHK3:VHL3"/>
    <mergeCell ref="VGO3:VGP3"/>
    <mergeCell ref="VGQ3:VGR3"/>
    <mergeCell ref="VGS3:VGT3"/>
    <mergeCell ref="VGU3:VGV3"/>
    <mergeCell ref="VGW3:VGX3"/>
    <mergeCell ref="VGY3:VGZ3"/>
    <mergeCell ref="VGC3:VGD3"/>
    <mergeCell ref="VGE3:VGF3"/>
    <mergeCell ref="VGG3:VGH3"/>
    <mergeCell ref="VGI3:VGJ3"/>
    <mergeCell ref="VGK3:VGL3"/>
    <mergeCell ref="VGM3:VGN3"/>
    <mergeCell ref="VFQ3:VFR3"/>
    <mergeCell ref="VFS3:VFT3"/>
    <mergeCell ref="VFU3:VFV3"/>
    <mergeCell ref="VFW3:VFX3"/>
    <mergeCell ref="VFY3:VFZ3"/>
    <mergeCell ref="VGA3:VGB3"/>
    <mergeCell ref="VFE3:VFF3"/>
    <mergeCell ref="VFG3:VFH3"/>
    <mergeCell ref="VFI3:VFJ3"/>
    <mergeCell ref="VFK3:VFL3"/>
    <mergeCell ref="VFM3:VFN3"/>
    <mergeCell ref="VFO3:VFP3"/>
    <mergeCell ref="VES3:VET3"/>
    <mergeCell ref="VEU3:VEV3"/>
    <mergeCell ref="VEW3:VEX3"/>
    <mergeCell ref="VEY3:VEZ3"/>
    <mergeCell ref="VFA3:VFB3"/>
    <mergeCell ref="VFC3:VFD3"/>
    <mergeCell ref="VEG3:VEH3"/>
    <mergeCell ref="VEI3:VEJ3"/>
    <mergeCell ref="VEK3:VEL3"/>
    <mergeCell ref="VEM3:VEN3"/>
    <mergeCell ref="VEO3:VEP3"/>
    <mergeCell ref="VEQ3:VER3"/>
    <mergeCell ref="VDU3:VDV3"/>
    <mergeCell ref="VDW3:VDX3"/>
    <mergeCell ref="VDY3:VDZ3"/>
    <mergeCell ref="VEA3:VEB3"/>
    <mergeCell ref="VEC3:VED3"/>
    <mergeCell ref="VEE3:VEF3"/>
    <mergeCell ref="VDI3:VDJ3"/>
    <mergeCell ref="VDK3:VDL3"/>
    <mergeCell ref="VDM3:VDN3"/>
    <mergeCell ref="VDO3:VDP3"/>
    <mergeCell ref="VDQ3:VDR3"/>
    <mergeCell ref="VDS3:VDT3"/>
    <mergeCell ref="VCW3:VCX3"/>
    <mergeCell ref="VCY3:VCZ3"/>
    <mergeCell ref="VDA3:VDB3"/>
    <mergeCell ref="VDC3:VDD3"/>
    <mergeCell ref="VDE3:VDF3"/>
    <mergeCell ref="VDG3:VDH3"/>
    <mergeCell ref="VCK3:VCL3"/>
    <mergeCell ref="VCM3:VCN3"/>
    <mergeCell ref="VCO3:VCP3"/>
    <mergeCell ref="VCQ3:VCR3"/>
    <mergeCell ref="VCS3:VCT3"/>
    <mergeCell ref="VCU3:VCV3"/>
    <mergeCell ref="VBY3:VBZ3"/>
    <mergeCell ref="VCA3:VCB3"/>
    <mergeCell ref="VCC3:VCD3"/>
    <mergeCell ref="VCE3:VCF3"/>
    <mergeCell ref="VCG3:VCH3"/>
    <mergeCell ref="VCI3:VCJ3"/>
    <mergeCell ref="VBM3:VBN3"/>
    <mergeCell ref="VBO3:VBP3"/>
    <mergeCell ref="VBQ3:VBR3"/>
    <mergeCell ref="VBS3:VBT3"/>
    <mergeCell ref="VBU3:VBV3"/>
    <mergeCell ref="VBW3:VBX3"/>
    <mergeCell ref="VBA3:VBB3"/>
    <mergeCell ref="VBC3:VBD3"/>
    <mergeCell ref="VBE3:VBF3"/>
    <mergeCell ref="VBG3:VBH3"/>
    <mergeCell ref="VBI3:VBJ3"/>
    <mergeCell ref="VBK3:VBL3"/>
    <mergeCell ref="VAO3:VAP3"/>
    <mergeCell ref="VAQ3:VAR3"/>
    <mergeCell ref="VAS3:VAT3"/>
    <mergeCell ref="VAU3:VAV3"/>
    <mergeCell ref="VAW3:VAX3"/>
    <mergeCell ref="VAY3:VAZ3"/>
    <mergeCell ref="VAC3:VAD3"/>
    <mergeCell ref="VAE3:VAF3"/>
    <mergeCell ref="VAG3:VAH3"/>
    <mergeCell ref="VAI3:VAJ3"/>
    <mergeCell ref="VAK3:VAL3"/>
    <mergeCell ref="VAM3:VAN3"/>
    <mergeCell ref="UZQ3:UZR3"/>
    <mergeCell ref="UZS3:UZT3"/>
    <mergeCell ref="UZU3:UZV3"/>
    <mergeCell ref="UZW3:UZX3"/>
    <mergeCell ref="UZY3:UZZ3"/>
    <mergeCell ref="VAA3:VAB3"/>
    <mergeCell ref="UZE3:UZF3"/>
    <mergeCell ref="UZG3:UZH3"/>
    <mergeCell ref="UZI3:UZJ3"/>
    <mergeCell ref="UZK3:UZL3"/>
    <mergeCell ref="UZM3:UZN3"/>
    <mergeCell ref="UZO3:UZP3"/>
    <mergeCell ref="UYS3:UYT3"/>
    <mergeCell ref="UYU3:UYV3"/>
    <mergeCell ref="UYW3:UYX3"/>
    <mergeCell ref="UYY3:UYZ3"/>
    <mergeCell ref="UZA3:UZB3"/>
    <mergeCell ref="UZC3:UZD3"/>
    <mergeCell ref="UYG3:UYH3"/>
    <mergeCell ref="UYI3:UYJ3"/>
    <mergeCell ref="UYK3:UYL3"/>
    <mergeCell ref="UYM3:UYN3"/>
    <mergeCell ref="UYO3:UYP3"/>
    <mergeCell ref="UYQ3:UYR3"/>
    <mergeCell ref="UXU3:UXV3"/>
    <mergeCell ref="UXW3:UXX3"/>
    <mergeCell ref="UXY3:UXZ3"/>
    <mergeCell ref="UYA3:UYB3"/>
    <mergeCell ref="UYC3:UYD3"/>
    <mergeCell ref="UYE3:UYF3"/>
    <mergeCell ref="UXI3:UXJ3"/>
    <mergeCell ref="UXK3:UXL3"/>
    <mergeCell ref="UXM3:UXN3"/>
    <mergeCell ref="UXO3:UXP3"/>
    <mergeCell ref="UXQ3:UXR3"/>
    <mergeCell ref="UXS3:UXT3"/>
    <mergeCell ref="UWW3:UWX3"/>
    <mergeCell ref="UWY3:UWZ3"/>
    <mergeCell ref="UXA3:UXB3"/>
    <mergeCell ref="UXC3:UXD3"/>
    <mergeCell ref="UXE3:UXF3"/>
    <mergeCell ref="UXG3:UXH3"/>
    <mergeCell ref="UWK3:UWL3"/>
    <mergeCell ref="UWM3:UWN3"/>
    <mergeCell ref="UWO3:UWP3"/>
    <mergeCell ref="UWQ3:UWR3"/>
    <mergeCell ref="UWS3:UWT3"/>
    <mergeCell ref="UWU3:UWV3"/>
    <mergeCell ref="UVY3:UVZ3"/>
    <mergeCell ref="UWA3:UWB3"/>
    <mergeCell ref="UWC3:UWD3"/>
    <mergeCell ref="UWE3:UWF3"/>
    <mergeCell ref="UWG3:UWH3"/>
    <mergeCell ref="UWI3:UWJ3"/>
    <mergeCell ref="UVM3:UVN3"/>
    <mergeCell ref="UVO3:UVP3"/>
    <mergeCell ref="UVQ3:UVR3"/>
    <mergeCell ref="UVS3:UVT3"/>
    <mergeCell ref="UVU3:UVV3"/>
    <mergeCell ref="UVW3:UVX3"/>
    <mergeCell ref="UVA3:UVB3"/>
    <mergeCell ref="UVC3:UVD3"/>
    <mergeCell ref="UVE3:UVF3"/>
    <mergeCell ref="UVG3:UVH3"/>
    <mergeCell ref="UVI3:UVJ3"/>
    <mergeCell ref="UVK3:UVL3"/>
    <mergeCell ref="UUO3:UUP3"/>
    <mergeCell ref="UUQ3:UUR3"/>
    <mergeCell ref="UUS3:UUT3"/>
    <mergeCell ref="UUU3:UUV3"/>
    <mergeCell ref="UUW3:UUX3"/>
    <mergeCell ref="UUY3:UUZ3"/>
    <mergeCell ref="UUC3:UUD3"/>
    <mergeCell ref="UUE3:UUF3"/>
    <mergeCell ref="UUG3:UUH3"/>
    <mergeCell ref="UUI3:UUJ3"/>
    <mergeCell ref="UUK3:UUL3"/>
    <mergeCell ref="UUM3:UUN3"/>
    <mergeCell ref="UTQ3:UTR3"/>
    <mergeCell ref="UTS3:UTT3"/>
    <mergeCell ref="UTU3:UTV3"/>
    <mergeCell ref="UTW3:UTX3"/>
    <mergeCell ref="UTY3:UTZ3"/>
    <mergeCell ref="UUA3:UUB3"/>
    <mergeCell ref="UTE3:UTF3"/>
    <mergeCell ref="UTG3:UTH3"/>
    <mergeCell ref="UTI3:UTJ3"/>
    <mergeCell ref="UTK3:UTL3"/>
    <mergeCell ref="UTM3:UTN3"/>
    <mergeCell ref="UTO3:UTP3"/>
    <mergeCell ref="USS3:UST3"/>
    <mergeCell ref="USU3:USV3"/>
    <mergeCell ref="USW3:USX3"/>
    <mergeCell ref="USY3:USZ3"/>
    <mergeCell ref="UTA3:UTB3"/>
    <mergeCell ref="UTC3:UTD3"/>
    <mergeCell ref="USG3:USH3"/>
    <mergeCell ref="USI3:USJ3"/>
    <mergeCell ref="USK3:USL3"/>
    <mergeCell ref="USM3:USN3"/>
    <mergeCell ref="USO3:USP3"/>
    <mergeCell ref="USQ3:USR3"/>
    <mergeCell ref="URU3:URV3"/>
    <mergeCell ref="URW3:URX3"/>
    <mergeCell ref="URY3:URZ3"/>
    <mergeCell ref="USA3:USB3"/>
    <mergeCell ref="USC3:USD3"/>
    <mergeCell ref="USE3:USF3"/>
    <mergeCell ref="URI3:URJ3"/>
    <mergeCell ref="URK3:URL3"/>
    <mergeCell ref="URM3:URN3"/>
    <mergeCell ref="URO3:URP3"/>
    <mergeCell ref="URQ3:URR3"/>
    <mergeCell ref="URS3:URT3"/>
    <mergeCell ref="UQW3:UQX3"/>
    <mergeCell ref="UQY3:UQZ3"/>
    <mergeCell ref="URA3:URB3"/>
    <mergeCell ref="URC3:URD3"/>
    <mergeCell ref="URE3:URF3"/>
    <mergeCell ref="URG3:URH3"/>
    <mergeCell ref="UQK3:UQL3"/>
    <mergeCell ref="UQM3:UQN3"/>
    <mergeCell ref="UQO3:UQP3"/>
    <mergeCell ref="UQQ3:UQR3"/>
    <mergeCell ref="UQS3:UQT3"/>
    <mergeCell ref="UQU3:UQV3"/>
    <mergeCell ref="UPY3:UPZ3"/>
    <mergeCell ref="UQA3:UQB3"/>
    <mergeCell ref="UQC3:UQD3"/>
    <mergeCell ref="UQE3:UQF3"/>
    <mergeCell ref="UQG3:UQH3"/>
    <mergeCell ref="UQI3:UQJ3"/>
    <mergeCell ref="UPM3:UPN3"/>
    <mergeCell ref="UPO3:UPP3"/>
    <mergeCell ref="UPQ3:UPR3"/>
    <mergeCell ref="UPS3:UPT3"/>
    <mergeCell ref="UPU3:UPV3"/>
    <mergeCell ref="UPW3:UPX3"/>
    <mergeCell ref="UPA3:UPB3"/>
    <mergeCell ref="UPC3:UPD3"/>
    <mergeCell ref="UPE3:UPF3"/>
    <mergeCell ref="UPG3:UPH3"/>
    <mergeCell ref="UPI3:UPJ3"/>
    <mergeCell ref="UPK3:UPL3"/>
    <mergeCell ref="UOO3:UOP3"/>
    <mergeCell ref="UOQ3:UOR3"/>
    <mergeCell ref="UOS3:UOT3"/>
    <mergeCell ref="UOU3:UOV3"/>
    <mergeCell ref="UOW3:UOX3"/>
    <mergeCell ref="UOY3:UOZ3"/>
    <mergeCell ref="UOC3:UOD3"/>
    <mergeCell ref="UOE3:UOF3"/>
    <mergeCell ref="UOG3:UOH3"/>
    <mergeCell ref="UOI3:UOJ3"/>
    <mergeCell ref="UOK3:UOL3"/>
    <mergeCell ref="UOM3:UON3"/>
    <mergeCell ref="UNQ3:UNR3"/>
    <mergeCell ref="UNS3:UNT3"/>
    <mergeCell ref="UNU3:UNV3"/>
    <mergeCell ref="UNW3:UNX3"/>
    <mergeCell ref="UNY3:UNZ3"/>
    <mergeCell ref="UOA3:UOB3"/>
    <mergeCell ref="UNE3:UNF3"/>
    <mergeCell ref="UNG3:UNH3"/>
    <mergeCell ref="UNI3:UNJ3"/>
    <mergeCell ref="UNK3:UNL3"/>
    <mergeCell ref="UNM3:UNN3"/>
    <mergeCell ref="UNO3:UNP3"/>
    <mergeCell ref="UMS3:UMT3"/>
    <mergeCell ref="UMU3:UMV3"/>
    <mergeCell ref="UMW3:UMX3"/>
    <mergeCell ref="UMY3:UMZ3"/>
    <mergeCell ref="UNA3:UNB3"/>
    <mergeCell ref="UNC3:UND3"/>
    <mergeCell ref="UMG3:UMH3"/>
    <mergeCell ref="UMI3:UMJ3"/>
    <mergeCell ref="UMK3:UML3"/>
    <mergeCell ref="UMM3:UMN3"/>
    <mergeCell ref="UMO3:UMP3"/>
    <mergeCell ref="UMQ3:UMR3"/>
    <mergeCell ref="ULU3:ULV3"/>
    <mergeCell ref="ULW3:ULX3"/>
    <mergeCell ref="ULY3:ULZ3"/>
    <mergeCell ref="UMA3:UMB3"/>
    <mergeCell ref="UMC3:UMD3"/>
    <mergeCell ref="UME3:UMF3"/>
    <mergeCell ref="ULI3:ULJ3"/>
    <mergeCell ref="ULK3:ULL3"/>
    <mergeCell ref="ULM3:ULN3"/>
    <mergeCell ref="ULO3:ULP3"/>
    <mergeCell ref="ULQ3:ULR3"/>
    <mergeCell ref="ULS3:ULT3"/>
    <mergeCell ref="UKW3:UKX3"/>
    <mergeCell ref="UKY3:UKZ3"/>
    <mergeCell ref="ULA3:ULB3"/>
    <mergeCell ref="ULC3:ULD3"/>
    <mergeCell ref="ULE3:ULF3"/>
    <mergeCell ref="ULG3:ULH3"/>
    <mergeCell ref="UKK3:UKL3"/>
    <mergeCell ref="UKM3:UKN3"/>
    <mergeCell ref="UKO3:UKP3"/>
    <mergeCell ref="UKQ3:UKR3"/>
    <mergeCell ref="UKS3:UKT3"/>
    <mergeCell ref="UKU3:UKV3"/>
    <mergeCell ref="UJY3:UJZ3"/>
    <mergeCell ref="UKA3:UKB3"/>
    <mergeCell ref="UKC3:UKD3"/>
    <mergeCell ref="UKE3:UKF3"/>
    <mergeCell ref="UKG3:UKH3"/>
    <mergeCell ref="UKI3:UKJ3"/>
    <mergeCell ref="UJM3:UJN3"/>
    <mergeCell ref="UJO3:UJP3"/>
    <mergeCell ref="UJQ3:UJR3"/>
    <mergeCell ref="UJS3:UJT3"/>
    <mergeCell ref="UJU3:UJV3"/>
    <mergeCell ref="UJW3:UJX3"/>
    <mergeCell ref="UJA3:UJB3"/>
    <mergeCell ref="UJC3:UJD3"/>
    <mergeCell ref="UJE3:UJF3"/>
    <mergeCell ref="UJG3:UJH3"/>
    <mergeCell ref="UJI3:UJJ3"/>
    <mergeCell ref="UJK3:UJL3"/>
    <mergeCell ref="UIO3:UIP3"/>
    <mergeCell ref="UIQ3:UIR3"/>
    <mergeCell ref="UIS3:UIT3"/>
    <mergeCell ref="UIU3:UIV3"/>
    <mergeCell ref="UIW3:UIX3"/>
    <mergeCell ref="UIY3:UIZ3"/>
    <mergeCell ref="UIC3:UID3"/>
    <mergeCell ref="UIE3:UIF3"/>
    <mergeCell ref="UIG3:UIH3"/>
    <mergeCell ref="UII3:UIJ3"/>
    <mergeCell ref="UIK3:UIL3"/>
    <mergeCell ref="UIM3:UIN3"/>
    <mergeCell ref="UHQ3:UHR3"/>
    <mergeCell ref="UHS3:UHT3"/>
    <mergeCell ref="UHU3:UHV3"/>
    <mergeCell ref="UHW3:UHX3"/>
    <mergeCell ref="UHY3:UHZ3"/>
    <mergeCell ref="UIA3:UIB3"/>
    <mergeCell ref="UHE3:UHF3"/>
    <mergeCell ref="UHG3:UHH3"/>
    <mergeCell ref="UHI3:UHJ3"/>
    <mergeCell ref="UHK3:UHL3"/>
    <mergeCell ref="UHM3:UHN3"/>
    <mergeCell ref="UHO3:UHP3"/>
    <mergeCell ref="UGS3:UGT3"/>
    <mergeCell ref="UGU3:UGV3"/>
    <mergeCell ref="UGW3:UGX3"/>
    <mergeCell ref="UGY3:UGZ3"/>
    <mergeCell ref="UHA3:UHB3"/>
    <mergeCell ref="UHC3:UHD3"/>
    <mergeCell ref="UGG3:UGH3"/>
    <mergeCell ref="UGI3:UGJ3"/>
    <mergeCell ref="UGK3:UGL3"/>
    <mergeCell ref="UGM3:UGN3"/>
    <mergeCell ref="UGO3:UGP3"/>
    <mergeCell ref="UGQ3:UGR3"/>
    <mergeCell ref="UFU3:UFV3"/>
    <mergeCell ref="UFW3:UFX3"/>
    <mergeCell ref="UFY3:UFZ3"/>
    <mergeCell ref="UGA3:UGB3"/>
    <mergeCell ref="UGC3:UGD3"/>
    <mergeCell ref="UGE3:UGF3"/>
    <mergeCell ref="UFI3:UFJ3"/>
    <mergeCell ref="UFK3:UFL3"/>
    <mergeCell ref="UFM3:UFN3"/>
    <mergeCell ref="UFO3:UFP3"/>
    <mergeCell ref="UFQ3:UFR3"/>
    <mergeCell ref="UFS3:UFT3"/>
    <mergeCell ref="UEW3:UEX3"/>
    <mergeCell ref="UEY3:UEZ3"/>
    <mergeCell ref="UFA3:UFB3"/>
    <mergeCell ref="UFC3:UFD3"/>
    <mergeCell ref="UFE3:UFF3"/>
    <mergeCell ref="UFG3:UFH3"/>
    <mergeCell ref="UEK3:UEL3"/>
    <mergeCell ref="UEM3:UEN3"/>
    <mergeCell ref="UEO3:UEP3"/>
    <mergeCell ref="UEQ3:UER3"/>
    <mergeCell ref="UES3:UET3"/>
    <mergeCell ref="UEU3:UEV3"/>
    <mergeCell ref="UDY3:UDZ3"/>
    <mergeCell ref="UEA3:UEB3"/>
    <mergeCell ref="UEC3:UED3"/>
    <mergeCell ref="UEE3:UEF3"/>
    <mergeCell ref="UEG3:UEH3"/>
    <mergeCell ref="UEI3:UEJ3"/>
    <mergeCell ref="UDM3:UDN3"/>
    <mergeCell ref="UDO3:UDP3"/>
    <mergeCell ref="UDQ3:UDR3"/>
    <mergeCell ref="UDS3:UDT3"/>
    <mergeCell ref="UDU3:UDV3"/>
    <mergeCell ref="UDW3:UDX3"/>
    <mergeCell ref="UDA3:UDB3"/>
    <mergeCell ref="UDC3:UDD3"/>
    <mergeCell ref="UDE3:UDF3"/>
    <mergeCell ref="UDG3:UDH3"/>
    <mergeCell ref="UDI3:UDJ3"/>
    <mergeCell ref="UDK3:UDL3"/>
    <mergeCell ref="UCO3:UCP3"/>
    <mergeCell ref="UCQ3:UCR3"/>
    <mergeCell ref="UCS3:UCT3"/>
    <mergeCell ref="UCU3:UCV3"/>
    <mergeCell ref="UCW3:UCX3"/>
    <mergeCell ref="UCY3:UCZ3"/>
    <mergeCell ref="UCC3:UCD3"/>
    <mergeCell ref="UCE3:UCF3"/>
    <mergeCell ref="UCG3:UCH3"/>
    <mergeCell ref="UCI3:UCJ3"/>
    <mergeCell ref="UCK3:UCL3"/>
    <mergeCell ref="UCM3:UCN3"/>
    <mergeCell ref="UBQ3:UBR3"/>
    <mergeCell ref="UBS3:UBT3"/>
    <mergeCell ref="UBU3:UBV3"/>
    <mergeCell ref="UBW3:UBX3"/>
    <mergeCell ref="UBY3:UBZ3"/>
    <mergeCell ref="UCA3:UCB3"/>
    <mergeCell ref="UBE3:UBF3"/>
    <mergeCell ref="UBG3:UBH3"/>
    <mergeCell ref="UBI3:UBJ3"/>
    <mergeCell ref="UBK3:UBL3"/>
    <mergeCell ref="UBM3:UBN3"/>
    <mergeCell ref="UBO3:UBP3"/>
    <mergeCell ref="UAS3:UAT3"/>
    <mergeCell ref="UAU3:UAV3"/>
    <mergeCell ref="UAW3:UAX3"/>
    <mergeCell ref="UAY3:UAZ3"/>
    <mergeCell ref="UBA3:UBB3"/>
    <mergeCell ref="UBC3:UBD3"/>
    <mergeCell ref="UAG3:UAH3"/>
    <mergeCell ref="UAI3:UAJ3"/>
    <mergeCell ref="UAK3:UAL3"/>
    <mergeCell ref="UAM3:UAN3"/>
    <mergeCell ref="UAO3:UAP3"/>
    <mergeCell ref="UAQ3:UAR3"/>
    <mergeCell ref="TZU3:TZV3"/>
    <mergeCell ref="TZW3:TZX3"/>
    <mergeCell ref="TZY3:TZZ3"/>
    <mergeCell ref="UAA3:UAB3"/>
    <mergeCell ref="UAC3:UAD3"/>
    <mergeCell ref="UAE3:UAF3"/>
    <mergeCell ref="TZI3:TZJ3"/>
    <mergeCell ref="TZK3:TZL3"/>
    <mergeCell ref="TZM3:TZN3"/>
    <mergeCell ref="TZO3:TZP3"/>
    <mergeCell ref="TZQ3:TZR3"/>
    <mergeCell ref="TZS3:TZT3"/>
    <mergeCell ref="TYW3:TYX3"/>
    <mergeCell ref="TYY3:TYZ3"/>
    <mergeCell ref="TZA3:TZB3"/>
    <mergeCell ref="TZC3:TZD3"/>
    <mergeCell ref="TZE3:TZF3"/>
    <mergeCell ref="TZG3:TZH3"/>
    <mergeCell ref="TYK3:TYL3"/>
    <mergeCell ref="TYM3:TYN3"/>
    <mergeCell ref="TYO3:TYP3"/>
    <mergeCell ref="TYQ3:TYR3"/>
    <mergeCell ref="TYS3:TYT3"/>
    <mergeCell ref="TYU3:TYV3"/>
    <mergeCell ref="TXY3:TXZ3"/>
    <mergeCell ref="TYA3:TYB3"/>
    <mergeCell ref="TYC3:TYD3"/>
    <mergeCell ref="TYE3:TYF3"/>
    <mergeCell ref="TYG3:TYH3"/>
    <mergeCell ref="TYI3:TYJ3"/>
    <mergeCell ref="TXM3:TXN3"/>
    <mergeCell ref="TXO3:TXP3"/>
    <mergeCell ref="TXQ3:TXR3"/>
    <mergeCell ref="TXS3:TXT3"/>
    <mergeCell ref="TXU3:TXV3"/>
    <mergeCell ref="TXW3:TXX3"/>
    <mergeCell ref="TXA3:TXB3"/>
    <mergeCell ref="TXC3:TXD3"/>
    <mergeCell ref="TXE3:TXF3"/>
    <mergeCell ref="TXG3:TXH3"/>
    <mergeCell ref="TXI3:TXJ3"/>
    <mergeCell ref="TXK3:TXL3"/>
    <mergeCell ref="TWO3:TWP3"/>
    <mergeCell ref="TWQ3:TWR3"/>
    <mergeCell ref="TWS3:TWT3"/>
    <mergeCell ref="TWU3:TWV3"/>
    <mergeCell ref="TWW3:TWX3"/>
    <mergeCell ref="TWY3:TWZ3"/>
    <mergeCell ref="TWC3:TWD3"/>
    <mergeCell ref="TWE3:TWF3"/>
    <mergeCell ref="TWG3:TWH3"/>
    <mergeCell ref="TWI3:TWJ3"/>
    <mergeCell ref="TWK3:TWL3"/>
    <mergeCell ref="TWM3:TWN3"/>
    <mergeCell ref="TVQ3:TVR3"/>
    <mergeCell ref="TVS3:TVT3"/>
    <mergeCell ref="TVU3:TVV3"/>
    <mergeCell ref="TVW3:TVX3"/>
    <mergeCell ref="TVY3:TVZ3"/>
    <mergeCell ref="TWA3:TWB3"/>
    <mergeCell ref="TVE3:TVF3"/>
    <mergeCell ref="TVG3:TVH3"/>
    <mergeCell ref="TVI3:TVJ3"/>
    <mergeCell ref="TVK3:TVL3"/>
    <mergeCell ref="TVM3:TVN3"/>
    <mergeCell ref="TVO3:TVP3"/>
    <mergeCell ref="TUS3:TUT3"/>
    <mergeCell ref="TUU3:TUV3"/>
    <mergeCell ref="TUW3:TUX3"/>
    <mergeCell ref="TUY3:TUZ3"/>
    <mergeCell ref="TVA3:TVB3"/>
    <mergeCell ref="TVC3:TVD3"/>
    <mergeCell ref="TUG3:TUH3"/>
    <mergeCell ref="TUI3:TUJ3"/>
    <mergeCell ref="TUK3:TUL3"/>
    <mergeCell ref="TUM3:TUN3"/>
    <mergeCell ref="TUO3:TUP3"/>
    <mergeCell ref="TUQ3:TUR3"/>
    <mergeCell ref="TTU3:TTV3"/>
    <mergeCell ref="TTW3:TTX3"/>
    <mergeCell ref="TTY3:TTZ3"/>
    <mergeCell ref="TUA3:TUB3"/>
    <mergeCell ref="TUC3:TUD3"/>
    <mergeCell ref="TUE3:TUF3"/>
    <mergeCell ref="TTI3:TTJ3"/>
    <mergeCell ref="TTK3:TTL3"/>
    <mergeCell ref="TTM3:TTN3"/>
    <mergeCell ref="TTO3:TTP3"/>
    <mergeCell ref="TTQ3:TTR3"/>
    <mergeCell ref="TTS3:TTT3"/>
    <mergeCell ref="TSW3:TSX3"/>
    <mergeCell ref="TSY3:TSZ3"/>
    <mergeCell ref="TTA3:TTB3"/>
    <mergeCell ref="TTC3:TTD3"/>
    <mergeCell ref="TTE3:TTF3"/>
    <mergeCell ref="TTG3:TTH3"/>
    <mergeCell ref="TSK3:TSL3"/>
    <mergeCell ref="TSM3:TSN3"/>
    <mergeCell ref="TSO3:TSP3"/>
    <mergeCell ref="TSQ3:TSR3"/>
    <mergeCell ref="TSS3:TST3"/>
    <mergeCell ref="TSU3:TSV3"/>
    <mergeCell ref="TRY3:TRZ3"/>
    <mergeCell ref="TSA3:TSB3"/>
    <mergeCell ref="TSC3:TSD3"/>
    <mergeCell ref="TSE3:TSF3"/>
    <mergeCell ref="TSG3:TSH3"/>
    <mergeCell ref="TSI3:TSJ3"/>
    <mergeCell ref="TRM3:TRN3"/>
    <mergeCell ref="TRO3:TRP3"/>
    <mergeCell ref="TRQ3:TRR3"/>
    <mergeCell ref="TRS3:TRT3"/>
    <mergeCell ref="TRU3:TRV3"/>
    <mergeCell ref="TRW3:TRX3"/>
    <mergeCell ref="TRA3:TRB3"/>
    <mergeCell ref="TRC3:TRD3"/>
    <mergeCell ref="TRE3:TRF3"/>
    <mergeCell ref="TRG3:TRH3"/>
    <mergeCell ref="TRI3:TRJ3"/>
    <mergeCell ref="TRK3:TRL3"/>
    <mergeCell ref="TQO3:TQP3"/>
    <mergeCell ref="TQQ3:TQR3"/>
    <mergeCell ref="TQS3:TQT3"/>
    <mergeCell ref="TQU3:TQV3"/>
    <mergeCell ref="TQW3:TQX3"/>
    <mergeCell ref="TQY3:TQZ3"/>
    <mergeCell ref="TQC3:TQD3"/>
    <mergeCell ref="TQE3:TQF3"/>
    <mergeCell ref="TQG3:TQH3"/>
    <mergeCell ref="TQI3:TQJ3"/>
    <mergeCell ref="TQK3:TQL3"/>
    <mergeCell ref="TQM3:TQN3"/>
    <mergeCell ref="TPQ3:TPR3"/>
    <mergeCell ref="TPS3:TPT3"/>
    <mergeCell ref="TPU3:TPV3"/>
    <mergeCell ref="TPW3:TPX3"/>
    <mergeCell ref="TPY3:TPZ3"/>
    <mergeCell ref="TQA3:TQB3"/>
    <mergeCell ref="TPE3:TPF3"/>
    <mergeCell ref="TPG3:TPH3"/>
    <mergeCell ref="TPI3:TPJ3"/>
    <mergeCell ref="TPK3:TPL3"/>
    <mergeCell ref="TPM3:TPN3"/>
    <mergeCell ref="TPO3:TPP3"/>
    <mergeCell ref="TOS3:TOT3"/>
    <mergeCell ref="TOU3:TOV3"/>
    <mergeCell ref="TOW3:TOX3"/>
    <mergeCell ref="TOY3:TOZ3"/>
    <mergeCell ref="TPA3:TPB3"/>
    <mergeCell ref="TPC3:TPD3"/>
    <mergeCell ref="TOG3:TOH3"/>
    <mergeCell ref="TOI3:TOJ3"/>
    <mergeCell ref="TOK3:TOL3"/>
    <mergeCell ref="TOM3:TON3"/>
    <mergeCell ref="TOO3:TOP3"/>
    <mergeCell ref="TOQ3:TOR3"/>
    <mergeCell ref="TNU3:TNV3"/>
    <mergeCell ref="TNW3:TNX3"/>
    <mergeCell ref="TNY3:TNZ3"/>
    <mergeCell ref="TOA3:TOB3"/>
    <mergeCell ref="TOC3:TOD3"/>
    <mergeCell ref="TOE3:TOF3"/>
    <mergeCell ref="TNI3:TNJ3"/>
    <mergeCell ref="TNK3:TNL3"/>
    <mergeCell ref="TNM3:TNN3"/>
    <mergeCell ref="TNO3:TNP3"/>
    <mergeCell ref="TNQ3:TNR3"/>
    <mergeCell ref="TNS3:TNT3"/>
    <mergeCell ref="TMW3:TMX3"/>
    <mergeCell ref="TMY3:TMZ3"/>
    <mergeCell ref="TNA3:TNB3"/>
    <mergeCell ref="TNC3:TND3"/>
    <mergeCell ref="TNE3:TNF3"/>
    <mergeCell ref="TNG3:TNH3"/>
    <mergeCell ref="TMK3:TML3"/>
    <mergeCell ref="TMM3:TMN3"/>
    <mergeCell ref="TMO3:TMP3"/>
    <mergeCell ref="TMQ3:TMR3"/>
    <mergeCell ref="TMS3:TMT3"/>
    <mergeCell ref="TMU3:TMV3"/>
    <mergeCell ref="TLY3:TLZ3"/>
    <mergeCell ref="TMA3:TMB3"/>
    <mergeCell ref="TMC3:TMD3"/>
    <mergeCell ref="TME3:TMF3"/>
    <mergeCell ref="TMG3:TMH3"/>
    <mergeCell ref="TMI3:TMJ3"/>
    <mergeCell ref="TLM3:TLN3"/>
    <mergeCell ref="TLO3:TLP3"/>
    <mergeCell ref="TLQ3:TLR3"/>
    <mergeCell ref="TLS3:TLT3"/>
    <mergeCell ref="TLU3:TLV3"/>
    <mergeCell ref="TLW3:TLX3"/>
    <mergeCell ref="TLA3:TLB3"/>
    <mergeCell ref="TLC3:TLD3"/>
    <mergeCell ref="TLE3:TLF3"/>
    <mergeCell ref="TLG3:TLH3"/>
    <mergeCell ref="TLI3:TLJ3"/>
    <mergeCell ref="TLK3:TLL3"/>
    <mergeCell ref="TKO3:TKP3"/>
    <mergeCell ref="TKQ3:TKR3"/>
    <mergeCell ref="TKS3:TKT3"/>
    <mergeCell ref="TKU3:TKV3"/>
    <mergeCell ref="TKW3:TKX3"/>
    <mergeCell ref="TKY3:TKZ3"/>
    <mergeCell ref="TKC3:TKD3"/>
    <mergeCell ref="TKE3:TKF3"/>
    <mergeCell ref="TKG3:TKH3"/>
    <mergeCell ref="TKI3:TKJ3"/>
    <mergeCell ref="TKK3:TKL3"/>
    <mergeCell ref="TKM3:TKN3"/>
    <mergeCell ref="TJQ3:TJR3"/>
    <mergeCell ref="TJS3:TJT3"/>
    <mergeCell ref="TJU3:TJV3"/>
    <mergeCell ref="TJW3:TJX3"/>
    <mergeCell ref="TJY3:TJZ3"/>
    <mergeCell ref="TKA3:TKB3"/>
    <mergeCell ref="TJE3:TJF3"/>
    <mergeCell ref="TJG3:TJH3"/>
    <mergeCell ref="TJI3:TJJ3"/>
    <mergeCell ref="TJK3:TJL3"/>
    <mergeCell ref="TJM3:TJN3"/>
    <mergeCell ref="TJO3:TJP3"/>
    <mergeCell ref="TIS3:TIT3"/>
    <mergeCell ref="TIU3:TIV3"/>
    <mergeCell ref="TIW3:TIX3"/>
    <mergeCell ref="TIY3:TIZ3"/>
    <mergeCell ref="TJA3:TJB3"/>
    <mergeCell ref="TJC3:TJD3"/>
    <mergeCell ref="TIG3:TIH3"/>
    <mergeCell ref="TII3:TIJ3"/>
    <mergeCell ref="TIK3:TIL3"/>
    <mergeCell ref="TIM3:TIN3"/>
    <mergeCell ref="TIO3:TIP3"/>
    <mergeCell ref="TIQ3:TIR3"/>
    <mergeCell ref="THU3:THV3"/>
    <mergeCell ref="THW3:THX3"/>
    <mergeCell ref="THY3:THZ3"/>
    <mergeCell ref="TIA3:TIB3"/>
    <mergeCell ref="TIC3:TID3"/>
    <mergeCell ref="TIE3:TIF3"/>
    <mergeCell ref="THI3:THJ3"/>
    <mergeCell ref="THK3:THL3"/>
    <mergeCell ref="THM3:THN3"/>
    <mergeCell ref="THO3:THP3"/>
    <mergeCell ref="THQ3:THR3"/>
    <mergeCell ref="THS3:THT3"/>
    <mergeCell ref="TGW3:TGX3"/>
    <mergeCell ref="TGY3:TGZ3"/>
    <mergeCell ref="THA3:THB3"/>
    <mergeCell ref="THC3:THD3"/>
    <mergeCell ref="THE3:THF3"/>
    <mergeCell ref="THG3:THH3"/>
    <mergeCell ref="TGK3:TGL3"/>
    <mergeCell ref="TGM3:TGN3"/>
    <mergeCell ref="TGO3:TGP3"/>
    <mergeCell ref="TGQ3:TGR3"/>
    <mergeCell ref="TGS3:TGT3"/>
    <mergeCell ref="TGU3:TGV3"/>
    <mergeCell ref="TFY3:TFZ3"/>
    <mergeCell ref="TGA3:TGB3"/>
    <mergeCell ref="TGC3:TGD3"/>
    <mergeCell ref="TGE3:TGF3"/>
    <mergeCell ref="TGG3:TGH3"/>
    <mergeCell ref="TGI3:TGJ3"/>
    <mergeCell ref="TFM3:TFN3"/>
    <mergeCell ref="TFO3:TFP3"/>
    <mergeCell ref="TFQ3:TFR3"/>
    <mergeCell ref="TFS3:TFT3"/>
    <mergeCell ref="TFU3:TFV3"/>
    <mergeCell ref="TFW3:TFX3"/>
    <mergeCell ref="TFA3:TFB3"/>
    <mergeCell ref="TFC3:TFD3"/>
    <mergeCell ref="TFE3:TFF3"/>
    <mergeCell ref="TFG3:TFH3"/>
    <mergeCell ref="TFI3:TFJ3"/>
    <mergeCell ref="TFK3:TFL3"/>
    <mergeCell ref="TEO3:TEP3"/>
    <mergeCell ref="TEQ3:TER3"/>
    <mergeCell ref="TES3:TET3"/>
    <mergeCell ref="TEU3:TEV3"/>
    <mergeCell ref="TEW3:TEX3"/>
    <mergeCell ref="TEY3:TEZ3"/>
    <mergeCell ref="TEC3:TED3"/>
    <mergeCell ref="TEE3:TEF3"/>
    <mergeCell ref="TEG3:TEH3"/>
    <mergeCell ref="TEI3:TEJ3"/>
    <mergeCell ref="TEK3:TEL3"/>
    <mergeCell ref="TEM3:TEN3"/>
    <mergeCell ref="TDQ3:TDR3"/>
    <mergeCell ref="TDS3:TDT3"/>
    <mergeCell ref="TDU3:TDV3"/>
    <mergeCell ref="TDW3:TDX3"/>
    <mergeCell ref="TDY3:TDZ3"/>
    <mergeCell ref="TEA3:TEB3"/>
    <mergeCell ref="TDE3:TDF3"/>
    <mergeCell ref="TDG3:TDH3"/>
    <mergeCell ref="TDI3:TDJ3"/>
    <mergeCell ref="TDK3:TDL3"/>
    <mergeCell ref="TDM3:TDN3"/>
    <mergeCell ref="TDO3:TDP3"/>
    <mergeCell ref="TCS3:TCT3"/>
    <mergeCell ref="TCU3:TCV3"/>
    <mergeCell ref="TCW3:TCX3"/>
    <mergeCell ref="TCY3:TCZ3"/>
    <mergeCell ref="TDA3:TDB3"/>
    <mergeCell ref="TDC3:TDD3"/>
    <mergeCell ref="TCG3:TCH3"/>
    <mergeCell ref="TCI3:TCJ3"/>
    <mergeCell ref="TCK3:TCL3"/>
    <mergeCell ref="TCM3:TCN3"/>
    <mergeCell ref="TCO3:TCP3"/>
    <mergeCell ref="TCQ3:TCR3"/>
    <mergeCell ref="TBU3:TBV3"/>
    <mergeCell ref="TBW3:TBX3"/>
    <mergeCell ref="TBY3:TBZ3"/>
    <mergeCell ref="TCA3:TCB3"/>
    <mergeCell ref="TCC3:TCD3"/>
    <mergeCell ref="TCE3:TCF3"/>
    <mergeCell ref="TBI3:TBJ3"/>
    <mergeCell ref="TBK3:TBL3"/>
    <mergeCell ref="TBM3:TBN3"/>
    <mergeCell ref="TBO3:TBP3"/>
    <mergeCell ref="TBQ3:TBR3"/>
    <mergeCell ref="TBS3:TBT3"/>
    <mergeCell ref="TAW3:TAX3"/>
    <mergeCell ref="TAY3:TAZ3"/>
    <mergeCell ref="TBA3:TBB3"/>
    <mergeCell ref="TBC3:TBD3"/>
    <mergeCell ref="TBE3:TBF3"/>
    <mergeCell ref="TBG3:TBH3"/>
    <mergeCell ref="TAK3:TAL3"/>
    <mergeCell ref="TAM3:TAN3"/>
    <mergeCell ref="TAO3:TAP3"/>
    <mergeCell ref="TAQ3:TAR3"/>
    <mergeCell ref="TAS3:TAT3"/>
    <mergeCell ref="TAU3:TAV3"/>
    <mergeCell ref="SZY3:SZZ3"/>
    <mergeCell ref="TAA3:TAB3"/>
    <mergeCell ref="TAC3:TAD3"/>
    <mergeCell ref="TAE3:TAF3"/>
    <mergeCell ref="TAG3:TAH3"/>
    <mergeCell ref="TAI3:TAJ3"/>
    <mergeCell ref="SZM3:SZN3"/>
    <mergeCell ref="SZO3:SZP3"/>
    <mergeCell ref="SZQ3:SZR3"/>
    <mergeCell ref="SZS3:SZT3"/>
    <mergeCell ref="SZU3:SZV3"/>
    <mergeCell ref="SZW3:SZX3"/>
    <mergeCell ref="SZA3:SZB3"/>
    <mergeCell ref="SZC3:SZD3"/>
    <mergeCell ref="SZE3:SZF3"/>
    <mergeCell ref="SZG3:SZH3"/>
    <mergeCell ref="SZI3:SZJ3"/>
    <mergeCell ref="SZK3:SZL3"/>
    <mergeCell ref="SYO3:SYP3"/>
    <mergeCell ref="SYQ3:SYR3"/>
    <mergeCell ref="SYS3:SYT3"/>
    <mergeCell ref="SYU3:SYV3"/>
    <mergeCell ref="SYW3:SYX3"/>
    <mergeCell ref="SYY3:SYZ3"/>
    <mergeCell ref="SYC3:SYD3"/>
    <mergeCell ref="SYE3:SYF3"/>
    <mergeCell ref="SYG3:SYH3"/>
    <mergeCell ref="SYI3:SYJ3"/>
    <mergeCell ref="SYK3:SYL3"/>
    <mergeCell ref="SYM3:SYN3"/>
    <mergeCell ref="SXQ3:SXR3"/>
    <mergeCell ref="SXS3:SXT3"/>
    <mergeCell ref="SXU3:SXV3"/>
    <mergeCell ref="SXW3:SXX3"/>
    <mergeCell ref="SXY3:SXZ3"/>
    <mergeCell ref="SYA3:SYB3"/>
    <mergeCell ref="SXE3:SXF3"/>
    <mergeCell ref="SXG3:SXH3"/>
    <mergeCell ref="SXI3:SXJ3"/>
    <mergeCell ref="SXK3:SXL3"/>
    <mergeCell ref="SXM3:SXN3"/>
    <mergeCell ref="SXO3:SXP3"/>
    <mergeCell ref="SWS3:SWT3"/>
    <mergeCell ref="SWU3:SWV3"/>
    <mergeCell ref="SWW3:SWX3"/>
    <mergeCell ref="SWY3:SWZ3"/>
    <mergeCell ref="SXA3:SXB3"/>
    <mergeCell ref="SXC3:SXD3"/>
    <mergeCell ref="SWG3:SWH3"/>
    <mergeCell ref="SWI3:SWJ3"/>
    <mergeCell ref="SWK3:SWL3"/>
    <mergeCell ref="SWM3:SWN3"/>
    <mergeCell ref="SWO3:SWP3"/>
    <mergeCell ref="SWQ3:SWR3"/>
    <mergeCell ref="SVU3:SVV3"/>
    <mergeCell ref="SVW3:SVX3"/>
    <mergeCell ref="SVY3:SVZ3"/>
    <mergeCell ref="SWA3:SWB3"/>
    <mergeCell ref="SWC3:SWD3"/>
    <mergeCell ref="SWE3:SWF3"/>
    <mergeCell ref="SVI3:SVJ3"/>
    <mergeCell ref="SVK3:SVL3"/>
    <mergeCell ref="SVM3:SVN3"/>
    <mergeCell ref="SVO3:SVP3"/>
    <mergeCell ref="SVQ3:SVR3"/>
    <mergeCell ref="SVS3:SVT3"/>
    <mergeCell ref="SUW3:SUX3"/>
    <mergeCell ref="SUY3:SUZ3"/>
    <mergeCell ref="SVA3:SVB3"/>
    <mergeCell ref="SVC3:SVD3"/>
    <mergeCell ref="SVE3:SVF3"/>
    <mergeCell ref="SVG3:SVH3"/>
    <mergeCell ref="SUK3:SUL3"/>
    <mergeCell ref="SUM3:SUN3"/>
    <mergeCell ref="SUO3:SUP3"/>
    <mergeCell ref="SUQ3:SUR3"/>
    <mergeCell ref="SUS3:SUT3"/>
    <mergeCell ref="SUU3:SUV3"/>
    <mergeCell ref="STY3:STZ3"/>
    <mergeCell ref="SUA3:SUB3"/>
    <mergeCell ref="SUC3:SUD3"/>
    <mergeCell ref="SUE3:SUF3"/>
    <mergeCell ref="SUG3:SUH3"/>
    <mergeCell ref="SUI3:SUJ3"/>
    <mergeCell ref="STM3:STN3"/>
    <mergeCell ref="STO3:STP3"/>
    <mergeCell ref="STQ3:STR3"/>
    <mergeCell ref="STS3:STT3"/>
    <mergeCell ref="STU3:STV3"/>
    <mergeCell ref="STW3:STX3"/>
    <mergeCell ref="STA3:STB3"/>
    <mergeCell ref="STC3:STD3"/>
    <mergeCell ref="STE3:STF3"/>
    <mergeCell ref="STG3:STH3"/>
    <mergeCell ref="STI3:STJ3"/>
    <mergeCell ref="STK3:STL3"/>
    <mergeCell ref="SSO3:SSP3"/>
    <mergeCell ref="SSQ3:SSR3"/>
    <mergeCell ref="SSS3:SST3"/>
    <mergeCell ref="SSU3:SSV3"/>
    <mergeCell ref="SSW3:SSX3"/>
    <mergeCell ref="SSY3:SSZ3"/>
    <mergeCell ref="SSC3:SSD3"/>
    <mergeCell ref="SSE3:SSF3"/>
    <mergeCell ref="SSG3:SSH3"/>
    <mergeCell ref="SSI3:SSJ3"/>
    <mergeCell ref="SSK3:SSL3"/>
    <mergeCell ref="SSM3:SSN3"/>
    <mergeCell ref="SRQ3:SRR3"/>
    <mergeCell ref="SRS3:SRT3"/>
    <mergeCell ref="SRU3:SRV3"/>
    <mergeCell ref="SRW3:SRX3"/>
    <mergeCell ref="SRY3:SRZ3"/>
    <mergeCell ref="SSA3:SSB3"/>
    <mergeCell ref="SRE3:SRF3"/>
    <mergeCell ref="SRG3:SRH3"/>
    <mergeCell ref="SRI3:SRJ3"/>
    <mergeCell ref="SRK3:SRL3"/>
    <mergeCell ref="SRM3:SRN3"/>
    <mergeCell ref="SRO3:SRP3"/>
    <mergeCell ref="SQS3:SQT3"/>
    <mergeCell ref="SQU3:SQV3"/>
    <mergeCell ref="SQW3:SQX3"/>
    <mergeCell ref="SQY3:SQZ3"/>
    <mergeCell ref="SRA3:SRB3"/>
    <mergeCell ref="SRC3:SRD3"/>
    <mergeCell ref="SQG3:SQH3"/>
    <mergeCell ref="SQI3:SQJ3"/>
    <mergeCell ref="SQK3:SQL3"/>
    <mergeCell ref="SQM3:SQN3"/>
    <mergeCell ref="SQO3:SQP3"/>
    <mergeCell ref="SQQ3:SQR3"/>
    <mergeCell ref="SPU3:SPV3"/>
    <mergeCell ref="SPW3:SPX3"/>
    <mergeCell ref="SPY3:SPZ3"/>
    <mergeCell ref="SQA3:SQB3"/>
    <mergeCell ref="SQC3:SQD3"/>
    <mergeCell ref="SQE3:SQF3"/>
    <mergeCell ref="SPI3:SPJ3"/>
    <mergeCell ref="SPK3:SPL3"/>
    <mergeCell ref="SPM3:SPN3"/>
    <mergeCell ref="SPO3:SPP3"/>
    <mergeCell ref="SPQ3:SPR3"/>
    <mergeCell ref="SPS3:SPT3"/>
    <mergeCell ref="SOW3:SOX3"/>
    <mergeCell ref="SOY3:SOZ3"/>
    <mergeCell ref="SPA3:SPB3"/>
    <mergeCell ref="SPC3:SPD3"/>
    <mergeCell ref="SPE3:SPF3"/>
    <mergeCell ref="SPG3:SPH3"/>
    <mergeCell ref="SOK3:SOL3"/>
    <mergeCell ref="SOM3:SON3"/>
    <mergeCell ref="SOO3:SOP3"/>
    <mergeCell ref="SOQ3:SOR3"/>
    <mergeCell ref="SOS3:SOT3"/>
    <mergeCell ref="SOU3:SOV3"/>
    <mergeCell ref="SNY3:SNZ3"/>
    <mergeCell ref="SOA3:SOB3"/>
    <mergeCell ref="SOC3:SOD3"/>
    <mergeCell ref="SOE3:SOF3"/>
    <mergeCell ref="SOG3:SOH3"/>
    <mergeCell ref="SOI3:SOJ3"/>
    <mergeCell ref="SNM3:SNN3"/>
    <mergeCell ref="SNO3:SNP3"/>
    <mergeCell ref="SNQ3:SNR3"/>
    <mergeCell ref="SNS3:SNT3"/>
    <mergeCell ref="SNU3:SNV3"/>
    <mergeCell ref="SNW3:SNX3"/>
    <mergeCell ref="SNA3:SNB3"/>
    <mergeCell ref="SNC3:SND3"/>
    <mergeCell ref="SNE3:SNF3"/>
    <mergeCell ref="SNG3:SNH3"/>
    <mergeCell ref="SNI3:SNJ3"/>
    <mergeCell ref="SNK3:SNL3"/>
    <mergeCell ref="SMO3:SMP3"/>
    <mergeCell ref="SMQ3:SMR3"/>
    <mergeCell ref="SMS3:SMT3"/>
    <mergeCell ref="SMU3:SMV3"/>
    <mergeCell ref="SMW3:SMX3"/>
    <mergeCell ref="SMY3:SMZ3"/>
    <mergeCell ref="SMC3:SMD3"/>
    <mergeCell ref="SME3:SMF3"/>
    <mergeCell ref="SMG3:SMH3"/>
    <mergeCell ref="SMI3:SMJ3"/>
    <mergeCell ref="SMK3:SML3"/>
    <mergeCell ref="SMM3:SMN3"/>
    <mergeCell ref="SLQ3:SLR3"/>
    <mergeCell ref="SLS3:SLT3"/>
    <mergeCell ref="SLU3:SLV3"/>
    <mergeCell ref="SLW3:SLX3"/>
    <mergeCell ref="SLY3:SLZ3"/>
    <mergeCell ref="SMA3:SMB3"/>
    <mergeCell ref="SLE3:SLF3"/>
    <mergeCell ref="SLG3:SLH3"/>
    <mergeCell ref="SLI3:SLJ3"/>
    <mergeCell ref="SLK3:SLL3"/>
    <mergeCell ref="SLM3:SLN3"/>
    <mergeCell ref="SLO3:SLP3"/>
    <mergeCell ref="SKS3:SKT3"/>
    <mergeCell ref="SKU3:SKV3"/>
    <mergeCell ref="SKW3:SKX3"/>
    <mergeCell ref="SKY3:SKZ3"/>
    <mergeCell ref="SLA3:SLB3"/>
    <mergeCell ref="SLC3:SLD3"/>
    <mergeCell ref="SKG3:SKH3"/>
    <mergeCell ref="SKI3:SKJ3"/>
    <mergeCell ref="SKK3:SKL3"/>
    <mergeCell ref="SKM3:SKN3"/>
    <mergeCell ref="SKO3:SKP3"/>
    <mergeCell ref="SKQ3:SKR3"/>
    <mergeCell ref="SJU3:SJV3"/>
    <mergeCell ref="SJW3:SJX3"/>
    <mergeCell ref="SJY3:SJZ3"/>
    <mergeCell ref="SKA3:SKB3"/>
    <mergeCell ref="SKC3:SKD3"/>
    <mergeCell ref="SKE3:SKF3"/>
    <mergeCell ref="SJI3:SJJ3"/>
    <mergeCell ref="SJK3:SJL3"/>
    <mergeCell ref="SJM3:SJN3"/>
    <mergeCell ref="SJO3:SJP3"/>
    <mergeCell ref="SJQ3:SJR3"/>
    <mergeCell ref="SJS3:SJT3"/>
    <mergeCell ref="SIW3:SIX3"/>
    <mergeCell ref="SIY3:SIZ3"/>
    <mergeCell ref="SJA3:SJB3"/>
    <mergeCell ref="SJC3:SJD3"/>
    <mergeCell ref="SJE3:SJF3"/>
    <mergeCell ref="SJG3:SJH3"/>
    <mergeCell ref="SIK3:SIL3"/>
    <mergeCell ref="SIM3:SIN3"/>
    <mergeCell ref="SIO3:SIP3"/>
    <mergeCell ref="SIQ3:SIR3"/>
    <mergeCell ref="SIS3:SIT3"/>
    <mergeCell ref="SIU3:SIV3"/>
    <mergeCell ref="SHY3:SHZ3"/>
    <mergeCell ref="SIA3:SIB3"/>
    <mergeCell ref="SIC3:SID3"/>
    <mergeCell ref="SIE3:SIF3"/>
    <mergeCell ref="SIG3:SIH3"/>
    <mergeCell ref="SII3:SIJ3"/>
    <mergeCell ref="SHM3:SHN3"/>
    <mergeCell ref="SHO3:SHP3"/>
    <mergeCell ref="SHQ3:SHR3"/>
    <mergeCell ref="SHS3:SHT3"/>
    <mergeCell ref="SHU3:SHV3"/>
    <mergeCell ref="SHW3:SHX3"/>
    <mergeCell ref="SHA3:SHB3"/>
    <mergeCell ref="SHC3:SHD3"/>
    <mergeCell ref="SHE3:SHF3"/>
    <mergeCell ref="SHG3:SHH3"/>
    <mergeCell ref="SHI3:SHJ3"/>
    <mergeCell ref="SHK3:SHL3"/>
    <mergeCell ref="SGO3:SGP3"/>
    <mergeCell ref="SGQ3:SGR3"/>
    <mergeCell ref="SGS3:SGT3"/>
    <mergeCell ref="SGU3:SGV3"/>
    <mergeCell ref="SGW3:SGX3"/>
    <mergeCell ref="SGY3:SGZ3"/>
    <mergeCell ref="SGC3:SGD3"/>
    <mergeCell ref="SGE3:SGF3"/>
    <mergeCell ref="SGG3:SGH3"/>
    <mergeCell ref="SGI3:SGJ3"/>
    <mergeCell ref="SGK3:SGL3"/>
    <mergeCell ref="SGM3:SGN3"/>
    <mergeCell ref="SFQ3:SFR3"/>
    <mergeCell ref="SFS3:SFT3"/>
    <mergeCell ref="SFU3:SFV3"/>
    <mergeCell ref="SFW3:SFX3"/>
    <mergeCell ref="SFY3:SFZ3"/>
    <mergeCell ref="SGA3:SGB3"/>
    <mergeCell ref="SFE3:SFF3"/>
    <mergeCell ref="SFG3:SFH3"/>
    <mergeCell ref="SFI3:SFJ3"/>
    <mergeCell ref="SFK3:SFL3"/>
    <mergeCell ref="SFM3:SFN3"/>
    <mergeCell ref="SFO3:SFP3"/>
    <mergeCell ref="SES3:SET3"/>
    <mergeCell ref="SEU3:SEV3"/>
    <mergeCell ref="SEW3:SEX3"/>
    <mergeCell ref="SEY3:SEZ3"/>
    <mergeCell ref="SFA3:SFB3"/>
    <mergeCell ref="SFC3:SFD3"/>
    <mergeCell ref="SEG3:SEH3"/>
    <mergeCell ref="SEI3:SEJ3"/>
    <mergeCell ref="SEK3:SEL3"/>
    <mergeCell ref="SEM3:SEN3"/>
    <mergeCell ref="SEO3:SEP3"/>
    <mergeCell ref="SEQ3:SER3"/>
    <mergeCell ref="SDU3:SDV3"/>
    <mergeCell ref="SDW3:SDX3"/>
    <mergeCell ref="SDY3:SDZ3"/>
    <mergeCell ref="SEA3:SEB3"/>
    <mergeCell ref="SEC3:SED3"/>
    <mergeCell ref="SEE3:SEF3"/>
    <mergeCell ref="SDI3:SDJ3"/>
    <mergeCell ref="SDK3:SDL3"/>
    <mergeCell ref="SDM3:SDN3"/>
    <mergeCell ref="SDO3:SDP3"/>
    <mergeCell ref="SDQ3:SDR3"/>
    <mergeCell ref="SDS3:SDT3"/>
    <mergeCell ref="SCW3:SCX3"/>
    <mergeCell ref="SCY3:SCZ3"/>
    <mergeCell ref="SDA3:SDB3"/>
    <mergeCell ref="SDC3:SDD3"/>
    <mergeCell ref="SDE3:SDF3"/>
    <mergeCell ref="SDG3:SDH3"/>
    <mergeCell ref="SCK3:SCL3"/>
    <mergeCell ref="SCM3:SCN3"/>
    <mergeCell ref="SCO3:SCP3"/>
    <mergeCell ref="SCQ3:SCR3"/>
    <mergeCell ref="SCS3:SCT3"/>
    <mergeCell ref="SCU3:SCV3"/>
    <mergeCell ref="SBY3:SBZ3"/>
    <mergeCell ref="SCA3:SCB3"/>
    <mergeCell ref="SCC3:SCD3"/>
    <mergeCell ref="SCE3:SCF3"/>
    <mergeCell ref="SCG3:SCH3"/>
    <mergeCell ref="SCI3:SCJ3"/>
    <mergeCell ref="SBM3:SBN3"/>
    <mergeCell ref="SBO3:SBP3"/>
    <mergeCell ref="SBQ3:SBR3"/>
    <mergeCell ref="SBS3:SBT3"/>
    <mergeCell ref="SBU3:SBV3"/>
    <mergeCell ref="SBW3:SBX3"/>
    <mergeCell ref="SBA3:SBB3"/>
    <mergeCell ref="SBC3:SBD3"/>
    <mergeCell ref="SBE3:SBF3"/>
    <mergeCell ref="SBG3:SBH3"/>
    <mergeCell ref="SBI3:SBJ3"/>
    <mergeCell ref="SBK3:SBL3"/>
    <mergeCell ref="SAO3:SAP3"/>
    <mergeCell ref="SAQ3:SAR3"/>
    <mergeCell ref="SAS3:SAT3"/>
    <mergeCell ref="SAU3:SAV3"/>
    <mergeCell ref="SAW3:SAX3"/>
    <mergeCell ref="SAY3:SAZ3"/>
    <mergeCell ref="SAC3:SAD3"/>
    <mergeCell ref="SAE3:SAF3"/>
    <mergeCell ref="SAG3:SAH3"/>
    <mergeCell ref="SAI3:SAJ3"/>
    <mergeCell ref="SAK3:SAL3"/>
    <mergeCell ref="SAM3:SAN3"/>
    <mergeCell ref="RZQ3:RZR3"/>
    <mergeCell ref="RZS3:RZT3"/>
    <mergeCell ref="RZU3:RZV3"/>
    <mergeCell ref="RZW3:RZX3"/>
    <mergeCell ref="RZY3:RZZ3"/>
    <mergeCell ref="SAA3:SAB3"/>
    <mergeCell ref="RZE3:RZF3"/>
    <mergeCell ref="RZG3:RZH3"/>
    <mergeCell ref="RZI3:RZJ3"/>
    <mergeCell ref="RZK3:RZL3"/>
    <mergeCell ref="RZM3:RZN3"/>
    <mergeCell ref="RZO3:RZP3"/>
    <mergeCell ref="RYS3:RYT3"/>
    <mergeCell ref="RYU3:RYV3"/>
    <mergeCell ref="RYW3:RYX3"/>
    <mergeCell ref="RYY3:RYZ3"/>
    <mergeCell ref="RZA3:RZB3"/>
    <mergeCell ref="RZC3:RZD3"/>
    <mergeCell ref="RYG3:RYH3"/>
    <mergeCell ref="RYI3:RYJ3"/>
    <mergeCell ref="RYK3:RYL3"/>
    <mergeCell ref="RYM3:RYN3"/>
    <mergeCell ref="RYO3:RYP3"/>
    <mergeCell ref="RYQ3:RYR3"/>
    <mergeCell ref="RXU3:RXV3"/>
    <mergeCell ref="RXW3:RXX3"/>
    <mergeCell ref="RXY3:RXZ3"/>
    <mergeCell ref="RYA3:RYB3"/>
    <mergeCell ref="RYC3:RYD3"/>
    <mergeCell ref="RYE3:RYF3"/>
    <mergeCell ref="RXI3:RXJ3"/>
    <mergeCell ref="RXK3:RXL3"/>
    <mergeCell ref="RXM3:RXN3"/>
    <mergeCell ref="RXO3:RXP3"/>
    <mergeCell ref="RXQ3:RXR3"/>
    <mergeCell ref="RXS3:RXT3"/>
    <mergeCell ref="RWW3:RWX3"/>
    <mergeCell ref="RWY3:RWZ3"/>
    <mergeCell ref="RXA3:RXB3"/>
    <mergeCell ref="RXC3:RXD3"/>
    <mergeCell ref="RXE3:RXF3"/>
    <mergeCell ref="RXG3:RXH3"/>
    <mergeCell ref="RWK3:RWL3"/>
    <mergeCell ref="RWM3:RWN3"/>
    <mergeCell ref="RWO3:RWP3"/>
    <mergeCell ref="RWQ3:RWR3"/>
    <mergeCell ref="RWS3:RWT3"/>
    <mergeCell ref="RWU3:RWV3"/>
    <mergeCell ref="RVY3:RVZ3"/>
    <mergeCell ref="RWA3:RWB3"/>
    <mergeCell ref="RWC3:RWD3"/>
    <mergeCell ref="RWE3:RWF3"/>
    <mergeCell ref="RWG3:RWH3"/>
    <mergeCell ref="RWI3:RWJ3"/>
    <mergeCell ref="RVM3:RVN3"/>
    <mergeCell ref="RVO3:RVP3"/>
    <mergeCell ref="RVQ3:RVR3"/>
    <mergeCell ref="RVS3:RVT3"/>
    <mergeCell ref="RVU3:RVV3"/>
    <mergeCell ref="RVW3:RVX3"/>
    <mergeCell ref="RVA3:RVB3"/>
    <mergeCell ref="RVC3:RVD3"/>
    <mergeCell ref="RVE3:RVF3"/>
    <mergeCell ref="RVG3:RVH3"/>
    <mergeCell ref="RVI3:RVJ3"/>
    <mergeCell ref="RVK3:RVL3"/>
    <mergeCell ref="RUO3:RUP3"/>
    <mergeCell ref="RUQ3:RUR3"/>
    <mergeCell ref="RUS3:RUT3"/>
    <mergeCell ref="RUU3:RUV3"/>
    <mergeCell ref="RUW3:RUX3"/>
    <mergeCell ref="RUY3:RUZ3"/>
    <mergeCell ref="RUC3:RUD3"/>
    <mergeCell ref="RUE3:RUF3"/>
    <mergeCell ref="RUG3:RUH3"/>
    <mergeCell ref="RUI3:RUJ3"/>
    <mergeCell ref="RUK3:RUL3"/>
    <mergeCell ref="RUM3:RUN3"/>
    <mergeCell ref="RTQ3:RTR3"/>
    <mergeCell ref="RTS3:RTT3"/>
    <mergeCell ref="RTU3:RTV3"/>
    <mergeCell ref="RTW3:RTX3"/>
    <mergeCell ref="RTY3:RTZ3"/>
    <mergeCell ref="RUA3:RUB3"/>
    <mergeCell ref="RTE3:RTF3"/>
    <mergeCell ref="RTG3:RTH3"/>
    <mergeCell ref="RTI3:RTJ3"/>
    <mergeCell ref="RTK3:RTL3"/>
    <mergeCell ref="RTM3:RTN3"/>
    <mergeCell ref="RTO3:RTP3"/>
    <mergeCell ref="RSS3:RST3"/>
    <mergeCell ref="RSU3:RSV3"/>
    <mergeCell ref="RSW3:RSX3"/>
    <mergeCell ref="RSY3:RSZ3"/>
    <mergeCell ref="RTA3:RTB3"/>
    <mergeCell ref="RTC3:RTD3"/>
    <mergeCell ref="RSG3:RSH3"/>
    <mergeCell ref="RSI3:RSJ3"/>
    <mergeCell ref="RSK3:RSL3"/>
    <mergeCell ref="RSM3:RSN3"/>
    <mergeCell ref="RSO3:RSP3"/>
    <mergeCell ref="RSQ3:RSR3"/>
    <mergeCell ref="RRU3:RRV3"/>
    <mergeCell ref="RRW3:RRX3"/>
    <mergeCell ref="RRY3:RRZ3"/>
    <mergeCell ref="RSA3:RSB3"/>
    <mergeCell ref="RSC3:RSD3"/>
    <mergeCell ref="RSE3:RSF3"/>
    <mergeCell ref="RRI3:RRJ3"/>
    <mergeCell ref="RRK3:RRL3"/>
    <mergeCell ref="RRM3:RRN3"/>
    <mergeCell ref="RRO3:RRP3"/>
    <mergeCell ref="RRQ3:RRR3"/>
    <mergeCell ref="RRS3:RRT3"/>
    <mergeCell ref="RQW3:RQX3"/>
    <mergeCell ref="RQY3:RQZ3"/>
    <mergeCell ref="RRA3:RRB3"/>
    <mergeCell ref="RRC3:RRD3"/>
    <mergeCell ref="RRE3:RRF3"/>
    <mergeCell ref="RRG3:RRH3"/>
    <mergeCell ref="RQK3:RQL3"/>
    <mergeCell ref="RQM3:RQN3"/>
    <mergeCell ref="RQO3:RQP3"/>
    <mergeCell ref="RQQ3:RQR3"/>
    <mergeCell ref="RQS3:RQT3"/>
    <mergeCell ref="RQU3:RQV3"/>
    <mergeCell ref="RPY3:RPZ3"/>
    <mergeCell ref="RQA3:RQB3"/>
    <mergeCell ref="RQC3:RQD3"/>
    <mergeCell ref="RQE3:RQF3"/>
    <mergeCell ref="RQG3:RQH3"/>
    <mergeCell ref="RQI3:RQJ3"/>
    <mergeCell ref="RPM3:RPN3"/>
    <mergeCell ref="RPO3:RPP3"/>
    <mergeCell ref="RPQ3:RPR3"/>
    <mergeCell ref="RPS3:RPT3"/>
    <mergeCell ref="RPU3:RPV3"/>
    <mergeCell ref="RPW3:RPX3"/>
    <mergeCell ref="RPA3:RPB3"/>
    <mergeCell ref="RPC3:RPD3"/>
    <mergeCell ref="RPE3:RPF3"/>
    <mergeCell ref="RPG3:RPH3"/>
    <mergeCell ref="RPI3:RPJ3"/>
    <mergeCell ref="RPK3:RPL3"/>
    <mergeCell ref="ROO3:ROP3"/>
    <mergeCell ref="ROQ3:ROR3"/>
    <mergeCell ref="ROS3:ROT3"/>
    <mergeCell ref="ROU3:ROV3"/>
    <mergeCell ref="ROW3:ROX3"/>
    <mergeCell ref="ROY3:ROZ3"/>
    <mergeCell ref="ROC3:ROD3"/>
    <mergeCell ref="ROE3:ROF3"/>
    <mergeCell ref="ROG3:ROH3"/>
    <mergeCell ref="ROI3:ROJ3"/>
    <mergeCell ref="ROK3:ROL3"/>
    <mergeCell ref="ROM3:RON3"/>
    <mergeCell ref="RNQ3:RNR3"/>
    <mergeCell ref="RNS3:RNT3"/>
    <mergeCell ref="RNU3:RNV3"/>
    <mergeCell ref="RNW3:RNX3"/>
    <mergeCell ref="RNY3:RNZ3"/>
    <mergeCell ref="ROA3:ROB3"/>
    <mergeCell ref="RNE3:RNF3"/>
    <mergeCell ref="RNG3:RNH3"/>
    <mergeCell ref="RNI3:RNJ3"/>
    <mergeCell ref="RNK3:RNL3"/>
    <mergeCell ref="RNM3:RNN3"/>
    <mergeCell ref="RNO3:RNP3"/>
    <mergeCell ref="RMS3:RMT3"/>
    <mergeCell ref="RMU3:RMV3"/>
    <mergeCell ref="RMW3:RMX3"/>
    <mergeCell ref="RMY3:RMZ3"/>
    <mergeCell ref="RNA3:RNB3"/>
    <mergeCell ref="RNC3:RND3"/>
    <mergeCell ref="RMG3:RMH3"/>
    <mergeCell ref="RMI3:RMJ3"/>
    <mergeCell ref="RMK3:RML3"/>
    <mergeCell ref="RMM3:RMN3"/>
    <mergeCell ref="RMO3:RMP3"/>
    <mergeCell ref="RMQ3:RMR3"/>
    <mergeCell ref="RLU3:RLV3"/>
    <mergeCell ref="RLW3:RLX3"/>
    <mergeCell ref="RLY3:RLZ3"/>
    <mergeCell ref="RMA3:RMB3"/>
    <mergeCell ref="RMC3:RMD3"/>
    <mergeCell ref="RME3:RMF3"/>
    <mergeCell ref="RLI3:RLJ3"/>
    <mergeCell ref="RLK3:RLL3"/>
    <mergeCell ref="RLM3:RLN3"/>
    <mergeCell ref="RLO3:RLP3"/>
    <mergeCell ref="RLQ3:RLR3"/>
    <mergeCell ref="RLS3:RLT3"/>
    <mergeCell ref="RKW3:RKX3"/>
    <mergeCell ref="RKY3:RKZ3"/>
    <mergeCell ref="RLA3:RLB3"/>
    <mergeCell ref="RLC3:RLD3"/>
    <mergeCell ref="RLE3:RLF3"/>
    <mergeCell ref="RLG3:RLH3"/>
    <mergeCell ref="RKK3:RKL3"/>
    <mergeCell ref="RKM3:RKN3"/>
    <mergeCell ref="RKO3:RKP3"/>
    <mergeCell ref="RKQ3:RKR3"/>
    <mergeCell ref="RKS3:RKT3"/>
    <mergeCell ref="RKU3:RKV3"/>
    <mergeCell ref="RJY3:RJZ3"/>
    <mergeCell ref="RKA3:RKB3"/>
    <mergeCell ref="RKC3:RKD3"/>
    <mergeCell ref="RKE3:RKF3"/>
    <mergeCell ref="RKG3:RKH3"/>
    <mergeCell ref="RKI3:RKJ3"/>
    <mergeCell ref="RJM3:RJN3"/>
    <mergeCell ref="RJO3:RJP3"/>
    <mergeCell ref="RJQ3:RJR3"/>
    <mergeCell ref="RJS3:RJT3"/>
    <mergeCell ref="RJU3:RJV3"/>
    <mergeCell ref="RJW3:RJX3"/>
    <mergeCell ref="RJA3:RJB3"/>
    <mergeCell ref="RJC3:RJD3"/>
    <mergeCell ref="RJE3:RJF3"/>
    <mergeCell ref="RJG3:RJH3"/>
    <mergeCell ref="RJI3:RJJ3"/>
    <mergeCell ref="RJK3:RJL3"/>
    <mergeCell ref="RIO3:RIP3"/>
    <mergeCell ref="RIQ3:RIR3"/>
    <mergeCell ref="RIS3:RIT3"/>
    <mergeCell ref="RIU3:RIV3"/>
    <mergeCell ref="RIW3:RIX3"/>
    <mergeCell ref="RIY3:RIZ3"/>
    <mergeCell ref="RIC3:RID3"/>
    <mergeCell ref="RIE3:RIF3"/>
    <mergeCell ref="RIG3:RIH3"/>
    <mergeCell ref="RII3:RIJ3"/>
    <mergeCell ref="RIK3:RIL3"/>
    <mergeCell ref="RIM3:RIN3"/>
    <mergeCell ref="RHQ3:RHR3"/>
    <mergeCell ref="RHS3:RHT3"/>
    <mergeCell ref="RHU3:RHV3"/>
    <mergeCell ref="RHW3:RHX3"/>
    <mergeCell ref="RHY3:RHZ3"/>
    <mergeCell ref="RIA3:RIB3"/>
    <mergeCell ref="RHE3:RHF3"/>
    <mergeCell ref="RHG3:RHH3"/>
    <mergeCell ref="RHI3:RHJ3"/>
    <mergeCell ref="RHK3:RHL3"/>
    <mergeCell ref="RHM3:RHN3"/>
    <mergeCell ref="RHO3:RHP3"/>
    <mergeCell ref="RGS3:RGT3"/>
    <mergeCell ref="RGU3:RGV3"/>
    <mergeCell ref="RGW3:RGX3"/>
    <mergeCell ref="RGY3:RGZ3"/>
    <mergeCell ref="RHA3:RHB3"/>
    <mergeCell ref="RHC3:RHD3"/>
    <mergeCell ref="RGG3:RGH3"/>
    <mergeCell ref="RGI3:RGJ3"/>
    <mergeCell ref="RGK3:RGL3"/>
    <mergeCell ref="RGM3:RGN3"/>
    <mergeCell ref="RGO3:RGP3"/>
    <mergeCell ref="RGQ3:RGR3"/>
    <mergeCell ref="RFU3:RFV3"/>
    <mergeCell ref="RFW3:RFX3"/>
    <mergeCell ref="RFY3:RFZ3"/>
    <mergeCell ref="RGA3:RGB3"/>
    <mergeCell ref="RGC3:RGD3"/>
    <mergeCell ref="RGE3:RGF3"/>
    <mergeCell ref="RFI3:RFJ3"/>
    <mergeCell ref="RFK3:RFL3"/>
    <mergeCell ref="RFM3:RFN3"/>
    <mergeCell ref="RFO3:RFP3"/>
    <mergeCell ref="RFQ3:RFR3"/>
    <mergeCell ref="RFS3:RFT3"/>
    <mergeCell ref="REW3:REX3"/>
    <mergeCell ref="REY3:REZ3"/>
    <mergeCell ref="RFA3:RFB3"/>
    <mergeCell ref="RFC3:RFD3"/>
    <mergeCell ref="RFE3:RFF3"/>
    <mergeCell ref="RFG3:RFH3"/>
    <mergeCell ref="REK3:REL3"/>
    <mergeCell ref="REM3:REN3"/>
    <mergeCell ref="REO3:REP3"/>
    <mergeCell ref="REQ3:RER3"/>
    <mergeCell ref="RES3:RET3"/>
    <mergeCell ref="REU3:REV3"/>
    <mergeCell ref="RDY3:RDZ3"/>
    <mergeCell ref="REA3:REB3"/>
    <mergeCell ref="REC3:RED3"/>
    <mergeCell ref="REE3:REF3"/>
    <mergeCell ref="REG3:REH3"/>
    <mergeCell ref="REI3:REJ3"/>
    <mergeCell ref="RDM3:RDN3"/>
    <mergeCell ref="RDO3:RDP3"/>
    <mergeCell ref="RDQ3:RDR3"/>
    <mergeCell ref="RDS3:RDT3"/>
    <mergeCell ref="RDU3:RDV3"/>
    <mergeCell ref="RDW3:RDX3"/>
    <mergeCell ref="RDA3:RDB3"/>
    <mergeCell ref="RDC3:RDD3"/>
    <mergeCell ref="RDE3:RDF3"/>
    <mergeCell ref="RDG3:RDH3"/>
    <mergeCell ref="RDI3:RDJ3"/>
    <mergeCell ref="RDK3:RDL3"/>
    <mergeCell ref="RCO3:RCP3"/>
    <mergeCell ref="RCQ3:RCR3"/>
    <mergeCell ref="RCS3:RCT3"/>
    <mergeCell ref="RCU3:RCV3"/>
    <mergeCell ref="RCW3:RCX3"/>
    <mergeCell ref="RCY3:RCZ3"/>
    <mergeCell ref="RCC3:RCD3"/>
    <mergeCell ref="RCE3:RCF3"/>
    <mergeCell ref="RCG3:RCH3"/>
    <mergeCell ref="RCI3:RCJ3"/>
    <mergeCell ref="RCK3:RCL3"/>
    <mergeCell ref="RCM3:RCN3"/>
    <mergeCell ref="RBQ3:RBR3"/>
    <mergeCell ref="RBS3:RBT3"/>
    <mergeCell ref="RBU3:RBV3"/>
    <mergeCell ref="RBW3:RBX3"/>
    <mergeCell ref="RBY3:RBZ3"/>
    <mergeCell ref="RCA3:RCB3"/>
    <mergeCell ref="RBE3:RBF3"/>
    <mergeCell ref="RBG3:RBH3"/>
    <mergeCell ref="RBI3:RBJ3"/>
    <mergeCell ref="RBK3:RBL3"/>
    <mergeCell ref="RBM3:RBN3"/>
    <mergeCell ref="RBO3:RBP3"/>
    <mergeCell ref="RAS3:RAT3"/>
    <mergeCell ref="RAU3:RAV3"/>
    <mergeCell ref="RAW3:RAX3"/>
    <mergeCell ref="RAY3:RAZ3"/>
    <mergeCell ref="RBA3:RBB3"/>
    <mergeCell ref="RBC3:RBD3"/>
    <mergeCell ref="RAG3:RAH3"/>
    <mergeCell ref="RAI3:RAJ3"/>
    <mergeCell ref="RAK3:RAL3"/>
    <mergeCell ref="RAM3:RAN3"/>
    <mergeCell ref="RAO3:RAP3"/>
    <mergeCell ref="RAQ3:RAR3"/>
    <mergeCell ref="QZU3:QZV3"/>
    <mergeCell ref="QZW3:QZX3"/>
    <mergeCell ref="QZY3:QZZ3"/>
    <mergeCell ref="RAA3:RAB3"/>
    <mergeCell ref="RAC3:RAD3"/>
    <mergeCell ref="RAE3:RAF3"/>
    <mergeCell ref="QZI3:QZJ3"/>
    <mergeCell ref="QZK3:QZL3"/>
    <mergeCell ref="QZM3:QZN3"/>
    <mergeCell ref="QZO3:QZP3"/>
    <mergeCell ref="QZQ3:QZR3"/>
    <mergeCell ref="QZS3:QZT3"/>
    <mergeCell ref="QYW3:QYX3"/>
    <mergeCell ref="QYY3:QYZ3"/>
    <mergeCell ref="QZA3:QZB3"/>
    <mergeCell ref="QZC3:QZD3"/>
    <mergeCell ref="QZE3:QZF3"/>
    <mergeCell ref="QZG3:QZH3"/>
    <mergeCell ref="QYK3:QYL3"/>
    <mergeCell ref="QYM3:QYN3"/>
    <mergeCell ref="QYO3:QYP3"/>
    <mergeCell ref="QYQ3:QYR3"/>
    <mergeCell ref="QYS3:QYT3"/>
    <mergeCell ref="QYU3:QYV3"/>
    <mergeCell ref="QXY3:QXZ3"/>
    <mergeCell ref="QYA3:QYB3"/>
    <mergeCell ref="QYC3:QYD3"/>
    <mergeCell ref="QYE3:QYF3"/>
    <mergeCell ref="QYG3:QYH3"/>
    <mergeCell ref="QYI3:QYJ3"/>
    <mergeCell ref="QXM3:QXN3"/>
    <mergeCell ref="QXO3:QXP3"/>
    <mergeCell ref="QXQ3:QXR3"/>
    <mergeCell ref="QXS3:QXT3"/>
    <mergeCell ref="QXU3:QXV3"/>
    <mergeCell ref="QXW3:QXX3"/>
    <mergeCell ref="QXA3:QXB3"/>
    <mergeCell ref="QXC3:QXD3"/>
    <mergeCell ref="QXE3:QXF3"/>
    <mergeCell ref="QXG3:QXH3"/>
    <mergeCell ref="QXI3:QXJ3"/>
    <mergeCell ref="QXK3:QXL3"/>
    <mergeCell ref="QWO3:QWP3"/>
    <mergeCell ref="QWQ3:QWR3"/>
    <mergeCell ref="QWS3:QWT3"/>
    <mergeCell ref="QWU3:QWV3"/>
    <mergeCell ref="QWW3:QWX3"/>
    <mergeCell ref="QWY3:QWZ3"/>
    <mergeCell ref="QWC3:QWD3"/>
    <mergeCell ref="QWE3:QWF3"/>
    <mergeCell ref="QWG3:QWH3"/>
    <mergeCell ref="QWI3:QWJ3"/>
    <mergeCell ref="QWK3:QWL3"/>
    <mergeCell ref="QWM3:QWN3"/>
    <mergeCell ref="QVQ3:QVR3"/>
    <mergeCell ref="QVS3:QVT3"/>
    <mergeCell ref="QVU3:QVV3"/>
    <mergeCell ref="QVW3:QVX3"/>
    <mergeCell ref="QVY3:QVZ3"/>
    <mergeCell ref="QWA3:QWB3"/>
    <mergeCell ref="QVE3:QVF3"/>
    <mergeCell ref="QVG3:QVH3"/>
    <mergeCell ref="QVI3:QVJ3"/>
    <mergeCell ref="QVK3:QVL3"/>
    <mergeCell ref="QVM3:QVN3"/>
    <mergeCell ref="QVO3:QVP3"/>
    <mergeCell ref="QUS3:QUT3"/>
    <mergeCell ref="QUU3:QUV3"/>
    <mergeCell ref="QUW3:QUX3"/>
    <mergeCell ref="QUY3:QUZ3"/>
    <mergeCell ref="QVA3:QVB3"/>
    <mergeCell ref="QVC3:QVD3"/>
    <mergeCell ref="QUG3:QUH3"/>
    <mergeCell ref="QUI3:QUJ3"/>
    <mergeCell ref="QUK3:QUL3"/>
    <mergeCell ref="QUM3:QUN3"/>
    <mergeCell ref="QUO3:QUP3"/>
    <mergeCell ref="QUQ3:QUR3"/>
    <mergeCell ref="QTU3:QTV3"/>
    <mergeCell ref="QTW3:QTX3"/>
    <mergeCell ref="QTY3:QTZ3"/>
    <mergeCell ref="QUA3:QUB3"/>
    <mergeCell ref="QUC3:QUD3"/>
    <mergeCell ref="QUE3:QUF3"/>
    <mergeCell ref="QTI3:QTJ3"/>
    <mergeCell ref="QTK3:QTL3"/>
    <mergeCell ref="QTM3:QTN3"/>
    <mergeCell ref="QTO3:QTP3"/>
    <mergeCell ref="QTQ3:QTR3"/>
    <mergeCell ref="QTS3:QTT3"/>
    <mergeCell ref="QSW3:QSX3"/>
    <mergeCell ref="QSY3:QSZ3"/>
    <mergeCell ref="QTA3:QTB3"/>
    <mergeCell ref="QTC3:QTD3"/>
    <mergeCell ref="QTE3:QTF3"/>
    <mergeCell ref="QTG3:QTH3"/>
    <mergeCell ref="QSK3:QSL3"/>
    <mergeCell ref="QSM3:QSN3"/>
    <mergeCell ref="QSO3:QSP3"/>
    <mergeCell ref="QSQ3:QSR3"/>
    <mergeCell ref="QSS3:QST3"/>
    <mergeCell ref="QSU3:QSV3"/>
    <mergeCell ref="QRY3:QRZ3"/>
    <mergeCell ref="QSA3:QSB3"/>
    <mergeCell ref="QSC3:QSD3"/>
    <mergeCell ref="QSE3:QSF3"/>
    <mergeCell ref="QSG3:QSH3"/>
    <mergeCell ref="QSI3:QSJ3"/>
    <mergeCell ref="QRM3:QRN3"/>
    <mergeCell ref="QRO3:QRP3"/>
    <mergeCell ref="QRQ3:QRR3"/>
    <mergeCell ref="QRS3:QRT3"/>
    <mergeCell ref="QRU3:QRV3"/>
    <mergeCell ref="QRW3:QRX3"/>
    <mergeCell ref="QRA3:QRB3"/>
    <mergeCell ref="QRC3:QRD3"/>
    <mergeCell ref="QRE3:QRF3"/>
    <mergeCell ref="QRG3:QRH3"/>
    <mergeCell ref="QRI3:QRJ3"/>
    <mergeCell ref="QRK3:QRL3"/>
    <mergeCell ref="QQO3:QQP3"/>
    <mergeCell ref="QQQ3:QQR3"/>
    <mergeCell ref="QQS3:QQT3"/>
    <mergeCell ref="QQU3:QQV3"/>
    <mergeCell ref="QQW3:QQX3"/>
    <mergeCell ref="QQY3:QQZ3"/>
    <mergeCell ref="QQC3:QQD3"/>
    <mergeCell ref="QQE3:QQF3"/>
    <mergeCell ref="QQG3:QQH3"/>
    <mergeCell ref="QQI3:QQJ3"/>
    <mergeCell ref="QQK3:QQL3"/>
    <mergeCell ref="QQM3:QQN3"/>
    <mergeCell ref="QPQ3:QPR3"/>
    <mergeCell ref="QPS3:QPT3"/>
    <mergeCell ref="QPU3:QPV3"/>
    <mergeCell ref="QPW3:QPX3"/>
    <mergeCell ref="QPY3:QPZ3"/>
    <mergeCell ref="QQA3:QQB3"/>
    <mergeCell ref="QPE3:QPF3"/>
    <mergeCell ref="QPG3:QPH3"/>
    <mergeCell ref="QPI3:QPJ3"/>
    <mergeCell ref="QPK3:QPL3"/>
    <mergeCell ref="QPM3:QPN3"/>
    <mergeCell ref="QPO3:QPP3"/>
    <mergeCell ref="QOS3:QOT3"/>
    <mergeCell ref="QOU3:QOV3"/>
    <mergeCell ref="QOW3:QOX3"/>
    <mergeCell ref="QOY3:QOZ3"/>
    <mergeCell ref="QPA3:QPB3"/>
    <mergeCell ref="QPC3:QPD3"/>
    <mergeCell ref="QOG3:QOH3"/>
    <mergeCell ref="QOI3:QOJ3"/>
    <mergeCell ref="QOK3:QOL3"/>
    <mergeCell ref="QOM3:QON3"/>
    <mergeCell ref="QOO3:QOP3"/>
    <mergeCell ref="QOQ3:QOR3"/>
    <mergeCell ref="QNU3:QNV3"/>
    <mergeCell ref="QNW3:QNX3"/>
    <mergeCell ref="QNY3:QNZ3"/>
    <mergeCell ref="QOA3:QOB3"/>
    <mergeCell ref="QOC3:QOD3"/>
    <mergeCell ref="QOE3:QOF3"/>
    <mergeCell ref="QNI3:QNJ3"/>
    <mergeCell ref="QNK3:QNL3"/>
    <mergeCell ref="QNM3:QNN3"/>
    <mergeCell ref="QNO3:QNP3"/>
    <mergeCell ref="QNQ3:QNR3"/>
    <mergeCell ref="QNS3:QNT3"/>
    <mergeCell ref="QMW3:QMX3"/>
    <mergeCell ref="QMY3:QMZ3"/>
    <mergeCell ref="QNA3:QNB3"/>
    <mergeCell ref="QNC3:QND3"/>
    <mergeCell ref="QNE3:QNF3"/>
    <mergeCell ref="QNG3:QNH3"/>
    <mergeCell ref="QMK3:QML3"/>
    <mergeCell ref="QMM3:QMN3"/>
    <mergeCell ref="QMO3:QMP3"/>
    <mergeCell ref="QMQ3:QMR3"/>
    <mergeCell ref="QMS3:QMT3"/>
    <mergeCell ref="QMU3:QMV3"/>
    <mergeCell ref="QLY3:QLZ3"/>
    <mergeCell ref="QMA3:QMB3"/>
    <mergeCell ref="QMC3:QMD3"/>
    <mergeCell ref="QME3:QMF3"/>
    <mergeCell ref="QMG3:QMH3"/>
    <mergeCell ref="QMI3:QMJ3"/>
    <mergeCell ref="QLM3:QLN3"/>
    <mergeCell ref="QLO3:QLP3"/>
    <mergeCell ref="QLQ3:QLR3"/>
    <mergeCell ref="QLS3:QLT3"/>
    <mergeCell ref="QLU3:QLV3"/>
    <mergeCell ref="QLW3:QLX3"/>
    <mergeCell ref="QLA3:QLB3"/>
    <mergeCell ref="QLC3:QLD3"/>
    <mergeCell ref="QLE3:QLF3"/>
    <mergeCell ref="QLG3:QLH3"/>
    <mergeCell ref="QLI3:QLJ3"/>
    <mergeCell ref="QLK3:QLL3"/>
    <mergeCell ref="QKO3:QKP3"/>
    <mergeCell ref="QKQ3:QKR3"/>
    <mergeCell ref="QKS3:QKT3"/>
    <mergeCell ref="QKU3:QKV3"/>
    <mergeCell ref="QKW3:QKX3"/>
    <mergeCell ref="QKY3:QKZ3"/>
    <mergeCell ref="QKC3:QKD3"/>
    <mergeCell ref="QKE3:QKF3"/>
    <mergeCell ref="QKG3:QKH3"/>
    <mergeCell ref="QKI3:QKJ3"/>
    <mergeCell ref="QKK3:QKL3"/>
    <mergeCell ref="QKM3:QKN3"/>
    <mergeCell ref="QJQ3:QJR3"/>
    <mergeCell ref="QJS3:QJT3"/>
    <mergeCell ref="QJU3:QJV3"/>
    <mergeCell ref="QJW3:QJX3"/>
    <mergeCell ref="QJY3:QJZ3"/>
    <mergeCell ref="QKA3:QKB3"/>
    <mergeCell ref="QJE3:QJF3"/>
    <mergeCell ref="QJG3:QJH3"/>
    <mergeCell ref="QJI3:QJJ3"/>
    <mergeCell ref="QJK3:QJL3"/>
    <mergeCell ref="QJM3:QJN3"/>
    <mergeCell ref="QJO3:QJP3"/>
    <mergeCell ref="QIS3:QIT3"/>
    <mergeCell ref="QIU3:QIV3"/>
    <mergeCell ref="QIW3:QIX3"/>
    <mergeCell ref="QIY3:QIZ3"/>
    <mergeCell ref="QJA3:QJB3"/>
    <mergeCell ref="QJC3:QJD3"/>
    <mergeCell ref="QIG3:QIH3"/>
    <mergeCell ref="QII3:QIJ3"/>
    <mergeCell ref="QIK3:QIL3"/>
    <mergeCell ref="QIM3:QIN3"/>
    <mergeCell ref="QIO3:QIP3"/>
    <mergeCell ref="QIQ3:QIR3"/>
    <mergeCell ref="QHU3:QHV3"/>
    <mergeCell ref="QHW3:QHX3"/>
    <mergeCell ref="QHY3:QHZ3"/>
    <mergeCell ref="QIA3:QIB3"/>
    <mergeCell ref="QIC3:QID3"/>
    <mergeCell ref="QIE3:QIF3"/>
    <mergeCell ref="QHI3:QHJ3"/>
    <mergeCell ref="QHK3:QHL3"/>
    <mergeCell ref="QHM3:QHN3"/>
    <mergeCell ref="QHO3:QHP3"/>
    <mergeCell ref="QHQ3:QHR3"/>
    <mergeCell ref="QHS3:QHT3"/>
    <mergeCell ref="QGW3:QGX3"/>
    <mergeCell ref="QGY3:QGZ3"/>
    <mergeCell ref="QHA3:QHB3"/>
    <mergeCell ref="QHC3:QHD3"/>
    <mergeCell ref="QHE3:QHF3"/>
    <mergeCell ref="QHG3:QHH3"/>
    <mergeCell ref="QGK3:QGL3"/>
    <mergeCell ref="QGM3:QGN3"/>
    <mergeCell ref="QGO3:QGP3"/>
    <mergeCell ref="QGQ3:QGR3"/>
    <mergeCell ref="QGS3:QGT3"/>
    <mergeCell ref="QGU3:QGV3"/>
    <mergeCell ref="QFY3:QFZ3"/>
    <mergeCell ref="QGA3:QGB3"/>
    <mergeCell ref="QGC3:QGD3"/>
    <mergeCell ref="QGE3:QGF3"/>
    <mergeCell ref="QGG3:QGH3"/>
    <mergeCell ref="QGI3:QGJ3"/>
    <mergeCell ref="QFM3:QFN3"/>
    <mergeCell ref="QFO3:QFP3"/>
    <mergeCell ref="QFQ3:QFR3"/>
    <mergeCell ref="QFS3:QFT3"/>
    <mergeCell ref="QFU3:QFV3"/>
    <mergeCell ref="QFW3:QFX3"/>
    <mergeCell ref="QFA3:QFB3"/>
    <mergeCell ref="QFC3:QFD3"/>
    <mergeCell ref="QFE3:QFF3"/>
    <mergeCell ref="QFG3:QFH3"/>
    <mergeCell ref="QFI3:QFJ3"/>
    <mergeCell ref="QFK3:QFL3"/>
    <mergeCell ref="QEO3:QEP3"/>
    <mergeCell ref="QEQ3:QER3"/>
    <mergeCell ref="QES3:QET3"/>
    <mergeCell ref="QEU3:QEV3"/>
    <mergeCell ref="QEW3:QEX3"/>
    <mergeCell ref="QEY3:QEZ3"/>
    <mergeCell ref="QEC3:QED3"/>
    <mergeCell ref="QEE3:QEF3"/>
    <mergeCell ref="QEG3:QEH3"/>
    <mergeCell ref="QEI3:QEJ3"/>
    <mergeCell ref="QEK3:QEL3"/>
    <mergeCell ref="QEM3:QEN3"/>
    <mergeCell ref="QDQ3:QDR3"/>
    <mergeCell ref="QDS3:QDT3"/>
    <mergeCell ref="QDU3:QDV3"/>
    <mergeCell ref="QDW3:QDX3"/>
    <mergeCell ref="QDY3:QDZ3"/>
    <mergeCell ref="QEA3:QEB3"/>
    <mergeCell ref="QDE3:QDF3"/>
    <mergeCell ref="QDG3:QDH3"/>
    <mergeCell ref="QDI3:QDJ3"/>
    <mergeCell ref="QDK3:QDL3"/>
    <mergeCell ref="QDM3:QDN3"/>
    <mergeCell ref="QDO3:QDP3"/>
    <mergeCell ref="QCS3:QCT3"/>
    <mergeCell ref="QCU3:QCV3"/>
    <mergeCell ref="QCW3:QCX3"/>
    <mergeCell ref="QCY3:QCZ3"/>
    <mergeCell ref="QDA3:QDB3"/>
    <mergeCell ref="QDC3:QDD3"/>
    <mergeCell ref="QCG3:QCH3"/>
    <mergeCell ref="QCI3:QCJ3"/>
    <mergeCell ref="QCK3:QCL3"/>
    <mergeCell ref="QCM3:QCN3"/>
    <mergeCell ref="QCO3:QCP3"/>
    <mergeCell ref="QCQ3:QCR3"/>
    <mergeCell ref="QBU3:QBV3"/>
    <mergeCell ref="QBW3:QBX3"/>
    <mergeCell ref="QBY3:QBZ3"/>
    <mergeCell ref="QCA3:QCB3"/>
    <mergeCell ref="QCC3:QCD3"/>
    <mergeCell ref="QCE3:QCF3"/>
    <mergeCell ref="QBI3:QBJ3"/>
    <mergeCell ref="QBK3:QBL3"/>
    <mergeCell ref="QBM3:QBN3"/>
    <mergeCell ref="QBO3:QBP3"/>
    <mergeCell ref="QBQ3:QBR3"/>
    <mergeCell ref="QBS3:QBT3"/>
    <mergeCell ref="QAW3:QAX3"/>
    <mergeCell ref="QAY3:QAZ3"/>
    <mergeCell ref="QBA3:QBB3"/>
    <mergeCell ref="QBC3:QBD3"/>
    <mergeCell ref="QBE3:QBF3"/>
    <mergeCell ref="QBG3:QBH3"/>
    <mergeCell ref="QAK3:QAL3"/>
    <mergeCell ref="QAM3:QAN3"/>
    <mergeCell ref="QAO3:QAP3"/>
    <mergeCell ref="QAQ3:QAR3"/>
    <mergeCell ref="QAS3:QAT3"/>
    <mergeCell ref="QAU3:QAV3"/>
    <mergeCell ref="PZY3:PZZ3"/>
    <mergeCell ref="QAA3:QAB3"/>
    <mergeCell ref="QAC3:QAD3"/>
    <mergeCell ref="QAE3:QAF3"/>
    <mergeCell ref="QAG3:QAH3"/>
    <mergeCell ref="QAI3:QAJ3"/>
    <mergeCell ref="PZM3:PZN3"/>
    <mergeCell ref="PZO3:PZP3"/>
    <mergeCell ref="PZQ3:PZR3"/>
    <mergeCell ref="PZS3:PZT3"/>
    <mergeCell ref="PZU3:PZV3"/>
    <mergeCell ref="PZW3:PZX3"/>
    <mergeCell ref="PZA3:PZB3"/>
    <mergeCell ref="PZC3:PZD3"/>
    <mergeCell ref="PZE3:PZF3"/>
    <mergeCell ref="PZG3:PZH3"/>
    <mergeCell ref="PZI3:PZJ3"/>
    <mergeCell ref="PZK3:PZL3"/>
    <mergeCell ref="PYO3:PYP3"/>
    <mergeCell ref="PYQ3:PYR3"/>
    <mergeCell ref="PYS3:PYT3"/>
    <mergeCell ref="PYU3:PYV3"/>
    <mergeCell ref="PYW3:PYX3"/>
    <mergeCell ref="PYY3:PYZ3"/>
    <mergeCell ref="PYC3:PYD3"/>
    <mergeCell ref="PYE3:PYF3"/>
    <mergeCell ref="PYG3:PYH3"/>
    <mergeCell ref="PYI3:PYJ3"/>
    <mergeCell ref="PYK3:PYL3"/>
    <mergeCell ref="PYM3:PYN3"/>
    <mergeCell ref="PXQ3:PXR3"/>
    <mergeCell ref="PXS3:PXT3"/>
    <mergeCell ref="PXU3:PXV3"/>
    <mergeCell ref="PXW3:PXX3"/>
    <mergeCell ref="PXY3:PXZ3"/>
    <mergeCell ref="PYA3:PYB3"/>
    <mergeCell ref="PXE3:PXF3"/>
    <mergeCell ref="PXG3:PXH3"/>
    <mergeCell ref="PXI3:PXJ3"/>
    <mergeCell ref="PXK3:PXL3"/>
    <mergeCell ref="PXM3:PXN3"/>
    <mergeCell ref="PXO3:PXP3"/>
    <mergeCell ref="PWS3:PWT3"/>
    <mergeCell ref="PWU3:PWV3"/>
    <mergeCell ref="PWW3:PWX3"/>
    <mergeCell ref="PWY3:PWZ3"/>
    <mergeCell ref="PXA3:PXB3"/>
    <mergeCell ref="PXC3:PXD3"/>
    <mergeCell ref="PWG3:PWH3"/>
    <mergeCell ref="PWI3:PWJ3"/>
    <mergeCell ref="PWK3:PWL3"/>
    <mergeCell ref="PWM3:PWN3"/>
    <mergeCell ref="PWO3:PWP3"/>
    <mergeCell ref="PWQ3:PWR3"/>
    <mergeCell ref="PVU3:PVV3"/>
    <mergeCell ref="PVW3:PVX3"/>
    <mergeCell ref="PVY3:PVZ3"/>
    <mergeCell ref="PWA3:PWB3"/>
    <mergeCell ref="PWC3:PWD3"/>
    <mergeCell ref="PWE3:PWF3"/>
    <mergeCell ref="PVI3:PVJ3"/>
    <mergeCell ref="PVK3:PVL3"/>
    <mergeCell ref="PVM3:PVN3"/>
    <mergeCell ref="PVO3:PVP3"/>
    <mergeCell ref="PVQ3:PVR3"/>
    <mergeCell ref="PVS3:PVT3"/>
    <mergeCell ref="PUW3:PUX3"/>
    <mergeCell ref="PUY3:PUZ3"/>
    <mergeCell ref="PVA3:PVB3"/>
    <mergeCell ref="PVC3:PVD3"/>
    <mergeCell ref="PVE3:PVF3"/>
    <mergeCell ref="PVG3:PVH3"/>
    <mergeCell ref="PUK3:PUL3"/>
    <mergeCell ref="PUM3:PUN3"/>
    <mergeCell ref="PUO3:PUP3"/>
    <mergeCell ref="PUQ3:PUR3"/>
    <mergeCell ref="PUS3:PUT3"/>
    <mergeCell ref="PUU3:PUV3"/>
    <mergeCell ref="PTY3:PTZ3"/>
    <mergeCell ref="PUA3:PUB3"/>
    <mergeCell ref="PUC3:PUD3"/>
    <mergeCell ref="PUE3:PUF3"/>
    <mergeCell ref="PUG3:PUH3"/>
    <mergeCell ref="PUI3:PUJ3"/>
    <mergeCell ref="PTM3:PTN3"/>
    <mergeCell ref="PTO3:PTP3"/>
    <mergeCell ref="PTQ3:PTR3"/>
    <mergeCell ref="PTS3:PTT3"/>
    <mergeCell ref="PTU3:PTV3"/>
    <mergeCell ref="PTW3:PTX3"/>
    <mergeCell ref="PTA3:PTB3"/>
    <mergeCell ref="PTC3:PTD3"/>
    <mergeCell ref="PTE3:PTF3"/>
    <mergeCell ref="PTG3:PTH3"/>
    <mergeCell ref="PTI3:PTJ3"/>
    <mergeCell ref="PTK3:PTL3"/>
    <mergeCell ref="PSO3:PSP3"/>
    <mergeCell ref="PSQ3:PSR3"/>
    <mergeCell ref="PSS3:PST3"/>
    <mergeCell ref="PSU3:PSV3"/>
    <mergeCell ref="PSW3:PSX3"/>
    <mergeCell ref="PSY3:PSZ3"/>
    <mergeCell ref="PSC3:PSD3"/>
    <mergeCell ref="PSE3:PSF3"/>
    <mergeCell ref="PSG3:PSH3"/>
    <mergeCell ref="PSI3:PSJ3"/>
    <mergeCell ref="PSK3:PSL3"/>
    <mergeCell ref="PSM3:PSN3"/>
    <mergeCell ref="PRQ3:PRR3"/>
    <mergeCell ref="PRS3:PRT3"/>
    <mergeCell ref="PRU3:PRV3"/>
    <mergeCell ref="PRW3:PRX3"/>
    <mergeCell ref="PRY3:PRZ3"/>
    <mergeCell ref="PSA3:PSB3"/>
    <mergeCell ref="PRE3:PRF3"/>
    <mergeCell ref="PRG3:PRH3"/>
    <mergeCell ref="PRI3:PRJ3"/>
    <mergeCell ref="PRK3:PRL3"/>
    <mergeCell ref="PRM3:PRN3"/>
    <mergeCell ref="PRO3:PRP3"/>
    <mergeCell ref="PQS3:PQT3"/>
    <mergeCell ref="PQU3:PQV3"/>
    <mergeCell ref="PQW3:PQX3"/>
    <mergeCell ref="PQY3:PQZ3"/>
    <mergeCell ref="PRA3:PRB3"/>
    <mergeCell ref="PRC3:PRD3"/>
    <mergeCell ref="PQG3:PQH3"/>
    <mergeCell ref="PQI3:PQJ3"/>
    <mergeCell ref="PQK3:PQL3"/>
    <mergeCell ref="PQM3:PQN3"/>
    <mergeCell ref="PQO3:PQP3"/>
    <mergeCell ref="PQQ3:PQR3"/>
    <mergeCell ref="PPU3:PPV3"/>
    <mergeCell ref="PPW3:PPX3"/>
    <mergeCell ref="PPY3:PPZ3"/>
    <mergeCell ref="PQA3:PQB3"/>
    <mergeCell ref="PQC3:PQD3"/>
    <mergeCell ref="PQE3:PQF3"/>
    <mergeCell ref="PPI3:PPJ3"/>
    <mergeCell ref="PPK3:PPL3"/>
    <mergeCell ref="PPM3:PPN3"/>
    <mergeCell ref="PPO3:PPP3"/>
    <mergeCell ref="PPQ3:PPR3"/>
    <mergeCell ref="PPS3:PPT3"/>
    <mergeCell ref="POW3:POX3"/>
    <mergeCell ref="POY3:POZ3"/>
    <mergeCell ref="PPA3:PPB3"/>
    <mergeCell ref="PPC3:PPD3"/>
    <mergeCell ref="PPE3:PPF3"/>
    <mergeCell ref="PPG3:PPH3"/>
    <mergeCell ref="POK3:POL3"/>
    <mergeCell ref="POM3:PON3"/>
    <mergeCell ref="POO3:POP3"/>
    <mergeCell ref="POQ3:POR3"/>
    <mergeCell ref="POS3:POT3"/>
    <mergeCell ref="POU3:POV3"/>
    <mergeCell ref="PNY3:PNZ3"/>
    <mergeCell ref="POA3:POB3"/>
    <mergeCell ref="POC3:POD3"/>
    <mergeCell ref="POE3:POF3"/>
    <mergeCell ref="POG3:POH3"/>
    <mergeCell ref="POI3:POJ3"/>
    <mergeCell ref="PNM3:PNN3"/>
    <mergeCell ref="PNO3:PNP3"/>
    <mergeCell ref="PNQ3:PNR3"/>
    <mergeCell ref="PNS3:PNT3"/>
    <mergeCell ref="PNU3:PNV3"/>
    <mergeCell ref="PNW3:PNX3"/>
    <mergeCell ref="PNA3:PNB3"/>
    <mergeCell ref="PNC3:PND3"/>
    <mergeCell ref="PNE3:PNF3"/>
    <mergeCell ref="PNG3:PNH3"/>
    <mergeCell ref="PNI3:PNJ3"/>
    <mergeCell ref="PNK3:PNL3"/>
    <mergeCell ref="PMO3:PMP3"/>
    <mergeCell ref="PMQ3:PMR3"/>
    <mergeCell ref="PMS3:PMT3"/>
    <mergeCell ref="PMU3:PMV3"/>
    <mergeCell ref="PMW3:PMX3"/>
    <mergeCell ref="PMY3:PMZ3"/>
    <mergeCell ref="PMC3:PMD3"/>
    <mergeCell ref="PME3:PMF3"/>
    <mergeCell ref="PMG3:PMH3"/>
    <mergeCell ref="PMI3:PMJ3"/>
    <mergeCell ref="PMK3:PML3"/>
    <mergeCell ref="PMM3:PMN3"/>
    <mergeCell ref="PLQ3:PLR3"/>
    <mergeCell ref="PLS3:PLT3"/>
    <mergeCell ref="PLU3:PLV3"/>
    <mergeCell ref="PLW3:PLX3"/>
    <mergeCell ref="PLY3:PLZ3"/>
    <mergeCell ref="PMA3:PMB3"/>
    <mergeCell ref="PLE3:PLF3"/>
    <mergeCell ref="PLG3:PLH3"/>
    <mergeCell ref="PLI3:PLJ3"/>
    <mergeCell ref="PLK3:PLL3"/>
    <mergeCell ref="PLM3:PLN3"/>
    <mergeCell ref="PLO3:PLP3"/>
    <mergeCell ref="PKS3:PKT3"/>
    <mergeCell ref="PKU3:PKV3"/>
    <mergeCell ref="PKW3:PKX3"/>
    <mergeCell ref="PKY3:PKZ3"/>
    <mergeCell ref="PLA3:PLB3"/>
    <mergeCell ref="PLC3:PLD3"/>
    <mergeCell ref="PKG3:PKH3"/>
    <mergeCell ref="PKI3:PKJ3"/>
    <mergeCell ref="PKK3:PKL3"/>
    <mergeCell ref="PKM3:PKN3"/>
    <mergeCell ref="PKO3:PKP3"/>
    <mergeCell ref="PKQ3:PKR3"/>
    <mergeCell ref="PJU3:PJV3"/>
    <mergeCell ref="PJW3:PJX3"/>
    <mergeCell ref="PJY3:PJZ3"/>
    <mergeCell ref="PKA3:PKB3"/>
    <mergeCell ref="PKC3:PKD3"/>
    <mergeCell ref="PKE3:PKF3"/>
    <mergeCell ref="PJI3:PJJ3"/>
    <mergeCell ref="PJK3:PJL3"/>
    <mergeCell ref="PJM3:PJN3"/>
    <mergeCell ref="PJO3:PJP3"/>
    <mergeCell ref="PJQ3:PJR3"/>
    <mergeCell ref="PJS3:PJT3"/>
    <mergeCell ref="PIW3:PIX3"/>
    <mergeCell ref="PIY3:PIZ3"/>
    <mergeCell ref="PJA3:PJB3"/>
    <mergeCell ref="PJC3:PJD3"/>
    <mergeCell ref="PJE3:PJF3"/>
    <mergeCell ref="PJG3:PJH3"/>
    <mergeCell ref="PIK3:PIL3"/>
    <mergeCell ref="PIM3:PIN3"/>
    <mergeCell ref="PIO3:PIP3"/>
    <mergeCell ref="PIQ3:PIR3"/>
    <mergeCell ref="PIS3:PIT3"/>
    <mergeCell ref="PIU3:PIV3"/>
    <mergeCell ref="PHY3:PHZ3"/>
    <mergeCell ref="PIA3:PIB3"/>
    <mergeCell ref="PIC3:PID3"/>
    <mergeCell ref="PIE3:PIF3"/>
    <mergeCell ref="PIG3:PIH3"/>
    <mergeCell ref="PII3:PIJ3"/>
    <mergeCell ref="PHM3:PHN3"/>
    <mergeCell ref="PHO3:PHP3"/>
    <mergeCell ref="PHQ3:PHR3"/>
    <mergeCell ref="PHS3:PHT3"/>
    <mergeCell ref="PHU3:PHV3"/>
    <mergeCell ref="PHW3:PHX3"/>
    <mergeCell ref="PHA3:PHB3"/>
    <mergeCell ref="PHC3:PHD3"/>
    <mergeCell ref="PHE3:PHF3"/>
    <mergeCell ref="PHG3:PHH3"/>
    <mergeCell ref="PHI3:PHJ3"/>
    <mergeCell ref="PHK3:PHL3"/>
    <mergeCell ref="PGO3:PGP3"/>
    <mergeCell ref="PGQ3:PGR3"/>
    <mergeCell ref="PGS3:PGT3"/>
    <mergeCell ref="PGU3:PGV3"/>
    <mergeCell ref="PGW3:PGX3"/>
    <mergeCell ref="PGY3:PGZ3"/>
    <mergeCell ref="PGC3:PGD3"/>
    <mergeCell ref="PGE3:PGF3"/>
    <mergeCell ref="PGG3:PGH3"/>
    <mergeCell ref="PGI3:PGJ3"/>
    <mergeCell ref="PGK3:PGL3"/>
    <mergeCell ref="PGM3:PGN3"/>
    <mergeCell ref="PFQ3:PFR3"/>
    <mergeCell ref="PFS3:PFT3"/>
    <mergeCell ref="PFU3:PFV3"/>
    <mergeCell ref="PFW3:PFX3"/>
    <mergeCell ref="PFY3:PFZ3"/>
    <mergeCell ref="PGA3:PGB3"/>
    <mergeCell ref="PFE3:PFF3"/>
    <mergeCell ref="PFG3:PFH3"/>
    <mergeCell ref="PFI3:PFJ3"/>
    <mergeCell ref="PFK3:PFL3"/>
    <mergeCell ref="PFM3:PFN3"/>
    <mergeCell ref="PFO3:PFP3"/>
    <mergeCell ref="PES3:PET3"/>
    <mergeCell ref="PEU3:PEV3"/>
    <mergeCell ref="PEW3:PEX3"/>
    <mergeCell ref="PEY3:PEZ3"/>
    <mergeCell ref="PFA3:PFB3"/>
    <mergeCell ref="PFC3:PFD3"/>
    <mergeCell ref="PEG3:PEH3"/>
    <mergeCell ref="PEI3:PEJ3"/>
    <mergeCell ref="PEK3:PEL3"/>
    <mergeCell ref="PEM3:PEN3"/>
    <mergeCell ref="PEO3:PEP3"/>
    <mergeCell ref="PEQ3:PER3"/>
    <mergeCell ref="PDU3:PDV3"/>
    <mergeCell ref="PDW3:PDX3"/>
    <mergeCell ref="PDY3:PDZ3"/>
    <mergeCell ref="PEA3:PEB3"/>
    <mergeCell ref="PEC3:PED3"/>
    <mergeCell ref="PEE3:PEF3"/>
    <mergeCell ref="PDI3:PDJ3"/>
    <mergeCell ref="PDK3:PDL3"/>
    <mergeCell ref="PDM3:PDN3"/>
    <mergeCell ref="PDO3:PDP3"/>
    <mergeCell ref="PDQ3:PDR3"/>
    <mergeCell ref="PDS3:PDT3"/>
    <mergeCell ref="PCW3:PCX3"/>
    <mergeCell ref="PCY3:PCZ3"/>
    <mergeCell ref="PDA3:PDB3"/>
    <mergeCell ref="PDC3:PDD3"/>
    <mergeCell ref="PDE3:PDF3"/>
    <mergeCell ref="PDG3:PDH3"/>
    <mergeCell ref="PCK3:PCL3"/>
    <mergeCell ref="PCM3:PCN3"/>
    <mergeCell ref="PCO3:PCP3"/>
    <mergeCell ref="PCQ3:PCR3"/>
    <mergeCell ref="PCS3:PCT3"/>
    <mergeCell ref="PCU3:PCV3"/>
    <mergeCell ref="PBY3:PBZ3"/>
    <mergeCell ref="PCA3:PCB3"/>
    <mergeCell ref="PCC3:PCD3"/>
    <mergeCell ref="PCE3:PCF3"/>
    <mergeCell ref="PCG3:PCH3"/>
    <mergeCell ref="PCI3:PCJ3"/>
    <mergeCell ref="PBM3:PBN3"/>
    <mergeCell ref="PBO3:PBP3"/>
    <mergeCell ref="PBQ3:PBR3"/>
    <mergeCell ref="PBS3:PBT3"/>
    <mergeCell ref="PBU3:PBV3"/>
    <mergeCell ref="PBW3:PBX3"/>
    <mergeCell ref="PBA3:PBB3"/>
    <mergeCell ref="PBC3:PBD3"/>
    <mergeCell ref="PBE3:PBF3"/>
    <mergeCell ref="PBG3:PBH3"/>
    <mergeCell ref="PBI3:PBJ3"/>
    <mergeCell ref="PBK3:PBL3"/>
    <mergeCell ref="PAO3:PAP3"/>
    <mergeCell ref="PAQ3:PAR3"/>
    <mergeCell ref="PAS3:PAT3"/>
    <mergeCell ref="PAU3:PAV3"/>
    <mergeCell ref="PAW3:PAX3"/>
    <mergeCell ref="PAY3:PAZ3"/>
    <mergeCell ref="PAC3:PAD3"/>
    <mergeCell ref="PAE3:PAF3"/>
    <mergeCell ref="PAG3:PAH3"/>
    <mergeCell ref="PAI3:PAJ3"/>
    <mergeCell ref="PAK3:PAL3"/>
    <mergeCell ref="PAM3:PAN3"/>
    <mergeCell ref="OZQ3:OZR3"/>
    <mergeCell ref="OZS3:OZT3"/>
    <mergeCell ref="OZU3:OZV3"/>
    <mergeCell ref="OZW3:OZX3"/>
    <mergeCell ref="OZY3:OZZ3"/>
    <mergeCell ref="PAA3:PAB3"/>
    <mergeCell ref="OZE3:OZF3"/>
    <mergeCell ref="OZG3:OZH3"/>
    <mergeCell ref="OZI3:OZJ3"/>
    <mergeCell ref="OZK3:OZL3"/>
    <mergeCell ref="OZM3:OZN3"/>
    <mergeCell ref="OZO3:OZP3"/>
    <mergeCell ref="OYS3:OYT3"/>
    <mergeCell ref="OYU3:OYV3"/>
    <mergeCell ref="OYW3:OYX3"/>
    <mergeCell ref="OYY3:OYZ3"/>
    <mergeCell ref="OZA3:OZB3"/>
    <mergeCell ref="OZC3:OZD3"/>
    <mergeCell ref="OYG3:OYH3"/>
    <mergeCell ref="OYI3:OYJ3"/>
    <mergeCell ref="OYK3:OYL3"/>
    <mergeCell ref="OYM3:OYN3"/>
    <mergeCell ref="OYO3:OYP3"/>
    <mergeCell ref="OYQ3:OYR3"/>
    <mergeCell ref="OXU3:OXV3"/>
    <mergeCell ref="OXW3:OXX3"/>
    <mergeCell ref="OXY3:OXZ3"/>
    <mergeCell ref="OYA3:OYB3"/>
    <mergeCell ref="OYC3:OYD3"/>
    <mergeCell ref="OYE3:OYF3"/>
    <mergeCell ref="OXI3:OXJ3"/>
    <mergeCell ref="OXK3:OXL3"/>
    <mergeCell ref="OXM3:OXN3"/>
    <mergeCell ref="OXO3:OXP3"/>
    <mergeCell ref="OXQ3:OXR3"/>
    <mergeCell ref="OXS3:OXT3"/>
    <mergeCell ref="OWW3:OWX3"/>
    <mergeCell ref="OWY3:OWZ3"/>
    <mergeCell ref="OXA3:OXB3"/>
    <mergeCell ref="OXC3:OXD3"/>
    <mergeCell ref="OXE3:OXF3"/>
    <mergeCell ref="OXG3:OXH3"/>
    <mergeCell ref="OWK3:OWL3"/>
    <mergeCell ref="OWM3:OWN3"/>
    <mergeCell ref="OWO3:OWP3"/>
    <mergeCell ref="OWQ3:OWR3"/>
    <mergeCell ref="OWS3:OWT3"/>
    <mergeCell ref="OWU3:OWV3"/>
    <mergeCell ref="OVY3:OVZ3"/>
    <mergeCell ref="OWA3:OWB3"/>
    <mergeCell ref="OWC3:OWD3"/>
    <mergeCell ref="OWE3:OWF3"/>
    <mergeCell ref="OWG3:OWH3"/>
    <mergeCell ref="OWI3:OWJ3"/>
    <mergeCell ref="OVM3:OVN3"/>
    <mergeCell ref="OVO3:OVP3"/>
    <mergeCell ref="OVQ3:OVR3"/>
    <mergeCell ref="OVS3:OVT3"/>
    <mergeCell ref="OVU3:OVV3"/>
    <mergeCell ref="OVW3:OVX3"/>
    <mergeCell ref="OVA3:OVB3"/>
    <mergeCell ref="OVC3:OVD3"/>
    <mergeCell ref="OVE3:OVF3"/>
    <mergeCell ref="OVG3:OVH3"/>
    <mergeCell ref="OVI3:OVJ3"/>
    <mergeCell ref="OVK3:OVL3"/>
    <mergeCell ref="OUO3:OUP3"/>
    <mergeCell ref="OUQ3:OUR3"/>
    <mergeCell ref="OUS3:OUT3"/>
    <mergeCell ref="OUU3:OUV3"/>
    <mergeCell ref="OUW3:OUX3"/>
    <mergeCell ref="OUY3:OUZ3"/>
    <mergeCell ref="OUC3:OUD3"/>
    <mergeCell ref="OUE3:OUF3"/>
    <mergeCell ref="OUG3:OUH3"/>
    <mergeCell ref="OUI3:OUJ3"/>
    <mergeCell ref="OUK3:OUL3"/>
    <mergeCell ref="OUM3:OUN3"/>
    <mergeCell ref="OTQ3:OTR3"/>
    <mergeCell ref="OTS3:OTT3"/>
    <mergeCell ref="OTU3:OTV3"/>
    <mergeCell ref="OTW3:OTX3"/>
    <mergeCell ref="OTY3:OTZ3"/>
    <mergeCell ref="OUA3:OUB3"/>
    <mergeCell ref="OTE3:OTF3"/>
    <mergeCell ref="OTG3:OTH3"/>
    <mergeCell ref="OTI3:OTJ3"/>
    <mergeCell ref="OTK3:OTL3"/>
    <mergeCell ref="OTM3:OTN3"/>
    <mergeCell ref="OTO3:OTP3"/>
    <mergeCell ref="OSS3:OST3"/>
    <mergeCell ref="OSU3:OSV3"/>
    <mergeCell ref="OSW3:OSX3"/>
    <mergeCell ref="OSY3:OSZ3"/>
    <mergeCell ref="OTA3:OTB3"/>
    <mergeCell ref="OTC3:OTD3"/>
    <mergeCell ref="OSG3:OSH3"/>
    <mergeCell ref="OSI3:OSJ3"/>
    <mergeCell ref="OSK3:OSL3"/>
    <mergeCell ref="OSM3:OSN3"/>
    <mergeCell ref="OSO3:OSP3"/>
    <mergeCell ref="OSQ3:OSR3"/>
    <mergeCell ref="ORU3:ORV3"/>
    <mergeCell ref="ORW3:ORX3"/>
    <mergeCell ref="ORY3:ORZ3"/>
    <mergeCell ref="OSA3:OSB3"/>
    <mergeCell ref="OSC3:OSD3"/>
    <mergeCell ref="OSE3:OSF3"/>
    <mergeCell ref="ORI3:ORJ3"/>
    <mergeCell ref="ORK3:ORL3"/>
    <mergeCell ref="ORM3:ORN3"/>
    <mergeCell ref="ORO3:ORP3"/>
    <mergeCell ref="ORQ3:ORR3"/>
    <mergeCell ref="ORS3:ORT3"/>
    <mergeCell ref="OQW3:OQX3"/>
    <mergeCell ref="OQY3:OQZ3"/>
    <mergeCell ref="ORA3:ORB3"/>
    <mergeCell ref="ORC3:ORD3"/>
    <mergeCell ref="ORE3:ORF3"/>
    <mergeCell ref="ORG3:ORH3"/>
    <mergeCell ref="OQK3:OQL3"/>
    <mergeCell ref="OQM3:OQN3"/>
    <mergeCell ref="OQO3:OQP3"/>
    <mergeCell ref="OQQ3:OQR3"/>
    <mergeCell ref="OQS3:OQT3"/>
    <mergeCell ref="OQU3:OQV3"/>
    <mergeCell ref="OPY3:OPZ3"/>
    <mergeCell ref="OQA3:OQB3"/>
    <mergeCell ref="OQC3:OQD3"/>
    <mergeCell ref="OQE3:OQF3"/>
    <mergeCell ref="OQG3:OQH3"/>
    <mergeCell ref="OQI3:OQJ3"/>
    <mergeCell ref="OPM3:OPN3"/>
    <mergeCell ref="OPO3:OPP3"/>
    <mergeCell ref="OPQ3:OPR3"/>
    <mergeCell ref="OPS3:OPT3"/>
    <mergeCell ref="OPU3:OPV3"/>
    <mergeCell ref="OPW3:OPX3"/>
    <mergeCell ref="OPA3:OPB3"/>
    <mergeCell ref="OPC3:OPD3"/>
    <mergeCell ref="OPE3:OPF3"/>
    <mergeCell ref="OPG3:OPH3"/>
    <mergeCell ref="OPI3:OPJ3"/>
    <mergeCell ref="OPK3:OPL3"/>
    <mergeCell ref="OOO3:OOP3"/>
    <mergeCell ref="OOQ3:OOR3"/>
    <mergeCell ref="OOS3:OOT3"/>
    <mergeCell ref="OOU3:OOV3"/>
    <mergeCell ref="OOW3:OOX3"/>
    <mergeCell ref="OOY3:OOZ3"/>
    <mergeCell ref="OOC3:OOD3"/>
    <mergeCell ref="OOE3:OOF3"/>
    <mergeCell ref="OOG3:OOH3"/>
    <mergeCell ref="OOI3:OOJ3"/>
    <mergeCell ref="OOK3:OOL3"/>
    <mergeCell ref="OOM3:OON3"/>
    <mergeCell ref="ONQ3:ONR3"/>
    <mergeCell ref="ONS3:ONT3"/>
    <mergeCell ref="ONU3:ONV3"/>
    <mergeCell ref="ONW3:ONX3"/>
    <mergeCell ref="ONY3:ONZ3"/>
    <mergeCell ref="OOA3:OOB3"/>
    <mergeCell ref="ONE3:ONF3"/>
    <mergeCell ref="ONG3:ONH3"/>
    <mergeCell ref="ONI3:ONJ3"/>
    <mergeCell ref="ONK3:ONL3"/>
    <mergeCell ref="ONM3:ONN3"/>
    <mergeCell ref="ONO3:ONP3"/>
    <mergeCell ref="OMS3:OMT3"/>
    <mergeCell ref="OMU3:OMV3"/>
    <mergeCell ref="OMW3:OMX3"/>
    <mergeCell ref="OMY3:OMZ3"/>
    <mergeCell ref="ONA3:ONB3"/>
    <mergeCell ref="ONC3:OND3"/>
    <mergeCell ref="OMG3:OMH3"/>
    <mergeCell ref="OMI3:OMJ3"/>
    <mergeCell ref="OMK3:OML3"/>
    <mergeCell ref="OMM3:OMN3"/>
    <mergeCell ref="OMO3:OMP3"/>
    <mergeCell ref="OMQ3:OMR3"/>
    <mergeCell ref="OLU3:OLV3"/>
    <mergeCell ref="OLW3:OLX3"/>
    <mergeCell ref="OLY3:OLZ3"/>
    <mergeCell ref="OMA3:OMB3"/>
    <mergeCell ref="OMC3:OMD3"/>
    <mergeCell ref="OME3:OMF3"/>
    <mergeCell ref="OLI3:OLJ3"/>
    <mergeCell ref="OLK3:OLL3"/>
    <mergeCell ref="OLM3:OLN3"/>
    <mergeCell ref="OLO3:OLP3"/>
    <mergeCell ref="OLQ3:OLR3"/>
    <mergeCell ref="OLS3:OLT3"/>
    <mergeCell ref="OKW3:OKX3"/>
    <mergeCell ref="OKY3:OKZ3"/>
    <mergeCell ref="OLA3:OLB3"/>
    <mergeCell ref="OLC3:OLD3"/>
    <mergeCell ref="OLE3:OLF3"/>
    <mergeCell ref="OLG3:OLH3"/>
    <mergeCell ref="OKK3:OKL3"/>
    <mergeCell ref="OKM3:OKN3"/>
    <mergeCell ref="OKO3:OKP3"/>
    <mergeCell ref="OKQ3:OKR3"/>
    <mergeCell ref="OKS3:OKT3"/>
    <mergeCell ref="OKU3:OKV3"/>
    <mergeCell ref="OJY3:OJZ3"/>
    <mergeCell ref="OKA3:OKB3"/>
    <mergeCell ref="OKC3:OKD3"/>
    <mergeCell ref="OKE3:OKF3"/>
    <mergeCell ref="OKG3:OKH3"/>
    <mergeCell ref="OKI3:OKJ3"/>
    <mergeCell ref="OJM3:OJN3"/>
    <mergeCell ref="OJO3:OJP3"/>
    <mergeCell ref="OJQ3:OJR3"/>
    <mergeCell ref="OJS3:OJT3"/>
    <mergeCell ref="OJU3:OJV3"/>
    <mergeCell ref="OJW3:OJX3"/>
    <mergeCell ref="OJA3:OJB3"/>
    <mergeCell ref="OJC3:OJD3"/>
    <mergeCell ref="OJE3:OJF3"/>
    <mergeCell ref="OJG3:OJH3"/>
    <mergeCell ref="OJI3:OJJ3"/>
    <mergeCell ref="OJK3:OJL3"/>
    <mergeCell ref="OIO3:OIP3"/>
    <mergeCell ref="OIQ3:OIR3"/>
    <mergeCell ref="OIS3:OIT3"/>
    <mergeCell ref="OIU3:OIV3"/>
    <mergeCell ref="OIW3:OIX3"/>
    <mergeCell ref="OIY3:OIZ3"/>
    <mergeCell ref="OIC3:OID3"/>
    <mergeCell ref="OIE3:OIF3"/>
    <mergeCell ref="OIG3:OIH3"/>
    <mergeCell ref="OII3:OIJ3"/>
    <mergeCell ref="OIK3:OIL3"/>
    <mergeCell ref="OIM3:OIN3"/>
    <mergeCell ref="OHQ3:OHR3"/>
    <mergeCell ref="OHS3:OHT3"/>
    <mergeCell ref="OHU3:OHV3"/>
    <mergeCell ref="OHW3:OHX3"/>
    <mergeCell ref="OHY3:OHZ3"/>
    <mergeCell ref="OIA3:OIB3"/>
    <mergeCell ref="OHE3:OHF3"/>
    <mergeCell ref="OHG3:OHH3"/>
    <mergeCell ref="OHI3:OHJ3"/>
    <mergeCell ref="OHK3:OHL3"/>
    <mergeCell ref="OHM3:OHN3"/>
    <mergeCell ref="OHO3:OHP3"/>
    <mergeCell ref="OGS3:OGT3"/>
    <mergeCell ref="OGU3:OGV3"/>
    <mergeCell ref="OGW3:OGX3"/>
    <mergeCell ref="OGY3:OGZ3"/>
    <mergeCell ref="OHA3:OHB3"/>
    <mergeCell ref="OHC3:OHD3"/>
    <mergeCell ref="OGG3:OGH3"/>
    <mergeCell ref="OGI3:OGJ3"/>
    <mergeCell ref="OGK3:OGL3"/>
    <mergeCell ref="OGM3:OGN3"/>
    <mergeCell ref="OGO3:OGP3"/>
    <mergeCell ref="OGQ3:OGR3"/>
    <mergeCell ref="OFU3:OFV3"/>
    <mergeCell ref="OFW3:OFX3"/>
    <mergeCell ref="OFY3:OFZ3"/>
    <mergeCell ref="OGA3:OGB3"/>
    <mergeCell ref="OGC3:OGD3"/>
    <mergeCell ref="OGE3:OGF3"/>
    <mergeCell ref="OFI3:OFJ3"/>
    <mergeCell ref="OFK3:OFL3"/>
    <mergeCell ref="OFM3:OFN3"/>
    <mergeCell ref="OFO3:OFP3"/>
    <mergeCell ref="OFQ3:OFR3"/>
    <mergeCell ref="OFS3:OFT3"/>
    <mergeCell ref="OEW3:OEX3"/>
    <mergeCell ref="OEY3:OEZ3"/>
    <mergeCell ref="OFA3:OFB3"/>
    <mergeCell ref="OFC3:OFD3"/>
    <mergeCell ref="OFE3:OFF3"/>
    <mergeCell ref="OFG3:OFH3"/>
    <mergeCell ref="OEK3:OEL3"/>
    <mergeCell ref="OEM3:OEN3"/>
    <mergeCell ref="OEO3:OEP3"/>
    <mergeCell ref="OEQ3:OER3"/>
    <mergeCell ref="OES3:OET3"/>
    <mergeCell ref="OEU3:OEV3"/>
    <mergeCell ref="ODY3:ODZ3"/>
    <mergeCell ref="OEA3:OEB3"/>
    <mergeCell ref="OEC3:OED3"/>
    <mergeCell ref="OEE3:OEF3"/>
    <mergeCell ref="OEG3:OEH3"/>
    <mergeCell ref="OEI3:OEJ3"/>
    <mergeCell ref="ODM3:ODN3"/>
    <mergeCell ref="ODO3:ODP3"/>
    <mergeCell ref="ODQ3:ODR3"/>
    <mergeCell ref="ODS3:ODT3"/>
    <mergeCell ref="ODU3:ODV3"/>
    <mergeCell ref="ODW3:ODX3"/>
    <mergeCell ref="ODA3:ODB3"/>
    <mergeCell ref="ODC3:ODD3"/>
    <mergeCell ref="ODE3:ODF3"/>
    <mergeCell ref="ODG3:ODH3"/>
    <mergeCell ref="ODI3:ODJ3"/>
    <mergeCell ref="ODK3:ODL3"/>
    <mergeCell ref="OCO3:OCP3"/>
    <mergeCell ref="OCQ3:OCR3"/>
    <mergeCell ref="OCS3:OCT3"/>
    <mergeCell ref="OCU3:OCV3"/>
    <mergeCell ref="OCW3:OCX3"/>
    <mergeCell ref="OCY3:OCZ3"/>
    <mergeCell ref="OCC3:OCD3"/>
    <mergeCell ref="OCE3:OCF3"/>
    <mergeCell ref="OCG3:OCH3"/>
    <mergeCell ref="OCI3:OCJ3"/>
    <mergeCell ref="OCK3:OCL3"/>
    <mergeCell ref="OCM3:OCN3"/>
    <mergeCell ref="OBQ3:OBR3"/>
    <mergeCell ref="OBS3:OBT3"/>
    <mergeCell ref="OBU3:OBV3"/>
    <mergeCell ref="OBW3:OBX3"/>
    <mergeCell ref="OBY3:OBZ3"/>
    <mergeCell ref="OCA3:OCB3"/>
    <mergeCell ref="OBE3:OBF3"/>
    <mergeCell ref="OBG3:OBH3"/>
    <mergeCell ref="OBI3:OBJ3"/>
    <mergeCell ref="OBK3:OBL3"/>
    <mergeCell ref="OBM3:OBN3"/>
    <mergeCell ref="OBO3:OBP3"/>
    <mergeCell ref="OAS3:OAT3"/>
    <mergeCell ref="OAU3:OAV3"/>
    <mergeCell ref="OAW3:OAX3"/>
    <mergeCell ref="OAY3:OAZ3"/>
    <mergeCell ref="OBA3:OBB3"/>
    <mergeCell ref="OBC3:OBD3"/>
    <mergeCell ref="OAG3:OAH3"/>
    <mergeCell ref="OAI3:OAJ3"/>
    <mergeCell ref="OAK3:OAL3"/>
    <mergeCell ref="OAM3:OAN3"/>
    <mergeCell ref="OAO3:OAP3"/>
    <mergeCell ref="OAQ3:OAR3"/>
    <mergeCell ref="NZU3:NZV3"/>
    <mergeCell ref="NZW3:NZX3"/>
    <mergeCell ref="NZY3:NZZ3"/>
    <mergeCell ref="OAA3:OAB3"/>
    <mergeCell ref="OAC3:OAD3"/>
    <mergeCell ref="OAE3:OAF3"/>
    <mergeCell ref="NZI3:NZJ3"/>
    <mergeCell ref="NZK3:NZL3"/>
    <mergeCell ref="NZM3:NZN3"/>
    <mergeCell ref="NZO3:NZP3"/>
    <mergeCell ref="NZQ3:NZR3"/>
    <mergeCell ref="NZS3:NZT3"/>
    <mergeCell ref="NYW3:NYX3"/>
    <mergeCell ref="NYY3:NYZ3"/>
    <mergeCell ref="NZA3:NZB3"/>
    <mergeCell ref="NZC3:NZD3"/>
    <mergeCell ref="NZE3:NZF3"/>
    <mergeCell ref="NZG3:NZH3"/>
    <mergeCell ref="NYK3:NYL3"/>
    <mergeCell ref="NYM3:NYN3"/>
    <mergeCell ref="NYO3:NYP3"/>
    <mergeCell ref="NYQ3:NYR3"/>
    <mergeCell ref="NYS3:NYT3"/>
    <mergeCell ref="NYU3:NYV3"/>
    <mergeCell ref="NXY3:NXZ3"/>
    <mergeCell ref="NYA3:NYB3"/>
    <mergeCell ref="NYC3:NYD3"/>
    <mergeCell ref="NYE3:NYF3"/>
    <mergeCell ref="NYG3:NYH3"/>
    <mergeCell ref="NYI3:NYJ3"/>
    <mergeCell ref="NXM3:NXN3"/>
    <mergeCell ref="NXO3:NXP3"/>
    <mergeCell ref="NXQ3:NXR3"/>
    <mergeCell ref="NXS3:NXT3"/>
    <mergeCell ref="NXU3:NXV3"/>
    <mergeCell ref="NXW3:NXX3"/>
    <mergeCell ref="NXA3:NXB3"/>
    <mergeCell ref="NXC3:NXD3"/>
    <mergeCell ref="NXE3:NXF3"/>
    <mergeCell ref="NXG3:NXH3"/>
    <mergeCell ref="NXI3:NXJ3"/>
    <mergeCell ref="NXK3:NXL3"/>
    <mergeCell ref="NWO3:NWP3"/>
    <mergeCell ref="NWQ3:NWR3"/>
    <mergeCell ref="NWS3:NWT3"/>
    <mergeCell ref="NWU3:NWV3"/>
    <mergeCell ref="NWW3:NWX3"/>
    <mergeCell ref="NWY3:NWZ3"/>
    <mergeCell ref="NWC3:NWD3"/>
    <mergeCell ref="NWE3:NWF3"/>
    <mergeCell ref="NWG3:NWH3"/>
    <mergeCell ref="NWI3:NWJ3"/>
    <mergeCell ref="NWK3:NWL3"/>
    <mergeCell ref="NWM3:NWN3"/>
    <mergeCell ref="NVQ3:NVR3"/>
    <mergeCell ref="NVS3:NVT3"/>
    <mergeCell ref="NVU3:NVV3"/>
    <mergeCell ref="NVW3:NVX3"/>
    <mergeCell ref="NVY3:NVZ3"/>
    <mergeCell ref="NWA3:NWB3"/>
    <mergeCell ref="NVE3:NVF3"/>
    <mergeCell ref="NVG3:NVH3"/>
    <mergeCell ref="NVI3:NVJ3"/>
    <mergeCell ref="NVK3:NVL3"/>
    <mergeCell ref="NVM3:NVN3"/>
    <mergeCell ref="NVO3:NVP3"/>
    <mergeCell ref="NUS3:NUT3"/>
    <mergeCell ref="NUU3:NUV3"/>
    <mergeCell ref="NUW3:NUX3"/>
    <mergeCell ref="NUY3:NUZ3"/>
    <mergeCell ref="NVA3:NVB3"/>
    <mergeCell ref="NVC3:NVD3"/>
    <mergeCell ref="NUG3:NUH3"/>
    <mergeCell ref="NUI3:NUJ3"/>
    <mergeCell ref="NUK3:NUL3"/>
    <mergeCell ref="NUM3:NUN3"/>
    <mergeCell ref="NUO3:NUP3"/>
    <mergeCell ref="NUQ3:NUR3"/>
    <mergeCell ref="NTU3:NTV3"/>
    <mergeCell ref="NTW3:NTX3"/>
    <mergeCell ref="NTY3:NTZ3"/>
    <mergeCell ref="NUA3:NUB3"/>
    <mergeCell ref="NUC3:NUD3"/>
    <mergeCell ref="NUE3:NUF3"/>
    <mergeCell ref="NTI3:NTJ3"/>
    <mergeCell ref="NTK3:NTL3"/>
    <mergeCell ref="NTM3:NTN3"/>
    <mergeCell ref="NTO3:NTP3"/>
    <mergeCell ref="NTQ3:NTR3"/>
    <mergeCell ref="NTS3:NTT3"/>
    <mergeCell ref="NSW3:NSX3"/>
    <mergeCell ref="NSY3:NSZ3"/>
    <mergeCell ref="NTA3:NTB3"/>
    <mergeCell ref="NTC3:NTD3"/>
    <mergeCell ref="NTE3:NTF3"/>
    <mergeCell ref="NTG3:NTH3"/>
    <mergeCell ref="NSK3:NSL3"/>
    <mergeCell ref="NSM3:NSN3"/>
    <mergeCell ref="NSO3:NSP3"/>
    <mergeCell ref="NSQ3:NSR3"/>
    <mergeCell ref="NSS3:NST3"/>
    <mergeCell ref="NSU3:NSV3"/>
    <mergeCell ref="NRY3:NRZ3"/>
    <mergeCell ref="NSA3:NSB3"/>
    <mergeCell ref="NSC3:NSD3"/>
    <mergeCell ref="NSE3:NSF3"/>
    <mergeCell ref="NSG3:NSH3"/>
    <mergeCell ref="NSI3:NSJ3"/>
    <mergeCell ref="NRM3:NRN3"/>
    <mergeCell ref="NRO3:NRP3"/>
    <mergeCell ref="NRQ3:NRR3"/>
    <mergeCell ref="NRS3:NRT3"/>
    <mergeCell ref="NRU3:NRV3"/>
    <mergeCell ref="NRW3:NRX3"/>
    <mergeCell ref="NRA3:NRB3"/>
    <mergeCell ref="NRC3:NRD3"/>
    <mergeCell ref="NRE3:NRF3"/>
    <mergeCell ref="NRG3:NRH3"/>
    <mergeCell ref="NRI3:NRJ3"/>
    <mergeCell ref="NRK3:NRL3"/>
    <mergeCell ref="NQO3:NQP3"/>
    <mergeCell ref="NQQ3:NQR3"/>
    <mergeCell ref="NQS3:NQT3"/>
    <mergeCell ref="NQU3:NQV3"/>
    <mergeCell ref="NQW3:NQX3"/>
    <mergeCell ref="NQY3:NQZ3"/>
    <mergeCell ref="NQC3:NQD3"/>
    <mergeCell ref="NQE3:NQF3"/>
    <mergeCell ref="NQG3:NQH3"/>
    <mergeCell ref="NQI3:NQJ3"/>
    <mergeCell ref="NQK3:NQL3"/>
    <mergeCell ref="NQM3:NQN3"/>
    <mergeCell ref="NPQ3:NPR3"/>
    <mergeCell ref="NPS3:NPT3"/>
    <mergeCell ref="NPU3:NPV3"/>
    <mergeCell ref="NPW3:NPX3"/>
    <mergeCell ref="NPY3:NPZ3"/>
    <mergeCell ref="NQA3:NQB3"/>
    <mergeCell ref="NPE3:NPF3"/>
    <mergeCell ref="NPG3:NPH3"/>
    <mergeCell ref="NPI3:NPJ3"/>
    <mergeCell ref="NPK3:NPL3"/>
    <mergeCell ref="NPM3:NPN3"/>
    <mergeCell ref="NPO3:NPP3"/>
    <mergeCell ref="NOS3:NOT3"/>
    <mergeCell ref="NOU3:NOV3"/>
    <mergeCell ref="NOW3:NOX3"/>
    <mergeCell ref="NOY3:NOZ3"/>
    <mergeCell ref="NPA3:NPB3"/>
    <mergeCell ref="NPC3:NPD3"/>
    <mergeCell ref="NOG3:NOH3"/>
    <mergeCell ref="NOI3:NOJ3"/>
    <mergeCell ref="NOK3:NOL3"/>
    <mergeCell ref="NOM3:NON3"/>
    <mergeCell ref="NOO3:NOP3"/>
    <mergeCell ref="NOQ3:NOR3"/>
    <mergeCell ref="NNU3:NNV3"/>
    <mergeCell ref="NNW3:NNX3"/>
    <mergeCell ref="NNY3:NNZ3"/>
    <mergeCell ref="NOA3:NOB3"/>
    <mergeCell ref="NOC3:NOD3"/>
    <mergeCell ref="NOE3:NOF3"/>
    <mergeCell ref="NNI3:NNJ3"/>
    <mergeCell ref="NNK3:NNL3"/>
    <mergeCell ref="NNM3:NNN3"/>
    <mergeCell ref="NNO3:NNP3"/>
    <mergeCell ref="NNQ3:NNR3"/>
    <mergeCell ref="NNS3:NNT3"/>
    <mergeCell ref="NMW3:NMX3"/>
    <mergeCell ref="NMY3:NMZ3"/>
    <mergeCell ref="NNA3:NNB3"/>
    <mergeCell ref="NNC3:NND3"/>
    <mergeCell ref="NNE3:NNF3"/>
    <mergeCell ref="NNG3:NNH3"/>
    <mergeCell ref="NMK3:NML3"/>
    <mergeCell ref="NMM3:NMN3"/>
    <mergeCell ref="NMO3:NMP3"/>
    <mergeCell ref="NMQ3:NMR3"/>
    <mergeCell ref="NMS3:NMT3"/>
    <mergeCell ref="NMU3:NMV3"/>
    <mergeCell ref="NLY3:NLZ3"/>
    <mergeCell ref="NMA3:NMB3"/>
    <mergeCell ref="NMC3:NMD3"/>
    <mergeCell ref="NME3:NMF3"/>
    <mergeCell ref="NMG3:NMH3"/>
    <mergeCell ref="NMI3:NMJ3"/>
    <mergeCell ref="NLM3:NLN3"/>
    <mergeCell ref="NLO3:NLP3"/>
    <mergeCell ref="NLQ3:NLR3"/>
    <mergeCell ref="NLS3:NLT3"/>
    <mergeCell ref="NLU3:NLV3"/>
    <mergeCell ref="NLW3:NLX3"/>
    <mergeCell ref="NLA3:NLB3"/>
    <mergeCell ref="NLC3:NLD3"/>
    <mergeCell ref="NLE3:NLF3"/>
    <mergeCell ref="NLG3:NLH3"/>
    <mergeCell ref="NLI3:NLJ3"/>
    <mergeCell ref="NLK3:NLL3"/>
    <mergeCell ref="NKO3:NKP3"/>
    <mergeCell ref="NKQ3:NKR3"/>
    <mergeCell ref="NKS3:NKT3"/>
    <mergeCell ref="NKU3:NKV3"/>
    <mergeCell ref="NKW3:NKX3"/>
    <mergeCell ref="NKY3:NKZ3"/>
    <mergeCell ref="NKC3:NKD3"/>
    <mergeCell ref="NKE3:NKF3"/>
    <mergeCell ref="NKG3:NKH3"/>
    <mergeCell ref="NKI3:NKJ3"/>
    <mergeCell ref="NKK3:NKL3"/>
    <mergeCell ref="NKM3:NKN3"/>
    <mergeCell ref="NJQ3:NJR3"/>
    <mergeCell ref="NJS3:NJT3"/>
    <mergeCell ref="NJU3:NJV3"/>
    <mergeCell ref="NJW3:NJX3"/>
    <mergeCell ref="NJY3:NJZ3"/>
    <mergeCell ref="NKA3:NKB3"/>
    <mergeCell ref="NJE3:NJF3"/>
    <mergeCell ref="NJG3:NJH3"/>
    <mergeCell ref="NJI3:NJJ3"/>
    <mergeCell ref="NJK3:NJL3"/>
    <mergeCell ref="NJM3:NJN3"/>
    <mergeCell ref="NJO3:NJP3"/>
    <mergeCell ref="NIS3:NIT3"/>
    <mergeCell ref="NIU3:NIV3"/>
    <mergeCell ref="NIW3:NIX3"/>
    <mergeCell ref="NIY3:NIZ3"/>
    <mergeCell ref="NJA3:NJB3"/>
    <mergeCell ref="NJC3:NJD3"/>
    <mergeCell ref="NIG3:NIH3"/>
    <mergeCell ref="NII3:NIJ3"/>
    <mergeCell ref="NIK3:NIL3"/>
    <mergeCell ref="NIM3:NIN3"/>
    <mergeCell ref="NIO3:NIP3"/>
    <mergeCell ref="NIQ3:NIR3"/>
    <mergeCell ref="NHU3:NHV3"/>
    <mergeCell ref="NHW3:NHX3"/>
    <mergeCell ref="NHY3:NHZ3"/>
    <mergeCell ref="NIA3:NIB3"/>
    <mergeCell ref="NIC3:NID3"/>
    <mergeCell ref="NIE3:NIF3"/>
    <mergeCell ref="NHI3:NHJ3"/>
    <mergeCell ref="NHK3:NHL3"/>
    <mergeCell ref="NHM3:NHN3"/>
    <mergeCell ref="NHO3:NHP3"/>
    <mergeCell ref="NHQ3:NHR3"/>
    <mergeCell ref="NHS3:NHT3"/>
    <mergeCell ref="NGW3:NGX3"/>
    <mergeCell ref="NGY3:NGZ3"/>
    <mergeCell ref="NHA3:NHB3"/>
    <mergeCell ref="NHC3:NHD3"/>
    <mergeCell ref="NHE3:NHF3"/>
    <mergeCell ref="NHG3:NHH3"/>
    <mergeCell ref="NGK3:NGL3"/>
    <mergeCell ref="NGM3:NGN3"/>
    <mergeCell ref="NGO3:NGP3"/>
    <mergeCell ref="NGQ3:NGR3"/>
    <mergeCell ref="NGS3:NGT3"/>
    <mergeCell ref="NGU3:NGV3"/>
    <mergeCell ref="NFY3:NFZ3"/>
    <mergeCell ref="NGA3:NGB3"/>
    <mergeCell ref="NGC3:NGD3"/>
    <mergeCell ref="NGE3:NGF3"/>
    <mergeCell ref="NGG3:NGH3"/>
    <mergeCell ref="NGI3:NGJ3"/>
    <mergeCell ref="NFM3:NFN3"/>
    <mergeCell ref="NFO3:NFP3"/>
    <mergeCell ref="NFQ3:NFR3"/>
    <mergeCell ref="NFS3:NFT3"/>
    <mergeCell ref="NFU3:NFV3"/>
    <mergeCell ref="NFW3:NFX3"/>
    <mergeCell ref="NFA3:NFB3"/>
    <mergeCell ref="NFC3:NFD3"/>
    <mergeCell ref="NFE3:NFF3"/>
    <mergeCell ref="NFG3:NFH3"/>
    <mergeCell ref="NFI3:NFJ3"/>
    <mergeCell ref="NFK3:NFL3"/>
    <mergeCell ref="NEO3:NEP3"/>
    <mergeCell ref="NEQ3:NER3"/>
    <mergeCell ref="NES3:NET3"/>
    <mergeCell ref="NEU3:NEV3"/>
    <mergeCell ref="NEW3:NEX3"/>
    <mergeCell ref="NEY3:NEZ3"/>
    <mergeCell ref="NEC3:NED3"/>
    <mergeCell ref="NEE3:NEF3"/>
    <mergeCell ref="NEG3:NEH3"/>
    <mergeCell ref="NEI3:NEJ3"/>
    <mergeCell ref="NEK3:NEL3"/>
    <mergeCell ref="NEM3:NEN3"/>
    <mergeCell ref="NDQ3:NDR3"/>
    <mergeCell ref="NDS3:NDT3"/>
    <mergeCell ref="NDU3:NDV3"/>
    <mergeCell ref="NDW3:NDX3"/>
    <mergeCell ref="NDY3:NDZ3"/>
    <mergeCell ref="NEA3:NEB3"/>
    <mergeCell ref="NDE3:NDF3"/>
    <mergeCell ref="NDG3:NDH3"/>
    <mergeCell ref="NDI3:NDJ3"/>
    <mergeCell ref="NDK3:NDL3"/>
    <mergeCell ref="NDM3:NDN3"/>
    <mergeCell ref="NDO3:NDP3"/>
    <mergeCell ref="NCS3:NCT3"/>
    <mergeCell ref="NCU3:NCV3"/>
    <mergeCell ref="NCW3:NCX3"/>
    <mergeCell ref="NCY3:NCZ3"/>
    <mergeCell ref="NDA3:NDB3"/>
    <mergeCell ref="NDC3:NDD3"/>
    <mergeCell ref="NCG3:NCH3"/>
    <mergeCell ref="NCI3:NCJ3"/>
    <mergeCell ref="NCK3:NCL3"/>
    <mergeCell ref="NCM3:NCN3"/>
    <mergeCell ref="NCO3:NCP3"/>
    <mergeCell ref="NCQ3:NCR3"/>
    <mergeCell ref="NBU3:NBV3"/>
    <mergeCell ref="NBW3:NBX3"/>
    <mergeCell ref="NBY3:NBZ3"/>
    <mergeCell ref="NCA3:NCB3"/>
    <mergeCell ref="NCC3:NCD3"/>
    <mergeCell ref="NCE3:NCF3"/>
    <mergeCell ref="NBI3:NBJ3"/>
    <mergeCell ref="NBK3:NBL3"/>
    <mergeCell ref="NBM3:NBN3"/>
    <mergeCell ref="NBO3:NBP3"/>
    <mergeCell ref="NBQ3:NBR3"/>
    <mergeCell ref="NBS3:NBT3"/>
    <mergeCell ref="NAW3:NAX3"/>
    <mergeCell ref="NAY3:NAZ3"/>
    <mergeCell ref="NBA3:NBB3"/>
    <mergeCell ref="NBC3:NBD3"/>
    <mergeCell ref="NBE3:NBF3"/>
    <mergeCell ref="NBG3:NBH3"/>
    <mergeCell ref="NAK3:NAL3"/>
    <mergeCell ref="NAM3:NAN3"/>
    <mergeCell ref="NAO3:NAP3"/>
    <mergeCell ref="NAQ3:NAR3"/>
    <mergeCell ref="NAS3:NAT3"/>
    <mergeCell ref="NAU3:NAV3"/>
    <mergeCell ref="MZY3:MZZ3"/>
    <mergeCell ref="NAA3:NAB3"/>
    <mergeCell ref="NAC3:NAD3"/>
    <mergeCell ref="NAE3:NAF3"/>
    <mergeCell ref="NAG3:NAH3"/>
    <mergeCell ref="NAI3:NAJ3"/>
    <mergeCell ref="MZM3:MZN3"/>
    <mergeCell ref="MZO3:MZP3"/>
    <mergeCell ref="MZQ3:MZR3"/>
    <mergeCell ref="MZS3:MZT3"/>
    <mergeCell ref="MZU3:MZV3"/>
    <mergeCell ref="MZW3:MZX3"/>
    <mergeCell ref="MZA3:MZB3"/>
    <mergeCell ref="MZC3:MZD3"/>
    <mergeCell ref="MZE3:MZF3"/>
    <mergeCell ref="MZG3:MZH3"/>
    <mergeCell ref="MZI3:MZJ3"/>
    <mergeCell ref="MZK3:MZL3"/>
    <mergeCell ref="MYO3:MYP3"/>
    <mergeCell ref="MYQ3:MYR3"/>
    <mergeCell ref="MYS3:MYT3"/>
    <mergeCell ref="MYU3:MYV3"/>
    <mergeCell ref="MYW3:MYX3"/>
    <mergeCell ref="MYY3:MYZ3"/>
    <mergeCell ref="MYC3:MYD3"/>
    <mergeCell ref="MYE3:MYF3"/>
    <mergeCell ref="MYG3:MYH3"/>
    <mergeCell ref="MYI3:MYJ3"/>
    <mergeCell ref="MYK3:MYL3"/>
    <mergeCell ref="MYM3:MYN3"/>
    <mergeCell ref="MXQ3:MXR3"/>
    <mergeCell ref="MXS3:MXT3"/>
    <mergeCell ref="MXU3:MXV3"/>
    <mergeCell ref="MXW3:MXX3"/>
    <mergeCell ref="MXY3:MXZ3"/>
    <mergeCell ref="MYA3:MYB3"/>
    <mergeCell ref="MXE3:MXF3"/>
    <mergeCell ref="MXG3:MXH3"/>
    <mergeCell ref="MXI3:MXJ3"/>
    <mergeCell ref="MXK3:MXL3"/>
    <mergeCell ref="MXM3:MXN3"/>
    <mergeCell ref="MXO3:MXP3"/>
    <mergeCell ref="MWS3:MWT3"/>
    <mergeCell ref="MWU3:MWV3"/>
    <mergeCell ref="MWW3:MWX3"/>
    <mergeCell ref="MWY3:MWZ3"/>
    <mergeCell ref="MXA3:MXB3"/>
    <mergeCell ref="MXC3:MXD3"/>
    <mergeCell ref="MWG3:MWH3"/>
    <mergeCell ref="MWI3:MWJ3"/>
    <mergeCell ref="MWK3:MWL3"/>
    <mergeCell ref="MWM3:MWN3"/>
    <mergeCell ref="MWO3:MWP3"/>
    <mergeCell ref="MWQ3:MWR3"/>
    <mergeCell ref="MVU3:MVV3"/>
    <mergeCell ref="MVW3:MVX3"/>
    <mergeCell ref="MVY3:MVZ3"/>
    <mergeCell ref="MWA3:MWB3"/>
    <mergeCell ref="MWC3:MWD3"/>
    <mergeCell ref="MWE3:MWF3"/>
    <mergeCell ref="MVI3:MVJ3"/>
    <mergeCell ref="MVK3:MVL3"/>
    <mergeCell ref="MVM3:MVN3"/>
    <mergeCell ref="MVO3:MVP3"/>
    <mergeCell ref="MVQ3:MVR3"/>
    <mergeCell ref="MVS3:MVT3"/>
    <mergeCell ref="MUW3:MUX3"/>
    <mergeCell ref="MUY3:MUZ3"/>
    <mergeCell ref="MVA3:MVB3"/>
    <mergeCell ref="MVC3:MVD3"/>
    <mergeCell ref="MVE3:MVF3"/>
    <mergeCell ref="MVG3:MVH3"/>
    <mergeCell ref="MUK3:MUL3"/>
    <mergeCell ref="MUM3:MUN3"/>
    <mergeCell ref="MUO3:MUP3"/>
    <mergeCell ref="MUQ3:MUR3"/>
    <mergeCell ref="MUS3:MUT3"/>
    <mergeCell ref="MUU3:MUV3"/>
    <mergeCell ref="MTY3:MTZ3"/>
    <mergeCell ref="MUA3:MUB3"/>
    <mergeCell ref="MUC3:MUD3"/>
    <mergeCell ref="MUE3:MUF3"/>
    <mergeCell ref="MUG3:MUH3"/>
    <mergeCell ref="MUI3:MUJ3"/>
    <mergeCell ref="MTM3:MTN3"/>
    <mergeCell ref="MTO3:MTP3"/>
    <mergeCell ref="MTQ3:MTR3"/>
    <mergeCell ref="MTS3:MTT3"/>
    <mergeCell ref="MTU3:MTV3"/>
    <mergeCell ref="MTW3:MTX3"/>
    <mergeCell ref="MTA3:MTB3"/>
    <mergeCell ref="MTC3:MTD3"/>
    <mergeCell ref="MTE3:MTF3"/>
    <mergeCell ref="MTG3:MTH3"/>
    <mergeCell ref="MTI3:MTJ3"/>
    <mergeCell ref="MTK3:MTL3"/>
    <mergeCell ref="MSO3:MSP3"/>
    <mergeCell ref="MSQ3:MSR3"/>
    <mergeCell ref="MSS3:MST3"/>
    <mergeCell ref="MSU3:MSV3"/>
    <mergeCell ref="MSW3:MSX3"/>
    <mergeCell ref="MSY3:MSZ3"/>
    <mergeCell ref="MSC3:MSD3"/>
    <mergeCell ref="MSE3:MSF3"/>
    <mergeCell ref="MSG3:MSH3"/>
    <mergeCell ref="MSI3:MSJ3"/>
    <mergeCell ref="MSK3:MSL3"/>
    <mergeCell ref="MSM3:MSN3"/>
    <mergeCell ref="MRQ3:MRR3"/>
    <mergeCell ref="MRS3:MRT3"/>
    <mergeCell ref="MRU3:MRV3"/>
    <mergeCell ref="MRW3:MRX3"/>
    <mergeCell ref="MRY3:MRZ3"/>
    <mergeCell ref="MSA3:MSB3"/>
    <mergeCell ref="MRE3:MRF3"/>
    <mergeCell ref="MRG3:MRH3"/>
    <mergeCell ref="MRI3:MRJ3"/>
    <mergeCell ref="MRK3:MRL3"/>
    <mergeCell ref="MRM3:MRN3"/>
    <mergeCell ref="MRO3:MRP3"/>
    <mergeCell ref="MQS3:MQT3"/>
    <mergeCell ref="MQU3:MQV3"/>
    <mergeCell ref="MQW3:MQX3"/>
    <mergeCell ref="MQY3:MQZ3"/>
    <mergeCell ref="MRA3:MRB3"/>
    <mergeCell ref="MRC3:MRD3"/>
    <mergeCell ref="MQG3:MQH3"/>
    <mergeCell ref="MQI3:MQJ3"/>
    <mergeCell ref="MQK3:MQL3"/>
    <mergeCell ref="MQM3:MQN3"/>
    <mergeCell ref="MQO3:MQP3"/>
    <mergeCell ref="MQQ3:MQR3"/>
    <mergeCell ref="MPU3:MPV3"/>
    <mergeCell ref="MPW3:MPX3"/>
    <mergeCell ref="MPY3:MPZ3"/>
    <mergeCell ref="MQA3:MQB3"/>
    <mergeCell ref="MQC3:MQD3"/>
    <mergeCell ref="MQE3:MQF3"/>
    <mergeCell ref="MPI3:MPJ3"/>
    <mergeCell ref="MPK3:MPL3"/>
    <mergeCell ref="MPM3:MPN3"/>
    <mergeCell ref="MPO3:MPP3"/>
    <mergeCell ref="MPQ3:MPR3"/>
    <mergeCell ref="MPS3:MPT3"/>
    <mergeCell ref="MOW3:MOX3"/>
    <mergeCell ref="MOY3:MOZ3"/>
    <mergeCell ref="MPA3:MPB3"/>
    <mergeCell ref="MPC3:MPD3"/>
    <mergeCell ref="MPE3:MPF3"/>
    <mergeCell ref="MPG3:MPH3"/>
    <mergeCell ref="MOK3:MOL3"/>
    <mergeCell ref="MOM3:MON3"/>
    <mergeCell ref="MOO3:MOP3"/>
    <mergeCell ref="MOQ3:MOR3"/>
    <mergeCell ref="MOS3:MOT3"/>
    <mergeCell ref="MOU3:MOV3"/>
    <mergeCell ref="MNY3:MNZ3"/>
    <mergeCell ref="MOA3:MOB3"/>
    <mergeCell ref="MOC3:MOD3"/>
    <mergeCell ref="MOE3:MOF3"/>
    <mergeCell ref="MOG3:MOH3"/>
    <mergeCell ref="MOI3:MOJ3"/>
    <mergeCell ref="MNM3:MNN3"/>
    <mergeCell ref="MNO3:MNP3"/>
    <mergeCell ref="MNQ3:MNR3"/>
    <mergeCell ref="MNS3:MNT3"/>
    <mergeCell ref="MNU3:MNV3"/>
    <mergeCell ref="MNW3:MNX3"/>
    <mergeCell ref="MNA3:MNB3"/>
    <mergeCell ref="MNC3:MND3"/>
    <mergeCell ref="MNE3:MNF3"/>
    <mergeCell ref="MNG3:MNH3"/>
    <mergeCell ref="MNI3:MNJ3"/>
    <mergeCell ref="MNK3:MNL3"/>
    <mergeCell ref="MMO3:MMP3"/>
    <mergeCell ref="MMQ3:MMR3"/>
    <mergeCell ref="MMS3:MMT3"/>
    <mergeCell ref="MMU3:MMV3"/>
    <mergeCell ref="MMW3:MMX3"/>
    <mergeCell ref="MMY3:MMZ3"/>
    <mergeCell ref="MMC3:MMD3"/>
    <mergeCell ref="MME3:MMF3"/>
    <mergeCell ref="MMG3:MMH3"/>
    <mergeCell ref="MMI3:MMJ3"/>
    <mergeCell ref="MMK3:MML3"/>
    <mergeCell ref="MMM3:MMN3"/>
    <mergeCell ref="MLQ3:MLR3"/>
    <mergeCell ref="MLS3:MLT3"/>
    <mergeCell ref="MLU3:MLV3"/>
    <mergeCell ref="MLW3:MLX3"/>
    <mergeCell ref="MLY3:MLZ3"/>
    <mergeCell ref="MMA3:MMB3"/>
    <mergeCell ref="MLE3:MLF3"/>
    <mergeCell ref="MLG3:MLH3"/>
    <mergeCell ref="MLI3:MLJ3"/>
    <mergeCell ref="MLK3:MLL3"/>
    <mergeCell ref="MLM3:MLN3"/>
    <mergeCell ref="MLO3:MLP3"/>
    <mergeCell ref="MKS3:MKT3"/>
    <mergeCell ref="MKU3:MKV3"/>
    <mergeCell ref="MKW3:MKX3"/>
    <mergeCell ref="MKY3:MKZ3"/>
    <mergeCell ref="MLA3:MLB3"/>
    <mergeCell ref="MLC3:MLD3"/>
    <mergeCell ref="MKG3:MKH3"/>
    <mergeCell ref="MKI3:MKJ3"/>
    <mergeCell ref="MKK3:MKL3"/>
    <mergeCell ref="MKM3:MKN3"/>
    <mergeCell ref="MKO3:MKP3"/>
    <mergeCell ref="MKQ3:MKR3"/>
    <mergeCell ref="MJU3:MJV3"/>
    <mergeCell ref="MJW3:MJX3"/>
    <mergeCell ref="MJY3:MJZ3"/>
    <mergeCell ref="MKA3:MKB3"/>
    <mergeCell ref="MKC3:MKD3"/>
    <mergeCell ref="MKE3:MKF3"/>
    <mergeCell ref="MJI3:MJJ3"/>
    <mergeCell ref="MJK3:MJL3"/>
    <mergeCell ref="MJM3:MJN3"/>
    <mergeCell ref="MJO3:MJP3"/>
    <mergeCell ref="MJQ3:MJR3"/>
    <mergeCell ref="MJS3:MJT3"/>
    <mergeCell ref="MIW3:MIX3"/>
    <mergeCell ref="MIY3:MIZ3"/>
    <mergeCell ref="MJA3:MJB3"/>
    <mergeCell ref="MJC3:MJD3"/>
    <mergeCell ref="MJE3:MJF3"/>
    <mergeCell ref="MJG3:MJH3"/>
    <mergeCell ref="MIK3:MIL3"/>
    <mergeCell ref="MIM3:MIN3"/>
    <mergeCell ref="MIO3:MIP3"/>
    <mergeCell ref="MIQ3:MIR3"/>
    <mergeCell ref="MIS3:MIT3"/>
    <mergeCell ref="MIU3:MIV3"/>
    <mergeCell ref="MHY3:MHZ3"/>
    <mergeCell ref="MIA3:MIB3"/>
    <mergeCell ref="MIC3:MID3"/>
    <mergeCell ref="MIE3:MIF3"/>
    <mergeCell ref="MIG3:MIH3"/>
    <mergeCell ref="MII3:MIJ3"/>
    <mergeCell ref="MHM3:MHN3"/>
    <mergeCell ref="MHO3:MHP3"/>
    <mergeCell ref="MHQ3:MHR3"/>
    <mergeCell ref="MHS3:MHT3"/>
    <mergeCell ref="MHU3:MHV3"/>
    <mergeCell ref="MHW3:MHX3"/>
    <mergeCell ref="MHA3:MHB3"/>
    <mergeCell ref="MHC3:MHD3"/>
    <mergeCell ref="MHE3:MHF3"/>
    <mergeCell ref="MHG3:MHH3"/>
    <mergeCell ref="MHI3:MHJ3"/>
    <mergeCell ref="MHK3:MHL3"/>
    <mergeCell ref="MGO3:MGP3"/>
    <mergeCell ref="MGQ3:MGR3"/>
    <mergeCell ref="MGS3:MGT3"/>
    <mergeCell ref="MGU3:MGV3"/>
    <mergeCell ref="MGW3:MGX3"/>
    <mergeCell ref="MGY3:MGZ3"/>
    <mergeCell ref="MGC3:MGD3"/>
    <mergeCell ref="MGE3:MGF3"/>
    <mergeCell ref="MGG3:MGH3"/>
    <mergeCell ref="MGI3:MGJ3"/>
    <mergeCell ref="MGK3:MGL3"/>
    <mergeCell ref="MGM3:MGN3"/>
    <mergeCell ref="MFQ3:MFR3"/>
    <mergeCell ref="MFS3:MFT3"/>
    <mergeCell ref="MFU3:MFV3"/>
    <mergeCell ref="MFW3:MFX3"/>
    <mergeCell ref="MFY3:MFZ3"/>
    <mergeCell ref="MGA3:MGB3"/>
    <mergeCell ref="MFE3:MFF3"/>
    <mergeCell ref="MFG3:MFH3"/>
    <mergeCell ref="MFI3:MFJ3"/>
    <mergeCell ref="MFK3:MFL3"/>
    <mergeCell ref="MFM3:MFN3"/>
    <mergeCell ref="MFO3:MFP3"/>
    <mergeCell ref="MES3:MET3"/>
    <mergeCell ref="MEU3:MEV3"/>
    <mergeCell ref="MEW3:MEX3"/>
    <mergeCell ref="MEY3:MEZ3"/>
    <mergeCell ref="MFA3:MFB3"/>
    <mergeCell ref="MFC3:MFD3"/>
    <mergeCell ref="MEG3:MEH3"/>
    <mergeCell ref="MEI3:MEJ3"/>
    <mergeCell ref="MEK3:MEL3"/>
    <mergeCell ref="MEM3:MEN3"/>
    <mergeCell ref="MEO3:MEP3"/>
    <mergeCell ref="MEQ3:MER3"/>
    <mergeCell ref="MDU3:MDV3"/>
    <mergeCell ref="MDW3:MDX3"/>
    <mergeCell ref="MDY3:MDZ3"/>
    <mergeCell ref="MEA3:MEB3"/>
    <mergeCell ref="MEC3:MED3"/>
    <mergeCell ref="MEE3:MEF3"/>
    <mergeCell ref="MDI3:MDJ3"/>
    <mergeCell ref="MDK3:MDL3"/>
    <mergeCell ref="MDM3:MDN3"/>
    <mergeCell ref="MDO3:MDP3"/>
    <mergeCell ref="MDQ3:MDR3"/>
    <mergeCell ref="MDS3:MDT3"/>
    <mergeCell ref="MCW3:MCX3"/>
    <mergeCell ref="MCY3:MCZ3"/>
    <mergeCell ref="MDA3:MDB3"/>
    <mergeCell ref="MDC3:MDD3"/>
    <mergeCell ref="MDE3:MDF3"/>
    <mergeCell ref="MDG3:MDH3"/>
    <mergeCell ref="MCK3:MCL3"/>
    <mergeCell ref="MCM3:MCN3"/>
    <mergeCell ref="MCO3:MCP3"/>
    <mergeCell ref="MCQ3:MCR3"/>
    <mergeCell ref="MCS3:MCT3"/>
    <mergeCell ref="MCU3:MCV3"/>
    <mergeCell ref="MBY3:MBZ3"/>
    <mergeCell ref="MCA3:MCB3"/>
    <mergeCell ref="MCC3:MCD3"/>
    <mergeCell ref="MCE3:MCF3"/>
    <mergeCell ref="MCG3:MCH3"/>
    <mergeCell ref="MCI3:MCJ3"/>
    <mergeCell ref="MBM3:MBN3"/>
    <mergeCell ref="MBO3:MBP3"/>
    <mergeCell ref="MBQ3:MBR3"/>
    <mergeCell ref="MBS3:MBT3"/>
    <mergeCell ref="MBU3:MBV3"/>
    <mergeCell ref="MBW3:MBX3"/>
    <mergeCell ref="MBA3:MBB3"/>
    <mergeCell ref="MBC3:MBD3"/>
    <mergeCell ref="MBE3:MBF3"/>
    <mergeCell ref="MBG3:MBH3"/>
    <mergeCell ref="MBI3:MBJ3"/>
    <mergeCell ref="MBK3:MBL3"/>
    <mergeCell ref="MAO3:MAP3"/>
    <mergeCell ref="MAQ3:MAR3"/>
    <mergeCell ref="MAS3:MAT3"/>
    <mergeCell ref="MAU3:MAV3"/>
    <mergeCell ref="MAW3:MAX3"/>
    <mergeCell ref="MAY3:MAZ3"/>
    <mergeCell ref="MAC3:MAD3"/>
    <mergeCell ref="MAE3:MAF3"/>
    <mergeCell ref="MAG3:MAH3"/>
    <mergeCell ref="MAI3:MAJ3"/>
    <mergeCell ref="MAK3:MAL3"/>
    <mergeCell ref="MAM3:MAN3"/>
    <mergeCell ref="LZQ3:LZR3"/>
    <mergeCell ref="LZS3:LZT3"/>
    <mergeCell ref="LZU3:LZV3"/>
    <mergeCell ref="LZW3:LZX3"/>
    <mergeCell ref="LZY3:LZZ3"/>
    <mergeCell ref="MAA3:MAB3"/>
    <mergeCell ref="LZE3:LZF3"/>
    <mergeCell ref="LZG3:LZH3"/>
    <mergeCell ref="LZI3:LZJ3"/>
    <mergeCell ref="LZK3:LZL3"/>
    <mergeCell ref="LZM3:LZN3"/>
    <mergeCell ref="LZO3:LZP3"/>
    <mergeCell ref="LYS3:LYT3"/>
    <mergeCell ref="LYU3:LYV3"/>
    <mergeCell ref="LYW3:LYX3"/>
    <mergeCell ref="LYY3:LYZ3"/>
    <mergeCell ref="LZA3:LZB3"/>
    <mergeCell ref="LZC3:LZD3"/>
    <mergeCell ref="LYG3:LYH3"/>
    <mergeCell ref="LYI3:LYJ3"/>
    <mergeCell ref="LYK3:LYL3"/>
    <mergeCell ref="LYM3:LYN3"/>
    <mergeCell ref="LYO3:LYP3"/>
    <mergeCell ref="LYQ3:LYR3"/>
    <mergeCell ref="LXU3:LXV3"/>
    <mergeCell ref="LXW3:LXX3"/>
    <mergeCell ref="LXY3:LXZ3"/>
    <mergeCell ref="LYA3:LYB3"/>
    <mergeCell ref="LYC3:LYD3"/>
    <mergeCell ref="LYE3:LYF3"/>
    <mergeCell ref="LXI3:LXJ3"/>
    <mergeCell ref="LXK3:LXL3"/>
    <mergeCell ref="LXM3:LXN3"/>
    <mergeCell ref="LXO3:LXP3"/>
    <mergeCell ref="LXQ3:LXR3"/>
    <mergeCell ref="LXS3:LXT3"/>
    <mergeCell ref="LWW3:LWX3"/>
    <mergeCell ref="LWY3:LWZ3"/>
    <mergeCell ref="LXA3:LXB3"/>
    <mergeCell ref="LXC3:LXD3"/>
    <mergeCell ref="LXE3:LXF3"/>
    <mergeCell ref="LXG3:LXH3"/>
    <mergeCell ref="LWK3:LWL3"/>
    <mergeCell ref="LWM3:LWN3"/>
    <mergeCell ref="LWO3:LWP3"/>
    <mergeCell ref="LWQ3:LWR3"/>
    <mergeCell ref="LWS3:LWT3"/>
    <mergeCell ref="LWU3:LWV3"/>
    <mergeCell ref="LVY3:LVZ3"/>
    <mergeCell ref="LWA3:LWB3"/>
    <mergeCell ref="LWC3:LWD3"/>
    <mergeCell ref="LWE3:LWF3"/>
    <mergeCell ref="LWG3:LWH3"/>
    <mergeCell ref="LWI3:LWJ3"/>
    <mergeCell ref="LVM3:LVN3"/>
    <mergeCell ref="LVO3:LVP3"/>
    <mergeCell ref="LVQ3:LVR3"/>
    <mergeCell ref="LVS3:LVT3"/>
    <mergeCell ref="LVU3:LVV3"/>
    <mergeCell ref="LVW3:LVX3"/>
    <mergeCell ref="LVA3:LVB3"/>
    <mergeCell ref="LVC3:LVD3"/>
    <mergeCell ref="LVE3:LVF3"/>
    <mergeCell ref="LVG3:LVH3"/>
    <mergeCell ref="LVI3:LVJ3"/>
    <mergeCell ref="LVK3:LVL3"/>
    <mergeCell ref="LUO3:LUP3"/>
    <mergeCell ref="LUQ3:LUR3"/>
    <mergeCell ref="LUS3:LUT3"/>
    <mergeCell ref="LUU3:LUV3"/>
    <mergeCell ref="LUW3:LUX3"/>
    <mergeCell ref="LUY3:LUZ3"/>
    <mergeCell ref="LUC3:LUD3"/>
    <mergeCell ref="LUE3:LUF3"/>
    <mergeCell ref="LUG3:LUH3"/>
    <mergeCell ref="LUI3:LUJ3"/>
    <mergeCell ref="LUK3:LUL3"/>
    <mergeCell ref="LUM3:LUN3"/>
    <mergeCell ref="LTQ3:LTR3"/>
    <mergeCell ref="LTS3:LTT3"/>
    <mergeCell ref="LTU3:LTV3"/>
    <mergeCell ref="LTW3:LTX3"/>
    <mergeCell ref="LTY3:LTZ3"/>
    <mergeCell ref="LUA3:LUB3"/>
    <mergeCell ref="LTE3:LTF3"/>
    <mergeCell ref="LTG3:LTH3"/>
    <mergeCell ref="LTI3:LTJ3"/>
    <mergeCell ref="LTK3:LTL3"/>
    <mergeCell ref="LTM3:LTN3"/>
    <mergeCell ref="LTO3:LTP3"/>
    <mergeCell ref="LSS3:LST3"/>
    <mergeCell ref="LSU3:LSV3"/>
    <mergeCell ref="LSW3:LSX3"/>
    <mergeCell ref="LSY3:LSZ3"/>
    <mergeCell ref="LTA3:LTB3"/>
    <mergeCell ref="LTC3:LTD3"/>
    <mergeCell ref="LSG3:LSH3"/>
    <mergeCell ref="LSI3:LSJ3"/>
    <mergeCell ref="LSK3:LSL3"/>
    <mergeCell ref="LSM3:LSN3"/>
    <mergeCell ref="LSO3:LSP3"/>
    <mergeCell ref="LSQ3:LSR3"/>
    <mergeCell ref="LRU3:LRV3"/>
    <mergeCell ref="LRW3:LRX3"/>
    <mergeCell ref="LRY3:LRZ3"/>
    <mergeCell ref="LSA3:LSB3"/>
    <mergeCell ref="LSC3:LSD3"/>
    <mergeCell ref="LSE3:LSF3"/>
    <mergeCell ref="LRI3:LRJ3"/>
    <mergeCell ref="LRK3:LRL3"/>
    <mergeCell ref="LRM3:LRN3"/>
    <mergeCell ref="LRO3:LRP3"/>
    <mergeCell ref="LRQ3:LRR3"/>
    <mergeCell ref="LRS3:LRT3"/>
    <mergeCell ref="LQW3:LQX3"/>
    <mergeCell ref="LQY3:LQZ3"/>
    <mergeCell ref="LRA3:LRB3"/>
    <mergeCell ref="LRC3:LRD3"/>
    <mergeCell ref="LRE3:LRF3"/>
    <mergeCell ref="LRG3:LRH3"/>
    <mergeCell ref="LQK3:LQL3"/>
    <mergeCell ref="LQM3:LQN3"/>
    <mergeCell ref="LQO3:LQP3"/>
    <mergeCell ref="LQQ3:LQR3"/>
    <mergeCell ref="LQS3:LQT3"/>
    <mergeCell ref="LQU3:LQV3"/>
    <mergeCell ref="LPY3:LPZ3"/>
    <mergeCell ref="LQA3:LQB3"/>
    <mergeCell ref="LQC3:LQD3"/>
    <mergeCell ref="LQE3:LQF3"/>
    <mergeCell ref="LQG3:LQH3"/>
    <mergeCell ref="LQI3:LQJ3"/>
    <mergeCell ref="LPM3:LPN3"/>
    <mergeCell ref="LPO3:LPP3"/>
    <mergeCell ref="LPQ3:LPR3"/>
    <mergeCell ref="LPS3:LPT3"/>
    <mergeCell ref="LPU3:LPV3"/>
    <mergeCell ref="LPW3:LPX3"/>
    <mergeCell ref="LPA3:LPB3"/>
    <mergeCell ref="LPC3:LPD3"/>
    <mergeCell ref="LPE3:LPF3"/>
    <mergeCell ref="LPG3:LPH3"/>
    <mergeCell ref="LPI3:LPJ3"/>
    <mergeCell ref="LPK3:LPL3"/>
    <mergeCell ref="LOO3:LOP3"/>
    <mergeCell ref="LOQ3:LOR3"/>
    <mergeCell ref="LOS3:LOT3"/>
    <mergeCell ref="LOU3:LOV3"/>
    <mergeCell ref="LOW3:LOX3"/>
    <mergeCell ref="LOY3:LOZ3"/>
    <mergeCell ref="LOC3:LOD3"/>
    <mergeCell ref="LOE3:LOF3"/>
    <mergeCell ref="LOG3:LOH3"/>
    <mergeCell ref="LOI3:LOJ3"/>
    <mergeCell ref="LOK3:LOL3"/>
    <mergeCell ref="LOM3:LON3"/>
    <mergeCell ref="LNQ3:LNR3"/>
    <mergeCell ref="LNS3:LNT3"/>
    <mergeCell ref="LNU3:LNV3"/>
    <mergeCell ref="LNW3:LNX3"/>
    <mergeCell ref="LNY3:LNZ3"/>
    <mergeCell ref="LOA3:LOB3"/>
    <mergeCell ref="LNE3:LNF3"/>
    <mergeCell ref="LNG3:LNH3"/>
    <mergeCell ref="LNI3:LNJ3"/>
    <mergeCell ref="LNK3:LNL3"/>
    <mergeCell ref="LNM3:LNN3"/>
    <mergeCell ref="LNO3:LNP3"/>
    <mergeCell ref="LMS3:LMT3"/>
    <mergeCell ref="LMU3:LMV3"/>
    <mergeCell ref="LMW3:LMX3"/>
    <mergeCell ref="LMY3:LMZ3"/>
    <mergeCell ref="LNA3:LNB3"/>
    <mergeCell ref="LNC3:LND3"/>
    <mergeCell ref="LMG3:LMH3"/>
    <mergeCell ref="LMI3:LMJ3"/>
    <mergeCell ref="LMK3:LML3"/>
    <mergeCell ref="LMM3:LMN3"/>
    <mergeCell ref="LMO3:LMP3"/>
    <mergeCell ref="LMQ3:LMR3"/>
    <mergeCell ref="LLU3:LLV3"/>
    <mergeCell ref="LLW3:LLX3"/>
    <mergeCell ref="LLY3:LLZ3"/>
    <mergeCell ref="LMA3:LMB3"/>
    <mergeCell ref="LMC3:LMD3"/>
    <mergeCell ref="LME3:LMF3"/>
    <mergeCell ref="LLI3:LLJ3"/>
    <mergeCell ref="LLK3:LLL3"/>
    <mergeCell ref="LLM3:LLN3"/>
    <mergeCell ref="LLO3:LLP3"/>
    <mergeCell ref="LLQ3:LLR3"/>
    <mergeCell ref="LLS3:LLT3"/>
    <mergeCell ref="LKW3:LKX3"/>
    <mergeCell ref="LKY3:LKZ3"/>
    <mergeCell ref="LLA3:LLB3"/>
    <mergeCell ref="LLC3:LLD3"/>
    <mergeCell ref="LLE3:LLF3"/>
    <mergeCell ref="LLG3:LLH3"/>
    <mergeCell ref="LKK3:LKL3"/>
    <mergeCell ref="LKM3:LKN3"/>
    <mergeCell ref="LKO3:LKP3"/>
    <mergeCell ref="LKQ3:LKR3"/>
    <mergeCell ref="LKS3:LKT3"/>
    <mergeCell ref="LKU3:LKV3"/>
    <mergeCell ref="LJY3:LJZ3"/>
    <mergeCell ref="LKA3:LKB3"/>
    <mergeCell ref="LKC3:LKD3"/>
    <mergeCell ref="LKE3:LKF3"/>
    <mergeCell ref="LKG3:LKH3"/>
    <mergeCell ref="LKI3:LKJ3"/>
    <mergeCell ref="LJM3:LJN3"/>
    <mergeCell ref="LJO3:LJP3"/>
    <mergeCell ref="LJQ3:LJR3"/>
    <mergeCell ref="LJS3:LJT3"/>
    <mergeCell ref="LJU3:LJV3"/>
    <mergeCell ref="LJW3:LJX3"/>
    <mergeCell ref="LJA3:LJB3"/>
    <mergeCell ref="LJC3:LJD3"/>
    <mergeCell ref="LJE3:LJF3"/>
    <mergeCell ref="LJG3:LJH3"/>
    <mergeCell ref="LJI3:LJJ3"/>
    <mergeCell ref="LJK3:LJL3"/>
    <mergeCell ref="LIO3:LIP3"/>
    <mergeCell ref="LIQ3:LIR3"/>
    <mergeCell ref="LIS3:LIT3"/>
    <mergeCell ref="LIU3:LIV3"/>
    <mergeCell ref="LIW3:LIX3"/>
    <mergeCell ref="LIY3:LIZ3"/>
    <mergeCell ref="LIC3:LID3"/>
    <mergeCell ref="LIE3:LIF3"/>
    <mergeCell ref="LIG3:LIH3"/>
    <mergeCell ref="LII3:LIJ3"/>
    <mergeCell ref="LIK3:LIL3"/>
    <mergeCell ref="LIM3:LIN3"/>
    <mergeCell ref="LHQ3:LHR3"/>
    <mergeCell ref="LHS3:LHT3"/>
    <mergeCell ref="LHU3:LHV3"/>
    <mergeCell ref="LHW3:LHX3"/>
    <mergeCell ref="LHY3:LHZ3"/>
    <mergeCell ref="LIA3:LIB3"/>
    <mergeCell ref="LHE3:LHF3"/>
    <mergeCell ref="LHG3:LHH3"/>
    <mergeCell ref="LHI3:LHJ3"/>
    <mergeCell ref="LHK3:LHL3"/>
    <mergeCell ref="LHM3:LHN3"/>
    <mergeCell ref="LHO3:LHP3"/>
    <mergeCell ref="LGS3:LGT3"/>
    <mergeCell ref="LGU3:LGV3"/>
    <mergeCell ref="LGW3:LGX3"/>
    <mergeCell ref="LGY3:LGZ3"/>
    <mergeCell ref="LHA3:LHB3"/>
    <mergeCell ref="LHC3:LHD3"/>
    <mergeCell ref="LGG3:LGH3"/>
    <mergeCell ref="LGI3:LGJ3"/>
    <mergeCell ref="LGK3:LGL3"/>
    <mergeCell ref="LGM3:LGN3"/>
    <mergeCell ref="LGO3:LGP3"/>
    <mergeCell ref="LGQ3:LGR3"/>
    <mergeCell ref="LFU3:LFV3"/>
    <mergeCell ref="LFW3:LFX3"/>
    <mergeCell ref="LFY3:LFZ3"/>
    <mergeCell ref="LGA3:LGB3"/>
    <mergeCell ref="LGC3:LGD3"/>
    <mergeCell ref="LGE3:LGF3"/>
    <mergeCell ref="LFI3:LFJ3"/>
    <mergeCell ref="LFK3:LFL3"/>
    <mergeCell ref="LFM3:LFN3"/>
    <mergeCell ref="LFO3:LFP3"/>
    <mergeCell ref="LFQ3:LFR3"/>
    <mergeCell ref="LFS3:LFT3"/>
    <mergeCell ref="LEW3:LEX3"/>
    <mergeCell ref="LEY3:LEZ3"/>
    <mergeCell ref="LFA3:LFB3"/>
    <mergeCell ref="LFC3:LFD3"/>
    <mergeCell ref="LFE3:LFF3"/>
    <mergeCell ref="LFG3:LFH3"/>
    <mergeCell ref="LEK3:LEL3"/>
    <mergeCell ref="LEM3:LEN3"/>
    <mergeCell ref="LEO3:LEP3"/>
    <mergeCell ref="LEQ3:LER3"/>
    <mergeCell ref="LES3:LET3"/>
    <mergeCell ref="LEU3:LEV3"/>
    <mergeCell ref="LDY3:LDZ3"/>
    <mergeCell ref="LEA3:LEB3"/>
    <mergeCell ref="LEC3:LED3"/>
    <mergeCell ref="LEE3:LEF3"/>
    <mergeCell ref="LEG3:LEH3"/>
    <mergeCell ref="LEI3:LEJ3"/>
    <mergeCell ref="LDM3:LDN3"/>
    <mergeCell ref="LDO3:LDP3"/>
    <mergeCell ref="LDQ3:LDR3"/>
    <mergeCell ref="LDS3:LDT3"/>
    <mergeCell ref="LDU3:LDV3"/>
    <mergeCell ref="LDW3:LDX3"/>
    <mergeCell ref="LDA3:LDB3"/>
    <mergeCell ref="LDC3:LDD3"/>
    <mergeCell ref="LDE3:LDF3"/>
    <mergeCell ref="LDG3:LDH3"/>
    <mergeCell ref="LDI3:LDJ3"/>
    <mergeCell ref="LDK3:LDL3"/>
    <mergeCell ref="LCO3:LCP3"/>
    <mergeCell ref="LCQ3:LCR3"/>
    <mergeCell ref="LCS3:LCT3"/>
    <mergeCell ref="LCU3:LCV3"/>
    <mergeCell ref="LCW3:LCX3"/>
    <mergeCell ref="LCY3:LCZ3"/>
    <mergeCell ref="LCC3:LCD3"/>
    <mergeCell ref="LCE3:LCF3"/>
    <mergeCell ref="LCG3:LCH3"/>
    <mergeCell ref="LCI3:LCJ3"/>
    <mergeCell ref="LCK3:LCL3"/>
    <mergeCell ref="LCM3:LCN3"/>
    <mergeCell ref="LBQ3:LBR3"/>
    <mergeCell ref="LBS3:LBT3"/>
    <mergeCell ref="LBU3:LBV3"/>
    <mergeCell ref="LBW3:LBX3"/>
    <mergeCell ref="LBY3:LBZ3"/>
    <mergeCell ref="LCA3:LCB3"/>
    <mergeCell ref="LBE3:LBF3"/>
    <mergeCell ref="LBG3:LBH3"/>
    <mergeCell ref="LBI3:LBJ3"/>
    <mergeCell ref="LBK3:LBL3"/>
    <mergeCell ref="LBM3:LBN3"/>
    <mergeCell ref="LBO3:LBP3"/>
    <mergeCell ref="LAS3:LAT3"/>
    <mergeCell ref="LAU3:LAV3"/>
    <mergeCell ref="LAW3:LAX3"/>
    <mergeCell ref="LAY3:LAZ3"/>
    <mergeCell ref="LBA3:LBB3"/>
    <mergeCell ref="LBC3:LBD3"/>
    <mergeCell ref="LAG3:LAH3"/>
    <mergeCell ref="LAI3:LAJ3"/>
    <mergeCell ref="LAK3:LAL3"/>
    <mergeCell ref="LAM3:LAN3"/>
    <mergeCell ref="LAO3:LAP3"/>
    <mergeCell ref="LAQ3:LAR3"/>
    <mergeCell ref="KZU3:KZV3"/>
    <mergeCell ref="KZW3:KZX3"/>
    <mergeCell ref="KZY3:KZZ3"/>
    <mergeCell ref="LAA3:LAB3"/>
    <mergeCell ref="LAC3:LAD3"/>
    <mergeCell ref="LAE3:LAF3"/>
    <mergeCell ref="KZI3:KZJ3"/>
    <mergeCell ref="KZK3:KZL3"/>
    <mergeCell ref="KZM3:KZN3"/>
    <mergeCell ref="KZO3:KZP3"/>
    <mergeCell ref="KZQ3:KZR3"/>
    <mergeCell ref="KZS3:KZT3"/>
    <mergeCell ref="KYW3:KYX3"/>
    <mergeCell ref="KYY3:KYZ3"/>
    <mergeCell ref="KZA3:KZB3"/>
    <mergeCell ref="KZC3:KZD3"/>
    <mergeCell ref="KZE3:KZF3"/>
    <mergeCell ref="KZG3:KZH3"/>
    <mergeCell ref="KYK3:KYL3"/>
    <mergeCell ref="KYM3:KYN3"/>
    <mergeCell ref="KYO3:KYP3"/>
    <mergeCell ref="KYQ3:KYR3"/>
    <mergeCell ref="KYS3:KYT3"/>
    <mergeCell ref="KYU3:KYV3"/>
    <mergeCell ref="KXY3:KXZ3"/>
    <mergeCell ref="KYA3:KYB3"/>
    <mergeCell ref="KYC3:KYD3"/>
    <mergeCell ref="KYE3:KYF3"/>
    <mergeCell ref="KYG3:KYH3"/>
    <mergeCell ref="KYI3:KYJ3"/>
    <mergeCell ref="KXM3:KXN3"/>
    <mergeCell ref="KXO3:KXP3"/>
    <mergeCell ref="KXQ3:KXR3"/>
    <mergeCell ref="KXS3:KXT3"/>
    <mergeCell ref="KXU3:KXV3"/>
    <mergeCell ref="KXW3:KXX3"/>
    <mergeCell ref="KXA3:KXB3"/>
    <mergeCell ref="KXC3:KXD3"/>
    <mergeCell ref="KXE3:KXF3"/>
    <mergeCell ref="KXG3:KXH3"/>
    <mergeCell ref="KXI3:KXJ3"/>
    <mergeCell ref="KXK3:KXL3"/>
    <mergeCell ref="KWO3:KWP3"/>
    <mergeCell ref="KWQ3:KWR3"/>
    <mergeCell ref="KWS3:KWT3"/>
    <mergeCell ref="KWU3:KWV3"/>
    <mergeCell ref="KWW3:KWX3"/>
    <mergeCell ref="KWY3:KWZ3"/>
    <mergeCell ref="KWC3:KWD3"/>
    <mergeCell ref="KWE3:KWF3"/>
    <mergeCell ref="KWG3:KWH3"/>
    <mergeCell ref="KWI3:KWJ3"/>
    <mergeCell ref="KWK3:KWL3"/>
    <mergeCell ref="KWM3:KWN3"/>
    <mergeCell ref="KVQ3:KVR3"/>
    <mergeCell ref="KVS3:KVT3"/>
    <mergeCell ref="KVU3:KVV3"/>
    <mergeCell ref="KVW3:KVX3"/>
    <mergeCell ref="KVY3:KVZ3"/>
    <mergeCell ref="KWA3:KWB3"/>
    <mergeCell ref="KVE3:KVF3"/>
    <mergeCell ref="KVG3:KVH3"/>
    <mergeCell ref="KVI3:KVJ3"/>
    <mergeCell ref="KVK3:KVL3"/>
    <mergeCell ref="KVM3:KVN3"/>
    <mergeCell ref="KVO3:KVP3"/>
    <mergeCell ref="KUS3:KUT3"/>
    <mergeCell ref="KUU3:KUV3"/>
    <mergeCell ref="KUW3:KUX3"/>
    <mergeCell ref="KUY3:KUZ3"/>
    <mergeCell ref="KVA3:KVB3"/>
    <mergeCell ref="KVC3:KVD3"/>
    <mergeCell ref="KUG3:KUH3"/>
    <mergeCell ref="KUI3:KUJ3"/>
    <mergeCell ref="KUK3:KUL3"/>
    <mergeCell ref="KUM3:KUN3"/>
    <mergeCell ref="KUO3:KUP3"/>
    <mergeCell ref="KUQ3:KUR3"/>
    <mergeCell ref="KTU3:KTV3"/>
    <mergeCell ref="KTW3:KTX3"/>
    <mergeCell ref="KTY3:KTZ3"/>
    <mergeCell ref="KUA3:KUB3"/>
    <mergeCell ref="KUC3:KUD3"/>
    <mergeCell ref="KUE3:KUF3"/>
    <mergeCell ref="KTI3:KTJ3"/>
    <mergeCell ref="KTK3:KTL3"/>
    <mergeCell ref="KTM3:KTN3"/>
    <mergeCell ref="KTO3:KTP3"/>
    <mergeCell ref="KTQ3:KTR3"/>
    <mergeCell ref="KTS3:KTT3"/>
    <mergeCell ref="KSW3:KSX3"/>
    <mergeCell ref="KSY3:KSZ3"/>
    <mergeCell ref="KTA3:KTB3"/>
    <mergeCell ref="KTC3:KTD3"/>
    <mergeCell ref="KTE3:KTF3"/>
    <mergeCell ref="KTG3:KTH3"/>
    <mergeCell ref="KSK3:KSL3"/>
    <mergeCell ref="KSM3:KSN3"/>
    <mergeCell ref="KSO3:KSP3"/>
    <mergeCell ref="KSQ3:KSR3"/>
    <mergeCell ref="KSS3:KST3"/>
    <mergeCell ref="KSU3:KSV3"/>
    <mergeCell ref="KRY3:KRZ3"/>
    <mergeCell ref="KSA3:KSB3"/>
    <mergeCell ref="KSC3:KSD3"/>
    <mergeCell ref="KSE3:KSF3"/>
    <mergeCell ref="KSG3:KSH3"/>
    <mergeCell ref="KSI3:KSJ3"/>
    <mergeCell ref="KRM3:KRN3"/>
    <mergeCell ref="KRO3:KRP3"/>
    <mergeCell ref="KRQ3:KRR3"/>
    <mergeCell ref="KRS3:KRT3"/>
    <mergeCell ref="KRU3:KRV3"/>
    <mergeCell ref="KRW3:KRX3"/>
    <mergeCell ref="KRA3:KRB3"/>
    <mergeCell ref="KRC3:KRD3"/>
    <mergeCell ref="KRE3:KRF3"/>
    <mergeCell ref="KRG3:KRH3"/>
    <mergeCell ref="KRI3:KRJ3"/>
    <mergeCell ref="KRK3:KRL3"/>
    <mergeCell ref="KQO3:KQP3"/>
    <mergeCell ref="KQQ3:KQR3"/>
    <mergeCell ref="KQS3:KQT3"/>
    <mergeCell ref="KQU3:KQV3"/>
    <mergeCell ref="KQW3:KQX3"/>
    <mergeCell ref="KQY3:KQZ3"/>
    <mergeCell ref="KQC3:KQD3"/>
    <mergeCell ref="KQE3:KQF3"/>
    <mergeCell ref="KQG3:KQH3"/>
    <mergeCell ref="KQI3:KQJ3"/>
    <mergeCell ref="KQK3:KQL3"/>
    <mergeCell ref="KQM3:KQN3"/>
    <mergeCell ref="KPQ3:KPR3"/>
    <mergeCell ref="KPS3:KPT3"/>
    <mergeCell ref="KPU3:KPV3"/>
    <mergeCell ref="KPW3:KPX3"/>
    <mergeCell ref="KPY3:KPZ3"/>
    <mergeCell ref="KQA3:KQB3"/>
    <mergeCell ref="KPE3:KPF3"/>
    <mergeCell ref="KPG3:KPH3"/>
    <mergeCell ref="KPI3:KPJ3"/>
    <mergeCell ref="KPK3:KPL3"/>
    <mergeCell ref="KPM3:KPN3"/>
    <mergeCell ref="KPO3:KPP3"/>
    <mergeCell ref="KOS3:KOT3"/>
    <mergeCell ref="KOU3:KOV3"/>
    <mergeCell ref="KOW3:KOX3"/>
    <mergeCell ref="KOY3:KOZ3"/>
    <mergeCell ref="KPA3:KPB3"/>
    <mergeCell ref="KPC3:KPD3"/>
    <mergeCell ref="KOG3:KOH3"/>
    <mergeCell ref="KOI3:KOJ3"/>
    <mergeCell ref="KOK3:KOL3"/>
    <mergeCell ref="KOM3:KON3"/>
    <mergeCell ref="KOO3:KOP3"/>
    <mergeCell ref="KOQ3:KOR3"/>
    <mergeCell ref="KNU3:KNV3"/>
    <mergeCell ref="KNW3:KNX3"/>
    <mergeCell ref="KNY3:KNZ3"/>
    <mergeCell ref="KOA3:KOB3"/>
    <mergeCell ref="KOC3:KOD3"/>
    <mergeCell ref="KOE3:KOF3"/>
    <mergeCell ref="KNI3:KNJ3"/>
    <mergeCell ref="KNK3:KNL3"/>
    <mergeCell ref="KNM3:KNN3"/>
    <mergeCell ref="KNO3:KNP3"/>
    <mergeCell ref="KNQ3:KNR3"/>
    <mergeCell ref="KNS3:KNT3"/>
    <mergeCell ref="KMW3:KMX3"/>
    <mergeCell ref="KMY3:KMZ3"/>
    <mergeCell ref="KNA3:KNB3"/>
    <mergeCell ref="KNC3:KND3"/>
    <mergeCell ref="KNE3:KNF3"/>
    <mergeCell ref="KNG3:KNH3"/>
    <mergeCell ref="KMK3:KML3"/>
    <mergeCell ref="KMM3:KMN3"/>
    <mergeCell ref="KMO3:KMP3"/>
    <mergeCell ref="KMQ3:KMR3"/>
    <mergeCell ref="KMS3:KMT3"/>
    <mergeCell ref="KMU3:KMV3"/>
    <mergeCell ref="KLY3:KLZ3"/>
    <mergeCell ref="KMA3:KMB3"/>
    <mergeCell ref="KMC3:KMD3"/>
    <mergeCell ref="KME3:KMF3"/>
    <mergeCell ref="KMG3:KMH3"/>
    <mergeCell ref="KMI3:KMJ3"/>
    <mergeCell ref="KLM3:KLN3"/>
    <mergeCell ref="KLO3:KLP3"/>
    <mergeCell ref="KLQ3:KLR3"/>
    <mergeCell ref="KLS3:KLT3"/>
    <mergeCell ref="KLU3:KLV3"/>
    <mergeCell ref="KLW3:KLX3"/>
    <mergeCell ref="KLA3:KLB3"/>
    <mergeCell ref="KLC3:KLD3"/>
    <mergeCell ref="KLE3:KLF3"/>
    <mergeCell ref="KLG3:KLH3"/>
    <mergeCell ref="KLI3:KLJ3"/>
    <mergeCell ref="KLK3:KLL3"/>
    <mergeCell ref="KKO3:KKP3"/>
    <mergeCell ref="KKQ3:KKR3"/>
    <mergeCell ref="KKS3:KKT3"/>
    <mergeCell ref="KKU3:KKV3"/>
    <mergeCell ref="KKW3:KKX3"/>
    <mergeCell ref="KKY3:KKZ3"/>
    <mergeCell ref="KKC3:KKD3"/>
    <mergeCell ref="KKE3:KKF3"/>
    <mergeCell ref="KKG3:KKH3"/>
    <mergeCell ref="KKI3:KKJ3"/>
    <mergeCell ref="KKK3:KKL3"/>
    <mergeCell ref="KKM3:KKN3"/>
    <mergeCell ref="KJQ3:KJR3"/>
    <mergeCell ref="KJS3:KJT3"/>
    <mergeCell ref="KJU3:KJV3"/>
    <mergeCell ref="KJW3:KJX3"/>
    <mergeCell ref="KJY3:KJZ3"/>
    <mergeCell ref="KKA3:KKB3"/>
    <mergeCell ref="KJE3:KJF3"/>
    <mergeCell ref="KJG3:KJH3"/>
    <mergeCell ref="KJI3:KJJ3"/>
    <mergeCell ref="KJK3:KJL3"/>
    <mergeCell ref="KJM3:KJN3"/>
    <mergeCell ref="KJO3:KJP3"/>
    <mergeCell ref="KIS3:KIT3"/>
    <mergeCell ref="KIU3:KIV3"/>
    <mergeCell ref="KIW3:KIX3"/>
    <mergeCell ref="KIY3:KIZ3"/>
    <mergeCell ref="KJA3:KJB3"/>
    <mergeCell ref="KJC3:KJD3"/>
    <mergeCell ref="KIG3:KIH3"/>
    <mergeCell ref="KII3:KIJ3"/>
    <mergeCell ref="KIK3:KIL3"/>
    <mergeCell ref="KIM3:KIN3"/>
    <mergeCell ref="KIO3:KIP3"/>
    <mergeCell ref="KIQ3:KIR3"/>
    <mergeCell ref="KHU3:KHV3"/>
    <mergeCell ref="KHW3:KHX3"/>
    <mergeCell ref="KHY3:KHZ3"/>
    <mergeCell ref="KIA3:KIB3"/>
    <mergeCell ref="KIC3:KID3"/>
    <mergeCell ref="KIE3:KIF3"/>
    <mergeCell ref="KHI3:KHJ3"/>
    <mergeCell ref="KHK3:KHL3"/>
    <mergeCell ref="KHM3:KHN3"/>
    <mergeCell ref="KHO3:KHP3"/>
    <mergeCell ref="KHQ3:KHR3"/>
    <mergeCell ref="KHS3:KHT3"/>
    <mergeCell ref="KGW3:KGX3"/>
    <mergeCell ref="KGY3:KGZ3"/>
    <mergeCell ref="KHA3:KHB3"/>
    <mergeCell ref="KHC3:KHD3"/>
    <mergeCell ref="KHE3:KHF3"/>
    <mergeCell ref="KHG3:KHH3"/>
    <mergeCell ref="KGK3:KGL3"/>
    <mergeCell ref="KGM3:KGN3"/>
    <mergeCell ref="KGO3:KGP3"/>
    <mergeCell ref="KGQ3:KGR3"/>
    <mergeCell ref="KGS3:KGT3"/>
    <mergeCell ref="KGU3:KGV3"/>
    <mergeCell ref="KFY3:KFZ3"/>
    <mergeCell ref="KGA3:KGB3"/>
    <mergeCell ref="KGC3:KGD3"/>
    <mergeCell ref="KGE3:KGF3"/>
    <mergeCell ref="KGG3:KGH3"/>
    <mergeCell ref="KGI3:KGJ3"/>
    <mergeCell ref="KFM3:KFN3"/>
    <mergeCell ref="KFO3:KFP3"/>
    <mergeCell ref="KFQ3:KFR3"/>
    <mergeCell ref="KFS3:KFT3"/>
    <mergeCell ref="KFU3:KFV3"/>
    <mergeCell ref="KFW3:KFX3"/>
    <mergeCell ref="KFA3:KFB3"/>
    <mergeCell ref="KFC3:KFD3"/>
    <mergeCell ref="KFE3:KFF3"/>
    <mergeCell ref="KFG3:KFH3"/>
    <mergeCell ref="KFI3:KFJ3"/>
    <mergeCell ref="KFK3:KFL3"/>
    <mergeCell ref="KEO3:KEP3"/>
    <mergeCell ref="KEQ3:KER3"/>
    <mergeCell ref="KES3:KET3"/>
    <mergeCell ref="KEU3:KEV3"/>
    <mergeCell ref="KEW3:KEX3"/>
    <mergeCell ref="KEY3:KEZ3"/>
    <mergeCell ref="KEC3:KED3"/>
    <mergeCell ref="KEE3:KEF3"/>
    <mergeCell ref="KEG3:KEH3"/>
    <mergeCell ref="KEI3:KEJ3"/>
    <mergeCell ref="KEK3:KEL3"/>
    <mergeCell ref="KEM3:KEN3"/>
    <mergeCell ref="KDQ3:KDR3"/>
    <mergeCell ref="KDS3:KDT3"/>
    <mergeCell ref="KDU3:KDV3"/>
    <mergeCell ref="KDW3:KDX3"/>
    <mergeCell ref="KDY3:KDZ3"/>
    <mergeCell ref="KEA3:KEB3"/>
    <mergeCell ref="KDE3:KDF3"/>
    <mergeCell ref="KDG3:KDH3"/>
    <mergeCell ref="KDI3:KDJ3"/>
    <mergeCell ref="KDK3:KDL3"/>
    <mergeCell ref="KDM3:KDN3"/>
    <mergeCell ref="KDO3:KDP3"/>
    <mergeCell ref="KCS3:KCT3"/>
    <mergeCell ref="KCU3:KCV3"/>
    <mergeCell ref="KCW3:KCX3"/>
    <mergeCell ref="KCY3:KCZ3"/>
    <mergeCell ref="KDA3:KDB3"/>
    <mergeCell ref="KDC3:KDD3"/>
    <mergeCell ref="KCG3:KCH3"/>
    <mergeCell ref="KCI3:KCJ3"/>
    <mergeCell ref="KCK3:KCL3"/>
    <mergeCell ref="KCM3:KCN3"/>
    <mergeCell ref="KCO3:KCP3"/>
    <mergeCell ref="KCQ3:KCR3"/>
    <mergeCell ref="KBU3:KBV3"/>
    <mergeCell ref="KBW3:KBX3"/>
    <mergeCell ref="KBY3:KBZ3"/>
    <mergeCell ref="KCA3:KCB3"/>
    <mergeCell ref="KCC3:KCD3"/>
    <mergeCell ref="KCE3:KCF3"/>
    <mergeCell ref="KBI3:KBJ3"/>
    <mergeCell ref="KBK3:KBL3"/>
    <mergeCell ref="KBM3:KBN3"/>
    <mergeCell ref="KBO3:KBP3"/>
    <mergeCell ref="KBQ3:KBR3"/>
    <mergeCell ref="KBS3:KBT3"/>
    <mergeCell ref="KAW3:KAX3"/>
    <mergeCell ref="KAY3:KAZ3"/>
    <mergeCell ref="KBA3:KBB3"/>
    <mergeCell ref="KBC3:KBD3"/>
    <mergeCell ref="KBE3:KBF3"/>
    <mergeCell ref="KBG3:KBH3"/>
    <mergeCell ref="KAK3:KAL3"/>
    <mergeCell ref="KAM3:KAN3"/>
    <mergeCell ref="KAO3:KAP3"/>
    <mergeCell ref="KAQ3:KAR3"/>
    <mergeCell ref="KAS3:KAT3"/>
    <mergeCell ref="KAU3:KAV3"/>
    <mergeCell ref="JZY3:JZZ3"/>
    <mergeCell ref="KAA3:KAB3"/>
    <mergeCell ref="KAC3:KAD3"/>
    <mergeCell ref="KAE3:KAF3"/>
    <mergeCell ref="KAG3:KAH3"/>
    <mergeCell ref="KAI3:KAJ3"/>
    <mergeCell ref="JZM3:JZN3"/>
    <mergeCell ref="JZO3:JZP3"/>
    <mergeCell ref="JZQ3:JZR3"/>
    <mergeCell ref="JZS3:JZT3"/>
    <mergeCell ref="JZU3:JZV3"/>
    <mergeCell ref="JZW3:JZX3"/>
    <mergeCell ref="JZA3:JZB3"/>
    <mergeCell ref="JZC3:JZD3"/>
    <mergeCell ref="JZE3:JZF3"/>
    <mergeCell ref="JZG3:JZH3"/>
    <mergeCell ref="JZI3:JZJ3"/>
    <mergeCell ref="JZK3:JZL3"/>
    <mergeCell ref="JYO3:JYP3"/>
    <mergeCell ref="JYQ3:JYR3"/>
    <mergeCell ref="JYS3:JYT3"/>
    <mergeCell ref="JYU3:JYV3"/>
    <mergeCell ref="JYW3:JYX3"/>
    <mergeCell ref="JYY3:JYZ3"/>
    <mergeCell ref="JYC3:JYD3"/>
    <mergeCell ref="JYE3:JYF3"/>
    <mergeCell ref="JYG3:JYH3"/>
    <mergeCell ref="JYI3:JYJ3"/>
    <mergeCell ref="JYK3:JYL3"/>
    <mergeCell ref="JYM3:JYN3"/>
    <mergeCell ref="JXQ3:JXR3"/>
    <mergeCell ref="JXS3:JXT3"/>
    <mergeCell ref="JXU3:JXV3"/>
    <mergeCell ref="JXW3:JXX3"/>
    <mergeCell ref="JXY3:JXZ3"/>
    <mergeCell ref="JYA3:JYB3"/>
    <mergeCell ref="JXE3:JXF3"/>
    <mergeCell ref="JXG3:JXH3"/>
    <mergeCell ref="JXI3:JXJ3"/>
    <mergeCell ref="JXK3:JXL3"/>
    <mergeCell ref="JXM3:JXN3"/>
    <mergeCell ref="JXO3:JXP3"/>
    <mergeCell ref="JWS3:JWT3"/>
    <mergeCell ref="JWU3:JWV3"/>
    <mergeCell ref="JWW3:JWX3"/>
    <mergeCell ref="JWY3:JWZ3"/>
    <mergeCell ref="JXA3:JXB3"/>
    <mergeCell ref="JXC3:JXD3"/>
    <mergeCell ref="JWG3:JWH3"/>
    <mergeCell ref="JWI3:JWJ3"/>
    <mergeCell ref="JWK3:JWL3"/>
    <mergeCell ref="JWM3:JWN3"/>
    <mergeCell ref="JWO3:JWP3"/>
    <mergeCell ref="JWQ3:JWR3"/>
    <mergeCell ref="JVU3:JVV3"/>
    <mergeCell ref="JVW3:JVX3"/>
    <mergeCell ref="JVY3:JVZ3"/>
    <mergeCell ref="JWA3:JWB3"/>
    <mergeCell ref="JWC3:JWD3"/>
    <mergeCell ref="JWE3:JWF3"/>
    <mergeCell ref="JVI3:JVJ3"/>
    <mergeCell ref="JVK3:JVL3"/>
    <mergeCell ref="JVM3:JVN3"/>
    <mergeCell ref="JVO3:JVP3"/>
    <mergeCell ref="JVQ3:JVR3"/>
    <mergeCell ref="JVS3:JVT3"/>
    <mergeCell ref="JUW3:JUX3"/>
    <mergeCell ref="JUY3:JUZ3"/>
    <mergeCell ref="JVA3:JVB3"/>
    <mergeCell ref="JVC3:JVD3"/>
    <mergeCell ref="JVE3:JVF3"/>
    <mergeCell ref="JVG3:JVH3"/>
    <mergeCell ref="JUK3:JUL3"/>
    <mergeCell ref="JUM3:JUN3"/>
    <mergeCell ref="JUO3:JUP3"/>
    <mergeCell ref="JUQ3:JUR3"/>
    <mergeCell ref="JUS3:JUT3"/>
    <mergeCell ref="JUU3:JUV3"/>
    <mergeCell ref="JTY3:JTZ3"/>
    <mergeCell ref="JUA3:JUB3"/>
    <mergeCell ref="JUC3:JUD3"/>
    <mergeCell ref="JUE3:JUF3"/>
    <mergeCell ref="JUG3:JUH3"/>
    <mergeCell ref="JUI3:JUJ3"/>
    <mergeCell ref="JTM3:JTN3"/>
    <mergeCell ref="JTO3:JTP3"/>
    <mergeCell ref="JTQ3:JTR3"/>
    <mergeCell ref="JTS3:JTT3"/>
    <mergeCell ref="JTU3:JTV3"/>
    <mergeCell ref="JTW3:JTX3"/>
    <mergeCell ref="JTA3:JTB3"/>
    <mergeCell ref="JTC3:JTD3"/>
    <mergeCell ref="JTE3:JTF3"/>
    <mergeCell ref="JTG3:JTH3"/>
    <mergeCell ref="JTI3:JTJ3"/>
    <mergeCell ref="JTK3:JTL3"/>
    <mergeCell ref="JSO3:JSP3"/>
    <mergeCell ref="JSQ3:JSR3"/>
    <mergeCell ref="JSS3:JST3"/>
    <mergeCell ref="JSU3:JSV3"/>
    <mergeCell ref="JSW3:JSX3"/>
    <mergeCell ref="JSY3:JSZ3"/>
    <mergeCell ref="JSC3:JSD3"/>
    <mergeCell ref="JSE3:JSF3"/>
    <mergeCell ref="JSG3:JSH3"/>
    <mergeCell ref="JSI3:JSJ3"/>
    <mergeCell ref="JSK3:JSL3"/>
    <mergeCell ref="JSM3:JSN3"/>
    <mergeCell ref="JRQ3:JRR3"/>
    <mergeCell ref="JRS3:JRT3"/>
    <mergeCell ref="JRU3:JRV3"/>
    <mergeCell ref="JRW3:JRX3"/>
    <mergeCell ref="JRY3:JRZ3"/>
    <mergeCell ref="JSA3:JSB3"/>
    <mergeCell ref="JRE3:JRF3"/>
    <mergeCell ref="JRG3:JRH3"/>
    <mergeCell ref="JRI3:JRJ3"/>
    <mergeCell ref="JRK3:JRL3"/>
    <mergeCell ref="JRM3:JRN3"/>
    <mergeCell ref="JRO3:JRP3"/>
    <mergeCell ref="JQS3:JQT3"/>
    <mergeCell ref="JQU3:JQV3"/>
    <mergeCell ref="JQW3:JQX3"/>
    <mergeCell ref="JQY3:JQZ3"/>
    <mergeCell ref="JRA3:JRB3"/>
    <mergeCell ref="JRC3:JRD3"/>
    <mergeCell ref="JQG3:JQH3"/>
    <mergeCell ref="JQI3:JQJ3"/>
    <mergeCell ref="JQK3:JQL3"/>
    <mergeCell ref="JQM3:JQN3"/>
    <mergeCell ref="JQO3:JQP3"/>
    <mergeCell ref="JQQ3:JQR3"/>
    <mergeCell ref="JPU3:JPV3"/>
    <mergeCell ref="JPW3:JPX3"/>
    <mergeCell ref="JPY3:JPZ3"/>
    <mergeCell ref="JQA3:JQB3"/>
    <mergeCell ref="JQC3:JQD3"/>
    <mergeCell ref="JQE3:JQF3"/>
    <mergeCell ref="JPI3:JPJ3"/>
    <mergeCell ref="JPK3:JPL3"/>
    <mergeCell ref="JPM3:JPN3"/>
    <mergeCell ref="JPO3:JPP3"/>
    <mergeCell ref="JPQ3:JPR3"/>
    <mergeCell ref="JPS3:JPT3"/>
    <mergeCell ref="JOW3:JOX3"/>
    <mergeCell ref="JOY3:JOZ3"/>
    <mergeCell ref="JPA3:JPB3"/>
    <mergeCell ref="JPC3:JPD3"/>
    <mergeCell ref="JPE3:JPF3"/>
    <mergeCell ref="JPG3:JPH3"/>
    <mergeCell ref="JOK3:JOL3"/>
    <mergeCell ref="JOM3:JON3"/>
    <mergeCell ref="JOO3:JOP3"/>
    <mergeCell ref="JOQ3:JOR3"/>
    <mergeCell ref="JOS3:JOT3"/>
    <mergeCell ref="JOU3:JOV3"/>
    <mergeCell ref="JNY3:JNZ3"/>
    <mergeCell ref="JOA3:JOB3"/>
    <mergeCell ref="JOC3:JOD3"/>
    <mergeCell ref="JOE3:JOF3"/>
    <mergeCell ref="JOG3:JOH3"/>
    <mergeCell ref="JOI3:JOJ3"/>
    <mergeCell ref="JNM3:JNN3"/>
    <mergeCell ref="JNO3:JNP3"/>
    <mergeCell ref="JNQ3:JNR3"/>
    <mergeCell ref="JNS3:JNT3"/>
    <mergeCell ref="JNU3:JNV3"/>
    <mergeCell ref="JNW3:JNX3"/>
    <mergeCell ref="JNA3:JNB3"/>
    <mergeCell ref="JNC3:JND3"/>
    <mergeCell ref="JNE3:JNF3"/>
    <mergeCell ref="JNG3:JNH3"/>
    <mergeCell ref="JNI3:JNJ3"/>
    <mergeCell ref="JNK3:JNL3"/>
    <mergeCell ref="JMO3:JMP3"/>
    <mergeCell ref="JMQ3:JMR3"/>
    <mergeCell ref="JMS3:JMT3"/>
    <mergeCell ref="JMU3:JMV3"/>
    <mergeCell ref="JMW3:JMX3"/>
    <mergeCell ref="JMY3:JMZ3"/>
    <mergeCell ref="JMC3:JMD3"/>
    <mergeCell ref="JME3:JMF3"/>
    <mergeCell ref="JMG3:JMH3"/>
    <mergeCell ref="JMI3:JMJ3"/>
    <mergeCell ref="JMK3:JML3"/>
    <mergeCell ref="JMM3:JMN3"/>
    <mergeCell ref="JLQ3:JLR3"/>
    <mergeCell ref="JLS3:JLT3"/>
    <mergeCell ref="JLU3:JLV3"/>
    <mergeCell ref="JLW3:JLX3"/>
    <mergeCell ref="JLY3:JLZ3"/>
    <mergeCell ref="JMA3:JMB3"/>
    <mergeCell ref="JLE3:JLF3"/>
    <mergeCell ref="JLG3:JLH3"/>
    <mergeCell ref="JLI3:JLJ3"/>
    <mergeCell ref="JLK3:JLL3"/>
    <mergeCell ref="JLM3:JLN3"/>
    <mergeCell ref="JLO3:JLP3"/>
    <mergeCell ref="JKS3:JKT3"/>
    <mergeCell ref="JKU3:JKV3"/>
    <mergeCell ref="JKW3:JKX3"/>
    <mergeCell ref="JKY3:JKZ3"/>
    <mergeCell ref="JLA3:JLB3"/>
    <mergeCell ref="JLC3:JLD3"/>
    <mergeCell ref="JKG3:JKH3"/>
    <mergeCell ref="JKI3:JKJ3"/>
    <mergeCell ref="JKK3:JKL3"/>
    <mergeCell ref="JKM3:JKN3"/>
    <mergeCell ref="JKO3:JKP3"/>
    <mergeCell ref="JKQ3:JKR3"/>
    <mergeCell ref="JJU3:JJV3"/>
    <mergeCell ref="JJW3:JJX3"/>
    <mergeCell ref="JJY3:JJZ3"/>
    <mergeCell ref="JKA3:JKB3"/>
    <mergeCell ref="JKC3:JKD3"/>
    <mergeCell ref="JKE3:JKF3"/>
    <mergeCell ref="JJI3:JJJ3"/>
    <mergeCell ref="JJK3:JJL3"/>
    <mergeCell ref="JJM3:JJN3"/>
    <mergeCell ref="JJO3:JJP3"/>
    <mergeCell ref="JJQ3:JJR3"/>
    <mergeCell ref="JJS3:JJT3"/>
    <mergeCell ref="JIW3:JIX3"/>
    <mergeCell ref="JIY3:JIZ3"/>
    <mergeCell ref="JJA3:JJB3"/>
    <mergeCell ref="JJC3:JJD3"/>
    <mergeCell ref="JJE3:JJF3"/>
    <mergeCell ref="JJG3:JJH3"/>
    <mergeCell ref="JIK3:JIL3"/>
    <mergeCell ref="JIM3:JIN3"/>
    <mergeCell ref="JIO3:JIP3"/>
    <mergeCell ref="JIQ3:JIR3"/>
    <mergeCell ref="JIS3:JIT3"/>
    <mergeCell ref="JIU3:JIV3"/>
    <mergeCell ref="JHY3:JHZ3"/>
    <mergeCell ref="JIA3:JIB3"/>
    <mergeCell ref="JIC3:JID3"/>
    <mergeCell ref="JIE3:JIF3"/>
    <mergeCell ref="JIG3:JIH3"/>
    <mergeCell ref="JII3:JIJ3"/>
    <mergeCell ref="JHM3:JHN3"/>
    <mergeCell ref="JHO3:JHP3"/>
    <mergeCell ref="JHQ3:JHR3"/>
    <mergeCell ref="JHS3:JHT3"/>
    <mergeCell ref="JHU3:JHV3"/>
    <mergeCell ref="JHW3:JHX3"/>
    <mergeCell ref="JHA3:JHB3"/>
    <mergeCell ref="JHC3:JHD3"/>
    <mergeCell ref="JHE3:JHF3"/>
    <mergeCell ref="JHG3:JHH3"/>
    <mergeCell ref="JHI3:JHJ3"/>
    <mergeCell ref="JHK3:JHL3"/>
    <mergeCell ref="JGO3:JGP3"/>
    <mergeCell ref="JGQ3:JGR3"/>
    <mergeCell ref="JGS3:JGT3"/>
    <mergeCell ref="JGU3:JGV3"/>
    <mergeCell ref="JGW3:JGX3"/>
    <mergeCell ref="JGY3:JGZ3"/>
    <mergeCell ref="JGC3:JGD3"/>
    <mergeCell ref="JGE3:JGF3"/>
    <mergeCell ref="JGG3:JGH3"/>
    <mergeCell ref="JGI3:JGJ3"/>
    <mergeCell ref="JGK3:JGL3"/>
    <mergeCell ref="JGM3:JGN3"/>
    <mergeCell ref="JFQ3:JFR3"/>
    <mergeCell ref="JFS3:JFT3"/>
    <mergeCell ref="JFU3:JFV3"/>
    <mergeCell ref="JFW3:JFX3"/>
    <mergeCell ref="JFY3:JFZ3"/>
    <mergeCell ref="JGA3:JGB3"/>
    <mergeCell ref="JFE3:JFF3"/>
    <mergeCell ref="JFG3:JFH3"/>
    <mergeCell ref="JFI3:JFJ3"/>
    <mergeCell ref="JFK3:JFL3"/>
    <mergeCell ref="JFM3:JFN3"/>
    <mergeCell ref="JFO3:JFP3"/>
    <mergeCell ref="JES3:JET3"/>
    <mergeCell ref="JEU3:JEV3"/>
    <mergeCell ref="JEW3:JEX3"/>
    <mergeCell ref="JEY3:JEZ3"/>
    <mergeCell ref="JFA3:JFB3"/>
    <mergeCell ref="JFC3:JFD3"/>
    <mergeCell ref="JEG3:JEH3"/>
    <mergeCell ref="JEI3:JEJ3"/>
    <mergeCell ref="JEK3:JEL3"/>
    <mergeCell ref="JEM3:JEN3"/>
    <mergeCell ref="JEO3:JEP3"/>
    <mergeCell ref="JEQ3:JER3"/>
    <mergeCell ref="JDU3:JDV3"/>
    <mergeCell ref="JDW3:JDX3"/>
    <mergeCell ref="JDY3:JDZ3"/>
    <mergeCell ref="JEA3:JEB3"/>
    <mergeCell ref="JEC3:JED3"/>
    <mergeCell ref="JEE3:JEF3"/>
    <mergeCell ref="JDI3:JDJ3"/>
    <mergeCell ref="JDK3:JDL3"/>
    <mergeCell ref="JDM3:JDN3"/>
    <mergeCell ref="JDO3:JDP3"/>
    <mergeCell ref="JDQ3:JDR3"/>
    <mergeCell ref="JDS3:JDT3"/>
    <mergeCell ref="JCW3:JCX3"/>
    <mergeCell ref="JCY3:JCZ3"/>
    <mergeCell ref="JDA3:JDB3"/>
    <mergeCell ref="JDC3:JDD3"/>
    <mergeCell ref="JDE3:JDF3"/>
    <mergeCell ref="JDG3:JDH3"/>
    <mergeCell ref="JCK3:JCL3"/>
    <mergeCell ref="JCM3:JCN3"/>
    <mergeCell ref="JCO3:JCP3"/>
    <mergeCell ref="JCQ3:JCR3"/>
    <mergeCell ref="JCS3:JCT3"/>
    <mergeCell ref="JCU3:JCV3"/>
    <mergeCell ref="JBY3:JBZ3"/>
    <mergeCell ref="JCA3:JCB3"/>
    <mergeCell ref="JCC3:JCD3"/>
    <mergeCell ref="JCE3:JCF3"/>
    <mergeCell ref="JCG3:JCH3"/>
    <mergeCell ref="JCI3:JCJ3"/>
    <mergeCell ref="JBM3:JBN3"/>
    <mergeCell ref="JBO3:JBP3"/>
    <mergeCell ref="JBQ3:JBR3"/>
    <mergeCell ref="JBS3:JBT3"/>
    <mergeCell ref="JBU3:JBV3"/>
    <mergeCell ref="JBW3:JBX3"/>
    <mergeCell ref="JBA3:JBB3"/>
    <mergeCell ref="JBC3:JBD3"/>
    <mergeCell ref="JBE3:JBF3"/>
    <mergeCell ref="JBG3:JBH3"/>
    <mergeCell ref="JBI3:JBJ3"/>
    <mergeCell ref="JBK3:JBL3"/>
    <mergeCell ref="JAO3:JAP3"/>
    <mergeCell ref="JAQ3:JAR3"/>
    <mergeCell ref="JAS3:JAT3"/>
    <mergeCell ref="JAU3:JAV3"/>
    <mergeCell ref="JAW3:JAX3"/>
    <mergeCell ref="JAY3:JAZ3"/>
    <mergeCell ref="JAC3:JAD3"/>
    <mergeCell ref="JAE3:JAF3"/>
    <mergeCell ref="JAG3:JAH3"/>
    <mergeCell ref="JAI3:JAJ3"/>
    <mergeCell ref="JAK3:JAL3"/>
    <mergeCell ref="JAM3:JAN3"/>
    <mergeCell ref="IZQ3:IZR3"/>
    <mergeCell ref="IZS3:IZT3"/>
    <mergeCell ref="IZU3:IZV3"/>
    <mergeCell ref="IZW3:IZX3"/>
    <mergeCell ref="IZY3:IZZ3"/>
    <mergeCell ref="JAA3:JAB3"/>
    <mergeCell ref="IZE3:IZF3"/>
    <mergeCell ref="IZG3:IZH3"/>
    <mergeCell ref="IZI3:IZJ3"/>
    <mergeCell ref="IZK3:IZL3"/>
    <mergeCell ref="IZM3:IZN3"/>
    <mergeCell ref="IZO3:IZP3"/>
    <mergeCell ref="IYS3:IYT3"/>
    <mergeCell ref="IYU3:IYV3"/>
    <mergeCell ref="IYW3:IYX3"/>
    <mergeCell ref="IYY3:IYZ3"/>
    <mergeCell ref="IZA3:IZB3"/>
    <mergeCell ref="IZC3:IZD3"/>
    <mergeCell ref="IYG3:IYH3"/>
    <mergeCell ref="IYI3:IYJ3"/>
    <mergeCell ref="IYK3:IYL3"/>
    <mergeCell ref="IYM3:IYN3"/>
    <mergeCell ref="IYO3:IYP3"/>
    <mergeCell ref="IYQ3:IYR3"/>
    <mergeCell ref="IXU3:IXV3"/>
    <mergeCell ref="IXW3:IXX3"/>
    <mergeCell ref="IXY3:IXZ3"/>
    <mergeCell ref="IYA3:IYB3"/>
    <mergeCell ref="IYC3:IYD3"/>
    <mergeCell ref="IYE3:IYF3"/>
    <mergeCell ref="IXI3:IXJ3"/>
    <mergeCell ref="IXK3:IXL3"/>
    <mergeCell ref="IXM3:IXN3"/>
    <mergeCell ref="IXO3:IXP3"/>
    <mergeCell ref="IXQ3:IXR3"/>
    <mergeCell ref="IXS3:IXT3"/>
    <mergeCell ref="IWW3:IWX3"/>
    <mergeCell ref="IWY3:IWZ3"/>
    <mergeCell ref="IXA3:IXB3"/>
    <mergeCell ref="IXC3:IXD3"/>
    <mergeCell ref="IXE3:IXF3"/>
    <mergeCell ref="IXG3:IXH3"/>
    <mergeCell ref="IWK3:IWL3"/>
    <mergeCell ref="IWM3:IWN3"/>
    <mergeCell ref="IWO3:IWP3"/>
    <mergeCell ref="IWQ3:IWR3"/>
    <mergeCell ref="IWS3:IWT3"/>
    <mergeCell ref="IWU3:IWV3"/>
    <mergeCell ref="IVY3:IVZ3"/>
    <mergeCell ref="IWA3:IWB3"/>
    <mergeCell ref="IWC3:IWD3"/>
    <mergeCell ref="IWE3:IWF3"/>
    <mergeCell ref="IWG3:IWH3"/>
    <mergeCell ref="IWI3:IWJ3"/>
    <mergeCell ref="IVM3:IVN3"/>
    <mergeCell ref="IVO3:IVP3"/>
    <mergeCell ref="IVQ3:IVR3"/>
    <mergeCell ref="IVS3:IVT3"/>
    <mergeCell ref="IVU3:IVV3"/>
    <mergeCell ref="IVW3:IVX3"/>
    <mergeCell ref="IVA3:IVB3"/>
    <mergeCell ref="IVC3:IVD3"/>
    <mergeCell ref="IVE3:IVF3"/>
    <mergeCell ref="IVG3:IVH3"/>
    <mergeCell ref="IVI3:IVJ3"/>
    <mergeCell ref="IVK3:IVL3"/>
    <mergeCell ref="IUO3:IUP3"/>
    <mergeCell ref="IUQ3:IUR3"/>
    <mergeCell ref="IUS3:IUT3"/>
    <mergeCell ref="IUU3:IUV3"/>
    <mergeCell ref="IUW3:IUX3"/>
    <mergeCell ref="IUY3:IUZ3"/>
    <mergeCell ref="IUC3:IUD3"/>
    <mergeCell ref="IUE3:IUF3"/>
    <mergeCell ref="IUG3:IUH3"/>
    <mergeCell ref="IUI3:IUJ3"/>
    <mergeCell ref="IUK3:IUL3"/>
    <mergeCell ref="IUM3:IUN3"/>
    <mergeCell ref="ITQ3:ITR3"/>
    <mergeCell ref="ITS3:ITT3"/>
    <mergeCell ref="ITU3:ITV3"/>
    <mergeCell ref="ITW3:ITX3"/>
    <mergeCell ref="ITY3:ITZ3"/>
    <mergeCell ref="IUA3:IUB3"/>
    <mergeCell ref="ITE3:ITF3"/>
    <mergeCell ref="ITG3:ITH3"/>
    <mergeCell ref="ITI3:ITJ3"/>
    <mergeCell ref="ITK3:ITL3"/>
    <mergeCell ref="ITM3:ITN3"/>
    <mergeCell ref="ITO3:ITP3"/>
    <mergeCell ref="ISS3:IST3"/>
    <mergeCell ref="ISU3:ISV3"/>
    <mergeCell ref="ISW3:ISX3"/>
    <mergeCell ref="ISY3:ISZ3"/>
    <mergeCell ref="ITA3:ITB3"/>
    <mergeCell ref="ITC3:ITD3"/>
    <mergeCell ref="ISG3:ISH3"/>
    <mergeCell ref="ISI3:ISJ3"/>
    <mergeCell ref="ISK3:ISL3"/>
    <mergeCell ref="ISM3:ISN3"/>
    <mergeCell ref="ISO3:ISP3"/>
    <mergeCell ref="ISQ3:ISR3"/>
    <mergeCell ref="IRU3:IRV3"/>
    <mergeCell ref="IRW3:IRX3"/>
    <mergeCell ref="IRY3:IRZ3"/>
    <mergeCell ref="ISA3:ISB3"/>
    <mergeCell ref="ISC3:ISD3"/>
    <mergeCell ref="ISE3:ISF3"/>
    <mergeCell ref="IRI3:IRJ3"/>
    <mergeCell ref="IRK3:IRL3"/>
    <mergeCell ref="IRM3:IRN3"/>
    <mergeCell ref="IRO3:IRP3"/>
    <mergeCell ref="IRQ3:IRR3"/>
    <mergeCell ref="IRS3:IRT3"/>
    <mergeCell ref="IQW3:IQX3"/>
    <mergeCell ref="IQY3:IQZ3"/>
    <mergeCell ref="IRA3:IRB3"/>
    <mergeCell ref="IRC3:IRD3"/>
    <mergeCell ref="IRE3:IRF3"/>
    <mergeCell ref="IRG3:IRH3"/>
    <mergeCell ref="IQK3:IQL3"/>
    <mergeCell ref="IQM3:IQN3"/>
    <mergeCell ref="IQO3:IQP3"/>
    <mergeCell ref="IQQ3:IQR3"/>
    <mergeCell ref="IQS3:IQT3"/>
    <mergeCell ref="IQU3:IQV3"/>
    <mergeCell ref="IPY3:IPZ3"/>
    <mergeCell ref="IQA3:IQB3"/>
    <mergeCell ref="IQC3:IQD3"/>
    <mergeCell ref="IQE3:IQF3"/>
    <mergeCell ref="IQG3:IQH3"/>
    <mergeCell ref="IQI3:IQJ3"/>
    <mergeCell ref="IPM3:IPN3"/>
    <mergeCell ref="IPO3:IPP3"/>
    <mergeCell ref="IPQ3:IPR3"/>
    <mergeCell ref="IPS3:IPT3"/>
    <mergeCell ref="IPU3:IPV3"/>
    <mergeCell ref="IPW3:IPX3"/>
    <mergeCell ref="IPA3:IPB3"/>
    <mergeCell ref="IPC3:IPD3"/>
    <mergeCell ref="IPE3:IPF3"/>
    <mergeCell ref="IPG3:IPH3"/>
    <mergeCell ref="IPI3:IPJ3"/>
    <mergeCell ref="IPK3:IPL3"/>
    <mergeCell ref="IOO3:IOP3"/>
    <mergeCell ref="IOQ3:IOR3"/>
    <mergeCell ref="IOS3:IOT3"/>
    <mergeCell ref="IOU3:IOV3"/>
    <mergeCell ref="IOW3:IOX3"/>
    <mergeCell ref="IOY3:IOZ3"/>
    <mergeCell ref="IOC3:IOD3"/>
    <mergeCell ref="IOE3:IOF3"/>
    <mergeCell ref="IOG3:IOH3"/>
    <mergeCell ref="IOI3:IOJ3"/>
    <mergeCell ref="IOK3:IOL3"/>
    <mergeCell ref="IOM3:ION3"/>
    <mergeCell ref="INQ3:INR3"/>
    <mergeCell ref="INS3:INT3"/>
    <mergeCell ref="INU3:INV3"/>
    <mergeCell ref="INW3:INX3"/>
    <mergeCell ref="INY3:INZ3"/>
    <mergeCell ref="IOA3:IOB3"/>
    <mergeCell ref="INE3:INF3"/>
    <mergeCell ref="ING3:INH3"/>
    <mergeCell ref="INI3:INJ3"/>
    <mergeCell ref="INK3:INL3"/>
    <mergeCell ref="INM3:INN3"/>
    <mergeCell ref="INO3:INP3"/>
    <mergeCell ref="IMS3:IMT3"/>
    <mergeCell ref="IMU3:IMV3"/>
    <mergeCell ref="IMW3:IMX3"/>
    <mergeCell ref="IMY3:IMZ3"/>
    <mergeCell ref="INA3:INB3"/>
    <mergeCell ref="INC3:IND3"/>
    <mergeCell ref="IMG3:IMH3"/>
    <mergeCell ref="IMI3:IMJ3"/>
    <mergeCell ref="IMK3:IML3"/>
    <mergeCell ref="IMM3:IMN3"/>
    <mergeCell ref="IMO3:IMP3"/>
    <mergeCell ref="IMQ3:IMR3"/>
    <mergeCell ref="ILU3:ILV3"/>
    <mergeCell ref="ILW3:ILX3"/>
    <mergeCell ref="ILY3:ILZ3"/>
    <mergeCell ref="IMA3:IMB3"/>
    <mergeCell ref="IMC3:IMD3"/>
    <mergeCell ref="IME3:IMF3"/>
    <mergeCell ref="ILI3:ILJ3"/>
    <mergeCell ref="ILK3:ILL3"/>
    <mergeCell ref="ILM3:ILN3"/>
    <mergeCell ref="ILO3:ILP3"/>
    <mergeCell ref="ILQ3:ILR3"/>
    <mergeCell ref="ILS3:ILT3"/>
    <mergeCell ref="IKW3:IKX3"/>
    <mergeCell ref="IKY3:IKZ3"/>
    <mergeCell ref="ILA3:ILB3"/>
    <mergeCell ref="ILC3:ILD3"/>
    <mergeCell ref="ILE3:ILF3"/>
    <mergeCell ref="ILG3:ILH3"/>
    <mergeCell ref="IKK3:IKL3"/>
    <mergeCell ref="IKM3:IKN3"/>
    <mergeCell ref="IKO3:IKP3"/>
    <mergeCell ref="IKQ3:IKR3"/>
    <mergeCell ref="IKS3:IKT3"/>
    <mergeCell ref="IKU3:IKV3"/>
    <mergeCell ref="IJY3:IJZ3"/>
    <mergeCell ref="IKA3:IKB3"/>
    <mergeCell ref="IKC3:IKD3"/>
    <mergeCell ref="IKE3:IKF3"/>
    <mergeCell ref="IKG3:IKH3"/>
    <mergeCell ref="IKI3:IKJ3"/>
    <mergeCell ref="IJM3:IJN3"/>
    <mergeCell ref="IJO3:IJP3"/>
    <mergeCell ref="IJQ3:IJR3"/>
    <mergeCell ref="IJS3:IJT3"/>
    <mergeCell ref="IJU3:IJV3"/>
    <mergeCell ref="IJW3:IJX3"/>
    <mergeCell ref="IJA3:IJB3"/>
    <mergeCell ref="IJC3:IJD3"/>
    <mergeCell ref="IJE3:IJF3"/>
    <mergeCell ref="IJG3:IJH3"/>
    <mergeCell ref="IJI3:IJJ3"/>
    <mergeCell ref="IJK3:IJL3"/>
    <mergeCell ref="IIO3:IIP3"/>
    <mergeCell ref="IIQ3:IIR3"/>
    <mergeCell ref="IIS3:IIT3"/>
    <mergeCell ref="IIU3:IIV3"/>
    <mergeCell ref="IIW3:IIX3"/>
    <mergeCell ref="IIY3:IIZ3"/>
    <mergeCell ref="IIC3:IID3"/>
    <mergeCell ref="IIE3:IIF3"/>
    <mergeCell ref="IIG3:IIH3"/>
    <mergeCell ref="III3:IIJ3"/>
    <mergeCell ref="IIK3:IIL3"/>
    <mergeCell ref="IIM3:IIN3"/>
    <mergeCell ref="IHQ3:IHR3"/>
    <mergeCell ref="IHS3:IHT3"/>
    <mergeCell ref="IHU3:IHV3"/>
    <mergeCell ref="IHW3:IHX3"/>
    <mergeCell ref="IHY3:IHZ3"/>
    <mergeCell ref="IIA3:IIB3"/>
    <mergeCell ref="IHE3:IHF3"/>
    <mergeCell ref="IHG3:IHH3"/>
    <mergeCell ref="IHI3:IHJ3"/>
    <mergeCell ref="IHK3:IHL3"/>
    <mergeCell ref="IHM3:IHN3"/>
    <mergeCell ref="IHO3:IHP3"/>
    <mergeCell ref="IGS3:IGT3"/>
    <mergeCell ref="IGU3:IGV3"/>
    <mergeCell ref="IGW3:IGX3"/>
    <mergeCell ref="IGY3:IGZ3"/>
    <mergeCell ref="IHA3:IHB3"/>
    <mergeCell ref="IHC3:IHD3"/>
    <mergeCell ref="IGG3:IGH3"/>
    <mergeCell ref="IGI3:IGJ3"/>
    <mergeCell ref="IGK3:IGL3"/>
    <mergeCell ref="IGM3:IGN3"/>
    <mergeCell ref="IGO3:IGP3"/>
    <mergeCell ref="IGQ3:IGR3"/>
    <mergeCell ref="IFU3:IFV3"/>
    <mergeCell ref="IFW3:IFX3"/>
    <mergeCell ref="IFY3:IFZ3"/>
    <mergeCell ref="IGA3:IGB3"/>
    <mergeCell ref="IGC3:IGD3"/>
    <mergeCell ref="IGE3:IGF3"/>
    <mergeCell ref="IFI3:IFJ3"/>
    <mergeCell ref="IFK3:IFL3"/>
    <mergeCell ref="IFM3:IFN3"/>
    <mergeCell ref="IFO3:IFP3"/>
    <mergeCell ref="IFQ3:IFR3"/>
    <mergeCell ref="IFS3:IFT3"/>
    <mergeCell ref="IEW3:IEX3"/>
    <mergeCell ref="IEY3:IEZ3"/>
    <mergeCell ref="IFA3:IFB3"/>
    <mergeCell ref="IFC3:IFD3"/>
    <mergeCell ref="IFE3:IFF3"/>
    <mergeCell ref="IFG3:IFH3"/>
    <mergeCell ref="IEK3:IEL3"/>
    <mergeCell ref="IEM3:IEN3"/>
    <mergeCell ref="IEO3:IEP3"/>
    <mergeCell ref="IEQ3:IER3"/>
    <mergeCell ref="IES3:IET3"/>
    <mergeCell ref="IEU3:IEV3"/>
    <mergeCell ref="IDY3:IDZ3"/>
    <mergeCell ref="IEA3:IEB3"/>
    <mergeCell ref="IEC3:IED3"/>
    <mergeCell ref="IEE3:IEF3"/>
    <mergeCell ref="IEG3:IEH3"/>
    <mergeCell ref="IEI3:IEJ3"/>
    <mergeCell ref="IDM3:IDN3"/>
    <mergeCell ref="IDO3:IDP3"/>
    <mergeCell ref="IDQ3:IDR3"/>
    <mergeCell ref="IDS3:IDT3"/>
    <mergeCell ref="IDU3:IDV3"/>
    <mergeCell ref="IDW3:IDX3"/>
    <mergeCell ref="IDA3:IDB3"/>
    <mergeCell ref="IDC3:IDD3"/>
    <mergeCell ref="IDE3:IDF3"/>
    <mergeCell ref="IDG3:IDH3"/>
    <mergeCell ref="IDI3:IDJ3"/>
    <mergeCell ref="IDK3:IDL3"/>
    <mergeCell ref="ICO3:ICP3"/>
    <mergeCell ref="ICQ3:ICR3"/>
    <mergeCell ref="ICS3:ICT3"/>
    <mergeCell ref="ICU3:ICV3"/>
    <mergeCell ref="ICW3:ICX3"/>
    <mergeCell ref="ICY3:ICZ3"/>
    <mergeCell ref="ICC3:ICD3"/>
    <mergeCell ref="ICE3:ICF3"/>
    <mergeCell ref="ICG3:ICH3"/>
    <mergeCell ref="ICI3:ICJ3"/>
    <mergeCell ref="ICK3:ICL3"/>
    <mergeCell ref="ICM3:ICN3"/>
    <mergeCell ref="IBQ3:IBR3"/>
    <mergeCell ref="IBS3:IBT3"/>
    <mergeCell ref="IBU3:IBV3"/>
    <mergeCell ref="IBW3:IBX3"/>
    <mergeCell ref="IBY3:IBZ3"/>
    <mergeCell ref="ICA3:ICB3"/>
    <mergeCell ref="IBE3:IBF3"/>
    <mergeCell ref="IBG3:IBH3"/>
    <mergeCell ref="IBI3:IBJ3"/>
    <mergeCell ref="IBK3:IBL3"/>
    <mergeCell ref="IBM3:IBN3"/>
    <mergeCell ref="IBO3:IBP3"/>
    <mergeCell ref="IAS3:IAT3"/>
    <mergeCell ref="IAU3:IAV3"/>
    <mergeCell ref="IAW3:IAX3"/>
    <mergeCell ref="IAY3:IAZ3"/>
    <mergeCell ref="IBA3:IBB3"/>
    <mergeCell ref="IBC3:IBD3"/>
    <mergeCell ref="IAG3:IAH3"/>
    <mergeCell ref="IAI3:IAJ3"/>
    <mergeCell ref="IAK3:IAL3"/>
    <mergeCell ref="IAM3:IAN3"/>
    <mergeCell ref="IAO3:IAP3"/>
    <mergeCell ref="IAQ3:IAR3"/>
    <mergeCell ref="HZU3:HZV3"/>
    <mergeCell ref="HZW3:HZX3"/>
    <mergeCell ref="HZY3:HZZ3"/>
    <mergeCell ref="IAA3:IAB3"/>
    <mergeCell ref="IAC3:IAD3"/>
    <mergeCell ref="IAE3:IAF3"/>
    <mergeCell ref="HZI3:HZJ3"/>
    <mergeCell ref="HZK3:HZL3"/>
    <mergeCell ref="HZM3:HZN3"/>
    <mergeCell ref="HZO3:HZP3"/>
    <mergeCell ref="HZQ3:HZR3"/>
    <mergeCell ref="HZS3:HZT3"/>
    <mergeCell ref="HYW3:HYX3"/>
    <mergeCell ref="HYY3:HYZ3"/>
    <mergeCell ref="HZA3:HZB3"/>
    <mergeCell ref="HZC3:HZD3"/>
    <mergeCell ref="HZE3:HZF3"/>
    <mergeCell ref="HZG3:HZH3"/>
    <mergeCell ref="HYK3:HYL3"/>
    <mergeCell ref="HYM3:HYN3"/>
    <mergeCell ref="HYO3:HYP3"/>
    <mergeCell ref="HYQ3:HYR3"/>
    <mergeCell ref="HYS3:HYT3"/>
    <mergeCell ref="HYU3:HYV3"/>
    <mergeCell ref="HXY3:HXZ3"/>
    <mergeCell ref="HYA3:HYB3"/>
    <mergeCell ref="HYC3:HYD3"/>
    <mergeCell ref="HYE3:HYF3"/>
    <mergeCell ref="HYG3:HYH3"/>
    <mergeCell ref="HYI3:HYJ3"/>
    <mergeCell ref="HXM3:HXN3"/>
    <mergeCell ref="HXO3:HXP3"/>
    <mergeCell ref="HXQ3:HXR3"/>
    <mergeCell ref="HXS3:HXT3"/>
    <mergeCell ref="HXU3:HXV3"/>
    <mergeCell ref="HXW3:HXX3"/>
    <mergeCell ref="HXA3:HXB3"/>
    <mergeCell ref="HXC3:HXD3"/>
    <mergeCell ref="HXE3:HXF3"/>
    <mergeCell ref="HXG3:HXH3"/>
    <mergeCell ref="HXI3:HXJ3"/>
    <mergeCell ref="HXK3:HXL3"/>
    <mergeCell ref="HWO3:HWP3"/>
    <mergeCell ref="HWQ3:HWR3"/>
    <mergeCell ref="HWS3:HWT3"/>
    <mergeCell ref="HWU3:HWV3"/>
    <mergeCell ref="HWW3:HWX3"/>
    <mergeCell ref="HWY3:HWZ3"/>
    <mergeCell ref="HWC3:HWD3"/>
    <mergeCell ref="HWE3:HWF3"/>
    <mergeCell ref="HWG3:HWH3"/>
    <mergeCell ref="HWI3:HWJ3"/>
    <mergeCell ref="HWK3:HWL3"/>
    <mergeCell ref="HWM3:HWN3"/>
    <mergeCell ref="HVQ3:HVR3"/>
    <mergeCell ref="HVS3:HVT3"/>
    <mergeCell ref="HVU3:HVV3"/>
    <mergeCell ref="HVW3:HVX3"/>
    <mergeCell ref="HVY3:HVZ3"/>
    <mergeCell ref="HWA3:HWB3"/>
    <mergeCell ref="HVE3:HVF3"/>
    <mergeCell ref="HVG3:HVH3"/>
    <mergeCell ref="HVI3:HVJ3"/>
    <mergeCell ref="HVK3:HVL3"/>
    <mergeCell ref="HVM3:HVN3"/>
    <mergeCell ref="HVO3:HVP3"/>
    <mergeCell ref="HUS3:HUT3"/>
    <mergeCell ref="HUU3:HUV3"/>
    <mergeCell ref="HUW3:HUX3"/>
    <mergeCell ref="HUY3:HUZ3"/>
    <mergeCell ref="HVA3:HVB3"/>
    <mergeCell ref="HVC3:HVD3"/>
    <mergeCell ref="HUG3:HUH3"/>
    <mergeCell ref="HUI3:HUJ3"/>
    <mergeCell ref="HUK3:HUL3"/>
    <mergeCell ref="HUM3:HUN3"/>
    <mergeCell ref="HUO3:HUP3"/>
    <mergeCell ref="HUQ3:HUR3"/>
    <mergeCell ref="HTU3:HTV3"/>
    <mergeCell ref="HTW3:HTX3"/>
    <mergeCell ref="HTY3:HTZ3"/>
    <mergeCell ref="HUA3:HUB3"/>
    <mergeCell ref="HUC3:HUD3"/>
    <mergeCell ref="HUE3:HUF3"/>
    <mergeCell ref="HTI3:HTJ3"/>
    <mergeCell ref="HTK3:HTL3"/>
    <mergeCell ref="HTM3:HTN3"/>
    <mergeCell ref="HTO3:HTP3"/>
    <mergeCell ref="HTQ3:HTR3"/>
    <mergeCell ref="HTS3:HTT3"/>
    <mergeCell ref="HSW3:HSX3"/>
    <mergeCell ref="HSY3:HSZ3"/>
    <mergeCell ref="HTA3:HTB3"/>
    <mergeCell ref="HTC3:HTD3"/>
    <mergeCell ref="HTE3:HTF3"/>
    <mergeCell ref="HTG3:HTH3"/>
    <mergeCell ref="HSK3:HSL3"/>
    <mergeCell ref="HSM3:HSN3"/>
    <mergeCell ref="HSO3:HSP3"/>
    <mergeCell ref="HSQ3:HSR3"/>
    <mergeCell ref="HSS3:HST3"/>
    <mergeCell ref="HSU3:HSV3"/>
    <mergeCell ref="HRY3:HRZ3"/>
    <mergeCell ref="HSA3:HSB3"/>
    <mergeCell ref="HSC3:HSD3"/>
    <mergeCell ref="HSE3:HSF3"/>
    <mergeCell ref="HSG3:HSH3"/>
    <mergeCell ref="HSI3:HSJ3"/>
    <mergeCell ref="HRM3:HRN3"/>
    <mergeCell ref="HRO3:HRP3"/>
    <mergeCell ref="HRQ3:HRR3"/>
    <mergeCell ref="HRS3:HRT3"/>
    <mergeCell ref="HRU3:HRV3"/>
    <mergeCell ref="HRW3:HRX3"/>
    <mergeCell ref="HRA3:HRB3"/>
    <mergeCell ref="HRC3:HRD3"/>
    <mergeCell ref="HRE3:HRF3"/>
    <mergeCell ref="HRG3:HRH3"/>
    <mergeCell ref="HRI3:HRJ3"/>
    <mergeCell ref="HRK3:HRL3"/>
    <mergeCell ref="HQO3:HQP3"/>
    <mergeCell ref="HQQ3:HQR3"/>
    <mergeCell ref="HQS3:HQT3"/>
    <mergeCell ref="HQU3:HQV3"/>
    <mergeCell ref="HQW3:HQX3"/>
    <mergeCell ref="HQY3:HQZ3"/>
    <mergeCell ref="HQC3:HQD3"/>
    <mergeCell ref="HQE3:HQF3"/>
    <mergeCell ref="HQG3:HQH3"/>
    <mergeCell ref="HQI3:HQJ3"/>
    <mergeCell ref="HQK3:HQL3"/>
    <mergeCell ref="HQM3:HQN3"/>
    <mergeCell ref="HPQ3:HPR3"/>
    <mergeCell ref="HPS3:HPT3"/>
    <mergeCell ref="HPU3:HPV3"/>
    <mergeCell ref="HPW3:HPX3"/>
    <mergeCell ref="HPY3:HPZ3"/>
    <mergeCell ref="HQA3:HQB3"/>
    <mergeCell ref="HPE3:HPF3"/>
    <mergeCell ref="HPG3:HPH3"/>
    <mergeCell ref="HPI3:HPJ3"/>
    <mergeCell ref="HPK3:HPL3"/>
    <mergeCell ref="HPM3:HPN3"/>
    <mergeCell ref="HPO3:HPP3"/>
    <mergeCell ref="HOS3:HOT3"/>
    <mergeCell ref="HOU3:HOV3"/>
    <mergeCell ref="HOW3:HOX3"/>
    <mergeCell ref="HOY3:HOZ3"/>
    <mergeCell ref="HPA3:HPB3"/>
    <mergeCell ref="HPC3:HPD3"/>
    <mergeCell ref="HOG3:HOH3"/>
    <mergeCell ref="HOI3:HOJ3"/>
    <mergeCell ref="HOK3:HOL3"/>
    <mergeCell ref="HOM3:HON3"/>
    <mergeCell ref="HOO3:HOP3"/>
    <mergeCell ref="HOQ3:HOR3"/>
    <mergeCell ref="HNU3:HNV3"/>
    <mergeCell ref="HNW3:HNX3"/>
    <mergeCell ref="HNY3:HNZ3"/>
    <mergeCell ref="HOA3:HOB3"/>
    <mergeCell ref="HOC3:HOD3"/>
    <mergeCell ref="HOE3:HOF3"/>
    <mergeCell ref="HNI3:HNJ3"/>
    <mergeCell ref="HNK3:HNL3"/>
    <mergeCell ref="HNM3:HNN3"/>
    <mergeCell ref="HNO3:HNP3"/>
    <mergeCell ref="HNQ3:HNR3"/>
    <mergeCell ref="HNS3:HNT3"/>
    <mergeCell ref="HMW3:HMX3"/>
    <mergeCell ref="HMY3:HMZ3"/>
    <mergeCell ref="HNA3:HNB3"/>
    <mergeCell ref="HNC3:HND3"/>
    <mergeCell ref="HNE3:HNF3"/>
    <mergeCell ref="HNG3:HNH3"/>
    <mergeCell ref="HMK3:HML3"/>
    <mergeCell ref="HMM3:HMN3"/>
    <mergeCell ref="HMO3:HMP3"/>
    <mergeCell ref="HMQ3:HMR3"/>
    <mergeCell ref="HMS3:HMT3"/>
    <mergeCell ref="HMU3:HMV3"/>
    <mergeCell ref="HLY3:HLZ3"/>
    <mergeCell ref="HMA3:HMB3"/>
    <mergeCell ref="HMC3:HMD3"/>
    <mergeCell ref="HME3:HMF3"/>
    <mergeCell ref="HMG3:HMH3"/>
    <mergeCell ref="HMI3:HMJ3"/>
    <mergeCell ref="HLM3:HLN3"/>
    <mergeCell ref="HLO3:HLP3"/>
    <mergeCell ref="HLQ3:HLR3"/>
    <mergeCell ref="HLS3:HLT3"/>
    <mergeCell ref="HLU3:HLV3"/>
    <mergeCell ref="HLW3:HLX3"/>
    <mergeCell ref="HLA3:HLB3"/>
    <mergeCell ref="HLC3:HLD3"/>
    <mergeCell ref="HLE3:HLF3"/>
    <mergeCell ref="HLG3:HLH3"/>
    <mergeCell ref="HLI3:HLJ3"/>
    <mergeCell ref="HLK3:HLL3"/>
    <mergeCell ref="HKO3:HKP3"/>
    <mergeCell ref="HKQ3:HKR3"/>
    <mergeCell ref="HKS3:HKT3"/>
    <mergeCell ref="HKU3:HKV3"/>
    <mergeCell ref="HKW3:HKX3"/>
    <mergeCell ref="HKY3:HKZ3"/>
    <mergeCell ref="HKC3:HKD3"/>
    <mergeCell ref="HKE3:HKF3"/>
    <mergeCell ref="HKG3:HKH3"/>
    <mergeCell ref="HKI3:HKJ3"/>
    <mergeCell ref="HKK3:HKL3"/>
    <mergeCell ref="HKM3:HKN3"/>
    <mergeCell ref="HJQ3:HJR3"/>
    <mergeCell ref="HJS3:HJT3"/>
    <mergeCell ref="HJU3:HJV3"/>
    <mergeCell ref="HJW3:HJX3"/>
    <mergeCell ref="HJY3:HJZ3"/>
    <mergeCell ref="HKA3:HKB3"/>
    <mergeCell ref="HJE3:HJF3"/>
    <mergeCell ref="HJG3:HJH3"/>
    <mergeCell ref="HJI3:HJJ3"/>
    <mergeCell ref="HJK3:HJL3"/>
    <mergeCell ref="HJM3:HJN3"/>
    <mergeCell ref="HJO3:HJP3"/>
    <mergeCell ref="HIS3:HIT3"/>
    <mergeCell ref="HIU3:HIV3"/>
    <mergeCell ref="HIW3:HIX3"/>
    <mergeCell ref="HIY3:HIZ3"/>
    <mergeCell ref="HJA3:HJB3"/>
    <mergeCell ref="HJC3:HJD3"/>
    <mergeCell ref="HIG3:HIH3"/>
    <mergeCell ref="HII3:HIJ3"/>
    <mergeCell ref="HIK3:HIL3"/>
    <mergeCell ref="HIM3:HIN3"/>
    <mergeCell ref="HIO3:HIP3"/>
    <mergeCell ref="HIQ3:HIR3"/>
    <mergeCell ref="HHU3:HHV3"/>
    <mergeCell ref="HHW3:HHX3"/>
    <mergeCell ref="HHY3:HHZ3"/>
    <mergeCell ref="HIA3:HIB3"/>
    <mergeCell ref="HIC3:HID3"/>
    <mergeCell ref="HIE3:HIF3"/>
    <mergeCell ref="HHI3:HHJ3"/>
    <mergeCell ref="HHK3:HHL3"/>
    <mergeCell ref="HHM3:HHN3"/>
    <mergeCell ref="HHO3:HHP3"/>
    <mergeCell ref="HHQ3:HHR3"/>
    <mergeCell ref="HHS3:HHT3"/>
    <mergeCell ref="HGW3:HGX3"/>
    <mergeCell ref="HGY3:HGZ3"/>
    <mergeCell ref="HHA3:HHB3"/>
    <mergeCell ref="HHC3:HHD3"/>
    <mergeCell ref="HHE3:HHF3"/>
    <mergeCell ref="HHG3:HHH3"/>
    <mergeCell ref="HGK3:HGL3"/>
    <mergeCell ref="HGM3:HGN3"/>
    <mergeCell ref="HGO3:HGP3"/>
    <mergeCell ref="HGQ3:HGR3"/>
    <mergeCell ref="HGS3:HGT3"/>
    <mergeCell ref="HGU3:HGV3"/>
    <mergeCell ref="HFY3:HFZ3"/>
    <mergeCell ref="HGA3:HGB3"/>
    <mergeCell ref="HGC3:HGD3"/>
    <mergeCell ref="HGE3:HGF3"/>
    <mergeCell ref="HGG3:HGH3"/>
    <mergeCell ref="HGI3:HGJ3"/>
    <mergeCell ref="HFM3:HFN3"/>
    <mergeCell ref="HFO3:HFP3"/>
    <mergeCell ref="HFQ3:HFR3"/>
    <mergeCell ref="HFS3:HFT3"/>
    <mergeCell ref="HFU3:HFV3"/>
    <mergeCell ref="HFW3:HFX3"/>
    <mergeCell ref="HFA3:HFB3"/>
    <mergeCell ref="HFC3:HFD3"/>
    <mergeCell ref="HFE3:HFF3"/>
    <mergeCell ref="HFG3:HFH3"/>
    <mergeCell ref="HFI3:HFJ3"/>
    <mergeCell ref="HFK3:HFL3"/>
    <mergeCell ref="HEO3:HEP3"/>
    <mergeCell ref="HEQ3:HER3"/>
    <mergeCell ref="HES3:HET3"/>
    <mergeCell ref="HEU3:HEV3"/>
    <mergeCell ref="HEW3:HEX3"/>
    <mergeCell ref="HEY3:HEZ3"/>
    <mergeCell ref="HEC3:HED3"/>
    <mergeCell ref="HEE3:HEF3"/>
    <mergeCell ref="HEG3:HEH3"/>
    <mergeCell ref="HEI3:HEJ3"/>
    <mergeCell ref="HEK3:HEL3"/>
    <mergeCell ref="HEM3:HEN3"/>
    <mergeCell ref="HDQ3:HDR3"/>
    <mergeCell ref="HDS3:HDT3"/>
    <mergeCell ref="HDU3:HDV3"/>
    <mergeCell ref="HDW3:HDX3"/>
    <mergeCell ref="HDY3:HDZ3"/>
    <mergeCell ref="HEA3:HEB3"/>
    <mergeCell ref="HDE3:HDF3"/>
    <mergeCell ref="HDG3:HDH3"/>
    <mergeCell ref="HDI3:HDJ3"/>
    <mergeCell ref="HDK3:HDL3"/>
    <mergeCell ref="HDM3:HDN3"/>
    <mergeCell ref="HDO3:HDP3"/>
    <mergeCell ref="HCS3:HCT3"/>
    <mergeCell ref="HCU3:HCV3"/>
    <mergeCell ref="HCW3:HCX3"/>
    <mergeCell ref="HCY3:HCZ3"/>
    <mergeCell ref="HDA3:HDB3"/>
    <mergeCell ref="HDC3:HDD3"/>
    <mergeCell ref="HCG3:HCH3"/>
    <mergeCell ref="HCI3:HCJ3"/>
    <mergeCell ref="HCK3:HCL3"/>
    <mergeCell ref="HCM3:HCN3"/>
    <mergeCell ref="HCO3:HCP3"/>
    <mergeCell ref="HCQ3:HCR3"/>
    <mergeCell ref="HBU3:HBV3"/>
    <mergeCell ref="HBW3:HBX3"/>
    <mergeCell ref="HBY3:HBZ3"/>
    <mergeCell ref="HCA3:HCB3"/>
    <mergeCell ref="HCC3:HCD3"/>
    <mergeCell ref="HCE3:HCF3"/>
    <mergeCell ref="HBI3:HBJ3"/>
    <mergeCell ref="HBK3:HBL3"/>
    <mergeCell ref="HBM3:HBN3"/>
    <mergeCell ref="HBO3:HBP3"/>
    <mergeCell ref="HBQ3:HBR3"/>
    <mergeCell ref="HBS3:HBT3"/>
    <mergeCell ref="HAW3:HAX3"/>
    <mergeCell ref="HAY3:HAZ3"/>
    <mergeCell ref="HBA3:HBB3"/>
    <mergeCell ref="HBC3:HBD3"/>
    <mergeCell ref="HBE3:HBF3"/>
    <mergeCell ref="HBG3:HBH3"/>
    <mergeCell ref="HAK3:HAL3"/>
    <mergeCell ref="HAM3:HAN3"/>
    <mergeCell ref="HAO3:HAP3"/>
    <mergeCell ref="HAQ3:HAR3"/>
    <mergeCell ref="HAS3:HAT3"/>
    <mergeCell ref="HAU3:HAV3"/>
    <mergeCell ref="GZY3:GZZ3"/>
    <mergeCell ref="HAA3:HAB3"/>
    <mergeCell ref="HAC3:HAD3"/>
    <mergeCell ref="HAE3:HAF3"/>
    <mergeCell ref="HAG3:HAH3"/>
    <mergeCell ref="HAI3:HAJ3"/>
    <mergeCell ref="GZM3:GZN3"/>
    <mergeCell ref="GZO3:GZP3"/>
    <mergeCell ref="GZQ3:GZR3"/>
    <mergeCell ref="GZS3:GZT3"/>
    <mergeCell ref="GZU3:GZV3"/>
    <mergeCell ref="GZW3:GZX3"/>
    <mergeCell ref="GZA3:GZB3"/>
    <mergeCell ref="GZC3:GZD3"/>
    <mergeCell ref="GZE3:GZF3"/>
    <mergeCell ref="GZG3:GZH3"/>
    <mergeCell ref="GZI3:GZJ3"/>
    <mergeCell ref="GZK3:GZL3"/>
    <mergeCell ref="GYO3:GYP3"/>
    <mergeCell ref="GYQ3:GYR3"/>
    <mergeCell ref="GYS3:GYT3"/>
    <mergeCell ref="GYU3:GYV3"/>
    <mergeCell ref="GYW3:GYX3"/>
    <mergeCell ref="GYY3:GYZ3"/>
    <mergeCell ref="GYC3:GYD3"/>
    <mergeCell ref="GYE3:GYF3"/>
    <mergeCell ref="GYG3:GYH3"/>
    <mergeCell ref="GYI3:GYJ3"/>
    <mergeCell ref="GYK3:GYL3"/>
    <mergeCell ref="GYM3:GYN3"/>
    <mergeCell ref="GXQ3:GXR3"/>
    <mergeCell ref="GXS3:GXT3"/>
    <mergeCell ref="GXU3:GXV3"/>
    <mergeCell ref="GXW3:GXX3"/>
    <mergeCell ref="GXY3:GXZ3"/>
    <mergeCell ref="GYA3:GYB3"/>
    <mergeCell ref="GXE3:GXF3"/>
    <mergeCell ref="GXG3:GXH3"/>
    <mergeCell ref="GXI3:GXJ3"/>
    <mergeCell ref="GXK3:GXL3"/>
    <mergeCell ref="GXM3:GXN3"/>
    <mergeCell ref="GXO3:GXP3"/>
    <mergeCell ref="GWS3:GWT3"/>
    <mergeCell ref="GWU3:GWV3"/>
    <mergeCell ref="GWW3:GWX3"/>
    <mergeCell ref="GWY3:GWZ3"/>
    <mergeCell ref="GXA3:GXB3"/>
    <mergeCell ref="GXC3:GXD3"/>
    <mergeCell ref="GWG3:GWH3"/>
    <mergeCell ref="GWI3:GWJ3"/>
    <mergeCell ref="GWK3:GWL3"/>
    <mergeCell ref="GWM3:GWN3"/>
    <mergeCell ref="GWO3:GWP3"/>
    <mergeCell ref="GWQ3:GWR3"/>
    <mergeCell ref="GVU3:GVV3"/>
    <mergeCell ref="GVW3:GVX3"/>
    <mergeCell ref="GVY3:GVZ3"/>
    <mergeCell ref="GWA3:GWB3"/>
    <mergeCell ref="GWC3:GWD3"/>
    <mergeCell ref="GWE3:GWF3"/>
    <mergeCell ref="GVI3:GVJ3"/>
    <mergeCell ref="GVK3:GVL3"/>
    <mergeCell ref="GVM3:GVN3"/>
    <mergeCell ref="GVO3:GVP3"/>
    <mergeCell ref="GVQ3:GVR3"/>
    <mergeCell ref="GVS3:GVT3"/>
    <mergeCell ref="GUW3:GUX3"/>
    <mergeCell ref="GUY3:GUZ3"/>
    <mergeCell ref="GVA3:GVB3"/>
    <mergeCell ref="GVC3:GVD3"/>
    <mergeCell ref="GVE3:GVF3"/>
    <mergeCell ref="GVG3:GVH3"/>
    <mergeCell ref="GUK3:GUL3"/>
    <mergeCell ref="GUM3:GUN3"/>
    <mergeCell ref="GUO3:GUP3"/>
    <mergeCell ref="GUQ3:GUR3"/>
    <mergeCell ref="GUS3:GUT3"/>
    <mergeCell ref="GUU3:GUV3"/>
    <mergeCell ref="GTY3:GTZ3"/>
    <mergeCell ref="GUA3:GUB3"/>
    <mergeCell ref="GUC3:GUD3"/>
    <mergeCell ref="GUE3:GUF3"/>
    <mergeCell ref="GUG3:GUH3"/>
    <mergeCell ref="GUI3:GUJ3"/>
    <mergeCell ref="GTM3:GTN3"/>
    <mergeCell ref="GTO3:GTP3"/>
    <mergeCell ref="GTQ3:GTR3"/>
    <mergeCell ref="GTS3:GTT3"/>
    <mergeCell ref="GTU3:GTV3"/>
    <mergeCell ref="GTW3:GTX3"/>
    <mergeCell ref="GTA3:GTB3"/>
    <mergeCell ref="GTC3:GTD3"/>
    <mergeCell ref="GTE3:GTF3"/>
    <mergeCell ref="GTG3:GTH3"/>
    <mergeCell ref="GTI3:GTJ3"/>
    <mergeCell ref="GTK3:GTL3"/>
    <mergeCell ref="GSO3:GSP3"/>
    <mergeCell ref="GSQ3:GSR3"/>
    <mergeCell ref="GSS3:GST3"/>
    <mergeCell ref="GSU3:GSV3"/>
    <mergeCell ref="GSW3:GSX3"/>
    <mergeCell ref="GSY3:GSZ3"/>
    <mergeCell ref="GSC3:GSD3"/>
    <mergeCell ref="GSE3:GSF3"/>
    <mergeCell ref="GSG3:GSH3"/>
    <mergeCell ref="GSI3:GSJ3"/>
    <mergeCell ref="GSK3:GSL3"/>
    <mergeCell ref="GSM3:GSN3"/>
    <mergeCell ref="GRQ3:GRR3"/>
    <mergeCell ref="GRS3:GRT3"/>
    <mergeCell ref="GRU3:GRV3"/>
    <mergeCell ref="GRW3:GRX3"/>
    <mergeCell ref="GRY3:GRZ3"/>
    <mergeCell ref="GSA3:GSB3"/>
    <mergeCell ref="GRE3:GRF3"/>
    <mergeCell ref="GRG3:GRH3"/>
    <mergeCell ref="GRI3:GRJ3"/>
    <mergeCell ref="GRK3:GRL3"/>
    <mergeCell ref="GRM3:GRN3"/>
    <mergeCell ref="GRO3:GRP3"/>
    <mergeCell ref="GQS3:GQT3"/>
    <mergeCell ref="GQU3:GQV3"/>
    <mergeCell ref="GQW3:GQX3"/>
    <mergeCell ref="GQY3:GQZ3"/>
    <mergeCell ref="GRA3:GRB3"/>
    <mergeCell ref="GRC3:GRD3"/>
    <mergeCell ref="GQG3:GQH3"/>
    <mergeCell ref="GQI3:GQJ3"/>
    <mergeCell ref="GQK3:GQL3"/>
    <mergeCell ref="GQM3:GQN3"/>
    <mergeCell ref="GQO3:GQP3"/>
    <mergeCell ref="GQQ3:GQR3"/>
    <mergeCell ref="GPU3:GPV3"/>
    <mergeCell ref="GPW3:GPX3"/>
    <mergeCell ref="GPY3:GPZ3"/>
    <mergeCell ref="GQA3:GQB3"/>
    <mergeCell ref="GQC3:GQD3"/>
    <mergeCell ref="GQE3:GQF3"/>
    <mergeCell ref="GPI3:GPJ3"/>
    <mergeCell ref="GPK3:GPL3"/>
    <mergeCell ref="GPM3:GPN3"/>
    <mergeCell ref="GPO3:GPP3"/>
    <mergeCell ref="GPQ3:GPR3"/>
    <mergeCell ref="GPS3:GPT3"/>
    <mergeCell ref="GOW3:GOX3"/>
    <mergeCell ref="GOY3:GOZ3"/>
    <mergeCell ref="GPA3:GPB3"/>
    <mergeCell ref="GPC3:GPD3"/>
    <mergeCell ref="GPE3:GPF3"/>
    <mergeCell ref="GPG3:GPH3"/>
    <mergeCell ref="GOK3:GOL3"/>
    <mergeCell ref="GOM3:GON3"/>
    <mergeCell ref="GOO3:GOP3"/>
    <mergeCell ref="GOQ3:GOR3"/>
    <mergeCell ref="GOS3:GOT3"/>
    <mergeCell ref="GOU3:GOV3"/>
    <mergeCell ref="GNY3:GNZ3"/>
    <mergeCell ref="GOA3:GOB3"/>
    <mergeCell ref="GOC3:GOD3"/>
    <mergeCell ref="GOE3:GOF3"/>
    <mergeCell ref="GOG3:GOH3"/>
    <mergeCell ref="GOI3:GOJ3"/>
    <mergeCell ref="GNM3:GNN3"/>
    <mergeCell ref="GNO3:GNP3"/>
    <mergeCell ref="GNQ3:GNR3"/>
    <mergeCell ref="GNS3:GNT3"/>
    <mergeCell ref="GNU3:GNV3"/>
    <mergeCell ref="GNW3:GNX3"/>
    <mergeCell ref="GNA3:GNB3"/>
    <mergeCell ref="GNC3:GND3"/>
    <mergeCell ref="GNE3:GNF3"/>
    <mergeCell ref="GNG3:GNH3"/>
    <mergeCell ref="GNI3:GNJ3"/>
    <mergeCell ref="GNK3:GNL3"/>
    <mergeCell ref="GMO3:GMP3"/>
    <mergeCell ref="GMQ3:GMR3"/>
    <mergeCell ref="GMS3:GMT3"/>
    <mergeCell ref="GMU3:GMV3"/>
    <mergeCell ref="GMW3:GMX3"/>
    <mergeCell ref="GMY3:GMZ3"/>
    <mergeCell ref="GMC3:GMD3"/>
    <mergeCell ref="GME3:GMF3"/>
    <mergeCell ref="GMG3:GMH3"/>
    <mergeCell ref="GMI3:GMJ3"/>
    <mergeCell ref="GMK3:GML3"/>
    <mergeCell ref="GMM3:GMN3"/>
    <mergeCell ref="GLQ3:GLR3"/>
    <mergeCell ref="GLS3:GLT3"/>
    <mergeCell ref="GLU3:GLV3"/>
    <mergeCell ref="GLW3:GLX3"/>
    <mergeCell ref="GLY3:GLZ3"/>
    <mergeCell ref="GMA3:GMB3"/>
    <mergeCell ref="GLE3:GLF3"/>
    <mergeCell ref="GLG3:GLH3"/>
    <mergeCell ref="GLI3:GLJ3"/>
    <mergeCell ref="GLK3:GLL3"/>
    <mergeCell ref="GLM3:GLN3"/>
    <mergeCell ref="GLO3:GLP3"/>
    <mergeCell ref="GKS3:GKT3"/>
    <mergeCell ref="GKU3:GKV3"/>
    <mergeCell ref="GKW3:GKX3"/>
    <mergeCell ref="GKY3:GKZ3"/>
    <mergeCell ref="GLA3:GLB3"/>
    <mergeCell ref="GLC3:GLD3"/>
    <mergeCell ref="GKG3:GKH3"/>
    <mergeCell ref="GKI3:GKJ3"/>
    <mergeCell ref="GKK3:GKL3"/>
    <mergeCell ref="GKM3:GKN3"/>
    <mergeCell ref="GKO3:GKP3"/>
    <mergeCell ref="GKQ3:GKR3"/>
    <mergeCell ref="GJU3:GJV3"/>
    <mergeCell ref="GJW3:GJX3"/>
    <mergeCell ref="GJY3:GJZ3"/>
    <mergeCell ref="GKA3:GKB3"/>
    <mergeCell ref="GKC3:GKD3"/>
    <mergeCell ref="GKE3:GKF3"/>
    <mergeCell ref="GJI3:GJJ3"/>
    <mergeCell ref="GJK3:GJL3"/>
    <mergeCell ref="GJM3:GJN3"/>
    <mergeCell ref="GJO3:GJP3"/>
    <mergeCell ref="GJQ3:GJR3"/>
    <mergeCell ref="GJS3:GJT3"/>
    <mergeCell ref="GIW3:GIX3"/>
    <mergeCell ref="GIY3:GIZ3"/>
    <mergeCell ref="GJA3:GJB3"/>
    <mergeCell ref="GJC3:GJD3"/>
    <mergeCell ref="GJE3:GJF3"/>
    <mergeCell ref="GJG3:GJH3"/>
    <mergeCell ref="GIK3:GIL3"/>
    <mergeCell ref="GIM3:GIN3"/>
    <mergeCell ref="GIO3:GIP3"/>
    <mergeCell ref="GIQ3:GIR3"/>
    <mergeCell ref="GIS3:GIT3"/>
    <mergeCell ref="GIU3:GIV3"/>
    <mergeCell ref="GHY3:GHZ3"/>
    <mergeCell ref="GIA3:GIB3"/>
    <mergeCell ref="GIC3:GID3"/>
    <mergeCell ref="GIE3:GIF3"/>
    <mergeCell ref="GIG3:GIH3"/>
    <mergeCell ref="GII3:GIJ3"/>
    <mergeCell ref="GHM3:GHN3"/>
    <mergeCell ref="GHO3:GHP3"/>
    <mergeCell ref="GHQ3:GHR3"/>
    <mergeCell ref="GHS3:GHT3"/>
    <mergeCell ref="GHU3:GHV3"/>
    <mergeCell ref="GHW3:GHX3"/>
    <mergeCell ref="GHA3:GHB3"/>
    <mergeCell ref="GHC3:GHD3"/>
    <mergeCell ref="GHE3:GHF3"/>
    <mergeCell ref="GHG3:GHH3"/>
    <mergeCell ref="GHI3:GHJ3"/>
    <mergeCell ref="GHK3:GHL3"/>
    <mergeCell ref="GGO3:GGP3"/>
    <mergeCell ref="GGQ3:GGR3"/>
    <mergeCell ref="GGS3:GGT3"/>
    <mergeCell ref="GGU3:GGV3"/>
    <mergeCell ref="GGW3:GGX3"/>
    <mergeCell ref="GGY3:GGZ3"/>
    <mergeCell ref="GGC3:GGD3"/>
    <mergeCell ref="GGE3:GGF3"/>
    <mergeCell ref="GGG3:GGH3"/>
    <mergeCell ref="GGI3:GGJ3"/>
    <mergeCell ref="GGK3:GGL3"/>
    <mergeCell ref="GGM3:GGN3"/>
    <mergeCell ref="GFQ3:GFR3"/>
    <mergeCell ref="GFS3:GFT3"/>
    <mergeCell ref="GFU3:GFV3"/>
    <mergeCell ref="GFW3:GFX3"/>
    <mergeCell ref="GFY3:GFZ3"/>
    <mergeCell ref="GGA3:GGB3"/>
    <mergeCell ref="GFE3:GFF3"/>
    <mergeCell ref="GFG3:GFH3"/>
    <mergeCell ref="GFI3:GFJ3"/>
    <mergeCell ref="GFK3:GFL3"/>
    <mergeCell ref="GFM3:GFN3"/>
    <mergeCell ref="GFO3:GFP3"/>
    <mergeCell ref="GES3:GET3"/>
    <mergeCell ref="GEU3:GEV3"/>
    <mergeCell ref="GEW3:GEX3"/>
    <mergeCell ref="GEY3:GEZ3"/>
    <mergeCell ref="GFA3:GFB3"/>
    <mergeCell ref="GFC3:GFD3"/>
    <mergeCell ref="GEG3:GEH3"/>
    <mergeCell ref="GEI3:GEJ3"/>
    <mergeCell ref="GEK3:GEL3"/>
    <mergeCell ref="GEM3:GEN3"/>
    <mergeCell ref="GEO3:GEP3"/>
    <mergeCell ref="GEQ3:GER3"/>
    <mergeCell ref="GDU3:GDV3"/>
    <mergeCell ref="GDW3:GDX3"/>
    <mergeCell ref="GDY3:GDZ3"/>
    <mergeCell ref="GEA3:GEB3"/>
    <mergeCell ref="GEC3:GED3"/>
    <mergeCell ref="GEE3:GEF3"/>
    <mergeCell ref="GDI3:GDJ3"/>
    <mergeCell ref="GDK3:GDL3"/>
    <mergeCell ref="GDM3:GDN3"/>
    <mergeCell ref="GDO3:GDP3"/>
    <mergeCell ref="GDQ3:GDR3"/>
    <mergeCell ref="GDS3:GDT3"/>
    <mergeCell ref="GCW3:GCX3"/>
    <mergeCell ref="GCY3:GCZ3"/>
    <mergeCell ref="GDA3:GDB3"/>
    <mergeCell ref="GDC3:GDD3"/>
    <mergeCell ref="GDE3:GDF3"/>
    <mergeCell ref="GDG3:GDH3"/>
    <mergeCell ref="GCK3:GCL3"/>
    <mergeCell ref="GCM3:GCN3"/>
    <mergeCell ref="GCO3:GCP3"/>
    <mergeCell ref="GCQ3:GCR3"/>
    <mergeCell ref="GCS3:GCT3"/>
    <mergeCell ref="GCU3:GCV3"/>
    <mergeCell ref="GBY3:GBZ3"/>
    <mergeCell ref="GCA3:GCB3"/>
    <mergeCell ref="GCC3:GCD3"/>
    <mergeCell ref="GCE3:GCF3"/>
    <mergeCell ref="GCG3:GCH3"/>
    <mergeCell ref="GCI3:GCJ3"/>
    <mergeCell ref="GBM3:GBN3"/>
    <mergeCell ref="GBO3:GBP3"/>
    <mergeCell ref="GBQ3:GBR3"/>
    <mergeCell ref="GBS3:GBT3"/>
    <mergeCell ref="GBU3:GBV3"/>
    <mergeCell ref="GBW3:GBX3"/>
    <mergeCell ref="GBA3:GBB3"/>
    <mergeCell ref="GBC3:GBD3"/>
    <mergeCell ref="GBE3:GBF3"/>
    <mergeCell ref="GBG3:GBH3"/>
    <mergeCell ref="GBI3:GBJ3"/>
    <mergeCell ref="GBK3:GBL3"/>
    <mergeCell ref="GAO3:GAP3"/>
    <mergeCell ref="GAQ3:GAR3"/>
    <mergeCell ref="GAS3:GAT3"/>
    <mergeCell ref="GAU3:GAV3"/>
    <mergeCell ref="GAW3:GAX3"/>
    <mergeCell ref="GAY3:GAZ3"/>
    <mergeCell ref="GAC3:GAD3"/>
    <mergeCell ref="GAE3:GAF3"/>
    <mergeCell ref="GAG3:GAH3"/>
    <mergeCell ref="GAI3:GAJ3"/>
    <mergeCell ref="GAK3:GAL3"/>
    <mergeCell ref="GAM3:GAN3"/>
    <mergeCell ref="FZQ3:FZR3"/>
    <mergeCell ref="FZS3:FZT3"/>
    <mergeCell ref="FZU3:FZV3"/>
    <mergeCell ref="FZW3:FZX3"/>
    <mergeCell ref="FZY3:FZZ3"/>
    <mergeCell ref="GAA3:GAB3"/>
    <mergeCell ref="FZE3:FZF3"/>
    <mergeCell ref="FZG3:FZH3"/>
    <mergeCell ref="FZI3:FZJ3"/>
    <mergeCell ref="FZK3:FZL3"/>
    <mergeCell ref="FZM3:FZN3"/>
    <mergeCell ref="FZO3:FZP3"/>
    <mergeCell ref="FYS3:FYT3"/>
    <mergeCell ref="FYU3:FYV3"/>
    <mergeCell ref="FYW3:FYX3"/>
    <mergeCell ref="FYY3:FYZ3"/>
    <mergeCell ref="FZA3:FZB3"/>
    <mergeCell ref="FZC3:FZD3"/>
    <mergeCell ref="FYG3:FYH3"/>
    <mergeCell ref="FYI3:FYJ3"/>
    <mergeCell ref="FYK3:FYL3"/>
    <mergeCell ref="FYM3:FYN3"/>
    <mergeCell ref="FYO3:FYP3"/>
    <mergeCell ref="FYQ3:FYR3"/>
    <mergeCell ref="FXU3:FXV3"/>
    <mergeCell ref="FXW3:FXX3"/>
    <mergeCell ref="FXY3:FXZ3"/>
    <mergeCell ref="FYA3:FYB3"/>
    <mergeCell ref="FYC3:FYD3"/>
    <mergeCell ref="FYE3:FYF3"/>
    <mergeCell ref="FXI3:FXJ3"/>
    <mergeCell ref="FXK3:FXL3"/>
    <mergeCell ref="FXM3:FXN3"/>
    <mergeCell ref="FXO3:FXP3"/>
    <mergeCell ref="FXQ3:FXR3"/>
    <mergeCell ref="FXS3:FXT3"/>
    <mergeCell ref="FWW3:FWX3"/>
    <mergeCell ref="FWY3:FWZ3"/>
    <mergeCell ref="FXA3:FXB3"/>
    <mergeCell ref="FXC3:FXD3"/>
    <mergeCell ref="FXE3:FXF3"/>
    <mergeCell ref="FXG3:FXH3"/>
    <mergeCell ref="FWK3:FWL3"/>
    <mergeCell ref="FWM3:FWN3"/>
    <mergeCell ref="FWO3:FWP3"/>
    <mergeCell ref="FWQ3:FWR3"/>
    <mergeCell ref="FWS3:FWT3"/>
    <mergeCell ref="FWU3:FWV3"/>
    <mergeCell ref="FVY3:FVZ3"/>
    <mergeCell ref="FWA3:FWB3"/>
    <mergeCell ref="FWC3:FWD3"/>
    <mergeCell ref="FWE3:FWF3"/>
    <mergeCell ref="FWG3:FWH3"/>
    <mergeCell ref="FWI3:FWJ3"/>
    <mergeCell ref="FVM3:FVN3"/>
    <mergeCell ref="FVO3:FVP3"/>
    <mergeCell ref="FVQ3:FVR3"/>
    <mergeCell ref="FVS3:FVT3"/>
    <mergeCell ref="FVU3:FVV3"/>
    <mergeCell ref="FVW3:FVX3"/>
    <mergeCell ref="FVA3:FVB3"/>
    <mergeCell ref="FVC3:FVD3"/>
    <mergeCell ref="FVE3:FVF3"/>
    <mergeCell ref="FVG3:FVH3"/>
    <mergeCell ref="FVI3:FVJ3"/>
    <mergeCell ref="FVK3:FVL3"/>
    <mergeCell ref="FUO3:FUP3"/>
    <mergeCell ref="FUQ3:FUR3"/>
    <mergeCell ref="FUS3:FUT3"/>
    <mergeCell ref="FUU3:FUV3"/>
    <mergeCell ref="FUW3:FUX3"/>
    <mergeCell ref="FUY3:FUZ3"/>
    <mergeCell ref="FUC3:FUD3"/>
    <mergeCell ref="FUE3:FUF3"/>
    <mergeCell ref="FUG3:FUH3"/>
    <mergeCell ref="FUI3:FUJ3"/>
    <mergeCell ref="FUK3:FUL3"/>
    <mergeCell ref="FUM3:FUN3"/>
    <mergeCell ref="FTQ3:FTR3"/>
    <mergeCell ref="FTS3:FTT3"/>
    <mergeCell ref="FTU3:FTV3"/>
    <mergeCell ref="FTW3:FTX3"/>
    <mergeCell ref="FTY3:FTZ3"/>
    <mergeCell ref="FUA3:FUB3"/>
    <mergeCell ref="FTE3:FTF3"/>
    <mergeCell ref="FTG3:FTH3"/>
    <mergeCell ref="FTI3:FTJ3"/>
    <mergeCell ref="FTK3:FTL3"/>
    <mergeCell ref="FTM3:FTN3"/>
    <mergeCell ref="FTO3:FTP3"/>
    <mergeCell ref="FSS3:FST3"/>
    <mergeCell ref="FSU3:FSV3"/>
    <mergeCell ref="FSW3:FSX3"/>
    <mergeCell ref="FSY3:FSZ3"/>
    <mergeCell ref="FTA3:FTB3"/>
    <mergeCell ref="FTC3:FTD3"/>
    <mergeCell ref="FSG3:FSH3"/>
    <mergeCell ref="FSI3:FSJ3"/>
    <mergeCell ref="FSK3:FSL3"/>
    <mergeCell ref="FSM3:FSN3"/>
    <mergeCell ref="FSO3:FSP3"/>
    <mergeCell ref="FSQ3:FSR3"/>
    <mergeCell ref="FRU3:FRV3"/>
    <mergeCell ref="FRW3:FRX3"/>
    <mergeCell ref="FRY3:FRZ3"/>
    <mergeCell ref="FSA3:FSB3"/>
    <mergeCell ref="FSC3:FSD3"/>
    <mergeCell ref="FSE3:FSF3"/>
    <mergeCell ref="FRI3:FRJ3"/>
    <mergeCell ref="FRK3:FRL3"/>
    <mergeCell ref="FRM3:FRN3"/>
    <mergeCell ref="FRO3:FRP3"/>
    <mergeCell ref="FRQ3:FRR3"/>
    <mergeCell ref="FRS3:FRT3"/>
    <mergeCell ref="FQW3:FQX3"/>
    <mergeCell ref="FQY3:FQZ3"/>
    <mergeCell ref="FRA3:FRB3"/>
    <mergeCell ref="FRC3:FRD3"/>
    <mergeCell ref="FRE3:FRF3"/>
    <mergeCell ref="FRG3:FRH3"/>
    <mergeCell ref="FQK3:FQL3"/>
    <mergeCell ref="FQM3:FQN3"/>
    <mergeCell ref="FQO3:FQP3"/>
    <mergeCell ref="FQQ3:FQR3"/>
    <mergeCell ref="FQS3:FQT3"/>
    <mergeCell ref="FQU3:FQV3"/>
    <mergeCell ref="FPY3:FPZ3"/>
    <mergeCell ref="FQA3:FQB3"/>
    <mergeCell ref="FQC3:FQD3"/>
    <mergeCell ref="FQE3:FQF3"/>
    <mergeCell ref="FQG3:FQH3"/>
    <mergeCell ref="FQI3:FQJ3"/>
    <mergeCell ref="FPM3:FPN3"/>
    <mergeCell ref="FPO3:FPP3"/>
    <mergeCell ref="FPQ3:FPR3"/>
    <mergeCell ref="FPS3:FPT3"/>
    <mergeCell ref="FPU3:FPV3"/>
    <mergeCell ref="FPW3:FPX3"/>
    <mergeCell ref="FPA3:FPB3"/>
    <mergeCell ref="FPC3:FPD3"/>
    <mergeCell ref="FPE3:FPF3"/>
    <mergeCell ref="FPG3:FPH3"/>
    <mergeCell ref="FPI3:FPJ3"/>
    <mergeCell ref="FPK3:FPL3"/>
    <mergeCell ref="FOO3:FOP3"/>
    <mergeCell ref="FOQ3:FOR3"/>
    <mergeCell ref="FOS3:FOT3"/>
    <mergeCell ref="FOU3:FOV3"/>
    <mergeCell ref="FOW3:FOX3"/>
    <mergeCell ref="FOY3:FOZ3"/>
    <mergeCell ref="FOC3:FOD3"/>
    <mergeCell ref="FOE3:FOF3"/>
    <mergeCell ref="FOG3:FOH3"/>
    <mergeCell ref="FOI3:FOJ3"/>
    <mergeCell ref="FOK3:FOL3"/>
    <mergeCell ref="FOM3:FON3"/>
    <mergeCell ref="FNQ3:FNR3"/>
    <mergeCell ref="FNS3:FNT3"/>
    <mergeCell ref="FNU3:FNV3"/>
    <mergeCell ref="FNW3:FNX3"/>
    <mergeCell ref="FNY3:FNZ3"/>
    <mergeCell ref="FOA3:FOB3"/>
    <mergeCell ref="FNE3:FNF3"/>
    <mergeCell ref="FNG3:FNH3"/>
    <mergeCell ref="FNI3:FNJ3"/>
    <mergeCell ref="FNK3:FNL3"/>
    <mergeCell ref="FNM3:FNN3"/>
    <mergeCell ref="FNO3:FNP3"/>
    <mergeCell ref="FMS3:FMT3"/>
    <mergeCell ref="FMU3:FMV3"/>
    <mergeCell ref="FMW3:FMX3"/>
    <mergeCell ref="FMY3:FMZ3"/>
    <mergeCell ref="FNA3:FNB3"/>
    <mergeCell ref="FNC3:FND3"/>
    <mergeCell ref="FMG3:FMH3"/>
    <mergeCell ref="FMI3:FMJ3"/>
    <mergeCell ref="FMK3:FML3"/>
    <mergeCell ref="FMM3:FMN3"/>
    <mergeCell ref="FMO3:FMP3"/>
    <mergeCell ref="FMQ3:FMR3"/>
    <mergeCell ref="FLU3:FLV3"/>
    <mergeCell ref="FLW3:FLX3"/>
    <mergeCell ref="FLY3:FLZ3"/>
    <mergeCell ref="FMA3:FMB3"/>
    <mergeCell ref="FMC3:FMD3"/>
    <mergeCell ref="FME3:FMF3"/>
    <mergeCell ref="FLI3:FLJ3"/>
    <mergeCell ref="FLK3:FLL3"/>
    <mergeCell ref="FLM3:FLN3"/>
    <mergeCell ref="FLO3:FLP3"/>
    <mergeCell ref="FLQ3:FLR3"/>
    <mergeCell ref="FLS3:FLT3"/>
    <mergeCell ref="FKW3:FKX3"/>
    <mergeCell ref="FKY3:FKZ3"/>
    <mergeCell ref="FLA3:FLB3"/>
    <mergeCell ref="FLC3:FLD3"/>
    <mergeCell ref="FLE3:FLF3"/>
    <mergeCell ref="FLG3:FLH3"/>
    <mergeCell ref="FKK3:FKL3"/>
    <mergeCell ref="FKM3:FKN3"/>
    <mergeCell ref="FKO3:FKP3"/>
    <mergeCell ref="FKQ3:FKR3"/>
    <mergeCell ref="FKS3:FKT3"/>
    <mergeCell ref="FKU3:FKV3"/>
    <mergeCell ref="FJY3:FJZ3"/>
    <mergeCell ref="FKA3:FKB3"/>
    <mergeCell ref="FKC3:FKD3"/>
    <mergeCell ref="FKE3:FKF3"/>
    <mergeCell ref="FKG3:FKH3"/>
    <mergeCell ref="FKI3:FKJ3"/>
    <mergeCell ref="FJM3:FJN3"/>
    <mergeCell ref="FJO3:FJP3"/>
    <mergeCell ref="FJQ3:FJR3"/>
    <mergeCell ref="FJS3:FJT3"/>
    <mergeCell ref="FJU3:FJV3"/>
    <mergeCell ref="FJW3:FJX3"/>
    <mergeCell ref="FJA3:FJB3"/>
    <mergeCell ref="FJC3:FJD3"/>
    <mergeCell ref="FJE3:FJF3"/>
    <mergeCell ref="FJG3:FJH3"/>
    <mergeCell ref="FJI3:FJJ3"/>
    <mergeCell ref="FJK3:FJL3"/>
    <mergeCell ref="FIO3:FIP3"/>
    <mergeCell ref="FIQ3:FIR3"/>
    <mergeCell ref="FIS3:FIT3"/>
    <mergeCell ref="FIU3:FIV3"/>
    <mergeCell ref="FIW3:FIX3"/>
    <mergeCell ref="FIY3:FIZ3"/>
    <mergeCell ref="FIC3:FID3"/>
    <mergeCell ref="FIE3:FIF3"/>
    <mergeCell ref="FIG3:FIH3"/>
    <mergeCell ref="FII3:FIJ3"/>
    <mergeCell ref="FIK3:FIL3"/>
    <mergeCell ref="FIM3:FIN3"/>
    <mergeCell ref="FHQ3:FHR3"/>
    <mergeCell ref="FHS3:FHT3"/>
    <mergeCell ref="FHU3:FHV3"/>
    <mergeCell ref="FHW3:FHX3"/>
    <mergeCell ref="FHY3:FHZ3"/>
    <mergeCell ref="FIA3:FIB3"/>
    <mergeCell ref="FHE3:FHF3"/>
    <mergeCell ref="FHG3:FHH3"/>
    <mergeCell ref="FHI3:FHJ3"/>
    <mergeCell ref="FHK3:FHL3"/>
    <mergeCell ref="FHM3:FHN3"/>
    <mergeCell ref="FHO3:FHP3"/>
    <mergeCell ref="FGS3:FGT3"/>
    <mergeCell ref="FGU3:FGV3"/>
    <mergeCell ref="FGW3:FGX3"/>
    <mergeCell ref="FGY3:FGZ3"/>
    <mergeCell ref="FHA3:FHB3"/>
    <mergeCell ref="FHC3:FHD3"/>
    <mergeCell ref="FGG3:FGH3"/>
    <mergeCell ref="FGI3:FGJ3"/>
    <mergeCell ref="FGK3:FGL3"/>
    <mergeCell ref="FGM3:FGN3"/>
    <mergeCell ref="FGO3:FGP3"/>
    <mergeCell ref="FGQ3:FGR3"/>
    <mergeCell ref="FFU3:FFV3"/>
    <mergeCell ref="FFW3:FFX3"/>
    <mergeCell ref="FFY3:FFZ3"/>
    <mergeCell ref="FGA3:FGB3"/>
    <mergeCell ref="FGC3:FGD3"/>
    <mergeCell ref="FGE3:FGF3"/>
    <mergeCell ref="FFI3:FFJ3"/>
    <mergeCell ref="FFK3:FFL3"/>
    <mergeCell ref="FFM3:FFN3"/>
    <mergeCell ref="FFO3:FFP3"/>
    <mergeCell ref="FFQ3:FFR3"/>
    <mergeCell ref="FFS3:FFT3"/>
    <mergeCell ref="FEW3:FEX3"/>
    <mergeCell ref="FEY3:FEZ3"/>
    <mergeCell ref="FFA3:FFB3"/>
    <mergeCell ref="FFC3:FFD3"/>
    <mergeCell ref="FFE3:FFF3"/>
    <mergeCell ref="FFG3:FFH3"/>
    <mergeCell ref="FEK3:FEL3"/>
    <mergeCell ref="FEM3:FEN3"/>
    <mergeCell ref="FEO3:FEP3"/>
    <mergeCell ref="FEQ3:FER3"/>
    <mergeCell ref="FES3:FET3"/>
    <mergeCell ref="FEU3:FEV3"/>
    <mergeCell ref="FDY3:FDZ3"/>
    <mergeCell ref="FEA3:FEB3"/>
    <mergeCell ref="FEC3:FED3"/>
    <mergeCell ref="FEE3:FEF3"/>
    <mergeCell ref="FEG3:FEH3"/>
    <mergeCell ref="FEI3:FEJ3"/>
    <mergeCell ref="FDM3:FDN3"/>
    <mergeCell ref="FDO3:FDP3"/>
    <mergeCell ref="FDQ3:FDR3"/>
    <mergeCell ref="FDS3:FDT3"/>
    <mergeCell ref="FDU3:FDV3"/>
    <mergeCell ref="FDW3:FDX3"/>
    <mergeCell ref="FDA3:FDB3"/>
    <mergeCell ref="FDC3:FDD3"/>
    <mergeCell ref="FDE3:FDF3"/>
    <mergeCell ref="FDG3:FDH3"/>
    <mergeCell ref="FDI3:FDJ3"/>
    <mergeCell ref="FDK3:FDL3"/>
    <mergeCell ref="FCO3:FCP3"/>
    <mergeCell ref="FCQ3:FCR3"/>
    <mergeCell ref="FCS3:FCT3"/>
    <mergeCell ref="FCU3:FCV3"/>
    <mergeCell ref="FCW3:FCX3"/>
    <mergeCell ref="FCY3:FCZ3"/>
    <mergeCell ref="FCC3:FCD3"/>
    <mergeCell ref="FCE3:FCF3"/>
    <mergeCell ref="FCG3:FCH3"/>
    <mergeCell ref="FCI3:FCJ3"/>
    <mergeCell ref="FCK3:FCL3"/>
    <mergeCell ref="FCM3:FCN3"/>
    <mergeCell ref="FBQ3:FBR3"/>
    <mergeCell ref="FBS3:FBT3"/>
    <mergeCell ref="FBU3:FBV3"/>
    <mergeCell ref="FBW3:FBX3"/>
    <mergeCell ref="FBY3:FBZ3"/>
    <mergeCell ref="FCA3:FCB3"/>
    <mergeCell ref="FBE3:FBF3"/>
    <mergeCell ref="FBG3:FBH3"/>
    <mergeCell ref="FBI3:FBJ3"/>
    <mergeCell ref="FBK3:FBL3"/>
    <mergeCell ref="FBM3:FBN3"/>
    <mergeCell ref="FBO3:FBP3"/>
    <mergeCell ref="FAS3:FAT3"/>
    <mergeCell ref="FAU3:FAV3"/>
    <mergeCell ref="FAW3:FAX3"/>
    <mergeCell ref="FAY3:FAZ3"/>
    <mergeCell ref="FBA3:FBB3"/>
    <mergeCell ref="FBC3:FBD3"/>
    <mergeCell ref="FAG3:FAH3"/>
    <mergeCell ref="FAI3:FAJ3"/>
    <mergeCell ref="FAK3:FAL3"/>
    <mergeCell ref="FAM3:FAN3"/>
    <mergeCell ref="FAO3:FAP3"/>
    <mergeCell ref="FAQ3:FAR3"/>
    <mergeCell ref="EZU3:EZV3"/>
    <mergeCell ref="EZW3:EZX3"/>
    <mergeCell ref="EZY3:EZZ3"/>
    <mergeCell ref="FAA3:FAB3"/>
    <mergeCell ref="FAC3:FAD3"/>
    <mergeCell ref="FAE3:FAF3"/>
    <mergeCell ref="EZI3:EZJ3"/>
    <mergeCell ref="EZK3:EZL3"/>
    <mergeCell ref="EZM3:EZN3"/>
    <mergeCell ref="EZO3:EZP3"/>
    <mergeCell ref="EZQ3:EZR3"/>
    <mergeCell ref="EZS3:EZT3"/>
    <mergeCell ref="EYW3:EYX3"/>
    <mergeCell ref="EYY3:EYZ3"/>
    <mergeCell ref="EZA3:EZB3"/>
    <mergeCell ref="EZC3:EZD3"/>
    <mergeCell ref="EZE3:EZF3"/>
    <mergeCell ref="EZG3:EZH3"/>
    <mergeCell ref="EYK3:EYL3"/>
    <mergeCell ref="EYM3:EYN3"/>
    <mergeCell ref="EYO3:EYP3"/>
    <mergeCell ref="EYQ3:EYR3"/>
    <mergeCell ref="EYS3:EYT3"/>
    <mergeCell ref="EYU3:EYV3"/>
    <mergeCell ref="EXY3:EXZ3"/>
    <mergeCell ref="EYA3:EYB3"/>
    <mergeCell ref="EYC3:EYD3"/>
    <mergeCell ref="EYE3:EYF3"/>
    <mergeCell ref="EYG3:EYH3"/>
    <mergeCell ref="EYI3:EYJ3"/>
    <mergeCell ref="EXM3:EXN3"/>
    <mergeCell ref="EXO3:EXP3"/>
    <mergeCell ref="EXQ3:EXR3"/>
    <mergeCell ref="EXS3:EXT3"/>
    <mergeCell ref="EXU3:EXV3"/>
    <mergeCell ref="EXW3:EXX3"/>
    <mergeCell ref="EXA3:EXB3"/>
    <mergeCell ref="EXC3:EXD3"/>
    <mergeCell ref="EXE3:EXF3"/>
    <mergeCell ref="EXG3:EXH3"/>
    <mergeCell ref="EXI3:EXJ3"/>
    <mergeCell ref="EXK3:EXL3"/>
    <mergeCell ref="EWO3:EWP3"/>
    <mergeCell ref="EWQ3:EWR3"/>
    <mergeCell ref="EWS3:EWT3"/>
    <mergeCell ref="EWU3:EWV3"/>
    <mergeCell ref="EWW3:EWX3"/>
    <mergeCell ref="EWY3:EWZ3"/>
    <mergeCell ref="EWC3:EWD3"/>
    <mergeCell ref="EWE3:EWF3"/>
    <mergeCell ref="EWG3:EWH3"/>
    <mergeCell ref="EWI3:EWJ3"/>
    <mergeCell ref="EWK3:EWL3"/>
    <mergeCell ref="EWM3:EWN3"/>
    <mergeCell ref="EVQ3:EVR3"/>
    <mergeCell ref="EVS3:EVT3"/>
    <mergeCell ref="EVU3:EVV3"/>
    <mergeCell ref="EVW3:EVX3"/>
    <mergeCell ref="EVY3:EVZ3"/>
    <mergeCell ref="EWA3:EWB3"/>
    <mergeCell ref="EVE3:EVF3"/>
    <mergeCell ref="EVG3:EVH3"/>
    <mergeCell ref="EVI3:EVJ3"/>
    <mergeCell ref="EVK3:EVL3"/>
    <mergeCell ref="EVM3:EVN3"/>
    <mergeCell ref="EVO3:EVP3"/>
    <mergeCell ref="EUS3:EUT3"/>
    <mergeCell ref="EUU3:EUV3"/>
    <mergeCell ref="EUW3:EUX3"/>
    <mergeCell ref="EUY3:EUZ3"/>
    <mergeCell ref="EVA3:EVB3"/>
    <mergeCell ref="EVC3:EVD3"/>
    <mergeCell ref="EUG3:EUH3"/>
    <mergeCell ref="EUI3:EUJ3"/>
    <mergeCell ref="EUK3:EUL3"/>
    <mergeCell ref="EUM3:EUN3"/>
    <mergeCell ref="EUO3:EUP3"/>
    <mergeCell ref="EUQ3:EUR3"/>
    <mergeCell ref="ETU3:ETV3"/>
    <mergeCell ref="ETW3:ETX3"/>
    <mergeCell ref="ETY3:ETZ3"/>
    <mergeCell ref="EUA3:EUB3"/>
    <mergeCell ref="EUC3:EUD3"/>
    <mergeCell ref="EUE3:EUF3"/>
    <mergeCell ref="ETI3:ETJ3"/>
    <mergeCell ref="ETK3:ETL3"/>
    <mergeCell ref="ETM3:ETN3"/>
    <mergeCell ref="ETO3:ETP3"/>
    <mergeCell ref="ETQ3:ETR3"/>
    <mergeCell ref="ETS3:ETT3"/>
    <mergeCell ref="ESW3:ESX3"/>
    <mergeCell ref="ESY3:ESZ3"/>
    <mergeCell ref="ETA3:ETB3"/>
    <mergeCell ref="ETC3:ETD3"/>
    <mergeCell ref="ETE3:ETF3"/>
    <mergeCell ref="ETG3:ETH3"/>
    <mergeCell ref="ESK3:ESL3"/>
    <mergeCell ref="ESM3:ESN3"/>
    <mergeCell ref="ESO3:ESP3"/>
    <mergeCell ref="ESQ3:ESR3"/>
    <mergeCell ref="ESS3:EST3"/>
    <mergeCell ref="ESU3:ESV3"/>
    <mergeCell ref="ERY3:ERZ3"/>
    <mergeCell ref="ESA3:ESB3"/>
    <mergeCell ref="ESC3:ESD3"/>
    <mergeCell ref="ESE3:ESF3"/>
    <mergeCell ref="ESG3:ESH3"/>
    <mergeCell ref="ESI3:ESJ3"/>
    <mergeCell ref="ERM3:ERN3"/>
    <mergeCell ref="ERO3:ERP3"/>
    <mergeCell ref="ERQ3:ERR3"/>
    <mergeCell ref="ERS3:ERT3"/>
    <mergeCell ref="ERU3:ERV3"/>
    <mergeCell ref="ERW3:ERX3"/>
    <mergeCell ref="ERA3:ERB3"/>
    <mergeCell ref="ERC3:ERD3"/>
    <mergeCell ref="ERE3:ERF3"/>
    <mergeCell ref="ERG3:ERH3"/>
    <mergeCell ref="ERI3:ERJ3"/>
    <mergeCell ref="ERK3:ERL3"/>
    <mergeCell ref="EQO3:EQP3"/>
    <mergeCell ref="EQQ3:EQR3"/>
    <mergeCell ref="EQS3:EQT3"/>
    <mergeCell ref="EQU3:EQV3"/>
    <mergeCell ref="EQW3:EQX3"/>
    <mergeCell ref="EQY3:EQZ3"/>
    <mergeCell ref="EQC3:EQD3"/>
    <mergeCell ref="EQE3:EQF3"/>
    <mergeCell ref="EQG3:EQH3"/>
    <mergeCell ref="EQI3:EQJ3"/>
    <mergeCell ref="EQK3:EQL3"/>
    <mergeCell ref="EQM3:EQN3"/>
    <mergeCell ref="EPQ3:EPR3"/>
    <mergeCell ref="EPS3:EPT3"/>
    <mergeCell ref="EPU3:EPV3"/>
    <mergeCell ref="EPW3:EPX3"/>
    <mergeCell ref="EPY3:EPZ3"/>
    <mergeCell ref="EQA3:EQB3"/>
    <mergeCell ref="EPE3:EPF3"/>
    <mergeCell ref="EPG3:EPH3"/>
    <mergeCell ref="EPI3:EPJ3"/>
    <mergeCell ref="EPK3:EPL3"/>
    <mergeCell ref="EPM3:EPN3"/>
    <mergeCell ref="EPO3:EPP3"/>
    <mergeCell ref="EOS3:EOT3"/>
    <mergeCell ref="EOU3:EOV3"/>
    <mergeCell ref="EOW3:EOX3"/>
    <mergeCell ref="EOY3:EOZ3"/>
    <mergeCell ref="EPA3:EPB3"/>
    <mergeCell ref="EPC3:EPD3"/>
    <mergeCell ref="EOG3:EOH3"/>
    <mergeCell ref="EOI3:EOJ3"/>
    <mergeCell ref="EOK3:EOL3"/>
    <mergeCell ref="EOM3:EON3"/>
    <mergeCell ref="EOO3:EOP3"/>
    <mergeCell ref="EOQ3:EOR3"/>
    <mergeCell ref="ENU3:ENV3"/>
    <mergeCell ref="ENW3:ENX3"/>
    <mergeCell ref="ENY3:ENZ3"/>
    <mergeCell ref="EOA3:EOB3"/>
    <mergeCell ref="EOC3:EOD3"/>
    <mergeCell ref="EOE3:EOF3"/>
    <mergeCell ref="ENI3:ENJ3"/>
    <mergeCell ref="ENK3:ENL3"/>
    <mergeCell ref="ENM3:ENN3"/>
    <mergeCell ref="ENO3:ENP3"/>
    <mergeCell ref="ENQ3:ENR3"/>
    <mergeCell ref="ENS3:ENT3"/>
    <mergeCell ref="EMW3:EMX3"/>
    <mergeCell ref="EMY3:EMZ3"/>
    <mergeCell ref="ENA3:ENB3"/>
    <mergeCell ref="ENC3:END3"/>
    <mergeCell ref="ENE3:ENF3"/>
    <mergeCell ref="ENG3:ENH3"/>
    <mergeCell ref="EMK3:EML3"/>
    <mergeCell ref="EMM3:EMN3"/>
    <mergeCell ref="EMO3:EMP3"/>
    <mergeCell ref="EMQ3:EMR3"/>
    <mergeCell ref="EMS3:EMT3"/>
    <mergeCell ref="EMU3:EMV3"/>
    <mergeCell ref="ELY3:ELZ3"/>
    <mergeCell ref="EMA3:EMB3"/>
    <mergeCell ref="EMC3:EMD3"/>
    <mergeCell ref="EME3:EMF3"/>
    <mergeCell ref="EMG3:EMH3"/>
    <mergeCell ref="EMI3:EMJ3"/>
    <mergeCell ref="ELM3:ELN3"/>
    <mergeCell ref="ELO3:ELP3"/>
    <mergeCell ref="ELQ3:ELR3"/>
    <mergeCell ref="ELS3:ELT3"/>
    <mergeCell ref="ELU3:ELV3"/>
    <mergeCell ref="ELW3:ELX3"/>
    <mergeCell ref="ELA3:ELB3"/>
    <mergeCell ref="ELC3:ELD3"/>
    <mergeCell ref="ELE3:ELF3"/>
    <mergeCell ref="ELG3:ELH3"/>
    <mergeCell ref="ELI3:ELJ3"/>
    <mergeCell ref="ELK3:ELL3"/>
    <mergeCell ref="EKO3:EKP3"/>
    <mergeCell ref="EKQ3:EKR3"/>
    <mergeCell ref="EKS3:EKT3"/>
    <mergeCell ref="EKU3:EKV3"/>
    <mergeCell ref="EKW3:EKX3"/>
    <mergeCell ref="EKY3:EKZ3"/>
    <mergeCell ref="EKC3:EKD3"/>
    <mergeCell ref="EKE3:EKF3"/>
    <mergeCell ref="EKG3:EKH3"/>
    <mergeCell ref="EKI3:EKJ3"/>
    <mergeCell ref="EKK3:EKL3"/>
    <mergeCell ref="EKM3:EKN3"/>
    <mergeCell ref="EJQ3:EJR3"/>
    <mergeCell ref="EJS3:EJT3"/>
    <mergeCell ref="EJU3:EJV3"/>
    <mergeCell ref="EJW3:EJX3"/>
    <mergeCell ref="EJY3:EJZ3"/>
    <mergeCell ref="EKA3:EKB3"/>
    <mergeCell ref="EJE3:EJF3"/>
    <mergeCell ref="EJG3:EJH3"/>
    <mergeCell ref="EJI3:EJJ3"/>
    <mergeCell ref="EJK3:EJL3"/>
    <mergeCell ref="EJM3:EJN3"/>
    <mergeCell ref="EJO3:EJP3"/>
    <mergeCell ref="EIS3:EIT3"/>
    <mergeCell ref="EIU3:EIV3"/>
    <mergeCell ref="EIW3:EIX3"/>
    <mergeCell ref="EIY3:EIZ3"/>
    <mergeCell ref="EJA3:EJB3"/>
    <mergeCell ref="EJC3:EJD3"/>
    <mergeCell ref="EIG3:EIH3"/>
    <mergeCell ref="EII3:EIJ3"/>
    <mergeCell ref="EIK3:EIL3"/>
    <mergeCell ref="EIM3:EIN3"/>
    <mergeCell ref="EIO3:EIP3"/>
    <mergeCell ref="EIQ3:EIR3"/>
    <mergeCell ref="EHU3:EHV3"/>
    <mergeCell ref="EHW3:EHX3"/>
    <mergeCell ref="EHY3:EHZ3"/>
    <mergeCell ref="EIA3:EIB3"/>
    <mergeCell ref="EIC3:EID3"/>
    <mergeCell ref="EIE3:EIF3"/>
    <mergeCell ref="EHI3:EHJ3"/>
    <mergeCell ref="EHK3:EHL3"/>
    <mergeCell ref="EHM3:EHN3"/>
    <mergeCell ref="EHO3:EHP3"/>
    <mergeCell ref="EHQ3:EHR3"/>
    <mergeCell ref="EHS3:EHT3"/>
    <mergeCell ref="EGW3:EGX3"/>
    <mergeCell ref="EGY3:EGZ3"/>
    <mergeCell ref="EHA3:EHB3"/>
    <mergeCell ref="EHC3:EHD3"/>
    <mergeCell ref="EHE3:EHF3"/>
    <mergeCell ref="EHG3:EHH3"/>
    <mergeCell ref="EGK3:EGL3"/>
    <mergeCell ref="EGM3:EGN3"/>
    <mergeCell ref="EGO3:EGP3"/>
    <mergeCell ref="EGQ3:EGR3"/>
    <mergeCell ref="EGS3:EGT3"/>
    <mergeCell ref="EGU3:EGV3"/>
    <mergeCell ref="EFY3:EFZ3"/>
    <mergeCell ref="EGA3:EGB3"/>
    <mergeCell ref="EGC3:EGD3"/>
    <mergeCell ref="EGE3:EGF3"/>
    <mergeCell ref="EGG3:EGH3"/>
    <mergeCell ref="EGI3:EGJ3"/>
    <mergeCell ref="EFM3:EFN3"/>
    <mergeCell ref="EFO3:EFP3"/>
    <mergeCell ref="EFQ3:EFR3"/>
    <mergeCell ref="EFS3:EFT3"/>
    <mergeCell ref="EFU3:EFV3"/>
    <mergeCell ref="EFW3:EFX3"/>
    <mergeCell ref="EFA3:EFB3"/>
    <mergeCell ref="EFC3:EFD3"/>
    <mergeCell ref="EFE3:EFF3"/>
    <mergeCell ref="EFG3:EFH3"/>
    <mergeCell ref="EFI3:EFJ3"/>
    <mergeCell ref="EFK3:EFL3"/>
    <mergeCell ref="EEO3:EEP3"/>
    <mergeCell ref="EEQ3:EER3"/>
    <mergeCell ref="EES3:EET3"/>
    <mergeCell ref="EEU3:EEV3"/>
    <mergeCell ref="EEW3:EEX3"/>
    <mergeCell ref="EEY3:EEZ3"/>
    <mergeCell ref="EEC3:EED3"/>
    <mergeCell ref="EEE3:EEF3"/>
    <mergeCell ref="EEG3:EEH3"/>
    <mergeCell ref="EEI3:EEJ3"/>
    <mergeCell ref="EEK3:EEL3"/>
    <mergeCell ref="EEM3:EEN3"/>
    <mergeCell ref="EDQ3:EDR3"/>
    <mergeCell ref="EDS3:EDT3"/>
    <mergeCell ref="EDU3:EDV3"/>
    <mergeCell ref="EDW3:EDX3"/>
    <mergeCell ref="EDY3:EDZ3"/>
    <mergeCell ref="EEA3:EEB3"/>
    <mergeCell ref="EDE3:EDF3"/>
    <mergeCell ref="EDG3:EDH3"/>
    <mergeCell ref="EDI3:EDJ3"/>
    <mergeCell ref="EDK3:EDL3"/>
    <mergeCell ref="EDM3:EDN3"/>
    <mergeCell ref="EDO3:EDP3"/>
    <mergeCell ref="ECS3:ECT3"/>
    <mergeCell ref="ECU3:ECV3"/>
    <mergeCell ref="ECW3:ECX3"/>
    <mergeCell ref="ECY3:ECZ3"/>
    <mergeCell ref="EDA3:EDB3"/>
    <mergeCell ref="EDC3:EDD3"/>
    <mergeCell ref="ECG3:ECH3"/>
    <mergeCell ref="ECI3:ECJ3"/>
    <mergeCell ref="ECK3:ECL3"/>
    <mergeCell ref="ECM3:ECN3"/>
    <mergeCell ref="ECO3:ECP3"/>
    <mergeCell ref="ECQ3:ECR3"/>
    <mergeCell ref="EBU3:EBV3"/>
    <mergeCell ref="EBW3:EBX3"/>
    <mergeCell ref="EBY3:EBZ3"/>
    <mergeCell ref="ECA3:ECB3"/>
    <mergeCell ref="ECC3:ECD3"/>
    <mergeCell ref="ECE3:ECF3"/>
    <mergeCell ref="EBI3:EBJ3"/>
    <mergeCell ref="EBK3:EBL3"/>
    <mergeCell ref="EBM3:EBN3"/>
    <mergeCell ref="EBO3:EBP3"/>
    <mergeCell ref="EBQ3:EBR3"/>
    <mergeCell ref="EBS3:EBT3"/>
    <mergeCell ref="EAW3:EAX3"/>
    <mergeCell ref="EAY3:EAZ3"/>
    <mergeCell ref="EBA3:EBB3"/>
    <mergeCell ref="EBC3:EBD3"/>
    <mergeCell ref="EBE3:EBF3"/>
    <mergeCell ref="EBG3:EBH3"/>
    <mergeCell ref="EAK3:EAL3"/>
    <mergeCell ref="EAM3:EAN3"/>
    <mergeCell ref="EAO3:EAP3"/>
    <mergeCell ref="EAQ3:EAR3"/>
    <mergeCell ref="EAS3:EAT3"/>
    <mergeCell ref="EAU3:EAV3"/>
    <mergeCell ref="DZY3:DZZ3"/>
    <mergeCell ref="EAA3:EAB3"/>
    <mergeCell ref="EAC3:EAD3"/>
    <mergeCell ref="EAE3:EAF3"/>
    <mergeCell ref="EAG3:EAH3"/>
    <mergeCell ref="EAI3:EAJ3"/>
    <mergeCell ref="DZM3:DZN3"/>
    <mergeCell ref="DZO3:DZP3"/>
    <mergeCell ref="DZQ3:DZR3"/>
    <mergeCell ref="DZS3:DZT3"/>
    <mergeCell ref="DZU3:DZV3"/>
    <mergeCell ref="DZW3:DZX3"/>
    <mergeCell ref="DZA3:DZB3"/>
    <mergeCell ref="DZC3:DZD3"/>
    <mergeCell ref="DZE3:DZF3"/>
    <mergeCell ref="DZG3:DZH3"/>
    <mergeCell ref="DZI3:DZJ3"/>
    <mergeCell ref="DZK3:DZL3"/>
    <mergeCell ref="DYO3:DYP3"/>
    <mergeCell ref="DYQ3:DYR3"/>
    <mergeCell ref="DYS3:DYT3"/>
    <mergeCell ref="DYU3:DYV3"/>
    <mergeCell ref="DYW3:DYX3"/>
    <mergeCell ref="DYY3:DYZ3"/>
    <mergeCell ref="DYC3:DYD3"/>
    <mergeCell ref="DYE3:DYF3"/>
    <mergeCell ref="DYG3:DYH3"/>
    <mergeCell ref="DYI3:DYJ3"/>
    <mergeCell ref="DYK3:DYL3"/>
    <mergeCell ref="DYM3:DYN3"/>
    <mergeCell ref="DXQ3:DXR3"/>
    <mergeCell ref="DXS3:DXT3"/>
    <mergeCell ref="DXU3:DXV3"/>
    <mergeCell ref="DXW3:DXX3"/>
    <mergeCell ref="DXY3:DXZ3"/>
    <mergeCell ref="DYA3:DYB3"/>
    <mergeCell ref="DXE3:DXF3"/>
    <mergeCell ref="DXG3:DXH3"/>
    <mergeCell ref="DXI3:DXJ3"/>
    <mergeCell ref="DXK3:DXL3"/>
    <mergeCell ref="DXM3:DXN3"/>
    <mergeCell ref="DXO3:DXP3"/>
    <mergeCell ref="DWS3:DWT3"/>
    <mergeCell ref="DWU3:DWV3"/>
    <mergeCell ref="DWW3:DWX3"/>
    <mergeCell ref="DWY3:DWZ3"/>
    <mergeCell ref="DXA3:DXB3"/>
    <mergeCell ref="DXC3:DXD3"/>
    <mergeCell ref="DWG3:DWH3"/>
    <mergeCell ref="DWI3:DWJ3"/>
    <mergeCell ref="DWK3:DWL3"/>
    <mergeCell ref="DWM3:DWN3"/>
    <mergeCell ref="DWO3:DWP3"/>
    <mergeCell ref="DWQ3:DWR3"/>
    <mergeCell ref="DVU3:DVV3"/>
    <mergeCell ref="DVW3:DVX3"/>
    <mergeCell ref="DVY3:DVZ3"/>
    <mergeCell ref="DWA3:DWB3"/>
    <mergeCell ref="DWC3:DWD3"/>
    <mergeCell ref="DWE3:DWF3"/>
    <mergeCell ref="DVI3:DVJ3"/>
    <mergeCell ref="DVK3:DVL3"/>
    <mergeCell ref="DVM3:DVN3"/>
    <mergeCell ref="DVO3:DVP3"/>
    <mergeCell ref="DVQ3:DVR3"/>
    <mergeCell ref="DVS3:DVT3"/>
    <mergeCell ref="DUW3:DUX3"/>
    <mergeCell ref="DUY3:DUZ3"/>
    <mergeCell ref="DVA3:DVB3"/>
    <mergeCell ref="DVC3:DVD3"/>
    <mergeCell ref="DVE3:DVF3"/>
    <mergeCell ref="DVG3:DVH3"/>
    <mergeCell ref="DUK3:DUL3"/>
    <mergeCell ref="DUM3:DUN3"/>
    <mergeCell ref="DUO3:DUP3"/>
    <mergeCell ref="DUQ3:DUR3"/>
    <mergeCell ref="DUS3:DUT3"/>
    <mergeCell ref="DUU3:DUV3"/>
    <mergeCell ref="DTY3:DTZ3"/>
    <mergeCell ref="DUA3:DUB3"/>
    <mergeCell ref="DUC3:DUD3"/>
    <mergeCell ref="DUE3:DUF3"/>
    <mergeCell ref="DUG3:DUH3"/>
    <mergeCell ref="DUI3:DUJ3"/>
    <mergeCell ref="DTM3:DTN3"/>
    <mergeCell ref="DTO3:DTP3"/>
    <mergeCell ref="DTQ3:DTR3"/>
    <mergeCell ref="DTS3:DTT3"/>
    <mergeCell ref="DTU3:DTV3"/>
    <mergeCell ref="DTW3:DTX3"/>
    <mergeCell ref="DTA3:DTB3"/>
    <mergeCell ref="DTC3:DTD3"/>
    <mergeCell ref="DTE3:DTF3"/>
    <mergeCell ref="DTG3:DTH3"/>
    <mergeCell ref="DTI3:DTJ3"/>
    <mergeCell ref="DTK3:DTL3"/>
    <mergeCell ref="DSO3:DSP3"/>
    <mergeCell ref="DSQ3:DSR3"/>
    <mergeCell ref="DSS3:DST3"/>
    <mergeCell ref="DSU3:DSV3"/>
    <mergeCell ref="DSW3:DSX3"/>
    <mergeCell ref="DSY3:DSZ3"/>
    <mergeCell ref="DSC3:DSD3"/>
    <mergeCell ref="DSE3:DSF3"/>
    <mergeCell ref="DSG3:DSH3"/>
    <mergeCell ref="DSI3:DSJ3"/>
    <mergeCell ref="DSK3:DSL3"/>
    <mergeCell ref="DSM3:DSN3"/>
    <mergeCell ref="DRQ3:DRR3"/>
    <mergeCell ref="DRS3:DRT3"/>
    <mergeCell ref="DRU3:DRV3"/>
    <mergeCell ref="DRW3:DRX3"/>
    <mergeCell ref="DRY3:DRZ3"/>
    <mergeCell ref="DSA3:DSB3"/>
    <mergeCell ref="DRE3:DRF3"/>
    <mergeCell ref="DRG3:DRH3"/>
    <mergeCell ref="DRI3:DRJ3"/>
    <mergeCell ref="DRK3:DRL3"/>
    <mergeCell ref="DRM3:DRN3"/>
    <mergeCell ref="DRO3:DRP3"/>
    <mergeCell ref="DQS3:DQT3"/>
    <mergeCell ref="DQU3:DQV3"/>
    <mergeCell ref="DQW3:DQX3"/>
    <mergeCell ref="DQY3:DQZ3"/>
    <mergeCell ref="DRA3:DRB3"/>
    <mergeCell ref="DRC3:DRD3"/>
    <mergeCell ref="DQG3:DQH3"/>
    <mergeCell ref="DQI3:DQJ3"/>
    <mergeCell ref="DQK3:DQL3"/>
    <mergeCell ref="DQM3:DQN3"/>
    <mergeCell ref="DQO3:DQP3"/>
    <mergeCell ref="DQQ3:DQR3"/>
    <mergeCell ref="DPU3:DPV3"/>
    <mergeCell ref="DPW3:DPX3"/>
    <mergeCell ref="DPY3:DPZ3"/>
    <mergeCell ref="DQA3:DQB3"/>
    <mergeCell ref="DQC3:DQD3"/>
    <mergeCell ref="DQE3:DQF3"/>
    <mergeCell ref="DPI3:DPJ3"/>
    <mergeCell ref="DPK3:DPL3"/>
    <mergeCell ref="DPM3:DPN3"/>
    <mergeCell ref="DPO3:DPP3"/>
    <mergeCell ref="DPQ3:DPR3"/>
    <mergeCell ref="DPS3:DPT3"/>
    <mergeCell ref="DOW3:DOX3"/>
    <mergeCell ref="DOY3:DOZ3"/>
    <mergeCell ref="DPA3:DPB3"/>
    <mergeCell ref="DPC3:DPD3"/>
    <mergeCell ref="DPE3:DPF3"/>
    <mergeCell ref="DPG3:DPH3"/>
    <mergeCell ref="DOK3:DOL3"/>
    <mergeCell ref="DOM3:DON3"/>
    <mergeCell ref="DOO3:DOP3"/>
    <mergeCell ref="DOQ3:DOR3"/>
    <mergeCell ref="DOS3:DOT3"/>
    <mergeCell ref="DOU3:DOV3"/>
    <mergeCell ref="DNY3:DNZ3"/>
    <mergeCell ref="DOA3:DOB3"/>
    <mergeCell ref="DOC3:DOD3"/>
    <mergeCell ref="DOE3:DOF3"/>
    <mergeCell ref="DOG3:DOH3"/>
    <mergeCell ref="DOI3:DOJ3"/>
    <mergeCell ref="DNM3:DNN3"/>
    <mergeCell ref="DNO3:DNP3"/>
    <mergeCell ref="DNQ3:DNR3"/>
    <mergeCell ref="DNS3:DNT3"/>
    <mergeCell ref="DNU3:DNV3"/>
    <mergeCell ref="DNW3:DNX3"/>
    <mergeCell ref="DNA3:DNB3"/>
    <mergeCell ref="DNC3:DND3"/>
    <mergeCell ref="DNE3:DNF3"/>
    <mergeCell ref="DNG3:DNH3"/>
    <mergeCell ref="DNI3:DNJ3"/>
    <mergeCell ref="DNK3:DNL3"/>
    <mergeCell ref="DMO3:DMP3"/>
    <mergeCell ref="DMQ3:DMR3"/>
    <mergeCell ref="DMS3:DMT3"/>
    <mergeCell ref="DMU3:DMV3"/>
    <mergeCell ref="DMW3:DMX3"/>
    <mergeCell ref="DMY3:DMZ3"/>
    <mergeCell ref="DMC3:DMD3"/>
    <mergeCell ref="DME3:DMF3"/>
    <mergeCell ref="DMG3:DMH3"/>
    <mergeCell ref="DMI3:DMJ3"/>
    <mergeCell ref="DMK3:DML3"/>
    <mergeCell ref="DMM3:DMN3"/>
    <mergeCell ref="DLQ3:DLR3"/>
    <mergeCell ref="DLS3:DLT3"/>
    <mergeCell ref="DLU3:DLV3"/>
    <mergeCell ref="DLW3:DLX3"/>
    <mergeCell ref="DLY3:DLZ3"/>
    <mergeCell ref="DMA3:DMB3"/>
    <mergeCell ref="DLE3:DLF3"/>
    <mergeCell ref="DLG3:DLH3"/>
    <mergeCell ref="DLI3:DLJ3"/>
    <mergeCell ref="DLK3:DLL3"/>
    <mergeCell ref="DLM3:DLN3"/>
    <mergeCell ref="DLO3:DLP3"/>
    <mergeCell ref="DKS3:DKT3"/>
    <mergeCell ref="DKU3:DKV3"/>
    <mergeCell ref="DKW3:DKX3"/>
    <mergeCell ref="DKY3:DKZ3"/>
    <mergeCell ref="DLA3:DLB3"/>
    <mergeCell ref="DLC3:DLD3"/>
    <mergeCell ref="DKG3:DKH3"/>
    <mergeCell ref="DKI3:DKJ3"/>
    <mergeCell ref="DKK3:DKL3"/>
    <mergeCell ref="DKM3:DKN3"/>
    <mergeCell ref="DKO3:DKP3"/>
    <mergeCell ref="DKQ3:DKR3"/>
    <mergeCell ref="DJU3:DJV3"/>
    <mergeCell ref="DJW3:DJX3"/>
    <mergeCell ref="DJY3:DJZ3"/>
    <mergeCell ref="DKA3:DKB3"/>
    <mergeCell ref="DKC3:DKD3"/>
    <mergeCell ref="DKE3:DKF3"/>
    <mergeCell ref="DJI3:DJJ3"/>
    <mergeCell ref="DJK3:DJL3"/>
    <mergeCell ref="DJM3:DJN3"/>
    <mergeCell ref="DJO3:DJP3"/>
    <mergeCell ref="DJQ3:DJR3"/>
    <mergeCell ref="DJS3:DJT3"/>
    <mergeCell ref="DIW3:DIX3"/>
    <mergeCell ref="DIY3:DIZ3"/>
    <mergeCell ref="DJA3:DJB3"/>
    <mergeCell ref="DJC3:DJD3"/>
    <mergeCell ref="DJE3:DJF3"/>
    <mergeCell ref="DJG3:DJH3"/>
    <mergeCell ref="DIK3:DIL3"/>
    <mergeCell ref="DIM3:DIN3"/>
    <mergeCell ref="DIO3:DIP3"/>
    <mergeCell ref="DIQ3:DIR3"/>
    <mergeCell ref="DIS3:DIT3"/>
    <mergeCell ref="DIU3:DIV3"/>
    <mergeCell ref="DHY3:DHZ3"/>
    <mergeCell ref="DIA3:DIB3"/>
    <mergeCell ref="DIC3:DID3"/>
    <mergeCell ref="DIE3:DIF3"/>
    <mergeCell ref="DIG3:DIH3"/>
    <mergeCell ref="DII3:DIJ3"/>
    <mergeCell ref="DHM3:DHN3"/>
    <mergeCell ref="DHO3:DHP3"/>
    <mergeCell ref="DHQ3:DHR3"/>
    <mergeCell ref="DHS3:DHT3"/>
    <mergeCell ref="DHU3:DHV3"/>
    <mergeCell ref="DHW3:DHX3"/>
    <mergeCell ref="DHA3:DHB3"/>
    <mergeCell ref="DHC3:DHD3"/>
    <mergeCell ref="DHE3:DHF3"/>
    <mergeCell ref="DHG3:DHH3"/>
    <mergeCell ref="DHI3:DHJ3"/>
    <mergeCell ref="DHK3:DHL3"/>
    <mergeCell ref="DGO3:DGP3"/>
    <mergeCell ref="DGQ3:DGR3"/>
    <mergeCell ref="DGS3:DGT3"/>
    <mergeCell ref="DGU3:DGV3"/>
    <mergeCell ref="DGW3:DGX3"/>
    <mergeCell ref="DGY3:DGZ3"/>
    <mergeCell ref="DGC3:DGD3"/>
    <mergeCell ref="DGE3:DGF3"/>
    <mergeCell ref="DGG3:DGH3"/>
    <mergeCell ref="DGI3:DGJ3"/>
    <mergeCell ref="DGK3:DGL3"/>
    <mergeCell ref="DGM3:DGN3"/>
    <mergeCell ref="DFQ3:DFR3"/>
    <mergeCell ref="DFS3:DFT3"/>
    <mergeCell ref="DFU3:DFV3"/>
    <mergeCell ref="DFW3:DFX3"/>
    <mergeCell ref="DFY3:DFZ3"/>
    <mergeCell ref="DGA3:DGB3"/>
    <mergeCell ref="DFE3:DFF3"/>
    <mergeCell ref="DFG3:DFH3"/>
    <mergeCell ref="DFI3:DFJ3"/>
    <mergeCell ref="DFK3:DFL3"/>
    <mergeCell ref="DFM3:DFN3"/>
    <mergeCell ref="DFO3:DFP3"/>
    <mergeCell ref="DES3:DET3"/>
    <mergeCell ref="DEU3:DEV3"/>
    <mergeCell ref="DEW3:DEX3"/>
    <mergeCell ref="DEY3:DEZ3"/>
    <mergeCell ref="DFA3:DFB3"/>
    <mergeCell ref="DFC3:DFD3"/>
    <mergeCell ref="DEG3:DEH3"/>
    <mergeCell ref="DEI3:DEJ3"/>
    <mergeCell ref="DEK3:DEL3"/>
    <mergeCell ref="DEM3:DEN3"/>
    <mergeCell ref="DEO3:DEP3"/>
    <mergeCell ref="DEQ3:DER3"/>
    <mergeCell ref="DDU3:DDV3"/>
    <mergeCell ref="DDW3:DDX3"/>
    <mergeCell ref="DDY3:DDZ3"/>
    <mergeCell ref="DEA3:DEB3"/>
    <mergeCell ref="DEC3:DED3"/>
    <mergeCell ref="DEE3:DEF3"/>
    <mergeCell ref="DDI3:DDJ3"/>
    <mergeCell ref="DDK3:DDL3"/>
    <mergeCell ref="DDM3:DDN3"/>
    <mergeCell ref="DDO3:DDP3"/>
    <mergeCell ref="DDQ3:DDR3"/>
    <mergeCell ref="DDS3:DDT3"/>
    <mergeCell ref="DCW3:DCX3"/>
    <mergeCell ref="DCY3:DCZ3"/>
    <mergeCell ref="DDA3:DDB3"/>
    <mergeCell ref="DDC3:DDD3"/>
    <mergeCell ref="DDE3:DDF3"/>
    <mergeCell ref="DDG3:DDH3"/>
    <mergeCell ref="DCK3:DCL3"/>
    <mergeCell ref="DCM3:DCN3"/>
    <mergeCell ref="DCO3:DCP3"/>
    <mergeCell ref="DCQ3:DCR3"/>
    <mergeCell ref="DCS3:DCT3"/>
    <mergeCell ref="DCU3:DCV3"/>
    <mergeCell ref="DBY3:DBZ3"/>
    <mergeCell ref="DCA3:DCB3"/>
    <mergeCell ref="DCC3:DCD3"/>
    <mergeCell ref="DCE3:DCF3"/>
    <mergeCell ref="DCG3:DCH3"/>
    <mergeCell ref="DCI3:DCJ3"/>
    <mergeCell ref="DBM3:DBN3"/>
    <mergeCell ref="DBO3:DBP3"/>
    <mergeCell ref="DBQ3:DBR3"/>
    <mergeCell ref="DBS3:DBT3"/>
    <mergeCell ref="DBU3:DBV3"/>
    <mergeCell ref="DBW3:DBX3"/>
    <mergeCell ref="DBA3:DBB3"/>
    <mergeCell ref="DBC3:DBD3"/>
    <mergeCell ref="DBE3:DBF3"/>
    <mergeCell ref="DBG3:DBH3"/>
    <mergeCell ref="DBI3:DBJ3"/>
    <mergeCell ref="DBK3:DBL3"/>
    <mergeCell ref="DAO3:DAP3"/>
    <mergeCell ref="DAQ3:DAR3"/>
    <mergeCell ref="DAS3:DAT3"/>
    <mergeCell ref="DAU3:DAV3"/>
    <mergeCell ref="DAW3:DAX3"/>
    <mergeCell ref="DAY3:DAZ3"/>
    <mergeCell ref="DAC3:DAD3"/>
    <mergeCell ref="DAE3:DAF3"/>
    <mergeCell ref="DAG3:DAH3"/>
    <mergeCell ref="DAI3:DAJ3"/>
    <mergeCell ref="DAK3:DAL3"/>
    <mergeCell ref="DAM3:DAN3"/>
    <mergeCell ref="CZQ3:CZR3"/>
    <mergeCell ref="CZS3:CZT3"/>
    <mergeCell ref="CZU3:CZV3"/>
    <mergeCell ref="CZW3:CZX3"/>
    <mergeCell ref="CZY3:CZZ3"/>
    <mergeCell ref="DAA3:DAB3"/>
    <mergeCell ref="CZE3:CZF3"/>
    <mergeCell ref="CZG3:CZH3"/>
    <mergeCell ref="CZI3:CZJ3"/>
    <mergeCell ref="CZK3:CZL3"/>
    <mergeCell ref="CZM3:CZN3"/>
    <mergeCell ref="CZO3:CZP3"/>
    <mergeCell ref="CYS3:CYT3"/>
    <mergeCell ref="CYU3:CYV3"/>
    <mergeCell ref="CYW3:CYX3"/>
    <mergeCell ref="CYY3:CYZ3"/>
    <mergeCell ref="CZA3:CZB3"/>
    <mergeCell ref="CZC3:CZD3"/>
    <mergeCell ref="CYG3:CYH3"/>
    <mergeCell ref="CYI3:CYJ3"/>
    <mergeCell ref="CYK3:CYL3"/>
    <mergeCell ref="CYM3:CYN3"/>
    <mergeCell ref="CYO3:CYP3"/>
    <mergeCell ref="CYQ3:CYR3"/>
    <mergeCell ref="CXU3:CXV3"/>
    <mergeCell ref="CXW3:CXX3"/>
    <mergeCell ref="CXY3:CXZ3"/>
    <mergeCell ref="CYA3:CYB3"/>
    <mergeCell ref="CYC3:CYD3"/>
    <mergeCell ref="CYE3:CYF3"/>
    <mergeCell ref="CXI3:CXJ3"/>
    <mergeCell ref="CXK3:CXL3"/>
    <mergeCell ref="CXM3:CXN3"/>
    <mergeCell ref="CXO3:CXP3"/>
    <mergeCell ref="CXQ3:CXR3"/>
    <mergeCell ref="CXS3:CXT3"/>
    <mergeCell ref="CWW3:CWX3"/>
    <mergeCell ref="CWY3:CWZ3"/>
    <mergeCell ref="CXA3:CXB3"/>
    <mergeCell ref="CXC3:CXD3"/>
    <mergeCell ref="CXE3:CXF3"/>
    <mergeCell ref="CXG3:CXH3"/>
    <mergeCell ref="CWK3:CWL3"/>
    <mergeCell ref="CWM3:CWN3"/>
    <mergeCell ref="CWO3:CWP3"/>
    <mergeCell ref="CWQ3:CWR3"/>
    <mergeCell ref="CWS3:CWT3"/>
    <mergeCell ref="CWU3:CWV3"/>
    <mergeCell ref="CVY3:CVZ3"/>
    <mergeCell ref="CWA3:CWB3"/>
    <mergeCell ref="CWC3:CWD3"/>
    <mergeCell ref="CWE3:CWF3"/>
    <mergeCell ref="CWG3:CWH3"/>
    <mergeCell ref="CWI3:CWJ3"/>
    <mergeCell ref="CVM3:CVN3"/>
    <mergeCell ref="CVO3:CVP3"/>
    <mergeCell ref="CVQ3:CVR3"/>
    <mergeCell ref="CVS3:CVT3"/>
    <mergeCell ref="CVU3:CVV3"/>
    <mergeCell ref="CVW3:CVX3"/>
    <mergeCell ref="CVA3:CVB3"/>
    <mergeCell ref="CVC3:CVD3"/>
    <mergeCell ref="CVE3:CVF3"/>
    <mergeCell ref="CVG3:CVH3"/>
    <mergeCell ref="CVI3:CVJ3"/>
    <mergeCell ref="CVK3:CVL3"/>
    <mergeCell ref="CUO3:CUP3"/>
    <mergeCell ref="CUQ3:CUR3"/>
    <mergeCell ref="CUS3:CUT3"/>
    <mergeCell ref="CUU3:CUV3"/>
    <mergeCell ref="CUW3:CUX3"/>
    <mergeCell ref="CUY3:CUZ3"/>
    <mergeCell ref="CUC3:CUD3"/>
    <mergeCell ref="CUE3:CUF3"/>
    <mergeCell ref="CUG3:CUH3"/>
    <mergeCell ref="CUI3:CUJ3"/>
    <mergeCell ref="CUK3:CUL3"/>
    <mergeCell ref="CUM3:CUN3"/>
    <mergeCell ref="CTQ3:CTR3"/>
    <mergeCell ref="CTS3:CTT3"/>
    <mergeCell ref="CTU3:CTV3"/>
    <mergeCell ref="CTW3:CTX3"/>
    <mergeCell ref="CTY3:CTZ3"/>
    <mergeCell ref="CUA3:CUB3"/>
    <mergeCell ref="CTE3:CTF3"/>
    <mergeCell ref="CTG3:CTH3"/>
    <mergeCell ref="CTI3:CTJ3"/>
    <mergeCell ref="CTK3:CTL3"/>
    <mergeCell ref="CTM3:CTN3"/>
    <mergeCell ref="CTO3:CTP3"/>
    <mergeCell ref="CSS3:CST3"/>
    <mergeCell ref="CSU3:CSV3"/>
    <mergeCell ref="CSW3:CSX3"/>
    <mergeCell ref="CSY3:CSZ3"/>
    <mergeCell ref="CTA3:CTB3"/>
    <mergeCell ref="CTC3:CTD3"/>
    <mergeCell ref="CSG3:CSH3"/>
    <mergeCell ref="CSI3:CSJ3"/>
    <mergeCell ref="CSK3:CSL3"/>
    <mergeCell ref="CSM3:CSN3"/>
    <mergeCell ref="CSO3:CSP3"/>
    <mergeCell ref="CSQ3:CSR3"/>
    <mergeCell ref="CRU3:CRV3"/>
    <mergeCell ref="CRW3:CRX3"/>
    <mergeCell ref="CRY3:CRZ3"/>
    <mergeCell ref="CSA3:CSB3"/>
    <mergeCell ref="CSC3:CSD3"/>
    <mergeCell ref="CSE3:CSF3"/>
    <mergeCell ref="CRI3:CRJ3"/>
    <mergeCell ref="CRK3:CRL3"/>
    <mergeCell ref="CRM3:CRN3"/>
    <mergeCell ref="CRO3:CRP3"/>
    <mergeCell ref="CRQ3:CRR3"/>
    <mergeCell ref="CRS3:CRT3"/>
    <mergeCell ref="CQW3:CQX3"/>
    <mergeCell ref="CQY3:CQZ3"/>
    <mergeCell ref="CRA3:CRB3"/>
    <mergeCell ref="CRC3:CRD3"/>
    <mergeCell ref="CRE3:CRF3"/>
    <mergeCell ref="CRG3:CRH3"/>
    <mergeCell ref="CQK3:CQL3"/>
    <mergeCell ref="CQM3:CQN3"/>
    <mergeCell ref="CQO3:CQP3"/>
    <mergeCell ref="CQQ3:CQR3"/>
    <mergeCell ref="CQS3:CQT3"/>
    <mergeCell ref="CQU3:CQV3"/>
    <mergeCell ref="CPY3:CPZ3"/>
    <mergeCell ref="CQA3:CQB3"/>
    <mergeCell ref="CQC3:CQD3"/>
    <mergeCell ref="CQE3:CQF3"/>
    <mergeCell ref="CQG3:CQH3"/>
    <mergeCell ref="CQI3:CQJ3"/>
    <mergeCell ref="CPM3:CPN3"/>
    <mergeCell ref="CPO3:CPP3"/>
    <mergeCell ref="CPQ3:CPR3"/>
    <mergeCell ref="CPS3:CPT3"/>
    <mergeCell ref="CPU3:CPV3"/>
    <mergeCell ref="CPW3:CPX3"/>
    <mergeCell ref="CPA3:CPB3"/>
    <mergeCell ref="CPC3:CPD3"/>
    <mergeCell ref="CPE3:CPF3"/>
    <mergeCell ref="CPG3:CPH3"/>
    <mergeCell ref="CPI3:CPJ3"/>
    <mergeCell ref="CPK3:CPL3"/>
    <mergeCell ref="COO3:COP3"/>
    <mergeCell ref="COQ3:COR3"/>
    <mergeCell ref="COS3:COT3"/>
    <mergeCell ref="COU3:COV3"/>
    <mergeCell ref="COW3:COX3"/>
    <mergeCell ref="COY3:COZ3"/>
    <mergeCell ref="COC3:COD3"/>
    <mergeCell ref="COE3:COF3"/>
    <mergeCell ref="COG3:COH3"/>
    <mergeCell ref="COI3:COJ3"/>
    <mergeCell ref="COK3:COL3"/>
    <mergeCell ref="COM3:CON3"/>
    <mergeCell ref="CNQ3:CNR3"/>
    <mergeCell ref="CNS3:CNT3"/>
    <mergeCell ref="CNU3:CNV3"/>
    <mergeCell ref="CNW3:CNX3"/>
    <mergeCell ref="CNY3:CNZ3"/>
    <mergeCell ref="COA3:COB3"/>
    <mergeCell ref="CNE3:CNF3"/>
    <mergeCell ref="CNG3:CNH3"/>
    <mergeCell ref="CNI3:CNJ3"/>
    <mergeCell ref="CNK3:CNL3"/>
    <mergeCell ref="CNM3:CNN3"/>
    <mergeCell ref="CNO3:CNP3"/>
    <mergeCell ref="CMS3:CMT3"/>
    <mergeCell ref="CMU3:CMV3"/>
    <mergeCell ref="CMW3:CMX3"/>
    <mergeCell ref="CMY3:CMZ3"/>
    <mergeCell ref="CNA3:CNB3"/>
    <mergeCell ref="CNC3:CND3"/>
    <mergeCell ref="CMG3:CMH3"/>
    <mergeCell ref="CMI3:CMJ3"/>
    <mergeCell ref="CMK3:CML3"/>
    <mergeCell ref="CMM3:CMN3"/>
    <mergeCell ref="CMO3:CMP3"/>
    <mergeCell ref="CMQ3:CMR3"/>
    <mergeCell ref="CLU3:CLV3"/>
    <mergeCell ref="CLW3:CLX3"/>
    <mergeCell ref="CLY3:CLZ3"/>
    <mergeCell ref="CMA3:CMB3"/>
    <mergeCell ref="CMC3:CMD3"/>
    <mergeCell ref="CME3:CMF3"/>
    <mergeCell ref="CLI3:CLJ3"/>
    <mergeCell ref="CLK3:CLL3"/>
    <mergeCell ref="CLM3:CLN3"/>
    <mergeCell ref="CLO3:CLP3"/>
    <mergeCell ref="CLQ3:CLR3"/>
    <mergeCell ref="CLS3:CLT3"/>
    <mergeCell ref="CKW3:CKX3"/>
    <mergeCell ref="CKY3:CKZ3"/>
    <mergeCell ref="CLA3:CLB3"/>
    <mergeCell ref="CLC3:CLD3"/>
    <mergeCell ref="CLE3:CLF3"/>
    <mergeCell ref="CLG3:CLH3"/>
    <mergeCell ref="CKK3:CKL3"/>
    <mergeCell ref="CKM3:CKN3"/>
    <mergeCell ref="CKO3:CKP3"/>
    <mergeCell ref="CKQ3:CKR3"/>
    <mergeCell ref="CKS3:CKT3"/>
    <mergeCell ref="CKU3:CKV3"/>
    <mergeCell ref="CJY3:CJZ3"/>
    <mergeCell ref="CKA3:CKB3"/>
    <mergeCell ref="CKC3:CKD3"/>
    <mergeCell ref="CKE3:CKF3"/>
    <mergeCell ref="CKG3:CKH3"/>
    <mergeCell ref="CKI3:CKJ3"/>
    <mergeCell ref="CJM3:CJN3"/>
    <mergeCell ref="CJO3:CJP3"/>
    <mergeCell ref="CJQ3:CJR3"/>
    <mergeCell ref="CJS3:CJT3"/>
    <mergeCell ref="CJU3:CJV3"/>
    <mergeCell ref="CJW3:CJX3"/>
    <mergeCell ref="CJA3:CJB3"/>
    <mergeCell ref="CJC3:CJD3"/>
    <mergeCell ref="CJE3:CJF3"/>
    <mergeCell ref="CJG3:CJH3"/>
    <mergeCell ref="CJI3:CJJ3"/>
    <mergeCell ref="CJK3:CJL3"/>
    <mergeCell ref="CIO3:CIP3"/>
    <mergeCell ref="CIQ3:CIR3"/>
    <mergeCell ref="CIS3:CIT3"/>
    <mergeCell ref="CIU3:CIV3"/>
    <mergeCell ref="CIW3:CIX3"/>
    <mergeCell ref="CIY3:CIZ3"/>
    <mergeCell ref="CIC3:CID3"/>
    <mergeCell ref="CIE3:CIF3"/>
    <mergeCell ref="CIG3:CIH3"/>
    <mergeCell ref="CII3:CIJ3"/>
    <mergeCell ref="CIK3:CIL3"/>
    <mergeCell ref="CIM3:CIN3"/>
    <mergeCell ref="CHQ3:CHR3"/>
    <mergeCell ref="CHS3:CHT3"/>
    <mergeCell ref="CHU3:CHV3"/>
    <mergeCell ref="CHW3:CHX3"/>
    <mergeCell ref="CHY3:CHZ3"/>
    <mergeCell ref="CIA3:CIB3"/>
    <mergeCell ref="CHE3:CHF3"/>
    <mergeCell ref="CHG3:CHH3"/>
    <mergeCell ref="CHI3:CHJ3"/>
    <mergeCell ref="CHK3:CHL3"/>
    <mergeCell ref="CHM3:CHN3"/>
    <mergeCell ref="CHO3:CHP3"/>
    <mergeCell ref="CGS3:CGT3"/>
    <mergeCell ref="CGU3:CGV3"/>
    <mergeCell ref="CGW3:CGX3"/>
    <mergeCell ref="CGY3:CGZ3"/>
    <mergeCell ref="CHA3:CHB3"/>
    <mergeCell ref="CHC3:CHD3"/>
    <mergeCell ref="CGG3:CGH3"/>
    <mergeCell ref="CGI3:CGJ3"/>
    <mergeCell ref="CGK3:CGL3"/>
    <mergeCell ref="CGM3:CGN3"/>
    <mergeCell ref="CGO3:CGP3"/>
    <mergeCell ref="CGQ3:CGR3"/>
    <mergeCell ref="CFU3:CFV3"/>
    <mergeCell ref="CFW3:CFX3"/>
    <mergeCell ref="CFY3:CFZ3"/>
    <mergeCell ref="CGA3:CGB3"/>
    <mergeCell ref="CGC3:CGD3"/>
    <mergeCell ref="CGE3:CGF3"/>
    <mergeCell ref="CFI3:CFJ3"/>
    <mergeCell ref="CFK3:CFL3"/>
    <mergeCell ref="CFM3:CFN3"/>
    <mergeCell ref="CFO3:CFP3"/>
    <mergeCell ref="CFQ3:CFR3"/>
    <mergeCell ref="CFS3:CFT3"/>
    <mergeCell ref="CEW3:CEX3"/>
    <mergeCell ref="CEY3:CEZ3"/>
    <mergeCell ref="CFA3:CFB3"/>
    <mergeCell ref="CFC3:CFD3"/>
    <mergeCell ref="CFE3:CFF3"/>
    <mergeCell ref="CFG3:CFH3"/>
    <mergeCell ref="CEK3:CEL3"/>
    <mergeCell ref="CEM3:CEN3"/>
    <mergeCell ref="CEO3:CEP3"/>
    <mergeCell ref="CEQ3:CER3"/>
    <mergeCell ref="CES3:CET3"/>
    <mergeCell ref="CEU3:CEV3"/>
    <mergeCell ref="CDY3:CDZ3"/>
    <mergeCell ref="CEA3:CEB3"/>
    <mergeCell ref="CEC3:CED3"/>
    <mergeCell ref="CEE3:CEF3"/>
    <mergeCell ref="CEG3:CEH3"/>
    <mergeCell ref="CEI3:CEJ3"/>
    <mergeCell ref="CDM3:CDN3"/>
    <mergeCell ref="CDO3:CDP3"/>
    <mergeCell ref="CDQ3:CDR3"/>
    <mergeCell ref="CDS3:CDT3"/>
    <mergeCell ref="CDU3:CDV3"/>
    <mergeCell ref="CDW3:CDX3"/>
    <mergeCell ref="CDA3:CDB3"/>
    <mergeCell ref="CDC3:CDD3"/>
    <mergeCell ref="CDE3:CDF3"/>
    <mergeCell ref="CDG3:CDH3"/>
    <mergeCell ref="CDI3:CDJ3"/>
    <mergeCell ref="CDK3:CDL3"/>
    <mergeCell ref="CCO3:CCP3"/>
    <mergeCell ref="CCQ3:CCR3"/>
    <mergeCell ref="CCS3:CCT3"/>
    <mergeCell ref="CCU3:CCV3"/>
    <mergeCell ref="CCW3:CCX3"/>
    <mergeCell ref="CCY3:CCZ3"/>
    <mergeCell ref="CCC3:CCD3"/>
    <mergeCell ref="CCE3:CCF3"/>
    <mergeCell ref="CCG3:CCH3"/>
    <mergeCell ref="CCI3:CCJ3"/>
    <mergeCell ref="CCK3:CCL3"/>
    <mergeCell ref="CCM3:CCN3"/>
    <mergeCell ref="CBQ3:CBR3"/>
    <mergeCell ref="CBS3:CBT3"/>
    <mergeCell ref="CBU3:CBV3"/>
    <mergeCell ref="CBW3:CBX3"/>
    <mergeCell ref="CBY3:CBZ3"/>
    <mergeCell ref="CCA3:CCB3"/>
    <mergeCell ref="CBE3:CBF3"/>
    <mergeCell ref="CBG3:CBH3"/>
    <mergeCell ref="CBI3:CBJ3"/>
    <mergeCell ref="CBK3:CBL3"/>
    <mergeCell ref="CBM3:CBN3"/>
    <mergeCell ref="CBO3:CBP3"/>
    <mergeCell ref="CAS3:CAT3"/>
    <mergeCell ref="CAU3:CAV3"/>
    <mergeCell ref="CAW3:CAX3"/>
    <mergeCell ref="CAY3:CAZ3"/>
    <mergeCell ref="CBA3:CBB3"/>
    <mergeCell ref="CBC3:CBD3"/>
    <mergeCell ref="CAG3:CAH3"/>
    <mergeCell ref="CAI3:CAJ3"/>
    <mergeCell ref="CAK3:CAL3"/>
    <mergeCell ref="CAM3:CAN3"/>
    <mergeCell ref="CAO3:CAP3"/>
    <mergeCell ref="CAQ3:CAR3"/>
    <mergeCell ref="BZU3:BZV3"/>
    <mergeCell ref="BZW3:BZX3"/>
    <mergeCell ref="BZY3:BZZ3"/>
    <mergeCell ref="CAA3:CAB3"/>
    <mergeCell ref="CAC3:CAD3"/>
    <mergeCell ref="CAE3:CAF3"/>
    <mergeCell ref="BZI3:BZJ3"/>
    <mergeCell ref="BZK3:BZL3"/>
    <mergeCell ref="BZM3:BZN3"/>
    <mergeCell ref="BZO3:BZP3"/>
    <mergeCell ref="BZQ3:BZR3"/>
    <mergeCell ref="BZS3:BZT3"/>
    <mergeCell ref="BYW3:BYX3"/>
    <mergeCell ref="BYY3:BYZ3"/>
    <mergeCell ref="BZA3:BZB3"/>
    <mergeCell ref="BZC3:BZD3"/>
    <mergeCell ref="BZE3:BZF3"/>
    <mergeCell ref="BZG3:BZH3"/>
    <mergeCell ref="BYK3:BYL3"/>
    <mergeCell ref="BYM3:BYN3"/>
    <mergeCell ref="BYO3:BYP3"/>
    <mergeCell ref="BYQ3:BYR3"/>
    <mergeCell ref="BYS3:BYT3"/>
    <mergeCell ref="BYU3:BYV3"/>
    <mergeCell ref="BXY3:BXZ3"/>
    <mergeCell ref="BYA3:BYB3"/>
    <mergeCell ref="BYC3:BYD3"/>
    <mergeCell ref="BYE3:BYF3"/>
    <mergeCell ref="BYG3:BYH3"/>
    <mergeCell ref="BYI3:BYJ3"/>
    <mergeCell ref="BXM3:BXN3"/>
    <mergeCell ref="BXO3:BXP3"/>
    <mergeCell ref="BXQ3:BXR3"/>
    <mergeCell ref="BXS3:BXT3"/>
    <mergeCell ref="BXU3:BXV3"/>
    <mergeCell ref="BXW3:BXX3"/>
    <mergeCell ref="BXA3:BXB3"/>
    <mergeCell ref="BXC3:BXD3"/>
    <mergeCell ref="BXE3:BXF3"/>
    <mergeCell ref="BXG3:BXH3"/>
    <mergeCell ref="BXI3:BXJ3"/>
    <mergeCell ref="BXK3:BXL3"/>
    <mergeCell ref="BWO3:BWP3"/>
    <mergeCell ref="BWQ3:BWR3"/>
    <mergeCell ref="BWS3:BWT3"/>
    <mergeCell ref="BWU3:BWV3"/>
    <mergeCell ref="BWW3:BWX3"/>
    <mergeCell ref="BWY3:BWZ3"/>
    <mergeCell ref="BWC3:BWD3"/>
    <mergeCell ref="BWE3:BWF3"/>
    <mergeCell ref="BWG3:BWH3"/>
    <mergeCell ref="BWI3:BWJ3"/>
    <mergeCell ref="BWK3:BWL3"/>
    <mergeCell ref="BWM3:BWN3"/>
    <mergeCell ref="BVQ3:BVR3"/>
    <mergeCell ref="BVS3:BVT3"/>
    <mergeCell ref="BVU3:BVV3"/>
    <mergeCell ref="BVW3:BVX3"/>
    <mergeCell ref="BVY3:BVZ3"/>
    <mergeCell ref="BWA3:BWB3"/>
    <mergeCell ref="BVE3:BVF3"/>
    <mergeCell ref="BVG3:BVH3"/>
    <mergeCell ref="BVI3:BVJ3"/>
    <mergeCell ref="BVK3:BVL3"/>
    <mergeCell ref="BVM3:BVN3"/>
    <mergeCell ref="BVO3:BVP3"/>
    <mergeCell ref="BUS3:BUT3"/>
    <mergeCell ref="BUU3:BUV3"/>
    <mergeCell ref="BUW3:BUX3"/>
    <mergeCell ref="BUY3:BUZ3"/>
    <mergeCell ref="BVA3:BVB3"/>
    <mergeCell ref="BVC3:BVD3"/>
    <mergeCell ref="BUG3:BUH3"/>
    <mergeCell ref="BUI3:BUJ3"/>
    <mergeCell ref="BUK3:BUL3"/>
    <mergeCell ref="BUM3:BUN3"/>
    <mergeCell ref="BUO3:BUP3"/>
    <mergeCell ref="BUQ3:BUR3"/>
    <mergeCell ref="BTU3:BTV3"/>
    <mergeCell ref="BTW3:BTX3"/>
    <mergeCell ref="BTY3:BTZ3"/>
    <mergeCell ref="BUA3:BUB3"/>
    <mergeCell ref="BUC3:BUD3"/>
    <mergeCell ref="BUE3:BUF3"/>
    <mergeCell ref="BTI3:BTJ3"/>
    <mergeCell ref="BTK3:BTL3"/>
    <mergeCell ref="BTM3:BTN3"/>
    <mergeCell ref="BTO3:BTP3"/>
    <mergeCell ref="BTQ3:BTR3"/>
    <mergeCell ref="BTS3:BTT3"/>
    <mergeCell ref="BSW3:BSX3"/>
    <mergeCell ref="BSY3:BSZ3"/>
    <mergeCell ref="BTA3:BTB3"/>
    <mergeCell ref="BTC3:BTD3"/>
    <mergeCell ref="BTE3:BTF3"/>
    <mergeCell ref="BTG3:BTH3"/>
    <mergeCell ref="BSK3:BSL3"/>
    <mergeCell ref="BSM3:BSN3"/>
    <mergeCell ref="BSO3:BSP3"/>
    <mergeCell ref="BSQ3:BSR3"/>
    <mergeCell ref="BSS3:BST3"/>
    <mergeCell ref="BSU3:BSV3"/>
    <mergeCell ref="BRY3:BRZ3"/>
    <mergeCell ref="BSA3:BSB3"/>
    <mergeCell ref="BSC3:BSD3"/>
    <mergeCell ref="BSE3:BSF3"/>
    <mergeCell ref="BSG3:BSH3"/>
    <mergeCell ref="BSI3:BSJ3"/>
    <mergeCell ref="BRM3:BRN3"/>
    <mergeCell ref="BRO3:BRP3"/>
    <mergeCell ref="BRQ3:BRR3"/>
    <mergeCell ref="BRS3:BRT3"/>
    <mergeCell ref="BRU3:BRV3"/>
    <mergeCell ref="BRW3:BRX3"/>
    <mergeCell ref="BRA3:BRB3"/>
    <mergeCell ref="BRC3:BRD3"/>
    <mergeCell ref="BRE3:BRF3"/>
    <mergeCell ref="BRG3:BRH3"/>
    <mergeCell ref="BRI3:BRJ3"/>
    <mergeCell ref="BRK3:BRL3"/>
    <mergeCell ref="BQO3:BQP3"/>
    <mergeCell ref="BQQ3:BQR3"/>
    <mergeCell ref="BQS3:BQT3"/>
    <mergeCell ref="BQU3:BQV3"/>
    <mergeCell ref="BQW3:BQX3"/>
    <mergeCell ref="BQY3:BQZ3"/>
    <mergeCell ref="BQC3:BQD3"/>
    <mergeCell ref="BQE3:BQF3"/>
    <mergeCell ref="BQG3:BQH3"/>
    <mergeCell ref="BQI3:BQJ3"/>
    <mergeCell ref="BQK3:BQL3"/>
    <mergeCell ref="BQM3:BQN3"/>
    <mergeCell ref="BPQ3:BPR3"/>
    <mergeCell ref="BPS3:BPT3"/>
    <mergeCell ref="BPU3:BPV3"/>
    <mergeCell ref="BPW3:BPX3"/>
    <mergeCell ref="BPY3:BPZ3"/>
    <mergeCell ref="BQA3:BQB3"/>
    <mergeCell ref="BPE3:BPF3"/>
    <mergeCell ref="BPG3:BPH3"/>
    <mergeCell ref="BPI3:BPJ3"/>
    <mergeCell ref="BPK3:BPL3"/>
    <mergeCell ref="BPM3:BPN3"/>
    <mergeCell ref="BPO3:BPP3"/>
    <mergeCell ref="BOS3:BOT3"/>
    <mergeCell ref="BOU3:BOV3"/>
    <mergeCell ref="BOW3:BOX3"/>
    <mergeCell ref="BOY3:BOZ3"/>
    <mergeCell ref="BPA3:BPB3"/>
    <mergeCell ref="BPC3:BPD3"/>
    <mergeCell ref="BOG3:BOH3"/>
    <mergeCell ref="BOI3:BOJ3"/>
    <mergeCell ref="BOK3:BOL3"/>
    <mergeCell ref="BOM3:BON3"/>
    <mergeCell ref="BOO3:BOP3"/>
    <mergeCell ref="BOQ3:BOR3"/>
    <mergeCell ref="BNU3:BNV3"/>
    <mergeCell ref="BNW3:BNX3"/>
    <mergeCell ref="BNY3:BNZ3"/>
    <mergeCell ref="BOA3:BOB3"/>
    <mergeCell ref="BOC3:BOD3"/>
    <mergeCell ref="BOE3:BOF3"/>
    <mergeCell ref="BNI3:BNJ3"/>
    <mergeCell ref="BNK3:BNL3"/>
    <mergeCell ref="BNM3:BNN3"/>
    <mergeCell ref="BNO3:BNP3"/>
    <mergeCell ref="BNQ3:BNR3"/>
    <mergeCell ref="BNS3:BNT3"/>
    <mergeCell ref="BMW3:BMX3"/>
    <mergeCell ref="BMY3:BMZ3"/>
    <mergeCell ref="BNA3:BNB3"/>
    <mergeCell ref="BNC3:BND3"/>
    <mergeCell ref="BNE3:BNF3"/>
    <mergeCell ref="BNG3:BNH3"/>
    <mergeCell ref="BMK3:BML3"/>
    <mergeCell ref="BMM3:BMN3"/>
    <mergeCell ref="BMO3:BMP3"/>
    <mergeCell ref="BMQ3:BMR3"/>
    <mergeCell ref="BMS3:BMT3"/>
    <mergeCell ref="BMU3:BMV3"/>
    <mergeCell ref="BLY3:BLZ3"/>
    <mergeCell ref="BMA3:BMB3"/>
    <mergeCell ref="BMC3:BMD3"/>
    <mergeCell ref="BME3:BMF3"/>
    <mergeCell ref="BMG3:BMH3"/>
    <mergeCell ref="BMI3:BMJ3"/>
    <mergeCell ref="BLM3:BLN3"/>
    <mergeCell ref="BLO3:BLP3"/>
    <mergeCell ref="BLQ3:BLR3"/>
    <mergeCell ref="BLS3:BLT3"/>
    <mergeCell ref="BLU3:BLV3"/>
    <mergeCell ref="BLW3:BLX3"/>
    <mergeCell ref="BLA3:BLB3"/>
    <mergeCell ref="BLC3:BLD3"/>
    <mergeCell ref="BLE3:BLF3"/>
    <mergeCell ref="BLG3:BLH3"/>
    <mergeCell ref="BLI3:BLJ3"/>
    <mergeCell ref="BLK3:BLL3"/>
    <mergeCell ref="BKO3:BKP3"/>
    <mergeCell ref="BKQ3:BKR3"/>
    <mergeCell ref="BKS3:BKT3"/>
    <mergeCell ref="BKU3:BKV3"/>
    <mergeCell ref="BKW3:BKX3"/>
    <mergeCell ref="BKY3:BKZ3"/>
    <mergeCell ref="BKC3:BKD3"/>
    <mergeCell ref="BKE3:BKF3"/>
    <mergeCell ref="BKG3:BKH3"/>
    <mergeCell ref="BKI3:BKJ3"/>
    <mergeCell ref="BKK3:BKL3"/>
    <mergeCell ref="BKM3:BKN3"/>
    <mergeCell ref="BJQ3:BJR3"/>
    <mergeCell ref="BJS3:BJT3"/>
    <mergeCell ref="BJU3:BJV3"/>
    <mergeCell ref="BJW3:BJX3"/>
    <mergeCell ref="BJY3:BJZ3"/>
    <mergeCell ref="BKA3:BKB3"/>
    <mergeCell ref="BJE3:BJF3"/>
    <mergeCell ref="BJG3:BJH3"/>
    <mergeCell ref="BJI3:BJJ3"/>
    <mergeCell ref="BJK3:BJL3"/>
    <mergeCell ref="BJM3:BJN3"/>
    <mergeCell ref="BJO3:BJP3"/>
    <mergeCell ref="BIS3:BIT3"/>
    <mergeCell ref="BIU3:BIV3"/>
    <mergeCell ref="BIW3:BIX3"/>
    <mergeCell ref="BIY3:BIZ3"/>
    <mergeCell ref="BJA3:BJB3"/>
    <mergeCell ref="BJC3:BJD3"/>
    <mergeCell ref="BIG3:BIH3"/>
    <mergeCell ref="BII3:BIJ3"/>
    <mergeCell ref="BIK3:BIL3"/>
    <mergeCell ref="BIM3:BIN3"/>
    <mergeCell ref="BIO3:BIP3"/>
    <mergeCell ref="BIQ3:BIR3"/>
    <mergeCell ref="BHU3:BHV3"/>
    <mergeCell ref="BHW3:BHX3"/>
    <mergeCell ref="BHY3:BHZ3"/>
    <mergeCell ref="BIA3:BIB3"/>
    <mergeCell ref="BIC3:BID3"/>
    <mergeCell ref="BIE3:BIF3"/>
    <mergeCell ref="BHI3:BHJ3"/>
    <mergeCell ref="BHK3:BHL3"/>
    <mergeCell ref="BHM3:BHN3"/>
    <mergeCell ref="BHO3:BHP3"/>
    <mergeCell ref="BHQ3:BHR3"/>
    <mergeCell ref="BHS3:BHT3"/>
    <mergeCell ref="BGW3:BGX3"/>
    <mergeCell ref="BGY3:BGZ3"/>
    <mergeCell ref="BHA3:BHB3"/>
    <mergeCell ref="BHC3:BHD3"/>
    <mergeCell ref="BHE3:BHF3"/>
    <mergeCell ref="BHG3:BHH3"/>
    <mergeCell ref="BGK3:BGL3"/>
    <mergeCell ref="BGM3:BGN3"/>
    <mergeCell ref="BGO3:BGP3"/>
    <mergeCell ref="BGQ3:BGR3"/>
    <mergeCell ref="BGS3:BGT3"/>
    <mergeCell ref="BGU3:BGV3"/>
    <mergeCell ref="BFY3:BFZ3"/>
    <mergeCell ref="BGA3:BGB3"/>
    <mergeCell ref="BGC3:BGD3"/>
    <mergeCell ref="BGE3:BGF3"/>
    <mergeCell ref="BGG3:BGH3"/>
    <mergeCell ref="BGI3:BGJ3"/>
    <mergeCell ref="BFM3:BFN3"/>
    <mergeCell ref="BFO3:BFP3"/>
    <mergeCell ref="BFQ3:BFR3"/>
    <mergeCell ref="BFS3:BFT3"/>
    <mergeCell ref="BFU3:BFV3"/>
    <mergeCell ref="BFW3:BFX3"/>
    <mergeCell ref="BFA3:BFB3"/>
    <mergeCell ref="BFC3:BFD3"/>
    <mergeCell ref="BFE3:BFF3"/>
    <mergeCell ref="BFG3:BFH3"/>
    <mergeCell ref="BFI3:BFJ3"/>
    <mergeCell ref="BFK3:BFL3"/>
    <mergeCell ref="BEO3:BEP3"/>
    <mergeCell ref="BEQ3:BER3"/>
    <mergeCell ref="BES3:BET3"/>
    <mergeCell ref="BEU3:BEV3"/>
    <mergeCell ref="BEW3:BEX3"/>
    <mergeCell ref="BEY3:BEZ3"/>
    <mergeCell ref="BEC3:BED3"/>
    <mergeCell ref="BEE3:BEF3"/>
    <mergeCell ref="BEG3:BEH3"/>
    <mergeCell ref="BEI3:BEJ3"/>
    <mergeCell ref="BEK3:BEL3"/>
    <mergeCell ref="BEM3:BEN3"/>
    <mergeCell ref="BDQ3:BDR3"/>
    <mergeCell ref="BDS3:BDT3"/>
    <mergeCell ref="BDU3:BDV3"/>
    <mergeCell ref="BDW3:BDX3"/>
    <mergeCell ref="BDY3:BDZ3"/>
    <mergeCell ref="BEA3:BEB3"/>
    <mergeCell ref="BDE3:BDF3"/>
    <mergeCell ref="BDG3:BDH3"/>
    <mergeCell ref="BDI3:BDJ3"/>
    <mergeCell ref="BDK3:BDL3"/>
    <mergeCell ref="BDM3:BDN3"/>
    <mergeCell ref="BDO3:BDP3"/>
    <mergeCell ref="BCS3:BCT3"/>
    <mergeCell ref="BCU3:BCV3"/>
    <mergeCell ref="BCW3:BCX3"/>
    <mergeCell ref="BCY3:BCZ3"/>
    <mergeCell ref="BDA3:BDB3"/>
    <mergeCell ref="BDC3:BDD3"/>
    <mergeCell ref="BCG3:BCH3"/>
    <mergeCell ref="BCI3:BCJ3"/>
    <mergeCell ref="BCK3:BCL3"/>
    <mergeCell ref="BCM3:BCN3"/>
    <mergeCell ref="BCO3:BCP3"/>
    <mergeCell ref="BCQ3:BCR3"/>
    <mergeCell ref="BBU3:BBV3"/>
    <mergeCell ref="BBW3:BBX3"/>
    <mergeCell ref="BBY3:BBZ3"/>
    <mergeCell ref="BCA3:BCB3"/>
    <mergeCell ref="BCC3:BCD3"/>
    <mergeCell ref="BCE3:BCF3"/>
    <mergeCell ref="BBI3:BBJ3"/>
    <mergeCell ref="BBK3:BBL3"/>
    <mergeCell ref="BBM3:BBN3"/>
    <mergeCell ref="BBO3:BBP3"/>
    <mergeCell ref="BBQ3:BBR3"/>
    <mergeCell ref="BBS3:BBT3"/>
    <mergeCell ref="BAW3:BAX3"/>
    <mergeCell ref="BAY3:BAZ3"/>
    <mergeCell ref="BBA3:BBB3"/>
    <mergeCell ref="BBC3:BBD3"/>
    <mergeCell ref="BBE3:BBF3"/>
    <mergeCell ref="BBG3:BBH3"/>
    <mergeCell ref="BAK3:BAL3"/>
    <mergeCell ref="BAM3:BAN3"/>
    <mergeCell ref="BAO3:BAP3"/>
    <mergeCell ref="BAQ3:BAR3"/>
    <mergeCell ref="BAS3:BAT3"/>
    <mergeCell ref="BAU3:BAV3"/>
    <mergeCell ref="AZY3:AZZ3"/>
    <mergeCell ref="BAA3:BAB3"/>
    <mergeCell ref="BAC3:BAD3"/>
    <mergeCell ref="BAE3:BAF3"/>
    <mergeCell ref="BAG3:BAH3"/>
    <mergeCell ref="BAI3:BAJ3"/>
    <mergeCell ref="AZM3:AZN3"/>
    <mergeCell ref="AZO3:AZP3"/>
    <mergeCell ref="AZQ3:AZR3"/>
    <mergeCell ref="AZS3:AZT3"/>
    <mergeCell ref="AZU3:AZV3"/>
    <mergeCell ref="AZW3:AZX3"/>
    <mergeCell ref="AZA3:AZB3"/>
    <mergeCell ref="AZC3:AZD3"/>
    <mergeCell ref="AZE3:AZF3"/>
    <mergeCell ref="AZG3:AZH3"/>
    <mergeCell ref="AZI3:AZJ3"/>
    <mergeCell ref="AZK3:AZL3"/>
    <mergeCell ref="AYO3:AYP3"/>
    <mergeCell ref="AYQ3:AYR3"/>
    <mergeCell ref="AYS3:AYT3"/>
    <mergeCell ref="AYU3:AYV3"/>
    <mergeCell ref="AYW3:AYX3"/>
    <mergeCell ref="AYY3:AYZ3"/>
    <mergeCell ref="AYC3:AYD3"/>
    <mergeCell ref="AYE3:AYF3"/>
    <mergeCell ref="AYG3:AYH3"/>
    <mergeCell ref="AYI3:AYJ3"/>
    <mergeCell ref="AYK3:AYL3"/>
    <mergeCell ref="AYM3:AYN3"/>
    <mergeCell ref="AXQ3:AXR3"/>
    <mergeCell ref="AXS3:AXT3"/>
    <mergeCell ref="AXU3:AXV3"/>
    <mergeCell ref="AXW3:AXX3"/>
    <mergeCell ref="AXY3:AXZ3"/>
    <mergeCell ref="AYA3:AYB3"/>
    <mergeCell ref="AXE3:AXF3"/>
    <mergeCell ref="AXG3:AXH3"/>
    <mergeCell ref="AXI3:AXJ3"/>
    <mergeCell ref="AXK3:AXL3"/>
    <mergeCell ref="AXM3:AXN3"/>
    <mergeCell ref="AXO3:AXP3"/>
    <mergeCell ref="AWS3:AWT3"/>
    <mergeCell ref="AWU3:AWV3"/>
    <mergeCell ref="AWW3:AWX3"/>
    <mergeCell ref="AWY3:AWZ3"/>
    <mergeCell ref="AXA3:AXB3"/>
    <mergeCell ref="AXC3:AXD3"/>
    <mergeCell ref="AWG3:AWH3"/>
    <mergeCell ref="AWI3:AWJ3"/>
    <mergeCell ref="AWK3:AWL3"/>
    <mergeCell ref="AWM3:AWN3"/>
    <mergeCell ref="AWO3:AWP3"/>
    <mergeCell ref="AWQ3:AWR3"/>
    <mergeCell ref="AVU3:AVV3"/>
    <mergeCell ref="AVW3:AVX3"/>
    <mergeCell ref="AVY3:AVZ3"/>
    <mergeCell ref="AWA3:AWB3"/>
    <mergeCell ref="AWC3:AWD3"/>
    <mergeCell ref="AWE3:AWF3"/>
    <mergeCell ref="AVI3:AVJ3"/>
    <mergeCell ref="AVK3:AVL3"/>
    <mergeCell ref="AVM3:AVN3"/>
    <mergeCell ref="AVO3:AVP3"/>
    <mergeCell ref="AVQ3:AVR3"/>
    <mergeCell ref="AVS3:AVT3"/>
    <mergeCell ref="AUW3:AUX3"/>
    <mergeCell ref="AUY3:AUZ3"/>
    <mergeCell ref="AVA3:AVB3"/>
    <mergeCell ref="AVC3:AVD3"/>
    <mergeCell ref="AVE3:AVF3"/>
    <mergeCell ref="AVG3:AVH3"/>
    <mergeCell ref="AUK3:AUL3"/>
    <mergeCell ref="AUM3:AUN3"/>
    <mergeCell ref="AUO3:AUP3"/>
    <mergeCell ref="AUQ3:AUR3"/>
    <mergeCell ref="AUS3:AUT3"/>
    <mergeCell ref="AUU3:AUV3"/>
    <mergeCell ref="ATY3:ATZ3"/>
    <mergeCell ref="AUA3:AUB3"/>
    <mergeCell ref="AUC3:AUD3"/>
    <mergeCell ref="AUE3:AUF3"/>
    <mergeCell ref="AUG3:AUH3"/>
    <mergeCell ref="AUI3:AUJ3"/>
    <mergeCell ref="ATM3:ATN3"/>
    <mergeCell ref="ATO3:ATP3"/>
    <mergeCell ref="ATQ3:ATR3"/>
    <mergeCell ref="ATS3:ATT3"/>
    <mergeCell ref="ATU3:ATV3"/>
    <mergeCell ref="ATW3:ATX3"/>
    <mergeCell ref="ATA3:ATB3"/>
    <mergeCell ref="ATC3:ATD3"/>
    <mergeCell ref="ATE3:ATF3"/>
    <mergeCell ref="ATG3:ATH3"/>
    <mergeCell ref="ATI3:ATJ3"/>
    <mergeCell ref="ATK3:ATL3"/>
    <mergeCell ref="ASO3:ASP3"/>
    <mergeCell ref="ASQ3:ASR3"/>
    <mergeCell ref="ASS3:AST3"/>
    <mergeCell ref="ASU3:ASV3"/>
    <mergeCell ref="ASW3:ASX3"/>
    <mergeCell ref="ASY3:ASZ3"/>
    <mergeCell ref="ASC3:ASD3"/>
    <mergeCell ref="ASE3:ASF3"/>
    <mergeCell ref="ASG3:ASH3"/>
    <mergeCell ref="ASI3:ASJ3"/>
    <mergeCell ref="ASK3:ASL3"/>
    <mergeCell ref="ASM3:ASN3"/>
    <mergeCell ref="ARQ3:ARR3"/>
    <mergeCell ref="ARS3:ART3"/>
    <mergeCell ref="ARU3:ARV3"/>
    <mergeCell ref="ARW3:ARX3"/>
    <mergeCell ref="ARY3:ARZ3"/>
    <mergeCell ref="ASA3:ASB3"/>
    <mergeCell ref="ARE3:ARF3"/>
    <mergeCell ref="ARG3:ARH3"/>
    <mergeCell ref="ARI3:ARJ3"/>
    <mergeCell ref="ARK3:ARL3"/>
    <mergeCell ref="ARM3:ARN3"/>
    <mergeCell ref="ARO3:ARP3"/>
    <mergeCell ref="AQS3:AQT3"/>
    <mergeCell ref="AQU3:AQV3"/>
    <mergeCell ref="AQW3:AQX3"/>
    <mergeCell ref="AQY3:AQZ3"/>
    <mergeCell ref="ARA3:ARB3"/>
    <mergeCell ref="ARC3:ARD3"/>
    <mergeCell ref="AQG3:AQH3"/>
    <mergeCell ref="AQI3:AQJ3"/>
    <mergeCell ref="AQK3:AQL3"/>
    <mergeCell ref="AQM3:AQN3"/>
    <mergeCell ref="AQO3:AQP3"/>
    <mergeCell ref="AQQ3:AQR3"/>
    <mergeCell ref="APU3:APV3"/>
    <mergeCell ref="APW3:APX3"/>
    <mergeCell ref="APY3:APZ3"/>
    <mergeCell ref="AQA3:AQB3"/>
    <mergeCell ref="AQC3:AQD3"/>
    <mergeCell ref="AQE3:AQF3"/>
    <mergeCell ref="API3:APJ3"/>
    <mergeCell ref="APK3:APL3"/>
    <mergeCell ref="APM3:APN3"/>
    <mergeCell ref="APO3:APP3"/>
    <mergeCell ref="APQ3:APR3"/>
    <mergeCell ref="APS3:APT3"/>
    <mergeCell ref="AOW3:AOX3"/>
    <mergeCell ref="AOY3:AOZ3"/>
    <mergeCell ref="APA3:APB3"/>
    <mergeCell ref="APC3:APD3"/>
    <mergeCell ref="APE3:APF3"/>
    <mergeCell ref="APG3:APH3"/>
    <mergeCell ref="AOK3:AOL3"/>
    <mergeCell ref="AOM3:AON3"/>
    <mergeCell ref="AOO3:AOP3"/>
    <mergeCell ref="AOQ3:AOR3"/>
    <mergeCell ref="AOS3:AOT3"/>
    <mergeCell ref="AOU3:AOV3"/>
    <mergeCell ref="ANY3:ANZ3"/>
    <mergeCell ref="AOA3:AOB3"/>
    <mergeCell ref="AOC3:AOD3"/>
    <mergeCell ref="AOE3:AOF3"/>
    <mergeCell ref="AOG3:AOH3"/>
    <mergeCell ref="AOI3:AOJ3"/>
    <mergeCell ref="ANM3:ANN3"/>
    <mergeCell ref="ANO3:ANP3"/>
    <mergeCell ref="ANQ3:ANR3"/>
    <mergeCell ref="ANS3:ANT3"/>
    <mergeCell ref="ANU3:ANV3"/>
    <mergeCell ref="ANW3:ANX3"/>
    <mergeCell ref="ANA3:ANB3"/>
    <mergeCell ref="ANC3:AND3"/>
    <mergeCell ref="ANE3:ANF3"/>
    <mergeCell ref="ANG3:ANH3"/>
    <mergeCell ref="ANI3:ANJ3"/>
    <mergeCell ref="ANK3:ANL3"/>
    <mergeCell ref="AMO3:AMP3"/>
    <mergeCell ref="AMQ3:AMR3"/>
    <mergeCell ref="AMS3:AMT3"/>
    <mergeCell ref="AMU3:AMV3"/>
    <mergeCell ref="AMW3:AMX3"/>
    <mergeCell ref="AMY3:AMZ3"/>
    <mergeCell ref="AMC3:AMD3"/>
    <mergeCell ref="AME3:AMF3"/>
    <mergeCell ref="AMG3:AMH3"/>
    <mergeCell ref="AMI3:AMJ3"/>
    <mergeCell ref="AMK3:AML3"/>
    <mergeCell ref="AMM3:AMN3"/>
    <mergeCell ref="ALQ3:ALR3"/>
    <mergeCell ref="ALS3:ALT3"/>
    <mergeCell ref="ALU3:ALV3"/>
    <mergeCell ref="ALW3:ALX3"/>
    <mergeCell ref="ALY3:ALZ3"/>
    <mergeCell ref="AMA3:AMB3"/>
    <mergeCell ref="ALE3:ALF3"/>
    <mergeCell ref="ALG3:ALH3"/>
    <mergeCell ref="ALI3:ALJ3"/>
    <mergeCell ref="ALK3:ALL3"/>
    <mergeCell ref="ALM3:ALN3"/>
    <mergeCell ref="ALO3:ALP3"/>
    <mergeCell ref="AKS3:AKT3"/>
    <mergeCell ref="AKU3:AKV3"/>
    <mergeCell ref="AKW3:AKX3"/>
    <mergeCell ref="AKY3:AKZ3"/>
    <mergeCell ref="ALA3:ALB3"/>
    <mergeCell ref="ALC3:ALD3"/>
    <mergeCell ref="AKG3:AKH3"/>
    <mergeCell ref="AKI3:AKJ3"/>
    <mergeCell ref="AKK3:AKL3"/>
    <mergeCell ref="AKM3:AKN3"/>
    <mergeCell ref="AKO3:AKP3"/>
    <mergeCell ref="AKQ3:AKR3"/>
    <mergeCell ref="AJU3:AJV3"/>
    <mergeCell ref="AJW3:AJX3"/>
    <mergeCell ref="AJY3:AJZ3"/>
    <mergeCell ref="AKA3:AKB3"/>
    <mergeCell ref="AKC3:AKD3"/>
    <mergeCell ref="AKE3:AKF3"/>
    <mergeCell ref="AJI3:AJJ3"/>
    <mergeCell ref="AJK3:AJL3"/>
    <mergeCell ref="AJM3:AJN3"/>
    <mergeCell ref="AJO3:AJP3"/>
    <mergeCell ref="AJQ3:AJR3"/>
    <mergeCell ref="AJS3:AJT3"/>
    <mergeCell ref="AIW3:AIX3"/>
    <mergeCell ref="AIY3:AIZ3"/>
    <mergeCell ref="AJA3:AJB3"/>
    <mergeCell ref="AJC3:AJD3"/>
    <mergeCell ref="AJE3:AJF3"/>
    <mergeCell ref="AJG3:AJH3"/>
    <mergeCell ref="AIK3:AIL3"/>
    <mergeCell ref="AIM3:AIN3"/>
    <mergeCell ref="AIO3:AIP3"/>
    <mergeCell ref="AIQ3:AIR3"/>
    <mergeCell ref="AIS3:AIT3"/>
    <mergeCell ref="AIU3:AIV3"/>
    <mergeCell ref="AHY3:AHZ3"/>
    <mergeCell ref="AIA3:AIB3"/>
    <mergeCell ref="AIC3:AID3"/>
    <mergeCell ref="AIE3:AIF3"/>
    <mergeCell ref="AIG3:AIH3"/>
    <mergeCell ref="AII3:AIJ3"/>
    <mergeCell ref="AHM3:AHN3"/>
    <mergeCell ref="AHO3:AHP3"/>
    <mergeCell ref="AHQ3:AHR3"/>
    <mergeCell ref="AHS3:AHT3"/>
    <mergeCell ref="AHU3:AHV3"/>
    <mergeCell ref="AHW3:AHX3"/>
    <mergeCell ref="AHA3:AHB3"/>
    <mergeCell ref="AHC3:AHD3"/>
    <mergeCell ref="AHE3:AHF3"/>
    <mergeCell ref="AHG3:AHH3"/>
    <mergeCell ref="AHI3:AHJ3"/>
    <mergeCell ref="AHK3:AHL3"/>
    <mergeCell ref="AGO3:AGP3"/>
    <mergeCell ref="AGQ3:AGR3"/>
    <mergeCell ref="AGS3:AGT3"/>
    <mergeCell ref="AGU3:AGV3"/>
    <mergeCell ref="AGW3:AGX3"/>
    <mergeCell ref="AGY3:AGZ3"/>
    <mergeCell ref="AGC3:AGD3"/>
    <mergeCell ref="AGE3:AGF3"/>
    <mergeCell ref="AGG3:AGH3"/>
    <mergeCell ref="AGI3:AGJ3"/>
    <mergeCell ref="AGK3:AGL3"/>
    <mergeCell ref="AGM3:AGN3"/>
    <mergeCell ref="AFQ3:AFR3"/>
    <mergeCell ref="AFS3:AFT3"/>
    <mergeCell ref="AFU3:AFV3"/>
    <mergeCell ref="AFW3:AFX3"/>
    <mergeCell ref="AFY3:AFZ3"/>
    <mergeCell ref="AGA3:AGB3"/>
    <mergeCell ref="AFE3:AFF3"/>
    <mergeCell ref="AFG3:AFH3"/>
    <mergeCell ref="AFI3:AFJ3"/>
    <mergeCell ref="AFK3:AFL3"/>
    <mergeCell ref="AFM3:AFN3"/>
    <mergeCell ref="AFO3:AFP3"/>
    <mergeCell ref="AES3:AET3"/>
    <mergeCell ref="AEU3:AEV3"/>
    <mergeCell ref="AEW3:AEX3"/>
    <mergeCell ref="AEY3:AEZ3"/>
    <mergeCell ref="AFA3:AFB3"/>
    <mergeCell ref="AFC3:AFD3"/>
    <mergeCell ref="AEG3:AEH3"/>
    <mergeCell ref="AEI3:AEJ3"/>
    <mergeCell ref="AEK3:AEL3"/>
    <mergeCell ref="AEM3:AEN3"/>
    <mergeCell ref="AEO3:AEP3"/>
    <mergeCell ref="AEQ3:AER3"/>
    <mergeCell ref="ADU3:ADV3"/>
    <mergeCell ref="ADW3:ADX3"/>
    <mergeCell ref="ADY3:ADZ3"/>
    <mergeCell ref="AEA3:AEB3"/>
    <mergeCell ref="AEC3:AED3"/>
    <mergeCell ref="AEE3:AEF3"/>
    <mergeCell ref="ADI3:ADJ3"/>
    <mergeCell ref="ADK3:ADL3"/>
    <mergeCell ref="ADM3:ADN3"/>
    <mergeCell ref="ADO3:ADP3"/>
    <mergeCell ref="ADQ3:ADR3"/>
    <mergeCell ref="ADS3:ADT3"/>
    <mergeCell ref="ACW3:ACX3"/>
    <mergeCell ref="ACY3:ACZ3"/>
    <mergeCell ref="ADA3:ADB3"/>
    <mergeCell ref="ADC3:ADD3"/>
    <mergeCell ref="ADE3:ADF3"/>
    <mergeCell ref="ADG3:ADH3"/>
    <mergeCell ref="ACK3:ACL3"/>
    <mergeCell ref="ACM3:ACN3"/>
    <mergeCell ref="ACO3:ACP3"/>
    <mergeCell ref="ACQ3:ACR3"/>
    <mergeCell ref="ACS3:ACT3"/>
    <mergeCell ref="ACU3:ACV3"/>
    <mergeCell ref="ABY3:ABZ3"/>
    <mergeCell ref="ACA3:ACB3"/>
    <mergeCell ref="ACC3:ACD3"/>
    <mergeCell ref="ACE3:ACF3"/>
    <mergeCell ref="ACG3:ACH3"/>
    <mergeCell ref="ACI3:ACJ3"/>
    <mergeCell ref="ABM3:ABN3"/>
    <mergeCell ref="ABO3:ABP3"/>
    <mergeCell ref="ABQ3:ABR3"/>
    <mergeCell ref="ABS3:ABT3"/>
    <mergeCell ref="ABU3:ABV3"/>
    <mergeCell ref="ABW3:ABX3"/>
    <mergeCell ref="ABA3:ABB3"/>
    <mergeCell ref="ABC3:ABD3"/>
    <mergeCell ref="ABE3:ABF3"/>
    <mergeCell ref="ABG3:ABH3"/>
    <mergeCell ref="ABI3:ABJ3"/>
    <mergeCell ref="ABK3:ABL3"/>
    <mergeCell ref="AAO3:AAP3"/>
    <mergeCell ref="AAQ3:AAR3"/>
    <mergeCell ref="AAS3:AAT3"/>
    <mergeCell ref="AAU3:AAV3"/>
    <mergeCell ref="AAW3:AAX3"/>
    <mergeCell ref="AAY3:AAZ3"/>
    <mergeCell ref="AAC3:AAD3"/>
    <mergeCell ref="AAE3:AAF3"/>
    <mergeCell ref="AAG3:AAH3"/>
    <mergeCell ref="AAI3:AAJ3"/>
    <mergeCell ref="AAK3:AAL3"/>
    <mergeCell ref="AAM3:AAN3"/>
    <mergeCell ref="ZQ3:ZR3"/>
    <mergeCell ref="ZS3:ZT3"/>
    <mergeCell ref="ZU3:ZV3"/>
    <mergeCell ref="ZW3:ZX3"/>
    <mergeCell ref="ZY3:ZZ3"/>
    <mergeCell ref="AAA3:AAB3"/>
    <mergeCell ref="ZE3:ZF3"/>
    <mergeCell ref="ZG3:ZH3"/>
    <mergeCell ref="ZI3:ZJ3"/>
    <mergeCell ref="ZK3:ZL3"/>
    <mergeCell ref="ZM3:ZN3"/>
    <mergeCell ref="ZO3:ZP3"/>
    <mergeCell ref="YS3:YT3"/>
    <mergeCell ref="YU3:YV3"/>
    <mergeCell ref="YW3:YX3"/>
    <mergeCell ref="YY3:YZ3"/>
    <mergeCell ref="ZA3:ZB3"/>
    <mergeCell ref="ZC3:ZD3"/>
    <mergeCell ref="YG3:YH3"/>
    <mergeCell ref="YI3:YJ3"/>
    <mergeCell ref="YK3:YL3"/>
    <mergeCell ref="YM3:YN3"/>
    <mergeCell ref="YO3:YP3"/>
    <mergeCell ref="YQ3:YR3"/>
    <mergeCell ref="XU3:XV3"/>
    <mergeCell ref="XW3:XX3"/>
    <mergeCell ref="XY3:XZ3"/>
    <mergeCell ref="YA3:YB3"/>
    <mergeCell ref="YC3:YD3"/>
    <mergeCell ref="YE3:YF3"/>
    <mergeCell ref="XI3:XJ3"/>
    <mergeCell ref="XK3:XL3"/>
    <mergeCell ref="XM3:XN3"/>
    <mergeCell ref="XO3:XP3"/>
    <mergeCell ref="XQ3:XR3"/>
    <mergeCell ref="XS3:XT3"/>
    <mergeCell ref="WW3:WX3"/>
    <mergeCell ref="WY3:WZ3"/>
    <mergeCell ref="XA3:XB3"/>
    <mergeCell ref="XC3:XD3"/>
    <mergeCell ref="XE3:XF3"/>
    <mergeCell ref="XG3:XH3"/>
    <mergeCell ref="WK3:WL3"/>
    <mergeCell ref="WM3:WN3"/>
    <mergeCell ref="WO3:WP3"/>
    <mergeCell ref="WQ3:WR3"/>
    <mergeCell ref="WS3:WT3"/>
    <mergeCell ref="WU3:WV3"/>
    <mergeCell ref="VY3:VZ3"/>
    <mergeCell ref="WA3:WB3"/>
    <mergeCell ref="WC3:WD3"/>
    <mergeCell ref="WE3:WF3"/>
    <mergeCell ref="WG3:WH3"/>
    <mergeCell ref="WI3:WJ3"/>
    <mergeCell ref="VM3:VN3"/>
    <mergeCell ref="VO3:VP3"/>
    <mergeCell ref="VQ3:VR3"/>
    <mergeCell ref="VS3:VT3"/>
    <mergeCell ref="VU3:VV3"/>
    <mergeCell ref="VW3:VX3"/>
    <mergeCell ref="VA3:VB3"/>
    <mergeCell ref="VC3:VD3"/>
    <mergeCell ref="VE3:VF3"/>
    <mergeCell ref="VG3:VH3"/>
    <mergeCell ref="VI3:VJ3"/>
    <mergeCell ref="VK3:VL3"/>
    <mergeCell ref="UO3:UP3"/>
    <mergeCell ref="UQ3:UR3"/>
    <mergeCell ref="US3:UT3"/>
    <mergeCell ref="UU3:UV3"/>
    <mergeCell ref="UW3:UX3"/>
    <mergeCell ref="UY3:UZ3"/>
    <mergeCell ref="UC3:UD3"/>
    <mergeCell ref="UE3:UF3"/>
    <mergeCell ref="UG3:UH3"/>
    <mergeCell ref="UI3:UJ3"/>
    <mergeCell ref="UK3:UL3"/>
    <mergeCell ref="UM3:UN3"/>
    <mergeCell ref="TQ3:TR3"/>
    <mergeCell ref="TS3:TT3"/>
    <mergeCell ref="TU3:TV3"/>
    <mergeCell ref="TW3:TX3"/>
    <mergeCell ref="TY3:TZ3"/>
    <mergeCell ref="UA3:UB3"/>
    <mergeCell ref="TE3:TF3"/>
    <mergeCell ref="TG3:TH3"/>
    <mergeCell ref="TI3:TJ3"/>
    <mergeCell ref="TK3:TL3"/>
    <mergeCell ref="TM3:TN3"/>
    <mergeCell ref="TO3:TP3"/>
    <mergeCell ref="SS3:ST3"/>
    <mergeCell ref="SU3:SV3"/>
    <mergeCell ref="SW3:SX3"/>
    <mergeCell ref="SY3:SZ3"/>
    <mergeCell ref="TA3:TB3"/>
    <mergeCell ref="TC3:TD3"/>
    <mergeCell ref="SG3:SH3"/>
    <mergeCell ref="SI3:SJ3"/>
    <mergeCell ref="SK3:SL3"/>
    <mergeCell ref="SM3:SN3"/>
    <mergeCell ref="SO3:SP3"/>
    <mergeCell ref="SQ3:SR3"/>
    <mergeCell ref="RU3:RV3"/>
    <mergeCell ref="RW3:RX3"/>
    <mergeCell ref="RY3:RZ3"/>
    <mergeCell ref="SA3:SB3"/>
    <mergeCell ref="SC3:SD3"/>
    <mergeCell ref="SE3:SF3"/>
    <mergeCell ref="RI3:RJ3"/>
    <mergeCell ref="RK3:RL3"/>
    <mergeCell ref="RM3:RN3"/>
    <mergeCell ref="RO3:RP3"/>
    <mergeCell ref="RQ3:RR3"/>
    <mergeCell ref="RS3:RT3"/>
    <mergeCell ref="QW3:QX3"/>
    <mergeCell ref="QY3:QZ3"/>
    <mergeCell ref="RA3:RB3"/>
    <mergeCell ref="RC3:RD3"/>
    <mergeCell ref="RE3:RF3"/>
    <mergeCell ref="RG3:RH3"/>
    <mergeCell ref="QK3:QL3"/>
    <mergeCell ref="QM3:QN3"/>
    <mergeCell ref="QO3:QP3"/>
    <mergeCell ref="QQ3:QR3"/>
    <mergeCell ref="QS3:QT3"/>
    <mergeCell ref="QU3:QV3"/>
    <mergeCell ref="PY3:PZ3"/>
    <mergeCell ref="QA3:QB3"/>
    <mergeCell ref="QC3:QD3"/>
    <mergeCell ref="QE3:QF3"/>
    <mergeCell ref="QG3:QH3"/>
    <mergeCell ref="QI3:QJ3"/>
    <mergeCell ref="PM3:PN3"/>
    <mergeCell ref="PO3:PP3"/>
    <mergeCell ref="PQ3:PR3"/>
    <mergeCell ref="PS3:PT3"/>
    <mergeCell ref="PU3:PV3"/>
    <mergeCell ref="PW3:PX3"/>
    <mergeCell ref="PA3:PB3"/>
    <mergeCell ref="PC3:PD3"/>
    <mergeCell ref="PE3:PF3"/>
    <mergeCell ref="PG3:PH3"/>
    <mergeCell ref="PI3:PJ3"/>
    <mergeCell ref="PK3:PL3"/>
    <mergeCell ref="OO3:OP3"/>
    <mergeCell ref="OQ3:OR3"/>
    <mergeCell ref="OS3:OT3"/>
    <mergeCell ref="OU3:OV3"/>
    <mergeCell ref="OW3:OX3"/>
    <mergeCell ref="OY3:OZ3"/>
    <mergeCell ref="OC3:OD3"/>
    <mergeCell ref="OE3:OF3"/>
    <mergeCell ref="OG3:OH3"/>
    <mergeCell ref="OI3:OJ3"/>
    <mergeCell ref="OK3:OL3"/>
    <mergeCell ref="OM3:ON3"/>
    <mergeCell ref="NQ3:NR3"/>
    <mergeCell ref="NS3:NT3"/>
    <mergeCell ref="NU3:NV3"/>
    <mergeCell ref="NW3:NX3"/>
    <mergeCell ref="NY3:NZ3"/>
    <mergeCell ref="OA3:OB3"/>
    <mergeCell ref="NE3:NF3"/>
    <mergeCell ref="NG3:NH3"/>
    <mergeCell ref="NI3:NJ3"/>
    <mergeCell ref="NK3:NL3"/>
    <mergeCell ref="NM3:NN3"/>
    <mergeCell ref="NO3:NP3"/>
    <mergeCell ref="MS3:MT3"/>
    <mergeCell ref="MU3:MV3"/>
    <mergeCell ref="MW3:MX3"/>
    <mergeCell ref="MY3:MZ3"/>
    <mergeCell ref="NA3:NB3"/>
    <mergeCell ref="NC3:ND3"/>
    <mergeCell ref="MG3:MH3"/>
    <mergeCell ref="MI3:MJ3"/>
    <mergeCell ref="MK3:ML3"/>
    <mergeCell ref="MM3:MN3"/>
    <mergeCell ref="MO3:MP3"/>
    <mergeCell ref="MQ3:MR3"/>
    <mergeCell ref="LU3:LV3"/>
    <mergeCell ref="LW3:LX3"/>
    <mergeCell ref="LY3:LZ3"/>
    <mergeCell ref="MA3:MB3"/>
    <mergeCell ref="MC3:MD3"/>
    <mergeCell ref="ME3:MF3"/>
    <mergeCell ref="LI3:LJ3"/>
    <mergeCell ref="LK3:LL3"/>
    <mergeCell ref="LM3:LN3"/>
    <mergeCell ref="LO3:LP3"/>
    <mergeCell ref="LQ3:LR3"/>
    <mergeCell ref="LS3:LT3"/>
    <mergeCell ref="KW3:KX3"/>
    <mergeCell ref="KY3:KZ3"/>
    <mergeCell ref="LA3:LB3"/>
    <mergeCell ref="LC3:LD3"/>
    <mergeCell ref="LE3:LF3"/>
    <mergeCell ref="LG3:LH3"/>
    <mergeCell ref="KK3:KL3"/>
    <mergeCell ref="KM3:KN3"/>
    <mergeCell ref="KO3:KP3"/>
    <mergeCell ref="KQ3:KR3"/>
    <mergeCell ref="KS3:KT3"/>
    <mergeCell ref="KU3:KV3"/>
    <mergeCell ref="JY3:JZ3"/>
    <mergeCell ref="KA3:KB3"/>
    <mergeCell ref="KC3:KD3"/>
    <mergeCell ref="KE3:KF3"/>
    <mergeCell ref="KG3:KH3"/>
    <mergeCell ref="KI3:KJ3"/>
    <mergeCell ref="JM3:JN3"/>
    <mergeCell ref="JO3:JP3"/>
    <mergeCell ref="JQ3:JR3"/>
    <mergeCell ref="JS3:JT3"/>
    <mergeCell ref="JU3:JV3"/>
    <mergeCell ref="JW3:JX3"/>
    <mergeCell ref="JA3:JB3"/>
    <mergeCell ref="JC3:JD3"/>
    <mergeCell ref="JE3:JF3"/>
    <mergeCell ref="JG3:JH3"/>
    <mergeCell ref="JI3:JJ3"/>
    <mergeCell ref="JK3:JL3"/>
    <mergeCell ref="IO3:IP3"/>
    <mergeCell ref="IQ3:IR3"/>
    <mergeCell ref="IS3:IT3"/>
    <mergeCell ref="IU3:IV3"/>
    <mergeCell ref="IW3:IX3"/>
    <mergeCell ref="IY3:IZ3"/>
    <mergeCell ref="IC3:ID3"/>
    <mergeCell ref="IE3:IF3"/>
    <mergeCell ref="IG3:IH3"/>
    <mergeCell ref="II3:IJ3"/>
    <mergeCell ref="IK3:IL3"/>
    <mergeCell ref="IM3:IN3"/>
    <mergeCell ref="HQ3:HR3"/>
    <mergeCell ref="HS3:HT3"/>
    <mergeCell ref="HU3:HV3"/>
    <mergeCell ref="HW3:HX3"/>
    <mergeCell ref="HY3:HZ3"/>
    <mergeCell ref="IA3:IB3"/>
    <mergeCell ref="HE3:HF3"/>
    <mergeCell ref="HG3:HH3"/>
    <mergeCell ref="HI3:HJ3"/>
    <mergeCell ref="HK3:HL3"/>
    <mergeCell ref="HM3:HN3"/>
    <mergeCell ref="HO3:HP3"/>
    <mergeCell ref="GS3:GT3"/>
    <mergeCell ref="GU3:GV3"/>
    <mergeCell ref="GW3:GX3"/>
    <mergeCell ref="GY3:GZ3"/>
    <mergeCell ref="HA3:HB3"/>
    <mergeCell ref="HC3:HD3"/>
    <mergeCell ref="GG3:GH3"/>
    <mergeCell ref="GI3:GJ3"/>
    <mergeCell ref="GK3:GL3"/>
    <mergeCell ref="GM3:GN3"/>
    <mergeCell ref="GO3:GP3"/>
    <mergeCell ref="GQ3:GR3"/>
    <mergeCell ref="FU3:FV3"/>
    <mergeCell ref="FW3:FX3"/>
    <mergeCell ref="FY3:FZ3"/>
    <mergeCell ref="GA3:GB3"/>
    <mergeCell ref="GC3:GD3"/>
    <mergeCell ref="GE3:GF3"/>
    <mergeCell ref="FI3:FJ3"/>
    <mergeCell ref="FK3:FL3"/>
    <mergeCell ref="FM3:FN3"/>
    <mergeCell ref="FO3:FP3"/>
    <mergeCell ref="FQ3:FR3"/>
    <mergeCell ref="FS3:FT3"/>
    <mergeCell ref="EW3:EX3"/>
    <mergeCell ref="EY3:EZ3"/>
    <mergeCell ref="FA3:FB3"/>
    <mergeCell ref="FC3:FD3"/>
    <mergeCell ref="FE3:FF3"/>
    <mergeCell ref="FG3:FH3"/>
    <mergeCell ref="EK3:EL3"/>
    <mergeCell ref="EM3:EN3"/>
    <mergeCell ref="EO3:EP3"/>
    <mergeCell ref="EQ3:ER3"/>
    <mergeCell ref="ES3:ET3"/>
    <mergeCell ref="EU3:EV3"/>
    <mergeCell ref="DY3:DZ3"/>
    <mergeCell ref="EA3:EB3"/>
    <mergeCell ref="EC3:ED3"/>
    <mergeCell ref="EE3:EF3"/>
    <mergeCell ref="EG3:EH3"/>
    <mergeCell ref="EI3:EJ3"/>
    <mergeCell ref="DM3:DN3"/>
    <mergeCell ref="DO3:DP3"/>
    <mergeCell ref="DQ3:DR3"/>
    <mergeCell ref="DS3:DT3"/>
    <mergeCell ref="DU3:DV3"/>
    <mergeCell ref="DW3:DX3"/>
    <mergeCell ref="DA3:DB3"/>
    <mergeCell ref="DC3:DD3"/>
    <mergeCell ref="DE3:DF3"/>
    <mergeCell ref="DG3:DH3"/>
    <mergeCell ref="DI3:DJ3"/>
    <mergeCell ref="DK3:DL3"/>
    <mergeCell ref="CO3:CP3"/>
    <mergeCell ref="CQ3:CR3"/>
    <mergeCell ref="CS3:CT3"/>
    <mergeCell ref="CU3:CV3"/>
    <mergeCell ref="CW3:CX3"/>
    <mergeCell ref="CY3:CZ3"/>
    <mergeCell ref="CC3:CD3"/>
    <mergeCell ref="CE3:CF3"/>
    <mergeCell ref="CG3:CH3"/>
    <mergeCell ref="CI3:CJ3"/>
    <mergeCell ref="CK3:CL3"/>
    <mergeCell ref="CM3:CN3"/>
    <mergeCell ref="BQ3:BR3"/>
    <mergeCell ref="BS3:BT3"/>
    <mergeCell ref="BU3:BV3"/>
    <mergeCell ref="BW3:BX3"/>
    <mergeCell ref="BY3:BZ3"/>
    <mergeCell ref="CA3:CB3"/>
    <mergeCell ref="BE3:BF3"/>
    <mergeCell ref="BG3:BH3"/>
    <mergeCell ref="BI3:BJ3"/>
    <mergeCell ref="BK3:BL3"/>
    <mergeCell ref="BM3:BN3"/>
    <mergeCell ref="BO3:BP3"/>
    <mergeCell ref="AS3:AT3"/>
    <mergeCell ref="AU3:AV3"/>
    <mergeCell ref="AW3:AX3"/>
    <mergeCell ref="AY3:AZ3"/>
    <mergeCell ref="BA3:BB3"/>
    <mergeCell ref="BC3:BD3"/>
    <mergeCell ref="AG3:AH3"/>
    <mergeCell ref="AI3:AJ3"/>
    <mergeCell ref="AK3:AL3"/>
    <mergeCell ref="AM3:AN3"/>
    <mergeCell ref="AO3:AP3"/>
    <mergeCell ref="AQ3:AR3"/>
    <mergeCell ref="U3:V3"/>
    <mergeCell ref="W3:X3"/>
    <mergeCell ref="Y3:Z3"/>
    <mergeCell ref="AA3:AB3"/>
    <mergeCell ref="AC3:AD3"/>
    <mergeCell ref="AE3:AF3"/>
    <mergeCell ref="XFC2:XFD2"/>
    <mergeCell ref="C3:D3"/>
    <mergeCell ref="E3:F3"/>
    <mergeCell ref="G3:H3"/>
    <mergeCell ref="I3:J3"/>
    <mergeCell ref="K3:L3"/>
    <mergeCell ref="M3:N3"/>
    <mergeCell ref="O3:P3"/>
    <mergeCell ref="Q3:R3"/>
    <mergeCell ref="S3:T3"/>
    <mergeCell ref="XEQ2:XER2"/>
    <mergeCell ref="XES2:XET2"/>
    <mergeCell ref="XEU2:XEV2"/>
    <mergeCell ref="XEW2:XEX2"/>
    <mergeCell ref="XEY2:XEZ2"/>
    <mergeCell ref="XFA2:XFB2"/>
    <mergeCell ref="XEE2:XEF2"/>
    <mergeCell ref="XEG2:XEH2"/>
    <mergeCell ref="XEI2:XEJ2"/>
    <mergeCell ref="XEK2:XEL2"/>
    <mergeCell ref="XEM2:XEN2"/>
    <mergeCell ref="XEO2:XEP2"/>
    <mergeCell ref="XDS2:XDT2"/>
    <mergeCell ref="XDU2:XDV2"/>
    <mergeCell ref="XDW2:XDX2"/>
    <mergeCell ref="XDY2:XDZ2"/>
    <mergeCell ref="XEA2:XEB2"/>
    <mergeCell ref="XEC2:XED2"/>
    <mergeCell ref="XDG2:XDH2"/>
    <mergeCell ref="XDI2:XDJ2"/>
    <mergeCell ref="XDK2:XDL2"/>
    <mergeCell ref="XDM2:XDN2"/>
    <mergeCell ref="XDO2:XDP2"/>
    <mergeCell ref="XDQ2:XDR2"/>
    <mergeCell ref="XCU2:XCV2"/>
    <mergeCell ref="XCW2:XCX2"/>
    <mergeCell ref="XCY2:XCZ2"/>
    <mergeCell ref="XDA2:XDB2"/>
    <mergeCell ref="XDC2:XDD2"/>
    <mergeCell ref="XDE2:XDF2"/>
    <mergeCell ref="XCI2:XCJ2"/>
    <mergeCell ref="XCK2:XCL2"/>
    <mergeCell ref="XCM2:XCN2"/>
    <mergeCell ref="XCO2:XCP2"/>
    <mergeCell ref="XCQ2:XCR2"/>
    <mergeCell ref="XCS2:XCT2"/>
    <mergeCell ref="XBW2:XBX2"/>
    <mergeCell ref="XBY2:XBZ2"/>
    <mergeCell ref="XCA2:XCB2"/>
    <mergeCell ref="XCC2:XCD2"/>
    <mergeCell ref="XCE2:XCF2"/>
    <mergeCell ref="XCG2:XCH2"/>
    <mergeCell ref="XBK2:XBL2"/>
    <mergeCell ref="XBM2:XBN2"/>
    <mergeCell ref="XBO2:XBP2"/>
    <mergeCell ref="XBQ2:XBR2"/>
    <mergeCell ref="XBS2:XBT2"/>
    <mergeCell ref="XBU2:XBV2"/>
    <mergeCell ref="XAY2:XAZ2"/>
    <mergeCell ref="XBA2:XBB2"/>
    <mergeCell ref="XBC2:XBD2"/>
    <mergeCell ref="XBE2:XBF2"/>
    <mergeCell ref="XBG2:XBH2"/>
    <mergeCell ref="XBI2:XBJ2"/>
    <mergeCell ref="XAM2:XAN2"/>
    <mergeCell ref="XAO2:XAP2"/>
    <mergeCell ref="XAQ2:XAR2"/>
    <mergeCell ref="XAS2:XAT2"/>
    <mergeCell ref="XAU2:XAV2"/>
    <mergeCell ref="XAW2:XAX2"/>
    <mergeCell ref="XAA2:XAB2"/>
    <mergeCell ref="XAC2:XAD2"/>
    <mergeCell ref="XAE2:XAF2"/>
    <mergeCell ref="XAG2:XAH2"/>
    <mergeCell ref="XAI2:XAJ2"/>
    <mergeCell ref="XAK2:XAL2"/>
    <mergeCell ref="WZO2:WZP2"/>
    <mergeCell ref="WZQ2:WZR2"/>
    <mergeCell ref="WZS2:WZT2"/>
    <mergeCell ref="WZU2:WZV2"/>
    <mergeCell ref="WZW2:WZX2"/>
    <mergeCell ref="WZY2:WZZ2"/>
    <mergeCell ref="WZC2:WZD2"/>
    <mergeCell ref="WZE2:WZF2"/>
    <mergeCell ref="WZG2:WZH2"/>
    <mergeCell ref="WZI2:WZJ2"/>
    <mergeCell ref="WZK2:WZL2"/>
    <mergeCell ref="WZM2:WZN2"/>
    <mergeCell ref="WYQ2:WYR2"/>
    <mergeCell ref="WYS2:WYT2"/>
    <mergeCell ref="WYU2:WYV2"/>
    <mergeCell ref="WYW2:WYX2"/>
    <mergeCell ref="WYY2:WYZ2"/>
    <mergeCell ref="WZA2:WZB2"/>
    <mergeCell ref="WYE2:WYF2"/>
    <mergeCell ref="WYG2:WYH2"/>
    <mergeCell ref="WYI2:WYJ2"/>
    <mergeCell ref="WYK2:WYL2"/>
    <mergeCell ref="WYM2:WYN2"/>
    <mergeCell ref="WYO2:WYP2"/>
    <mergeCell ref="WXS2:WXT2"/>
    <mergeCell ref="WXU2:WXV2"/>
    <mergeCell ref="WXW2:WXX2"/>
    <mergeCell ref="WXY2:WXZ2"/>
    <mergeCell ref="WYA2:WYB2"/>
    <mergeCell ref="WYC2:WYD2"/>
    <mergeCell ref="WXG2:WXH2"/>
    <mergeCell ref="WXI2:WXJ2"/>
    <mergeCell ref="WXK2:WXL2"/>
    <mergeCell ref="WXM2:WXN2"/>
    <mergeCell ref="WXO2:WXP2"/>
    <mergeCell ref="WXQ2:WXR2"/>
    <mergeCell ref="WWU2:WWV2"/>
    <mergeCell ref="WWW2:WWX2"/>
    <mergeCell ref="WWY2:WWZ2"/>
    <mergeCell ref="WXA2:WXB2"/>
    <mergeCell ref="WXC2:WXD2"/>
    <mergeCell ref="WXE2:WXF2"/>
    <mergeCell ref="WWI2:WWJ2"/>
    <mergeCell ref="WWK2:WWL2"/>
    <mergeCell ref="WWM2:WWN2"/>
    <mergeCell ref="WWO2:WWP2"/>
    <mergeCell ref="WWQ2:WWR2"/>
    <mergeCell ref="WWS2:WWT2"/>
    <mergeCell ref="WVW2:WVX2"/>
    <mergeCell ref="WVY2:WVZ2"/>
    <mergeCell ref="WWA2:WWB2"/>
    <mergeCell ref="WWC2:WWD2"/>
    <mergeCell ref="WWE2:WWF2"/>
    <mergeCell ref="WWG2:WWH2"/>
    <mergeCell ref="WVK2:WVL2"/>
    <mergeCell ref="WVM2:WVN2"/>
    <mergeCell ref="WVO2:WVP2"/>
    <mergeCell ref="WVQ2:WVR2"/>
    <mergeCell ref="WVS2:WVT2"/>
    <mergeCell ref="WVU2:WVV2"/>
    <mergeCell ref="WUY2:WUZ2"/>
    <mergeCell ref="WVA2:WVB2"/>
    <mergeCell ref="WVC2:WVD2"/>
    <mergeCell ref="WVE2:WVF2"/>
    <mergeCell ref="WVG2:WVH2"/>
    <mergeCell ref="WVI2:WVJ2"/>
    <mergeCell ref="WUM2:WUN2"/>
    <mergeCell ref="WUO2:WUP2"/>
    <mergeCell ref="WUQ2:WUR2"/>
    <mergeCell ref="WUS2:WUT2"/>
    <mergeCell ref="WUU2:WUV2"/>
    <mergeCell ref="WUW2:WUX2"/>
    <mergeCell ref="WUA2:WUB2"/>
    <mergeCell ref="WUC2:WUD2"/>
    <mergeCell ref="WUE2:WUF2"/>
    <mergeCell ref="WUG2:WUH2"/>
    <mergeCell ref="WUI2:WUJ2"/>
    <mergeCell ref="WUK2:WUL2"/>
    <mergeCell ref="WTO2:WTP2"/>
    <mergeCell ref="WTQ2:WTR2"/>
    <mergeCell ref="WTS2:WTT2"/>
    <mergeCell ref="WTU2:WTV2"/>
    <mergeCell ref="WTW2:WTX2"/>
    <mergeCell ref="WTY2:WTZ2"/>
    <mergeCell ref="WTC2:WTD2"/>
    <mergeCell ref="WTE2:WTF2"/>
    <mergeCell ref="WTG2:WTH2"/>
    <mergeCell ref="WTI2:WTJ2"/>
    <mergeCell ref="WTK2:WTL2"/>
    <mergeCell ref="WTM2:WTN2"/>
    <mergeCell ref="WSQ2:WSR2"/>
    <mergeCell ref="WSS2:WST2"/>
    <mergeCell ref="WSU2:WSV2"/>
    <mergeCell ref="WSW2:WSX2"/>
    <mergeCell ref="WSY2:WSZ2"/>
    <mergeCell ref="WTA2:WTB2"/>
    <mergeCell ref="WSE2:WSF2"/>
    <mergeCell ref="WSG2:WSH2"/>
    <mergeCell ref="WSI2:WSJ2"/>
    <mergeCell ref="WSK2:WSL2"/>
    <mergeCell ref="WSM2:WSN2"/>
    <mergeCell ref="WSO2:WSP2"/>
    <mergeCell ref="WRS2:WRT2"/>
    <mergeCell ref="WRU2:WRV2"/>
    <mergeCell ref="WRW2:WRX2"/>
    <mergeCell ref="WRY2:WRZ2"/>
    <mergeCell ref="WSA2:WSB2"/>
    <mergeCell ref="WSC2:WSD2"/>
    <mergeCell ref="WRG2:WRH2"/>
    <mergeCell ref="WRI2:WRJ2"/>
    <mergeCell ref="WRK2:WRL2"/>
    <mergeCell ref="WRM2:WRN2"/>
    <mergeCell ref="WRO2:WRP2"/>
    <mergeCell ref="WRQ2:WRR2"/>
    <mergeCell ref="WQU2:WQV2"/>
    <mergeCell ref="WQW2:WQX2"/>
    <mergeCell ref="WQY2:WQZ2"/>
    <mergeCell ref="WRA2:WRB2"/>
    <mergeCell ref="WRC2:WRD2"/>
    <mergeCell ref="WRE2:WRF2"/>
    <mergeCell ref="WQI2:WQJ2"/>
    <mergeCell ref="WQK2:WQL2"/>
    <mergeCell ref="WQM2:WQN2"/>
    <mergeCell ref="WQO2:WQP2"/>
    <mergeCell ref="WQQ2:WQR2"/>
    <mergeCell ref="WQS2:WQT2"/>
    <mergeCell ref="WPW2:WPX2"/>
    <mergeCell ref="WPY2:WPZ2"/>
    <mergeCell ref="WQA2:WQB2"/>
    <mergeCell ref="WQC2:WQD2"/>
    <mergeCell ref="WQE2:WQF2"/>
    <mergeCell ref="WQG2:WQH2"/>
    <mergeCell ref="WPK2:WPL2"/>
    <mergeCell ref="WPM2:WPN2"/>
    <mergeCell ref="WPO2:WPP2"/>
    <mergeCell ref="WPQ2:WPR2"/>
    <mergeCell ref="WPS2:WPT2"/>
    <mergeCell ref="WPU2:WPV2"/>
    <mergeCell ref="WOY2:WOZ2"/>
    <mergeCell ref="WPA2:WPB2"/>
    <mergeCell ref="WPC2:WPD2"/>
    <mergeCell ref="WPE2:WPF2"/>
    <mergeCell ref="WPG2:WPH2"/>
    <mergeCell ref="WPI2:WPJ2"/>
    <mergeCell ref="WOM2:WON2"/>
    <mergeCell ref="WOO2:WOP2"/>
    <mergeCell ref="WOQ2:WOR2"/>
    <mergeCell ref="WOS2:WOT2"/>
    <mergeCell ref="WOU2:WOV2"/>
    <mergeCell ref="WOW2:WOX2"/>
    <mergeCell ref="WOA2:WOB2"/>
    <mergeCell ref="WOC2:WOD2"/>
    <mergeCell ref="WOE2:WOF2"/>
    <mergeCell ref="WOG2:WOH2"/>
    <mergeCell ref="WOI2:WOJ2"/>
    <mergeCell ref="WOK2:WOL2"/>
    <mergeCell ref="WNO2:WNP2"/>
    <mergeCell ref="WNQ2:WNR2"/>
    <mergeCell ref="WNS2:WNT2"/>
    <mergeCell ref="WNU2:WNV2"/>
    <mergeCell ref="WNW2:WNX2"/>
    <mergeCell ref="WNY2:WNZ2"/>
    <mergeCell ref="WNC2:WND2"/>
    <mergeCell ref="WNE2:WNF2"/>
    <mergeCell ref="WNG2:WNH2"/>
    <mergeCell ref="WNI2:WNJ2"/>
    <mergeCell ref="WNK2:WNL2"/>
    <mergeCell ref="WNM2:WNN2"/>
    <mergeCell ref="WMQ2:WMR2"/>
    <mergeCell ref="WMS2:WMT2"/>
    <mergeCell ref="WMU2:WMV2"/>
    <mergeCell ref="WMW2:WMX2"/>
    <mergeCell ref="WMY2:WMZ2"/>
    <mergeCell ref="WNA2:WNB2"/>
    <mergeCell ref="WME2:WMF2"/>
    <mergeCell ref="WMG2:WMH2"/>
    <mergeCell ref="WMI2:WMJ2"/>
    <mergeCell ref="WMK2:WML2"/>
    <mergeCell ref="WMM2:WMN2"/>
    <mergeCell ref="WMO2:WMP2"/>
    <mergeCell ref="WLS2:WLT2"/>
    <mergeCell ref="WLU2:WLV2"/>
    <mergeCell ref="WLW2:WLX2"/>
    <mergeCell ref="WLY2:WLZ2"/>
    <mergeCell ref="WMA2:WMB2"/>
    <mergeCell ref="WMC2:WMD2"/>
    <mergeCell ref="WLG2:WLH2"/>
    <mergeCell ref="WLI2:WLJ2"/>
    <mergeCell ref="WLK2:WLL2"/>
    <mergeCell ref="WLM2:WLN2"/>
    <mergeCell ref="WLO2:WLP2"/>
    <mergeCell ref="WLQ2:WLR2"/>
    <mergeCell ref="WKU2:WKV2"/>
    <mergeCell ref="WKW2:WKX2"/>
    <mergeCell ref="WKY2:WKZ2"/>
    <mergeCell ref="WLA2:WLB2"/>
    <mergeCell ref="WLC2:WLD2"/>
    <mergeCell ref="WLE2:WLF2"/>
    <mergeCell ref="WKI2:WKJ2"/>
    <mergeCell ref="WKK2:WKL2"/>
    <mergeCell ref="WKM2:WKN2"/>
    <mergeCell ref="WKO2:WKP2"/>
    <mergeCell ref="WKQ2:WKR2"/>
    <mergeCell ref="WKS2:WKT2"/>
    <mergeCell ref="WJW2:WJX2"/>
    <mergeCell ref="WJY2:WJZ2"/>
    <mergeCell ref="WKA2:WKB2"/>
    <mergeCell ref="WKC2:WKD2"/>
    <mergeCell ref="WKE2:WKF2"/>
    <mergeCell ref="WKG2:WKH2"/>
    <mergeCell ref="WJK2:WJL2"/>
    <mergeCell ref="WJM2:WJN2"/>
    <mergeCell ref="WJO2:WJP2"/>
    <mergeCell ref="WJQ2:WJR2"/>
    <mergeCell ref="WJS2:WJT2"/>
    <mergeCell ref="WJU2:WJV2"/>
    <mergeCell ref="WIY2:WIZ2"/>
    <mergeCell ref="WJA2:WJB2"/>
    <mergeCell ref="WJC2:WJD2"/>
    <mergeCell ref="WJE2:WJF2"/>
    <mergeCell ref="WJG2:WJH2"/>
    <mergeCell ref="WJI2:WJJ2"/>
    <mergeCell ref="WIM2:WIN2"/>
    <mergeCell ref="WIO2:WIP2"/>
    <mergeCell ref="WIQ2:WIR2"/>
    <mergeCell ref="WIS2:WIT2"/>
    <mergeCell ref="WIU2:WIV2"/>
    <mergeCell ref="WIW2:WIX2"/>
    <mergeCell ref="WIA2:WIB2"/>
    <mergeCell ref="WIC2:WID2"/>
    <mergeCell ref="WIE2:WIF2"/>
    <mergeCell ref="WIG2:WIH2"/>
    <mergeCell ref="WII2:WIJ2"/>
    <mergeCell ref="WIK2:WIL2"/>
    <mergeCell ref="WHO2:WHP2"/>
    <mergeCell ref="WHQ2:WHR2"/>
    <mergeCell ref="WHS2:WHT2"/>
    <mergeCell ref="WHU2:WHV2"/>
    <mergeCell ref="WHW2:WHX2"/>
    <mergeCell ref="WHY2:WHZ2"/>
    <mergeCell ref="WHC2:WHD2"/>
    <mergeCell ref="WHE2:WHF2"/>
    <mergeCell ref="WHG2:WHH2"/>
    <mergeCell ref="WHI2:WHJ2"/>
    <mergeCell ref="WHK2:WHL2"/>
    <mergeCell ref="WHM2:WHN2"/>
    <mergeCell ref="WGQ2:WGR2"/>
    <mergeCell ref="WGS2:WGT2"/>
    <mergeCell ref="WGU2:WGV2"/>
    <mergeCell ref="WGW2:WGX2"/>
    <mergeCell ref="WGY2:WGZ2"/>
    <mergeCell ref="WHA2:WHB2"/>
    <mergeCell ref="WGE2:WGF2"/>
    <mergeCell ref="WGG2:WGH2"/>
    <mergeCell ref="WGI2:WGJ2"/>
    <mergeCell ref="WGK2:WGL2"/>
    <mergeCell ref="WGM2:WGN2"/>
    <mergeCell ref="WGO2:WGP2"/>
    <mergeCell ref="WFS2:WFT2"/>
    <mergeCell ref="WFU2:WFV2"/>
    <mergeCell ref="WFW2:WFX2"/>
    <mergeCell ref="WFY2:WFZ2"/>
    <mergeCell ref="WGA2:WGB2"/>
    <mergeCell ref="WGC2:WGD2"/>
    <mergeCell ref="WFG2:WFH2"/>
    <mergeCell ref="WFI2:WFJ2"/>
    <mergeCell ref="WFK2:WFL2"/>
    <mergeCell ref="WFM2:WFN2"/>
    <mergeCell ref="WFO2:WFP2"/>
    <mergeCell ref="WFQ2:WFR2"/>
    <mergeCell ref="WEU2:WEV2"/>
    <mergeCell ref="WEW2:WEX2"/>
    <mergeCell ref="WEY2:WEZ2"/>
    <mergeCell ref="WFA2:WFB2"/>
    <mergeCell ref="WFC2:WFD2"/>
    <mergeCell ref="WFE2:WFF2"/>
    <mergeCell ref="WEI2:WEJ2"/>
    <mergeCell ref="WEK2:WEL2"/>
    <mergeCell ref="WEM2:WEN2"/>
    <mergeCell ref="WEO2:WEP2"/>
    <mergeCell ref="WEQ2:WER2"/>
    <mergeCell ref="WES2:WET2"/>
    <mergeCell ref="WDW2:WDX2"/>
    <mergeCell ref="WDY2:WDZ2"/>
    <mergeCell ref="WEA2:WEB2"/>
    <mergeCell ref="WEC2:WED2"/>
    <mergeCell ref="WEE2:WEF2"/>
    <mergeCell ref="WEG2:WEH2"/>
    <mergeCell ref="WDK2:WDL2"/>
    <mergeCell ref="WDM2:WDN2"/>
    <mergeCell ref="WDO2:WDP2"/>
    <mergeCell ref="WDQ2:WDR2"/>
    <mergeCell ref="WDS2:WDT2"/>
    <mergeCell ref="WDU2:WDV2"/>
    <mergeCell ref="WCY2:WCZ2"/>
    <mergeCell ref="WDA2:WDB2"/>
    <mergeCell ref="WDC2:WDD2"/>
    <mergeCell ref="WDE2:WDF2"/>
    <mergeCell ref="WDG2:WDH2"/>
    <mergeCell ref="WDI2:WDJ2"/>
    <mergeCell ref="WCM2:WCN2"/>
    <mergeCell ref="WCO2:WCP2"/>
    <mergeCell ref="WCQ2:WCR2"/>
    <mergeCell ref="WCS2:WCT2"/>
    <mergeCell ref="WCU2:WCV2"/>
    <mergeCell ref="WCW2:WCX2"/>
    <mergeCell ref="WCA2:WCB2"/>
    <mergeCell ref="WCC2:WCD2"/>
    <mergeCell ref="WCE2:WCF2"/>
    <mergeCell ref="WCG2:WCH2"/>
    <mergeCell ref="WCI2:WCJ2"/>
    <mergeCell ref="WCK2:WCL2"/>
    <mergeCell ref="WBO2:WBP2"/>
    <mergeCell ref="WBQ2:WBR2"/>
    <mergeCell ref="WBS2:WBT2"/>
    <mergeCell ref="WBU2:WBV2"/>
    <mergeCell ref="WBW2:WBX2"/>
    <mergeCell ref="WBY2:WBZ2"/>
    <mergeCell ref="WBC2:WBD2"/>
    <mergeCell ref="WBE2:WBF2"/>
    <mergeCell ref="WBG2:WBH2"/>
    <mergeCell ref="WBI2:WBJ2"/>
    <mergeCell ref="WBK2:WBL2"/>
    <mergeCell ref="WBM2:WBN2"/>
    <mergeCell ref="WAQ2:WAR2"/>
    <mergeCell ref="WAS2:WAT2"/>
    <mergeCell ref="WAU2:WAV2"/>
    <mergeCell ref="WAW2:WAX2"/>
    <mergeCell ref="WAY2:WAZ2"/>
    <mergeCell ref="WBA2:WBB2"/>
    <mergeCell ref="WAE2:WAF2"/>
    <mergeCell ref="WAG2:WAH2"/>
    <mergeCell ref="WAI2:WAJ2"/>
    <mergeCell ref="WAK2:WAL2"/>
    <mergeCell ref="WAM2:WAN2"/>
    <mergeCell ref="WAO2:WAP2"/>
    <mergeCell ref="VZS2:VZT2"/>
    <mergeCell ref="VZU2:VZV2"/>
    <mergeCell ref="VZW2:VZX2"/>
    <mergeCell ref="VZY2:VZZ2"/>
    <mergeCell ref="WAA2:WAB2"/>
    <mergeCell ref="WAC2:WAD2"/>
    <mergeCell ref="VZG2:VZH2"/>
    <mergeCell ref="VZI2:VZJ2"/>
    <mergeCell ref="VZK2:VZL2"/>
    <mergeCell ref="VZM2:VZN2"/>
    <mergeCell ref="VZO2:VZP2"/>
    <mergeCell ref="VZQ2:VZR2"/>
    <mergeCell ref="VYU2:VYV2"/>
    <mergeCell ref="VYW2:VYX2"/>
    <mergeCell ref="VYY2:VYZ2"/>
    <mergeCell ref="VZA2:VZB2"/>
    <mergeCell ref="VZC2:VZD2"/>
    <mergeCell ref="VZE2:VZF2"/>
    <mergeCell ref="VYI2:VYJ2"/>
    <mergeCell ref="VYK2:VYL2"/>
    <mergeCell ref="VYM2:VYN2"/>
    <mergeCell ref="VYO2:VYP2"/>
    <mergeCell ref="VYQ2:VYR2"/>
    <mergeCell ref="VYS2:VYT2"/>
    <mergeCell ref="VXW2:VXX2"/>
    <mergeCell ref="VXY2:VXZ2"/>
    <mergeCell ref="VYA2:VYB2"/>
    <mergeCell ref="VYC2:VYD2"/>
    <mergeCell ref="VYE2:VYF2"/>
    <mergeCell ref="VYG2:VYH2"/>
    <mergeCell ref="VXK2:VXL2"/>
    <mergeCell ref="VXM2:VXN2"/>
    <mergeCell ref="VXO2:VXP2"/>
    <mergeCell ref="VXQ2:VXR2"/>
    <mergeCell ref="VXS2:VXT2"/>
    <mergeCell ref="VXU2:VXV2"/>
    <mergeCell ref="VWY2:VWZ2"/>
    <mergeCell ref="VXA2:VXB2"/>
    <mergeCell ref="VXC2:VXD2"/>
    <mergeCell ref="VXE2:VXF2"/>
    <mergeCell ref="VXG2:VXH2"/>
    <mergeCell ref="VXI2:VXJ2"/>
    <mergeCell ref="VWM2:VWN2"/>
    <mergeCell ref="VWO2:VWP2"/>
    <mergeCell ref="VWQ2:VWR2"/>
    <mergeCell ref="VWS2:VWT2"/>
    <mergeCell ref="VWU2:VWV2"/>
    <mergeCell ref="VWW2:VWX2"/>
    <mergeCell ref="VWA2:VWB2"/>
    <mergeCell ref="VWC2:VWD2"/>
    <mergeCell ref="VWE2:VWF2"/>
    <mergeCell ref="VWG2:VWH2"/>
    <mergeCell ref="VWI2:VWJ2"/>
    <mergeCell ref="VWK2:VWL2"/>
    <mergeCell ref="VVO2:VVP2"/>
    <mergeCell ref="VVQ2:VVR2"/>
    <mergeCell ref="VVS2:VVT2"/>
    <mergeCell ref="VVU2:VVV2"/>
    <mergeCell ref="VVW2:VVX2"/>
    <mergeCell ref="VVY2:VVZ2"/>
    <mergeCell ref="VVC2:VVD2"/>
    <mergeCell ref="VVE2:VVF2"/>
    <mergeCell ref="VVG2:VVH2"/>
    <mergeCell ref="VVI2:VVJ2"/>
    <mergeCell ref="VVK2:VVL2"/>
    <mergeCell ref="VVM2:VVN2"/>
    <mergeCell ref="VUQ2:VUR2"/>
    <mergeCell ref="VUS2:VUT2"/>
    <mergeCell ref="VUU2:VUV2"/>
    <mergeCell ref="VUW2:VUX2"/>
    <mergeCell ref="VUY2:VUZ2"/>
    <mergeCell ref="VVA2:VVB2"/>
    <mergeCell ref="VUE2:VUF2"/>
    <mergeCell ref="VUG2:VUH2"/>
    <mergeCell ref="VUI2:VUJ2"/>
    <mergeCell ref="VUK2:VUL2"/>
    <mergeCell ref="VUM2:VUN2"/>
    <mergeCell ref="VUO2:VUP2"/>
    <mergeCell ref="VTS2:VTT2"/>
    <mergeCell ref="VTU2:VTV2"/>
    <mergeCell ref="VTW2:VTX2"/>
    <mergeCell ref="VTY2:VTZ2"/>
    <mergeCell ref="VUA2:VUB2"/>
    <mergeCell ref="VUC2:VUD2"/>
    <mergeCell ref="VTG2:VTH2"/>
    <mergeCell ref="VTI2:VTJ2"/>
    <mergeCell ref="VTK2:VTL2"/>
    <mergeCell ref="VTM2:VTN2"/>
    <mergeCell ref="VTO2:VTP2"/>
    <mergeCell ref="VTQ2:VTR2"/>
    <mergeCell ref="VSU2:VSV2"/>
    <mergeCell ref="VSW2:VSX2"/>
    <mergeCell ref="VSY2:VSZ2"/>
    <mergeCell ref="VTA2:VTB2"/>
    <mergeCell ref="VTC2:VTD2"/>
    <mergeCell ref="VTE2:VTF2"/>
    <mergeCell ref="VSI2:VSJ2"/>
    <mergeCell ref="VSK2:VSL2"/>
    <mergeCell ref="VSM2:VSN2"/>
    <mergeCell ref="VSO2:VSP2"/>
    <mergeCell ref="VSQ2:VSR2"/>
    <mergeCell ref="VSS2:VST2"/>
    <mergeCell ref="VRW2:VRX2"/>
    <mergeCell ref="VRY2:VRZ2"/>
    <mergeCell ref="VSA2:VSB2"/>
    <mergeCell ref="VSC2:VSD2"/>
    <mergeCell ref="VSE2:VSF2"/>
    <mergeCell ref="VSG2:VSH2"/>
    <mergeCell ref="VRK2:VRL2"/>
    <mergeCell ref="VRM2:VRN2"/>
    <mergeCell ref="VRO2:VRP2"/>
    <mergeCell ref="VRQ2:VRR2"/>
    <mergeCell ref="VRS2:VRT2"/>
    <mergeCell ref="VRU2:VRV2"/>
    <mergeCell ref="VQY2:VQZ2"/>
    <mergeCell ref="VRA2:VRB2"/>
    <mergeCell ref="VRC2:VRD2"/>
    <mergeCell ref="VRE2:VRF2"/>
    <mergeCell ref="VRG2:VRH2"/>
    <mergeCell ref="VRI2:VRJ2"/>
    <mergeCell ref="VQM2:VQN2"/>
    <mergeCell ref="VQO2:VQP2"/>
    <mergeCell ref="VQQ2:VQR2"/>
    <mergeCell ref="VQS2:VQT2"/>
    <mergeCell ref="VQU2:VQV2"/>
    <mergeCell ref="VQW2:VQX2"/>
    <mergeCell ref="VQA2:VQB2"/>
    <mergeCell ref="VQC2:VQD2"/>
    <mergeCell ref="VQE2:VQF2"/>
    <mergeCell ref="VQG2:VQH2"/>
    <mergeCell ref="VQI2:VQJ2"/>
    <mergeCell ref="VQK2:VQL2"/>
    <mergeCell ref="VPO2:VPP2"/>
    <mergeCell ref="VPQ2:VPR2"/>
    <mergeCell ref="VPS2:VPT2"/>
    <mergeCell ref="VPU2:VPV2"/>
    <mergeCell ref="VPW2:VPX2"/>
    <mergeCell ref="VPY2:VPZ2"/>
    <mergeCell ref="VPC2:VPD2"/>
    <mergeCell ref="VPE2:VPF2"/>
    <mergeCell ref="VPG2:VPH2"/>
    <mergeCell ref="VPI2:VPJ2"/>
    <mergeCell ref="VPK2:VPL2"/>
    <mergeCell ref="VPM2:VPN2"/>
    <mergeCell ref="VOQ2:VOR2"/>
    <mergeCell ref="VOS2:VOT2"/>
    <mergeCell ref="VOU2:VOV2"/>
    <mergeCell ref="VOW2:VOX2"/>
    <mergeCell ref="VOY2:VOZ2"/>
    <mergeCell ref="VPA2:VPB2"/>
    <mergeCell ref="VOE2:VOF2"/>
    <mergeCell ref="VOG2:VOH2"/>
    <mergeCell ref="VOI2:VOJ2"/>
    <mergeCell ref="VOK2:VOL2"/>
    <mergeCell ref="VOM2:VON2"/>
    <mergeCell ref="VOO2:VOP2"/>
    <mergeCell ref="VNS2:VNT2"/>
    <mergeCell ref="VNU2:VNV2"/>
    <mergeCell ref="VNW2:VNX2"/>
    <mergeCell ref="VNY2:VNZ2"/>
    <mergeCell ref="VOA2:VOB2"/>
    <mergeCell ref="VOC2:VOD2"/>
    <mergeCell ref="VNG2:VNH2"/>
    <mergeCell ref="VNI2:VNJ2"/>
    <mergeCell ref="VNK2:VNL2"/>
    <mergeCell ref="VNM2:VNN2"/>
    <mergeCell ref="VNO2:VNP2"/>
    <mergeCell ref="VNQ2:VNR2"/>
    <mergeCell ref="VMU2:VMV2"/>
    <mergeCell ref="VMW2:VMX2"/>
    <mergeCell ref="VMY2:VMZ2"/>
    <mergeCell ref="VNA2:VNB2"/>
    <mergeCell ref="VNC2:VND2"/>
    <mergeCell ref="VNE2:VNF2"/>
    <mergeCell ref="VMI2:VMJ2"/>
    <mergeCell ref="VMK2:VML2"/>
    <mergeCell ref="VMM2:VMN2"/>
    <mergeCell ref="VMO2:VMP2"/>
    <mergeCell ref="VMQ2:VMR2"/>
    <mergeCell ref="VMS2:VMT2"/>
    <mergeCell ref="VLW2:VLX2"/>
    <mergeCell ref="VLY2:VLZ2"/>
    <mergeCell ref="VMA2:VMB2"/>
    <mergeCell ref="VMC2:VMD2"/>
    <mergeCell ref="VME2:VMF2"/>
    <mergeCell ref="VMG2:VMH2"/>
    <mergeCell ref="VLK2:VLL2"/>
    <mergeCell ref="VLM2:VLN2"/>
    <mergeCell ref="VLO2:VLP2"/>
    <mergeCell ref="VLQ2:VLR2"/>
    <mergeCell ref="VLS2:VLT2"/>
    <mergeCell ref="VLU2:VLV2"/>
    <mergeCell ref="VKY2:VKZ2"/>
    <mergeCell ref="VLA2:VLB2"/>
    <mergeCell ref="VLC2:VLD2"/>
    <mergeCell ref="VLE2:VLF2"/>
    <mergeCell ref="VLG2:VLH2"/>
    <mergeCell ref="VLI2:VLJ2"/>
    <mergeCell ref="VKM2:VKN2"/>
    <mergeCell ref="VKO2:VKP2"/>
    <mergeCell ref="VKQ2:VKR2"/>
    <mergeCell ref="VKS2:VKT2"/>
    <mergeCell ref="VKU2:VKV2"/>
    <mergeCell ref="VKW2:VKX2"/>
    <mergeCell ref="VKA2:VKB2"/>
    <mergeCell ref="VKC2:VKD2"/>
    <mergeCell ref="VKE2:VKF2"/>
    <mergeCell ref="VKG2:VKH2"/>
    <mergeCell ref="VKI2:VKJ2"/>
    <mergeCell ref="VKK2:VKL2"/>
    <mergeCell ref="VJO2:VJP2"/>
    <mergeCell ref="VJQ2:VJR2"/>
    <mergeCell ref="VJS2:VJT2"/>
    <mergeCell ref="VJU2:VJV2"/>
    <mergeCell ref="VJW2:VJX2"/>
    <mergeCell ref="VJY2:VJZ2"/>
    <mergeCell ref="VJC2:VJD2"/>
    <mergeCell ref="VJE2:VJF2"/>
    <mergeCell ref="VJG2:VJH2"/>
    <mergeCell ref="VJI2:VJJ2"/>
    <mergeCell ref="VJK2:VJL2"/>
    <mergeCell ref="VJM2:VJN2"/>
    <mergeCell ref="VIQ2:VIR2"/>
    <mergeCell ref="VIS2:VIT2"/>
    <mergeCell ref="VIU2:VIV2"/>
    <mergeCell ref="VIW2:VIX2"/>
    <mergeCell ref="VIY2:VIZ2"/>
    <mergeCell ref="VJA2:VJB2"/>
    <mergeCell ref="VIE2:VIF2"/>
    <mergeCell ref="VIG2:VIH2"/>
    <mergeCell ref="VII2:VIJ2"/>
    <mergeCell ref="VIK2:VIL2"/>
    <mergeCell ref="VIM2:VIN2"/>
    <mergeCell ref="VIO2:VIP2"/>
    <mergeCell ref="VHS2:VHT2"/>
    <mergeCell ref="VHU2:VHV2"/>
    <mergeCell ref="VHW2:VHX2"/>
    <mergeCell ref="VHY2:VHZ2"/>
    <mergeCell ref="VIA2:VIB2"/>
    <mergeCell ref="VIC2:VID2"/>
    <mergeCell ref="VHG2:VHH2"/>
    <mergeCell ref="VHI2:VHJ2"/>
    <mergeCell ref="VHK2:VHL2"/>
    <mergeCell ref="VHM2:VHN2"/>
    <mergeCell ref="VHO2:VHP2"/>
    <mergeCell ref="VHQ2:VHR2"/>
    <mergeCell ref="VGU2:VGV2"/>
    <mergeCell ref="VGW2:VGX2"/>
    <mergeCell ref="VGY2:VGZ2"/>
    <mergeCell ref="VHA2:VHB2"/>
    <mergeCell ref="VHC2:VHD2"/>
    <mergeCell ref="VHE2:VHF2"/>
    <mergeCell ref="VGI2:VGJ2"/>
    <mergeCell ref="VGK2:VGL2"/>
    <mergeCell ref="VGM2:VGN2"/>
    <mergeCell ref="VGO2:VGP2"/>
    <mergeCell ref="VGQ2:VGR2"/>
    <mergeCell ref="VGS2:VGT2"/>
    <mergeCell ref="VFW2:VFX2"/>
    <mergeCell ref="VFY2:VFZ2"/>
    <mergeCell ref="VGA2:VGB2"/>
    <mergeCell ref="VGC2:VGD2"/>
    <mergeCell ref="VGE2:VGF2"/>
    <mergeCell ref="VGG2:VGH2"/>
    <mergeCell ref="VFK2:VFL2"/>
    <mergeCell ref="VFM2:VFN2"/>
    <mergeCell ref="VFO2:VFP2"/>
    <mergeCell ref="VFQ2:VFR2"/>
    <mergeCell ref="VFS2:VFT2"/>
    <mergeCell ref="VFU2:VFV2"/>
    <mergeCell ref="VEY2:VEZ2"/>
    <mergeCell ref="VFA2:VFB2"/>
    <mergeCell ref="VFC2:VFD2"/>
    <mergeCell ref="VFE2:VFF2"/>
    <mergeCell ref="VFG2:VFH2"/>
    <mergeCell ref="VFI2:VFJ2"/>
    <mergeCell ref="VEM2:VEN2"/>
    <mergeCell ref="VEO2:VEP2"/>
    <mergeCell ref="VEQ2:VER2"/>
    <mergeCell ref="VES2:VET2"/>
    <mergeCell ref="VEU2:VEV2"/>
    <mergeCell ref="VEW2:VEX2"/>
    <mergeCell ref="VEA2:VEB2"/>
    <mergeCell ref="VEC2:VED2"/>
    <mergeCell ref="VEE2:VEF2"/>
    <mergeCell ref="VEG2:VEH2"/>
    <mergeCell ref="VEI2:VEJ2"/>
    <mergeCell ref="VEK2:VEL2"/>
    <mergeCell ref="VDO2:VDP2"/>
    <mergeCell ref="VDQ2:VDR2"/>
    <mergeCell ref="VDS2:VDT2"/>
    <mergeCell ref="VDU2:VDV2"/>
    <mergeCell ref="VDW2:VDX2"/>
    <mergeCell ref="VDY2:VDZ2"/>
    <mergeCell ref="VDC2:VDD2"/>
    <mergeCell ref="VDE2:VDF2"/>
    <mergeCell ref="VDG2:VDH2"/>
    <mergeCell ref="VDI2:VDJ2"/>
    <mergeCell ref="VDK2:VDL2"/>
    <mergeCell ref="VDM2:VDN2"/>
    <mergeCell ref="VCQ2:VCR2"/>
    <mergeCell ref="VCS2:VCT2"/>
    <mergeCell ref="VCU2:VCV2"/>
    <mergeCell ref="VCW2:VCX2"/>
    <mergeCell ref="VCY2:VCZ2"/>
    <mergeCell ref="VDA2:VDB2"/>
    <mergeCell ref="VCE2:VCF2"/>
    <mergeCell ref="VCG2:VCH2"/>
    <mergeCell ref="VCI2:VCJ2"/>
    <mergeCell ref="VCK2:VCL2"/>
    <mergeCell ref="VCM2:VCN2"/>
    <mergeCell ref="VCO2:VCP2"/>
    <mergeCell ref="VBS2:VBT2"/>
    <mergeCell ref="VBU2:VBV2"/>
    <mergeCell ref="VBW2:VBX2"/>
    <mergeCell ref="VBY2:VBZ2"/>
    <mergeCell ref="VCA2:VCB2"/>
    <mergeCell ref="VCC2:VCD2"/>
    <mergeCell ref="VBG2:VBH2"/>
    <mergeCell ref="VBI2:VBJ2"/>
    <mergeCell ref="VBK2:VBL2"/>
    <mergeCell ref="VBM2:VBN2"/>
    <mergeCell ref="VBO2:VBP2"/>
    <mergeCell ref="VBQ2:VBR2"/>
    <mergeCell ref="VAU2:VAV2"/>
    <mergeCell ref="VAW2:VAX2"/>
    <mergeCell ref="VAY2:VAZ2"/>
    <mergeCell ref="VBA2:VBB2"/>
    <mergeCell ref="VBC2:VBD2"/>
    <mergeCell ref="VBE2:VBF2"/>
    <mergeCell ref="VAI2:VAJ2"/>
    <mergeCell ref="VAK2:VAL2"/>
    <mergeCell ref="VAM2:VAN2"/>
    <mergeCell ref="VAO2:VAP2"/>
    <mergeCell ref="VAQ2:VAR2"/>
    <mergeCell ref="VAS2:VAT2"/>
    <mergeCell ref="UZW2:UZX2"/>
    <mergeCell ref="UZY2:UZZ2"/>
    <mergeCell ref="VAA2:VAB2"/>
    <mergeCell ref="VAC2:VAD2"/>
    <mergeCell ref="VAE2:VAF2"/>
    <mergeCell ref="VAG2:VAH2"/>
    <mergeCell ref="UZK2:UZL2"/>
    <mergeCell ref="UZM2:UZN2"/>
    <mergeCell ref="UZO2:UZP2"/>
    <mergeCell ref="UZQ2:UZR2"/>
    <mergeCell ref="UZS2:UZT2"/>
    <mergeCell ref="UZU2:UZV2"/>
    <mergeCell ref="UYY2:UYZ2"/>
    <mergeCell ref="UZA2:UZB2"/>
    <mergeCell ref="UZC2:UZD2"/>
    <mergeCell ref="UZE2:UZF2"/>
    <mergeCell ref="UZG2:UZH2"/>
    <mergeCell ref="UZI2:UZJ2"/>
    <mergeCell ref="UYM2:UYN2"/>
    <mergeCell ref="UYO2:UYP2"/>
    <mergeCell ref="UYQ2:UYR2"/>
    <mergeCell ref="UYS2:UYT2"/>
    <mergeCell ref="UYU2:UYV2"/>
    <mergeCell ref="UYW2:UYX2"/>
    <mergeCell ref="UYA2:UYB2"/>
    <mergeCell ref="UYC2:UYD2"/>
    <mergeCell ref="UYE2:UYF2"/>
    <mergeCell ref="UYG2:UYH2"/>
    <mergeCell ref="UYI2:UYJ2"/>
    <mergeCell ref="UYK2:UYL2"/>
    <mergeCell ref="UXO2:UXP2"/>
    <mergeCell ref="UXQ2:UXR2"/>
    <mergeCell ref="UXS2:UXT2"/>
    <mergeCell ref="UXU2:UXV2"/>
    <mergeCell ref="UXW2:UXX2"/>
    <mergeCell ref="UXY2:UXZ2"/>
    <mergeCell ref="UXC2:UXD2"/>
    <mergeCell ref="UXE2:UXF2"/>
    <mergeCell ref="UXG2:UXH2"/>
    <mergeCell ref="UXI2:UXJ2"/>
    <mergeCell ref="UXK2:UXL2"/>
    <mergeCell ref="UXM2:UXN2"/>
    <mergeCell ref="UWQ2:UWR2"/>
    <mergeCell ref="UWS2:UWT2"/>
    <mergeCell ref="UWU2:UWV2"/>
    <mergeCell ref="UWW2:UWX2"/>
    <mergeCell ref="UWY2:UWZ2"/>
    <mergeCell ref="UXA2:UXB2"/>
    <mergeCell ref="UWE2:UWF2"/>
    <mergeCell ref="UWG2:UWH2"/>
    <mergeCell ref="UWI2:UWJ2"/>
    <mergeCell ref="UWK2:UWL2"/>
    <mergeCell ref="UWM2:UWN2"/>
    <mergeCell ref="UWO2:UWP2"/>
    <mergeCell ref="UVS2:UVT2"/>
    <mergeCell ref="UVU2:UVV2"/>
    <mergeCell ref="UVW2:UVX2"/>
    <mergeCell ref="UVY2:UVZ2"/>
    <mergeCell ref="UWA2:UWB2"/>
    <mergeCell ref="UWC2:UWD2"/>
    <mergeCell ref="UVG2:UVH2"/>
    <mergeCell ref="UVI2:UVJ2"/>
    <mergeCell ref="UVK2:UVL2"/>
    <mergeCell ref="UVM2:UVN2"/>
    <mergeCell ref="UVO2:UVP2"/>
    <mergeCell ref="UVQ2:UVR2"/>
    <mergeCell ref="UUU2:UUV2"/>
    <mergeCell ref="UUW2:UUX2"/>
    <mergeCell ref="UUY2:UUZ2"/>
    <mergeCell ref="UVA2:UVB2"/>
    <mergeCell ref="UVC2:UVD2"/>
    <mergeCell ref="UVE2:UVF2"/>
    <mergeCell ref="UUI2:UUJ2"/>
    <mergeCell ref="UUK2:UUL2"/>
    <mergeCell ref="UUM2:UUN2"/>
    <mergeCell ref="UUO2:UUP2"/>
    <mergeCell ref="UUQ2:UUR2"/>
    <mergeCell ref="UUS2:UUT2"/>
    <mergeCell ref="UTW2:UTX2"/>
    <mergeCell ref="UTY2:UTZ2"/>
    <mergeCell ref="UUA2:UUB2"/>
    <mergeCell ref="UUC2:UUD2"/>
    <mergeCell ref="UUE2:UUF2"/>
    <mergeCell ref="UUG2:UUH2"/>
    <mergeCell ref="UTK2:UTL2"/>
    <mergeCell ref="UTM2:UTN2"/>
    <mergeCell ref="UTO2:UTP2"/>
    <mergeCell ref="UTQ2:UTR2"/>
    <mergeCell ref="UTS2:UTT2"/>
    <mergeCell ref="UTU2:UTV2"/>
    <mergeCell ref="USY2:USZ2"/>
    <mergeCell ref="UTA2:UTB2"/>
    <mergeCell ref="UTC2:UTD2"/>
    <mergeCell ref="UTE2:UTF2"/>
    <mergeCell ref="UTG2:UTH2"/>
    <mergeCell ref="UTI2:UTJ2"/>
    <mergeCell ref="USM2:USN2"/>
    <mergeCell ref="USO2:USP2"/>
    <mergeCell ref="USQ2:USR2"/>
    <mergeCell ref="USS2:UST2"/>
    <mergeCell ref="USU2:USV2"/>
    <mergeCell ref="USW2:USX2"/>
    <mergeCell ref="USA2:USB2"/>
    <mergeCell ref="USC2:USD2"/>
    <mergeCell ref="USE2:USF2"/>
    <mergeCell ref="USG2:USH2"/>
    <mergeCell ref="USI2:USJ2"/>
    <mergeCell ref="USK2:USL2"/>
    <mergeCell ref="URO2:URP2"/>
    <mergeCell ref="URQ2:URR2"/>
    <mergeCell ref="URS2:URT2"/>
    <mergeCell ref="URU2:URV2"/>
    <mergeCell ref="URW2:URX2"/>
    <mergeCell ref="URY2:URZ2"/>
    <mergeCell ref="URC2:URD2"/>
    <mergeCell ref="URE2:URF2"/>
    <mergeCell ref="URG2:URH2"/>
    <mergeCell ref="URI2:URJ2"/>
    <mergeCell ref="URK2:URL2"/>
    <mergeCell ref="URM2:URN2"/>
    <mergeCell ref="UQQ2:UQR2"/>
    <mergeCell ref="UQS2:UQT2"/>
    <mergeCell ref="UQU2:UQV2"/>
    <mergeCell ref="UQW2:UQX2"/>
    <mergeCell ref="UQY2:UQZ2"/>
    <mergeCell ref="URA2:URB2"/>
    <mergeCell ref="UQE2:UQF2"/>
    <mergeCell ref="UQG2:UQH2"/>
    <mergeCell ref="UQI2:UQJ2"/>
    <mergeCell ref="UQK2:UQL2"/>
    <mergeCell ref="UQM2:UQN2"/>
    <mergeCell ref="UQO2:UQP2"/>
    <mergeCell ref="UPS2:UPT2"/>
    <mergeCell ref="UPU2:UPV2"/>
    <mergeCell ref="UPW2:UPX2"/>
    <mergeCell ref="UPY2:UPZ2"/>
    <mergeCell ref="UQA2:UQB2"/>
    <mergeCell ref="UQC2:UQD2"/>
    <mergeCell ref="UPG2:UPH2"/>
    <mergeCell ref="UPI2:UPJ2"/>
    <mergeCell ref="UPK2:UPL2"/>
    <mergeCell ref="UPM2:UPN2"/>
    <mergeCell ref="UPO2:UPP2"/>
    <mergeCell ref="UPQ2:UPR2"/>
    <mergeCell ref="UOU2:UOV2"/>
    <mergeCell ref="UOW2:UOX2"/>
    <mergeCell ref="UOY2:UOZ2"/>
    <mergeCell ref="UPA2:UPB2"/>
    <mergeCell ref="UPC2:UPD2"/>
    <mergeCell ref="UPE2:UPF2"/>
    <mergeCell ref="UOI2:UOJ2"/>
    <mergeCell ref="UOK2:UOL2"/>
    <mergeCell ref="UOM2:UON2"/>
    <mergeCell ref="UOO2:UOP2"/>
    <mergeCell ref="UOQ2:UOR2"/>
    <mergeCell ref="UOS2:UOT2"/>
    <mergeCell ref="UNW2:UNX2"/>
    <mergeCell ref="UNY2:UNZ2"/>
    <mergeCell ref="UOA2:UOB2"/>
    <mergeCell ref="UOC2:UOD2"/>
    <mergeCell ref="UOE2:UOF2"/>
    <mergeCell ref="UOG2:UOH2"/>
    <mergeCell ref="UNK2:UNL2"/>
    <mergeCell ref="UNM2:UNN2"/>
    <mergeCell ref="UNO2:UNP2"/>
    <mergeCell ref="UNQ2:UNR2"/>
    <mergeCell ref="UNS2:UNT2"/>
    <mergeCell ref="UNU2:UNV2"/>
    <mergeCell ref="UMY2:UMZ2"/>
    <mergeCell ref="UNA2:UNB2"/>
    <mergeCell ref="UNC2:UND2"/>
    <mergeCell ref="UNE2:UNF2"/>
    <mergeCell ref="UNG2:UNH2"/>
    <mergeCell ref="UNI2:UNJ2"/>
    <mergeCell ref="UMM2:UMN2"/>
    <mergeCell ref="UMO2:UMP2"/>
    <mergeCell ref="UMQ2:UMR2"/>
    <mergeCell ref="UMS2:UMT2"/>
    <mergeCell ref="UMU2:UMV2"/>
    <mergeCell ref="UMW2:UMX2"/>
    <mergeCell ref="UMA2:UMB2"/>
    <mergeCell ref="UMC2:UMD2"/>
    <mergeCell ref="UME2:UMF2"/>
    <mergeCell ref="UMG2:UMH2"/>
    <mergeCell ref="UMI2:UMJ2"/>
    <mergeCell ref="UMK2:UML2"/>
    <mergeCell ref="ULO2:ULP2"/>
    <mergeCell ref="ULQ2:ULR2"/>
    <mergeCell ref="ULS2:ULT2"/>
    <mergeCell ref="ULU2:ULV2"/>
    <mergeCell ref="ULW2:ULX2"/>
    <mergeCell ref="ULY2:ULZ2"/>
    <mergeCell ref="ULC2:ULD2"/>
    <mergeCell ref="ULE2:ULF2"/>
    <mergeCell ref="ULG2:ULH2"/>
    <mergeCell ref="ULI2:ULJ2"/>
    <mergeCell ref="ULK2:ULL2"/>
    <mergeCell ref="ULM2:ULN2"/>
    <mergeCell ref="UKQ2:UKR2"/>
    <mergeCell ref="UKS2:UKT2"/>
    <mergeCell ref="UKU2:UKV2"/>
    <mergeCell ref="UKW2:UKX2"/>
    <mergeCell ref="UKY2:UKZ2"/>
    <mergeCell ref="ULA2:ULB2"/>
    <mergeCell ref="UKE2:UKF2"/>
    <mergeCell ref="UKG2:UKH2"/>
    <mergeCell ref="UKI2:UKJ2"/>
    <mergeCell ref="UKK2:UKL2"/>
    <mergeCell ref="UKM2:UKN2"/>
    <mergeCell ref="UKO2:UKP2"/>
    <mergeCell ref="UJS2:UJT2"/>
    <mergeCell ref="UJU2:UJV2"/>
    <mergeCell ref="UJW2:UJX2"/>
    <mergeCell ref="UJY2:UJZ2"/>
    <mergeCell ref="UKA2:UKB2"/>
    <mergeCell ref="UKC2:UKD2"/>
    <mergeCell ref="UJG2:UJH2"/>
    <mergeCell ref="UJI2:UJJ2"/>
    <mergeCell ref="UJK2:UJL2"/>
    <mergeCell ref="UJM2:UJN2"/>
    <mergeCell ref="UJO2:UJP2"/>
    <mergeCell ref="UJQ2:UJR2"/>
    <mergeCell ref="UIU2:UIV2"/>
    <mergeCell ref="UIW2:UIX2"/>
    <mergeCell ref="UIY2:UIZ2"/>
    <mergeCell ref="UJA2:UJB2"/>
    <mergeCell ref="UJC2:UJD2"/>
    <mergeCell ref="UJE2:UJF2"/>
    <mergeCell ref="UII2:UIJ2"/>
    <mergeCell ref="UIK2:UIL2"/>
    <mergeCell ref="UIM2:UIN2"/>
    <mergeCell ref="UIO2:UIP2"/>
    <mergeCell ref="UIQ2:UIR2"/>
    <mergeCell ref="UIS2:UIT2"/>
    <mergeCell ref="UHW2:UHX2"/>
    <mergeCell ref="UHY2:UHZ2"/>
    <mergeCell ref="UIA2:UIB2"/>
    <mergeCell ref="UIC2:UID2"/>
    <mergeCell ref="UIE2:UIF2"/>
    <mergeCell ref="UIG2:UIH2"/>
    <mergeCell ref="UHK2:UHL2"/>
    <mergeCell ref="UHM2:UHN2"/>
    <mergeCell ref="UHO2:UHP2"/>
    <mergeCell ref="UHQ2:UHR2"/>
    <mergeCell ref="UHS2:UHT2"/>
    <mergeCell ref="UHU2:UHV2"/>
    <mergeCell ref="UGY2:UGZ2"/>
    <mergeCell ref="UHA2:UHB2"/>
    <mergeCell ref="UHC2:UHD2"/>
    <mergeCell ref="UHE2:UHF2"/>
    <mergeCell ref="UHG2:UHH2"/>
    <mergeCell ref="UHI2:UHJ2"/>
    <mergeCell ref="UGM2:UGN2"/>
    <mergeCell ref="UGO2:UGP2"/>
    <mergeCell ref="UGQ2:UGR2"/>
    <mergeCell ref="UGS2:UGT2"/>
    <mergeCell ref="UGU2:UGV2"/>
    <mergeCell ref="UGW2:UGX2"/>
    <mergeCell ref="UGA2:UGB2"/>
    <mergeCell ref="UGC2:UGD2"/>
    <mergeCell ref="UGE2:UGF2"/>
    <mergeCell ref="UGG2:UGH2"/>
    <mergeCell ref="UGI2:UGJ2"/>
    <mergeCell ref="UGK2:UGL2"/>
    <mergeCell ref="UFO2:UFP2"/>
    <mergeCell ref="UFQ2:UFR2"/>
    <mergeCell ref="UFS2:UFT2"/>
    <mergeCell ref="UFU2:UFV2"/>
    <mergeCell ref="UFW2:UFX2"/>
    <mergeCell ref="UFY2:UFZ2"/>
    <mergeCell ref="UFC2:UFD2"/>
    <mergeCell ref="UFE2:UFF2"/>
    <mergeCell ref="UFG2:UFH2"/>
    <mergeCell ref="UFI2:UFJ2"/>
    <mergeCell ref="UFK2:UFL2"/>
    <mergeCell ref="UFM2:UFN2"/>
    <mergeCell ref="UEQ2:UER2"/>
    <mergeCell ref="UES2:UET2"/>
    <mergeCell ref="UEU2:UEV2"/>
    <mergeCell ref="UEW2:UEX2"/>
    <mergeCell ref="UEY2:UEZ2"/>
    <mergeCell ref="UFA2:UFB2"/>
    <mergeCell ref="UEE2:UEF2"/>
    <mergeCell ref="UEG2:UEH2"/>
    <mergeCell ref="UEI2:UEJ2"/>
    <mergeCell ref="UEK2:UEL2"/>
    <mergeCell ref="UEM2:UEN2"/>
    <mergeCell ref="UEO2:UEP2"/>
    <mergeCell ref="UDS2:UDT2"/>
    <mergeCell ref="UDU2:UDV2"/>
    <mergeCell ref="UDW2:UDX2"/>
    <mergeCell ref="UDY2:UDZ2"/>
    <mergeCell ref="UEA2:UEB2"/>
    <mergeCell ref="UEC2:UED2"/>
    <mergeCell ref="UDG2:UDH2"/>
    <mergeCell ref="UDI2:UDJ2"/>
    <mergeCell ref="UDK2:UDL2"/>
    <mergeCell ref="UDM2:UDN2"/>
    <mergeCell ref="UDO2:UDP2"/>
    <mergeCell ref="UDQ2:UDR2"/>
    <mergeCell ref="UCU2:UCV2"/>
    <mergeCell ref="UCW2:UCX2"/>
    <mergeCell ref="UCY2:UCZ2"/>
    <mergeCell ref="UDA2:UDB2"/>
    <mergeCell ref="UDC2:UDD2"/>
    <mergeCell ref="UDE2:UDF2"/>
    <mergeCell ref="UCI2:UCJ2"/>
    <mergeCell ref="UCK2:UCL2"/>
    <mergeCell ref="UCM2:UCN2"/>
    <mergeCell ref="UCO2:UCP2"/>
    <mergeCell ref="UCQ2:UCR2"/>
    <mergeCell ref="UCS2:UCT2"/>
    <mergeCell ref="UBW2:UBX2"/>
    <mergeCell ref="UBY2:UBZ2"/>
    <mergeCell ref="UCA2:UCB2"/>
    <mergeCell ref="UCC2:UCD2"/>
    <mergeCell ref="UCE2:UCF2"/>
    <mergeCell ref="UCG2:UCH2"/>
    <mergeCell ref="UBK2:UBL2"/>
    <mergeCell ref="UBM2:UBN2"/>
    <mergeCell ref="UBO2:UBP2"/>
    <mergeCell ref="UBQ2:UBR2"/>
    <mergeCell ref="UBS2:UBT2"/>
    <mergeCell ref="UBU2:UBV2"/>
    <mergeCell ref="UAY2:UAZ2"/>
    <mergeCell ref="UBA2:UBB2"/>
    <mergeCell ref="UBC2:UBD2"/>
    <mergeCell ref="UBE2:UBF2"/>
    <mergeCell ref="UBG2:UBH2"/>
    <mergeCell ref="UBI2:UBJ2"/>
    <mergeCell ref="UAM2:UAN2"/>
    <mergeCell ref="UAO2:UAP2"/>
    <mergeCell ref="UAQ2:UAR2"/>
    <mergeCell ref="UAS2:UAT2"/>
    <mergeCell ref="UAU2:UAV2"/>
    <mergeCell ref="UAW2:UAX2"/>
    <mergeCell ref="UAA2:UAB2"/>
    <mergeCell ref="UAC2:UAD2"/>
    <mergeCell ref="UAE2:UAF2"/>
    <mergeCell ref="UAG2:UAH2"/>
    <mergeCell ref="UAI2:UAJ2"/>
    <mergeCell ref="UAK2:UAL2"/>
    <mergeCell ref="TZO2:TZP2"/>
    <mergeCell ref="TZQ2:TZR2"/>
    <mergeCell ref="TZS2:TZT2"/>
    <mergeCell ref="TZU2:TZV2"/>
    <mergeCell ref="TZW2:TZX2"/>
    <mergeCell ref="TZY2:TZZ2"/>
    <mergeCell ref="TZC2:TZD2"/>
    <mergeCell ref="TZE2:TZF2"/>
    <mergeCell ref="TZG2:TZH2"/>
    <mergeCell ref="TZI2:TZJ2"/>
    <mergeCell ref="TZK2:TZL2"/>
    <mergeCell ref="TZM2:TZN2"/>
    <mergeCell ref="TYQ2:TYR2"/>
    <mergeCell ref="TYS2:TYT2"/>
    <mergeCell ref="TYU2:TYV2"/>
    <mergeCell ref="TYW2:TYX2"/>
    <mergeCell ref="TYY2:TYZ2"/>
    <mergeCell ref="TZA2:TZB2"/>
    <mergeCell ref="TYE2:TYF2"/>
    <mergeCell ref="TYG2:TYH2"/>
    <mergeCell ref="TYI2:TYJ2"/>
    <mergeCell ref="TYK2:TYL2"/>
    <mergeCell ref="TYM2:TYN2"/>
    <mergeCell ref="TYO2:TYP2"/>
    <mergeCell ref="TXS2:TXT2"/>
    <mergeCell ref="TXU2:TXV2"/>
    <mergeCell ref="TXW2:TXX2"/>
    <mergeCell ref="TXY2:TXZ2"/>
    <mergeCell ref="TYA2:TYB2"/>
    <mergeCell ref="TYC2:TYD2"/>
    <mergeCell ref="TXG2:TXH2"/>
    <mergeCell ref="TXI2:TXJ2"/>
    <mergeCell ref="TXK2:TXL2"/>
    <mergeCell ref="TXM2:TXN2"/>
    <mergeCell ref="TXO2:TXP2"/>
    <mergeCell ref="TXQ2:TXR2"/>
    <mergeCell ref="TWU2:TWV2"/>
    <mergeCell ref="TWW2:TWX2"/>
    <mergeCell ref="TWY2:TWZ2"/>
    <mergeCell ref="TXA2:TXB2"/>
    <mergeCell ref="TXC2:TXD2"/>
    <mergeCell ref="TXE2:TXF2"/>
    <mergeCell ref="TWI2:TWJ2"/>
    <mergeCell ref="TWK2:TWL2"/>
    <mergeCell ref="TWM2:TWN2"/>
    <mergeCell ref="TWO2:TWP2"/>
    <mergeCell ref="TWQ2:TWR2"/>
    <mergeCell ref="TWS2:TWT2"/>
    <mergeCell ref="TVW2:TVX2"/>
    <mergeCell ref="TVY2:TVZ2"/>
    <mergeCell ref="TWA2:TWB2"/>
    <mergeCell ref="TWC2:TWD2"/>
    <mergeCell ref="TWE2:TWF2"/>
    <mergeCell ref="TWG2:TWH2"/>
    <mergeCell ref="TVK2:TVL2"/>
    <mergeCell ref="TVM2:TVN2"/>
    <mergeCell ref="TVO2:TVP2"/>
    <mergeCell ref="TVQ2:TVR2"/>
    <mergeCell ref="TVS2:TVT2"/>
    <mergeCell ref="TVU2:TVV2"/>
    <mergeCell ref="TUY2:TUZ2"/>
    <mergeCell ref="TVA2:TVB2"/>
    <mergeCell ref="TVC2:TVD2"/>
    <mergeCell ref="TVE2:TVF2"/>
    <mergeCell ref="TVG2:TVH2"/>
    <mergeCell ref="TVI2:TVJ2"/>
    <mergeCell ref="TUM2:TUN2"/>
    <mergeCell ref="TUO2:TUP2"/>
    <mergeCell ref="TUQ2:TUR2"/>
    <mergeCell ref="TUS2:TUT2"/>
    <mergeCell ref="TUU2:TUV2"/>
    <mergeCell ref="TUW2:TUX2"/>
    <mergeCell ref="TUA2:TUB2"/>
    <mergeCell ref="TUC2:TUD2"/>
    <mergeCell ref="TUE2:TUF2"/>
    <mergeCell ref="TUG2:TUH2"/>
    <mergeCell ref="TUI2:TUJ2"/>
    <mergeCell ref="TUK2:TUL2"/>
    <mergeCell ref="TTO2:TTP2"/>
    <mergeCell ref="TTQ2:TTR2"/>
    <mergeCell ref="TTS2:TTT2"/>
    <mergeCell ref="TTU2:TTV2"/>
    <mergeCell ref="TTW2:TTX2"/>
    <mergeCell ref="TTY2:TTZ2"/>
    <mergeCell ref="TTC2:TTD2"/>
    <mergeCell ref="TTE2:TTF2"/>
    <mergeCell ref="TTG2:TTH2"/>
    <mergeCell ref="TTI2:TTJ2"/>
    <mergeCell ref="TTK2:TTL2"/>
    <mergeCell ref="TTM2:TTN2"/>
    <mergeCell ref="TSQ2:TSR2"/>
    <mergeCell ref="TSS2:TST2"/>
    <mergeCell ref="TSU2:TSV2"/>
    <mergeCell ref="TSW2:TSX2"/>
    <mergeCell ref="TSY2:TSZ2"/>
    <mergeCell ref="TTA2:TTB2"/>
    <mergeCell ref="TSE2:TSF2"/>
    <mergeCell ref="TSG2:TSH2"/>
    <mergeCell ref="TSI2:TSJ2"/>
    <mergeCell ref="TSK2:TSL2"/>
    <mergeCell ref="TSM2:TSN2"/>
    <mergeCell ref="TSO2:TSP2"/>
    <mergeCell ref="TRS2:TRT2"/>
    <mergeCell ref="TRU2:TRV2"/>
    <mergeCell ref="TRW2:TRX2"/>
    <mergeCell ref="TRY2:TRZ2"/>
    <mergeCell ref="TSA2:TSB2"/>
    <mergeCell ref="TSC2:TSD2"/>
    <mergeCell ref="TRG2:TRH2"/>
    <mergeCell ref="TRI2:TRJ2"/>
    <mergeCell ref="TRK2:TRL2"/>
    <mergeCell ref="TRM2:TRN2"/>
    <mergeCell ref="TRO2:TRP2"/>
    <mergeCell ref="TRQ2:TRR2"/>
    <mergeCell ref="TQU2:TQV2"/>
    <mergeCell ref="TQW2:TQX2"/>
    <mergeCell ref="TQY2:TQZ2"/>
    <mergeCell ref="TRA2:TRB2"/>
    <mergeCell ref="TRC2:TRD2"/>
    <mergeCell ref="TRE2:TRF2"/>
    <mergeCell ref="TQI2:TQJ2"/>
    <mergeCell ref="TQK2:TQL2"/>
    <mergeCell ref="TQM2:TQN2"/>
    <mergeCell ref="TQO2:TQP2"/>
    <mergeCell ref="TQQ2:TQR2"/>
    <mergeCell ref="TQS2:TQT2"/>
    <mergeCell ref="TPW2:TPX2"/>
    <mergeCell ref="TPY2:TPZ2"/>
    <mergeCell ref="TQA2:TQB2"/>
    <mergeCell ref="TQC2:TQD2"/>
    <mergeCell ref="TQE2:TQF2"/>
    <mergeCell ref="TQG2:TQH2"/>
    <mergeCell ref="TPK2:TPL2"/>
    <mergeCell ref="TPM2:TPN2"/>
    <mergeCell ref="TPO2:TPP2"/>
    <mergeCell ref="TPQ2:TPR2"/>
    <mergeCell ref="TPS2:TPT2"/>
    <mergeCell ref="TPU2:TPV2"/>
    <mergeCell ref="TOY2:TOZ2"/>
    <mergeCell ref="TPA2:TPB2"/>
    <mergeCell ref="TPC2:TPD2"/>
    <mergeCell ref="TPE2:TPF2"/>
    <mergeCell ref="TPG2:TPH2"/>
    <mergeCell ref="TPI2:TPJ2"/>
    <mergeCell ref="TOM2:TON2"/>
    <mergeCell ref="TOO2:TOP2"/>
    <mergeCell ref="TOQ2:TOR2"/>
    <mergeCell ref="TOS2:TOT2"/>
    <mergeCell ref="TOU2:TOV2"/>
    <mergeCell ref="TOW2:TOX2"/>
    <mergeCell ref="TOA2:TOB2"/>
    <mergeCell ref="TOC2:TOD2"/>
    <mergeCell ref="TOE2:TOF2"/>
    <mergeCell ref="TOG2:TOH2"/>
    <mergeCell ref="TOI2:TOJ2"/>
    <mergeCell ref="TOK2:TOL2"/>
    <mergeCell ref="TNO2:TNP2"/>
    <mergeCell ref="TNQ2:TNR2"/>
    <mergeCell ref="TNS2:TNT2"/>
    <mergeCell ref="TNU2:TNV2"/>
    <mergeCell ref="TNW2:TNX2"/>
    <mergeCell ref="TNY2:TNZ2"/>
    <mergeCell ref="TNC2:TND2"/>
    <mergeCell ref="TNE2:TNF2"/>
    <mergeCell ref="TNG2:TNH2"/>
    <mergeCell ref="TNI2:TNJ2"/>
    <mergeCell ref="TNK2:TNL2"/>
    <mergeCell ref="TNM2:TNN2"/>
    <mergeCell ref="TMQ2:TMR2"/>
    <mergeCell ref="TMS2:TMT2"/>
    <mergeCell ref="TMU2:TMV2"/>
    <mergeCell ref="TMW2:TMX2"/>
    <mergeCell ref="TMY2:TMZ2"/>
    <mergeCell ref="TNA2:TNB2"/>
    <mergeCell ref="TME2:TMF2"/>
    <mergeCell ref="TMG2:TMH2"/>
    <mergeCell ref="TMI2:TMJ2"/>
    <mergeCell ref="TMK2:TML2"/>
    <mergeCell ref="TMM2:TMN2"/>
    <mergeCell ref="TMO2:TMP2"/>
    <mergeCell ref="TLS2:TLT2"/>
    <mergeCell ref="TLU2:TLV2"/>
    <mergeCell ref="TLW2:TLX2"/>
    <mergeCell ref="TLY2:TLZ2"/>
    <mergeCell ref="TMA2:TMB2"/>
    <mergeCell ref="TMC2:TMD2"/>
    <mergeCell ref="TLG2:TLH2"/>
    <mergeCell ref="TLI2:TLJ2"/>
    <mergeCell ref="TLK2:TLL2"/>
    <mergeCell ref="TLM2:TLN2"/>
    <mergeCell ref="TLO2:TLP2"/>
    <mergeCell ref="TLQ2:TLR2"/>
    <mergeCell ref="TKU2:TKV2"/>
    <mergeCell ref="TKW2:TKX2"/>
    <mergeCell ref="TKY2:TKZ2"/>
    <mergeCell ref="TLA2:TLB2"/>
    <mergeCell ref="TLC2:TLD2"/>
    <mergeCell ref="TLE2:TLF2"/>
    <mergeCell ref="TKI2:TKJ2"/>
    <mergeCell ref="TKK2:TKL2"/>
    <mergeCell ref="TKM2:TKN2"/>
    <mergeCell ref="TKO2:TKP2"/>
    <mergeCell ref="TKQ2:TKR2"/>
    <mergeCell ref="TKS2:TKT2"/>
    <mergeCell ref="TJW2:TJX2"/>
    <mergeCell ref="TJY2:TJZ2"/>
    <mergeCell ref="TKA2:TKB2"/>
    <mergeCell ref="TKC2:TKD2"/>
    <mergeCell ref="TKE2:TKF2"/>
    <mergeCell ref="TKG2:TKH2"/>
    <mergeCell ref="TJK2:TJL2"/>
    <mergeCell ref="TJM2:TJN2"/>
    <mergeCell ref="TJO2:TJP2"/>
    <mergeCell ref="TJQ2:TJR2"/>
    <mergeCell ref="TJS2:TJT2"/>
    <mergeCell ref="TJU2:TJV2"/>
    <mergeCell ref="TIY2:TIZ2"/>
    <mergeCell ref="TJA2:TJB2"/>
    <mergeCell ref="TJC2:TJD2"/>
    <mergeCell ref="TJE2:TJF2"/>
    <mergeCell ref="TJG2:TJH2"/>
    <mergeCell ref="TJI2:TJJ2"/>
    <mergeCell ref="TIM2:TIN2"/>
    <mergeCell ref="TIO2:TIP2"/>
    <mergeCell ref="TIQ2:TIR2"/>
    <mergeCell ref="TIS2:TIT2"/>
    <mergeCell ref="TIU2:TIV2"/>
    <mergeCell ref="TIW2:TIX2"/>
    <mergeCell ref="TIA2:TIB2"/>
    <mergeCell ref="TIC2:TID2"/>
    <mergeCell ref="TIE2:TIF2"/>
    <mergeCell ref="TIG2:TIH2"/>
    <mergeCell ref="TII2:TIJ2"/>
    <mergeCell ref="TIK2:TIL2"/>
    <mergeCell ref="THO2:THP2"/>
    <mergeCell ref="THQ2:THR2"/>
    <mergeCell ref="THS2:THT2"/>
    <mergeCell ref="THU2:THV2"/>
    <mergeCell ref="THW2:THX2"/>
    <mergeCell ref="THY2:THZ2"/>
    <mergeCell ref="THC2:THD2"/>
    <mergeCell ref="THE2:THF2"/>
    <mergeCell ref="THG2:THH2"/>
    <mergeCell ref="THI2:THJ2"/>
    <mergeCell ref="THK2:THL2"/>
    <mergeCell ref="THM2:THN2"/>
    <mergeCell ref="TGQ2:TGR2"/>
    <mergeCell ref="TGS2:TGT2"/>
    <mergeCell ref="TGU2:TGV2"/>
    <mergeCell ref="TGW2:TGX2"/>
    <mergeCell ref="TGY2:TGZ2"/>
    <mergeCell ref="THA2:THB2"/>
    <mergeCell ref="TGE2:TGF2"/>
    <mergeCell ref="TGG2:TGH2"/>
    <mergeCell ref="TGI2:TGJ2"/>
    <mergeCell ref="TGK2:TGL2"/>
    <mergeCell ref="TGM2:TGN2"/>
    <mergeCell ref="TGO2:TGP2"/>
    <mergeCell ref="TFS2:TFT2"/>
    <mergeCell ref="TFU2:TFV2"/>
    <mergeCell ref="TFW2:TFX2"/>
    <mergeCell ref="TFY2:TFZ2"/>
    <mergeCell ref="TGA2:TGB2"/>
    <mergeCell ref="TGC2:TGD2"/>
    <mergeCell ref="TFG2:TFH2"/>
    <mergeCell ref="TFI2:TFJ2"/>
    <mergeCell ref="TFK2:TFL2"/>
    <mergeCell ref="TFM2:TFN2"/>
    <mergeCell ref="TFO2:TFP2"/>
    <mergeCell ref="TFQ2:TFR2"/>
    <mergeCell ref="TEU2:TEV2"/>
    <mergeCell ref="TEW2:TEX2"/>
    <mergeCell ref="TEY2:TEZ2"/>
    <mergeCell ref="TFA2:TFB2"/>
    <mergeCell ref="TFC2:TFD2"/>
    <mergeCell ref="TFE2:TFF2"/>
    <mergeCell ref="TEI2:TEJ2"/>
    <mergeCell ref="TEK2:TEL2"/>
    <mergeCell ref="TEM2:TEN2"/>
    <mergeCell ref="TEO2:TEP2"/>
    <mergeCell ref="TEQ2:TER2"/>
    <mergeCell ref="TES2:TET2"/>
    <mergeCell ref="TDW2:TDX2"/>
    <mergeCell ref="TDY2:TDZ2"/>
    <mergeCell ref="TEA2:TEB2"/>
    <mergeCell ref="TEC2:TED2"/>
    <mergeCell ref="TEE2:TEF2"/>
    <mergeCell ref="TEG2:TEH2"/>
    <mergeCell ref="TDK2:TDL2"/>
    <mergeCell ref="TDM2:TDN2"/>
    <mergeCell ref="TDO2:TDP2"/>
    <mergeCell ref="TDQ2:TDR2"/>
    <mergeCell ref="TDS2:TDT2"/>
    <mergeCell ref="TDU2:TDV2"/>
    <mergeCell ref="TCY2:TCZ2"/>
    <mergeCell ref="TDA2:TDB2"/>
    <mergeCell ref="TDC2:TDD2"/>
    <mergeCell ref="TDE2:TDF2"/>
    <mergeCell ref="TDG2:TDH2"/>
    <mergeCell ref="TDI2:TDJ2"/>
    <mergeCell ref="TCM2:TCN2"/>
    <mergeCell ref="TCO2:TCP2"/>
    <mergeCell ref="TCQ2:TCR2"/>
    <mergeCell ref="TCS2:TCT2"/>
    <mergeCell ref="TCU2:TCV2"/>
    <mergeCell ref="TCW2:TCX2"/>
    <mergeCell ref="TCA2:TCB2"/>
    <mergeCell ref="TCC2:TCD2"/>
    <mergeCell ref="TCE2:TCF2"/>
    <mergeCell ref="TCG2:TCH2"/>
    <mergeCell ref="TCI2:TCJ2"/>
    <mergeCell ref="TCK2:TCL2"/>
    <mergeCell ref="TBO2:TBP2"/>
    <mergeCell ref="TBQ2:TBR2"/>
    <mergeCell ref="TBS2:TBT2"/>
    <mergeCell ref="TBU2:TBV2"/>
    <mergeCell ref="TBW2:TBX2"/>
    <mergeCell ref="TBY2:TBZ2"/>
    <mergeCell ref="TBC2:TBD2"/>
    <mergeCell ref="TBE2:TBF2"/>
    <mergeCell ref="TBG2:TBH2"/>
    <mergeCell ref="TBI2:TBJ2"/>
    <mergeCell ref="TBK2:TBL2"/>
    <mergeCell ref="TBM2:TBN2"/>
    <mergeCell ref="TAQ2:TAR2"/>
    <mergeCell ref="TAS2:TAT2"/>
    <mergeCell ref="TAU2:TAV2"/>
    <mergeCell ref="TAW2:TAX2"/>
    <mergeCell ref="TAY2:TAZ2"/>
    <mergeCell ref="TBA2:TBB2"/>
    <mergeCell ref="TAE2:TAF2"/>
    <mergeCell ref="TAG2:TAH2"/>
    <mergeCell ref="TAI2:TAJ2"/>
    <mergeCell ref="TAK2:TAL2"/>
    <mergeCell ref="TAM2:TAN2"/>
    <mergeCell ref="TAO2:TAP2"/>
    <mergeCell ref="SZS2:SZT2"/>
    <mergeCell ref="SZU2:SZV2"/>
    <mergeCell ref="SZW2:SZX2"/>
    <mergeCell ref="SZY2:SZZ2"/>
    <mergeCell ref="TAA2:TAB2"/>
    <mergeCell ref="TAC2:TAD2"/>
    <mergeCell ref="SZG2:SZH2"/>
    <mergeCell ref="SZI2:SZJ2"/>
    <mergeCell ref="SZK2:SZL2"/>
    <mergeCell ref="SZM2:SZN2"/>
    <mergeCell ref="SZO2:SZP2"/>
    <mergeCell ref="SZQ2:SZR2"/>
    <mergeCell ref="SYU2:SYV2"/>
    <mergeCell ref="SYW2:SYX2"/>
    <mergeCell ref="SYY2:SYZ2"/>
    <mergeCell ref="SZA2:SZB2"/>
    <mergeCell ref="SZC2:SZD2"/>
    <mergeCell ref="SZE2:SZF2"/>
    <mergeCell ref="SYI2:SYJ2"/>
    <mergeCell ref="SYK2:SYL2"/>
    <mergeCell ref="SYM2:SYN2"/>
    <mergeCell ref="SYO2:SYP2"/>
    <mergeCell ref="SYQ2:SYR2"/>
    <mergeCell ref="SYS2:SYT2"/>
    <mergeCell ref="SXW2:SXX2"/>
    <mergeCell ref="SXY2:SXZ2"/>
    <mergeCell ref="SYA2:SYB2"/>
    <mergeCell ref="SYC2:SYD2"/>
    <mergeCell ref="SYE2:SYF2"/>
    <mergeCell ref="SYG2:SYH2"/>
    <mergeCell ref="SXK2:SXL2"/>
    <mergeCell ref="SXM2:SXN2"/>
    <mergeCell ref="SXO2:SXP2"/>
    <mergeCell ref="SXQ2:SXR2"/>
    <mergeCell ref="SXS2:SXT2"/>
    <mergeCell ref="SXU2:SXV2"/>
    <mergeCell ref="SWY2:SWZ2"/>
    <mergeCell ref="SXA2:SXB2"/>
    <mergeCell ref="SXC2:SXD2"/>
    <mergeCell ref="SXE2:SXF2"/>
    <mergeCell ref="SXG2:SXH2"/>
    <mergeCell ref="SXI2:SXJ2"/>
    <mergeCell ref="SWM2:SWN2"/>
    <mergeCell ref="SWO2:SWP2"/>
    <mergeCell ref="SWQ2:SWR2"/>
    <mergeCell ref="SWS2:SWT2"/>
    <mergeCell ref="SWU2:SWV2"/>
    <mergeCell ref="SWW2:SWX2"/>
    <mergeCell ref="SWA2:SWB2"/>
    <mergeCell ref="SWC2:SWD2"/>
    <mergeCell ref="SWE2:SWF2"/>
    <mergeCell ref="SWG2:SWH2"/>
    <mergeCell ref="SWI2:SWJ2"/>
    <mergeCell ref="SWK2:SWL2"/>
    <mergeCell ref="SVO2:SVP2"/>
    <mergeCell ref="SVQ2:SVR2"/>
    <mergeCell ref="SVS2:SVT2"/>
    <mergeCell ref="SVU2:SVV2"/>
    <mergeCell ref="SVW2:SVX2"/>
    <mergeCell ref="SVY2:SVZ2"/>
    <mergeCell ref="SVC2:SVD2"/>
    <mergeCell ref="SVE2:SVF2"/>
    <mergeCell ref="SVG2:SVH2"/>
    <mergeCell ref="SVI2:SVJ2"/>
    <mergeCell ref="SVK2:SVL2"/>
    <mergeCell ref="SVM2:SVN2"/>
    <mergeCell ref="SUQ2:SUR2"/>
    <mergeCell ref="SUS2:SUT2"/>
    <mergeCell ref="SUU2:SUV2"/>
    <mergeCell ref="SUW2:SUX2"/>
    <mergeCell ref="SUY2:SUZ2"/>
    <mergeCell ref="SVA2:SVB2"/>
    <mergeCell ref="SUE2:SUF2"/>
    <mergeCell ref="SUG2:SUH2"/>
    <mergeCell ref="SUI2:SUJ2"/>
    <mergeCell ref="SUK2:SUL2"/>
    <mergeCell ref="SUM2:SUN2"/>
    <mergeCell ref="SUO2:SUP2"/>
    <mergeCell ref="STS2:STT2"/>
    <mergeCell ref="STU2:STV2"/>
    <mergeCell ref="STW2:STX2"/>
    <mergeCell ref="STY2:STZ2"/>
    <mergeCell ref="SUA2:SUB2"/>
    <mergeCell ref="SUC2:SUD2"/>
    <mergeCell ref="STG2:STH2"/>
    <mergeCell ref="STI2:STJ2"/>
    <mergeCell ref="STK2:STL2"/>
    <mergeCell ref="STM2:STN2"/>
    <mergeCell ref="STO2:STP2"/>
    <mergeCell ref="STQ2:STR2"/>
    <mergeCell ref="SSU2:SSV2"/>
    <mergeCell ref="SSW2:SSX2"/>
    <mergeCell ref="SSY2:SSZ2"/>
    <mergeCell ref="STA2:STB2"/>
    <mergeCell ref="STC2:STD2"/>
    <mergeCell ref="STE2:STF2"/>
    <mergeCell ref="SSI2:SSJ2"/>
    <mergeCell ref="SSK2:SSL2"/>
    <mergeCell ref="SSM2:SSN2"/>
    <mergeCell ref="SSO2:SSP2"/>
    <mergeCell ref="SSQ2:SSR2"/>
    <mergeCell ref="SSS2:SST2"/>
    <mergeCell ref="SRW2:SRX2"/>
    <mergeCell ref="SRY2:SRZ2"/>
    <mergeCell ref="SSA2:SSB2"/>
    <mergeCell ref="SSC2:SSD2"/>
    <mergeCell ref="SSE2:SSF2"/>
    <mergeCell ref="SSG2:SSH2"/>
    <mergeCell ref="SRK2:SRL2"/>
    <mergeCell ref="SRM2:SRN2"/>
    <mergeCell ref="SRO2:SRP2"/>
    <mergeCell ref="SRQ2:SRR2"/>
    <mergeCell ref="SRS2:SRT2"/>
    <mergeCell ref="SRU2:SRV2"/>
    <mergeCell ref="SQY2:SQZ2"/>
    <mergeCell ref="SRA2:SRB2"/>
    <mergeCell ref="SRC2:SRD2"/>
    <mergeCell ref="SRE2:SRF2"/>
    <mergeCell ref="SRG2:SRH2"/>
    <mergeCell ref="SRI2:SRJ2"/>
    <mergeCell ref="SQM2:SQN2"/>
    <mergeCell ref="SQO2:SQP2"/>
    <mergeCell ref="SQQ2:SQR2"/>
    <mergeCell ref="SQS2:SQT2"/>
    <mergeCell ref="SQU2:SQV2"/>
    <mergeCell ref="SQW2:SQX2"/>
    <mergeCell ref="SQA2:SQB2"/>
    <mergeCell ref="SQC2:SQD2"/>
    <mergeCell ref="SQE2:SQF2"/>
    <mergeCell ref="SQG2:SQH2"/>
    <mergeCell ref="SQI2:SQJ2"/>
    <mergeCell ref="SQK2:SQL2"/>
    <mergeCell ref="SPO2:SPP2"/>
    <mergeCell ref="SPQ2:SPR2"/>
    <mergeCell ref="SPS2:SPT2"/>
    <mergeCell ref="SPU2:SPV2"/>
    <mergeCell ref="SPW2:SPX2"/>
    <mergeCell ref="SPY2:SPZ2"/>
    <mergeCell ref="SPC2:SPD2"/>
    <mergeCell ref="SPE2:SPF2"/>
    <mergeCell ref="SPG2:SPH2"/>
    <mergeCell ref="SPI2:SPJ2"/>
    <mergeCell ref="SPK2:SPL2"/>
    <mergeCell ref="SPM2:SPN2"/>
    <mergeCell ref="SOQ2:SOR2"/>
    <mergeCell ref="SOS2:SOT2"/>
    <mergeCell ref="SOU2:SOV2"/>
    <mergeCell ref="SOW2:SOX2"/>
    <mergeCell ref="SOY2:SOZ2"/>
    <mergeCell ref="SPA2:SPB2"/>
    <mergeCell ref="SOE2:SOF2"/>
    <mergeCell ref="SOG2:SOH2"/>
    <mergeCell ref="SOI2:SOJ2"/>
    <mergeCell ref="SOK2:SOL2"/>
    <mergeCell ref="SOM2:SON2"/>
    <mergeCell ref="SOO2:SOP2"/>
    <mergeCell ref="SNS2:SNT2"/>
    <mergeCell ref="SNU2:SNV2"/>
    <mergeCell ref="SNW2:SNX2"/>
    <mergeCell ref="SNY2:SNZ2"/>
    <mergeCell ref="SOA2:SOB2"/>
    <mergeCell ref="SOC2:SOD2"/>
    <mergeCell ref="SNG2:SNH2"/>
    <mergeCell ref="SNI2:SNJ2"/>
    <mergeCell ref="SNK2:SNL2"/>
    <mergeCell ref="SNM2:SNN2"/>
    <mergeCell ref="SNO2:SNP2"/>
    <mergeCell ref="SNQ2:SNR2"/>
    <mergeCell ref="SMU2:SMV2"/>
    <mergeCell ref="SMW2:SMX2"/>
    <mergeCell ref="SMY2:SMZ2"/>
    <mergeCell ref="SNA2:SNB2"/>
    <mergeCell ref="SNC2:SND2"/>
    <mergeCell ref="SNE2:SNF2"/>
    <mergeCell ref="SMI2:SMJ2"/>
    <mergeCell ref="SMK2:SML2"/>
    <mergeCell ref="SMM2:SMN2"/>
    <mergeCell ref="SMO2:SMP2"/>
    <mergeCell ref="SMQ2:SMR2"/>
    <mergeCell ref="SMS2:SMT2"/>
    <mergeCell ref="SLW2:SLX2"/>
    <mergeCell ref="SLY2:SLZ2"/>
    <mergeCell ref="SMA2:SMB2"/>
    <mergeCell ref="SMC2:SMD2"/>
    <mergeCell ref="SME2:SMF2"/>
    <mergeCell ref="SMG2:SMH2"/>
    <mergeCell ref="SLK2:SLL2"/>
    <mergeCell ref="SLM2:SLN2"/>
    <mergeCell ref="SLO2:SLP2"/>
    <mergeCell ref="SLQ2:SLR2"/>
    <mergeCell ref="SLS2:SLT2"/>
    <mergeCell ref="SLU2:SLV2"/>
    <mergeCell ref="SKY2:SKZ2"/>
    <mergeCell ref="SLA2:SLB2"/>
    <mergeCell ref="SLC2:SLD2"/>
    <mergeCell ref="SLE2:SLF2"/>
    <mergeCell ref="SLG2:SLH2"/>
    <mergeCell ref="SLI2:SLJ2"/>
    <mergeCell ref="SKM2:SKN2"/>
    <mergeCell ref="SKO2:SKP2"/>
    <mergeCell ref="SKQ2:SKR2"/>
    <mergeCell ref="SKS2:SKT2"/>
    <mergeCell ref="SKU2:SKV2"/>
    <mergeCell ref="SKW2:SKX2"/>
    <mergeCell ref="SKA2:SKB2"/>
    <mergeCell ref="SKC2:SKD2"/>
    <mergeCell ref="SKE2:SKF2"/>
    <mergeCell ref="SKG2:SKH2"/>
    <mergeCell ref="SKI2:SKJ2"/>
    <mergeCell ref="SKK2:SKL2"/>
    <mergeCell ref="SJO2:SJP2"/>
    <mergeCell ref="SJQ2:SJR2"/>
    <mergeCell ref="SJS2:SJT2"/>
    <mergeCell ref="SJU2:SJV2"/>
    <mergeCell ref="SJW2:SJX2"/>
    <mergeCell ref="SJY2:SJZ2"/>
    <mergeCell ref="SJC2:SJD2"/>
    <mergeCell ref="SJE2:SJF2"/>
    <mergeCell ref="SJG2:SJH2"/>
    <mergeCell ref="SJI2:SJJ2"/>
    <mergeCell ref="SJK2:SJL2"/>
    <mergeCell ref="SJM2:SJN2"/>
    <mergeCell ref="SIQ2:SIR2"/>
    <mergeCell ref="SIS2:SIT2"/>
    <mergeCell ref="SIU2:SIV2"/>
    <mergeCell ref="SIW2:SIX2"/>
    <mergeCell ref="SIY2:SIZ2"/>
    <mergeCell ref="SJA2:SJB2"/>
    <mergeCell ref="SIE2:SIF2"/>
    <mergeCell ref="SIG2:SIH2"/>
    <mergeCell ref="SII2:SIJ2"/>
    <mergeCell ref="SIK2:SIL2"/>
    <mergeCell ref="SIM2:SIN2"/>
    <mergeCell ref="SIO2:SIP2"/>
    <mergeCell ref="SHS2:SHT2"/>
    <mergeCell ref="SHU2:SHV2"/>
    <mergeCell ref="SHW2:SHX2"/>
    <mergeCell ref="SHY2:SHZ2"/>
    <mergeCell ref="SIA2:SIB2"/>
    <mergeCell ref="SIC2:SID2"/>
    <mergeCell ref="SHG2:SHH2"/>
    <mergeCell ref="SHI2:SHJ2"/>
    <mergeCell ref="SHK2:SHL2"/>
    <mergeCell ref="SHM2:SHN2"/>
    <mergeCell ref="SHO2:SHP2"/>
    <mergeCell ref="SHQ2:SHR2"/>
    <mergeCell ref="SGU2:SGV2"/>
    <mergeCell ref="SGW2:SGX2"/>
    <mergeCell ref="SGY2:SGZ2"/>
    <mergeCell ref="SHA2:SHB2"/>
    <mergeCell ref="SHC2:SHD2"/>
    <mergeCell ref="SHE2:SHF2"/>
    <mergeCell ref="SGI2:SGJ2"/>
    <mergeCell ref="SGK2:SGL2"/>
    <mergeCell ref="SGM2:SGN2"/>
    <mergeCell ref="SGO2:SGP2"/>
    <mergeCell ref="SGQ2:SGR2"/>
    <mergeCell ref="SGS2:SGT2"/>
    <mergeCell ref="SFW2:SFX2"/>
    <mergeCell ref="SFY2:SFZ2"/>
    <mergeCell ref="SGA2:SGB2"/>
    <mergeCell ref="SGC2:SGD2"/>
    <mergeCell ref="SGE2:SGF2"/>
    <mergeCell ref="SGG2:SGH2"/>
    <mergeCell ref="SFK2:SFL2"/>
    <mergeCell ref="SFM2:SFN2"/>
    <mergeCell ref="SFO2:SFP2"/>
    <mergeCell ref="SFQ2:SFR2"/>
    <mergeCell ref="SFS2:SFT2"/>
    <mergeCell ref="SFU2:SFV2"/>
    <mergeCell ref="SEY2:SEZ2"/>
    <mergeCell ref="SFA2:SFB2"/>
    <mergeCell ref="SFC2:SFD2"/>
    <mergeCell ref="SFE2:SFF2"/>
    <mergeCell ref="SFG2:SFH2"/>
    <mergeCell ref="SFI2:SFJ2"/>
    <mergeCell ref="SEM2:SEN2"/>
    <mergeCell ref="SEO2:SEP2"/>
    <mergeCell ref="SEQ2:SER2"/>
    <mergeCell ref="SES2:SET2"/>
    <mergeCell ref="SEU2:SEV2"/>
    <mergeCell ref="SEW2:SEX2"/>
    <mergeCell ref="SEA2:SEB2"/>
    <mergeCell ref="SEC2:SED2"/>
    <mergeCell ref="SEE2:SEF2"/>
    <mergeCell ref="SEG2:SEH2"/>
    <mergeCell ref="SEI2:SEJ2"/>
    <mergeCell ref="SEK2:SEL2"/>
    <mergeCell ref="SDO2:SDP2"/>
    <mergeCell ref="SDQ2:SDR2"/>
    <mergeCell ref="SDS2:SDT2"/>
    <mergeCell ref="SDU2:SDV2"/>
    <mergeCell ref="SDW2:SDX2"/>
    <mergeCell ref="SDY2:SDZ2"/>
    <mergeCell ref="SDC2:SDD2"/>
    <mergeCell ref="SDE2:SDF2"/>
    <mergeCell ref="SDG2:SDH2"/>
    <mergeCell ref="SDI2:SDJ2"/>
    <mergeCell ref="SDK2:SDL2"/>
    <mergeCell ref="SDM2:SDN2"/>
    <mergeCell ref="SCQ2:SCR2"/>
    <mergeCell ref="SCS2:SCT2"/>
    <mergeCell ref="SCU2:SCV2"/>
    <mergeCell ref="SCW2:SCX2"/>
    <mergeCell ref="SCY2:SCZ2"/>
    <mergeCell ref="SDA2:SDB2"/>
    <mergeCell ref="SCE2:SCF2"/>
    <mergeCell ref="SCG2:SCH2"/>
    <mergeCell ref="SCI2:SCJ2"/>
    <mergeCell ref="SCK2:SCL2"/>
    <mergeCell ref="SCM2:SCN2"/>
    <mergeCell ref="SCO2:SCP2"/>
    <mergeCell ref="SBS2:SBT2"/>
    <mergeCell ref="SBU2:SBV2"/>
    <mergeCell ref="SBW2:SBX2"/>
    <mergeCell ref="SBY2:SBZ2"/>
    <mergeCell ref="SCA2:SCB2"/>
    <mergeCell ref="SCC2:SCD2"/>
    <mergeCell ref="SBG2:SBH2"/>
    <mergeCell ref="SBI2:SBJ2"/>
    <mergeCell ref="SBK2:SBL2"/>
    <mergeCell ref="SBM2:SBN2"/>
    <mergeCell ref="SBO2:SBP2"/>
    <mergeCell ref="SBQ2:SBR2"/>
    <mergeCell ref="SAU2:SAV2"/>
    <mergeCell ref="SAW2:SAX2"/>
    <mergeCell ref="SAY2:SAZ2"/>
    <mergeCell ref="SBA2:SBB2"/>
    <mergeCell ref="SBC2:SBD2"/>
    <mergeCell ref="SBE2:SBF2"/>
    <mergeCell ref="SAI2:SAJ2"/>
    <mergeCell ref="SAK2:SAL2"/>
    <mergeCell ref="SAM2:SAN2"/>
    <mergeCell ref="SAO2:SAP2"/>
    <mergeCell ref="SAQ2:SAR2"/>
    <mergeCell ref="SAS2:SAT2"/>
    <mergeCell ref="RZW2:RZX2"/>
    <mergeCell ref="RZY2:RZZ2"/>
    <mergeCell ref="SAA2:SAB2"/>
    <mergeCell ref="SAC2:SAD2"/>
    <mergeCell ref="SAE2:SAF2"/>
    <mergeCell ref="SAG2:SAH2"/>
    <mergeCell ref="RZK2:RZL2"/>
    <mergeCell ref="RZM2:RZN2"/>
    <mergeCell ref="RZO2:RZP2"/>
    <mergeCell ref="RZQ2:RZR2"/>
    <mergeCell ref="RZS2:RZT2"/>
    <mergeCell ref="RZU2:RZV2"/>
    <mergeCell ref="RYY2:RYZ2"/>
    <mergeCell ref="RZA2:RZB2"/>
    <mergeCell ref="RZC2:RZD2"/>
    <mergeCell ref="RZE2:RZF2"/>
    <mergeCell ref="RZG2:RZH2"/>
    <mergeCell ref="RZI2:RZJ2"/>
    <mergeCell ref="RYM2:RYN2"/>
    <mergeCell ref="RYO2:RYP2"/>
    <mergeCell ref="RYQ2:RYR2"/>
    <mergeCell ref="RYS2:RYT2"/>
    <mergeCell ref="RYU2:RYV2"/>
    <mergeCell ref="RYW2:RYX2"/>
    <mergeCell ref="RYA2:RYB2"/>
    <mergeCell ref="RYC2:RYD2"/>
    <mergeCell ref="RYE2:RYF2"/>
    <mergeCell ref="RYG2:RYH2"/>
    <mergeCell ref="RYI2:RYJ2"/>
    <mergeCell ref="RYK2:RYL2"/>
    <mergeCell ref="RXO2:RXP2"/>
    <mergeCell ref="RXQ2:RXR2"/>
    <mergeCell ref="RXS2:RXT2"/>
    <mergeCell ref="RXU2:RXV2"/>
    <mergeCell ref="RXW2:RXX2"/>
    <mergeCell ref="RXY2:RXZ2"/>
    <mergeCell ref="RXC2:RXD2"/>
    <mergeCell ref="RXE2:RXF2"/>
    <mergeCell ref="RXG2:RXH2"/>
    <mergeCell ref="RXI2:RXJ2"/>
    <mergeCell ref="RXK2:RXL2"/>
    <mergeCell ref="RXM2:RXN2"/>
    <mergeCell ref="RWQ2:RWR2"/>
    <mergeCell ref="RWS2:RWT2"/>
    <mergeCell ref="RWU2:RWV2"/>
    <mergeCell ref="RWW2:RWX2"/>
    <mergeCell ref="RWY2:RWZ2"/>
    <mergeCell ref="RXA2:RXB2"/>
    <mergeCell ref="RWE2:RWF2"/>
    <mergeCell ref="RWG2:RWH2"/>
    <mergeCell ref="RWI2:RWJ2"/>
    <mergeCell ref="RWK2:RWL2"/>
    <mergeCell ref="RWM2:RWN2"/>
    <mergeCell ref="RWO2:RWP2"/>
    <mergeCell ref="RVS2:RVT2"/>
    <mergeCell ref="RVU2:RVV2"/>
    <mergeCell ref="RVW2:RVX2"/>
    <mergeCell ref="RVY2:RVZ2"/>
    <mergeCell ref="RWA2:RWB2"/>
    <mergeCell ref="RWC2:RWD2"/>
    <mergeCell ref="RVG2:RVH2"/>
    <mergeCell ref="RVI2:RVJ2"/>
    <mergeCell ref="RVK2:RVL2"/>
    <mergeCell ref="RVM2:RVN2"/>
    <mergeCell ref="RVO2:RVP2"/>
    <mergeCell ref="RVQ2:RVR2"/>
    <mergeCell ref="RUU2:RUV2"/>
    <mergeCell ref="RUW2:RUX2"/>
    <mergeCell ref="RUY2:RUZ2"/>
    <mergeCell ref="RVA2:RVB2"/>
    <mergeCell ref="RVC2:RVD2"/>
    <mergeCell ref="RVE2:RVF2"/>
    <mergeCell ref="RUI2:RUJ2"/>
    <mergeCell ref="RUK2:RUL2"/>
    <mergeCell ref="RUM2:RUN2"/>
    <mergeCell ref="RUO2:RUP2"/>
    <mergeCell ref="RUQ2:RUR2"/>
    <mergeCell ref="RUS2:RUT2"/>
    <mergeCell ref="RTW2:RTX2"/>
    <mergeCell ref="RTY2:RTZ2"/>
    <mergeCell ref="RUA2:RUB2"/>
    <mergeCell ref="RUC2:RUD2"/>
    <mergeCell ref="RUE2:RUF2"/>
    <mergeCell ref="RUG2:RUH2"/>
    <mergeCell ref="RTK2:RTL2"/>
    <mergeCell ref="RTM2:RTN2"/>
    <mergeCell ref="RTO2:RTP2"/>
    <mergeCell ref="RTQ2:RTR2"/>
    <mergeCell ref="RTS2:RTT2"/>
    <mergeCell ref="RTU2:RTV2"/>
    <mergeCell ref="RSY2:RSZ2"/>
    <mergeCell ref="RTA2:RTB2"/>
    <mergeCell ref="RTC2:RTD2"/>
    <mergeCell ref="RTE2:RTF2"/>
    <mergeCell ref="RTG2:RTH2"/>
    <mergeCell ref="RTI2:RTJ2"/>
    <mergeCell ref="RSM2:RSN2"/>
    <mergeCell ref="RSO2:RSP2"/>
    <mergeCell ref="RSQ2:RSR2"/>
    <mergeCell ref="RSS2:RST2"/>
    <mergeCell ref="RSU2:RSV2"/>
    <mergeCell ref="RSW2:RSX2"/>
    <mergeCell ref="RSA2:RSB2"/>
    <mergeCell ref="RSC2:RSD2"/>
    <mergeCell ref="RSE2:RSF2"/>
    <mergeCell ref="RSG2:RSH2"/>
    <mergeCell ref="RSI2:RSJ2"/>
    <mergeCell ref="RSK2:RSL2"/>
    <mergeCell ref="RRO2:RRP2"/>
    <mergeCell ref="RRQ2:RRR2"/>
    <mergeCell ref="RRS2:RRT2"/>
    <mergeCell ref="RRU2:RRV2"/>
    <mergeCell ref="RRW2:RRX2"/>
    <mergeCell ref="RRY2:RRZ2"/>
    <mergeCell ref="RRC2:RRD2"/>
    <mergeCell ref="RRE2:RRF2"/>
    <mergeCell ref="RRG2:RRH2"/>
    <mergeCell ref="RRI2:RRJ2"/>
    <mergeCell ref="RRK2:RRL2"/>
    <mergeCell ref="RRM2:RRN2"/>
    <mergeCell ref="RQQ2:RQR2"/>
    <mergeCell ref="RQS2:RQT2"/>
    <mergeCell ref="RQU2:RQV2"/>
    <mergeCell ref="RQW2:RQX2"/>
    <mergeCell ref="RQY2:RQZ2"/>
    <mergeCell ref="RRA2:RRB2"/>
    <mergeCell ref="RQE2:RQF2"/>
    <mergeCell ref="RQG2:RQH2"/>
    <mergeCell ref="RQI2:RQJ2"/>
    <mergeCell ref="RQK2:RQL2"/>
    <mergeCell ref="RQM2:RQN2"/>
    <mergeCell ref="RQO2:RQP2"/>
    <mergeCell ref="RPS2:RPT2"/>
    <mergeCell ref="RPU2:RPV2"/>
    <mergeCell ref="RPW2:RPX2"/>
    <mergeCell ref="RPY2:RPZ2"/>
    <mergeCell ref="RQA2:RQB2"/>
    <mergeCell ref="RQC2:RQD2"/>
    <mergeCell ref="RPG2:RPH2"/>
    <mergeCell ref="RPI2:RPJ2"/>
    <mergeCell ref="RPK2:RPL2"/>
    <mergeCell ref="RPM2:RPN2"/>
    <mergeCell ref="RPO2:RPP2"/>
    <mergeCell ref="RPQ2:RPR2"/>
    <mergeCell ref="ROU2:ROV2"/>
    <mergeCell ref="ROW2:ROX2"/>
    <mergeCell ref="ROY2:ROZ2"/>
    <mergeCell ref="RPA2:RPB2"/>
    <mergeCell ref="RPC2:RPD2"/>
    <mergeCell ref="RPE2:RPF2"/>
    <mergeCell ref="ROI2:ROJ2"/>
    <mergeCell ref="ROK2:ROL2"/>
    <mergeCell ref="ROM2:RON2"/>
    <mergeCell ref="ROO2:ROP2"/>
    <mergeCell ref="ROQ2:ROR2"/>
    <mergeCell ref="ROS2:ROT2"/>
    <mergeCell ref="RNW2:RNX2"/>
    <mergeCell ref="RNY2:RNZ2"/>
    <mergeCell ref="ROA2:ROB2"/>
    <mergeCell ref="ROC2:ROD2"/>
    <mergeCell ref="ROE2:ROF2"/>
    <mergeCell ref="ROG2:ROH2"/>
    <mergeCell ref="RNK2:RNL2"/>
    <mergeCell ref="RNM2:RNN2"/>
    <mergeCell ref="RNO2:RNP2"/>
    <mergeCell ref="RNQ2:RNR2"/>
    <mergeCell ref="RNS2:RNT2"/>
    <mergeCell ref="RNU2:RNV2"/>
    <mergeCell ref="RMY2:RMZ2"/>
    <mergeCell ref="RNA2:RNB2"/>
    <mergeCell ref="RNC2:RND2"/>
    <mergeCell ref="RNE2:RNF2"/>
    <mergeCell ref="RNG2:RNH2"/>
    <mergeCell ref="RNI2:RNJ2"/>
    <mergeCell ref="RMM2:RMN2"/>
    <mergeCell ref="RMO2:RMP2"/>
    <mergeCell ref="RMQ2:RMR2"/>
    <mergeCell ref="RMS2:RMT2"/>
    <mergeCell ref="RMU2:RMV2"/>
    <mergeCell ref="RMW2:RMX2"/>
    <mergeCell ref="RMA2:RMB2"/>
    <mergeCell ref="RMC2:RMD2"/>
    <mergeCell ref="RME2:RMF2"/>
    <mergeCell ref="RMG2:RMH2"/>
    <mergeCell ref="RMI2:RMJ2"/>
    <mergeCell ref="RMK2:RML2"/>
    <mergeCell ref="RLO2:RLP2"/>
    <mergeCell ref="RLQ2:RLR2"/>
    <mergeCell ref="RLS2:RLT2"/>
    <mergeCell ref="RLU2:RLV2"/>
    <mergeCell ref="RLW2:RLX2"/>
    <mergeCell ref="RLY2:RLZ2"/>
    <mergeCell ref="RLC2:RLD2"/>
    <mergeCell ref="RLE2:RLF2"/>
    <mergeCell ref="RLG2:RLH2"/>
    <mergeCell ref="RLI2:RLJ2"/>
    <mergeCell ref="RLK2:RLL2"/>
    <mergeCell ref="RLM2:RLN2"/>
    <mergeCell ref="RKQ2:RKR2"/>
    <mergeCell ref="RKS2:RKT2"/>
    <mergeCell ref="RKU2:RKV2"/>
    <mergeCell ref="RKW2:RKX2"/>
    <mergeCell ref="RKY2:RKZ2"/>
    <mergeCell ref="RLA2:RLB2"/>
    <mergeCell ref="RKE2:RKF2"/>
    <mergeCell ref="RKG2:RKH2"/>
    <mergeCell ref="RKI2:RKJ2"/>
    <mergeCell ref="RKK2:RKL2"/>
    <mergeCell ref="RKM2:RKN2"/>
    <mergeCell ref="RKO2:RKP2"/>
    <mergeCell ref="RJS2:RJT2"/>
    <mergeCell ref="RJU2:RJV2"/>
    <mergeCell ref="RJW2:RJX2"/>
    <mergeCell ref="RJY2:RJZ2"/>
    <mergeCell ref="RKA2:RKB2"/>
    <mergeCell ref="RKC2:RKD2"/>
    <mergeCell ref="RJG2:RJH2"/>
    <mergeCell ref="RJI2:RJJ2"/>
    <mergeCell ref="RJK2:RJL2"/>
    <mergeCell ref="RJM2:RJN2"/>
    <mergeCell ref="RJO2:RJP2"/>
    <mergeCell ref="RJQ2:RJR2"/>
    <mergeCell ref="RIU2:RIV2"/>
    <mergeCell ref="RIW2:RIX2"/>
    <mergeCell ref="RIY2:RIZ2"/>
    <mergeCell ref="RJA2:RJB2"/>
    <mergeCell ref="RJC2:RJD2"/>
    <mergeCell ref="RJE2:RJF2"/>
    <mergeCell ref="RII2:RIJ2"/>
    <mergeCell ref="RIK2:RIL2"/>
    <mergeCell ref="RIM2:RIN2"/>
    <mergeCell ref="RIO2:RIP2"/>
    <mergeCell ref="RIQ2:RIR2"/>
    <mergeCell ref="RIS2:RIT2"/>
    <mergeCell ref="RHW2:RHX2"/>
    <mergeCell ref="RHY2:RHZ2"/>
    <mergeCell ref="RIA2:RIB2"/>
    <mergeCell ref="RIC2:RID2"/>
    <mergeCell ref="RIE2:RIF2"/>
    <mergeCell ref="RIG2:RIH2"/>
    <mergeCell ref="RHK2:RHL2"/>
    <mergeCell ref="RHM2:RHN2"/>
    <mergeCell ref="RHO2:RHP2"/>
    <mergeCell ref="RHQ2:RHR2"/>
    <mergeCell ref="RHS2:RHT2"/>
    <mergeCell ref="RHU2:RHV2"/>
    <mergeCell ref="RGY2:RGZ2"/>
    <mergeCell ref="RHA2:RHB2"/>
    <mergeCell ref="RHC2:RHD2"/>
    <mergeCell ref="RHE2:RHF2"/>
    <mergeCell ref="RHG2:RHH2"/>
    <mergeCell ref="RHI2:RHJ2"/>
    <mergeCell ref="RGM2:RGN2"/>
    <mergeCell ref="RGO2:RGP2"/>
    <mergeCell ref="RGQ2:RGR2"/>
    <mergeCell ref="RGS2:RGT2"/>
    <mergeCell ref="RGU2:RGV2"/>
    <mergeCell ref="RGW2:RGX2"/>
    <mergeCell ref="RGA2:RGB2"/>
    <mergeCell ref="RGC2:RGD2"/>
    <mergeCell ref="RGE2:RGF2"/>
    <mergeCell ref="RGG2:RGH2"/>
    <mergeCell ref="RGI2:RGJ2"/>
    <mergeCell ref="RGK2:RGL2"/>
    <mergeCell ref="RFO2:RFP2"/>
    <mergeCell ref="RFQ2:RFR2"/>
    <mergeCell ref="RFS2:RFT2"/>
    <mergeCell ref="RFU2:RFV2"/>
    <mergeCell ref="RFW2:RFX2"/>
    <mergeCell ref="RFY2:RFZ2"/>
    <mergeCell ref="RFC2:RFD2"/>
    <mergeCell ref="RFE2:RFF2"/>
    <mergeCell ref="RFG2:RFH2"/>
    <mergeCell ref="RFI2:RFJ2"/>
    <mergeCell ref="RFK2:RFL2"/>
    <mergeCell ref="RFM2:RFN2"/>
    <mergeCell ref="REQ2:RER2"/>
    <mergeCell ref="RES2:RET2"/>
    <mergeCell ref="REU2:REV2"/>
    <mergeCell ref="REW2:REX2"/>
    <mergeCell ref="REY2:REZ2"/>
    <mergeCell ref="RFA2:RFB2"/>
    <mergeCell ref="REE2:REF2"/>
    <mergeCell ref="REG2:REH2"/>
    <mergeCell ref="REI2:REJ2"/>
    <mergeCell ref="REK2:REL2"/>
    <mergeCell ref="REM2:REN2"/>
    <mergeCell ref="REO2:REP2"/>
    <mergeCell ref="RDS2:RDT2"/>
    <mergeCell ref="RDU2:RDV2"/>
    <mergeCell ref="RDW2:RDX2"/>
    <mergeCell ref="RDY2:RDZ2"/>
    <mergeCell ref="REA2:REB2"/>
    <mergeCell ref="REC2:RED2"/>
    <mergeCell ref="RDG2:RDH2"/>
    <mergeCell ref="RDI2:RDJ2"/>
    <mergeCell ref="RDK2:RDL2"/>
    <mergeCell ref="RDM2:RDN2"/>
    <mergeCell ref="RDO2:RDP2"/>
    <mergeCell ref="RDQ2:RDR2"/>
    <mergeCell ref="RCU2:RCV2"/>
    <mergeCell ref="RCW2:RCX2"/>
    <mergeCell ref="RCY2:RCZ2"/>
    <mergeCell ref="RDA2:RDB2"/>
    <mergeCell ref="RDC2:RDD2"/>
    <mergeCell ref="RDE2:RDF2"/>
    <mergeCell ref="RCI2:RCJ2"/>
    <mergeCell ref="RCK2:RCL2"/>
    <mergeCell ref="RCM2:RCN2"/>
    <mergeCell ref="RCO2:RCP2"/>
    <mergeCell ref="RCQ2:RCR2"/>
    <mergeCell ref="RCS2:RCT2"/>
    <mergeCell ref="RBW2:RBX2"/>
    <mergeCell ref="RBY2:RBZ2"/>
    <mergeCell ref="RCA2:RCB2"/>
    <mergeCell ref="RCC2:RCD2"/>
    <mergeCell ref="RCE2:RCF2"/>
    <mergeCell ref="RCG2:RCH2"/>
    <mergeCell ref="RBK2:RBL2"/>
    <mergeCell ref="RBM2:RBN2"/>
    <mergeCell ref="RBO2:RBP2"/>
    <mergeCell ref="RBQ2:RBR2"/>
    <mergeCell ref="RBS2:RBT2"/>
    <mergeCell ref="RBU2:RBV2"/>
    <mergeCell ref="RAY2:RAZ2"/>
    <mergeCell ref="RBA2:RBB2"/>
    <mergeCell ref="RBC2:RBD2"/>
    <mergeCell ref="RBE2:RBF2"/>
    <mergeCell ref="RBG2:RBH2"/>
    <mergeCell ref="RBI2:RBJ2"/>
    <mergeCell ref="RAM2:RAN2"/>
    <mergeCell ref="RAO2:RAP2"/>
    <mergeCell ref="RAQ2:RAR2"/>
    <mergeCell ref="RAS2:RAT2"/>
    <mergeCell ref="RAU2:RAV2"/>
    <mergeCell ref="RAW2:RAX2"/>
    <mergeCell ref="RAA2:RAB2"/>
    <mergeCell ref="RAC2:RAD2"/>
    <mergeCell ref="RAE2:RAF2"/>
    <mergeCell ref="RAG2:RAH2"/>
    <mergeCell ref="RAI2:RAJ2"/>
    <mergeCell ref="RAK2:RAL2"/>
    <mergeCell ref="QZO2:QZP2"/>
    <mergeCell ref="QZQ2:QZR2"/>
    <mergeCell ref="QZS2:QZT2"/>
    <mergeCell ref="QZU2:QZV2"/>
    <mergeCell ref="QZW2:QZX2"/>
    <mergeCell ref="QZY2:QZZ2"/>
    <mergeCell ref="QZC2:QZD2"/>
    <mergeCell ref="QZE2:QZF2"/>
    <mergeCell ref="QZG2:QZH2"/>
    <mergeCell ref="QZI2:QZJ2"/>
    <mergeCell ref="QZK2:QZL2"/>
    <mergeCell ref="QZM2:QZN2"/>
    <mergeCell ref="QYQ2:QYR2"/>
    <mergeCell ref="QYS2:QYT2"/>
    <mergeCell ref="QYU2:QYV2"/>
    <mergeCell ref="QYW2:QYX2"/>
    <mergeCell ref="QYY2:QYZ2"/>
    <mergeCell ref="QZA2:QZB2"/>
    <mergeCell ref="QYE2:QYF2"/>
    <mergeCell ref="QYG2:QYH2"/>
    <mergeCell ref="QYI2:QYJ2"/>
    <mergeCell ref="QYK2:QYL2"/>
    <mergeCell ref="QYM2:QYN2"/>
    <mergeCell ref="QYO2:QYP2"/>
    <mergeCell ref="QXS2:QXT2"/>
    <mergeCell ref="QXU2:QXV2"/>
    <mergeCell ref="QXW2:QXX2"/>
    <mergeCell ref="QXY2:QXZ2"/>
    <mergeCell ref="QYA2:QYB2"/>
    <mergeCell ref="QYC2:QYD2"/>
    <mergeCell ref="QXG2:QXH2"/>
    <mergeCell ref="QXI2:QXJ2"/>
    <mergeCell ref="QXK2:QXL2"/>
    <mergeCell ref="QXM2:QXN2"/>
    <mergeCell ref="QXO2:QXP2"/>
    <mergeCell ref="QXQ2:QXR2"/>
    <mergeCell ref="QWU2:QWV2"/>
    <mergeCell ref="QWW2:QWX2"/>
    <mergeCell ref="QWY2:QWZ2"/>
    <mergeCell ref="QXA2:QXB2"/>
    <mergeCell ref="QXC2:QXD2"/>
    <mergeCell ref="QXE2:QXF2"/>
    <mergeCell ref="QWI2:QWJ2"/>
    <mergeCell ref="QWK2:QWL2"/>
    <mergeCell ref="QWM2:QWN2"/>
    <mergeCell ref="QWO2:QWP2"/>
    <mergeCell ref="QWQ2:QWR2"/>
    <mergeCell ref="QWS2:QWT2"/>
    <mergeCell ref="QVW2:QVX2"/>
    <mergeCell ref="QVY2:QVZ2"/>
    <mergeCell ref="QWA2:QWB2"/>
    <mergeCell ref="QWC2:QWD2"/>
    <mergeCell ref="QWE2:QWF2"/>
    <mergeCell ref="QWG2:QWH2"/>
    <mergeCell ref="QVK2:QVL2"/>
    <mergeCell ref="QVM2:QVN2"/>
    <mergeCell ref="QVO2:QVP2"/>
    <mergeCell ref="QVQ2:QVR2"/>
    <mergeCell ref="QVS2:QVT2"/>
    <mergeCell ref="QVU2:QVV2"/>
    <mergeCell ref="QUY2:QUZ2"/>
    <mergeCell ref="QVA2:QVB2"/>
    <mergeCell ref="QVC2:QVD2"/>
    <mergeCell ref="QVE2:QVF2"/>
    <mergeCell ref="QVG2:QVH2"/>
    <mergeCell ref="QVI2:QVJ2"/>
    <mergeCell ref="QUM2:QUN2"/>
    <mergeCell ref="QUO2:QUP2"/>
    <mergeCell ref="QUQ2:QUR2"/>
    <mergeCell ref="QUS2:QUT2"/>
    <mergeCell ref="QUU2:QUV2"/>
    <mergeCell ref="QUW2:QUX2"/>
    <mergeCell ref="QUA2:QUB2"/>
    <mergeCell ref="QUC2:QUD2"/>
    <mergeCell ref="QUE2:QUF2"/>
    <mergeCell ref="QUG2:QUH2"/>
    <mergeCell ref="QUI2:QUJ2"/>
    <mergeCell ref="QUK2:QUL2"/>
    <mergeCell ref="QTO2:QTP2"/>
    <mergeCell ref="QTQ2:QTR2"/>
    <mergeCell ref="QTS2:QTT2"/>
    <mergeCell ref="QTU2:QTV2"/>
    <mergeCell ref="QTW2:QTX2"/>
    <mergeCell ref="QTY2:QTZ2"/>
    <mergeCell ref="QTC2:QTD2"/>
    <mergeCell ref="QTE2:QTF2"/>
    <mergeCell ref="QTG2:QTH2"/>
    <mergeCell ref="QTI2:QTJ2"/>
    <mergeCell ref="QTK2:QTL2"/>
    <mergeCell ref="QTM2:QTN2"/>
    <mergeCell ref="QSQ2:QSR2"/>
    <mergeCell ref="QSS2:QST2"/>
    <mergeCell ref="QSU2:QSV2"/>
    <mergeCell ref="QSW2:QSX2"/>
    <mergeCell ref="QSY2:QSZ2"/>
    <mergeCell ref="QTA2:QTB2"/>
    <mergeCell ref="QSE2:QSF2"/>
    <mergeCell ref="QSG2:QSH2"/>
    <mergeCell ref="QSI2:QSJ2"/>
    <mergeCell ref="QSK2:QSL2"/>
    <mergeCell ref="QSM2:QSN2"/>
    <mergeCell ref="QSO2:QSP2"/>
    <mergeCell ref="QRS2:QRT2"/>
    <mergeCell ref="QRU2:QRV2"/>
    <mergeCell ref="QRW2:QRX2"/>
    <mergeCell ref="QRY2:QRZ2"/>
    <mergeCell ref="QSA2:QSB2"/>
    <mergeCell ref="QSC2:QSD2"/>
    <mergeCell ref="QRG2:QRH2"/>
    <mergeCell ref="QRI2:QRJ2"/>
    <mergeCell ref="QRK2:QRL2"/>
    <mergeCell ref="QRM2:QRN2"/>
    <mergeCell ref="QRO2:QRP2"/>
    <mergeCell ref="QRQ2:QRR2"/>
    <mergeCell ref="QQU2:QQV2"/>
    <mergeCell ref="QQW2:QQX2"/>
    <mergeCell ref="QQY2:QQZ2"/>
    <mergeCell ref="QRA2:QRB2"/>
    <mergeCell ref="QRC2:QRD2"/>
    <mergeCell ref="QRE2:QRF2"/>
    <mergeCell ref="QQI2:QQJ2"/>
    <mergeCell ref="QQK2:QQL2"/>
    <mergeCell ref="QQM2:QQN2"/>
    <mergeCell ref="QQO2:QQP2"/>
    <mergeCell ref="QQQ2:QQR2"/>
    <mergeCell ref="QQS2:QQT2"/>
    <mergeCell ref="QPW2:QPX2"/>
    <mergeCell ref="QPY2:QPZ2"/>
    <mergeCell ref="QQA2:QQB2"/>
    <mergeCell ref="QQC2:QQD2"/>
    <mergeCell ref="QQE2:QQF2"/>
    <mergeCell ref="QQG2:QQH2"/>
    <mergeCell ref="QPK2:QPL2"/>
    <mergeCell ref="QPM2:QPN2"/>
    <mergeCell ref="QPO2:QPP2"/>
    <mergeCell ref="QPQ2:QPR2"/>
    <mergeCell ref="QPS2:QPT2"/>
    <mergeCell ref="QPU2:QPV2"/>
    <mergeCell ref="QOY2:QOZ2"/>
    <mergeCell ref="QPA2:QPB2"/>
    <mergeCell ref="QPC2:QPD2"/>
    <mergeCell ref="QPE2:QPF2"/>
    <mergeCell ref="QPG2:QPH2"/>
    <mergeCell ref="QPI2:QPJ2"/>
    <mergeCell ref="QOM2:QON2"/>
    <mergeCell ref="QOO2:QOP2"/>
    <mergeCell ref="QOQ2:QOR2"/>
    <mergeCell ref="QOS2:QOT2"/>
    <mergeCell ref="QOU2:QOV2"/>
    <mergeCell ref="QOW2:QOX2"/>
    <mergeCell ref="QOA2:QOB2"/>
    <mergeCell ref="QOC2:QOD2"/>
    <mergeCell ref="QOE2:QOF2"/>
    <mergeCell ref="QOG2:QOH2"/>
    <mergeCell ref="QOI2:QOJ2"/>
    <mergeCell ref="QOK2:QOL2"/>
    <mergeCell ref="QNO2:QNP2"/>
    <mergeCell ref="QNQ2:QNR2"/>
    <mergeCell ref="QNS2:QNT2"/>
    <mergeCell ref="QNU2:QNV2"/>
    <mergeCell ref="QNW2:QNX2"/>
    <mergeCell ref="QNY2:QNZ2"/>
    <mergeCell ref="QNC2:QND2"/>
    <mergeCell ref="QNE2:QNF2"/>
    <mergeCell ref="QNG2:QNH2"/>
    <mergeCell ref="QNI2:QNJ2"/>
    <mergeCell ref="QNK2:QNL2"/>
    <mergeCell ref="QNM2:QNN2"/>
    <mergeCell ref="QMQ2:QMR2"/>
    <mergeCell ref="QMS2:QMT2"/>
    <mergeCell ref="QMU2:QMV2"/>
    <mergeCell ref="QMW2:QMX2"/>
    <mergeCell ref="QMY2:QMZ2"/>
    <mergeCell ref="QNA2:QNB2"/>
    <mergeCell ref="QME2:QMF2"/>
    <mergeCell ref="QMG2:QMH2"/>
    <mergeCell ref="QMI2:QMJ2"/>
    <mergeCell ref="QMK2:QML2"/>
    <mergeCell ref="QMM2:QMN2"/>
    <mergeCell ref="QMO2:QMP2"/>
    <mergeCell ref="QLS2:QLT2"/>
    <mergeCell ref="QLU2:QLV2"/>
    <mergeCell ref="QLW2:QLX2"/>
    <mergeCell ref="QLY2:QLZ2"/>
    <mergeCell ref="QMA2:QMB2"/>
    <mergeCell ref="QMC2:QMD2"/>
    <mergeCell ref="QLG2:QLH2"/>
    <mergeCell ref="QLI2:QLJ2"/>
    <mergeCell ref="QLK2:QLL2"/>
    <mergeCell ref="QLM2:QLN2"/>
    <mergeCell ref="QLO2:QLP2"/>
    <mergeCell ref="QLQ2:QLR2"/>
    <mergeCell ref="QKU2:QKV2"/>
    <mergeCell ref="QKW2:QKX2"/>
    <mergeCell ref="QKY2:QKZ2"/>
    <mergeCell ref="QLA2:QLB2"/>
    <mergeCell ref="QLC2:QLD2"/>
    <mergeCell ref="QLE2:QLF2"/>
    <mergeCell ref="QKI2:QKJ2"/>
    <mergeCell ref="QKK2:QKL2"/>
    <mergeCell ref="QKM2:QKN2"/>
    <mergeCell ref="QKO2:QKP2"/>
    <mergeCell ref="QKQ2:QKR2"/>
    <mergeCell ref="QKS2:QKT2"/>
    <mergeCell ref="QJW2:QJX2"/>
    <mergeCell ref="QJY2:QJZ2"/>
    <mergeCell ref="QKA2:QKB2"/>
    <mergeCell ref="QKC2:QKD2"/>
    <mergeCell ref="QKE2:QKF2"/>
    <mergeCell ref="QKG2:QKH2"/>
    <mergeCell ref="QJK2:QJL2"/>
    <mergeCell ref="QJM2:QJN2"/>
    <mergeCell ref="QJO2:QJP2"/>
    <mergeCell ref="QJQ2:QJR2"/>
    <mergeCell ref="QJS2:QJT2"/>
    <mergeCell ref="QJU2:QJV2"/>
    <mergeCell ref="QIY2:QIZ2"/>
    <mergeCell ref="QJA2:QJB2"/>
    <mergeCell ref="QJC2:QJD2"/>
    <mergeCell ref="QJE2:QJF2"/>
    <mergeCell ref="QJG2:QJH2"/>
    <mergeCell ref="QJI2:QJJ2"/>
    <mergeCell ref="QIM2:QIN2"/>
    <mergeCell ref="QIO2:QIP2"/>
    <mergeCell ref="QIQ2:QIR2"/>
    <mergeCell ref="QIS2:QIT2"/>
    <mergeCell ref="QIU2:QIV2"/>
    <mergeCell ref="QIW2:QIX2"/>
    <mergeCell ref="QIA2:QIB2"/>
    <mergeCell ref="QIC2:QID2"/>
    <mergeCell ref="QIE2:QIF2"/>
    <mergeCell ref="QIG2:QIH2"/>
    <mergeCell ref="QII2:QIJ2"/>
    <mergeCell ref="QIK2:QIL2"/>
    <mergeCell ref="QHO2:QHP2"/>
    <mergeCell ref="QHQ2:QHR2"/>
    <mergeCell ref="QHS2:QHT2"/>
    <mergeCell ref="QHU2:QHV2"/>
    <mergeCell ref="QHW2:QHX2"/>
    <mergeCell ref="QHY2:QHZ2"/>
    <mergeCell ref="QHC2:QHD2"/>
    <mergeCell ref="QHE2:QHF2"/>
    <mergeCell ref="QHG2:QHH2"/>
    <mergeCell ref="QHI2:QHJ2"/>
    <mergeCell ref="QHK2:QHL2"/>
    <mergeCell ref="QHM2:QHN2"/>
    <mergeCell ref="QGQ2:QGR2"/>
    <mergeCell ref="QGS2:QGT2"/>
    <mergeCell ref="QGU2:QGV2"/>
    <mergeCell ref="QGW2:QGX2"/>
    <mergeCell ref="QGY2:QGZ2"/>
    <mergeCell ref="QHA2:QHB2"/>
    <mergeCell ref="QGE2:QGF2"/>
    <mergeCell ref="QGG2:QGH2"/>
    <mergeCell ref="QGI2:QGJ2"/>
    <mergeCell ref="QGK2:QGL2"/>
    <mergeCell ref="QGM2:QGN2"/>
    <mergeCell ref="QGO2:QGP2"/>
    <mergeCell ref="QFS2:QFT2"/>
    <mergeCell ref="QFU2:QFV2"/>
    <mergeCell ref="QFW2:QFX2"/>
    <mergeCell ref="QFY2:QFZ2"/>
    <mergeCell ref="QGA2:QGB2"/>
    <mergeCell ref="QGC2:QGD2"/>
    <mergeCell ref="QFG2:QFH2"/>
    <mergeCell ref="QFI2:QFJ2"/>
    <mergeCell ref="QFK2:QFL2"/>
    <mergeCell ref="QFM2:QFN2"/>
    <mergeCell ref="QFO2:QFP2"/>
    <mergeCell ref="QFQ2:QFR2"/>
    <mergeCell ref="QEU2:QEV2"/>
    <mergeCell ref="QEW2:QEX2"/>
    <mergeCell ref="QEY2:QEZ2"/>
    <mergeCell ref="QFA2:QFB2"/>
    <mergeCell ref="QFC2:QFD2"/>
    <mergeCell ref="QFE2:QFF2"/>
    <mergeCell ref="QEI2:QEJ2"/>
    <mergeCell ref="QEK2:QEL2"/>
    <mergeCell ref="QEM2:QEN2"/>
    <mergeCell ref="QEO2:QEP2"/>
    <mergeCell ref="QEQ2:QER2"/>
    <mergeCell ref="QES2:QET2"/>
    <mergeCell ref="QDW2:QDX2"/>
    <mergeCell ref="QDY2:QDZ2"/>
    <mergeCell ref="QEA2:QEB2"/>
    <mergeCell ref="QEC2:QED2"/>
    <mergeCell ref="QEE2:QEF2"/>
    <mergeCell ref="QEG2:QEH2"/>
    <mergeCell ref="QDK2:QDL2"/>
    <mergeCell ref="QDM2:QDN2"/>
    <mergeCell ref="QDO2:QDP2"/>
    <mergeCell ref="QDQ2:QDR2"/>
    <mergeCell ref="QDS2:QDT2"/>
    <mergeCell ref="QDU2:QDV2"/>
    <mergeCell ref="QCY2:QCZ2"/>
    <mergeCell ref="QDA2:QDB2"/>
    <mergeCell ref="QDC2:QDD2"/>
    <mergeCell ref="QDE2:QDF2"/>
    <mergeCell ref="QDG2:QDH2"/>
    <mergeCell ref="QDI2:QDJ2"/>
    <mergeCell ref="QCM2:QCN2"/>
    <mergeCell ref="QCO2:QCP2"/>
    <mergeCell ref="QCQ2:QCR2"/>
    <mergeCell ref="QCS2:QCT2"/>
    <mergeCell ref="QCU2:QCV2"/>
    <mergeCell ref="QCW2:QCX2"/>
    <mergeCell ref="QCA2:QCB2"/>
    <mergeCell ref="QCC2:QCD2"/>
    <mergeCell ref="QCE2:QCF2"/>
    <mergeCell ref="QCG2:QCH2"/>
    <mergeCell ref="QCI2:QCJ2"/>
    <mergeCell ref="QCK2:QCL2"/>
    <mergeCell ref="QBO2:QBP2"/>
    <mergeCell ref="QBQ2:QBR2"/>
    <mergeCell ref="QBS2:QBT2"/>
    <mergeCell ref="QBU2:QBV2"/>
    <mergeCell ref="QBW2:QBX2"/>
    <mergeCell ref="QBY2:QBZ2"/>
    <mergeCell ref="QBC2:QBD2"/>
    <mergeCell ref="QBE2:QBF2"/>
    <mergeCell ref="QBG2:QBH2"/>
    <mergeCell ref="QBI2:QBJ2"/>
    <mergeCell ref="QBK2:QBL2"/>
    <mergeCell ref="QBM2:QBN2"/>
    <mergeCell ref="QAQ2:QAR2"/>
    <mergeCell ref="QAS2:QAT2"/>
    <mergeCell ref="QAU2:QAV2"/>
    <mergeCell ref="QAW2:QAX2"/>
    <mergeCell ref="QAY2:QAZ2"/>
    <mergeCell ref="QBA2:QBB2"/>
    <mergeCell ref="QAE2:QAF2"/>
    <mergeCell ref="QAG2:QAH2"/>
    <mergeCell ref="QAI2:QAJ2"/>
    <mergeCell ref="QAK2:QAL2"/>
    <mergeCell ref="QAM2:QAN2"/>
    <mergeCell ref="QAO2:QAP2"/>
    <mergeCell ref="PZS2:PZT2"/>
    <mergeCell ref="PZU2:PZV2"/>
    <mergeCell ref="PZW2:PZX2"/>
    <mergeCell ref="PZY2:PZZ2"/>
    <mergeCell ref="QAA2:QAB2"/>
    <mergeCell ref="QAC2:QAD2"/>
    <mergeCell ref="PZG2:PZH2"/>
    <mergeCell ref="PZI2:PZJ2"/>
    <mergeCell ref="PZK2:PZL2"/>
    <mergeCell ref="PZM2:PZN2"/>
    <mergeCell ref="PZO2:PZP2"/>
    <mergeCell ref="PZQ2:PZR2"/>
    <mergeCell ref="PYU2:PYV2"/>
    <mergeCell ref="PYW2:PYX2"/>
    <mergeCell ref="PYY2:PYZ2"/>
    <mergeCell ref="PZA2:PZB2"/>
    <mergeCell ref="PZC2:PZD2"/>
    <mergeCell ref="PZE2:PZF2"/>
    <mergeCell ref="PYI2:PYJ2"/>
    <mergeCell ref="PYK2:PYL2"/>
    <mergeCell ref="PYM2:PYN2"/>
    <mergeCell ref="PYO2:PYP2"/>
    <mergeCell ref="PYQ2:PYR2"/>
    <mergeCell ref="PYS2:PYT2"/>
    <mergeCell ref="PXW2:PXX2"/>
    <mergeCell ref="PXY2:PXZ2"/>
    <mergeCell ref="PYA2:PYB2"/>
    <mergeCell ref="PYC2:PYD2"/>
    <mergeCell ref="PYE2:PYF2"/>
    <mergeCell ref="PYG2:PYH2"/>
    <mergeCell ref="PXK2:PXL2"/>
    <mergeCell ref="PXM2:PXN2"/>
    <mergeCell ref="PXO2:PXP2"/>
    <mergeCell ref="PXQ2:PXR2"/>
    <mergeCell ref="PXS2:PXT2"/>
    <mergeCell ref="PXU2:PXV2"/>
    <mergeCell ref="PWY2:PWZ2"/>
    <mergeCell ref="PXA2:PXB2"/>
    <mergeCell ref="PXC2:PXD2"/>
    <mergeCell ref="PXE2:PXF2"/>
    <mergeCell ref="PXG2:PXH2"/>
    <mergeCell ref="PXI2:PXJ2"/>
    <mergeCell ref="PWM2:PWN2"/>
    <mergeCell ref="PWO2:PWP2"/>
    <mergeCell ref="PWQ2:PWR2"/>
    <mergeCell ref="PWS2:PWT2"/>
    <mergeCell ref="PWU2:PWV2"/>
    <mergeCell ref="PWW2:PWX2"/>
    <mergeCell ref="PWA2:PWB2"/>
    <mergeCell ref="PWC2:PWD2"/>
    <mergeCell ref="PWE2:PWF2"/>
    <mergeCell ref="PWG2:PWH2"/>
    <mergeCell ref="PWI2:PWJ2"/>
    <mergeCell ref="PWK2:PWL2"/>
    <mergeCell ref="PVO2:PVP2"/>
    <mergeCell ref="PVQ2:PVR2"/>
    <mergeCell ref="PVS2:PVT2"/>
    <mergeCell ref="PVU2:PVV2"/>
    <mergeCell ref="PVW2:PVX2"/>
    <mergeCell ref="PVY2:PVZ2"/>
    <mergeCell ref="PVC2:PVD2"/>
    <mergeCell ref="PVE2:PVF2"/>
    <mergeCell ref="PVG2:PVH2"/>
    <mergeCell ref="PVI2:PVJ2"/>
    <mergeCell ref="PVK2:PVL2"/>
    <mergeCell ref="PVM2:PVN2"/>
    <mergeCell ref="PUQ2:PUR2"/>
    <mergeCell ref="PUS2:PUT2"/>
    <mergeCell ref="PUU2:PUV2"/>
    <mergeCell ref="PUW2:PUX2"/>
    <mergeCell ref="PUY2:PUZ2"/>
    <mergeCell ref="PVA2:PVB2"/>
    <mergeCell ref="PUE2:PUF2"/>
    <mergeCell ref="PUG2:PUH2"/>
    <mergeCell ref="PUI2:PUJ2"/>
    <mergeCell ref="PUK2:PUL2"/>
    <mergeCell ref="PUM2:PUN2"/>
    <mergeCell ref="PUO2:PUP2"/>
    <mergeCell ref="PTS2:PTT2"/>
    <mergeCell ref="PTU2:PTV2"/>
    <mergeCell ref="PTW2:PTX2"/>
    <mergeCell ref="PTY2:PTZ2"/>
    <mergeCell ref="PUA2:PUB2"/>
    <mergeCell ref="PUC2:PUD2"/>
    <mergeCell ref="PTG2:PTH2"/>
    <mergeCell ref="PTI2:PTJ2"/>
    <mergeCell ref="PTK2:PTL2"/>
    <mergeCell ref="PTM2:PTN2"/>
    <mergeCell ref="PTO2:PTP2"/>
    <mergeCell ref="PTQ2:PTR2"/>
    <mergeCell ref="PSU2:PSV2"/>
    <mergeCell ref="PSW2:PSX2"/>
    <mergeCell ref="PSY2:PSZ2"/>
    <mergeCell ref="PTA2:PTB2"/>
    <mergeCell ref="PTC2:PTD2"/>
    <mergeCell ref="PTE2:PTF2"/>
    <mergeCell ref="PSI2:PSJ2"/>
    <mergeCell ref="PSK2:PSL2"/>
    <mergeCell ref="PSM2:PSN2"/>
    <mergeCell ref="PSO2:PSP2"/>
    <mergeCell ref="PSQ2:PSR2"/>
    <mergeCell ref="PSS2:PST2"/>
    <mergeCell ref="PRW2:PRX2"/>
    <mergeCell ref="PRY2:PRZ2"/>
    <mergeCell ref="PSA2:PSB2"/>
    <mergeCell ref="PSC2:PSD2"/>
    <mergeCell ref="PSE2:PSF2"/>
    <mergeCell ref="PSG2:PSH2"/>
    <mergeCell ref="PRK2:PRL2"/>
    <mergeCell ref="PRM2:PRN2"/>
    <mergeCell ref="PRO2:PRP2"/>
    <mergeCell ref="PRQ2:PRR2"/>
    <mergeCell ref="PRS2:PRT2"/>
    <mergeCell ref="PRU2:PRV2"/>
    <mergeCell ref="PQY2:PQZ2"/>
    <mergeCell ref="PRA2:PRB2"/>
    <mergeCell ref="PRC2:PRD2"/>
    <mergeCell ref="PRE2:PRF2"/>
    <mergeCell ref="PRG2:PRH2"/>
    <mergeCell ref="PRI2:PRJ2"/>
    <mergeCell ref="PQM2:PQN2"/>
    <mergeCell ref="PQO2:PQP2"/>
    <mergeCell ref="PQQ2:PQR2"/>
    <mergeCell ref="PQS2:PQT2"/>
    <mergeCell ref="PQU2:PQV2"/>
    <mergeCell ref="PQW2:PQX2"/>
    <mergeCell ref="PQA2:PQB2"/>
    <mergeCell ref="PQC2:PQD2"/>
    <mergeCell ref="PQE2:PQF2"/>
    <mergeCell ref="PQG2:PQH2"/>
    <mergeCell ref="PQI2:PQJ2"/>
    <mergeCell ref="PQK2:PQL2"/>
    <mergeCell ref="PPO2:PPP2"/>
    <mergeCell ref="PPQ2:PPR2"/>
    <mergeCell ref="PPS2:PPT2"/>
    <mergeCell ref="PPU2:PPV2"/>
    <mergeCell ref="PPW2:PPX2"/>
    <mergeCell ref="PPY2:PPZ2"/>
    <mergeCell ref="PPC2:PPD2"/>
    <mergeCell ref="PPE2:PPF2"/>
    <mergeCell ref="PPG2:PPH2"/>
    <mergeCell ref="PPI2:PPJ2"/>
    <mergeCell ref="PPK2:PPL2"/>
    <mergeCell ref="PPM2:PPN2"/>
    <mergeCell ref="POQ2:POR2"/>
    <mergeCell ref="POS2:POT2"/>
    <mergeCell ref="POU2:POV2"/>
    <mergeCell ref="POW2:POX2"/>
    <mergeCell ref="POY2:POZ2"/>
    <mergeCell ref="PPA2:PPB2"/>
    <mergeCell ref="POE2:POF2"/>
    <mergeCell ref="POG2:POH2"/>
    <mergeCell ref="POI2:POJ2"/>
    <mergeCell ref="POK2:POL2"/>
    <mergeCell ref="POM2:PON2"/>
    <mergeCell ref="POO2:POP2"/>
    <mergeCell ref="PNS2:PNT2"/>
    <mergeCell ref="PNU2:PNV2"/>
    <mergeCell ref="PNW2:PNX2"/>
    <mergeCell ref="PNY2:PNZ2"/>
    <mergeCell ref="POA2:POB2"/>
    <mergeCell ref="POC2:POD2"/>
    <mergeCell ref="PNG2:PNH2"/>
    <mergeCell ref="PNI2:PNJ2"/>
    <mergeCell ref="PNK2:PNL2"/>
    <mergeCell ref="PNM2:PNN2"/>
    <mergeCell ref="PNO2:PNP2"/>
    <mergeCell ref="PNQ2:PNR2"/>
    <mergeCell ref="PMU2:PMV2"/>
    <mergeCell ref="PMW2:PMX2"/>
    <mergeCell ref="PMY2:PMZ2"/>
    <mergeCell ref="PNA2:PNB2"/>
    <mergeCell ref="PNC2:PND2"/>
    <mergeCell ref="PNE2:PNF2"/>
    <mergeCell ref="PMI2:PMJ2"/>
    <mergeCell ref="PMK2:PML2"/>
    <mergeCell ref="PMM2:PMN2"/>
    <mergeCell ref="PMO2:PMP2"/>
    <mergeCell ref="PMQ2:PMR2"/>
    <mergeCell ref="PMS2:PMT2"/>
    <mergeCell ref="PLW2:PLX2"/>
    <mergeCell ref="PLY2:PLZ2"/>
    <mergeCell ref="PMA2:PMB2"/>
    <mergeCell ref="PMC2:PMD2"/>
    <mergeCell ref="PME2:PMF2"/>
    <mergeCell ref="PMG2:PMH2"/>
    <mergeCell ref="PLK2:PLL2"/>
    <mergeCell ref="PLM2:PLN2"/>
    <mergeCell ref="PLO2:PLP2"/>
    <mergeCell ref="PLQ2:PLR2"/>
    <mergeCell ref="PLS2:PLT2"/>
    <mergeCell ref="PLU2:PLV2"/>
    <mergeCell ref="PKY2:PKZ2"/>
    <mergeCell ref="PLA2:PLB2"/>
    <mergeCell ref="PLC2:PLD2"/>
    <mergeCell ref="PLE2:PLF2"/>
    <mergeCell ref="PLG2:PLH2"/>
    <mergeCell ref="PLI2:PLJ2"/>
    <mergeCell ref="PKM2:PKN2"/>
    <mergeCell ref="PKO2:PKP2"/>
    <mergeCell ref="PKQ2:PKR2"/>
    <mergeCell ref="PKS2:PKT2"/>
    <mergeCell ref="PKU2:PKV2"/>
    <mergeCell ref="PKW2:PKX2"/>
    <mergeCell ref="PKA2:PKB2"/>
    <mergeCell ref="PKC2:PKD2"/>
    <mergeCell ref="PKE2:PKF2"/>
    <mergeCell ref="PKG2:PKH2"/>
    <mergeCell ref="PKI2:PKJ2"/>
    <mergeCell ref="PKK2:PKL2"/>
    <mergeCell ref="PJO2:PJP2"/>
    <mergeCell ref="PJQ2:PJR2"/>
    <mergeCell ref="PJS2:PJT2"/>
    <mergeCell ref="PJU2:PJV2"/>
    <mergeCell ref="PJW2:PJX2"/>
    <mergeCell ref="PJY2:PJZ2"/>
    <mergeCell ref="PJC2:PJD2"/>
    <mergeCell ref="PJE2:PJF2"/>
    <mergeCell ref="PJG2:PJH2"/>
    <mergeCell ref="PJI2:PJJ2"/>
    <mergeCell ref="PJK2:PJL2"/>
    <mergeCell ref="PJM2:PJN2"/>
    <mergeCell ref="PIQ2:PIR2"/>
    <mergeCell ref="PIS2:PIT2"/>
    <mergeCell ref="PIU2:PIV2"/>
    <mergeCell ref="PIW2:PIX2"/>
    <mergeCell ref="PIY2:PIZ2"/>
    <mergeCell ref="PJA2:PJB2"/>
    <mergeCell ref="PIE2:PIF2"/>
    <mergeCell ref="PIG2:PIH2"/>
    <mergeCell ref="PII2:PIJ2"/>
    <mergeCell ref="PIK2:PIL2"/>
    <mergeCell ref="PIM2:PIN2"/>
    <mergeCell ref="PIO2:PIP2"/>
    <mergeCell ref="PHS2:PHT2"/>
    <mergeCell ref="PHU2:PHV2"/>
    <mergeCell ref="PHW2:PHX2"/>
    <mergeCell ref="PHY2:PHZ2"/>
    <mergeCell ref="PIA2:PIB2"/>
    <mergeCell ref="PIC2:PID2"/>
    <mergeCell ref="PHG2:PHH2"/>
    <mergeCell ref="PHI2:PHJ2"/>
    <mergeCell ref="PHK2:PHL2"/>
    <mergeCell ref="PHM2:PHN2"/>
    <mergeCell ref="PHO2:PHP2"/>
    <mergeCell ref="PHQ2:PHR2"/>
    <mergeCell ref="PGU2:PGV2"/>
    <mergeCell ref="PGW2:PGX2"/>
    <mergeCell ref="PGY2:PGZ2"/>
    <mergeCell ref="PHA2:PHB2"/>
    <mergeCell ref="PHC2:PHD2"/>
    <mergeCell ref="PHE2:PHF2"/>
    <mergeCell ref="PGI2:PGJ2"/>
    <mergeCell ref="PGK2:PGL2"/>
    <mergeCell ref="PGM2:PGN2"/>
    <mergeCell ref="PGO2:PGP2"/>
    <mergeCell ref="PGQ2:PGR2"/>
    <mergeCell ref="PGS2:PGT2"/>
    <mergeCell ref="PFW2:PFX2"/>
    <mergeCell ref="PFY2:PFZ2"/>
    <mergeCell ref="PGA2:PGB2"/>
    <mergeCell ref="PGC2:PGD2"/>
    <mergeCell ref="PGE2:PGF2"/>
    <mergeCell ref="PGG2:PGH2"/>
    <mergeCell ref="PFK2:PFL2"/>
    <mergeCell ref="PFM2:PFN2"/>
    <mergeCell ref="PFO2:PFP2"/>
    <mergeCell ref="PFQ2:PFR2"/>
    <mergeCell ref="PFS2:PFT2"/>
    <mergeCell ref="PFU2:PFV2"/>
    <mergeCell ref="PEY2:PEZ2"/>
    <mergeCell ref="PFA2:PFB2"/>
    <mergeCell ref="PFC2:PFD2"/>
    <mergeCell ref="PFE2:PFF2"/>
    <mergeCell ref="PFG2:PFH2"/>
    <mergeCell ref="PFI2:PFJ2"/>
    <mergeCell ref="PEM2:PEN2"/>
    <mergeCell ref="PEO2:PEP2"/>
    <mergeCell ref="PEQ2:PER2"/>
    <mergeCell ref="PES2:PET2"/>
    <mergeCell ref="PEU2:PEV2"/>
    <mergeCell ref="PEW2:PEX2"/>
    <mergeCell ref="PEA2:PEB2"/>
    <mergeCell ref="PEC2:PED2"/>
    <mergeCell ref="PEE2:PEF2"/>
    <mergeCell ref="PEG2:PEH2"/>
    <mergeCell ref="PEI2:PEJ2"/>
    <mergeCell ref="PEK2:PEL2"/>
    <mergeCell ref="PDO2:PDP2"/>
    <mergeCell ref="PDQ2:PDR2"/>
    <mergeCell ref="PDS2:PDT2"/>
    <mergeCell ref="PDU2:PDV2"/>
    <mergeCell ref="PDW2:PDX2"/>
    <mergeCell ref="PDY2:PDZ2"/>
    <mergeCell ref="PDC2:PDD2"/>
    <mergeCell ref="PDE2:PDF2"/>
    <mergeCell ref="PDG2:PDH2"/>
    <mergeCell ref="PDI2:PDJ2"/>
    <mergeCell ref="PDK2:PDL2"/>
    <mergeCell ref="PDM2:PDN2"/>
    <mergeCell ref="PCQ2:PCR2"/>
    <mergeCell ref="PCS2:PCT2"/>
    <mergeCell ref="PCU2:PCV2"/>
    <mergeCell ref="PCW2:PCX2"/>
    <mergeCell ref="PCY2:PCZ2"/>
    <mergeCell ref="PDA2:PDB2"/>
    <mergeCell ref="PCE2:PCF2"/>
    <mergeCell ref="PCG2:PCH2"/>
    <mergeCell ref="PCI2:PCJ2"/>
    <mergeCell ref="PCK2:PCL2"/>
    <mergeCell ref="PCM2:PCN2"/>
    <mergeCell ref="PCO2:PCP2"/>
    <mergeCell ref="PBS2:PBT2"/>
    <mergeCell ref="PBU2:PBV2"/>
    <mergeCell ref="PBW2:PBX2"/>
    <mergeCell ref="PBY2:PBZ2"/>
    <mergeCell ref="PCA2:PCB2"/>
    <mergeCell ref="PCC2:PCD2"/>
    <mergeCell ref="PBG2:PBH2"/>
    <mergeCell ref="PBI2:PBJ2"/>
    <mergeCell ref="PBK2:PBL2"/>
    <mergeCell ref="PBM2:PBN2"/>
    <mergeCell ref="PBO2:PBP2"/>
    <mergeCell ref="PBQ2:PBR2"/>
    <mergeCell ref="PAU2:PAV2"/>
    <mergeCell ref="PAW2:PAX2"/>
    <mergeCell ref="PAY2:PAZ2"/>
    <mergeCell ref="PBA2:PBB2"/>
    <mergeCell ref="PBC2:PBD2"/>
    <mergeCell ref="PBE2:PBF2"/>
    <mergeCell ref="PAI2:PAJ2"/>
    <mergeCell ref="PAK2:PAL2"/>
    <mergeCell ref="PAM2:PAN2"/>
    <mergeCell ref="PAO2:PAP2"/>
    <mergeCell ref="PAQ2:PAR2"/>
    <mergeCell ref="PAS2:PAT2"/>
    <mergeCell ref="OZW2:OZX2"/>
    <mergeCell ref="OZY2:OZZ2"/>
    <mergeCell ref="PAA2:PAB2"/>
    <mergeCell ref="PAC2:PAD2"/>
    <mergeCell ref="PAE2:PAF2"/>
    <mergeCell ref="PAG2:PAH2"/>
    <mergeCell ref="OZK2:OZL2"/>
    <mergeCell ref="OZM2:OZN2"/>
    <mergeCell ref="OZO2:OZP2"/>
    <mergeCell ref="OZQ2:OZR2"/>
    <mergeCell ref="OZS2:OZT2"/>
    <mergeCell ref="OZU2:OZV2"/>
    <mergeCell ref="OYY2:OYZ2"/>
    <mergeCell ref="OZA2:OZB2"/>
    <mergeCell ref="OZC2:OZD2"/>
    <mergeCell ref="OZE2:OZF2"/>
    <mergeCell ref="OZG2:OZH2"/>
    <mergeCell ref="OZI2:OZJ2"/>
    <mergeCell ref="OYM2:OYN2"/>
    <mergeCell ref="OYO2:OYP2"/>
    <mergeCell ref="OYQ2:OYR2"/>
    <mergeCell ref="OYS2:OYT2"/>
    <mergeCell ref="OYU2:OYV2"/>
    <mergeCell ref="OYW2:OYX2"/>
    <mergeCell ref="OYA2:OYB2"/>
    <mergeCell ref="OYC2:OYD2"/>
    <mergeCell ref="OYE2:OYF2"/>
    <mergeCell ref="OYG2:OYH2"/>
    <mergeCell ref="OYI2:OYJ2"/>
    <mergeCell ref="OYK2:OYL2"/>
    <mergeCell ref="OXO2:OXP2"/>
    <mergeCell ref="OXQ2:OXR2"/>
    <mergeCell ref="OXS2:OXT2"/>
    <mergeCell ref="OXU2:OXV2"/>
    <mergeCell ref="OXW2:OXX2"/>
    <mergeCell ref="OXY2:OXZ2"/>
    <mergeCell ref="OXC2:OXD2"/>
    <mergeCell ref="OXE2:OXF2"/>
    <mergeCell ref="OXG2:OXH2"/>
    <mergeCell ref="OXI2:OXJ2"/>
    <mergeCell ref="OXK2:OXL2"/>
    <mergeCell ref="OXM2:OXN2"/>
    <mergeCell ref="OWQ2:OWR2"/>
    <mergeCell ref="OWS2:OWT2"/>
    <mergeCell ref="OWU2:OWV2"/>
    <mergeCell ref="OWW2:OWX2"/>
    <mergeCell ref="OWY2:OWZ2"/>
    <mergeCell ref="OXA2:OXB2"/>
    <mergeCell ref="OWE2:OWF2"/>
    <mergeCell ref="OWG2:OWH2"/>
    <mergeCell ref="OWI2:OWJ2"/>
    <mergeCell ref="OWK2:OWL2"/>
    <mergeCell ref="OWM2:OWN2"/>
    <mergeCell ref="OWO2:OWP2"/>
    <mergeCell ref="OVS2:OVT2"/>
    <mergeCell ref="OVU2:OVV2"/>
    <mergeCell ref="OVW2:OVX2"/>
    <mergeCell ref="OVY2:OVZ2"/>
    <mergeCell ref="OWA2:OWB2"/>
    <mergeCell ref="OWC2:OWD2"/>
    <mergeCell ref="OVG2:OVH2"/>
    <mergeCell ref="OVI2:OVJ2"/>
    <mergeCell ref="OVK2:OVL2"/>
    <mergeCell ref="OVM2:OVN2"/>
    <mergeCell ref="OVO2:OVP2"/>
    <mergeCell ref="OVQ2:OVR2"/>
    <mergeCell ref="OUU2:OUV2"/>
    <mergeCell ref="OUW2:OUX2"/>
    <mergeCell ref="OUY2:OUZ2"/>
    <mergeCell ref="OVA2:OVB2"/>
    <mergeCell ref="OVC2:OVD2"/>
    <mergeCell ref="OVE2:OVF2"/>
    <mergeCell ref="OUI2:OUJ2"/>
    <mergeCell ref="OUK2:OUL2"/>
    <mergeCell ref="OUM2:OUN2"/>
    <mergeCell ref="OUO2:OUP2"/>
    <mergeCell ref="OUQ2:OUR2"/>
    <mergeCell ref="OUS2:OUT2"/>
    <mergeCell ref="OTW2:OTX2"/>
    <mergeCell ref="OTY2:OTZ2"/>
    <mergeCell ref="OUA2:OUB2"/>
    <mergeCell ref="OUC2:OUD2"/>
    <mergeCell ref="OUE2:OUF2"/>
    <mergeCell ref="OUG2:OUH2"/>
    <mergeCell ref="OTK2:OTL2"/>
    <mergeCell ref="OTM2:OTN2"/>
    <mergeCell ref="OTO2:OTP2"/>
    <mergeCell ref="OTQ2:OTR2"/>
    <mergeCell ref="OTS2:OTT2"/>
    <mergeCell ref="OTU2:OTV2"/>
    <mergeCell ref="OSY2:OSZ2"/>
    <mergeCell ref="OTA2:OTB2"/>
    <mergeCell ref="OTC2:OTD2"/>
    <mergeCell ref="OTE2:OTF2"/>
    <mergeCell ref="OTG2:OTH2"/>
    <mergeCell ref="OTI2:OTJ2"/>
    <mergeCell ref="OSM2:OSN2"/>
    <mergeCell ref="OSO2:OSP2"/>
    <mergeCell ref="OSQ2:OSR2"/>
    <mergeCell ref="OSS2:OST2"/>
    <mergeCell ref="OSU2:OSV2"/>
    <mergeCell ref="OSW2:OSX2"/>
    <mergeCell ref="OSA2:OSB2"/>
    <mergeCell ref="OSC2:OSD2"/>
    <mergeCell ref="OSE2:OSF2"/>
    <mergeCell ref="OSG2:OSH2"/>
    <mergeCell ref="OSI2:OSJ2"/>
    <mergeCell ref="OSK2:OSL2"/>
    <mergeCell ref="ORO2:ORP2"/>
    <mergeCell ref="ORQ2:ORR2"/>
    <mergeCell ref="ORS2:ORT2"/>
    <mergeCell ref="ORU2:ORV2"/>
    <mergeCell ref="ORW2:ORX2"/>
    <mergeCell ref="ORY2:ORZ2"/>
    <mergeCell ref="ORC2:ORD2"/>
    <mergeCell ref="ORE2:ORF2"/>
    <mergeCell ref="ORG2:ORH2"/>
    <mergeCell ref="ORI2:ORJ2"/>
    <mergeCell ref="ORK2:ORL2"/>
    <mergeCell ref="ORM2:ORN2"/>
    <mergeCell ref="OQQ2:OQR2"/>
    <mergeCell ref="OQS2:OQT2"/>
    <mergeCell ref="OQU2:OQV2"/>
    <mergeCell ref="OQW2:OQX2"/>
    <mergeCell ref="OQY2:OQZ2"/>
    <mergeCell ref="ORA2:ORB2"/>
    <mergeCell ref="OQE2:OQF2"/>
    <mergeCell ref="OQG2:OQH2"/>
    <mergeCell ref="OQI2:OQJ2"/>
    <mergeCell ref="OQK2:OQL2"/>
    <mergeCell ref="OQM2:OQN2"/>
    <mergeCell ref="OQO2:OQP2"/>
    <mergeCell ref="OPS2:OPT2"/>
    <mergeCell ref="OPU2:OPV2"/>
    <mergeCell ref="OPW2:OPX2"/>
    <mergeCell ref="OPY2:OPZ2"/>
    <mergeCell ref="OQA2:OQB2"/>
    <mergeCell ref="OQC2:OQD2"/>
    <mergeCell ref="OPG2:OPH2"/>
    <mergeCell ref="OPI2:OPJ2"/>
    <mergeCell ref="OPK2:OPL2"/>
    <mergeCell ref="OPM2:OPN2"/>
    <mergeCell ref="OPO2:OPP2"/>
    <mergeCell ref="OPQ2:OPR2"/>
    <mergeCell ref="OOU2:OOV2"/>
    <mergeCell ref="OOW2:OOX2"/>
    <mergeCell ref="OOY2:OOZ2"/>
    <mergeCell ref="OPA2:OPB2"/>
    <mergeCell ref="OPC2:OPD2"/>
    <mergeCell ref="OPE2:OPF2"/>
    <mergeCell ref="OOI2:OOJ2"/>
    <mergeCell ref="OOK2:OOL2"/>
    <mergeCell ref="OOM2:OON2"/>
    <mergeCell ref="OOO2:OOP2"/>
    <mergeCell ref="OOQ2:OOR2"/>
    <mergeCell ref="OOS2:OOT2"/>
    <mergeCell ref="ONW2:ONX2"/>
    <mergeCell ref="ONY2:ONZ2"/>
    <mergeCell ref="OOA2:OOB2"/>
    <mergeCell ref="OOC2:OOD2"/>
    <mergeCell ref="OOE2:OOF2"/>
    <mergeCell ref="OOG2:OOH2"/>
    <mergeCell ref="ONK2:ONL2"/>
    <mergeCell ref="ONM2:ONN2"/>
    <mergeCell ref="ONO2:ONP2"/>
    <mergeCell ref="ONQ2:ONR2"/>
    <mergeCell ref="ONS2:ONT2"/>
    <mergeCell ref="ONU2:ONV2"/>
    <mergeCell ref="OMY2:OMZ2"/>
    <mergeCell ref="ONA2:ONB2"/>
    <mergeCell ref="ONC2:OND2"/>
    <mergeCell ref="ONE2:ONF2"/>
    <mergeCell ref="ONG2:ONH2"/>
    <mergeCell ref="ONI2:ONJ2"/>
    <mergeCell ref="OMM2:OMN2"/>
    <mergeCell ref="OMO2:OMP2"/>
    <mergeCell ref="OMQ2:OMR2"/>
    <mergeCell ref="OMS2:OMT2"/>
    <mergeCell ref="OMU2:OMV2"/>
    <mergeCell ref="OMW2:OMX2"/>
    <mergeCell ref="OMA2:OMB2"/>
    <mergeCell ref="OMC2:OMD2"/>
    <mergeCell ref="OME2:OMF2"/>
    <mergeCell ref="OMG2:OMH2"/>
    <mergeCell ref="OMI2:OMJ2"/>
    <mergeCell ref="OMK2:OML2"/>
    <mergeCell ref="OLO2:OLP2"/>
    <mergeCell ref="OLQ2:OLR2"/>
    <mergeCell ref="OLS2:OLT2"/>
    <mergeCell ref="OLU2:OLV2"/>
    <mergeCell ref="OLW2:OLX2"/>
    <mergeCell ref="OLY2:OLZ2"/>
    <mergeCell ref="OLC2:OLD2"/>
    <mergeCell ref="OLE2:OLF2"/>
    <mergeCell ref="OLG2:OLH2"/>
    <mergeCell ref="OLI2:OLJ2"/>
    <mergeCell ref="OLK2:OLL2"/>
    <mergeCell ref="OLM2:OLN2"/>
    <mergeCell ref="OKQ2:OKR2"/>
    <mergeCell ref="OKS2:OKT2"/>
    <mergeCell ref="OKU2:OKV2"/>
    <mergeCell ref="OKW2:OKX2"/>
    <mergeCell ref="OKY2:OKZ2"/>
    <mergeCell ref="OLA2:OLB2"/>
    <mergeCell ref="OKE2:OKF2"/>
    <mergeCell ref="OKG2:OKH2"/>
    <mergeCell ref="OKI2:OKJ2"/>
    <mergeCell ref="OKK2:OKL2"/>
    <mergeCell ref="OKM2:OKN2"/>
    <mergeCell ref="OKO2:OKP2"/>
    <mergeCell ref="OJS2:OJT2"/>
    <mergeCell ref="OJU2:OJV2"/>
    <mergeCell ref="OJW2:OJX2"/>
    <mergeCell ref="OJY2:OJZ2"/>
    <mergeCell ref="OKA2:OKB2"/>
    <mergeCell ref="OKC2:OKD2"/>
    <mergeCell ref="OJG2:OJH2"/>
    <mergeCell ref="OJI2:OJJ2"/>
    <mergeCell ref="OJK2:OJL2"/>
    <mergeCell ref="OJM2:OJN2"/>
    <mergeCell ref="OJO2:OJP2"/>
    <mergeCell ref="OJQ2:OJR2"/>
    <mergeCell ref="OIU2:OIV2"/>
    <mergeCell ref="OIW2:OIX2"/>
    <mergeCell ref="OIY2:OIZ2"/>
    <mergeCell ref="OJA2:OJB2"/>
    <mergeCell ref="OJC2:OJD2"/>
    <mergeCell ref="OJE2:OJF2"/>
    <mergeCell ref="OII2:OIJ2"/>
    <mergeCell ref="OIK2:OIL2"/>
    <mergeCell ref="OIM2:OIN2"/>
    <mergeCell ref="OIO2:OIP2"/>
    <mergeCell ref="OIQ2:OIR2"/>
    <mergeCell ref="OIS2:OIT2"/>
    <mergeCell ref="OHW2:OHX2"/>
    <mergeCell ref="OHY2:OHZ2"/>
    <mergeCell ref="OIA2:OIB2"/>
    <mergeCell ref="OIC2:OID2"/>
    <mergeCell ref="OIE2:OIF2"/>
    <mergeCell ref="OIG2:OIH2"/>
    <mergeCell ref="OHK2:OHL2"/>
    <mergeCell ref="OHM2:OHN2"/>
    <mergeCell ref="OHO2:OHP2"/>
    <mergeCell ref="OHQ2:OHR2"/>
    <mergeCell ref="OHS2:OHT2"/>
    <mergeCell ref="OHU2:OHV2"/>
    <mergeCell ref="OGY2:OGZ2"/>
    <mergeCell ref="OHA2:OHB2"/>
    <mergeCell ref="OHC2:OHD2"/>
    <mergeCell ref="OHE2:OHF2"/>
    <mergeCell ref="OHG2:OHH2"/>
    <mergeCell ref="OHI2:OHJ2"/>
    <mergeCell ref="OGM2:OGN2"/>
    <mergeCell ref="OGO2:OGP2"/>
    <mergeCell ref="OGQ2:OGR2"/>
    <mergeCell ref="OGS2:OGT2"/>
    <mergeCell ref="OGU2:OGV2"/>
    <mergeCell ref="OGW2:OGX2"/>
    <mergeCell ref="OGA2:OGB2"/>
    <mergeCell ref="OGC2:OGD2"/>
    <mergeCell ref="OGE2:OGF2"/>
    <mergeCell ref="OGG2:OGH2"/>
    <mergeCell ref="OGI2:OGJ2"/>
    <mergeCell ref="OGK2:OGL2"/>
    <mergeCell ref="OFO2:OFP2"/>
    <mergeCell ref="OFQ2:OFR2"/>
    <mergeCell ref="OFS2:OFT2"/>
    <mergeCell ref="OFU2:OFV2"/>
    <mergeCell ref="OFW2:OFX2"/>
    <mergeCell ref="OFY2:OFZ2"/>
    <mergeCell ref="OFC2:OFD2"/>
    <mergeCell ref="OFE2:OFF2"/>
    <mergeCell ref="OFG2:OFH2"/>
    <mergeCell ref="OFI2:OFJ2"/>
    <mergeCell ref="OFK2:OFL2"/>
    <mergeCell ref="OFM2:OFN2"/>
    <mergeCell ref="OEQ2:OER2"/>
    <mergeCell ref="OES2:OET2"/>
    <mergeCell ref="OEU2:OEV2"/>
    <mergeCell ref="OEW2:OEX2"/>
    <mergeCell ref="OEY2:OEZ2"/>
    <mergeCell ref="OFA2:OFB2"/>
    <mergeCell ref="OEE2:OEF2"/>
    <mergeCell ref="OEG2:OEH2"/>
    <mergeCell ref="OEI2:OEJ2"/>
    <mergeCell ref="OEK2:OEL2"/>
    <mergeCell ref="OEM2:OEN2"/>
    <mergeCell ref="OEO2:OEP2"/>
    <mergeCell ref="ODS2:ODT2"/>
    <mergeCell ref="ODU2:ODV2"/>
    <mergeCell ref="ODW2:ODX2"/>
    <mergeCell ref="ODY2:ODZ2"/>
    <mergeCell ref="OEA2:OEB2"/>
    <mergeCell ref="OEC2:OED2"/>
    <mergeCell ref="ODG2:ODH2"/>
    <mergeCell ref="ODI2:ODJ2"/>
    <mergeCell ref="ODK2:ODL2"/>
    <mergeCell ref="ODM2:ODN2"/>
    <mergeCell ref="ODO2:ODP2"/>
    <mergeCell ref="ODQ2:ODR2"/>
    <mergeCell ref="OCU2:OCV2"/>
    <mergeCell ref="OCW2:OCX2"/>
    <mergeCell ref="OCY2:OCZ2"/>
    <mergeCell ref="ODA2:ODB2"/>
    <mergeCell ref="ODC2:ODD2"/>
    <mergeCell ref="ODE2:ODF2"/>
    <mergeCell ref="OCI2:OCJ2"/>
    <mergeCell ref="OCK2:OCL2"/>
    <mergeCell ref="OCM2:OCN2"/>
    <mergeCell ref="OCO2:OCP2"/>
    <mergeCell ref="OCQ2:OCR2"/>
    <mergeCell ref="OCS2:OCT2"/>
    <mergeCell ref="OBW2:OBX2"/>
    <mergeCell ref="OBY2:OBZ2"/>
    <mergeCell ref="OCA2:OCB2"/>
    <mergeCell ref="OCC2:OCD2"/>
    <mergeCell ref="OCE2:OCF2"/>
    <mergeCell ref="OCG2:OCH2"/>
    <mergeCell ref="OBK2:OBL2"/>
    <mergeCell ref="OBM2:OBN2"/>
    <mergeCell ref="OBO2:OBP2"/>
    <mergeCell ref="OBQ2:OBR2"/>
    <mergeCell ref="OBS2:OBT2"/>
    <mergeCell ref="OBU2:OBV2"/>
    <mergeCell ref="OAY2:OAZ2"/>
    <mergeCell ref="OBA2:OBB2"/>
    <mergeCell ref="OBC2:OBD2"/>
    <mergeCell ref="OBE2:OBF2"/>
    <mergeCell ref="OBG2:OBH2"/>
    <mergeCell ref="OBI2:OBJ2"/>
    <mergeCell ref="OAM2:OAN2"/>
    <mergeCell ref="OAO2:OAP2"/>
    <mergeCell ref="OAQ2:OAR2"/>
    <mergeCell ref="OAS2:OAT2"/>
    <mergeCell ref="OAU2:OAV2"/>
    <mergeCell ref="OAW2:OAX2"/>
    <mergeCell ref="OAA2:OAB2"/>
    <mergeCell ref="OAC2:OAD2"/>
    <mergeCell ref="OAE2:OAF2"/>
    <mergeCell ref="OAG2:OAH2"/>
    <mergeCell ref="OAI2:OAJ2"/>
    <mergeCell ref="OAK2:OAL2"/>
    <mergeCell ref="NZO2:NZP2"/>
    <mergeCell ref="NZQ2:NZR2"/>
    <mergeCell ref="NZS2:NZT2"/>
    <mergeCell ref="NZU2:NZV2"/>
    <mergeCell ref="NZW2:NZX2"/>
    <mergeCell ref="NZY2:NZZ2"/>
    <mergeCell ref="NZC2:NZD2"/>
    <mergeCell ref="NZE2:NZF2"/>
    <mergeCell ref="NZG2:NZH2"/>
    <mergeCell ref="NZI2:NZJ2"/>
    <mergeCell ref="NZK2:NZL2"/>
    <mergeCell ref="NZM2:NZN2"/>
    <mergeCell ref="NYQ2:NYR2"/>
    <mergeCell ref="NYS2:NYT2"/>
    <mergeCell ref="NYU2:NYV2"/>
    <mergeCell ref="NYW2:NYX2"/>
    <mergeCell ref="NYY2:NYZ2"/>
    <mergeCell ref="NZA2:NZB2"/>
    <mergeCell ref="NYE2:NYF2"/>
    <mergeCell ref="NYG2:NYH2"/>
    <mergeCell ref="NYI2:NYJ2"/>
    <mergeCell ref="NYK2:NYL2"/>
    <mergeCell ref="NYM2:NYN2"/>
    <mergeCell ref="NYO2:NYP2"/>
    <mergeCell ref="NXS2:NXT2"/>
    <mergeCell ref="NXU2:NXV2"/>
    <mergeCell ref="NXW2:NXX2"/>
    <mergeCell ref="NXY2:NXZ2"/>
    <mergeCell ref="NYA2:NYB2"/>
    <mergeCell ref="NYC2:NYD2"/>
    <mergeCell ref="NXG2:NXH2"/>
    <mergeCell ref="NXI2:NXJ2"/>
    <mergeCell ref="NXK2:NXL2"/>
    <mergeCell ref="NXM2:NXN2"/>
    <mergeCell ref="NXO2:NXP2"/>
    <mergeCell ref="NXQ2:NXR2"/>
    <mergeCell ref="NWU2:NWV2"/>
    <mergeCell ref="NWW2:NWX2"/>
    <mergeCell ref="NWY2:NWZ2"/>
    <mergeCell ref="NXA2:NXB2"/>
    <mergeCell ref="NXC2:NXD2"/>
    <mergeCell ref="NXE2:NXF2"/>
    <mergeCell ref="NWI2:NWJ2"/>
    <mergeCell ref="NWK2:NWL2"/>
    <mergeCell ref="NWM2:NWN2"/>
    <mergeCell ref="NWO2:NWP2"/>
    <mergeCell ref="NWQ2:NWR2"/>
    <mergeCell ref="NWS2:NWT2"/>
    <mergeCell ref="NVW2:NVX2"/>
    <mergeCell ref="NVY2:NVZ2"/>
    <mergeCell ref="NWA2:NWB2"/>
    <mergeCell ref="NWC2:NWD2"/>
    <mergeCell ref="NWE2:NWF2"/>
    <mergeCell ref="NWG2:NWH2"/>
    <mergeCell ref="NVK2:NVL2"/>
    <mergeCell ref="NVM2:NVN2"/>
    <mergeCell ref="NVO2:NVP2"/>
    <mergeCell ref="NVQ2:NVR2"/>
    <mergeCell ref="NVS2:NVT2"/>
    <mergeCell ref="NVU2:NVV2"/>
    <mergeCell ref="NUY2:NUZ2"/>
    <mergeCell ref="NVA2:NVB2"/>
    <mergeCell ref="NVC2:NVD2"/>
    <mergeCell ref="NVE2:NVF2"/>
    <mergeCell ref="NVG2:NVH2"/>
    <mergeCell ref="NVI2:NVJ2"/>
    <mergeCell ref="NUM2:NUN2"/>
    <mergeCell ref="NUO2:NUP2"/>
    <mergeCell ref="NUQ2:NUR2"/>
    <mergeCell ref="NUS2:NUT2"/>
    <mergeCell ref="NUU2:NUV2"/>
    <mergeCell ref="NUW2:NUX2"/>
    <mergeCell ref="NUA2:NUB2"/>
    <mergeCell ref="NUC2:NUD2"/>
    <mergeCell ref="NUE2:NUF2"/>
    <mergeCell ref="NUG2:NUH2"/>
    <mergeCell ref="NUI2:NUJ2"/>
    <mergeCell ref="NUK2:NUL2"/>
    <mergeCell ref="NTO2:NTP2"/>
    <mergeCell ref="NTQ2:NTR2"/>
    <mergeCell ref="NTS2:NTT2"/>
    <mergeCell ref="NTU2:NTV2"/>
    <mergeCell ref="NTW2:NTX2"/>
    <mergeCell ref="NTY2:NTZ2"/>
    <mergeCell ref="NTC2:NTD2"/>
    <mergeCell ref="NTE2:NTF2"/>
    <mergeCell ref="NTG2:NTH2"/>
    <mergeCell ref="NTI2:NTJ2"/>
    <mergeCell ref="NTK2:NTL2"/>
    <mergeCell ref="NTM2:NTN2"/>
    <mergeCell ref="NSQ2:NSR2"/>
    <mergeCell ref="NSS2:NST2"/>
    <mergeCell ref="NSU2:NSV2"/>
    <mergeCell ref="NSW2:NSX2"/>
    <mergeCell ref="NSY2:NSZ2"/>
    <mergeCell ref="NTA2:NTB2"/>
    <mergeCell ref="NSE2:NSF2"/>
    <mergeCell ref="NSG2:NSH2"/>
    <mergeCell ref="NSI2:NSJ2"/>
    <mergeCell ref="NSK2:NSL2"/>
    <mergeCell ref="NSM2:NSN2"/>
    <mergeCell ref="NSO2:NSP2"/>
    <mergeCell ref="NRS2:NRT2"/>
    <mergeCell ref="NRU2:NRV2"/>
    <mergeCell ref="NRW2:NRX2"/>
    <mergeCell ref="NRY2:NRZ2"/>
    <mergeCell ref="NSA2:NSB2"/>
    <mergeCell ref="NSC2:NSD2"/>
    <mergeCell ref="NRG2:NRH2"/>
    <mergeCell ref="NRI2:NRJ2"/>
    <mergeCell ref="NRK2:NRL2"/>
    <mergeCell ref="NRM2:NRN2"/>
    <mergeCell ref="NRO2:NRP2"/>
    <mergeCell ref="NRQ2:NRR2"/>
    <mergeCell ref="NQU2:NQV2"/>
    <mergeCell ref="NQW2:NQX2"/>
    <mergeCell ref="NQY2:NQZ2"/>
    <mergeCell ref="NRA2:NRB2"/>
    <mergeCell ref="NRC2:NRD2"/>
    <mergeCell ref="NRE2:NRF2"/>
    <mergeCell ref="NQI2:NQJ2"/>
    <mergeCell ref="NQK2:NQL2"/>
    <mergeCell ref="NQM2:NQN2"/>
    <mergeCell ref="NQO2:NQP2"/>
    <mergeCell ref="NQQ2:NQR2"/>
    <mergeCell ref="NQS2:NQT2"/>
    <mergeCell ref="NPW2:NPX2"/>
    <mergeCell ref="NPY2:NPZ2"/>
    <mergeCell ref="NQA2:NQB2"/>
    <mergeCell ref="NQC2:NQD2"/>
    <mergeCell ref="NQE2:NQF2"/>
    <mergeCell ref="NQG2:NQH2"/>
    <mergeCell ref="NPK2:NPL2"/>
    <mergeCell ref="NPM2:NPN2"/>
    <mergeCell ref="NPO2:NPP2"/>
    <mergeCell ref="NPQ2:NPR2"/>
    <mergeCell ref="NPS2:NPT2"/>
    <mergeCell ref="NPU2:NPV2"/>
    <mergeCell ref="NOY2:NOZ2"/>
    <mergeCell ref="NPA2:NPB2"/>
    <mergeCell ref="NPC2:NPD2"/>
    <mergeCell ref="NPE2:NPF2"/>
    <mergeCell ref="NPG2:NPH2"/>
    <mergeCell ref="NPI2:NPJ2"/>
    <mergeCell ref="NOM2:NON2"/>
    <mergeCell ref="NOO2:NOP2"/>
    <mergeCell ref="NOQ2:NOR2"/>
    <mergeCell ref="NOS2:NOT2"/>
    <mergeCell ref="NOU2:NOV2"/>
    <mergeCell ref="NOW2:NOX2"/>
    <mergeCell ref="NOA2:NOB2"/>
    <mergeCell ref="NOC2:NOD2"/>
    <mergeCell ref="NOE2:NOF2"/>
    <mergeCell ref="NOG2:NOH2"/>
    <mergeCell ref="NOI2:NOJ2"/>
    <mergeCell ref="NOK2:NOL2"/>
    <mergeCell ref="NNO2:NNP2"/>
    <mergeCell ref="NNQ2:NNR2"/>
    <mergeCell ref="NNS2:NNT2"/>
    <mergeCell ref="NNU2:NNV2"/>
    <mergeCell ref="NNW2:NNX2"/>
    <mergeCell ref="NNY2:NNZ2"/>
    <mergeCell ref="NNC2:NND2"/>
    <mergeCell ref="NNE2:NNF2"/>
    <mergeCell ref="NNG2:NNH2"/>
    <mergeCell ref="NNI2:NNJ2"/>
    <mergeCell ref="NNK2:NNL2"/>
    <mergeCell ref="NNM2:NNN2"/>
    <mergeCell ref="NMQ2:NMR2"/>
    <mergeCell ref="NMS2:NMT2"/>
    <mergeCell ref="NMU2:NMV2"/>
    <mergeCell ref="NMW2:NMX2"/>
    <mergeCell ref="NMY2:NMZ2"/>
    <mergeCell ref="NNA2:NNB2"/>
    <mergeCell ref="NME2:NMF2"/>
    <mergeCell ref="NMG2:NMH2"/>
    <mergeCell ref="NMI2:NMJ2"/>
    <mergeCell ref="NMK2:NML2"/>
    <mergeCell ref="NMM2:NMN2"/>
    <mergeCell ref="NMO2:NMP2"/>
    <mergeCell ref="NLS2:NLT2"/>
    <mergeCell ref="NLU2:NLV2"/>
    <mergeCell ref="NLW2:NLX2"/>
    <mergeCell ref="NLY2:NLZ2"/>
    <mergeCell ref="NMA2:NMB2"/>
    <mergeCell ref="NMC2:NMD2"/>
    <mergeCell ref="NLG2:NLH2"/>
    <mergeCell ref="NLI2:NLJ2"/>
    <mergeCell ref="NLK2:NLL2"/>
    <mergeCell ref="NLM2:NLN2"/>
    <mergeCell ref="NLO2:NLP2"/>
    <mergeCell ref="NLQ2:NLR2"/>
    <mergeCell ref="NKU2:NKV2"/>
    <mergeCell ref="NKW2:NKX2"/>
    <mergeCell ref="NKY2:NKZ2"/>
    <mergeCell ref="NLA2:NLB2"/>
    <mergeCell ref="NLC2:NLD2"/>
    <mergeCell ref="NLE2:NLF2"/>
    <mergeCell ref="NKI2:NKJ2"/>
    <mergeCell ref="NKK2:NKL2"/>
    <mergeCell ref="NKM2:NKN2"/>
    <mergeCell ref="NKO2:NKP2"/>
    <mergeCell ref="NKQ2:NKR2"/>
    <mergeCell ref="NKS2:NKT2"/>
    <mergeCell ref="NJW2:NJX2"/>
    <mergeCell ref="NJY2:NJZ2"/>
    <mergeCell ref="NKA2:NKB2"/>
    <mergeCell ref="NKC2:NKD2"/>
    <mergeCell ref="NKE2:NKF2"/>
    <mergeCell ref="NKG2:NKH2"/>
    <mergeCell ref="NJK2:NJL2"/>
    <mergeCell ref="NJM2:NJN2"/>
    <mergeCell ref="NJO2:NJP2"/>
    <mergeCell ref="NJQ2:NJR2"/>
    <mergeCell ref="NJS2:NJT2"/>
    <mergeCell ref="NJU2:NJV2"/>
    <mergeCell ref="NIY2:NIZ2"/>
    <mergeCell ref="NJA2:NJB2"/>
    <mergeCell ref="NJC2:NJD2"/>
    <mergeCell ref="NJE2:NJF2"/>
    <mergeCell ref="NJG2:NJH2"/>
    <mergeCell ref="NJI2:NJJ2"/>
    <mergeCell ref="NIM2:NIN2"/>
    <mergeCell ref="NIO2:NIP2"/>
    <mergeCell ref="NIQ2:NIR2"/>
    <mergeCell ref="NIS2:NIT2"/>
    <mergeCell ref="NIU2:NIV2"/>
    <mergeCell ref="NIW2:NIX2"/>
    <mergeCell ref="NIA2:NIB2"/>
    <mergeCell ref="NIC2:NID2"/>
    <mergeCell ref="NIE2:NIF2"/>
    <mergeCell ref="NIG2:NIH2"/>
    <mergeCell ref="NII2:NIJ2"/>
    <mergeCell ref="NIK2:NIL2"/>
    <mergeCell ref="NHO2:NHP2"/>
    <mergeCell ref="NHQ2:NHR2"/>
    <mergeCell ref="NHS2:NHT2"/>
    <mergeCell ref="NHU2:NHV2"/>
    <mergeCell ref="NHW2:NHX2"/>
    <mergeCell ref="NHY2:NHZ2"/>
    <mergeCell ref="NHC2:NHD2"/>
    <mergeCell ref="NHE2:NHF2"/>
    <mergeCell ref="NHG2:NHH2"/>
    <mergeCell ref="NHI2:NHJ2"/>
    <mergeCell ref="NHK2:NHL2"/>
    <mergeCell ref="NHM2:NHN2"/>
    <mergeCell ref="NGQ2:NGR2"/>
    <mergeCell ref="NGS2:NGT2"/>
    <mergeCell ref="NGU2:NGV2"/>
    <mergeCell ref="NGW2:NGX2"/>
    <mergeCell ref="NGY2:NGZ2"/>
    <mergeCell ref="NHA2:NHB2"/>
    <mergeCell ref="NGE2:NGF2"/>
    <mergeCell ref="NGG2:NGH2"/>
    <mergeCell ref="NGI2:NGJ2"/>
    <mergeCell ref="NGK2:NGL2"/>
    <mergeCell ref="NGM2:NGN2"/>
    <mergeCell ref="NGO2:NGP2"/>
    <mergeCell ref="NFS2:NFT2"/>
    <mergeCell ref="NFU2:NFV2"/>
    <mergeCell ref="NFW2:NFX2"/>
    <mergeCell ref="NFY2:NFZ2"/>
    <mergeCell ref="NGA2:NGB2"/>
    <mergeCell ref="NGC2:NGD2"/>
    <mergeCell ref="NFG2:NFH2"/>
    <mergeCell ref="NFI2:NFJ2"/>
    <mergeCell ref="NFK2:NFL2"/>
    <mergeCell ref="NFM2:NFN2"/>
    <mergeCell ref="NFO2:NFP2"/>
    <mergeCell ref="NFQ2:NFR2"/>
    <mergeCell ref="NEU2:NEV2"/>
    <mergeCell ref="NEW2:NEX2"/>
    <mergeCell ref="NEY2:NEZ2"/>
    <mergeCell ref="NFA2:NFB2"/>
    <mergeCell ref="NFC2:NFD2"/>
    <mergeCell ref="NFE2:NFF2"/>
    <mergeCell ref="NEI2:NEJ2"/>
    <mergeCell ref="NEK2:NEL2"/>
    <mergeCell ref="NEM2:NEN2"/>
    <mergeCell ref="NEO2:NEP2"/>
    <mergeCell ref="NEQ2:NER2"/>
    <mergeCell ref="NES2:NET2"/>
    <mergeCell ref="NDW2:NDX2"/>
    <mergeCell ref="NDY2:NDZ2"/>
    <mergeCell ref="NEA2:NEB2"/>
    <mergeCell ref="NEC2:NED2"/>
    <mergeCell ref="NEE2:NEF2"/>
    <mergeCell ref="NEG2:NEH2"/>
    <mergeCell ref="NDK2:NDL2"/>
    <mergeCell ref="NDM2:NDN2"/>
    <mergeCell ref="NDO2:NDP2"/>
    <mergeCell ref="NDQ2:NDR2"/>
    <mergeCell ref="NDS2:NDT2"/>
    <mergeCell ref="NDU2:NDV2"/>
    <mergeCell ref="NCY2:NCZ2"/>
    <mergeCell ref="NDA2:NDB2"/>
    <mergeCell ref="NDC2:NDD2"/>
    <mergeCell ref="NDE2:NDF2"/>
    <mergeCell ref="NDG2:NDH2"/>
    <mergeCell ref="NDI2:NDJ2"/>
    <mergeCell ref="NCM2:NCN2"/>
    <mergeCell ref="NCO2:NCP2"/>
    <mergeCell ref="NCQ2:NCR2"/>
    <mergeCell ref="NCS2:NCT2"/>
    <mergeCell ref="NCU2:NCV2"/>
    <mergeCell ref="NCW2:NCX2"/>
    <mergeCell ref="NCA2:NCB2"/>
    <mergeCell ref="NCC2:NCD2"/>
    <mergeCell ref="NCE2:NCF2"/>
    <mergeCell ref="NCG2:NCH2"/>
    <mergeCell ref="NCI2:NCJ2"/>
    <mergeCell ref="NCK2:NCL2"/>
    <mergeCell ref="NBO2:NBP2"/>
    <mergeCell ref="NBQ2:NBR2"/>
    <mergeCell ref="NBS2:NBT2"/>
    <mergeCell ref="NBU2:NBV2"/>
    <mergeCell ref="NBW2:NBX2"/>
    <mergeCell ref="NBY2:NBZ2"/>
    <mergeCell ref="NBC2:NBD2"/>
    <mergeCell ref="NBE2:NBF2"/>
    <mergeCell ref="NBG2:NBH2"/>
    <mergeCell ref="NBI2:NBJ2"/>
    <mergeCell ref="NBK2:NBL2"/>
    <mergeCell ref="NBM2:NBN2"/>
    <mergeCell ref="NAQ2:NAR2"/>
    <mergeCell ref="NAS2:NAT2"/>
    <mergeCell ref="NAU2:NAV2"/>
    <mergeCell ref="NAW2:NAX2"/>
    <mergeCell ref="NAY2:NAZ2"/>
    <mergeCell ref="NBA2:NBB2"/>
    <mergeCell ref="NAE2:NAF2"/>
    <mergeCell ref="NAG2:NAH2"/>
    <mergeCell ref="NAI2:NAJ2"/>
    <mergeCell ref="NAK2:NAL2"/>
    <mergeCell ref="NAM2:NAN2"/>
    <mergeCell ref="NAO2:NAP2"/>
    <mergeCell ref="MZS2:MZT2"/>
    <mergeCell ref="MZU2:MZV2"/>
    <mergeCell ref="MZW2:MZX2"/>
    <mergeCell ref="MZY2:MZZ2"/>
    <mergeCell ref="NAA2:NAB2"/>
    <mergeCell ref="NAC2:NAD2"/>
    <mergeCell ref="MZG2:MZH2"/>
    <mergeCell ref="MZI2:MZJ2"/>
    <mergeCell ref="MZK2:MZL2"/>
    <mergeCell ref="MZM2:MZN2"/>
    <mergeCell ref="MZO2:MZP2"/>
    <mergeCell ref="MZQ2:MZR2"/>
    <mergeCell ref="MYU2:MYV2"/>
    <mergeCell ref="MYW2:MYX2"/>
    <mergeCell ref="MYY2:MYZ2"/>
    <mergeCell ref="MZA2:MZB2"/>
    <mergeCell ref="MZC2:MZD2"/>
    <mergeCell ref="MZE2:MZF2"/>
    <mergeCell ref="MYI2:MYJ2"/>
    <mergeCell ref="MYK2:MYL2"/>
    <mergeCell ref="MYM2:MYN2"/>
    <mergeCell ref="MYO2:MYP2"/>
    <mergeCell ref="MYQ2:MYR2"/>
    <mergeCell ref="MYS2:MYT2"/>
    <mergeCell ref="MXW2:MXX2"/>
    <mergeCell ref="MXY2:MXZ2"/>
    <mergeCell ref="MYA2:MYB2"/>
    <mergeCell ref="MYC2:MYD2"/>
    <mergeCell ref="MYE2:MYF2"/>
    <mergeCell ref="MYG2:MYH2"/>
    <mergeCell ref="MXK2:MXL2"/>
    <mergeCell ref="MXM2:MXN2"/>
    <mergeCell ref="MXO2:MXP2"/>
    <mergeCell ref="MXQ2:MXR2"/>
    <mergeCell ref="MXS2:MXT2"/>
    <mergeCell ref="MXU2:MXV2"/>
    <mergeCell ref="MWY2:MWZ2"/>
    <mergeCell ref="MXA2:MXB2"/>
    <mergeCell ref="MXC2:MXD2"/>
    <mergeCell ref="MXE2:MXF2"/>
    <mergeCell ref="MXG2:MXH2"/>
    <mergeCell ref="MXI2:MXJ2"/>
    <mergeCell ref="MWM2:MWN2"/>
    <mergeCell ref="MWO2:MWP2"/>
    <mergeCell ref="MWQ2:MWR2"/>
    <mergeCell ref="MWS2:MWT2"/>
    <mergeCell ref="MWU2:MWV2"/>
    <mergeCell ref="MWW2:MWX2"/>
    <mergeCell ref="MWA2:MWB2"/>
    <mergeCell ref="MWC2:MWD2"/>
    <mergeCell ref="MWE2:MWF2"/>
    <mergeCell ref="MWG2:MWH2"/>
    <mergeCell ref="MWI2:MWJ2"/>
    <mergeCell ref="MWK2:MWL2"/>
    <mergeCell ref="MVO2:MVP2"/>
    <mergeCell ref="MVQ2:MVR2"/>
    <mergeCell ref="MVS2:MVT2"/>
    <mergeCell ref="MVU2:MVV2"/>
    <mergeCell ref="MVW2:MVX2"/>
    <mergeCell ref="MVY2:MVZ2"/>
    <mergeCell ref="MVC2:MVD2"/>
    <mergeCell ref="MVE2:MVF2"/>
    <mergeCell ref="MVG2:MVH2"/>
    <mergeCell ref="MVI2:MVJ2"/>
    <mergeCell ref="MVK2:MVL2"/>
    <mergeCell ref="MVM2:MVN2"/>
    <mergeCell ref="MUQ2:MUR2"/>
    <mergeCell ref="MUS2:MUT2"/>
    <mergeCell ref="MUU2:MUV2"/>
    <mergeCell ref="MUW2:MUX2"/>
    <mergeCell ref="MUY2:MUZ2"/>
    <mergeCell ref="MVA2:MVB2"/>
    <mergeCell ref="MUE2:MUF2"/>
    <mergeCell ref="MUG2:MUH2"/>
    <mergeCell ref="MUI2:MUJ2"/>
    <mergeCell ref="MUK2:MUL2"/>
    <mergeCell ref="MUM2:MUN2"/>
    <mergeCell ref="MUO2:MUP2"/>
    <mergeCell ref="MTS2:MTT2"/>
    <mergeCell ref="MTU2:MTV2"/>
    <mergeCell ref="MTW2:MTX2"/>
    <mergeCell ref="MTY2:MTZ2"/>
    <mergeCell ref="MUA2:MUB2"/>
    <mergeCell ref="MUC2:MUD2"/>
    <mergeCell ref="MTG2:MTH2"/>
    <mergeCell ref="MTI2:MTJ2"/>
    <mergeCell ref="MTK2:MTL2"/>
    <mergeCell ref="MTM2:MTN2"/>
    <mergeCell ref="MTO2:MTP2"/>
    <mergeCell ref="MTQ2:MTR2"/>
    <mergeCell ref="MSU2:MSV2"/>
    <mergeCell ref="MSW2:MSX2"/>
    <mergeCell ref="MSY2:MSZ2"/>
    <mergeCell ref="MTA2:MTB2"/>
    <mergeCell ref="MTC2:MTD2"/>
    <mergeCell ref="MTE2:MTF2"/>
    <mergeCell ref="MSI2:MSJ2"/>
    <mergeCell ref="MSK2:MSL2"/>
    <mergeCell ref="MSM2:MSN2"/>
    <mergeCell ref="MSO2:MSP2"/>
    <mergeCell ref="MSQ2:MSR2"/>
    <mergeCell ref="MSS2:MST2"/>
    <mergeCell ref="MRW2:MRX2"/>
    <mergeCell ref="MRY2:MRZ2"/>
    <mergeCell ref="MSA2:MSB2"/>
    <mergeCell ref="MSC2:MSD2"/>
    <mergeCell ref="MSE2:MSF2"/>
    <mergeCell ref="MSG2:MSH2"/>
    <mergeCell ref="MRK2:MRL2"/>
    <mergeCell ref="MRM2:MRN2"/>
    <mergeCell ref="MRO2:MRP2"/>
    <mergeCell ref="MRQ2:MRR2"/>
    <mergeCell ref="MRS2:MRT2"/>
    <mergeCell ref="MRU2:MRV2"/>
    <mergeCell ref="MQY2:MQZ2"/>
    <mergeCell ref="MRA2:MRB2"/>
    <mergeCell ref="MRC2:MRD2"/>
    <mergeCell ref="MRE2:MRF2"/>
    <mergeCell ref="MRG2:MRH2"/>
    <mergeCell ref="MRI2:MRJ2"/>
    <mergeCell ref="MQM2:MQN2"/>
    <mergeCell ref="MQO2:MQP2"/>
    <mergeCell ref="MQQ2:MQR2"/>
    <mergeCell ref="MQS2:MQT2"/>
    <mergeCell ref="MQU2:MQV2"/>
    <mergeCell ref="MQW2:MQX2"/>
    <mergeCell ref="MQA2:MQB2"/>
    <mergeCell ref="MQC2:MQD2"/>
    <mergeCell ref="MQE2:MQF2"/>
    <mergeCell ref="MQG2:MQH2"/>
    <mergeCell ref="MQI2:MQJ2"/>
    <mergeCell ref="MQK2:MQL2"/>
    <mergeCell ref="MPO2:MPP2"/>
    <mergeCell ref="MPQ2:MPR2"/>
    <mergeCell ref="MPS2:MPT2"/>
    <mergeCell ref="MPU2:MPV2"/>
    <mergeCell ref="MPW2:MPX2"/>
    <mergeCell ref="MPY2:MPZ2"/>
    <mergeCell ref="MPC2:MPD2"/>
    <mergeCell ref="MPE2:MPF2"/>
    <mergeCell ref="MPG2:MPH2"/>
    <mergeCell ref="MPI2:MPJ2"/>
    <mergeCell ref="MPK2:MPL2"/>
    <mergeCell ref="MPM2:MPN2"/>
    <mergeCell ref="MOQ2:MOR2"/>
    <mergeCell ref="MOS2:MOT2"/>
    <mergeCell ref="MOU2:MOV2"/>
    <mergeCell ref="MOW2:MOX2"/>
    <mergeCell ref="MOY2:MOZ2"/>
    <mergeCell ref="MPA2:MPB2"/>
    <mergeCell ref="MOE2:MOF2"/>
    <mergeCell ref="MOG2:MOH2"/>
    <mergeCell ref="MOI2:MOJ2"/>
    <mergeCell ref="MOK2:MOL2"/>
    <mergeCell ref="MOM2:MON2"/>
    <mergeCell ref="MOO2:MOP2"/>
    <mergeCell ref="MNS2:MNT2"/>
    <mergeCell ref="MNU2:MNV2"/>
    <mergeCell ref="MNW2:MNX2"/>
    <mergeCell ref="MNY2:MNZ2"/>
    <mergeCell ref="MOA2:MOB2"/>
    <mergeCell ref="MOC2:MOD2"/>
    <mergeCell ref="MNG2:MNH2"/>
    <mergeCell ref="MNI2:MNJ2"/>
    <mergeCell ref="MNK2:MNL2"/>
    <mergeCell ref="MNM2:MNN2"/>
    <mergeCell ref="MNO2:MNP2"/>
    <mergeCell ref="MNQ2:MNR2"/>
    <mergeCell ref="MMU2:MMV2"/>
    <mergeCell ref="MMW2:MMX2"/>
    <mergeCell ref="MMY2:MMZ2"/>
    <mergeCell ref="MNA2:MNB2"/>
    <mergeCell ref="MNC2:MND2"/>
    <mergeCell ref="MNE2:MNF2"/>
    <mergeCell ref="MMI2:MMJ2"/>
    <mergeCell ref="MMK2:MML2"/>
    <mergeCell ref="MMM2:MMN2"/>
    <mergeCell ref="MMO2:MMP2"/>
    <mergeCell ref="MMQ2:MMR2"/>
    <mergeCell ref="MMS2:MMT2"/>
    <mergeCell ref="MLW2:MLX2"/>
    <mergeCell ref="MLY2:MLZ2"/>
    <mergeCell ref="MMA2:MMB2"/>
    <mergeCell ref="MMC2:MMD2"/>
    <mergeCell ref="MME2:MMF2"/>
    <mergeCell ref="MMG2:MMH2"/>
    <mergeCell ref="MLK2:MLL2"/>
    <mergeCell ref="MLM2:MLN2"/>
    <mergeCell ref="MLO2:MLP2"/>
    <mergeCell ref="MLQ2:MLR2"/>
    <mergeCell ref="MLS2:MLT2"/>
    <mergeCell ref="MLU2:MLV2"/>
    <mergeCell ref="MKY2:MKZ2"/>
    <mergeCell ref="MLA2:MLB2"/>
    <mergeCell ref="MLC2:MLD2"/>
    <mergeCell ref="MLE2:MLF2"/>
    <mergeCell ref="MLG2:MLH2"/>
    <mergeCell ref="MLI2:MLJ2"/>
    <mergeCell ref="MKM2:MKN2"/>
    <mergeCell ref="MKO2:MKP2"/>
    <mergeCell ref="MKQ2:MKR2"/>
    <mergeCell ref="MKS2:MKT2"/>
    <mergeCell ref="MKU2:MKV2"/>
    <mergeCell ref="MKW2:MKX2"/>
    <mergeCell ref="MKA2:MKB2"/>
    <mergeCell ref="MKC2:MKD2"/>
    <mergeCell ref="MKE2:MKF2"/>
    <mergeCell ref="MKG2:MKH2"/>
    <mergeCell ref="MKI2:MKJ2"/>
    <mergeCell ref="MKK2:MKL2"/>
    <mergeCell ref="MJO2:MJP2"/>
    <mergeCell ref="MJQ2:MJR2"/>
    <mergeCell ref="MJS2:MJT2"/>
    <mergeCell ref="MJU2:MJV2"/>
    <mergeCell ref="MJW2:MJX2"/>
    <mergeCell ref="MJY2:MJZ2"/>
    <mergeCell ref="MJC2:MJD2"/>
    <mergeCell ref="MJE2:MJF2"/>
    <mergeCell ref="MJG2:MJH2"/>
    <mergeCell ref="MJI2:MJJ2"/>
    <mergeCell ref="MJK2:MJL2"/>
    <mergeCell ref="MJM2:MJN2"/>
    <mergeCell ref="MIQ2:MIR2"/>
    <mergeCell ref="MIS2:MIT2"/>
    <mergeCell ref="MIU2:MIV2"/>
    <mergeCell ref="MIW2:MIX2"/>
    <mergeCell ref="MIY2:MIZ2"/>
    <mergeCell ref="MJA2:MJB2"/>
    <mergeCell ref="MIE2:MIF2"/>
    <mergeCell ref="MIG2:MIH2"/>
    <mergeCell ref="MII2:MIJ2"/>
    <mergeCell ref="MIK2:MIL2"/>
    <mergeCell ref="MIM2:MIN2"/>
    <mergeCell ref="MIO2:MIP2"/>
    <mergeCell ref="MHS2:MHT2"/>
    <mergeCell ref="MHU2:MHV2"/>
    <mergeCell ref="MHW2:MHX2"/>
    <mergeCell ref="MHY2:MHZ2"/>
    <mergeCell ref="MIA2:MIB2"/>
    <mergeCell ref="MIC2:MID2"/>
    <mergeCell ref="MHG2:MHH2"/>
    <mergeCell ref="MHI2:MHJ2"/>
    <mergeCell ref="MHK2:MHL2"/>
    <mergeCell ref="MHM2:MHN2"/>
    <mergeCell ref="MHO2:MHP2"/>
    <mergeCell ref="MHQ2:MHR2"/>
    <mergeCell ref="MGU2:MGV2"/>
    <mergeCell ref="MGW2:MGX2"/>
    <mergeCell ref="MGY2:MGZ2"/>
    <mergeCell ref="MHA2:MHB2"/>
    <mergeCell ref="MHC2:MHD2"/>
    <mergeCell ref="MHE2:MHF2"/>
    <mergeCell ref="MGI2:MGJ2"/>
    <mergeCell ref="MGK2:MGL2"/>
    <mergeCell ref="MGM2:MGN2"/>
    <mergeCell ref="MGO2:MGP2"/>
    <mergeCell ref="MGQ2:MGR2"/>
    <mergeCell ref="MGS2:MGT2"/>
    <mergeCell ref="MFW2:MFX2"/>
    <mergeCell ref="MFY2:MFZ2"/>
    <mergeCell ref="MGA2:MGB2"/>
    <mergeCell ref="MGC2:MGD2"/>
    <mergeCell ref="MGE2:MGF2"/>
    <mergeCell ref="MGG2:MGH2"/>
    <mergeCell ref="MFK2:MFL2"/>
    <mergeCell ref="MFM2:MFN2"/>
    <mergeCell ref="MFO2:MFP2"/>
    <mergeCell ref="MFQ2:MFR2"/>
    <mergeCell ref="MFS2:MFT2"/>
    <mergeCell ref="MFU2:MFV2"/>
    <mergeCell ref="MEY2:MEZ2"/>
    <mergeCell ref="MFA2:MFB2"/>
    <mergeCell ref="MFC2:MFD2"/>
    <mergeCell ref="MFE2:MFF2"/>
    <mergeCell ref="MFG2:MFH2"/>
    <mergeCell ref="MFI2:MFJ2"/>
    <mergeCell ref="MEM2:MEN2"/>
    <mergeCell ref="MEO2:MEP2"/>
    <mergeCell ref="MEQ2:MER2"/>
    <mergeCell ref="MES2:MET2"/>
    <mergeCell ref="MEU2:MEV2"/>
    <mergeCell ref="MEW2:MEX2"/>
    <mergeCell ref="MEA2:MEB2"/>
    <mergeCell ref="MEC2:MED2"/>
    <mergeCell ref="MEE2:MEF2"/>
    <mergeCell ref="MEG2:MEH2"/>
    <mergeCell ref="MEI2:MEJ2"/>
    <mergeCell ref="MEK2:MEL2"/>
    <mergeCell ref="MDO2:MDP2"/>
    <mergeCell ref="MDQ2:MDR2"/>
    <mergeCell ref="MDS2:MDT2"/>
    <mergeCell ref="MDU2:MDV2"/>
    <mergeCell ref="MDW2:MDX2"/>
    <mergeCell ref="MDY2:MDZ2"/>
    <mergeCell ref="MDC2:MDD2"/>
    <mergeCell ref="MDE2:MDF2"/>
    <mergeCell ref="MDG2:MDH2"/>
    <mergeCell ref="MDI2:MDJ2"/>
    <mergeCell ref="MDK2:MDL2"/>
    <mergeCell ref="MDM2:MDN2"/>
    <mergeCell ref="MCQ2:MCR2"/>
    <mergeCell ref="MCS2:MCT2"/>
    <mergeCell ref="MCU2:MCV2"/>
    <mergeCell ref="MCW2:MCX2"/>
    <mergeCell ref="MCY2:MCZ2"/>
    <mergeCell ref="MDA2:MDB2"/>
    <mergeCell ref="MCE2:MCF2"/>
    <mergeCell ref="MCG2:MCH2"/>
    <mergeCell ref="MCI2:MCJ2"/>
    <mergeCell ref="MCK2:MCL2"/>
    <mergeCell ref="MCM2:MCN2"/>
    <mergeCell ref="MCO2:MCP2"/>
    <mergeCell ref="MBS2:MBT2"/>
    <mergeCell ref="MBU2:MBV2"/>
    <mergeCell ref="MBW2:MBX2"/>
    <mergeCell ref="MBY2:MBZ2"/>
    <mergeCell ref="MCA2:MCB2"/>
    <mergeCell ref="MCC2:MCD2"/>
    <mergeCell ref="MBG2:MBH2"/>
    <mergeCell ref="MBI2:MBJ2"/>
    <mergeCell ref="MBK2:MBL2"/>
    <mergeCell ref="MBM2:MBN2"/>
    <mergeCell ref="MBO2:MBP2"/>
    <mergeCell ref="MBQ2:MBR2"/>
    <mergeCell ref="MAU2:MAV2"/>
    <mergeCell ref="MAW2:MAX2"/>
    <mergeCell ref="MAY2:MAZ2"/>
    <mergeCell ref="MBA2:MBB2"/>
    <mergeCell ref="MBC2:MBD2"/>
    <mergeCell ref="MBE2:MBF2"/>
    <mergeCell ref="MAI2:MAJ2"/>
    <mergeCell ref="MAK2:MAL2"/>
    <mergeCell ref="MAM2:MAN2"/>
    <mergeCell ref="MAO2:MAP2"/>
    <mergeCell ref="MAQ2:MAR2"/>
    <mergeCell ref="MAS2:MAT2"/>
    <mergeCell ref="LZW2:LZX2"/>
    <mergeCell ref="LZY2:LZZ2"/>
    <mergeCell ref="MAA2:MAB2"/>
    <mergeCell ref="MAC2:MAD2"/>
    <mergeCell ref="MAE2:MAF2"/>
    <mergeCell ref="MAG2:MAH2"/>
    <mergeCell ref="LZK2:LZL2"/>
    <mergeCell ref="LZM2:LZN2"/>
    <mergeCell ref="LZO2:LZP2"/>
    <mergeCell ref="LZQ2:LZR2"/>
    <mergeCell ref="LZS2:LZT2"/>
    <mergeCell ref="LZU2:LZV2"/>
    <mergeCell ref="LYY2:LYZ2"/>
    <mergeCell ref="LZA2:LZB2"/>
    <mergeCell ref="LZC2:LZD2"/>
    <mergeCell ref="LZE2:LZF2"/>
    <mergeCell ref="LZG2:LZH2"/>
    <mergeCell ref="LZI2:LZJ2"/>
    <mergeCell ref="LYM2:LYN2"/>
    <mergeCell ref="LYO2:LYP2"/>
    <mergeCell ref="LYQ2:LYR2"/>
    <mergeCell ref="LYS2:LYT2"/>
    <mergeCell ref="LYU2:LYV2"/>
    <mergeCell ref="LYW2:LYX2"/>
    <mergeCell ref="LYA2:LYB2"/>
    <mergeCell ref="LYC2:LYD2"/>
    <mergeCell ref="LYE2:LYF2"/>
    <mergeCell ref="LYG2:LYH2"/>
    <mergeCell ref="LYI2:LYJ2"/>
    <mergeCell ref="LYK2:LYL2"/>
    <mergeCell ref="LXO2:LXP2"/>
    <mergeCell ref="LXQ2:LXR2"/>
    <mergeCell ref="LXS2:LXT2"/>
    <mergeCell ref="LXU2:LXV2"/>
    <mergeCell ref="LXW2:LXX2"/>
    <mergeCell ref="LXY2:LXZ2"/>
    <mergeCell ref="LXC2:LXD2"/>
    <mergeCell ref="LXE2:LXF2"/>
    <mergeCell ref="LXG2:LXH2"/>
    <mergeCell ref="LXI2:LXJ2"/>
    <mergeCell ref="LXK2:LXL2"/>
    <mergeCell ref="LXM2:LXN2"/>
    <mergeCell ref="LWQ2:LWR2"/>
    <mergeCell ref="LWS2:LWT2"/>
    <mergeCell ref="LWU2:LWV2"/>
    <mergeCell ref="LWW2:LWX2"/>
    <mergeCell ref="LWY2:LWZ2"/>
    <mergeCell ref="LXA2:LXB2"/>
    <mergeCell ref="LWE2:LWF2"/>
    <mergeCell ref="LWG2:LWH2"/>
    <mergeCell ref="LWI2:LWJ2"/>
    <mergeCell ref="LWK2:LWL2"/>
    <mergeCell ref="LWM2:LWN2"/>
    <mergeCell ref="LWO2:LWP2"/>
    <mergeCell ref="LVS2:LVT2"/>
    <mergeCell ref="LVU2:LVV2"/>
    <mergeCell ref="LVW2:LVX2"/>
    <mergeCell ref="LVY2:LVZ2"/>
    <mergeCell ref="LWA2:LWB2"/>
    <mergeCell ref="LWC2:LWD2"/>
    <mergeCell ref="LVG2:LVH2"/>
    <mergeCell ref="LVI2:LVJ2"/>
    <mergeCell ref="LVK2:LVL2"/>
    <mergeCell ref="LVM2:LVN2"/>
    <mergeCell ref="LVO2:LVP2"/>
    <mergeCell ref="LVQ2:LVR2"/>
    <mergeCell ref="LUU2:LUV2"/>
    <mergeCell ref="LUW2:LUX2"/>
    <mergeCell ref="LUY2:LUZ2"/>
    <mergeCell ref="LVA2:LVB2"/>
    <mergeCell ref="LVC2:LVD2"/>
    <mergeCell ref="LVE2:LVF2"/>
    <mergeCell ref="LUI2:LUJ2"/>
    <mergeCell ref="LUK2:LUL2"/>
    <mergeCell ref="LUM2:LUN2"/>
    <mergeCell ref="LUO2:LUP2"/>
    <mergeCell ref="LUQ2:LUR2"/>
    <mergeCell ref="LUS2:LUT2"/>
    <mergeCell ref="LTW2:LTX2"/>
    <mergeCell ref="LTY2:LTZ2"/>
    <mergeCell ref="LUA2:LUB2"/>
    <mergeCell ref="LUC2:LUD2"/>
    <mergeCell ref="LUE2:LUF2"/>
    <mergeCell ref="LUG2:LUH2"/>
    <mergeCell ref="LTK2:LTL2"/>
    <mergeCell ref="LTM2:LTN2"/>
    <mergeCell ref="LTO2:LTP2"/>
    <mergeCell ref="LTQ2:LTR2"/>
    <mergeCell ref="LTS2:LTT2"/>
    <mergeCell ref="LTU2:LTV2"/>
    <mergeCell ref="LSY2:LSZ2"/>
    <mergeCell ref="LTA2:LTB2"/>
    <mergeCell ref="LTC2:LTD2"/>
    <mergeCell ref="LTE2:LTF2"/>
    <mergeCell ref="LTG2:LTH2"/>
    <mergeCell ref="LTI2:LTJ2"/>
    <mergeCell ref="LSM2:LSN2"/>
    <mergeCell ref="LSO2:LSP2"/>
    <mergeCell ref="LSQ2:LSR2"/>
    <mergeCell ref="LSS2:LST2"/>
    <mergeCell ref="LSU2:LSV2"/>
    <mergeCell ref="LSW2:LSX2"/>
    <mergeCell ref="LSA2:LSB2"/>
    <mergeCell ref="LSC2:LSD2"/>
    <mergeCell ref="LSE2:LSF2"/>
    <mergeCell ref="LSG2:LSH2"/>
    <mergeCell ref="LSI2:LSJ2"/>
    <mergeCell ref="LSK2:LSL2"/>
    <mergeCell ref="LRO2:LRP2"/>
    <mergeCell ref="LRQ2:LRR2"/>
    <mergeCell ref="LRS2:LRT2"/>
    <mergeCell ref="LRU2:LRV2"/>
    <mergeCell ref="LRW2:LRX2"/>
    <mergeCell ref="LRY2:LRZ2"/>
    <mergeCell ref="LRC2:LRD2"/>
    <mergeCell ref="LRE2:LRF2"/>
    <mergeCell ref="LRG2:LRH2"/>
    <mergeCell ref="LRI2:LRJ2"/>
    <mergeCell ref="LRK2:LRL2"/>
    <mergeCell ref="LRM2:LRN2"/>
    <mergeCell ref="LQQ2:LQR2"/>
    <mergeCell ref="LQS2:LQT2"/>
    <mergeCell ref="LQU2:LQV2"/>
    <mergeCell ref="LQW2:LQX2"/>
    <mergeCell ref="LQY2:LQZ2"/>
    <mergeCell ref="LRA2:LRB2"/>
    <mergeCell ref="LQE2:LQF2"/>
    <mergeCell ref="LQG2:LQH2"/>
    <mergeCell ref="LQI2:LQJ2"/>
    <mergeCell ref="LQK2:LQL2"/>
    <mergeCell ref="LQM2:LQN2"/>
    <mergeCell ref="LQO2:LQP2"/>
    <mergeCell ref="LPS2:LPT2"/>
    <mergeCell ref="LPU2:LPV2"/>
    <mergeCell ref="LPW2:LPX2"/>
    <mergeCell ref="LPY2:LPZ2"/>
    <mergeCell ref="LQA2:LQB2"/>
    <mergeCell ref="LQC2:LQD2"/>
    <mergeCell ref="LPG2:LPH2"/>
    <mergeCell ref="LPI2:LPJ2"/>
    <mergeCell ref="LPK2:LPL2"/>
    <mergeCell ref="LPM2:LPN2"/>
    <mergeCell ref="LPO2:LPP2"/>
    <mergeCell ref="LPQ2:LPR2"/>
    <mergeCell ref="LOU2:LOV2"/>
    <mergeCell ref="LOW2:LOX2"/>
    <mergeCell ref="LOY2:LOZ2"/>
    <mergeCell ref="LPA2:LPB2"/>
    <mergeCell ref="LPC2:LPD2"/>
    <mergeCell ref="LPE2:LPF2"/>
    <mergeCell ref="LOI2:LOJ2"/>
    <mergeCell ref="LOK2:LOL2"/>
    <mergeCell ref="LOM2:LON2"/>
    <mergeCell ref="LOO2:LOP2"/>
    <mergeCell ref="LOQ2:LOR2"/>
    <mergeCell ref="LOS2:LOT2"/>
    <mergeCell ref="LNW2:LNX2"/>
    <mergeCell ref="LNY2:LNZ2"/>
    <mergeCell ref="LOA2:LOB2"/>
    <mergeCell ref="LOC2:LOD2"/>
    <mergeCell ref="LOE2:LOF2"/>
    <mergeCell ref="LOG2:LOH2"/>
    <mergeCell ref="LNK2:LNL2"/>
    <mergeCell ref="LNM2:LNN2"/>
    <mergeCell ref="LNO2:LNP2"/>
    <mergeCell ref="LNQ2:LNR2"/>
    <mergeCell ref="LNS2:LNT2"/>
    <mergeCell ref="LNU2:LNV2"/>
    <mergeCell ref="LMY2:LMZ2"/>
    <mergeCell ref="LNA2:LNB2"/>
    <mergeCell ref="LNC2:LND2"/>
    <mergeCell ref="LNE2:LNF2"/>
    <mergeCell ref="LNG2:LNH2"/>
    <mergeCell ref="LNI2:LNJ2"/>
    <mergeCell ref="LMM2:LMN2"/>
    <mergeCell ref="LMO2:LMP2"/>
    <mergeCell ref="LMQ2:LMR2"/>
    <mergeCell ref="LMS2:LMT2"/>
    <mergeCell ref="LMU2:LMV2"/>
    <mergeCell ref="LMW2:LMX2"/>
    <mergeCell ref="LMA2:LMB2"/>
    <mergeCell ref="LMC2:LMD2"/>
    <mergeCell ref="LME2:LMF2"/>
    <mergeCell ref="LMG2:LMH2"/>
    <mergeCell ref="LMI2:LMJ2"/>
    <mergeCell ref="LMK2:LML2"/>
    <mergeCell ref="LLO2:LLP2"/>
    <mergeCell ref="LLQ2:LLR2"/>
    <mergeCell ref="LLS2:LLT2"/>
    <mergeCell ref="LLU2:LLV2"/>
    <mergeCell ref="LLW2:LLX2"/>
    <mergeCell ref="LLY2:LLZ2"/>
    <mergeCell ref="LLC2:LLD2"/>
    <mergeCell ref="LLE2:LLF2"/>
    <mergeCell ref="LLG2:LLH2"/>
    <mergeCell ref="LLI2:LLJ2"/>
    <mergeCell ref="LLK2:LLL2"/>
    <mergeCell ref="LLM2:LLN2"/>
    <mergeCell ref="LKQ2:LKR2"/>
    <mergeCell ref="LKS2:LKT2"/>
    <mergeCell ref="LKU2:LKV2"/>
    <mergeCell ref="LKW2:LKX2"/>
    <mergeCell ref="LKY2:LKZ2"/>
    <mergeCell ref="LLA2:LLB2"/>
    <mergeCell ref="LKE2:LKF2"/>
    <mergeCell ref="LKG2:LKH2"/>
    <mergeCell ref="LKI2:LKJ2"/>
    <mergeCell ref="LKK2:LKL2"/>
    <mergeCell ref="LKM2:LKN2"/>
    <mergeCell ref="LKO2:LKP2"/>
    <mergeCell ref="LJS2:LJT2"/>
    <mergeCell ref="LJU2:LJV2"/>
    <mergeCell ref="LJW2:LJX2"/>
    <mergeCell ref="LJY2:LJZ2"/>
    <mergeCell ref="LKA2:LKB2"/>
    <mergeCell ref="LKC2:LKD2"/>
    <mergeCell ref="LJG2:LJH2"/>
    <mergeCell ref="LJI2:LJJ2"/>
    <mergeCell ref="LJK2:LJL2"/>
    <mergeCell ref="LJM2:LJN2"/>
    <mergeCell ref="LJO2:LJP2"/>
    <mergeCell ref="LJQ2:LJR2"/>
    <mergeCell ref="LIU2:LIV2"/>
    <mergeCell ref="LIW2:LIX2"/>
    <mergeCell ref="LIY2:LIZ2"/>
    <mergeCell ref="LJA2:LJB2"/>
    <mergeCell ref="LJC2:LJD2"/>
    <mergeCell ref="LJE2:LJF2"/>
    <mergeCell ref="LII2:LIJ2"/>
    <mergeCell ref="LIK2:LIL2"/>
    <mergeCell ref="LIM2:LIN2"/>
    <mergeCell ref="LIO2:LIP2"/>
    <mergeCell ref="LIQ2:LIR2"/>
    <mergeCell ref="LIS2:LIT2"/>
    <mergeCell ref="LHW2:LHX2"/>
    <mergeCell ref="LHY2:LHZ2"/>
    <mergeCell ref="LIA2:LIB2"/>
    <mergeCell ref="LIC2:LID2"/>
    <mergeCell ref="LIE2:LIF2"/>
    <mergeCell ref="LIG2:LIH2"/>
    <mergeCell ref="LHK2:LHL2"/>
    <mergeCell ref="LHM2:LHN2"/>
    <mergeCell ref="LHO2:LHP2"/>
    <mergeCell ref="LHQ2:LHR2"/>
    <mergeCell ref="LHS2:LHT2"/>
    <mergeCell ref="LHU2:LHV2"/>
    <mergeCell ref="LGY2:LGZ2"/>
    <mergeCell ref="LHA2:LHB2"/>
    <mergeCell ref="LHC2:LHD2"/>
    <mergeCell ref="LHE2:LHF2"/>
    <mergeCell ref="LHG2:LHH2"/>
    <mergeCell ref="LHI2:LHJ2"/>
    <mergeCell ref="LGM2:LGN2"/>
    <mergeCell ref="LGO2:LGP2"/>
    <mergeCell ref="LGQ2:LGR2"/>
    <mergeCell ref="LGS2:LGT2"/>
    <mergeCell ref="LGU2:LGV2"/>
    <mergeCell ref="LGW2:LGX2"/>
    <mergeCell ref="LGA2:LGB2"/>
    <mergeCell ref="LGC2:LGD2"/>
    <mergeCell ref="LGE2:LGF2"/>
    <mergeCell ref="LGG2:LGH2"/>
    <mergeCell ref="LGI2:LGJ2"/>
    <mergeCell ref="LGK2:LGL2"/>
    <mergeCell ref="LFO2:LFP2"/>
    <mergeCell ref="LFQ2:LFR2"/>
    <mergeCell ref="LFS2:LFT2"/>
    <mergeCell ref="LFU2:LFV2"/>
    <mergeCell ref="LFW2:LFX2"/>
    <mergeCell ref="LFY2:LFZ2"/>
    <mergeCell ref="LFC2:LFD2"/>
    <mergeCell ref="LFE2:LFF2"/>
    <mergeCell ref="LFG2:LFH2"/>
    <mergeCell ref="LFI2:LFJ2"/>
    <mergeCell ref="LFK2:LFL2"/>
    <mergeCell ref="LFM2:LFN2"/>
    <mergeCell ref="LEQ2:LER2"/>
    <mergeCell ref="LES2:LET2"/>
    <mergeCell ref="LEU2:LEV2"/>
    <mergeCell ref="LEW2:LEX2"/>
    <mergeCell ref="LEY2:LEZ2"/>
    <mergeCell ref="LFA2:LFB2"/>
    <mergeCell ref="LEE2:LEF2"/>
    <mergeCell ref="LEG2:LEH2"/>
    <mergeCell ref="LEI2:LEJ2"/>
    <mergeCell ref="LEK2:LEL2"/>
    <mergeCell ref="LEM2:LEN2"/>
    <mergeCell ref="LEO2:LEP2"/>
    <mergeCell ref="LDS2:LDT2"/>
    <mergeCell ref="LDU2:LDV2"/>
    <mergeCell ref="LDW2:LDX2"/>
    <mergeCell ref="LDY2:LDZ2"/>
    <mergeCell ref="LEA2:LEB2"/>
    <mergeCell ref="LEC2:LED2"/>
    <mergeCell ref="LDG2:LDH2"/>
    <mergeCell ref="LDI2:LDJ2"/>
    <mergeCell ref="LDK2:LDL2"/>
    <mergeCell ref="LDM2:LDN2"/>
    <mergeCell ref="LDO2:LDP2"/>
    <mergeCell ref="LDQ2:LDR2"/>
    <mergeCell ref="LCU2:LCV2"/>
    <mergeCell ref="LCW2:LCX2"/>
    <mergeCell ref="LCY2:LCZ2"/>
    <mergeCell ref="LDA2:LDB2"/>
    <mergeCell ref="LDC2:LDD2"/>
    <mergeCell ref="LDE2:LDF2"/>
    <mergeCell ref="LCI2:LCJ2"/>
    <mergeCell ref="LCK2:LCL2"/>
    <mergeCell ref="LCM2:LCN2"/>
    <mergeCell ref="LCO2:LCP2"/>
    <mergeCell ref="LCQ2:LCR2"/>
    <mergeCell ref="LCS2:LCT2"/>
    <mergeCell ref="LBW2:LBX2"/>
    <mergeCell ref="LBY2:LBZ2"/>
    <mergeCell ref="LCA2:LCB2"/>
    <mergeCell ref="LCC2:LCD2"/>
    <mergeCell ref="LCE2:LCF2"/>
    <mergeCell ref="LCG2:LCH2"/>
    <mergeCell ref="LBK2:LBL2"/>
    <mergeCell ref="LBM2:LBN2"/>
    <mergeCell ref="LBO2:LBP2"/>
    <mergeCell ref="LBQ2:LBR2"/>
    <mergeCell ref="LBS2:LBT2"/>
    <mergeCell ref="LBU2:LBV2"/>
    <mergeCell ref="LAY2:LAZ2"/>
    <mergeCell ref="LBA2:LBB2"/>
    <mergeCell ref="LBC2:LBD2"/>
    <mergeCell ref="LBE2:LBF2"/>
    <mergeCell ref="LBG2:LBH2"/>
    <mergeCell ref="LBI2:LBJ2"/>
    <mergeCell ref="LAM2:LAN2"/>
    <mergeCell ref="LAO2:LAP2"/>
    <mergeCell ref="LAQ2:LAR2"/>
    <mergeCell ref="LAS2:LAT2"/>
    <mergeCell ref="LAU2:LAV2"/>
    <mergeCell ref="LAW2:LAX2"/>
    <mergeCell ref="LAA2:LAB2"/>
    <mergeCell ref="LAC2:LAD2"/>
    <mergeCell ref="LAE2:LAF2"/>
    <mergeCell ref="LAG2:LAH2"/>
    <mergeCell ref="LAI2:LAJ2"/>
    <mergeCell ref="LAK2:LAL2"/>
    <mergeCell ref="KZO2:KZP2"/>
    <mergeCell ref="KZQ2:KZR2"/>
    <mergeCell ref="KZS2:KZT2"/>
    <mergeCell ref="KZU2:KZV2"/>
    <mergeCell ref="KZW2:KZX2"/>
    <mergeCell ref="KZY2:KZZ2"/>
    <mergeCell ref="KZC2:KZD2"/>
    <mergeCell ref="KZE2:KZF2"/>
    <mergeCell ref="KZG2:KZH2"/>
    <mergeCell ref="KZI2:KZJ2"/>
    <mergeCell ref="KZK2:KZL2"/>
    <mergeCell ref="KZM2:KZN2"/>
    <mergeCell ref="KYQ2:KYR2"/>
    <mergeCell ref="KYS2:KYT2"/>
    <mergeCell ref="KYU2:KYV2"/>
    <mergeCell ref="KYW2:KYX2"/>
    <mergeCell ref="KYY2:KYZ2"/>
    <mergeCell ref="KZA2:KZB2"/>
    <mergeCell ref="KYE2:KYF2"/>
    <mergeCell ref="KYG2:KYH2"/>
    <mergeCell ref="KYI2:KYJ2"/>
    <mergeCell ref="KYK2:KYL2"/>
    <mergeCell ref="KYM2:KYN2"/>
    <mergeCell ref="KYO2:KYP2"/>
    <mergeCell ref="KXS2:KXT2"/>
    <mergeCell ref="KXU2:KXV2"/>
    <mergeCell ref="KXW2:KXX2"/>
    <mergeCell ref="KXY2:KXZ2"/>
    <mergeCell ref="KYA2:KYB2"/>
    <mergeCell ref="KYC2:KYD2"/>
    <mergeCell ref="KXG2:KXH2"/>
    <mergeCell ref="KXI2:KXJ2"/>
    <mergeCell ref="KXK2:KXL2"/>
    <mergeCell ref="KXM2:KXN2"/>
    <mergeCell ref="KXO2:KXP2"/>
    <mergeCell ref="KXQ2:KXR2"/>
    <mergeCell ref="KWU2:KWV2"/>
    <mergeCell ref="KWW2:KWX2"/>
    <mergeCell ref="KWY2:KWZ2"/>
    <mergeCell ref="KXA2:KXB2"/>
    <mergeCell ref="KXC2:KXD2"/>
    <mergeCell ref="KXE2:KXF2"/>
    <mergeCell ref="KWI2:KWJ2"/>
    <mergeCell ref="KWK2:KWL2"/>
    <mergeCell ref="KWM2:KWN2"/>
    <mergeCell ref="KWO2:KWP2"/>
    <mergeCell ref="KWQ2:KWR2"/>
    <mergeCell ref="KWS2:KWT2"/>
    <mergeCell ref="KVW2:KVX2"/>
    <mergeCell ref="KVY2:KVZ2"/>
    <mergeCell ref="KWA2:KWB2"/>
    <mergeCell ref="KWC2:KWD2"/>
    <mergeCell ref="KWE2:KWF2"/>
    <mergeCell ref="KWG2:KWH2"/>
    <mergeCell ref="KVK2:KVL2"/>
    <mergeCell ref="KVM2:KVN2"/>
    <mergeCell ref="KVO2:KVP2"/>
    <mergeCell ref="KVQ2:KVR2"/>
    <mergeCell ref="KVS2:KVT2"/>
    <mergeCell ref="KVU2:KVV2"/>
    <mergeCell ref="KUY2:KUZ2"/>
    <mergeCell ref="KVA2:KVB2"/>
    <mergeCell ref="KVC2:KVD2"/>
    <mergeCell ref="KVE2:KVF2"/>
    <mergeCell ref="KVG2:KVH2"/>
    <mergeCell ref="KVI2:KVJ2"/>
    <mergeCell ref="KUM2:KUN2"/>
    <mergeCell ref="KUO2:KUP2"/>
    <mergeCell ref="KUQ2:KUR2"/>
    <mergeCell ref="KUS2:KUT2"/>
    <mergeCell ref="KUU2:KUV2"/>
    <mergeCell ref="KUW2:KUX2"/>
    <mergeCell ref="KUA2:KUB2"/>
    <mergeCell ref="KUC2:KUD2"/>
    <mergeCell ref="KUE2:KUF2"/>
    <mergeCell ref="KUG2:KUH2"/>
    <mergeCell ref="KUI2:KUJ2"/>
    <mergeCell ref="KUK2:KUL2"/>
    <mergeCell ref="KTO2:KTP2"/>
    <mergeCell ref="KTQ2:KTR2"/>
    <mergeCell ref="KTS2:KTT2"/>
    <mergeCell ref="KTU2:KTV2"/>
    <mergeCell ref="KTW2:KTX2"/>
    <mergeCell ref="KTY2:KTZ2"/>
    <mergeCell ref="KTC2:KTD2"/>
    <mergeCell ref="KTE2:KTF2"/>
    <mergeCell ref="KTG2:KTH2"/>
    <mergeCell ref="KTI2:KTJ2"/>
    <mergeCell ref="KTK2:KTL2"/>
    <mergeCell ref="KTM2:KTN2"/>
    <mergeCell ref="KSQ2:KSR2"/>
    <mergeCell ref="KSS2:KST2"/>
    <mergeCell ref="KSU2:KSV2"/>
    <mergeCell ref="KSW2:KSX2"/>
    <mergeCell ref="KSY2:KSZ2"/>
    <mergeCell ref="KTA2:KTB2"/>
    <mergeCell ref="KSE2:KSF2"/>
    <mergeCell ref="KSG2:KSH2"/>
    <mergeCell ref="KSI2:KSJ2"/>
    <mergeCell ref="KSK2:KSL2"/>
    <mergeCell ref="KSM2:KSN2"/>
    <mergeCell ref="KSO2:KSP2"/>
    <mergeCell ref="KRS2:KRT2"/>
    <mergeCell ref="KRU2:KRV2"/>
    <mergeCell ref="KRW2:KRX2"/>
    <mergeCell ref="KRY2:KRZ2"/>
    <mergeCell ref="KSA2:KSB2"/>
    <mergeCell ref="KSC2:KSD2"/>
    <mergeCell ref="KRG2:KRH2"/>
    <mergeCell ref="KRI2:KRJ2"/>
    <mergeCell ref="KRK2:KRL2"/>
    <mergeCell ref="KRM2:KRN2"/>
    <mergeCell ref="KRO2:KRP2"/>
    <mergeCell ref="KRQ2:KRR2"/>
    <mergeCell ref="KQU2:KQV2"/>
    <mergeCell ref="KQW2:KQX2"/>
    <mergeCell ref="KQY2:KQZ2"/>
    <mergeCell ref="KRA2:KRB2"/>
    <mergeCell ref="KRC2:KRD2"/>
    <mergeCell ref="KRE2:KRF2"/>
    <mergeCell ref="KQI2:KQJ2"/>
    <mergeCell ref="KQK2:KQL2"/>
    <mergeCell ref="KQM2:KQN2"/>
    <mergeCell ref="KQO2:KQP2"/>
    <mergeCell ref="KQQ2:KQR2"/>
    <mergeCell ref="KQS2:KQT2"/>
    <mergeCell ref="KPW2:KPX2"/>
    <mergeCell ref="KPY2:KPZ2"/>
    <mergeCell ref="KQA2:KQB2"/>
    <mergeCell ref="KQC2:KQD2"/>
    <mergeCell ref="KQE2:KQF2"/>
    <mergeCell ref="KQG2:KQH2"/>
    <mergeCell ref="KPK2:KPL2"/>
    <mergeCell ref="KPM2:KPN2"/>
    <mergeCell ref="KPO2:KPP2"/>
    <mergeCell ref="KPQ2:KPR2"/>
    <mergeCell ref="KPS2:KPT2"/>
    <mergeCell ref="KPU2:KPV2"/>
    <mergeCell ref="KOY2:KOZ2"/>
    <mergeCell ref="KPA2:KPB2"/>
    <mergeCell ref="KPC2:KPD2"/>
    <mergeCell ref="KPE2:KPF2"/>
    <mergeCell ref="KPG2:KPH2"/>
    <mergeCell ref="KPI2:KPJ2"/>
    <mergeCell ref="KOM2:KON2"/>
    <mergeCell ref="KOO2:KOP2"/>
    <mergeCell ref="KOQ2:KOR2"/>
    <mergeCell ref="KOS2:KOT2"/>
    <mergeCell ref="KOU2:KOV2"/>
    <mergeCell ref="KOW2:KOX2"/>
    <mergeCell ref="KOA2:KOB2"/>
    <mergeCell ref="KOC2:KOD2"/>
    <mergeCell ref="KOE2:KOF2"/>
    <mergeCell ref="KOG2:KOH2"/>
    <mergeCell ref="KOI2:KOJ2"/>
    <mergeCell ref="KOK2:KOL2"/>
    <mergeCell ref="KNO2:KNP2"/>
    <mergeCell ref="KNQ2:KNR2"/>
    <mergeCell ref="KNS2:KNT2"/>
    <mergeCell ref="KNU2:KNV2"/>
    <mergeCell ref="KNW2:KNX2"/>
    <mergeCell ref="KNY2:KNZ2"/>
    <mergeCell ref="KNC2:KND2"/>
    <mergeCell ref="KNE2:KNF2"/>
    <mergeCell ref="KNG2:KNH2"/>
    <mergeCell ref="KNI2:KNJ2"/>
    <mergeCell ref="KNK2:KNL2"/>
    <mergeCell ref="KNM2:KNN2"/>
    <mergeCell ref="KMQ2:KMR2"/>
    <mergeCell ref="KMS2:KMT2"/>
    <mergeCell ref="KMU2:KMV2"/>
    <mergeCell ref="KMW2:KMX2"/>
    <mergeCell ref="KMY2:KMZ2"/>
    <mergeCell ref="KNA2:KNB2"/>
    <mergeCell ref="KME2:KMF2"/>
    <mergeCell ref="KMG2:KMH2"/>
    <mergeCell ref="KMI2:KMJ2"/>
    <mergeCell ref="KMK2:KML2"/>
    <mergeCell ref="KMM2:KMN2"/>
    <mergeCell ref="KMO2:KMP2"/>
    <mergeCell ref="KLS2:KLT2"/>
    <mergeCell ref="KLU2:KLV2"/>
    <mergeCell ref="KLW2:KLX2"/>
    <mergeCell ref="KLY2:KLZ2"/>
    <mergeCell ref="KMA2:KMB2"/>
    <mergeCell ref="KMC2:KMD2"/>
    <mergeCell ref="KLG2:KLH2"/>
    <mergeCell ref="KLI2:KLJ2"/>
    <mergeCell ref="KLK2:KLL2"/>
    <mergeCell ref="KLM2:KLN2"/>
    <mergeCell ref="KLO2:KLP2"/>
    <mergeCell ref="KLQ2:KLR2"/>
    <mergeCell ref="KKU2:KKV2"/>
    <mergeCell ref="KKW2:KKX2"/>
    <mergeCell ref="KKY2:KKZ2"/>
    <mergeCell ref="KLA2:KLB2"/>
    <mergeCell ref="KLC2:KLD2"/>
    <mergeCell ref="KLE2:KLF2"/>
    <mergeCell ref="KKI2:KKJ2"/>
    <mergeCell ref="KKK2:KKL2"/>
    <mergeCell ref="KKM2:KKN2"/>
    <mergeCell ref="KKO2:KKP2"/>
    <mergeCell ref="KKQ2:KKR2"/>
    <mergeCell ref="KKS2:KKT2"/>
    <mergeCell ref="KJW2:KJX2"/>
    <mergeCell ref="KJY2:KJZ2"/>
    <mergeCell ref="KKA2:KKB2"/>
    <mergeCell ref="KKC2:KKD2"/>
    <mergeCell ref="KKE2:KKF2"/>
    <mergeCell ref="KKG2:KKH2"/>
    <mergeCell ref="KJK2:KJL2"/>
    <mergeCell ref="KJM2:KJN2"/>
    <mergeCell ref="KJO2:KJP2"/>
    <mergeCell ref="KJQ2:KJR2"/>
    <mergeCell ref="KJS2:KJT2"/>
    <mergeCell ref="KJU2:KJV2"/>
    <mergeCell ref="KIY2:KIZ2"/>
    <mergeCell ref="KJA2:KJB2"/>
    <mergeCell ref="KJC2:KJD2"/>
    <mergeCell ref="KJE2:KJF2"/>
    <mergeCell ref="KJG2:KJH2"/>
    <mergeCell ref="KJI2:KJJ2"/>
    <mergeCell ref="KIM2:KIN2"/>
    <mergeCell ref="KIO2:KIP2"/>
    <mergeCell ref="KIQ2:KIR2"/>
    <mergeCell ref="KIS2:KIT2"/>
    <mergeCell ref="KIU2:KIV2"/>
    <mergeCell ref="KIW2:KIX2"/>
    <mergeCell ref="KIA2:KIB2"/>
    <mergeCell ref="KIC2:KID2"/>
    <mergeCell ref="KIE2:KIF2"/>
    <mergeCell ref="KIG2:KIH2"/>
    <mergeCell ref="KII2:KIJ2"/>
    <mergeCell ref="KIK2:KIL2"/>
    <mergeCell ref="KHO2:KHP2"/>
    <mergeCell ref="KHQ2:KHR2"/>
    <mergeCell ref="KHS2:KHT2"/>
    <mergeCell ref="KHU2:KHV2"/>
    <mergeCell ref="KHW2:KHX2"/>
    <mergeCell ref="KHY2:KHZ2"/>
    <mergeCell ref="KHC2:KHD2"/>
    <mergeCell ref="KHE2:KHF2"/>
    <mergeCell ref="KHG2:KHH2"/>
    <mergeCell ref="KHI2:KHJ2"/>
    <mergeCell ref="KHK2:KHL2"/>
    <mergeCell ref="KHM2:KHN2"/>
    <mergeCell ref="KGQ2:KGR2"/>
    <mergeCell ref="KGS2:KGT2"/>
    <mergeCell ref="KGU2:KGV2"/>
    <mergeCell ref="KGW2:KGX2"/>
    <mergeCell ref="KGY2:KGZ2"/>
    <mergeCell ref="KHA2:KHB2"/>
    <mergeCell ref="KGE2:KGF2"/>
    <mergeCell ref="KGG2:KGH2"/>
    <mergeCell ref="KGI2:KGJ2"/>
    <mergeCell ref="KGK2:KGL2"/>
    <mergeCell ref="KGM2:KGN2"/>
    <mergeCell ref="KGO2:KGP2"/>
    <mergeCell ref="KFS2:KFT2"/>
    <mergeCell ref="KFU2:KFV2"/>
    <mergeCell ref="KFW2:KFX2"/>
    <mergeCell ref="KFY2:KFZ2"/>
    <mergeCell ref="KGA2:KGB2"/>
    <mergeCell ref="KGC2:KGD2"/>
    <mergeCell ref="KFG2:KFH2"/>
    <mergeCell ref="KFI2:KFJ2"/>
    <mergeCell ref="KFK2:KFL2"/>
    <mergeCell ref="KFM2:KFN2"/>
    <mergeCell ref="KFO2:KFP2"/>
    <mergeCell ref="KFQ2:KFR2"/>
    <mergeCell ref="KEU2:KEV2"/>
    <mergeCell ref="KEW2:KEX2"/>
    <mergeCell ref="KEY2:KEZ2"/>
    <mergeCell ref="KFA2:KFB2"/>
    <mergeCell ref="KFC2:KFD2"/>
    <mergeCell ref="KFE2:KFF2"/>
    <mergeCell ref="KEI2:KEJ2"/>
    <mergeCell ref="KEK2:KEL2"/>
    <mergeCell ref="KEM2:KEN2"/>
    <mergeCell ref="KEO2:KEP2"/>
    <mergeCell ref="KEQ2:KER2"/>
    <mergeCell ref="KES2:KET2"/>
    <mergeCell ref="KDW2:KDX2"/>
    <mergeCell ref="KDY2:KDZ2"/>
    <mergeCell ref="KEA2:KEB2"/>
    <mergeCell ref="KEC2:KED2"/>
    <mergeCell ref="KEE2:KEF2"/>
    <mergeCell ref="KEG2:KEH2"/>
    <mergeCell ref="KDK2:KDL2"/>
    <mergeCell ref="KDM2:KDN2"/>
    <mergeCell ref="KDO2:KDP2"/>
    <mergeCell ref="KDQ2:KDR2"/>
    <mergeCell ref="KDS2:KDT2"/>
    <mergeCell ref="KDU2:KDV2"/>
    <mergeCell ref="KCY2:KCZ2"/>
    <mergeCell ref="KDA2:KDB2"/>
    <mergeCell ref="KDC2:KDD2"/>
    <mergeCell ref="KDE2:KDF2"/>
    <mergeCell ref="KDG2:KDH2"/>
    <mergeCell ref="KDI2:KDJ2"/>
    <mergeCell ref="KCM2:KCN2"/>
    <mergeCell ref="KCO2:KCP2"/>
    <mergeCell ref="KCQ2:KCR2"/>
    <mergeCell ref="KCS2:KCT2"/>
    <mergeCell ref="KCU2:KCV2"/>
    <mergeCell ref="KCW2:KCX2"/>
    <mergeCell ref="KCA2:KCB2"/>
    <mergeCell ref="KCC2:KCD2"/>
    <mergeCell ref="KCE2:KCF2"/>
    <mergeCell ref="KCG2:KCH2"/>
    <mergeCell ref="KCI2:KCJ2"/>
    <mergeCell ref="KCK2:KCL2"/>
    <mergeCell ref="KBO2:KBP2"/>
    <mergeCell ref="KBQ2:KBR2"/>
    <mergeCell ref="KBS2:KBT2"/>
    <mergeCell ref="KBU2:KBV2"/>
    <mergeCell ref="KBW2:KBX2"/>
    <mergeCell ref="KBY2:KBZ2"/>
    <mergeCell ref="KBC2:KBD2"/>
    <mergeCell ref="KBE2:KBF2"/>
    <mergeCell ref="KBG2:KBH2"/>
    <mergeCell ref="KBI2:KBJ2"/>
    <mergeCell ref="KBK2:KBL2"/>
    <mergeCell ref="KBM2:KBN2"/>
    <mergeCell ref="KAQ2:KAR2"/>
    <mergeCell ref="KAS2:KAT2"/>
    <mergeCell ref="KAU2:KAV2"/>
    <mergeCell ref="KAW2:KAX2"/>
    <mergeCell ref="KAY2:KAZ2"/>
    <mergeCell ref="KBA2:KBB2"/>
    <mergeCell ref="KAE2:KAF2"/>
    <mergeCell ref="KAG2:KAH2"/>
    <mergeCell ref="KAI2:KAJ2"/>
    <mergeCell ref="KAK2:KAL2"/>
    <mergeCell ref="KAM2:KAN2"/>
    <mergeCell ref="KAO2:KAP2"/>
    <mergeCell ref="JZS2:JZT2"/>
    <mergeCell ref="JZU2:JZV2"/>
    <mergeCell ref="JZW2:JZX2"/>
    <mergeCell ref="JZY2:JZZ2"/>
    <mergeCell ref="KAA2:KAB2"/>
    <mergeCell ref="KAC2:KAD2"/>
    <mergeCell ref="JZG2:JZH2"/>
    <mergeCell ref="JZI2:JZJ2"/>
    <mergeCell ref="JZK2:JZL2"/>
    <mergeCell ref="JZM2:JZN2"/>
    <mergeCell ref="JZO2:JZP2"/>
    <mergeCell ref="JZQ2:JZR2"/>
    <mergeCell ref="JYU2:JYV2"/>
    <mergeCell ref="JYW2:JYX2"/>
    <mergeCell ref="JYY2:JYZ2"/>
    <mergeCell ref="JZA2:JZB2"/>
    <mergeCell ref="JZC2:JZD2"/>
    <mergeCell ref="JZE2:JZF2"/>
    <mergeCell ref="JYI2:JYJ2"/>
    <mergeCell ref="JYK2:JYL2"/>
    <mergeCell ref="JYM2:JYN2"/>
    <mergeCell ref="JYO2:JYP2"/>
    <mergeCell ref="JYQ2:JYR2"/>
    <mergeCell ref="JYS2:JYT2"/>
    <mergeCell ref="JXW2:JXX2"/>
    <mergeCell ref="JXY2:JXZ2"/>
    <mergeCell ref="JYA2:JYB2"/>
    <mergeCell ref="JYC2:JYD2"/>
    <mergeCell ref="JYE2:JYF2"/>
    <mergeCell ref="JYG2:JYH2"/>
    <mergeCell ref="JXK2:JXL2"/>
    <mergeCell ref="JXM2:JXN2"/>
    <mergeCell ref="JXO2:JXP2"/>
    <mergeCell ref="JXQ2:JXR2"/>
    <mergeCell ref="JXS2:JXT2"/>
    <mergeCell ref="JXU2:JXV2"/>
    <mergeCell ref="JWY2:JWZ2"/>
    <mergeCell ref="JXA2:JXB2"/>
    <mergeCell ref="JXC2:JXD2"/>
    <mergeCell ref="JXE2:JXF2"/>
    <mergeCell ref="JXG2:JXH2"/>
    <mergeCell ref="JXI2:JXJ2"/>
    <mergeCell ref="JWM2:JWN2"/>
    <mergeCell ref="JWO2:JWP2"/>
    <mergeCell ref="JWQ2:JWR2"/>
    <mergeCell ref="JWS2:JWT2"/>
    <mergeCell ref="JWU2:JWV2"/>
    <mergeCell ref="JWW2:JWX2"/>
    <mergeCell ref="JWA2:JWB2"/>
    <mergeCell ref="JWC2:JWD2"/>
    <mergeCell ref="JWE2:JWF2"/>
    <mergeCell ref="JWG2:JWH2"/>
    <mergeCell ref="JWI2:JWJ2"/>
    <mergeCell ref="JWK2:JWL2"/>
    <mergeCell ref="JVO2:JVP2"/>
    <mergeCell ref="JVQ2:JVR2"/>
    <mergeCell ref="JVS2:JVT2"/>
    <mergeCell ref="JVU2:JVV2"/>
    <mergeCell ref="JVW2:JVX2"/>
    <mergeCell ref="JVY2:JVZ2"/>
    <mergeCell ref="JVC2:JVD2"/>
    <mergeCell ref="JVE2:JVF2"/>
    <mergeCell ref="JVG2:JVH2"/>
    <mergeCell ref="JVI2:JVJ2"/>
    <mergeCell ref="JVK2:JVL2"/>
    <mergeCell ref="JVM2:JVN2"/>
    <mergeCell ref="JUQ2:JUR2"/>
    <mergeCell ref="JUS2:JUT2"/>
    <mergeCell ref="JUU2:JUV2"/>
    <mergeCell ref="JUW2:JUX2"/>
    <mergeCell ref="JUY2:JUZ2"/>
    <mergeCell ref="JVA2:JVB2"/>
    <mergeCell ref="JUE2:JUF2"/>
    <mergeCell ref="JUG2:JUH2"/>
    <mergeCell ref="JUI2:JUJ2"/>
    <mergeCell ref="JUK2:JUL2"/>
    <mergeCell ref="JUM2:JUN2"/>
    <mergeCell ref="JUO2:JUP2"/>
    <mergeCell ref="JTS2:JTT2"/>
    <mergeCell ref="JTU2:JTV2"/>
    <mergeCell ref="JTW2:JTX2"/>
    <mergeCell ref="JTY2:JTZ2"/>
    <mergeCell ref="JUA2:JUB2"/>
    <mergeCell ref="JUC2:JUD2"/>
    <mergeCell ref="JTG2:JTH2"/>
    <mergeCell ref="JTI2:JTJ2"/>
    <mergeCell ref="JTK2:JTL2"/>
    <mergeCell ref="JTM2:JTN2"/>
    <mergeCell ref="JTO2:JTP2"/>
    <mergeCell ref="JTQ2:JTR2"/>
    <mergeCell ref="JSU2:JSV2"/>
    <mergeCell ref="JSW2:JSX2"/>
    <mergeCell ref="JSY2:JSZ2"/>
    <mergeCell ref="JTA2:JTB2"/>
    <mergeCell ref="JTC2:JTD2"/>
    <mergeCell ref="JTE2:JTF2"/>
    <mergeCell ref="JSI2:JSJ2"/>
    <mergeCell ref="JSK2:JSL2"/>
    <mergeCell ref="JSM2:JSN2"/>
    <mergeCell ref="JSO2:JSP2"/>
    <mergeCell ref="JSQ2:JSR2"/>
    <mergeCell ref="JSS2:JST2"/>
    <mergeCell ref="JRW2:JRX2"/>
    <mergeCell ref="JRY2:JRZ2"/>
    <mergeCell ref="JSA2:JSB2"/>
    <mergeCell ref="JSC2:JSD2"/>
    <mergeCell ref="JSE2:JSF2"/>
    <mergeCell ref="JSG2:JSH2"/>
    <mergeCell ref="JRK2:JRL2"/>
    <mergeCell ref="JRM2:JRN2"/>
    <mergeCell ref="JRO2:JRP2"/>
    <mergeCell ref="JRQ2:JRR2"/>
    <mergeCell ref="JRS2:JRT2"/>
    <mergeCell ref="JRU2:JRV2"/>
    <mergeCell ref="JQY2:JQZ2"/>
    <mergeCell ref="JRA2:JRB2"/>
    <mergeCell ref="JRC2:JRD2"/>
    <mergeCell ref="JRE2:JRF2"/>
    <mergeCell ref="JRG2:JRH2"/>
    <mergeCell ref="JRI2:JRJ2"/>
    <mergeCell ref="JQM2:JQN2"/>
    <mergeCell ref="JQO2:JQP2"/>
    <mergeCell ref="JQQ2:JQR2"/>
    <mergeCell ref="JQS2:JQT2"/>
    <mergeCell ref="JQU2:JQV2"/>
    <mergeCell ref="JQW2:JQX2"/>
    <mergeCell ref="JQA2:JQB2"/>
    <mergeCell ref="JQC2:JQD2"/>
    <mergeCell ref="JQE2:JQF2"/>
    <mergeCell ref="JQG2:JQH2"/>
    <mergeCell ref="JQI2:JQJ2"/>
    <mergeCell ref="JQK2:JQL2"/>
    <mergeCell ref="JPO2:JPP2"/>
    <mergeCell ref="JPQ2:JPR2"/>
    <mergeCell ref="JPS2:JPT2"/>
    <mergeCell ref="JPU2:JPV2"/>
    <mergeCell ref="JPW2:JPX2"/>
    <mergeCell ref="JPY2:JPZ2"/>
    <mergeCell ref="JPC2:JPD2"/>
    <mergeCell ref="JPE2:JPF2"/>
    <mergeCell ref="JPG2:JPH2"/>
    <mergeCell ref="JPI2:JPJ2"/>
    <mergeCell ref="JPK2:JPL2"/>
    <mergeCell ref="JPM2:JPN2"/>
    <mergeCell ref="JOQ2:JOR2"/>
    <mergeCell ref="JOS2:JOT2"/>
    <mergeCell ref="JOU2:JOV2"/>
    <mergeCell ref="JOW2:JOX2"/>
    <mergeCell ref="JOY2:JOZ2"/>
    <mergeCell ref="JPA2:JPB2"/>
    <mergeCell ref="JOE2:JOF2"/>
    <mergeCell ref="JOG2:JOH2"/>
    <mergeCell ref="JOI2:JOJ2"/>
    <mergeCell ref="JOK2:JOL2"/>
    <mergeCell ref="JOM2:JON2"/>
    <mergeCell ref="JOO2:JOP2"/>
    <mergeCell ref="JNS2:JNT2"/>
    <mergeCell ref="JNU2:JNV2"/>
    <mergeCell ref="JNW2:JNX2"/>
    <mergeCell ref="JNY2:JNZ2"/>
    <mergeCell ref="JOA2:JOB2"/>
    <mergeCell ref="JOC2:JOD2"/>
    <mergeCell ref="JNG2:JNH2"/>
    <mergeCell ref="JNI2:JNJ2"/>
    <mergeCell ref="JNK2:JNL2"/>
    <mergeCell ref="JNM2:JNN2"/>
    <mergeCell ref="JNO2:JNP2"/>
    <mergeCell ref="JNQ2:JNR2"/>
    <mergeCell ref="JMU2:JMV2"/>
    <mergeCell ref="JMW2:JMX2"/>
    <mergeCell ref="JMY2:JMZ2"/>
    <mergeCell ref="JNA2:JNB2"/>
    <mergeCell ref="JNC2:JND2"/>
    <mergeCell ref="JNE2:JNF2"/>
    <mergeCell ref="JMI2:JMJ2"/>
    <mergeCell ref="JMK2:JML2"/>
    <mergeCell ref="JMM2:JMN2"/>
    <mergeCell ref="JMO2:JMP2"/>
    <mergeCell ref="JMQ2:JMR2"/>
    <mergeCell ref="JMS2:JMT2"/>
    <mergeCell ref="JLW2:JLX2"/>
    <mergeCell ref="JLY2:JLZ2"/>
    <mergeCell ref="JMA2:JMB2"/>
    <mergeCell ref="JMC2:JMD2"/>
    <mergeCell ref="JME2:JMF2"/>
    <mergeCell ref="JMG2:JMH2"/>
    <mergeCell ref="JLK2:JLL2"/>
    <mergeCell ref="JLM2:JLN2"/>
    <mergeCell ref="JLO2:JLP2"/>
    <mergeCell ref="JLQ2:JLR2"/>
    <mergeCell ref="JLS2:JLT2"/>
    <mergeCell ref="JLU2:JLV2"/>
    <mergeCell ref="JKY2:JKZ2"/>
    <mergeCell ref="JLA2:JLB2"/>
    <mergeCell ref="JLC2:JLD2"/>
    <mergeCell ref="JLE2:JLF2"/>
    <mergeCell ref="JLG2:JLH2"/>
    <mergeCell ref="JLI2:JLJ2"/>
    <mergeCell ref="JKM2:JKN2"/>
    <mergeCell ref="JKO2:JKP2"/>
    <mergeCell ref="JKQ2:JKR2"/>
    <mergeCell ref="JKS2:JKT2"/>
    <mergeCell ref="JKU2:JKV2"/>
    <mergeCell ref="JKW2:JKX2"/>
    <mergeCell ref="JKA2:JKB2"/>
    <mergeCell ref="JKC2:JKD2"/>
    <mergeCell ref="JKE2:JKF2"/>
    <mergeCell ref="JKG2:JKH2"/>
    <mergeCell ref="JKI2:JKJ2"/>
    <mergeCell ref="JKK2:JKL2"/>
    <mergeCell ref="JJO2:JJP2"/>
    <mergeCell ref="JJQ2:JJR2"/>
    <mergeCell ref="JJS2:JJT2"/>
    <mergeCell ref="JJU2:JJV2"/>
    <mergeCell ref="JJW2:JJX2"/>
    <mergeCell ref="JJY2:JJZ2"/>
    <mergeCell ref="JJC2:JJD2"/>
    <mergeCell ref="JJE2:JJF2"/>
    <mergeCell ref="JJG2:JJH2"/>
    <mergeCell ref="JJI2:JJJ2"/>
    <mergeCell ref="JJK2:JJL2"/>
    <mergeCell ref="JJM2:JJN2"/>
    <mergeCell ref="JIQ2:JIR2"/>
    <mergeCell ref="JIS2:JIT2"/>
    <mergeCell ref="JIU2:JIV2"/>
    <mergeCell ref="JIW2:JIX2"/>
    <mergeCell ref="JIY2:JIZ2"/>
    <mergeCell ref="JJA2:JJB2"/>
    <mergeCell ref="JIE2:JIF2"/>
    <mergeCell ref="JIG2:JIH2"/>
    <mergeCell ref="JII2:JIJ2"/>
    <mergeCell ref="JIK2:JIL2"/>
    <mergeCell ref="JIM2:JIN2"/>
    <mergeCell ref="JIO2:JIP2"/>
    <mergeCell ref="JHS2:JHT2"/>
    <mergeCell ref="JHU2:JHV2"/>
    <mergeCell ref="JHW2:JHX2"/>
    <mergeCell ref="JHY2:JHZ2"/>
    <mergeCell ref="JIA2:JIB2"/>
    <mergeCell ref="JIC2:JID2"/>
    <mergeCell ref="JHG2:JHH2"/>
    <mergeCell ref="JHI2:JHJ2"/>
    <mergeCell ref="JHK2:JHL2"/>
    <mergeCell ref="JHM2:JHN2"/>
    <mergeCell ref="JHO2:JHP2"/>
    <mergeCell ref="JHQ2:JHR2"/>
    <mergeCell ref="JGU2:JGV2"/>
    <mergeCell ref="JGW2:JGX2"/>
    <mergeCell ref="JGY2:JGZ2"/>
    <mergeCell ref="JHA2:JHB2"/>
    <mergeCell ref="JHC2:JHD2"/>
    <mergeCell ref="JHE2:JHF2"/>
    <mergeCell ref="JGI2:JGJ2"/>
    <mergeCell ref="JGK2:JGL2"/>
    <mergeCell ref="JGM2:JGN2"/>
    <mergeCell ref="JGO2:JGP2"/>
    <mergeCell ref="JGQ2:JGR2"/>
    <mergeCell ref="JGS2:JGT2"/>
    <mergeCell ref="JFW2:JFX2"/>
    <mergeCell ref="JFY2:JFZ2"/>
    <mergeCell ref="JGA2:JGB2"/>
    <mergeCell ref="JGC2:JGD2"/>
    <mergeCell ref="JGE2:JGF2"/>
    <mergeCell ref="JGG2:JGH2"/>
    <mergeCell ref="JFK2:JFL2"/>
    <mergeCell ref="JFM2:JFN2"/>
    <mergeCell ref="JFO2:JFP2"/>
    <mergeCell ref="JFQ2:JFR2"/>
    <mergeCell ref="JFS2:JFT2"/>
    <mergeCell ref="JFU2:JFV2"/>
    <mergeCell ref="JEY2:JEZ2"/>
    <mergeCell ref="JFA2:JFB2"/>
    <mergeCell ref="JFC2:JFD2"/>
    <mergeCell ref="JFE2:JFF2"/>
    <mergeCell ref="JFG2:JFH2"/>
    <mergeCell ref="JFI2:JFJ2"/>
    <mergeCell ref="JEM2:JEN2"/>
    <mergeCell ref="JEO2:JEP2"/>
    <mergeCell ref="JEQ2:JER2"/>
    <mergeCell ref="JES2:JET2"/>
    <mergeCell ref="JEU2:JEV2"/>
    <mergeCell ref="JEW2:JEX2"/>
    <mergeCell ref="JEA2:JEB2"/>
    <mergeCell ref="JEC2:JED2"/>
    <mergeCell ref="JEE2:JEF2"/>
    <mergeCell ref="JEG2:JEH2"/>
    <mergeCell ref="JEI2:JEJ2"/>
    <mergeCell ref="JEK2:JEL2"/>
    <mergeCell ref="JDO2:JDP2"/>
    <mergeCell ref="JDQ2:JDR2"/>
    <mergeCell ref="JDS2:JDT2"/>
    <mergeCell ref="JDU2:JDV2"/>
    <mergeCell ref="JDW2:JDX2"/>
    <mergeCell ref="JDY2:JDZ2"/>
    <mergeCell ref="JDC2:JDD2"/>
    <mergeCell ref="JDE2:JDF2"/>
    <mergeCell ref="JDG2:JDH2"/>
    <mergeCell ref="JDI2:JDJ2"/>
    <mergeCell ref="JDK2:JDL2"/>
    <mergeCell ref="JDM2:JDN2"/>
    <mergeCell ref="JCQ2:JCR2"/>
    <mergeCell ref="JCS2:JCT2"/>
    <mergeCell ref="JCU2:JCV2"/>
    <mergeCell ref="JCW2:JCX2"/>
    <mergeCell ref="JCY2:JCZ2"/>
    <mergeCell ref="JDA2:JDB2"/>
    <mergeCell ref="JCE2:JCF2"/>
    <mergeCell ref="JCG2:JCH2"/>
    <mergeCell ref="JCI2:JCJ2"/>
    <mergeCell ref="JCK2:JCL2"/>
    <mergeCell ref="JCM2:JCN2"/>
    <mergeCell ref="JCO2:JCP2"/>
    <mergeCell ref="JBS2:JBT2"/>
    <mergeCell ref="JBU2:JBV2"/>
    <mergeCell ref="JBW2:JBX2"/>
    <mergeCell ref="JBY2:JBZ2"/>
    <mergeCell ref="JCA2:JCB2"/>
    <mergeCell ref="JCC2:JCD2"/>
    <mergeCell ref="JBG2:JBH2"/>
    <mergeCell ref="JBI2:JBJ2"/>
    <mergeCell ref="JBK2:JBL2"/>
    <mergeCell ref="JBM2:JBN2"/>
    <mergeCell ref="JBO2:JBP2"/>
    <mergeCell ref="JBQ2:JBR2"/>
    <mergeCell ref="JAU2:JAV2"/>
    <mergeCell ref="JAW2:JAX2"/>
    <mergeCell ref="JAY2:JAZ2"/>
    <mergeCell ref="JBA2:JBB2"/>
    <mergeCell ref="JBC2:JBD2"/>
    <mergeCell ref="JBE2:JBF2"/>
    <mergeCell ref="JAI2:JAJ2"/>
    <mergeCell ref="JAK2:JAL2"/>
    <mergeCell ref="JAM2:JAN2"/>
    <mergeCell ref="JAO2:JAP2"/>
    <mergeCell ref="JAQ2:JAR2"/>
    <mergeCell ref="JAS2:JAT2"/>
    <mergeCell ref="IZW2:IZX2"/>
    <mergeCell ref="IZY2:IZZ2"/>
    <mergeCell ref="JAA2:JAB2"/>
    <mergeCell ref="JAC2:JAD2"/>
    <mergeCell ref="JAE2:JAF2"/>
    <mergeCell ref="JAG2:JAH2"/>
    <mergeCell ref="IZK2:IZL2"/>
    <mergeCell ref="IZM2:IZN2"/>
    <mergeCell ref="IZO2:IZP2"/>
    <mergeCell ref="IZQ2:IZR2"/>
    <mergeCell ref="IZS2:IZT2"/>
    <mergeCell ref="IZU2:IZV2"/>
    <mergeCell ref="IYY2:IYZ2"/>
    <mergeCell ref="IZA2:IZB2"/>
    <mergeCell ref="IZC2:IZD2"/>
    <mergeCell ref="IZE2:IZF2"/>
    <mergeCell ref="IZG2:IZH2"/>
    <mergeCell ref="IZI2:IZJ2"/>
    <mergeCell ref="IYM2:IYN2"/>
    <mergeCell ref="IYO2:IYP2"/>
    <mergeCell ref="IYQ2:IYR2"/>
    <mergeCell ref="IYS2:IYT2"/>
    <mergeCell ref="IYU2:IYV2"/>
    <mergeCell ref="IYW2:IYX2"/>
    <mergeCell ref="IYA2:IYB2"/>
    <mergeCell ref="IYC2:IYD2"/>
    <mergeCell ref="IYE2:IYF2"/>
    <mergeCell ref="IYG2:IYH2"/>
    <mergeCell ref="IYI2:IYJ2"/>
    <mergeCell ref="IYK2:IYL2"/>
    <mergeCell ref="IXO2:IXP2"/>
    <mergeCell ref="IXQ2:IXR2"/>
    <mergeCell ref="IXS2:IXT2"/>
    <mergeCell ref="IXU2:IXV2"/>
    <mergeCell ref="IXW2:IXX2"/>
    <mergeCell ref="IXY2:IXZ2"/>
    <mergeCell ref="IXC2:IXD2"/>
    <mergeCell ref="IXE2:IXF2"/>
    <mergeCell ref="IXG2:IXH2"/>
    <mergeCell ref="IXI2:IXJ2"/>
    <mergeCell ref="IXK2:IXL2"/>
    <mergeCell ref="IXM2:IXN2"/>
    <mergeCell ref="IWQ2:IWR2"/>
    <mergeCell ref="IWS2:IWT2"/>
    <mergeCell ref="IWU2:IWV2"/>
    <mergeCell ref="IWW2:IWX2"/>
    <mergeCell ref="IWY2:IWZ2"/>
    <mergeCell ref="IXA2:IXB2"/>
    <mergeCell ref="IWE2:IWF2"/>
    <mergeCell ref="IWG2:IWH2"/>
    <mergeCell ref="IWI2:IWJ2"/>
    <mergeCell ref="IWK2:IWL2"/>
    <mergeCell ref="IWM2:IWN2"/>
    <mergeCell ref="IWO2:IWP2"/>
    <mergeCell ref="IVS2:IVT2"/>
    <mergeCell ref="IVU2:IVV2"/>
    <mergeCell ref="IVW2:IVX2"/>
    <mergeCell ref="IVY2:IVZ2"/>
    <mergeCell ref="IWA2:IWB2"/>
    <mergeCell ref="IWC2:IWD2"/>
    <mergeCell ref="IVG2:IVH2"/>
    <mergeCell ref="IVI2:IVJ2"/>
    <mergeCell ref="IVK2:IVL2"/>
    <mergeCell ref="IVM2:IVN2"/>
    <mergeCell ref="IVO2:IVP2"/>
    <mergeCell ref="IVQ2:IVR2"/>
    <mergeCell ref="IUU2:IUV2"/>
    <mergeCell ref="IUW2:IUX2"/>
    <mergeCell ref="IUY2:IUZ2"/>
    <mergeCell ref="IVA2:IVB2"/>
    <mergeCell ref="IVC2:IVD2"/>
    <mergeCell ref="IVE2:IVF2"/>
    <mergeCell ref="IUI2:IUJ2"/>
    <mergeCell ref="IUK2:IUL2"/>
    <mergeCell ref="IUM2:IUN2"/>
    <mergeCell ref="IUO2:IUP2"/>
    <mergeCell ref="IUQ2:IUR2"/>
    <mergeCell ref="IUS2:IUT2"/>
    <mergeCell ref="ITW2:ITX2"/>
    <mergeCell ref="ITY2:ITZ2"/>
    <mergeCell ref="IUA2:IUB2"/>
    <mergeCell ref="IUC2:IUD2"/>
    <mergeCell ref="IUE2:IUF2"/>
    <mergeCell ref="IUG2:IUH2"/>
    <mergeCell ref="ITK2:ITL2"/>
    <mergeCell ref="ITM2:ITN2"/>
    <mergeCell ref="ITO2:ITP2"/>
    <mergeCell ref="ITQ2:ITR2"/>
    <mergeCell ref="ITS2:ITT2"/>
    <mergeCell ref="ITU2:ITV2"/>
    <mergeCell ref="ISY2:ISZ2"/>
    <mergeCell ref="ITA2:ITB2"/>
    <mergeCell ref="ITC2:ITD2"/>
    <mergeCell ref="ITE2:ITF2"/>
    <mergeCell ref="ITG2:ITH2"/>
    <mergeCell ref="ITI2:ITJ2"/>
    <mergeCell ref="ISM2:ISN2"/>
    <mergeCell ref="ISO2:ISP2"/>
    <mergeCell ref="ISQ2:ISR2"/>
    <mergeCell ref="ISS2:IST2"/>
    <mergeCell ref="ISU2:ISV2"/>
    <mergeCell ref="ISW2:ISX2"/>
    <mergeCell ref="ISA2:ISB2"/>
    <mergeCell ref="ISC2:ISD2"/>
    <mergeCell ref="ISE2:ISF2"/>
    <mergeCell ref="ISG2:ISH2"/>
    <mergeCell ref="ISI2:ISJ2"/>
    <mergeCell ref="ISK2:ISL2"/>
    <mergeCell ref="IRO2:IRP2"/>
    <mergeCell ref="IRQ2:IRR2"/>
    <mergeCell ref="IRS2:IRT2"/>
    <mergeCell ref="IRU2:IRV2"/>
    <mergeCell ref="IRW2:IRX2"/>
    <mergeCell ref="IRY2:IRZ2"/>
    <mergeCell ref="IRC2:IRD2"/>
    <mergeCell ref="IRE2:IRF2"/>
    <mergeCell ref="IRG2:IRH2"/>
    <mergeCell ref="IRI2:IRJ2"/>
    <mergeCell ref="IRK2:IRL2"/>
    <mergeCell ref="IRM2:IRN2"/>
    <mergeCell ref="IQQ2:IQR2"/>
    <mergeCell ref="IQS2:IQT2"/>
    <mergeCell ref="IQU2:IQV2"/>
    <mergeCell ref="IQW2:IQX2"/>
    <mergeCell ref="IQY2:IQZ2"/>
    <mergeCell ref="IRA2:IRB2"/>
    <mergeCell ref="IQE2:IQF2"/>
    <mergeCell ref="IQG2:IQH2"/>
    <mergeCell ref="IQI2:IQJ2"/>
    <mergeCell ref="IQK2:IQL2"/>
    <mergeCell ref="IQM2:IQN2"/>
    <mergeCell ref="IQO2:IQP2"/>
    <mergeCell ref="IPS2:IPT2"/>
    <mergeCell ref="IPU2:IPV2"/>
    <mergeCell ref="IPW2:IPX2"/>
    <mergeCell ref="IPY2:IPZ2"/>
    <mergeCell ref="IQA2:IQB2"/>
    <mergeCell ref="IQC2:IQD2"/>
    <mergeCell ref="IPG2:IPH2"/>
    <mergeCell ref="IPI2:IPJ2"/>
    <mergeCell ref="IPK2:IPL2"/>
    <mergeCell ref="IPM2:IPN2"/>
    <mergeCell ref="IPO2:IPP2"/>
    <mergeCell ref="IPQ2:IPR2"/>
    <mergeCell ref="IOU2:IOV2"/>
    <mergeCell ref="IOW2:IOX2"/>
    <mergeCell ref="IOY2:IOZ2"/>
    <mergeCell ref="IPA2:IPB2"/>
    <mergeCell ref="IPC2:IPD2"/>
    <mergeCell ref="IPE2:IPF2"/>
    <mergeCell ref="IOI2:IOJ2"/>
    <mergeCell ref="IOK2:IOL2"/>
    <mergeCell ref="IOM2:ION2"/>
    <mergeCell ref="IOO2:IOP2"/>
    <mergeCell ref="IOQ2:IOR2"/>
    <mergeCell ref="IOS2:IOT2"/>
    <mergeCell ref="INW2:INX2"/>
    <mergeCell ref="INY2:INZ2"/>
    <mergeCell ref="IOA2:IOB2"/>
    <mergeCell ref="IOC2:IOD2"/>
    <mergeCell ref="IOE2:IOF2"/>
    <mergeCell ref="IOG2:IOH2"/>
    <mergeCell ref="INK2:INL2"/>
    <mergeCell ref="INM2:INN2"/>
    <mergeCell ref="INO2:INP2"/>
    <mergeCell ref="INQ2:INR2"/>
    <mergeCell ref="INS2:INT2"/>
    <mergeCell ref="INU2:INV2"/>
    <mergeCell ref="IMY2:IMZ2"/>
    <mergeCell ref="INA2:INB2"/>
    <mergeCell ref="INC2:IND2"/>
    <mergeCell ref="INE2:INF2"/>
    <mergeCell ref="ING2:INH2"/>
    <mergeCell ref="INI2:INJ2"/>
    <mergeCell ref="IMM2:IMN2"/>
    <mergeCell ref="IMO2:IMP2"/>
    <mergeCell ref="IMQ2:IMR2"/>
    <mergeCell ref="IMS2:IMT2"/>
    <mergeCell ref="IMU2:IMV2"/>
    <mergeCell ref="IMW2:IMX2"/>
    <mergeCell ref="IMA2:IMB2"/>
    <mergeCell ref="IMC2:IMD2"/>
    <mergeCell ref="IME2:IMF2"/>
    <mergeCell ref="IMG2:IMH2"/>
    <mergeCell ref="IMI2:IMJ2"/>
    <mergeCell ref="IMK2:IML2"/>
    <mergeCell ref="ILO2:ILP2"/>
    <mergeCell ref="ILQ2:ILR2"/>
    <mergeCell ref="ILS2:ILT2"/>
    <mergeCell ref="ILU2:ILV2"/>
    <mergeCell ref="ILW2:ILX2"/>
    <mergeCell ref="ILY2:ILZ2"/>
    <mergeCell ref="ILC2:ILD2"/>
    <mergeCell ref="ILE2:ILF2"/>
    <mergeCell ref="ILG2:ILH2"/>
    <mergeCell ref="ILI2:ILJ2"/>
    <mergeCell ref="ILK2:ILL2"/>
    <mergeCell ref="ILM2:ILN2"/>
    <mergeCell ref="IKQ2:IKR2"/>
    <mergeCell ref="IKS2:IKT2"/>
    <mergeCell ref="IKU2:IKV2"/>
    <mergeCell ref="IKW2:IKX2"/>
    <mergeCell ref="IKY2:IKZ2"/>
    <mergeCell ref="ILA2:ILB2"/>
    <mergeCell ref="IKE2:IKF2"/>
    <mergeCell ref="IKG2:IKH2"/>
    <mergeCell ref="IKI2:IKJ2"/>
    <mergeCell ref="IKK2:IKL2"/>
    <mergeCell ref="IKM2:IKN2"/>
    <mergeCell ref="IKO2:IKP2"/>
    <mergeCell ref="IJS2:IJT2"/>
    <mergeCell ref="IJU2:IJV2"/>
    <mergeCell ref="IJW2:IJX2"/>
    <mergeCell ref="IJY2:IJZ2"/>
    <mergeCell ref="IKA2:IKB2"/>
    <mergeCell ref="IKC2:IKD2"/>
    <mergeCell ref="IJG2:IJH2"/>
    <mergeCell ref="IJI2:IJJ2"/>
    <mergeCell ref="IJK2:IJL2"/>
    <mergeCell ref="IJM2:IJN2"/>
    <mergeCell ref="IJO2:IJP2"/>
    <mergeCell ref="IJQ2:IJR2"/>
    <mergeCell ref="IIU2:IIV2"/>
    <mergeCell ref="IIW2:IIX2"/>
    <mergeCell ref="IIY2:IIZ2"/>
    <mergeCell ref="IJA2:IJB2"/>
    <mergeCell ref="IJC2:IJD2"/>
    <mergeCell ref="IJE2:IJF2"/>
    <mergeCell ref="III2:IIJ2"/>
    <mergeCell ref="IIK2:IIL2"/>
    <mergeCell ref="IIM2:IIN2"/>
    <mergeCell ref="IIO2:IIP2"/>
    <mergeCell ref="IIQ2:IIR2"/>
    <mergeCell ref="IIS2:IIT2"/>
    <mergeCell ref="IHW2:IHX2"/>
    <mergeCell ref="IHY2:IHZ2"/>
    <mergeCell ref="IIA2:IIB2"/>
    <mergeCell ref="IIC2:IID2"/>
    <mergeCell ref="IIE2:IIF2"/>
    <mergeCell ref="IIG2:IIH2"/>
    <mergeCell ref="IHK2:IHL2"/>
    <mergeCell ref="IHM2:IHN2"/>
    <mergeCell ref="IHO2:IHP2"/>
    <mergeCell ref="IHQ2:IHR2"/>
    <mergeCell ref="IHS2:IHT2"/>
    <mergeCell ref="IHU2:IHV2"/>
    <mergeCell ref="IGY2:IGZ2"/>
    <mergeCell ref="IHA2:IHB2"/>
    <mergeCell ref="IHC2:IHD2"/>
    <mergeCell ref="IHE2:IHF2"/>
    <mergeCell ref="IHG2:IHH2"/>
    <mergeCell ref="IHI2:IHJ2"/>
    <mergeCell ref="IGM2:IGN2"/>
    <mergeCell ref="IGO2:IGP2"/>
    <mergeCell ref="IGQ2:IGR2"/>
    <mergeCell ref="IGS2:IGT2"/>
    <mergeCell ref="IGU2:IGV2"/>
    <mergeCell ref="IGW2:IGX2"/>
    <mergeCell ref="IGA2:IGB2"/>
    <mergeCell ref="IGC2:IGD2"/>
    <mergeCell ref="IGE2:IGF2"/>
    <mergeCell ref="IGG2:IGH2"/>
    <mergeCell ref="IGI2:IGJ2"/>
    <mergeCell ref="IGK2:IGL2"/>
    <mergeCell ref="IFO2:IFP2"/>
    <mergeCell ref="IFQ2:IFR2"/>
    <mergeCell ref="IFS2:IFT2"/>
    <mergeCell ref="IFU2:IFV2"/>
    <mergeCell ref="IFW2:IFX2"/>
    <mergeCell ref="IFY2:IFZ2"/>
    <mergeCell ref="IFC2:IFD2"/>
    <mergeCell ref="IFE2:IFF2"/>
    <mergeCell ref="IFG2:IFH2"/>
    <mergeCell ref="IFI2:IFJ2"/>
    <mergeCell ref="IFK2:IFL2"/>
    <mergeCell ref="IFM2:IFN2"/>
    <mergeCell ref="IEQ2:IER2"/>
    <mergeCell ref="IES2:IET2"/>
    <mergeCell ref="IEU2:IEV2"/>
    <mergeCell ref="IEW2:IEX2"/>
    <mergeCell ref="IEY2:IEZ2"/>
    <mergeCell ref="IFA2:IFB2"/>
    <mergeCell ref="IEE2:IEF2"/>
    <mergeCell ref="IEG2:IEH2"/>
    <mergeCell ref="IEI2:IEJ2"/>
    <mergeCell ref="IEK2:IEL2"/>
    <mergeCell ref="IEM2:IEN2"/>
    <mergeCell ref="IEO2:IEP2"/>
    <mergeCell ref="IDS2:IDT2"/>
    <mergeCell ref="IDU2:IDV2"/>
    <mergeCell ref="IDW2:IDX2"/>
    <mergeCell ref="IDY2:IDZ2"/>
    <mergeCell ref="IEA2:IEB2"/>
    <mergeCell ref="IEC2:IED2"/>
    <mergeCell ref="IDG2:IDH2"/>
    <mergeCell ref="IDI2:IDJ2"/>
    <mergeCell ref="IDK2:IDL2"/>
    <mergeCell ref="IDM2:IDN2"/>
    <mergeCell ref="IDO2:IDP2"/>
    <mergeCell ref="IDQ2:IDR2"/>
    <mergeCell ref="ICU2:ICV2"/>
    <mergeCell ref="ICW2:ICX2"/>
    <mergeCell ref="ICY2:ICZ2"/>
    <mergeCell ref="IDA2:IDB2"/>
    <mergeCell ref="IDC2:IDD2"/>
    <mergeCell ref="IDE2:IDF2"/>
    <mergeCell ref="ICI2:ICJ2"/>
    <mergeCell ref="ICK2:ICL2"/>
    <mergeCell ref="ICM2:ICN2"/>
    <mergeCell ref="ICO2:ICP2"/>
    <mergeCell ref="ICQ2:ICR2"/>
    <mergeCell ref="ICS2:ICT2"/>
    <mergeCell ref="IBW2:IBX2"/>
    <mergeCell ref="IBY2:IBZ2"/>
    <mergeCell ref="ICA2:ICB2"/>
    <mergeCell ref="ICC2:ICD2"/>
    <mergeCell ref="ICE2:ICF2"/>
    <mergeCell ref="ICG2:ICH2"/>
    <mergeCell ref="IBK2:IBL2"/>
    <mergeCell ref="IBM2:IBN2"/>
    <mergeCell ref="IBO2:IBP2"/>
    <mergeCell ref="IBQ2:IBR2"/>
    <mergeCell ref="IBS2:IBT2"/>
    <mergeCell ref="IBU2:IBV2"/>
    <mergeCell ref="IAY2:IAZ2"/>
    <mergeCell ref="IBA2:IBB2"/>
    <mergeCell ref="IBC2:IBD2"/>
    <mergeCell ref="IBE2:IBF2"/>
    <mergeCell ref="IBG2:IBH2"/>
    <mergeCell ref="IBI2:IBJ2"/>
    <mergeCell ref="IAM2:IAN2"/>
    <mergeCell ref="IAO2:IAP2"/>
    <mergeCell ref="IAQ2:IAR2"/>
    <mergeCell ref="IAS2:IAT2"/>
    <mergeCell ref="IAU2:IAV2"/>
    <mergeCell ref="IAW2:IAX2"/>
    <mergeCell ref="IAA2:IAB2"/>
    <mergeCell ref="IAC2:IAD2"/>
    <mergeCell ref="IAE2:IAF2"/>
    <mergeCell ref="IAG2:IAH2"/>
    <mergeCell ref="IAI2:IAJ2"/>
    <mergeCell ref="IAK2:IAL2"/>
    <mergeCell ref="HZO2:HZP2"/>
    <mergeCell ref="HZQ2:HZR2"/>
    <mergeCell ref="HZS2:HZT2"/>
    <mergeCell ref="HZU2:HZV2"/>
    <mergeCell ref="HZW2:HZX2"/>
    <mergeCell ref="HZY2:HZZ2"/>
    <mergeCell ref="HZC2:HZD2"/>
    <mergeCell ref="HZE2:HZF2"/>
    <mergeCell ref="HZG2:HZH2"/>
    <mergeCell ref="HZI2:HZJ2"/>
    <mergeCell ref="HZK2:HZL2"/>
    <mergeCell ref="HZM2:HZN2"/>
    <mergeCell ref="HYQ2:HYR2"/>
    <mergeCell ref="HYS2:HYT2"/>
    <mergeCell ref="HYU2:HYV2"/>
    <mergeCell ref="HYW2:HYX2"/>
    <mergeCell ref="HYY2:HYZ2"/>
    <mergeCell ref="HZA2:HZB2"/>
    <mergeCell ref="HYE2:HYF2"/>
    <mergeCell ref="HYG2:HYH2"/>
    <mergeCell ref="HYI2:HYJ2"/>
    <mergeCell ref="HYK2:HYL2"/>
    <mergeCell ref="HYM2:HYN2"/>
    <mergeCell ref="HYO2:HYP2"/>
    <mergeCell ref="HXS2:HXT2"/>
    <mergeCell ref="HXU2:HXV2"/>
    <mergeCell ref="HXW2:HXX2"/>
    <mergeCell ref="HXY2:HXZ2"/>
    <mergeCell ref="HYA2:HYB2"/>
    <mergeCell ref="HYC2:HYD2"/>
    <mergeCell ref="HXG2:HXH2"/>
    <mergeCell ref="HXI2:HXJ2"/>
    <mergeCell ref="HXK2:HXL2"/>
    <mergeCell ref="HXM2:HXN2"/>
    <mergeCell ref="HXO2:HXP2"/>
    <mergeCell ref="HXQ2:HXR2"/>
    <mergeCell ref="HWU2:HWV2"/>
    <mergeCell ref="HWW2:HWX2"/>
    <mergeCell ref="HWY2:HWZ2"/>
    <mergeCell ref="HXA2:HXB2"/>
    <mergeCell ref="HXC2:HXD2"/>
    <mergeCell ref="HXE2:HXF2"/>
    <mergeCell ref="HWI2:HWJ2"/>
    <mergeCell ref="HWK2:HWL2"/>
    <mergeCell ref="HWM2:HWN2"/>
    <mergeCell ref="HWO2:HWP2"/>
    <mergeCell ref="HWQ2:HWR2"/>
    <mergeCell ref="HWS2:HWT2"/>
    <mergeCell ref="HVW2:HVX2"/>
    <mergeCell ref="HVY2:HVZ2"/>
    <mergeCell ref="HWA2:HWB2"/>
    <mergeCell ref="HWC2:HWD2"/>
    <mergeCell ref="HWE2:HWF2"/>
    <mergeCell ref="HWG2:HWH2"/>
    <mergeCell ref="HVK2:HVL2"/>
    <mergeCell ref="HVM2:HVN2"/>
    <mergeCell ref="HVO2:HVP2"/>
    <mergeCell ref="HVQ2:HVR2"/>
    <mergeCell ref="HVS2:HVT2"/>
    <mergeCell ref="HVU2:HVV2"/>
    <mergeCell ref="HUY2:HUZ2"/>
    <mergeCell ref="HVA2:HVB2"/>
    <mergeCell ref="HVC2:HVD2"/>
    <mergeCell ref="HVE2:HVF2"/>
    <mergeCell ref="HVG2:HVH2"/>
    <mergeCell ref="HVI2:HVJ2"/>
    <mergeCell ref="HUM2:HUN2"/>
    <mergeCell ref="HUO2:HUP2"/>
    <mergeCell ref="HUQ2:HUR2"/>
    <mergeCell ref="HUS2:HUT2"/>
    <mergeCell ref="HUU2:HUV2"/>
    <mergeCell ref="HUW2:HUX2"/>
    <mergeCell ref="HUA2:HUB2"/>
    <mergeCell ref="HUC2:HUD2"/>
    <mergeCell ref="HUE2:HUF2"/>
    <mergeCell ref="HUG2:HUH2"/>
    <mergeCell ref="HUI2:HUJ2"/>
    <mergeCell ref="HUK2:HUL2"/>
    <mergeCell ref="HTO2:HTP2"/>
    <mergeCell ref="HTQ2:HTR2"/>
    <mergeCell ref="HTS2:HTT2"/>
    <mergeCell ref="HTU2:HTV2"/>
    <mergeCell ref="HTW2:HTX2"/>
    <mergeCell ref="HTY2:HTZ2"/>
    <mergeCell ref="HTC2:HTD2"/>
    <mergeCell ref="HTE2:HTF2"/>
    <mergeCell ref="HTG2:HTH2"/>
    <mergeCell ref="HTI2:HTJ2"/>
    <mergeCell ref="HTK2:HTL2"/>
    <mergeCell ref="HTM2:HTN2"/>
    <mergeCell ref="HSQ2:HSR2"/>
    <mergeCell ref="HSS2:HST2"/>
    <mergeCell ref="HSU2:HSV2"/>
    <mergeCell ref="HSW2:HSX2"/>
    <mergeCell ref="HSY2:HSZ2"/>
    <mergeCell ref="HTA2:HTB2"/>
    <mergeCell ref="HSE2:HSF2"/>
    <mergeCell ref="HSG2:HSH2"/>
    <mergeCell ref="HSI2:HSJ2"/>
    <mergeCell ref="HSK2:HSL2"/>
    <mergeCell ref="HSM2:HSN2"/>
    <mergeCell ref="HSO2:HSP2"/>
    <mergeCell ref="HRS2:HRT2"/>
    <mergeCell ref="HRU2:HRV2"/>
    <mergeCell ref="HRW2:HRX2"/>
    <mergeCell ref="HRY2:HRZ2"/>
    <mergeCell ref="HSA2:HSB2"/>
    <mergeCell ref="HSC2:HSD2"/>
    <mergeCell ref="HRG2:HRH2"/>
    <mergeCell ref="HRI2:HRJ2"/>
    <mergeCell ref="HRK2:HRL2"/>
    <mergeCell ref="HRM2:HRN2"/>
    <mergeCell ref="HRO2:HRP2"/>
    <mergeCell ref="HRQ2:HRR2"/>
    <mergeCell ref="HQU2:HQV2"/>
    <mergeCell ref="HQW2:HQX2"/>
    <mergeCell ref="HQY2:HQZ2"/>
    <mergeCell ref="HRA2:HRB2"/>
    <mergeCell ref="HRC2:HRD2"/>
    <mergeCell ref="HRE2:HRF2"/>
    <mergeCell ref="HQI2:HQJ2"/>
    <mergeCell ref="HQK2:HQL2"/>
    <mergeCell ref="HQM2:HQN2"/>
    <mergeCell ref="HQO2:HQP2"/>
    <mergeCell ref="HQQ2:HQR2"/>
    <mergeCell ref="HQS2:HQT2"/>
    <mergeCell ref="HPW2:HPX2"/>
    <mergeCell ref="HPY2:HPZ2"/>
    <mergeCell ref="HQA2:HQB2"/>
    <mergeCell ref="HQC2:HQD2"/>
    <mergeCell ref="HQE2:HQF2"/>
    <mergeCell ref="HQG2:HQH2"/>
    <mergeCell ref="HPK2:HPL2"/>
    <mergeCell ref="HPM2:HPN2"/>
    <mergeCell ref="HPO2:HPP2"/>
    <mergeCell ref="HPQ2:HPR2"/>
    <mergeCell ref="HPS2:HPT2"/>
    <mergeCell ref="HPU2:HPV2"/>
    <mergeCell ref="HOY2:HOZ2"/>
    <mergeCell ref="HPA2:HPB2"/>
    <mergeCell ref="HPC2:HPD2"/>
    <mergeCell ref="HPE2:HPF2"/>
    <mergeCell ref="HPG2:HPH2"/>
    <mergeCell ref="HPI2:HPJ2"/>
    <mergeCell ref="HOM2:HON2"/>
    <mergeCell ref="HOO2:HOP2"/>
    <mergeCell ref="HOQ2:HOR2"/>
    <mergeCell ref="HOS2:HOT2"/>
    <mergeCell ref="HOU2:HOV2"/>
    <mergeCell ref="HOW2:HOX2"/>
    <mergeCell ref="HOA2:HOB2"/>
    <mergeCell ref="HOC2:HOD2"/>
    <mergeCell ref="HOE2:HOF2"/>
    <mergeCell ref="HOG2:HOH2"/>
    <mergeCell ref="HOI2:HOJ2"/>
    <mergeCell ref="HOK2:HOL2"/>
    <mergeCell ref="HNO2:HNP2"/>
    <mergeCell ref="HNQ2:HNR2"/>
    <mergeCell ref="HNS2:HNT2"/>
    <mergeCell ref="HNU2:HNV2"/>
    <mergeCell ref="HNW2:HNX2"/>
    <mergeCell ref="HNY2:HNZ2"/>
    <mergeCell ref="HNC2:HND2"/>
    <mergeCell ref="HNE2:HNF2"/>
    <mergeCell ref="HNG2:HNH2"/>
    <mergeCell ref="HNI2:HNJ2"/>
    <mergeCell ref="HNK2:HNL2"/>
    <mergeCell ref="HNM2:HNN2"/>
    <mergeCell ref="HMQ2:HMR2"/>
    <mergeCell ref="HMS2:HMT2"/>
    <mergeCell ref="HMU2:HMV2"/>
    <mergeCell ref="HMW2:HMX2"/>
    <mergeCell ref="HMY2:HMZ2"/>
    <mergeCell ref="HNA2:HNB2"/>
    <mergeCell ref="HME2:HMF2"/>
    <mergeCell ref="HMG2:HMH2"/>
    <mergeCell ref="HMI2:HMJ2"/>
    <mergeCell ref="HMK2:HML2"/>
    <mergeCell ref="HMM2:HMN2"/>
    <mergeCell ref="HMO2:HMP2"/>
    <mergeCell ref="HLS2:HLT2"/>
    <mergeCell ref="HLU2:HLV2"/>
    <mergeCell ref="HLW2:HLX2"/>
    <mergeCell ref="HLY2:HLZ2"/>
    <mergeCell ref="HMA2:HMB2"/>
    <mergeCell ref="HMC2:HMD2"/>
    <mergeCell ref="HLG2:HLH2"/>
    <mergeCell ref="HLI2:HLJ2"/>
    <mergeCell ref="HLK2:HLL2"/>
    <mergeCell ref="HLM2:HLN2"/>
    <mergeCell ref="HLO2:HLP2"/>
    <mergeCell ref="HLQ2:HLR2"/>
    <mergeCell ref="HKU2:HKV2"/>
    <mergeCell ref="HKW2:HKX2"/>
    <mergeCell ref="HKY2:HKZ2"/>
    <mergeCell ref="HLA2:HLB2"/>
    <mergeCell ref="HLC2:HLD2"/>
    <mergeCell ref="HLE2:HLF2"/>
    <mergeCell ref="HKI2:HKJ2"/>
    <mergeCell ref="HKK2:HKL2"/>
    <mergeCell ref="HKM2:HKN2"/>
    <mergeCell ref="HKO2:HKP2"/>
    <mergeCell ref="HKQ2:HKR2"/>
    <mergeCell ref="HKS2:HKT2"/>
    <mergeCell ref="HJW2:HJX2"/>
    <mergeCell ref="HJY2:HJZ2"/>
    <mergeCell ref="HKA2:HKB2"/>
    <mergeCell ref="HKC2:HKD2"/>
    <mergeCell ref="HKE2:HKF2"/>
    <mergeCell ref="HKG2:HKH2"/>
    <mergeCell ref="HJK2:HJL2"/>
    <mergeCell ref="HJM2:HJN2"/>
    <mergeCell ref="HJO2:HJP2"/>
    <mergeCell ref="HJQ2:HJR2"/>
    <mergeCell ref="HJS2:HJT2"/>
    <mergeCell ref="HJU2:HJV2"/>
    <mergeCell ref="HIY2:HIZ2"/>
    <mergeCell ref="HJA2:HJB2"/>
    <mergeCell ref="HJC2:HJD2"/>
    <mergeCell ref="HJE2:HJF2"/>
    <mergeCell ref="HJG2:HJH2"/>
    <mergeCell ref="HJI2:HJJ2"/>
    <mergeCell ref="HIM2:HIN2"/>
    <mergeCell ref="HIO2:HIP2"/>
    <mergeCell ref="HIQ2:HIR2"/>
    <mergeCell ref="HIS2:HIT2"/>
    <mergeCell ref="HIU2:HIV2"/>
    <mergeCell ref="HIW2:HIX2"/>
    <mergeCell ref="HIA2:HIB2"/>
    <mergeCell ref="HIC2:HID2"/>
    <mergeCell ref="HIE2:HIF2"/>
    <mergeCell ref="HIG2:HIH2"/>
    <mergeCell ref="HII2:HIJ2"/>
    <mergeCell ref="HIK2:HIL2"/>
    <mergeCell ref="HHO2:HHP2"/>
    <mergeCell ref="HHQ2:HHR2"/>
    <mergeCell ref="HHS2:HHT2"/>
    <mergeCell ref="HHU2:HHV2"/>
    <mergeCell ref="HHW2:HHX2"/>
    <mergeCell ref="HHY2:HHZ2"/>
    <mergeCell ref="HHC2:HHD2"/>
    <mergeCell ref="HHE2:HHF2"/>
    <mergeCell ref="HHG2:HHH2"/>
    <mergeCell ref="HHI2:HHJ2"/>
    <mergeCell ref="HHK2:HHL2"/>
    <mergeCell ref="HHM2:HHN2"/>
    <mergeCell ref="HGQ2:HGR2"/>
    <mergeCell ref="HGS2:HGT2"/>
    <mergeCell ref="HGU2:HGV2"/>
    <mergeCell ref="HGW2:HGX2"/>
    <mergeCell ref="HGY2:HGZ2"/>
    <mergeCell ref="HHA2:HHB2"/>
    <mergeCell ref="HGE2:HGF2"/>
    <mergeCell ref="HGG2:HGH2"/>
    <mergeCell ref="HGI2:HGJ2"/>
    <mergeCell ref="HGK2:HGL2"/>
    <mergeCell ref="HGM2:HGN2"/>
    <mergeCell ref="HGO2:HGP2"/>
    <mergeCell ref="HFS2:HFT2"/>
    <mergeCell ref="HFU2:HFV2"/>
    <mergeCell ref="HFW2:HFX2"/>
    <mergeCell ref="HFY2:HFZ2"/>
    <mergeCell ref="HGA2:HGB2"/>
    <mergeCell ref="HGC2:HGD2"/>
    <mergeCell ref="HFG2:HFH2"/>
    <mergeCell ref="HFI2:HFJ2"/>
    <mergeCell ref="HFK2:HFL2"/>
    <mergeCell ref="HFM2:HFN2"/>
    <mergeCell ref="HFO2:HFP2"/>
    <mergeCell ref="HFQ2:HFR2"/>
    <mergeCell ref="HEU2:HEV2"/>
    <mergeCell ref="HEW2:HEX2"/>
    <mergeCell ref="HEY2:HEZ2"/>
    <mergeCell ref="HFA2:HFB2"/>
    <mergeCell ref="HFC2:HFD2"/>
    <mergeCell ref="HFE2:HFF2"/>
    <mergeCell ref="HEI2:HEJ2"/>
    <mergeCell ref="HEK2:HEL2"/>
    <mergeCell ref="HEM2:HEN2"/>
    <mergeCell ref="HEO2:HEP2"/>
    <mergeCell ref="HEQ2:HER2"/>
    <mergeCell ref="HES2:HET2"/>
    <mergeCell ref="HDW2:HDX2"/>
    <mergeCell ref="HDY2:HDZ2"/>
    <mergeCell ref="HEA2:HEB2"/>
    <mergeCell ref="HEC2:HED2"/>
    <mergeCell ref="HEE2:HEF2"/>
    <mergeCell ref="HEG2:HEH2"/>
    <mergeCell ref="HDK2:HDL2"/>
    <mergeCell ref="HDM2:HDN2"/>
    <mergeCell ref="HDO2:HDP2"/>
    <mergeCell ref="HDQ2:HDR2"/>
    <mergeCell ref="HDS2:HDT2"/>
    <mergeCell ref="HDU2:HDV2"/>
    <mergeCell ref="HCY2:HCZ2"/>
    <mergeCell ref="HDA2:HDB2"/>
    <mergeCell ref="HDC2:HDD2"/>
    <mergeCell ref="HDE2:HDF2"/>
    <mergeCell ref="HDG2:HDH2"/>
    <mergeCell ref="HDI2:HDJ2"/>
    <mergeCell ref="HCM2:HCN2"/>
    <mergeCell ref="HCO2:HCP2"/>
    <mergeCell ref="HCQ2:HCR2"/>
    <mergeCell ref="HCS2:HCT2"/>
    <mergeCell ref="HCU2:HCV2"/>
    <mergeCell ref="HCW2:HCX2"/>
    <mergeCell ref="HCA2:HCB2"/>
    <mergeCell ref="HCC2:HCD2"/>
    <mergeCell ref="HCE2:HCF2"/>
    <mergeCell ref="HCG2:HCH2"/>
    <mergeCell ref="HCI2:HCJ2"/>
    <mergeCell ref="HCK2:HCL2"/>
    <mergeCell ref="HBO2:HBP2"/>
    <mergeCell ref="HBQ2:HBR2"/>
    <mergeCell ref="HBS2:HBT2"/>
    <mergeCell ref="HBU2:HBV2"/>
    <mergeCell ref="HBW2:HBX2"/>
    <mergeCell ref="HBY2:HBZ2"/>
    <mergeCell ref="HBC2:HBD2"/>
    <mergeCell ref="HBE2:HBF2"/>
    <mergeCell ref="HBG2:HBH2"/>
    <mergeCell ref="HBI2:HBJ2"/>
    <mergeCell ref="HBK2:HBL2"/>
    <mergeCell ref="HBM2:HBN2"/>
    <mergeCell ref="HAQ2:HAR2"/>
    <mergeCell ref="HAS2:HAT2"/>
    <mergeCell ref="HAU2:HAV2"/>
    <mergeCell ref="HAW2:HAX2"/>
    <mergeCell ref="HAY2:HAZ2"/>
    <mergeCell ref="HBA2:HBB2"/>
    <mergeCell ref="HAE2:HAF2"/>
    <mergeCell ref="HAG2:HAH2"/>
    <mergeCell ref="HAI2:HAJ2"/>
    <mergeCell ref="HAK2:HAL2"/>
    <mergeCell ref="HAM2:HAN2"/>
    <mergeCell ref="HAO2:HAP2"/>
    <mergeCell ref="GZS2:GZT2"/>
    <mergeCell ref="GZU2:GZV2"/>
    <mergeCell ref="GZW2:GZX2"/>
    <mergeCell ref="GZY2:GZZ2"/>
    <mergeCell ref="HAA2:HAB2"/>
    <mergeCell ref="HAC2:HAD2"/>
    <mergeCell ref="GZG2:GZH2"/>
    <mergeCell ref="GZI2:GZJ2"/>
    <mergeCell ref="GZK2:GZL2"/>
    <mergeCell ref="GZM2:GZN2"/>
    <mergeCell ref="GZO2:GZP2"/>
    <mergeCell ref="GZQ2:GZR2"/>
    <mergeCell ref="GYU2:GYV2"/>
    <mergeCell ref="GYW2:GYX2"/>
    <mergeCell ref="GYY2:GYZ2"/>
    <mergeCell ref="GZA2:GZB2"/>
    <mergeCell ref="GZC2:GZD2"/>
    <mergeCell ref="GZE2:GZF2"/>
    <mergeCell ref="GYI2:GYJ2"/>
    <mergeCell ref="GYK2:GYL2"/>
    <mergeCell ref="GYM2:GYN2"/>
    <mergeCell ref="GYO2:GYP2"/>
    <mergeCell ref="GYQ2:GYR2"/>
    <mergeCell ref="GYS2:GYT2"/>
    <mergeCell ref="GXW2:GXX2"/>
    <mergeCell ref="GXY2:GXZ2"/>
    <mergeCell ref="GYA2:GYB2"/>
    <mergeCell ref="GYC2:GYD2"/>
    <mergeCell ref="GYE2:GYF2"/>
    <mergeCell ref="GYG2:GYH2"/>
    <mergeCell ref="GXK2:GXL2"/>
    <mergeCell ref="GXM2:GXN2"/>
    <mergeCell ref="GXO2:GXP2"/>
    <mergeCell ref="GXQ2:GXR2"/>
    <mergeCell ref="GXS2:GXT2"/>
    <mergeCell ref="GXU2:GXV2"/>
    <mergeCell ref="GWY2:GWZ2"/>
    <mergeCell ref="GXA2:GXB2"/>
    <mergeCell ref="GXC2:GXD2"/>
    <mergeCell ref="GXE2:GXF2"/>
    <mergeCell ref="GXG2:GXH2"/>
    <mergeCell ref="GXI2:GXJ2"/>
    <mergeCell ref="GWM2:GWN2"/>
    <mergeCell ref="GWO2:GWP2"/>
    <mergeCell ref="GWQ2:GWR2"/>
    <mergeCell ref="GWS2:GWT2"/>
    <mergeCell ref="GWU2:GWV2"/>
    <mergeCell ref="GWW2:GWX2"/>
    <mergeCell ref="GWA2:GWB2"/>
    <mergeCell ref="GWC2:GWD2"/>
    <mergeCell ref="GWE2:GWF2"/>
    <mergeCell ref="GWG2:GWH2"/>
    <mergeCell ref="GWI2:GWJ2"/>
    <mergeCell ref="GWK2:GWL2"/>
    <mergeCell ref="GVO2:GVP2"/>
    <mergeCell ref="GVQ2:GVR2"/>
    <mergeCell ref="GVS2:GVT2"/>
    <mergeCell ref="GVU2:GVV2"/>
    <mergeCell ref="GVW2:GVX2"/>
    <mergeCell ref="GVY2:GVZ2"/>
    <mergeCell ref="GVC2:GVD2"/>
    <mergeCell ref="GVE2:GVF2"/>
    <mergeCell ref="GVG2:GVH2"/>
    <mergeCell ref="GVI2:GVJ2"/>
    <mergeCell ref="GVK2:GVL2"/>
    <mergeCell ref="GVM2:GVN2"/>
    <mergeCell ref="GUQ2:GUR2"/>
    <mergeCell ref="GUS2:GUT2"/>
    <mergeCell ref="GUU2:GUV2"/>
    <mergeCell ref="GUW2:GUX2"/>
    <mergeCell ref="GUY2:GUZ2"/>
    <mergeCell ref="GVA2:GVB2"/>
    <mergeCell ref="GUE2:GUF2"/>
    <mergeCell ref="GUG2:GUH2"/>
    <mergeCell ref="GUI2:GUJ2"/>
    <mergeCell ref="GUK2:GUL2"/>
    <mergeCell ref="GUM2:GUN2"/>
    <mergeCell ref="GUO2:GUP2"/>
    <mergeCell ref="GTS2:GTT2"/>
    <mergeCell ref="GTU2:GTV2"/>
    <mergeCell ref="GTW2:GTX2"/>
    <mergeCell ref="GTY2:GTZ2"/>
    <mergeCell ref="GUA2:GUB2"/>
    <mergeCell ref="GUC2:GUD2"/>
    <mergeCell ref="GTG2:GTH2"/>
    <mergeCell ref="GTI2:GTJ2"/>
    <mergeCell ref="GTK2:GTL2"/>
    <mergeCell ref="GTM2:GTN2"/>
    <mergeCell ref="GTO2:GTP2"/>
    <mergeCell ref="GTQ2:GTR2"/>
    <mergeCell ref="GSU2:GSV2"/>
    <mergeCell ref="GSW2:GSX2"/>
    <mergeCell ref="GSY2:GSZ2"/>
    <mergeCell ref="GTA2:GTB2"/>
    <mergeCell ref="GTC2:GTD2"/>
    <mergeCell ref="GTE2:GTF2"/>
    <mergeCell ref="GSI2:GSJ2"/>
    <mergeCell ref="GSK2:GSL2"/>
    <mergeCell ref="GSM2:GSN2"/>
    <mergeCell ref="GSO2:GSP2"/>
    <mergeCell ref="GSQ2:GSR2"/>
    <mergeCell ref="GSS2:GST2"/>
    <mergeCell ref="GRW2:GRX2"/>
    <mergeCell ref="GRY2:GRZ2"/>
    <mergeCell ref="GSA2:GSB2"/>
    <mergeCell ref="GSC2:GSD2"/>
    <mergeCell ref="GSE2:GSF2"/>
    <mergeCell ref="GSG2:GSH2"/>
    <mergeCell ref="GRK2:GRL2"/>
    <mergeCell ref="GRM2:GRN2"/>
    <mergeCell ref="GRO2:GRP2"/>
    <mergeCell ref="GRQ2:GRR2"/>
    <mergeCell ref="GRS2:GRT2"/>
    <mergeCell ref="GRU2:GRV2"/>
    <mergeCell ref="GQY2:GQZ2"/>
    <mergeCell ref="GRA2:GRB2"/>
    <mergeCell ref="GRC2:GRD2"/>
    <mergeCell ref="GRE2:GRF2"/>
    <mergeCell ref="GRG2:GRH2"/>
    <mergeCell ref="GRI2:GRJ2"/>
    <mergeCell ref="GQM2:GQN2"/>
    <mergeCell ref="GQO2:GQP2"/>
    <mergeCell ref="GQQ2:GQR2"/>
    <mergeCell ref="GQS2:GQT2"/>
    <mergeCell ref="GQU2:GQV2"/>
    <mergeCell ref="GQW2:GQX2"/>
    <mergeCell ref="GQA2:GQB2"/>
    <mergeCell ref="GQC2:GQD2"/>
    <mergeCell ref="GQE2:GQF2"/>
    <mergeCell ref="GQG2:GQH2"/>
    <mergeCell ref="GQI2:GQJ2"/>
    <mergeCell ref="GQK2:GQL2"/>
    <mergeCell ref="GPO2:GPP2"/>
    <mergeCell ref="GPQ2:GPR2"/>
    <mergeCell ref="GPS2:GPT2"/>
    <mergeCell ref="GPU2:GPV2"/>
    <mergeCell ref="GPW2:GPX2"/>
    <mergeCell ref="GPY2:GPZ2"/>
    <mergeCell ref="GPC2:GPD2"/>
    <mergeCell ref="GPE2:GPF2"/>
    <mergeCell ref="GPG2:GPH2"/>
    <mergeCell ref="GPI2:GPJ2"/>
    <mergeCell ref="GPK2:GPL2"/>
    <mergeCell ref="GPM2:GPN2"/>
    <mergeCell ref="GOQ2:GOR2"/>
    <mergeCell ref="GOS2:GOT2"/>
    <mergeCell ref="GOU2:GOV2"/>
    <mergeCell ref="GOW2:GOX2"/>
    <mergeCell ref="GOY2:GOZ2"/>
    <mergeCell ref="GPA2:GPB2"/>
    <mergeCell ref="GOE2:GOF2"/>
    <mergeCell ref="GOG2:GOH2"/>
    <mergeCell ref="GOI2:GOJ2"/>
    <mergeCell ref="GOK2:GOL2"/>
    <mergeCell ref="GOM2:GON2"/>
    <mergeCell ref="GOO2:GOP2"/>
    <mergeCell ref="GNS2:GNT2"/>
    <mergeCell ref="GNU2:GNV2"/>
    <mergeCell ref="GNW2:GNX2"/>
    <mergeCell ref="GNY2:GNZ2"/>
    <mergeCell ref="GOA2:GOB2"/>
    <mergeCell ref="GOC2:GOD2"/>
    <mergeCell ref="GNG2:GNH2"/>
    <mergeCell ref="GNI2:GNJ2"/>
    <mergeCell ref="GNK2:GNL2"/>
    <mergeCell ref="GNM2:GNN2"/>
    <mergeCell ref="GNO2:GNP2"/>
    <mergeCell ref="GNQ2:GNR2"/>
    <mergeCell ref="GMU2:GMV2"/>
    <mergeCell ref="GMW2:GMX2"/>
    <mergeCell ref="GMY2:GMZ2"/>
    <mergeCell ref="GNA2:GNB2"/>
    <mergeCell ref="GNC2:GND2"/>
    <mergeCell ref="GNE2:GNF2"/>
    <mergeCell ref="GMI2:GMJ2"/>
    <mergeCell ref="GMK2:GML2"/>
    <mergeCell ref="GMM2:GMN2"/>
    <mergeCell ref="GMO2:GMP2"/>
    <mergeCell ref="GMQ2:GMR2"/>
    <mergeCell ref="GMS2:GMT2"/>
    <mergeCell ref="GLW2:GLX2"/>
    <mergeCell ref="GLY2:GLZ2"/>
    <mergeCell ref="GMA2:GMB2"/>
    <mergeCell ref="GMC2:GMD2"/>
    <mergeCell ref="GME2:GMF2"/>
    <mergeCell ref="GMG2:GMH2"/>
    <mergeCell ref="GLK2:GLL2"/>
    <mergeCell ref="GLM2:GLN2"/>
    <mergeCell ref="GLO2:GLP2"/>
    <mergeCell ref="GLQ2:GLR2"/>
    <mergeCell ref="GLS2:GLT2"/>
    <mergeCell ref="GLU2:GLV2"/>
    <mergeCell ref="GKY2:GKZ2"/>
    <mergeCell ref="GLA2:GLB2"/>
    <mergeCell ref="GLC2:GLD2"/>
    <mergeCell ref="GLE2:GLF2"/>
    <mergeCell ref="GLG2:GLH2"/>
    <mergeCell ref="GLI2:GLJ2"/>
    <mergeCell ref="GKM2:GKN2"/>
    <mergeCell ref="GKO2:GKP2"/>
    <mergeCell ref="GKQ2:GKR2"/>
    <mergeCell ref="GKS2:GKT2"/>
    <mergeCell ref="GKU2:GKV2"/>
    <mergeCell ref="GKW2:GKX2"/>
    <mergeCell ref="GKA2:GKB2"/>
    <mergeCell ref="GKC2:GKD2"/>
    <mergeCell ref="GKE2:GKF2"/>
    <mergeCell ref="GKG2:GKH2"/>
    <mergeCell ref="GKI2:GKJ2"/>
    <mergeCell ref="GKK2:GKL2"/>
    <mergeCell ref="GJO2:GJP2"/>
    <mergeCell ref="GJQ2:GJR2"/>
    <mergeCell ref="GJS2:GJT2"/>
    <mergeCell ref="GJU2:GJV2"/>
    <mergeCell ref="GJW2:GJX2"/>
    <mergeCell ref="GJY2:GJZ2"/>
    <mergeCell ref="GJC2:GJD2"/>
    <mergeCell ref="GJE2:GJF2"/>
    <mergeCell ref="GJG2:GJH2"/>
    <mergeCell ref="GJI2:GJJ2"/>
    <mergeCell ref="GJK2:GJL2"/>
    <mergeCell ref="GJM2:GJN2"/>
    <mergeCell ref="GIQ2:GIR2"/>
    <mergeCell ref="GIS2:GIT2"/>
    <mergeCell ref="GIU2:GIV2"/>
    <mergeCell ref="GIW2:GIX2"/>
    <mergeCell ref="GIY2:GIZ2"/>
    <mergeCell ref="GJA2:GJB2"/>
    <mergeCell ref="GIE2:GIF2"/>
    <mergeCell ref="GIG2:GIH2"/>
    <mergeCell ref="GII2:GIJ2"/>
    <mergeCell ref="GIK2:GIL2"/>
    <mergeCell ref="GIM2:GIN2"/>
    <mergeCell ref="GIO2:GIP2"/>
    <mergeCell ref="GHS2:GHT2"/>
    <mergeCell ref="GHU2:GHV2"/>
    <mergeCell ref="GHW2:GHX2"/>
    <mergeCell ref="GHY2:GHZ2"/>
    <mergeCell ref="GIA2:GIB2"/>
    <mergeCell ref="GIC2:GID2"/>
    <mergeCell ref="GHG2:GHH2"/>
    <mergeCell ref="GHI2:GHJ2"/>
    <mergeCell ref="GHK2:GHL2"/>
    <mergeCell ref="GHM2:GHN2"/>
    <mergeCell ref="GHO2:GHP2"/>
    <mergeCell ref="GHQ2:GHR2"/>
    <mergeCell ref="GGU2:GGV2"/>
    <mergeCell ref="GGW2:GGX2"/>
    <mergeCell ref="GGY2:GGZ2"/>
    <mergeCell ref="GHA2:GHB2"/>
    <mergeCell ref="GHC2:GHD2"/>
    <mergeCell ref="GHE2:GHF2"/>
    <mergeCell ref="GGI2:GGJ2"/>
    <mergeCell ref="GGK2:GGL2"/>
    <mergeCell ref="GGM2:GGN2"/>
    <mergeCell ref="GGO2:GGP2"/>
    <mergeCell ref="GGQ2:GGR2"/>
    <mergeCell ref="GGS2:GGT2"/>
    <mergeCell ref="GFW2:GFX2"/>
    <mergeCell ref="GFY2:GFZ2"/>
    <mergeCell ref="GGA2:GGB2"/>
    <mergeCell ref="GGC2:GGD2"/>
    <mergeCell ref="GGE2:GGF2"/>
    <mergeCell ref="GGG2:GGH2"/>
    <mergeCell ref="GFK2:GFL2"/>
    <mergeCell ref="GFM2:GFN2"/>
    <mergeCell ref="GFO2:GFP2"/>
    <mergeCell ref="GFQ2:GFR2"/>
    <mergeCell ref="GFS2:GFT2"/>
    <mergeCell ref="GFU2:GFV2"/>
    <mergeCell ref="GEY2:GEZ2"/>
    <mergeCell ref="GFA2:GFB2"/>
    <mergeCell ref="GFC2:GFD2"/>
    <mergeCell ref="GFE2:GFF2"/>
    <mergeCell ref="GFG2:GFH2"/>
    <mergeCell ref="GFI2:GFJ2"/>
    <mergeCell ref="GEM2:GEN2"/>
    <mergeCell ref="GEO2:GEP2"/>
    <mergeCell ref="GEQ2:GER2"/>
    <mergeCell ref="GES2:GET2"/>
    <mergeCell ref="GEU2:GEV2"/>
    <mergeCell ref="GEW2:GEX2"/>
    <mergeCell ref="GEA2:GEB2"/>
    <mergeCell ref="GEC2:GED2"/>
    <mergeCell ref="GEE2:GEF2"/>
    <mergeCell ref="GEG2:GEH2"/>
    <mergeCell ref="GEI2:GEJ2"/>
    <mergeCell ref="GEK2:GEL2"/>
    <mergeCell ref="GDO2:GDP2"/>
    <mergeCell ref="GDQ2:GDR2"/>
    <mergeCell ref="GDS2:GDT2"/>
    <mergeCell ref="GDU2:GDV2"/>
    <mergeCell ref="GDW2:GDX2"/>
    <mergeCell ref="GDY2:GDZ2"/>
    <mergeCell ref="GDC2:GDD2"/>
    <mergeCell ref="GDE2:GDF2"/>
    <mergeCell ref="GDG2:GDH2"/>
    <mergeCell ref="GDI2:GDJ2"/>
    <mergeCell ref="GDK2:GDL2"/>
    <mergeCell ref="GDM2:GDN2"/>
    <mergeCell ref="GCQ2:GCR2"/>
    <mergeCell ref="GCS2:GCT2"/>
    <mergeCell ref="GCU2:GCV2"/>
    <mergeCell ref="GCW2:GCX2"/>
    <mergeCell ref="GCY2:GCZ2"/>
    <mergeCell ref="GDA2:GDB2"/>
    <mergeCell ref="GCE2:GCF2"/>
    <mergeCell ref="GCG2:GCH2"/>
    <mergeCell ref="GCI2:GCJ2"/>
    <mergeCell ref="GCK2:GCL2"/>
    <mergeCell ref="GCM2:GCN2"/>
    <mergeCell ref="GCO2:GCP2"/>
    <mergeCell ref="GBS2:GBT2"/>
    <mergeCell ref="GBU2:GBV2"/>
    <mergeCell ref="GBW2:GBX2"/>
    <mergeCell ref="GBY2:GBZ2"/>
    <mergeCell ref="GCA2:GCB2"/>
    <mergeCell ref="GCC2:GCD2"/>
    <mergeCell ref="GBG2:GBH2"/>
    <mergeCell ref="GBI2:GBJ2"/>
    <mergeCell ref="GBK2:GBL2"/>
    <mergeCell ref="GBM2:GBN2"/>
    <mergeCell ref="GBO2:GBP2"/>
    <mergeCell ref="GBQ2:GBR2"/>
    <mergeCell ref="GAU2:GAV2"/>
    <mergeCell ref="GAW2:GAX2"/>
    <mergeCell ref="GAY2:GAZ2"/>
    <mergeCell ref="GBA2:GBB2"/>
    <mergeCell ref="GBC2:GBD2"/>
    <mergeCell ref="GBE2:GBF2"/>
    <mergeCell ref="GAI2:GAJ2"/>
    <mergeCell ref="GAK2:GAL2"/>
    <mergeCell ref="GAM2:GAN2"/>
    <mergeCell ref="GAO2:GAP2"/>
    <mergeCell ref="GAQ2:GAR2"/>
    <mergeCell ref="GAS2:GAT2"/>
    <mergeCell ref="FZW2:FZX2"/>
    <mergeCell ref="FZY2:FZZ2"/>
    <mergeCell ref="GAA2:GAB2"/>
    <mergeCell ref="GAC2:GAD2"/>
    <mergeCell ref="GAE2:GAF2"/>
    <mergeCell ref="GAG2:GAH2"/>
    <mergeCell ref="FZK2:FZL2"/>
    <mergeCell ref="FZM2:FZN2"/>
    <mergeCell ref="FZO2:FZP2"/>
    <mergeCell ref="FZQ2:FZR2"/>
    <mergeCell ref="FZS2:FZT2"/>
    <mergeCell ref="FZU2:FZV2"/>
    <mergeCell ref="FYY2:FYZ2"/>
    <mergeCell ref="FZA2:FZB2"/>
    <mergeCell ref="FZC2:FZD2"/>
    <mergeCell ref="FZE2:FZF2"/>
    <mergeCell ref="FZG2:FZH2"/>
    <mergeCell ref="FZI2:FZJ2"/>
    <mergeCell ref="FYM2:FYN2"/>
    <mergeCell ref="FYO2:FYP2"/>
    <mergeCell ref="FYQ2:FYR2"/>
    <mergeCell ref="FYS2:FYT2"/>
    <mergeCell ref="FYU2:FYV2"/>
    <mergeCell ref="FYW2:FYX2"/>
    <mergeCell ref="FYA2:FYB2"/>
    <mergeCell ref="FYC2:FYD2"/>
    <mergeCell ref="FYE2:FYF2"/>
    <mergeCell ref="FYG2:FYH2"/>
    <mergeCell ref="FYI2:FYJ2"/>
    <mergeCell ref="FYK2:FYL2"/>
    <mergeCell ref="FXO2:FXP2"/>
    <mergeCell ref="FXQ2:FXR2"/>
    <mergeCell ref="FXS2:FXT2"/>
    <mergeCell ref="FXU2:FXV2"/>
    <mergeCell ref="FXW2:FXX2"/>
    <mergeCell ref="FXY2:FXZ2"/>
    <mergeCell ref="FXC2:FXD2"/>
    <mergeCell ref="FXE2:FXF2"/>
    <mergeCell ref="FXG2:FXH2"/>
    <mergeCell ref="FXI2:FXJ2"/>
    <mergeCell ref="FXK2:FXL2"/>
    <mergeCell ref="FXM2:FXN2"/>
    <mergeCell ref="FWQ2:FWR2"/>
    <mergeCell ref="FWS2:FWT2"/>
    <mergeCell ref="FWU2:FWV2"/>
    <mergeCell ref="FWW2:FWX2"/>
    <mergeCell ref="FWY2:FWZ2"/>
    <mergeCell ref="FXA2:FXB2"/>
    <mergeCell ref="FWE2:FWF2"/>
    <mergeCell ref="FWG2:FWH2"/>
    <mergeCell ref="FWI2:FWJ2"/>
    <mergeCell ref="FWK2:FWL2"/>
    <mergeCell ref="FWM2:FWN2"/>
    <mergeCell ref="FWO2:FWP2"/>
    <mergeCell ref="FVS2:FVT2"/>
    <mergeCell ref="FVU2:FVV2"/>
    <mergeCell ref="FVW2:FVX2"/>
    <mergeCell ref="FVY2:FVZ2"/>
    <mergeCell ref="FWA2:FWB2"/>
    <mergeCell ref="FWC2:FWD2"/>
    <mergeCell ref="FVG2:FVH2"/>
    <mergeCell ref="FVI2:FVJ2"/>
    <mergeCell ref="FVK2:FVL2"/>
    <mergeCell ref="FVM2:FVN2"/>
    <mergeCell ref="FVO2:FVP2"/>
    <mergeCell ref="FVQ2:FVR2"/>
    <mergeCell ref="FUU2:FUV2"/>
    <mergeCell ref="FUW2:FUX2"/>
    <mergeCell ref="FUY2:FUZ2"/>
    <mergeCell ref="FVA2:FVB2"/>
    <mergeCell ref="FVC2:FVD2"/>
    <mergeCell ref="FVE2:FVF2"/>
    <mergeCell ref="FUI2:FUJ2"/>
    <mergeCell ref="FUK2:FUL2"/>
    <mergeCell ref="FUM2:FUN2"/>
    <mergeCell ref="FUO2:FUP2"/>
    <mergeCell ref="FUQ2:FUR2"/>
    <mergeCell ref="FUS2:FUT2"/>
    <mergeCell ref="FTW2:FTX2"/>
    <mergeCell ref="FTY2:FTZ2"/>
    <mergeCell ref="FUA2:FUB2"/>
    <mergeCell ref="FUC2:FUD2"/>
    <mergeCell ref="FUE2:FUF2"/>
    <mergeCell ref="FUG2:FUH2"/>
    <mergeCell ref="FTK2:FTL2"/>
    <mergeCell ref="FTM2:FTN2"/>
    <mergeCell ref="FTO2:FTP2"/>
    <mergeCell ref="FTQ2:FTR2"/>
    <mergeCell ref="FTS2:FTT2"/>
    <mergeCell ref="FTU2:FTV2"/>
    <mergeCell ref="FSY2:FSZ2"/>
    <mergeCell ref="FTA2:FTB2"/>
    <mergeCell ref="FTC2:FTD2"/>
    <mergeCell ref="FTE2:FTF2"/>
    <mergeCell ref="FTG2:FTH2"/>
    <mergeCell ref="FTI2:FTJ2"/>
    <mergeCell ref="FSM2:FSN2"/>
    <mergeCell ref="FSO2:FSP2"/>
    <mergeCell ref="FSQ2:FSR2"/>
    <mergeCell ref="FSS2:FST2"/>
    <mergeCell ref="FSU2:FSV2"/>
    <mergeCell ref="FSW2:FSX2"/>
    <mergeCell ref="FSA2:FSB2"/>
    <mergeCell ref="FSC2:FSD2"/>
    <mergeCell ref="FSE2:FSF2"/>
    <mergeCell ref="FSG2:FSH2"/>
    <mergeCell ref="FSI2:FSJ2"/>
    <mergeCell ref="FSK2:FSL2"/>
    <mergeCell ref="FRO2:FRP2"/>
    <mergeCell ref="FRQ2:FRR2"/>
    <mergeCell ref="FRS2:FRT2"/>
    <mergeCell ref="FRU2:FRV2"/>
    <mergeCell ref="FRW2:FRX2"/>
    <mergeCell ref="FRY2:FRZ2"/>
    <mergeCell ref="FRC2:FRD2"/>
    <mergeCell ref="FRE2:FRF2"/>
    <mergeCell ref="FRG2:FRH2"/>
    <mergeCell ref="FRI2:FRJ2"/>
    <mergeCell ref="FRK2:FRL2"/>
    <mergeCell ref="FRM2:FRN2"/>
    <mergeCell ref="FQQ2:FQR2"/>
    <mergeCell ref="FQS2:FQT2"/>
    <mergeCell ref="FQU2:FQV2"/>
    <mergeCell ref="FQW2:FQX2"/>
    <mergeCell ref="FQY2:FQZ2"/>
    <mergeCell ref="FRA2:FRB2"/>
    <mergeCell ref="FQE2:FQF2"/>
    <mergeCell ref="FQG2:FQH2"/>
    <mergeCell ref="FQI2:FQJ2"/>
    <mergeCell ref="FQK2:FQL2"/>
    <mergeCell ref="FQM2:FQN2"/>
    <mergeCell ref="FQO2:FQP2"/>
    <mergeCell ref="FPS2:FPT2"/>
    <mergeCell ref="FPU2:FPV2"/>
    <mergeCell ref="FPW2:FPX2"/>
    <mergeCell ref="FPY2:FPZ2"/>
    <mergeCell ref="FQA2:FQB2"/>
    <mergeCell ref="FQC2:FQD2"/>
    <mergeCell ref="FPG2:FPH2"/>
    <mergeCell ref="FPI2:FPJ2"/>
    <mergeCell ref="FPK2:FPL2"/>
    <mergeCell ref="FPM2:FPN2"/>
    <mergeCell ref="FPO2:FPP2"/>
    <mergeCell ref="FPQ2:FPR2"/>
    <mergeCell ref="FOU2:FOV2"/>
    <mergeCell ref="FOW2:FOX2"/>
    <mergeCell ref="FOY2:FOZ2"/>
    <mergeCell ref="FPA2:FPB2"/>
    <mergeCell ref="FPC2:FPD2"/>
    <mergeCell ref="FPE2:FPF2"/>
    <mergeCell ref="FOI2:FOJ2"/>
    <mergeCell ref="FOK2:FOL2"/>
    <mergeCell ref="FOM2:FON2"/>
    <mergeCell ref="FOO2:FOP2"/>
    <mergeCell ref="FOQ2:FOR2"/>
    <mergeCell ref="FOS2:FOT2"/>
    <mergeCell ref="FNW2:FNX2"/>
    <mergeCell ref="FNY2:FNZ2"/>
    <mergeCell ref="FOA2:FOB2"/>
    <mergeCell ref="FOC2:FOD2"/>
    <mergeCell ref="FOE2:FOF2"/>
    <mergeCell ref="FOG2:FOH2"/>
    <mergeCell ref="FNK2:FNL2"/>
    <mergeCell ref="FNM2:FNN2"/>
    <mergeCell ref="FNO2:FNP2"/>
    <mergeCell ref="FNQ2:FNR2"/>
    <mergeCell ref="FNS2:FNT2"/>
    <mergeCell ref="FNU2:FNV2"/>
    <mergeCell ref="FMY2:FMZ2"/>
    <mergeCell ref="FNA2:FNB2"/>
    <mergeCell ref="FNC2:FND2"/>
    <mergeCell ref="FNE2:FNF2"/>
    <mergeCell ref="FNG2:FNH2"/>
    <mergeCell ref="FNI2:FNJ2"/>
    <mergeCell ref="FMM2:FMN2"/>
    <mergeCell ref="FMO2:FMP2"/>
    <mergeCell ref="FMQ2:FMR2"/>
    <mergeCell ref="FMS2:FMT2"/>
    <mergeCell ref="FMU2:FMV2"/>
    <mergeCell ref="FMW2:FMX2"/>
    <mergeCell ref="FMA2:FMB2"/>
    <mergeCell ref="FMC2:FMD2"/>
    <mergeCell ref="FME2:FMF2"/>
    <mergeCell ref="FMG2:FMH2"/>
    <mergeCell ref="FMI2:FMJ2"/>
    <mergeCell ref="FMK2:FML2"/>
    <mergeCell ref="FLO2:FLP2"/>
    <mergeCell ref="FLQ2:FLR2"/>
    <mergeCell ref="FLS2:FLT2"/>
    <mergeCell ref="FLU2:FLV2"/>
    <mergeCell ref="FLW2:FLX2"/>
    <mergeCell ref="FLY2:FLZ2"/>
    <mergeCell ref="FLC2:FLD2"/>
    <mergeCell ref="FLE2:FLF2"/>
    <mergeCell ref="FLG2:FLH2"/>
    <mergeCell ref="FLI2:FLJ2"/>
    <mergeCell ref="FLK2:FLL2"/>
    <mergeCell ref="FLM2:FLN2"/>
    <mergeCell ref="FKQ2:FKR2"/>
    <mergeCell ref="FKS2:FKT2"/>
    <mergeCell ref="FKU2:FKV2"/>
    <mergeCell ref="FKW2:FKX2"/>
    <mergeCell ref="FKY2:FKZ2"/>
    <mergeCell ref="FLA2:FLB2"/>
    <mergeCell ref="FKE2:FKF2"/>
    <mergeCell ref="FKG2:FKH2"/>
    <mergeCell ref="FKI2:FKJ2"/>
    <mergeCell ref="FKK2:FKL2"/>
    <mergeCell ref="FKM2:FKN2"/>
    <mergeCell ref="FKO2:FKP2"/>
    <mergeCell ref="FJS2:FJT2"/>
    <mergeCell ref="FJU2:FJV2"/>
    <mergeCell ref="FJW2:FJX2"/>
    <mergeCell ref="FJY2:FJZ2"/>
    <mergeCell ref="FKA2:FKB2"/>
    <mergeCell ref="FKC2:FKD2"/>
    <mergeCell ref="FJG2:FJH2"/>
    <mergeCell ref="FJI2:FJJ2"/>
    <mergeCell ref="FJK2:FJL2"/>
    <mergeCell ref="FJM2:FJN2"/>
    <mergeCell ref="FJO2:FJP2"/>
    <mergeCell ref="FJQ2:FJR2"/>
    <mergeCell ref="FIU2:FIV2"/>
    <mergeCell ref="FIW2:FIX2"/>
    <mergeCell ref="FIY2:FIZ2"/>
    <mergeCell ref="FJA2:FJB2"/>
    <mergeCell ref="FJC2:FJD2"/>
    <mergeCell ref="FJE2:FJF2"/>
    <mergeCell ref="FII2:FIJ2"/>
    <mergeCell ref="FIK2:FIL2"/>
    <mergeCell ref="FIM2:FIN2"/>
    <mergeCell ref="FIO2:FIP2"/>
    <mergeCell ref="FIQ2:FIR2"/>
    <mergeCell ref="FIS2:FIT2"/>
    <mergeCell ref="FHW2:FHX2"/>
    <mergeCell ref="FHY2:FHZ2"/>
    <mergeCell ref="FIA2:FIB2"/>
    <mergeCell ref="FIC2:FID2"/>
    <mergeCell ref="FIE2:FIF2"/>
    <mergeCell ref="FIG2:FIH2"/>
    <mergeCell ref="FHK2:FHL2"/>
    <mergeCell ref="FHM2:FHN2"/>
    <mergeCell ref="FHO2:FHP2"/>
    <mergeCell ref="FHQ2:FHR2"/>
    <mergeCell ref="FHS2:FHT2"/>
    <mergeCell ref="FHU2:FHV2"/>
    <mergeCell ref="FGY2:FGZ2"/>
    <mergeCell ref="FHA2:FHB2"/>
    <mergeCell ref="FHC2:FHD2"/>
    <mergeCell ref="FHE2:FHF2"/>
    <mergeCell ref="FHG2:FHH2"/>
    <mergeCell ref="FHI2:FHJ2"/>
    <mergeCell ref="FGM2:FGN2"/>
    <mergeCell ref="FGO2:FGP2"/>
    <mergeCell ref="FGQ2:FGR2"/>
    <mergeCell ref="FGS2:FGT2"/>
    <mergeCell ref="FGU2:FGV2"/>
    <mergeCell ref="FGW2:FGX2"/>
    <mergeCell ref="FGA2:FGB2"/>
    <mergeCell ref="FGC2:FGD2"/>
    <mergeCell ref="FGE2:FGF2"/>
    <mergeCell ref="FGG2:FGH2"/>
    <mergeCell ref="FGI2:FGJ2"/>
    <mergeCell ref="FGK2:FGL2"/>
    <mergeCell ref="FFO2:FFP2"/>
    <mergeCell ref="FFQ2:FFR2"/>
    <mergeCell ref="FFS2:FFT2"/>
    <mergeCell ref="FFU2:FFV2"/>
    <mergeCell ref="FFW2:FFX2"/>
    <mergeCell ref="FFY2:FFZ2"/>
    <mergeCell ref="FFC2:FFD2"/>
    <mergeCell ref="FFE2:FFF2"/>
    <mergeCell ref="FFG2:FFH2"/>
    <mergeCell ref="FFI2:FFJ2"/>
    <mergeCell ref="FFK2:FFL2"/>
    <mergeCell ref="FFM2:FFN2"/>
    <mergeCell ref="FEQ2:FER2"/>
    <mergeCell ref="FES2:FET2"/>
    <mergeCell ref="FEU2:FEV2"/>
    <mergeCell ref="FEW2:FEX2"/>
    <mergeCell ref="FEY2:FEZ2"/>
    <mergeCell ref="FFA2:FFB2"/>
    <mergeCell ref="FEE2:FEF2"/>
    <mergeCell ref="FEG2:FEH2"/>
    <mergeCell ref="FEI2:FEJ2"/>
    <mergeCell ref="FEK2:FEL2"/>
    <mergeCell ref="FEM2:FEN2"/>
    <mergeCell ref="FEO2:FEP2"/>
    <mergeCell ref="FDS2:FDT2"/>
    <mergeCell ref="FDU2:FDV2"/>
    <mergeCell ref="FDW2:FDX2"/>
    <mergeCell ref="FDY2:FDZ2"/>
    <mergeCell ref="FEA2:FEB2"/>
    <mergeCell ref="FEC2:FED2"/>
    <mergeCell ref="FDG2:FDH2"/>
    <mergeCell ref="FDI2:FDJ2"/>
    <mergeCell ref="FDK2:FDL2"/>
    <mergeCell ref="FDM2:FDN2"/>
    <mergeCell ref="FDO2:FDP2"/>
    <mergeCell ref="FDQ2:FDR2"/>
    <mergeCell ref="FCU2:FCV2"/>
    <mergeCell ref="FCW2:FCX2"/>
    <mergeCell ref="FCY2:FCZ2"/>
    <mergeCell ref="FDA2:FDB2"/>
    <mergeCell ref="FDC2:FDD2"/>
    <mergeCell ref="FDE2:FDF2"/>
    <mergeCell ref="FCI2:FCJ2"/>
    <mergeCell ref="FCK2:FCL2"/>
    <mergeCell ref="FCM2:FCN2"/>
    <mergeCell ref="FCO2:FCP2"/>
    <mergeCell ref="FCQ2:FCR2"/>
    <mergeCell ref="FCS2:FCT2"/>
    <mergeCell ref="FBW2:FBX2"/>
    <mergeCell ref="FBY2:FBZ2"/>
    <mergeCell ref="FCA2:FCB2"/>
    <mergeCell ref="FCC2:FCD2"/>
    <mergeCell ref="FCE2:FCF2"/>
    <mergeCell ref="FCG2:FCH2"/>
    <mergeCell ref="FBK2:FBL2"/>
    <mergeCell ref="FBM2:FBN2"/>
    <mergeCell ref="FBO2:FBP2"/>
    <mergeCell ref="FBQ2:FBR2"/>
    <mergeCell ref="FBS2:FBT2"/>
    <mergeCell ref="FBU2:FBV2"/>
    <mergeCell ref="FAY2:FAZ2"/>
    <mergeCell ref="FBA2:FBB2"/>
    <mergeCell ref="FBC2:FBD2"/>
    <mergeCell ref="FBE2:FBF2"/>
    <mergeCell ref="FBG2:FBH2"/>
    <mergeCell ref="FBI2:FBJ2"/>
    <mergeCell ref="FAM2:FAN2"/>
    <mergeCell ref="FAO2:FAP2"/>
    <mergeCell ref="FAQ2:FAR2"/>
    <mergeCell ref="FAS2:FAT2"/>
    <mergeCell ref="FAU2:FAV2"/>
    <mergeCell ref="FAW2:FAX2"/>
    <mergeCell ref="FAA2:FAB2"/>
    <mergeCell ref="FAC2:FAD2"/>
    <mergeCell ref="FAE2:FAF2"/>
    <mergeCell ref="FAG2:FAH2"/>
    <mergeCell ref="FAI2:FAJ2"/>
    <mergeCell ref="FAK2:FAL2"/>
    <mergeCell ref="EZO2:EZP2"/>
    <mergeCell ref="EZQ2:EZR2"/>
    <mergeCell ref="EZS2:EZT2"/>
    <mergeCell ref="EZU2:EZV2"/>
    <mergeCell ref="EZW2:EZX2"/>
    <mergeCell ref="EZY2:EZZ2"/>
    <mergeCell ref="EZC2:EZD2"/>
    <mergeCell ref="EZE2:EZF2"/>
    <mergeCell ref="EZG2:EZH2"/>
    <mergeCell ref="EZI2:EZJ2"/>
    <mergeCell ref="EZK2:EZL2"/>
    <mergeCell ref="EZM2:EZN2"/>
    <mergeCell ref="EYQ2:EYR2"/>
    <mergeCell ref="EYS2:EYT2"/>
    <mergeCell ref="EYU2:EYV2"/>
    <mergeCell ref="EYW2:EYX2"/>
    <mergeCell ref="EYY2:EYZ2"/>
    <mergeCell ref="EZA2:EZB2"/>
    <mergeCell ref="EYE2:EYF2"/>
    <mergeCell ref="EYG2:EYH2"/>
    <mergeCell ref="EYI2:EYJ2"/>
    <mergeCell ref="EYK2:EYL2"/>
    <mergeCell ref="EYM2:EYN2"/>
    <mergeCell ref="EYO2:EYP2"/>
    <mergeCell ref="EXS2:EXT2"/>
    <mergeCell ref="EXU2:EXV2"/>
    <mergeCell ref="EXW2:EXX2"/>
    <mergeCell ref="EXY2:EXZ2"/>
    <mergeCell ref="EYA2:EYB2"/>
    <mergeCell ref="EYC2:EYD2"/>
    <mergeCell ref="EXG2:EXH2"/>
    <mergeCell ref="EXI2:EXJ2"/>
    <mergeCell ref="EXK2:EXL2"/>
    <mergeCell ref="EXM2:EXN2"/>
    <mergeCell ref="EXO2:EXP2"/>
    <mergeCell ref="EXQ2:EXR2"/>
    <mergeCell ref="EWU2:EWV2"/>
    <mergeCell ref="EWW2:EWX2"/>
    <mergeCell ref="EWY2:EWZ2"/>
    <mergeCell ref="EXA2:EXB2"/>
    <mergeCell ref="EXC2:EXD2"/>
    <mergeCell ref="EXE2:EXF2"/>
    <mergeCell ref="EWI2:EWJ2"/>
    <mergeCell ref="EWK2:EWL2"/>
    <mergeCell ref="EWM2:EWN2"/>
    <mergeCell ref="EWO2:EWP2"/>
    <mergeCell ref="EWQ2:EWR2"/>
    <mergeCell ref="EWS2:EWT2"/>
    <mergeCell ref="EVW2:EVX2"/>
    <mergeCell ref="EVY2:EVZ2"/>
    <mergeCell ref="EWA2:EWB2"/>
    <mergeCell ref="EWC2:EWD2"/>
    <mergeCell ref="EWE2:EWF2"/>
    <mergeCell ref="EWG2:EWH2"/>
    <mergeCell ref="EVK2:EVL2"/>
    <mergeCell ref="EVM2:EVN2"/>
    <mergeCell ref="EVO2:EVP2"/>
    <mergeCell ref="EVQ2:EVR2"/>
    <mergeCell ref="EVS2:EVT2"/>
    <mergeCell ref="EVU2:EVV2"/>
    <mergeCell ref="EUY2:EUZ2"/>
    <mergeCell ref="EVA2:EVB2"/>
    <mergeCell ref="EVC2:EVD2"/>
    <mergeCell ref="EVE2:EVF2"/>
    <mergeCell ref="EVG2:EVH2"/>
    <mergeCell ref="EVI2:EVJ2"/>
    <mergeCell ref="EUM2:EUN2"/>
    <mergeCell ref="EUO2:EUP2"/>
    <mergeCell ref="EUQ2:EUR2"/>
    <mergeCell ref="EUS2:EUT2"/>
    <mergeCell ref="EUU2:EUV2"/>
    <mergeCell ref="EUW2:EUX2"/>
    <mergeCell ref="EUA2:EUB2"/>
    <mergeCell ref="EUC2:EUD2"/>
    <mergeCell ref="EUE2:EUF2"/>
    <mergeCell ref="EUG2:EUH2"/>
    <mergeCell ref="EUI2:EUJ2"/>
    <mergeCell ref="EUK2:EUL2"/>
    <mergeCell ref="ETO2:ETP2"/>
    <mergeCell ref="ETQ2:ETR2"/>
    <mergeCell ref="ETS2:ETT2"/>
    <mergeCell ref="ETU2:ETV2"/>
    <mergeCell ref="ETW2:ETX2"/>
    <mergeCell ref="ETY2:ETZ2"/>
    <mergeCell ref="ETC2:ETD2"/>
    <mergeCell ref="ETE2:ETF2"/>
    <mergeCell ref="ETG2:ETH2"/>
    <mergeCell ref="ETI2:ETJ2"/>
    <mergeCell ref="ETK2:ETL2"/>
    <mergeCell ref="ETM2:ETN2"/>
    <mergeCell ref="ESQ2:ESR2"/>
    <mergeCell ref="ESS2:EST2"/>
    <mergeCell ref="ESU2:ESV2"/>
    <mergeCell ref="ESW2:ESX2"/>
    <mergeCell ref="ESY2:ESZ2"/>
    <mergeCell ref="ETA2:ETB2"/>
    <mergeCell ref="ESE2:ESF2"/>
    <mergeCell ref="ESG2:ESH2"/>
    <mergeCell ref="ESI2:ESJ2"/>
    <mergeCell ref="ESK2:ESL2"/>
    <mergeCell ref="ESM2:ESN2"/>
    <mergeCell ref="ESO2:ESP2"/>
    <mergeCell ref="ERS2:ERT2"/>
    <mergeCell ref="ERU2:ERV2"/>
    <mergeCell ref="ERW2:ERX2"/>
    <mergeCell ref="ERY2:ERZ2"/>
    <mergeCell ref="ESA2:ESB2"/>
    <mergeCell ref="ESC2:ESD2"/>
    <mergeCell ref="ERG2:ERH2"/>
    <mergeCell ref="ERI2:ERJ2"/>
    <mergeCell ref="ERK2:ERL2"/>
    <mergeCell ref="ERM2:ERN2"/>
    <mergeCell ref="ERO2:ERP2"/>
    <mergeCell ref="ERQ2:ERR2"/>
    <mergeCell ref="EQU2:EQV2"/>
    <mergeCell ref="EQW2:EQX2"/>
    <mergeCell ref="EQY2:EQZ2"/>
    <mergeCell ref="ERA2:ERB2"/>
    <mergeCell ref="ERC2:ERD2"/>
    <mergeCell ref="ERE2:ERF2"/>
    <mergeCell ref="EQI2:EQJ2"/>
    <mergeCell ref="EQK2:EQL2"/>
    <mergeCell ref="EQM2:EQN2"/>
    <mergeCell ref="EQO2:EQP2"/>
    <mergeCell ref="EQQ2:EQR2"/>
    <mergeCell ref="EQS2:EQT2"/>
    <mergeCell ref="EPW2:EPX2"/>
    <mergeCell ref="EPY2:EPZ2"/>
    <mergeCell ref="EQA2:EQB2"/>
    <mergeCell ref="EQC2:EQD2"/>
    <mergeCell ref="EQE2:EQF2"/>
    <mergeCell ref="EQG2:EQH2"/>
    <mergeCell ref="EPK2:EPL2"/>
    <mergeCell ref="EPM2:EPN2"/>
    <mergeCell ref="EPO2:EPP2"/>
    <mergeCell ref="EPQ2:EPR2"/>
    <mergeCell ref="EPS2:EPT2"/>
    <mergeCell ref="EPU2:EPV2"/>
    <mergeCell ref="EOY2:EOZ2"/>
    <mergeCell ref="EPA2:EPB2"/>
    <mergeCell ref="EPC2:EPD2"/>
    <mergeCell ref="EPE2:EPF2"/>
    <mergeCell ref="EPG2:EPH2"/>
    <mergeCell ref="EPI2:EPJ2"/>
    <mergeCell ref="EOM2:EON2"/>
    <mergeCell ref="EOO2:EOP2"/>
    <mergeCell ref="EOQ2:EOR2"/>
    <mergeCell ref="EOS2:EOT2"/>
    <mergeCell ref="EOU2:EOV2"/>
    <mergeCell ref="EOW2:EOX2"/>
    <mergeCell ref="EOA2:EOB2"/>
    <mergeCell ref="EOC2:EOD2"/>
    <mergeCell ref="EOE2:EOF2"/>
    <mergeCell ref="EOG2:EOH2"/>
    <mergeCell ref="EOI2:EOJ2"/>
    <mergeCell ref="EOK2:EOL2"/>
    <mergeCell ref="ENO2:ENP2"/>
    <mergeCell ref="ENQ2:ENR2"/>
    <mergeCell ref="ENS2:ENT2"/>
    <mergeCell ref="ENU2:ENV2"/>
    <mergeCell ref="ENW2:ENX2"/>
    <mergeCell ref="ENY2:ENZ2"/>
    <mergeCell ref="ENC2:END2"/>
    <mergeCell ref="ENE2:ENF2"/>
    <mergeCell ref="ENG2:ENH2"/>
    <mergeCell ref="ENI2:ENJ2"/>
    <mergeCell ref="ENK2:ENL2"/>
    <mergeCell ref="ENM2:ENN2"/>
    <mergeCell ref="EMQ2:EMR2"/>
    <mergeCell ref="EMS2:EMT2"/>
    <mergeCell ref="EMU2:EMV2"/>
    <mergeCell ref="EMW2:EMX2"/>
    <mergeCell ref="EMY2:EMZ2"/>
    <mergeCell ref="ENA2:ENB2"/>
    <mergeCell ref="EME2:EMF2"/>
    <mergeCell ref="EMG2:EMH2"/>
    <mergeCell ref="EMI2:EMJ2"/>
    <mergeCell ref="EMK2:EML2"/>
    <mergeCell ref="EMM2:EMN2"/>
    <mergeCell ref="EMO2:EMP2"/>
    <mergeCell ref="ELS2:ELT2"/>
    <mergeCell ref="ELU2:ELV2"/>
    <mergeCell ref="ELW2:ELX2"/>
    <mergeCell ref="ELY2:ELZ2"/>
    <mergeCell ref="EMA2:EMB2"/>
    <mergeCell ref="EMC2:EMD2"/>
    <mergeCell ref="ELG2:ELH2"/>
    <mergeCell ref="ELI2:ELJ2"/>
    <mergeCell ref="ELK2:ELL2"/>
    <mergeCell ref="ELM2:ELN2"/>
    <mergeCell ref="ELO2:ELP2"/>
    <mergeCell ref="ELQ2:ELR2"/>
    <mergeCell ref="EKU2:EKV2"/>
    <mergeCell ref="EKW2:EKX2"/>
    <mergeCell ref="EKY2:EKZ2"/>
    <mergeCell ref="ELA2:ELB2"/>
    <mergeCell ref="ELC2:ELD2"/>
    <mergeCell ref="ELE2:ELF2"/>
    <mergeCell ref="EKI2:EKJ2"/>
    <mergeCell ref="EKK2:EKL2"/>
    <mergeCell ref="EKM2:EKN2"/>
    <mergeCell ref="EKO2:EKP2"/>
    <mergeCell ref="EKQ2:EKR2"/>
    <mergeCell ref="EKS2:EKT2"/>
    <mergeCell ref="EJW2:EJX2"/>
    <mergeCell ref="EJY2:EJZ2"/>
    <mergeCell ref="EKA2:EKB2"/>
    <mergeCell ref="EKC2:EKD2"/>
    <mergeCell ref="EKE2:EKF2"/>
    <mergeCell ref="EKG2:EKH2"/>
    <mergeCell ref="EJK2:EJL2"/>
    <mergeCell ref="EJM2:EJN2"/>
    <mergeCell ref="EJO2:EJP2"/>
    <mergeCell ref="EJQ2:EJR2"/>
    <mergeCell ref="EJS2:EJT2"/>
    <mergeCell ref="EJU2:EJV2"/>
    <mergeCell ref="EIY2:EIZ2"/>
    <mergeCell ref="EJA2:EJB2"/>
    <mergeCell ref="EJC2:EJD2"/>
    <mergeCell ref="EJE2:EJF2"/>
    <mergeCell ref="EJG2:EJH2"/>
    <mergeCell ref="EJI2:EJJ2"/>
    <mergeCell ref="EIM2:EIN2"/>
    <mergeCell ref="EIO2:EIP2"/>
    <mergeCell ref="EIQ2:EIR2"/>
    <mergeCell ref="EIS2:EIT2"/>
    <mergeCell ref="EIU2:EIV2"/>
    <mergeCell ref="EIW2:EIX2"/>
    <mergeCell ref="EIA2:EIB2"/>
    <mergeCell ref="EIC2:EID2"/>
    <mergeCell ref="EIE2:EIF2"/>
    <mergeCell ref="EIG2:EIH2"/>
    <mergeCell ref="EII2:EIJ2"/>
    <mergeCell ref="EIK2:EIL2"/>
    <mergeCell ref="EHO2:EHP2"/>
    <mergeCell ref="EHQ2:EHR2"/>
    <mergeCell ref="EHS2:EHT2"/>
    <mergeCell ref="EHU2:EHV2"/>
    <mergeCell ref="EHW2:EHX2"/>
    <mergeCell ref="EHY2:EHZ2"/>
    <mergeCell ref="EHC2:EHD2"/>
    <mergeCell ref="EHE2:EHF2"/>
    <mergeCell ref="EHG2:EHH2"/>
    <mergeCell ref="EHI2:EHJ2"/>
    <mergeCell ref="EHK2:EHL2"/>
    <mergeCell ref="EHM2:EHN2"/>
    <mergeCell ref="EGQ2:EGR2"/>
    <mergeCell ref="EGS2:EGT2"/>
    <mergeCell ref="EGU2:EGV2"/>
    <mergeCell ref="EGW2:EGX2"/>
    <mergeCell ref="EGY2:EGZ2"/>
    <mergeCell ref="EHA2:EHB2"/>
    <mergeCell ref="EGE2:EGF2"/>
    <mergeCell ref="EGG2:EGH2"/>
    <mergeCell ref="EGI2:EGJ2"/>
    <mergeCell ref="EGK2:EGL2"/>
    <mergeCell ref="EGM2:EGN2"/>
    <mergeCell ref="EGO2:EGP2"/>
    <mergeCell ref="EFS2:EFT2"/>
    <mergeCell ref="EFU2:EFV2"/>
    <mergeCell ref="EFW2:EFX2"/>
    <mergeCell ref="EFY2:EFZ2"/>
    <mergeCell ref="EGA2:EGB2"/>
    <mergeCell ref="EGC2:EGD2"/>
    <mergeCell ref="EFG2:EFH2"/>
    <mergeCell ref="EFI2:EFJ2"/>
    <mergeCell ref="EFK2:EFL2"/>
    <mergeCell ref="EFM2:EFN2"/>
    <mergeCell ref="EFO2:EFP2"/>
    <mergeCell ref="EFQ2:EFR2"/>
    <mergeCell ref="EEU2:EEV2"/>
    <mergeCell ref="EEW2:EEX2"/>
    <mergeCell ref="EEY2:EEZ2"/>
    <mergeCell ref="EFA2:EFB2"/>
    <mergeCell ref="EFC2:EFD2"/>
    <mergeCell ref="EFE2:EFF2"/>
    <mergeCell ref="EEI2:EEJ2"/>
    <mergeCell ref="EEK2:EEL2"/>
    <mergeCell ref="EEM2:EEN2"/>
    <mergeCell ref="EEO2:EEP2"/>
    <mergeCell ref="EEQ2:EER2"/>
    <mergeCell ref="EES2:EET2"/>
    <mergeCell ref="EDW2:EDX2"/>
    <mergeCell ref="EDY2:EDZ2"/>
    <mergeCell ref="EEA2:EEB2"/>
    <mergeCell ref="EEC2:EED2"/>
    <mergeCell ref="EEE2:EEF2"/>
    <mergeCell ref="EEG2:EEH2"/>
    <mergeCell ref="EDK2:EDL2"/>
    <mergeCell ref="EDM2:EDN2"/>
    <mergeCell ref="EDO2:EDP2"/>
    <mergeCell ref="EDQ2:EDR2"/>
    <mergeCell ref="EDS2:EDT2"/>
    <mergeCell ref="EDU2:EDV2"/>
    <mergeCell ref="ECY2:ECZ2"/>
    <mergeCell ref="EDA2:EDB2"/>
    <mergeCell ref="EDC2:EDD2"/>
    <mergeCell ref="EDE2:EDF2"/>
    <mergeCell ref="EDG2:EDH2"/>
    <mergeCell ref="EDI2:EDJ2"/>
    <mergeCell ref="ECM2:ECN2"/>
    <mergeCell ref="ECO2:ECP2"/>
    <mergeCell ref="ECQ2:ECR2"/>
    <mergeCell ref="ECS2:ECT2"/>
    <mergeCell ref="ECU2:ECV2"/>
    <mergeCell ref="ECW2:ECX2"/>
    <mergeCell ref="ECA2:ECB2"/>
    <mergeCell ref="ECC2:ECD2"/>
    <mergeCell ref="ECE2:ECF2"/>
    <mergeCell ref="ECG2:ECH2"/>
    <mergeCell ref="ECI2:ECJ2"/>
    <mergeCell ref="ECK2:ECL2"/>
    <mergeCell ref="EBO2:EBP2"/>
    <mergeCell ref="EBQ2:EBR2"/>
    <mergeCell ref="EBS2:EBT2"/>
    <mergeCell ref="EBU2:EBV2"/>
    <mergeCell ref="EBW2:EBX2"/>
    <mergeCell ref="EBY2:EBZ2"/>
    <mergeCell ref="EBC2:EBD2"/>
    <mergeCell ref="EBE2:EBF2"/>
    <mergeCell ref="EBG2:EBH2"/>
    <mergeCell ref="EBI2:EBJ2"/>
    <mergeCell ref="EBK2:EBL2"/>
    <mergeCell ref="EBM2:EBN2"/>
    <mergeCell ref="EAQ2:EAR2"/>
    <mergeCell ref="EAS2:EAT2"/>
    <mergeCell ref="EAU2:EAV2"/>
    <mergeCell ref="EAW2:EAX2"/>
    <mergeCell ref="EAY2:EAZ2"/>
    <mergeCell ref="EBA2:EBB2"/>
    <mergeCell ref="EAE2:EAF2"/>
    <mergeCell ref="EAG2:EAH2"/>
    <mergeCell ref="EAI2:EAJ2"/>
    <mergeCell ref="EAK2:EAL2"/>
    <mergeCell ref="EAM2:EAN2"/>
    <mergeCell ref="EAO2:EAP2"/>
    <mergeCell ref="DZS2:DZT2"/>
    <mergeCell ref="DZU2:DZV2"/>
    <mergeCell ref="DZW2:DZX2"/>
    <mergeCell ref="DZY2:DZZ2"/>
    <mergeCell ref="EAA2:EAB2"/>
    <mergeCell ref="EAC2:EAD2"/>
    <mergeCell ref="DZG2:DZH2"/>
    <mergeCell ref="DZI2:DZJ2"/>
    <mergeCell ref="DZK2:DZL2"/>
    <mergeCell ref="DZM2:DZN2"/>
    <mergeCell ref="DZO2:DZP2"/>
    <mergeCell ref="DZQ2:DZR2"/>
    <mergeCell ref="DYU2:DYV2"/>
    <mergeCell ref="DYW2:DYX2"/>
    <mergeCell ref="DYY2:DYZ2"/>
    <mergeCell ref="DZA2:DZB2"/>
    <mergeCell ref="DZC2:DZD2"/>
    <mergeCell ref="DZE2:DZF2"/>
    <mergeCell ref="DYI2:DYJ2"/>
    <mergeCell ref="DYK2:DYL2"/>
    <mergeCell ref="DYM2:DYN2"/>
    <mergeCell ref="DYO2:DYP2"/>
    <mergeCell ref="DYQ2:DYR2"/>
    <mergeCell ref="DYS2:DYT2"/>
    <mergeCell ref="DXW2:DXX2"/>
    <mergeCell ref="DXY2:DXZ2"/>
    <mergeCell ref="DYA2:DYB2"/>
    <mergeCell ref="DYC2:DYD2"/>
    <mergeCell ref="DYE2:DYF2"/>
    <mergeCell ref="DYG2:DYH2"/>
    <mergeCell ref="DXK2:DXL2"/>
    <mergeCell ref="DXM2:DXN2"/>
    <mergeCell ref="DXO2:DXP2"/>
    <mergeCell ref="DXQ2:DXR2"/>
    <mergeCell ref="DXS2:DXT2"/>
    <mergeCell ref="DXU2:DXV2"/>
    <mergeCell ref="DWY2:DWZ2"/>
    <mergeCell ref="DXA2:DXB2"/>
    <mergeCell ref="DXC2:DXD2"/>
    <mergeCell ref="DXE2:DXF2"/>
    <mergeCell ref="DXG2:DXH2"/>
    <mergeCell ref="DXI2:DXJ2"/>
    <mergeCell ref="DWM2:DWN2"/>
    <mergeCell ref="DWO2:DWP2"/>
    <mergeCell ref="DWQ2:DWR2"/>
    <mergeCell ref="DWS2:DWT2"/>
    <mergeCell ref="DWU2:DWV2"/>
    <mergeCell ref="DWW2:DWX2"/>
    <mergeCell ref="DWA2:DWB2"/>
    <mergeCell ref="DWC2:DWD2"/>
    <mergeCell ref="DWE2:DWF2"/>
    <mergeCell ref="DWG2:DWH2"/>
    <mergeCell ref="DWI2:DWJ2"/>
    <mergeCell ref="DWK2:DWL2"/>
    <mergeCell ref="DVO2:DVP2"/>
    <mergeCell ref="DVQ2:DVR2"/>
    <mergeCell ref="DVS2:DVT2"/>
    <mergeCell ref="DVU2:DVV2"/>
    <mergeCell ref="DVW2:DVX2"/>
    <mergeCell ref="DVY2:DVZ2"/>
    <mergeCell ref="DVC2:DVD2"/>
    <mergeCell ref="DVE2:DVF2"/>
    <mergeCell ref="DVG2:DVH2"/>
    <mergeCell ref="DVI2:DVJ2"/>
    <mergeCell ref="DVK2:DVL2"/>
    <mergeCell ref="DVM2:DVN2"/>
    <mergeCell ref="DUQ2:DUR2"/>
    <mergeCell ref="DUS2:DUT2"/>
    <mergeCell ref="DUU2:DUV2"/>
    <mergeCell ref="DUW2:DUX2"/>
    <mergeCell ref="DUY2:DUZ2"/>
    <mergeCell ref="DVA2:DVB2"/>
    <mergeCell ref="DUE2:DUF2"/>
    <mergeCell ref="DUG2:DUH2"/>
    <mergeCell ref="DUI2:DUJ2"/>
    <mergeCell ref="DUK2:DUL2"/>
    <mergeCell ref="DUM2:DUN2"/>
    <mergeCell ref="DUO2:DUP2"/>
    <mergeCell ref="DTS2:DTT2"/>
    <mergeCell ref="DTU2:DTV2"/>
    <mergeCell ref="DTW2:DTX2"/>
    <mergeCell ref="DTY2:DTZ2"/>
    <mergeCell ref="DUA2:DUB2"/>
    <mergeCell ref="DUC2:DUD2"/>
    <mergeCell ref="DTG2:DTH2"/>
    <mergeCell ref="DTI2:DTJ2"/>
    <mergeCell ref="DTK2:DTL2"/>
    <mergeCell ref="DTM2:DTN2"/>
    <mergeCell ref="DTO2:DTP2"/>
    <mergeCell ref="DTQ2:DTR2"/>
    <mergeCell ref="DSU2:DSV2"/>
    <mergeCell ref="DSW2:DSX2"/>
    <mergeCell ref="DSY2:DSZ2"/>
    <mergeCell ref="DTA2:DTB2"/>
    <mergeCell ref="DTC2:DTD2"/>
    <mergeCell ref="DTE2:DTF2"/>
    <mergeCell ref="DSI2:DSJ2"/>
    <mergeCell ref="DSK2:DSL2"/>
    <mergeCell ref="DSM2:DSN2"/>
    <mergeCell ref="DSO2:DSP2"/>
    <mergeCell ref="DSQ2:DSR2"/>
    <mergeCell ref="DSS2:DST2"/>
    <mergeCell ref="DRW2:DRX2"/>
    <mergeCell ref="DRY2:DRZ2"/>
    <mergeCell ref="DSA2:DSB2"/>
    <mergeCell ref="DSC2:DSD2"/>
    <mergeCell ref="DSE2:DSF2"/>
    <mergeCell ref="DSG2:DSH2"/>
    <mergeCell ref="DRK2:DRL2"/>
    <mergeCell ref="DRM2:DRN2"/>
    <mergeCell ref="DRO2:DRP2"/>
    <mergeCell ref="DRQ2:DRR2"/>
    <mergeCell ref="DRS2:DRT2"/>
    <mergeCell ref="DRU2:DRV2"/>
    <mergeCell ref="DQY2:DQZ2"/>
    <mergeCell ref="DRA2:DRB2"/>
    <mergeCell ref="DRC2:DRD2"/>
    <mergeCell ref="DRE2:DRF2"/>
    <mergeCell ref="DRG2:DRH2"/>
    <mergeCell ref="DRI2:DRJ2"/>
    <mergeCell ref="DQM2:DQN2"/>
    <mergeCell ref="DQO2:DQP2"/>
    <mergeCell ref="DQQ2:DQR2"/>
    <mergeCell ref="DQS2:DQT2"/>
    <mergeCell ref="DQU2:DQV2"/>
    <mergeCell ref="DQW2:DQX2"/>
    <mergeCell ref="DQA2:DQB2"/>
    <mergeCell ref="DQC2:DQD2"/>
    <mergeCell ref="DQE2:DQF2"/>
    <mergeCell ref="DQG2:DQH2"/>
    <mergeCell ref="DQI2:DQJ2"/>
    <mergeCell ref="DQK2:DQL2"/>
    <mergeCell ref="DPO2:DPP2"/>
    <mergeCell ref="DPQ2:DPR2"/>
    <mergeCell ref="DPS2:DPT2"/>
    <mergeCell ref="DPU2:DPV2"/>
    <mergeCell ref="DPW2:DPX2"/>
    <mergeCell ref="DPY2:DPZ2"/>
    <mergeCell ref="DPC2:DPD2"/>
    <mergeCell ref="DPE2:DPF2"/>
    <mergeCell ref="DPG2:DPH2"/>
    <mergeCell ref="DPI2:DPJ2"/>
    <mergeCell ref="DPK2:DPL2"/>
    <mergeCell ref="DPM2:DPN2"/>
    <mergeCell ref="DOQ2:DOR2"/>
    <mergeCell ref="DOS2:DOT2"/>
    <mergeCell ref="DOU2:DOV2"/>
    <mergeCell ref="DOW2:DOX2"/>
    <mergeCell ref="DOY2:DOZ2"/>
    <mergeCell ref="DPA2:DPB2"/>
    <mergeCell ref="DOE2:DOF2"/>
    <mergeCell ref="DOG2:DOH2"/>
    <mergeCell ref="DOI2:DOJ2"/>
    <mergeCell ref="DOK2:DOL2"/>
    <mergeCell ref="DOM2:DON2"/>
    <mergeCell ref="DOO2:DOP2"/>
    <mergeCell ref="DNS2:DNT2"/>
    <mergeCell ref="DNU2:DNV2"/>
    <mergeCell ref="DNW2:DNX2"/>
    <mergeCell ref="DNY2:DNZ2"/>
    <mergeCell ref="DOA2:DOB2"/>
    <mergeCell ref="DOC2:DOD2"/>
    <mergeCell ref="DNG2:DNH2"/>
    <mergeCell ref="DNI2:DNJ2"/>
    <mergeCell ref="DNK2:DNL2"/>
    <mergeCell ref="DNM2:DNN2"/>
    <mergeCell ref="DNO2:DNP2"/>
    <mergeCell ref="DNQ2:DNR2"/>
    <mergeCell ref="DMU2:DMV2"/>
    <mergeCell ref="DMW2:DMX2"/>
    <mergeCell ref="DMY2:DMZ2"/>
    <mergeCell ref="DNA2:DNB2"/>
    <mergeCell ref="DNC2:DND2"/>
    <mergeCell ref="DNE2:DNF2"/>
    <mergeCell ref="DMI2:DMJ2"/>
    <mergeCell ref="DMK2:DML2"/>
    <mergeCell ref="DMM2:DMN2"/>
    <mergeCell ref="DMO2:DMP2"/>
    <mergeCell ref="DMQ2:DMR2"/>
    <mergeCell ref="DMS2:DMT2"/>
    <mergeCell ref="DLW2:DLX2"/>
    <mergeCell ref="DLY2:DLZ2"/>
    <mergeCell ref="DMA2:DMB2"/>
    <mergeCell ref="DMC2:DMD2"/>
    <mergeCell ref="DME2:DMF2"/>
    <mergeCell ref="DMG2:DMH2"/>
    <mergeCell ref="DLK2:DLL2"/>
    <mergeCell ref="DLM2:DLN2"/>
    <mergeCell ref="DLO2:DLP2"/>
    <mergeCell ref="DLQ2:DLR2"/>
    <mergeCell ref="DLS2:DLT2"/>
    <mergeCell ref="DLU2:DLV2"/>
    <mergeCell ref="DKY2:DKZ2"/>
    <mergeCell ref="DLA2:DLB2"/>
    <mergeCell ref="DLC2:DLD2"/>
    <mergeCell ref="DLE2:DLF2"/>
    <mergeCell ref="DLG2:DLH2"/>
    <mergeCell ref="DLI2:DLJ2"/>
    <mergeCell ref="DKM2:DKN2"/>
    <mergeCell ref="DKO2:DKP2"/>
    <mergeCell ref="DKQ2:DKR2"/>
    <mergeCell ref="DKS2:DKT2"/>
    <mergeCell ref="DKU2:DKV2"/>
    <mergeCell ref="DKW2:DKX2"/>
    <mergeCell ref="DKA2:DKB2"/>
    <mergeCell ref="DKC2:DKD2"/>
    <mergeCell ref="DKE2:DKF2"/>
    <mergeCell ref="DKG2:DKH2"/>
    <mergeCell ref="DKI2:DKJ2"/>
    <mergeCell ref="DKK2:DKL2"/>
    <mergeCell ref="DJO2:DJP2"/>
    <mergeCell ref="DJQ2:DJR2"/>
    <mergeCell ref="DJS2:DJT2"/>
    <mergeCell ref="DJU2:DJV2"/>
    <mergeCell ref="DJW2:DJX2"/>
    <mergeCell ref="DJY2:DJZ2"/>
    <mergeCell ref="DJC2:DJD2"/>
    <mergeCell ref="DJE2:DJF2"/>
    <mergeCell ref="DJG2:DJH2"/>
    <mergeCell ref="DJI2:DJJ2"/>
    <mergeCell ref="DJK2:DJL2"/>
    <mergeCell ref="DJM2:DJN2"/>
    <mergeCell ref="DIQ2:DIR2"/>
    <mergeCell ref="DIS2:DIT2"/>
    <mergeCell ref="DIU2:DIV2"/>
    <mergeCell ref="DIW2:DIX2"/>
    <mergeCell ref="DIY2:DIZ2"/>
    <mergeCell ref="DJA2:DJB2"/>
    <mergeCell ref="DIE2:DIF2"/>
    <mergeCell ref="DIG2:DIH2"/>
    <mergeCell ref="DII2:DIJ2"/>
    <mergeCell ref="DIK2:DIL2"/>
    <mergeCell ref="DIM2:DIN2"/>
    <mergeCell ref="DIO2:DIP2"/>
    <mergeCell ref="DHS2:DHT2"/>
    <mergeCell ref="DHU2:DHV2"/>
    <mergeCell ref="DHW2:DHX2"/>
    <mergeCell ref="DHY2:DHZ2"/>
    <mergeCell ref="DIA2:DIB2"/>
    <mergeCell ref="DIC2:DID2"/>
    <mergeCell ref="DHG2:DHH2"/>
    <mergeCell ref="DHI2:DHJ2"/>
    <mergeCell ref="DHK2:DHL2"/>
    <mergeCell ref="DHM2:DHN2"/>
    <mergeCell ref="DHO2:DHP2"/>
    <mergeCell ref="DHQ2:DHR2"/>
    <mergeCell ref="DGU2:DGV2"/>
    <mergeCell ref="DGW2:DGX2"/>
    <mergeCell ref="DGY2:DGZ2"/>
    <mergeCell ref="DHA2:DHB2"/>
    <mergeCell ref="DHC2:DHD2"/>
    <mergeCell ref="DHE2:DHF2"/>
    <mergeCell ref="DGI2:DGJ2"/>
    <mergeCell ref="DGK2:DGL2"/>
    <mergeCell ref="DGM2:DGN2"/>
    <mergeCell ref="DGO2:DGP2"/>
    <mergeCell ref="DGQ2:DGR2"/>
    <mergeCell ref="DGS2:DGT2"/>
    <mergeCell ref="DFW2:DFX2"/>
    <mergeCell ref="DFY2:DFZ2"/>
    <mergeCell ref="DGA2:DGB2"/>
    <mergeCell ref="DGC2:DGD2"/>
    <mergeCell ref="DGE2:DGF2"/>
    <mergeCell ref="DGG2:DGH2"/>
    <mergeCell ref="DFK2:DFL2"/>
    <mergeCell ref="DFM2:DFN2"/>
    <mergeCell ref="DFO2:DFP2"/>
    <mergeCell ref="DFQ2:DFR2"/>
    <mergeCell ref="DFS2:DFT2"/>
    <mergeCell ref="DFU2:DFV2"/>
    <mergeCell ref="DEY2:DEZ2"/>
    <mergeCell ref="DFA2:DFB2"/>
    <mergeCell ref="DFC2:DFD2"/>
    <mergeCell ref="DFE2:DFF2"/>
    <mergeCell ref="DFG2:DFH2"/>
    <mergeCell ref="DFI2:DFJ2"/>
    <mergeCell ref="DEM2:DEN2"/>
    <mergeCell ref="DEO2:DEP2"/>
    <mergeCell ref="DEQ2:DER2"/>
    <mergeCell ref="DES2:DET2"/>
    <mergeCell ref="DEU2:DEV2"/>
    <mergeCell ref="DEW2:DEX2"/>
    <mergeCell ref="DEA2:DEB2"/>
    <mergeCell ref="DEC2:DED2"/>
    <mergeCell ref="DEE2:DEF2"/>
    <mergeCell ref="DEG2:DEH2"/>
    <mergeCell ref="DEI2:DEJ2"/>
    <mergeCell ref="DEK2:DEL2"/>
    <mergeCell ref="DDO2:DDP2"/>
    <mergeCell ref="DDQ2:DDR2"/>
    <mergeCell ref="DDS2:DDT2"/>
    <mergeCell ref="DDU2:DDV2"/>
    <mergeCell ref="DDW2:DDX2"/>
    <mergeCell ref="DDY2:DDZ2"/>
    <mergeCell ref="DDC2:DDD2"/>
    <mergeCell ref="DDE2:DDF2"/>
    <mergeCell ref="DDG2:DDH2"/>
    <mergeCell ref="DDI2:DDJ2"/>
    <mergeCell ref="DDK2:DDL2"/>
    <mergeCell ref="DDM2:DDN2"/>
    <mergeCell ref="DCQ2:DCR2"/>
    <mergeCell ref="DCS2:DCT2"/>
    <mergeCell ref="DCU2:DCV2"/>
    <mergeCell ref="DCW2:DCX2"/>
    <mergeCell ref="DCY2:DCZ2"/>
    <mergeCell ref="DDA2:DDB2"/>
    <mergeCell ref="DCE2:DCF2"/>
    <mergeCell ref="DCG2:DCH2"/>
    <mergeCell ref="DCI2:DCJ2"/>
    <mergeCell ref="DCK2:DCL2"/>
    <mergeCell ref="DCM2:DCN2"/>
    <mergeCell ref="DCO2:DCP2"/>
    <mergeCell ref="DBS2:DBT2"/>
    <mergeCell ref="DBU2:DBV2"/>
    <mergeCell ref="DBW2:DBX2"/>
    <mergeCell ref="DBY2:DBZ2"/>
    <mergeCell ref="DCA2:DCB2"/>
    <mergeCell ref="DCC2:DCD2"/>
    <mergeCell ref="DBG2:DBH2"/>
    <mergeCell ref="DBI2:DBJ2"/>
    <mergeCell ref="DBK2:DBL2"/>
    <mergeCell ref="DBM2:DBN2"/>
    <mergeCell ref="DBO2:DBP2"/>
    <mergeCell ref="DBQ2:DBR2"/>
    <mergeCell ref="DAU2:DAV2"/>
    <mergeCell ref="DAW2:DAX2"/>
    <mergeCell ref="DAY2:DAZ2"/>
    <mergeCell ref="DBA2:DBB2"/>
    <mergeCell ref="DBC2:DBD2"/>
    <mergeCell ref="DBE2:DBF2"/>
    <mergeCell ref="DAI2:DAJ2"/>
    <mergeCell ref="DAK2:DAL2"/>
    <mergeCell ref="DAM2:DAN2"/>
    <mergeCell ref="DAO2:DAP2"/>
    <mergeCell ref="DAQ2:DAR2"/>
    <mergeCell ref="DAS2:DAT2"/>
    <mergeCell ref="CZW2:CZX2"/>
    <mergeCell ref="CZY2:CZZ2"/>
    <mergeCell ref="DAA2:DAB2"/>
    <mergeCell ref="DAC2:DAD2"/>
    <mergeCell ref="DAE2:DAF2"/>
    <mergeCell ref="DAG2:DAH2"/>
    <mergeCell ref="CZK2:CZL2"/>
    <mergeCell ref="CZM2:CZN2"/>
    <mergeCell ref="CZO2:CZP2"/>
    <mergeCell ref="CZQ2:CZR2"/>
    <mergeCell ref="CZS2:CZT2"/>
    <mergeCell ref="CZU2:CZV2"/>
    <mergeCell ref="CYY2:CYZ2"/>
    <mergeCell ref="CZA2:CZB2"/>
    <mergeCell ref="CZC2:CZD2"/>
    <mergeCell ref="CZE2:CZF2"/>
    <mergeCell ref="CZG2:CZH2"/>
    <mergeCell ref="CZI2:CZJ2"/>
    <mergeCell ref="CYM2:CYN2"/>
    <mergeCell ref="CYO2:CYP2"/>
    <mergeCell ref="CYQ2:CYR2"/>
    <mergeCell ref="CYS2:CYT2"/>
    <mergeCell ref="CYU2:CYV2"/>
    <mergeCell ref="CYW2:CYX2"/>
    <mergeCell ref="CYA2:CYB2"/>
    <mergeCell ref="CYC2:CYD2"/>
    <mergeCell ref="CYE2:CYF2"/>
    <mergeCell ref="CYG2:CYH2"/>
    <mergeCell ref="CYI2:CYJ2"/>
    <mergeCell ref="CYK2:CYL2"/>
    <mergeCell ref="CXO2:CXP2"/>
    <mergeCell ref="CXQ2:CXR2"/>
    <mergeCell ref="CXS2:CXT2"/>
    <mergeCell ref="CXU2:CXV2"/>
    <mergeCell ref="CXW2:CXX2"/>
    <mergeCell ref="CXY2:CXZ2"/>
    <mergeCell ref="CXC2:CXD2"/>
    <mergeCell ref="CXE2:CXF2"/>
    <mergeCell ref="CXG2:CXH2"/>
    <mergeCell ref="CXI2:CXJ2"/>
    <mergeCell ref="CXK2:CXL2"/>
    <mergeCell ref="CXM2:CXN2"/>
    <mergeCell ref="CWQ2:CWR2"/>
    <mergeCell ref="CWS2:CWT2"/>
    <mergeCell ref="CWU2:CWV2"/>
    <mergeCell ref="CWW2:CWX2"/>
    <mergeCell ref="CWY2:CWZ2"/>
    <mergeCell ref="CXA2:CXB2"/>
    <mergeCell ref="CWE2:CWF2"/>
    <mergeCell ref="CWG2:CWH2"/>
    <mergeCell ref="CWI2:CWJ2"/>
    <mergeCell ref="CWK2:CWL2"/>
    <mergeCell ref="CWM2:CWN2"/>
    <mergeCell ref="CWO2:CWP2"/>
    <mergeCell ref="CVS2:CVT2"/>
    <mergeCell ref="CVU2:CVV2"/>
    <mergeCell ref="CVW2:CVX2"/>
    <mergeCell ref="CVY2:CVZ2"/>
    <mergeCell ref="CWA2:CWB2"/>
    <mergeCell ref="CWC2:CWD2"/>
    <mergeCell ref="CVG2:CVH2"/>
    <mergeCell ref="CVI2:CVJ2"/>
    <mergeCell ref="CVK2:CVL2"/>
    <mergeCell ref="CVM2:CVN2"/>
    <mergeCell ref="CVO2:CVP2"/>
    <mergeCell ref="CVQ2:CVR2"/>
    <mergeCell ref="CUU2:CUV2"/>
    <mergeCell ref="CUW2:CUX2"/>
    <mergeCell ref="CUY2:CUZ2"/>
    <mergeCell ref="CVA2:CVB2"/>
    <mergeCell ref="CVC2:CVD2"/>
    <mergeCell ref="CVE2:CVF2"/>
    <mergeCell ref="CUI2:CUJ2"/>
    <mergeCell ref="CUK2:CUL2"/>
    <mergeCell ref="CUM2:CUN2"/>
    <mergeCell ref="CUO2:CUP2"/>
    <mergeCell ref="CUQ2:CUR2"/>
    <mergeCell ref="CUS2:CUT2"/>
    <mergeCell ref="CTW2:CTX2"/>
    <mergeCell ref="CTY2:CTZ2"/>
    <mergeCell ref="CUA2:CUB2"/>
    <mergeCell ref="CUC2:CUD2"/>
    <mergeCell ref="CUE2:CUF2"/>
    <mergeCell ref="CUG2:CUH2"/>
    <mergeCell ref="CTK2:CTL2"/>
    <mergeCell ref="CTM2:CTN2"/>
    <mergeCell ref="CTO2:CTP2"/>
    <mergeCell ref="CTQ2:CTR2"/>
    <mergeCell ref="CTS2:CTT2"/>
    <mergeCell ref="CTU2:CTV2"/>
    <mergeCell ref="CSY2:CSZ2"/>
    <mergeCell ref="CTA2:CTB2"/>
    <mergeCell ref="CTC2:CTD2"/>
    <mergeCell ref="CTE2:CTF2"/>
    <mergeCell ref="CTG2:CTH2"/>
    <mergeCell ref="CTI2:CTJ2"/>
    <mergeCell ref="CSM2:CSN2"/>
    <mergeCell ref="CSO2:CSP2"/>
    <mergeCell ref="CSQ2:CSR2"/>
    <mergeCell ref="CSS2:CST2"/>
    <mergeCell ref="CSU2:CSV2"/>
    <mergeCell ref="CSW2:CSX2"/>
    <mergeCell ref="CSA2:CSB2"/>
    <mergeCell ref="CSC2:CSD2"/>
    <mergeCell ref="CSE2:CSF2"/>
    <mergeCell ref="CSG2:CSH2"/>
    <mergeCell ref="CSI2:CSJ2"/>
    <mergeCell ref="CSK2:CSL2"/>
    <mergeCell ref="CRO2:CRP2"/>
    <mergeCell ref="CRQ2:CRR2"/>
    <mergeCell ref="CRS2:CRT2"/>
    <mergeCell ref="CRU2:CRV2"/>
    <mergeCell ref="CRW2:CRX2"/>
    <mergeCell ref="CRY2:CRZ2"/>
    <mergeCell ref="CRC2:CRD2"/>
    <mergeCell ref="CRE2:CRF2"/>
    <mergeCell ref="CRG2:CRH2"/>
    <mergeCell ref="CRI2:CRJ2"/>
    <mergeCell ref="CRK2:CRL2"/>
    <mergeCell ref="CRM2:CRN2"/>
    <mergeCell ref="CQQ2:CQR2"/>
    <mergeCell ref="CQS2:CQT2"/>
    <mergeCell ref="CQU2:CQV2"/>
    <mergeCell ref="CQW2:CQX2"/>
    <mergeCell ref="CQY2:CQZ2"/>
    <mergeCell ref="CRA2:CRB2"/>
    <mergeCell ref="CQE2:CQF2"/>
    <mergeCell ref="CQG2:CQH2"/>
    <mergeCell ref="CQI2:CQJ2"/>
    <mergeCell ref="CQK2:CQL2"/>
    <mergeCell ref="CQM2:CQN2"/>
    <mergeCell ref="CQO2:CQP2"/>
    <mergeCell ref="CPS2:CPT2"/>
    <mergeCell ref="CPU2:CPV2"/>
    <mergeCell ref="CPW2:CPX2"/>
    <mergeCell ref="CPY2:CPZ2"/>
    <mergeCell ref="CQA2:CQB2"/>
    <mergeCell ref="CQC2:CQD2"/>
    <mergeCell ref="CPG2:CPH2"/>
    <mergeCell ref="CPI2:CPJ2"/>
    <mergeCell ref="CPK2:CPL2"/>
    <mergeCell ref="CPM2:CPN2"/>
    <mergeCell ref="CPO2:CPP2"/>
    <mergeCell ref="CPQ2:CPR2"/>
    <mergeCell ref="COU2:COV2"/>
    <mergeCell ref="COW2:COX2"/>
    <mergeCell ref="COY2:COZ2"/>
    <mergeCell ref="CPA2:CPB2"/>
    <mergeCell ref="CPC2:CPD2"/>
    <mergeCell ref="CPE2:CPF2"/>
    <mergeCell ref="COI2:COJ2"/>
    <mergeCell ref="COK2:COL2"/>
    <mergeCell ref="COM2:CON2"/>
    <mergeCell ref="COO2:COP2"/>
    <mergeCell ref="COQ2:COR2"/>
    <mergeCell ref="COS2:COT2"/>
    <mergeCell ref="CNW2:CNX2"/>
    <mergeCell ref="CNY2:CNZ2"/>
    <mergeCell ref="COA2:COB2"/>
    <mergeCell ref="COC2:COD2"/>
    <mergeCell ref="COE2:COF2"/>
    <mergeCell ref="COG2:COH2"/>
    <mergeCell ref="CNK2:CNL2"/>
    <mergeCell ref="CNM2:CNN2"/>
    <mergeCell ref="CNO2:CNP2"/>
    <mergeCell ref="CNQ2:CNR2"/>
    <mergeCell ref="CNS2:CNT2"/>
    <mergeCell ref="CNU2:CNV2"/>
    <mergeCell ref="CMY2:CMZ2"/>
    <mergeCell ref="CNA2:CNB2"/>
    <mergeCell ref="CNC2:CND2"/>
    <mergeCell ref="CNE2:CNF2"/>
    <mergeCell ref="CNG2:CNH2"/>
    <mergeCell ref="CNI2:CNJ2"/>
    <mergeCell ref="CMM2:CMN2"/>
    <mergeCell ref="CMO2:CMP2"/>
    <mergeCell ref="CMQ2:CMR2"/>
    <mergeCell ref="CMS2:CMT2"/>
    <mergeCell ref="CMU2:CMV2"/>
    <mergeCell ref="CMW2:CMX2"/>
    <mergeCell ref="CMA2:CMB2"/>
    <mergeCell ref="CMC2:CMD2"/>
    <mergeCell ref="CME2:CMF2"/>
    <mergeCell ref="CMG2:CMH2"/>
    <mergeCell ref="CMI2:CMJ2"/>
    <mergeCell ref="CMK2:CML2"/>
    <mergeCell ref="CLO2:CLP2"/>
    <mergeCell ref="CLQ2:CLR2"/>
    <mergeCell ref="CLS2:CLT2"/>
    <mergeCell ref="CLU2:CLV2"/>
    <mergeCell ref="CLW2:CLX2"/>
    <mergeCell ref="CLY2:CLZ2"/>
    <mergeCell ref="CLC2:CLD2"/>
    <mergeCell ref="CLE2:CLF2"/>
    <mergeCell ref="CLG2:CLH2"/>
    <mergeCell ref="CLI2:CLJ2"/>
    <mergeCell ref="CLK2:CLL2"/>
    <mergeCell ref="CLM2:CLN2"/>
    <mergeCell ref="CKQ2:CKR2"/>
    <mergeCell ref="CKS2:CKT2"/>
    <mergeCell ref="CKU2:CKV2"/>
    <mergeCell ref="CKW2:CKX2"/>
    <mergeCell ref="CKY2:CKZ2"/>
    <mergeCell ref="CLA2:CLB2"/>
    <mergeCell ref="CKE2:CKF2"/>
    <mergeCell ref="CKG2:CKH2"/>
    <mergeCell ref="CKI2:CKJ2"/>
    <mergeCell ref="CKK2:CKL2"/>
    <mergeCell ref="CKM2:CKN2"/>
    <mergeCell ref="CKO2:CKP2"/>
    <mergeCell ref="CJS2:CJT2"/>
    <mergeCell ref="CJU2:CJV2"/>
    <mergeCell ref="CJW2:CJX2"/>
    <mergeCell ref="CJY2:CJZ2"/>
    <mergeCell ref="CKA2:CKB2"/>
    <mergeCell ref="CKC2:CKD2"/>
    <mergeCell ref="CJG2:CJH2"/>
    <mergeCell ref="CJI2:CJJ2"/>
    <mergeCell ref="CJK2:CJL2"/>
    <mergeCell ref="CJM2:CJN2"/>
    <mergeCell ref="CJO2:CJP2"/>
    <mergeCell ref="CJQ2:CJR2"/>
    <mergeCell ref="CIU2:CIV2"/>
    <mergeCell ref="CIW2:CIX2"/>
    <mergeCell ref="CIY2:CIZ2"/>
    <mergeCell ref="CJA2:CJB2"/>
    <mergeCell ref="CJC2:CJD2"/>
    <mergeCell ref="CJE2:CJF2"/>
    <mergeCell ref="CII2:CIJ2"/>
    <mergeCell ref="CIK2:CIL2"/>
    <mergeCell ref="CIM2:CIN2"/>
    <mergeCell ref="CIO2:CIP2"/>
    <mergeCell ref="CIQ2:CIR2"/>
    <mergeCell ref="CIS2:CIT2"/>
    <mergeCell ref="CHW2:CHX2"/>
    <mergeCell ref="CHY2:CHZ2"/>
    <mergeCell ref="CIA2:CIB2"/>
    <mergeCell ref="CIC2:CID2"/>
    <mergeCell ref="CIE2:CIF2"/>
    <mergeCell ref="CIG2:CIH2"/>
    <mergeCell ref="CHK2:CHL2"/>
    <mergeCell ref="CHM2:CHN2"/>
    <mergeCell ref="CHO2:CHP2"/>
    <mergeCell ref="CHQ2:CHR2"/>
    <mergeCell ref="CHS2:CHT2"/>
    <mergeCell ref="CHU2:CHV2"/>
    <mergeCell ref="CGY2:CGZ2"/>
    <mergeCell ref="CHA2:CHB2"/>
    <mergeCell ref="CHC2:CHD2"/>
    <mergeCell ref="CHE2:CHF2"/>
    <mergeCell ref="CHG2:CHH2"/>
    <mergeCell ref="CHI2:CHJ2"/>
    <mergeCell ref="CGM2:CGN2"/>
    <mergeCell ref="CGO2:CGP2"/>
    <mergeCell ref="CGQ2:CGR2"/>
    <mergeCell ref="CGS2:CGT2"/>
    <mergeCell ref="CGU2:CGV2"/>
    <mergeCell ref="CGW2:CGX2"/>
    <mergeCell ref="CGA2:CGB2"/>
    <mergeCell ref="CGC2:CGD2"/>
    <mergeCell ref="CGE2:CGF2"/>
    <mergeCell ref="CGG2:CGH2"/>
    <mergeCell ref="CGI2:CGJ2"/>
    <mergeCell ref="CGK2:CGL2"/>
    <mergeCell ref="CFO2:CFP2"/>
    <mergeCell ref="CFQ2:CFR2"/>
    <mergeCell ref="CFS2:CFT2"/>
    <mergeCell ref="CFU2:CFV2"/>
    <mergeCell ref="CFW2:CFX2"/>
    <mergeCell ref="CFY2:CFZ2"/>
    <mergeCell ref="CFC2:CFD2"/>
    <mergeCell ref="CFE2:CFF2"/>
    <mergeCell ref="CFG2:CFH2"/>
    <mergeCell ref="CFI2:CFJ2"/>
    <mergeCell ref="CFK2:CFL2"/>
    <mergeCell ref="CFM2:CFN2"/>
    <mergeCell ref="CEQ2:CER2"/>
    <mergeCell ref="CES2:CET2"/>
    <mergeCell ref="CEU2:CEV2"/>
    <mergeCell ref="CEW2:CEX2"/>
    <mergeCell ref="CEY2:CEZ2"/>
    <mergeCell ref="CFA2:CFB2"/>
    <mergeCell ref="CEE2:CEF2"/>
    <mergeCell ref="CEG2:CEH2"/>
    <mergeCell ref="CEI2:CEJ2"/>
    <mergeCell ref="CEK2:CEL2"/>
    <mergeCell ref="CEM2:CEN2"/>
    <mergeCell ref="CEO2:CEP2"/>
    <mergeCell ref="CDS2:CDT2"/>
    <mergeCell ref="CDU2:CDV2"/>
    <mergeCell ref="CDW2:CDX2"/>
    <mergeCell ref="CDY2:CDZ2"/>
    <mergeCell ref="CEA2:CEB2"/>
    <mergeCell ref="CEC2:CED2"/>
    <mergeCell ref="CDG2:CDH2"/>
    <mergeCell ref="CDI2:CDJ2"/>
    <mergeCell ref="CDK2:CDL2"/>
    <mergeCell ref="CDM2:CDN2"/>
    <mergeCell ref="CDO2:CDP2"/>
    <mergeCell ref="CDQ2:CDR2"/>
    <mergeCell ref="CCU2:CCV2"/>
    <mergeCell ref="CCW2:CCX2"/>
    <mergeCell ref="CCY2:CCZ2"/>
    <mergeCell ref="CDA2:CDB2"/>
    <mergeCell ref="CDC2:CDD2"/>
    <mergeCell ref="CDE2:CDF2"/>
    <mergeCell ref="CCI2:CCJ2"/>
    <mergeCell ref="CCK2:CCL2"/>
    <mergeCell ref="CCM2:CCN2"/>
    <mergeCell ref="CCO2:CCP2"/>
    <mergeCell ref="CCQ2:CCR2"/>
    <mergeCell ref="CCS2:CCT2"/>
    <mergeCell ref="CBW2:CBX2"/>
    <mergeCell ref="CBY2:CBZ2"/>
    <mergeCell ref="CCA2:CCB2"/>
    <mergeCell ref="CCC2:CCD2"/>
    <mergeCell ref="CCE2:CCF2"/>
    <mergeCell ref="CCG2:CCH2"/>
    <mergeCell ref="CBK2:CBL2"/>
    <mergeCell ref="CBM2:CBN2"/>
    <mergeCell ref="CBO2:CBP2"/>
    <mergeCell ref="CBQ2:CBR2"/>
    <mergeCell ref="CBS2:CBT2"/>
    <mergeCell ref="CBU2:CBV2"/>
    <mergeCell ref="CAY2:CAZ2"/>
    <mergeCell ref="CBA2:CBB2"/>
    <mergeCell ref="CBC2:CBD2"/>
    <mergeCell ref="CBE2:CBF2"/>
    <mergeCell ref="CBG2:CBH2"/>
    <mergeCell ref="CBI2:CBJ2"/>
    <mergeCell ref="CAM2:CAN2"/>
    <mergeCell ref="CAO2:CAP2"/>
    <mergeCell ref="CAQ2:CAR2"/>
    <mergeCell ref="CAS2:CAT2"/>
    <mergeCell ref="CAU2:CAV2"/>
    <mergeCell ref="CAW2:CAX2"/>
    <mergeCell ref="CAA2:CAB2"/>
    <mergeCell ref="CAC2:CAD2"/>
    <mergeCell ref="CAE2:CAF2"/>
    <mergeCell ref="CAG2:CAH2"/>
    <mergeCell ref="CAI2:CAJ2"/>
    <mergeCell ref="CAK2:CAL2"/>
    <mergeCell ref="BZO2:BZP2"/>
    <mergeCell ref="BZQ2:BZR2"/>
    <mergeCell ref="BZS2:BZT2"/>
    <mergeCell ref="BZU2:BZV2"/>
    <mergeCell ref="BZW2:BZX2"/>
    <mergeCell ref="BZY2:BZZ2"/>
    <mergeCell ref="BZC2:BZD2"/>
    <mergeCell ref="BZE2:BZF2"/>
    <mergeCell ref="BZG2:BZH2"/>
    <mergeCell ref="BZI2:BZJ2"/>
    <mergeCell ref="BZK2:BZL2"/>
    <mergeCell ref="BZM2:BZN2"/>
    <mergeCell ref="BYQ2:BYR2"/>
    <mergeCell ref="BYS2:BYT2"/>
    <mergeCell ref="BYU2:BYV2"/>
    <mergeCell ref="BYW2:BYX2"/>
    <mergeCell ref="BYY2:BYZ2"/>
    <mergeCell ref="BZA2:BZB2"/>
    <mergeCell ref="BYE2:BYF2"/>
    <mergeCell ref="BYG2:BYH2"/>
    <mergeCell ref="BYI2:BYJ2"/>
    <mergeCell ref="BYK2:BYL2"/>
    <mergeCell ref="BYM2:BYN2"/>
    <mergeCell ref="BYO2:BYP2"/>
    <mergeCell ref="BXS2:BXT2"/>
    <mergeCell ref="BXU2:BXV2"/>
    <mergeCell ref="BXW2:BXX2"/>
    <mergeCell ref="BXY2:BXZ2"/>
    <mergeCell ref="BYA2:BYB2"/>
    <mergeCell ref="BYC2:BYD2"/>
    <mergeCell ref="BXG2:BXH2"/>
    <mergeCell ref="BXI2:BXJ2"/>
    <mergeCell ref="BXK2:BXL2"/>
    <mergeCell ref="BXM2:BXN2"/>
    <mergeCell ref="BXO2:BXP2"/>
    <mergeCell ref="BXQ2:BXR2"/>
    <mergeCell ref="BWU2:BWV2"/>
    <mergeCell ref="BWW2:BWX2"/>
    <mergeCell ref="BWY2:BWZ2"/>
    <mergeCell ref="BXA2:BXB2"/>
    <mergeCell ref="BXC2:BXD2"/>
    <mergeCell ref="BXE2:BXF2"/>
    <mergeCell ref="BWI2:BWJ2"/>
    <mergeCell ref="BWK2:BWL2"/>
    <mergeCell ref="BWM2:BWN2"/>
    <mergeCell ref="BWO2:BWP2"/>
    <mergeCell ref="BWQ2:BWR2"/>
    <mergeCell ref="BWS2:BWT2"/>
    <mergeCell ref="BVW2:BVX2"/>
    <mergeCell ref="BVY2:BVZ2"/>
    <mergeCell ref="BWA2:BWB2"/>
    <mergeCell ref="BWC2:BWD2"/>
    <mergeCell ref="BWE2:BWF2"/>
    <mergeCell ref="BWG2:BWH2"/>
    <mergeCell ref="BVK2:BVL2"/>
    <mergeCell ref="BVM2:BVN2"/>
    <mergeCell ref="BVO2:BVP2"/>
    <mergeCell ref="BVQ2:BVR2"/>
    <mergeCell ref="BVS2:BVT2"/>
    <mergeCell ref="BVU2:BVV2"/>
    <mergeCell ref="BUY2:BUZ2"/>
    <mergeCell ref="BVA2:BVB2"/>
    <mergeCell ref="BVC2:BVD2"/>
    <mergeCell ref="BVE2:BVF2"/>
    <mergeCell ref="BVG2:BVH2"/>
    <mergeCell ref="BVI2:BVJ2"/>
    <mergeCell ref="BUM2:BUN2"/>
    <mergeCell ref="BUO2:BUP2"/>
    <mergeCell ref="BUQ2:BUR2"/>
    <mergeCell ref="BUS2:BUT2"/>
    <mergeCell ref="BUU2:BUV2"/>
    <mergeCell ref="BUW2:BUX2"/>
    <mergeCell ref="BUA2:BUB2"/>
    <mergeCell ref="BUC2:BUD2"/>
    <mergeCell ref="BUE2:BUF2"/>
    <mergeCell ref="BUG2:BUH2"/>
    <mergeCell ref="BUI2:BUJ2"/>
    <mergeCell ref="BUK2:BUL2"/>
    <mergeCell ref="BTO2:BTP2"/>
    <mergeCell ref="BTQ2:BTR2"/>
    <mergeCell ref="BTS2:BTT2"/>
    <mergeCell ref="BTU2:BTV2"/>
    <mergeCell ref="BTW2:BTX2"/>
    <mergeCell ref="BTY2:BTZ2"/>
    <mergeCell ref="BTC2:BTD2"/>
    <mergeCell ref="BTE2:BTF2"/>
    <mergeCell ref="BTG2:BTH2"/>
    <mergeCell ref="BTI2:BTJ2"/>
    <mergeCell ref="BTK2:BTL2"/>
    <mergeCell ref="BTM2:BTN2"/>
    <mergeCell ref="BSQ2:BSR2"/>
    <mergeCell ref="BSS2:BST2"/>
    <mergeCell ref="BSU2:BSV2"/>
    <mergeCell ref="BSW2:BSX2"/>
    <mergeCell ref="BSY2:BSZ2"/>
    <mergeCell ref="BTA2:BTB2"/>
    <mergeCell ref="BSE2:BSF2"/>
    <mergeCell ref="BSG2:BSH2"/>
    <mergeCell ref="BSI2:BSJ2"/>
    <mergeCell ref="BSK2:BSL2"/>
    <mergeCell ref="BSM2:BSN2"/>
    <mergeCell ref="BSO2:BSP2"/>
    <mergeCell ref="BRS2:BRT2"/>
    <mergeCell ref="BRU2:BRV2"/>
    <mergeCell ref="BRW2:BRX2"/>
    <mergeCell ref="BRY2:BRZ2"/>
    <mergeCell ref="BSA2:BSB2"/>
    <mergeCell ref="BSC2:BSD2"/>
    <mergeCell ref="BRG2:BRH2"/>
    <mergeCell ref="BRI2:BRJ2"/>
    <mergeCell ref="BRK2:BRL2"/>
    <mergeCell ref="BRM2:BRN2"/>
    <mergeCell ref="BRO2:BRP2"/>
    <mergeCell ref="BRQ2:BRR2"/>
    <mergeCell ref="BQU2:BQV2"/>
    <mergeCell ref="BQW2:BQX2"/>
    <mergeCell ref="BQY2:BQZ2"/>
    <mergeCell ref="BRA2:BRB2"/>
    <mergeCell ref="BRC2:BRD2"/>
    <mergeCell ref="BRE2:BRF2"/>
    <mergeCell ref="BQI2:BQJ2"/>
    <mergeCell ref="BQK2:BQL2"/>
    <mergeCell ref="BQM2:BQN2"/>
    <mergeCell ref="BQO2:BQP2"/>
    <mergeCell ref="BQQ2:BQR2"/>
    <mergeCell ref="BQS2:BQT2"/>
    <mergeCell ref="BPW2:BPX2"/>
    <mergeCell ref="BPY2:BPZ2"/>
    <mergeCell ref="BQA2:BQB2"/>
    <mergeCell ref="BQC2:BQD2"/>
    <mergeCell ref="BQE2:BQF2"/>
    <mergeCell ref="BQG2:BQH2"/>
    <mergeCell ref="BPK2:BPL2"/>
    <mergeCell ref="BPM2:BPN2"/>
    <mergeCell ref="BPO2:BPP2"/>
    <mergeCell ref="BPQ2:BPR2"/>
    <mergeCell ref="BPS2:BPT2"/>
    <mergeCell ref="BPU2:BPV2"/>
    <mergeCell ref="BOY2:BOZ2"/>
    <mergeCell ref="BPA2:BPB2"/>
    <mergeCell ref="BPC2:BPD2"/>
    <mergeCell ref="BPE2:BPF2"/>
    <mergeCell ref="BPG2:BPH2"/>
    <mergeCell ref="BPI2:BPJ2"/>
    <mergeCell ref="BOM2:BON2"/>
    <mergeCell ref="BOO2:BOP2"/>
    <mergeCell ref="BOQ2:BOR2"/>
    <mergeCell ref="BOS2:BOT2"/>
    <mergeCell ref="BOU2:BOV2"/>
    <mergeCell ref="BOW2:BOX2"/>
    <mergeCell ref="BOA2:BOB2"/>
    <mergeCell ref="BOC2:BOD2"/>
    <mergeCell ref="BOE2:BOF2"/>
    <mergeCell ref="BOG2:BOH2"/>
    <mergeCell ref="BOI2:BOJ2"/>
    <mergeCell ref="BOK2:BOL2"/>
    <mergeCell ref="BNO2:BNP2"/>
    <mergeCell ref="BNQ2:BNR2"/>
    <mergeCell ref="BNS2:BNT2"/>
    <mergeCell ref="BNU2:BNV2"/>
    <mergeCell ref="BNW2:BNX2"/>
    <mergeCell ref="BNY2:BNZ2"/>
    <mergeCell ref="BNC2:BND2"/>
    <mergeCell ref="BNE2:BNF2"/>
    <mergeCell ref="BNG2:BNH2"/>
    <mergeCell ref="BNI2:BNJ2"/>
    <mergeCell ref="BNK2:BNL2"/>
    <mergeCell ref="BNM2:BNN2"/>
    <mergeCell ref="BMQ2:BMR2"/>
    <mergeCell ref="BMS2:BMT2"/>
    <mergeCell ref="BMU2:BMV2"/>
    <mergeCell ref="BMW2:BMX2"/>
    <mergeCell ref="BMY2:BMZ2"/>
    <mergeCell ref="BNA2:BNB2"/>
    <mergeCell ref="BME2:BMF2"/>
    <mergeCell ref="BMG2:BMH2"/>
    <mergeCell ref="BMI2:BMJ2"/>
    <mergeCell ref="BMK2:BML2"/>
    <mergeCell ref="BMM2:BMN2"/>
    <mergeCell ref="BMO2:BMP2"/>
    <mergeCell ref="BLS2:BLT2"/>
    <mergeCell ref="BLU2:BLV2"/>
    <mergeCell ref="BLW2:BLX2"/>
    <mergeCell ref="BLY2:BLZ2"/>
    <mergeCell ref="BMA2:BMB2"/>
    <mergeCell ref="BMC2:BMD2"/>
    <mergeCell ref="BLG2:BLH2"/>
    <mergeCell ref="BLI2:BLJ2"/>
    <mergeCell ref="BLK2:BLL2"/>
    <mergeCell ref="BLM2:BLN2"/>
    <mergeCell ref="BLO2:BLP2"/>
    <mergeCell ref="BLQ2:BLR2"/>
    <mergeCell ref="BKU2:BKV2"/>
    <mergeCell ref="BKW2:BKX2"/>
    <mergeCell ref="BKY2:BKZ2"/>
    <mergeCell ref="BLA2:BLB2"/>
    <mergeCell ref="BLC2:BLD2"/>
    <mergeCell ref="BLE2:BLF2"/>
    <mergeCell ref="BKI2:BKJ2"/>
    <mergeCell ref="BKK2:BKL2"/>
    <mergeCell ref="BKM2:BKN2"/>
    <mergeCell ref="BKO2:BKP2"/>
    <mergeCell ref="BKQ2:BKR2"/>
    <mergeCell ref="BKS2:BKT2"/>
    <mergeCell ref="BJW2:BJX2"/>
    <mergeCell ref="BJY2:BJZ2"/>
    <mergeCell ref="BKA2:BKB2"/>
    <mergeCell ref="BKC2:BKD2"/>
    <mergeCell ref="BKE2:BKF2"/>
    <mergeCell ref="BKG2:BKH2"/>
    <mergeCell ref="BJK2:BJL2"/>
    <mergeCell ref="BJM2:BJN2"/>
    <mergeCell ref="BJO2:BJP2"/>
    <mergeCell ref="BJQ2:BJR2"/>
    <mergeCell ref="BJS2:BJT2"/>
    <mergeCell ref="BJU2:BJV2"/>
    <mergeCell ref="BIY2:BIZ2"/>
    <mergeCell ref="BJA2:BJB2"/>
    <mergeCell ref="BJC2:BJD2"/>
    <mergeCell ref="BJE2:BJF2"/>
    <mergeCell ref="BJG2:BJH2"/>
    <mergeCell ref="BJI2:BJJ2"/>
    <mergeCell ref="BIM2:BIN2"/>
    <mergeCell ref="BIO2:BIP2"/>
    <mergeCell ref="BIQ2:BIR2"/>
    <mergeCell ref="BIS2:BIT2"/>
    <mergeCell ref="BIU2:BIV2"/>
    <mergeCell ref="BIW2:BIX2"/>
    <mergeCell ref="BIA2:BIB2"/>
    <mergeCell ref="BIC2:BID2"/>
    <mergeCell ref="BIE2:BIF2"/>
    <mergeCell ref="BIG2:BIH2"/>
    <mergeCell ref="BII2:BIJ2"/>
    <mergeCell ref="BIK2:BIL2"/>
    <mergeCell ref="BHO2:BHP2"/>
    <mergeCell ref="BHQ2:BHR2"/>
    <mergeCell ref="BHS2:BHT2"/>
    <mergeCell ref="BHU2:BHV2"/>
    <mergeCell ref="BHW2:BHX2"/>
    <mergeCell ref="BHY2:BHZ2"/>
    <mergeCell ref="BHC2:BHD2"/>
    <mergeCell ref="BHE2:BHF2"/>
    <mergeCell ref="BHG2:BHH2"/>
    <mergeCell ref="BHI2:BHJ2"/>
    <mergeCell ref="BHK2:BHL2"/>
    <mergeCell ref="BHM2:BHN2"/>
    <mergeCell ref="BGQ2:BGR2"/>
    <mergeCell ref="BGS2:BGT2"/>
    <mergeCell ref="BGU2:BGV2"/>
    <mergeCell ref="BGW2:BGX2"/>
    <mergeCell ref="BGY2:BGZ2"/>
    <mergeCell ref="BHA2:BHB2"/>
    <mergeCell ref="BGE2:BGF2"/>
    <mergeCell ref="BGG2:BGH2"/>
    <mergeCell ref="BGI2:BGJ2"/>
    <mergeCell ref="BGK2:BGL2"/>
    <mergeCell ref="BGM2:BGN2"/>
    <mergeCell ref="BGO2:BGP2"/>
    <mergeCell ref="BFS2:BFT2"/>
    <mergeCell ref="BFU2:BFV2"/>
    <mergeCell ref="BFW2:BFX2"/>
    <mergeCell ref="BFY2:BFZ2"/>
    <mergeCell ref="BGA2:BGB2"/>
    <mergeCell ref="BGC2:BGD2"/>
    <mergeCell ref="BFG2:BFH2"/>
    <mergeCell ref="BFI2:BFJ2"/>
    <mergeCell ref="BFK2:BFL2"/>
    <mergeCell ref="BFM2:BFN2"/>
    <mergeCell ref="BFO2:BFP2"/>
    <mergeCell ref="BFQ2:BFR2"/>
    <mergeCell ref="BEU2:BEV2"/>
    <mergeCell ref="BEW2:BEX2"/>
    <mergeCell ref="BEY2:BEZ2"/>
    <mergeCell ref="BFA2:BFB2"/>
    <mergeCell ref="BFC2:BFD2"/>
    <mergeCell ref="BFE2:BFF2"/>
    <mergeCell ref="BEI2:BEJ2"/>
    <mergeCell ref="BEK2:BEL2"/>
    <mergeCell ref="BEM2:BEN2"/>
    <mergeCell ref="BEO2:BEP2"/>
    <mergeCell ref="BEQ2:BER2"/>
    <mergeCell ref="BES2:BET2"/>
    <mergeCell ref="BDW2:BDX2"/>
    <mergeCell ref="BDY2:BDZ2"/>
    <mergeCell ref="BEA2:BEB2"/>
    <mergeCell ref="BEC2:BED2"/>
    <mergeCell ref="BEE2:BEF2"/>
    <mergeCell ref="BEG2:BEH2"/>
    <mergeCell ref="BDK2:BDL2"/>
    <mergeCell ref="BDM2:BDN2"/>
    <mergeCell ref="BDO2:BDP2"/>
    <mergeCell ref="BDQ2:BDR2"/>
    <mergeCell ref="BDS2:BDT2"/>
    <mergeCell ref="BDU2:BDV2"/>
    <mergeCell ref="BCY2:BCZ2"/>
    <mergeCell ref="BDA2:BDB2"/>
    <mergeCell ref="BDC2:BDD2"/>
    <mergeCell ref="BDE2:BDF2"/>
    <mergeCell ref="BDG2:BDH2"/>
    <mergeCell ref="BDI2:BDJ2"/>
    <mergeCell ref="BCM2:BCN2"/>
    <mergeCell ref="BCO2:BCP2"/>
    <mergeCell ref="BCQ2:BCR2"/>
    <mergeCell ref="BCS2:BCT2"/>
    <mergeCell ref="BCU2:BCV2"/>
    <mergeCell ref="BCW2:BCX2"/>
    <mergeCell ref="BCA2:BCB2"/>
    <mergeCell ref="BCC2:BCD2"/>
    <mergeCell ref="BCE2:BCF2"/>
    <mergeCell ref="BCG2:BCH2"/>
    <mergeCell ref="BCI2:BCJ2"/>
    <mergeCell ref="BCK2:BCL2"/>
    <mergeCell ref="BBO2:BBP2"/>
    <mergeCell ref="BBQ2:BBR2"/>
    <mergeCell ref="BBS2:BBT2"/>
    <mergeCell ref="BBU2:BBV2"/>
    <mergeCell ref="BBW2:BBX2"/>
    <mergeCell ref="BBY2:BBZ2"/>
    <mergeCell ref="BBC2:BBD2"/>
    <mergeCell ref="BBE2:BBF2"/>
    <mergeCell ref="BBG2:BBH2"/>
    <mergeCell ref="BBI2:BBJ2"/>
    <mergeCell ref="BBK2:BBL2"/>
    <mergeCell ref="BBM2:BBN2"/>
    <mergeCell ref="BAQ2:BAR2"/>
    <mergeCell ref="BAS2:BAT2"/>
    <mergeCell ref="BAU2:BAV2"/>
    <mergeCell ref="BAW2:BAX2"/>
    <mergeCell ref="BAY2:BAZ2"/>
    <mergeCell ref="BBA2:BBB2"/>
    <mergeCell ref="BAE2:BAF2"/>
    <mergeCell ref="BAG2:BAH2"/>
    <mergeCell ref="BAI2:BAJ2"/>
    <mergeCell ref="BAK2:BAL2"/>
    <mergeCell ref="BAM2:BAN2"/>
    <mergeCell ref="BAO2:BAP2"/>
    <mergeCell ref="AZS2:AZT2"/>
    <mergeCell ref="AZU2:AZV2"/>
    <mergeCell ref="AZW2:AZX2"/>
    <mergeCell ref="AZY2:AZZ2"/>
    <mergeCell ref="BAA2:BAB2"/>
    <mergeCell ref="BAC2:BAD2"/>
    <mergeCell ref="AZG2:AZH2"/>
    <mergeCell ref="AZI2:AZJ2"/>
    <mergeCell ref="AZK2:AZL2"/>
    <mergeCell ref="AZM2:AZN2"/>
    <mergeCell ref="AZO2:AZP2"/>
    <mergeCell ref="AZQ2:AZR2"/>
    <mergeCell ref="AYU2:AYV2"/>
    <mergeCell ref="AYW2:AYX2"/>
    <mergeCell ref="AYY2:AYZ2"/>
    <mergeCell ref="AZA2:AZB2"/>
    <mergeCell ref="AZC2:AZD2"/>
    <mergeCell ref="AZE2:AZF2"/>
    <mergeCell ref="AYI2:AYJ2"/>
    <mergeCell ref="AYK2:AYL2"/>
    <mergeCell ref="AYM2:AYN2"/>
    <mergeCell ref="AYO2:AYP2"/>
    <mergeCell ref="AYQ2:AYR2"/>
    <mergeCell ref="AYS2:AYT2"/>
    <mergeCell ref="AXW2:AXX2"/>
    <mergeCell ref="AXY2:AXZ2"/>
    <mergeCell ref="AYA2:AYB2"/>
    <mergeCell ref="AYC2:AYD2"/>
    <mergeCell ref="AYE2:AYF2"/>
    <mergeCell ref="AYG2:AYH2"/>
    <mergeCell ref="AXK2:AXL2"/>
    <mergeCell ref="AXM2:AXN2"/>
    <mergeCell ref="AXO2:AXP2"/>
    <mergeCell ref="AXQ2:AXR2"/>
    <mergeCell ref="AXS2:AXT2"/>
    <mergeCell ref="AXU2:AXV2"/>
    <mergeCell ref="AWY2:AWZ2"/>
    <mergeCell ref="AXA2:AXB2"/>
    <mergeCell ref="AXC2:AXD2"/>
    <mergeCell ref="AXE2:AXF2"/>
    <mergeCell ref="AXG2:AXH2"/>
    <mergeCell ref="AXI2:AXJ2"/>
    <mergeCell ref="AWM2:AWN2"/>
    <mergeCell ref="AWO2:AWP2"/>
    <mergeCell ref="AWQ2:AWR2"/>
    <mergeCell ref="AWS2:AWT2"/>
    <mergeCell ref="AWU2:AWV2"/>
    <mergeCell ref="AWW2:AWX2"/>
    <mergeCell ref="AWA2:AWB2"/>
    <mergeCell ref="AWC2:AWD2"/>
    <mergeCell ref="AWE2:AWF2"/>
    <mergeCell ref="AWG2:AWH2"/>
    <mergeCell ref="AWI2:AWJ2"/>
    <mergeCell ref="AWK2:AWL2"/>
    <mergeCell ref="AVO2:AVP2"/>
    <mergeCell ref="AVQ2:AVR2"/>
    <mergeCell ref="AVS2:AVT2"/>
    <mergeCell ref="AVU2:AVV2"/>
    <mergeCell ref="AVW2:AVX2"/>
    <mergeCell ref="AVY2:AVZ2"/>
    <mergeCell ref="AVC2:AVD2"/>
    <mergeCell ref="AVE2:AVF2"/>
    <mergeCell ref="AVG2:AVH2"/>
    <mergeCell ref="AVI2:AVJ2"/>
    <mergeCell ref="AVK2:AVL2"/>
    <mergeCell ref="AVM2:AVN2"/>
    <mergeCell ref="AUQ2:AUR2"/>
    <mergeCell ref="AUS2:AUT2"/>
    <mergeCell ref="AUU2:AUV2"/>
    <mergeCell ref="AUW2:AUX2"/>
    <mergeCell ref="AUY2:AUZ2"/>
    <mergeCell ref="AVA2:AVB2"/>
    <mergeCell ref="AUE2:AUF2"/>
    <mergeCell ref="AUG2:AUH2"/>
    <mergeCell ref="AUI2:AUJ2"/>
    <mergeCell ref="AUK2:AUL2"/>
    <mergeCell ref="AUM2:AUN2"/>
    <mergeCell ref="AUO2:AUP2"/>
    <mergeCell ref="ATS2:ATT2"/>
    <mergeCell ref="ATU2:ATV2"/>
    <mergeCell ref="ATW2:ATX2"/>
    <mergeCell ref="ATY2:ATZ2"/>
    <mergeCell ref="AUA2:AUB2"/>
    <mergeCell ref="AUC2:AUD2"/>
    <mergeCell ref="ATG2:ATH2"/>
    <mergeCell ref="ATI2:ATJ2"/>
    <mergeCell ref="ATK2:ATL2"/>
    <mergeCell ref="ATM2:ATN2"/>
    <mergeCell ref="ATO2:ATP2"/>
    <mergeCell ref="ATQ2:ATR2"/>
    <mergeCell ref="ASU2:ASV2"/>
    <mergeCell ref="ASW2:ASX2"/>
    <mergeCell ref="ASY2:ASZ2"/>
    <mergeCell ref="ATA2:ATB2"/>
    <mergeCell ref="ATC2:ATD2"/>
    <mergeCell ref="ATE2:ATF2"/>
    <mergeCell ref="ASI2:ASJ2"/>
    <mergeCell ref="ASK2:ASL2"/>
    <mergeCell ref="ASM2:ASN2"/>
    <mergeCell ref="ASO2:ASP2"/>
    <mergeCell ref="ASQ2:ASR2"/>
    <mergeCell ref="ASS2:AST2"/>
    <mergeCell ref="ARW2:ARX2"/>
    <mergeCell ref="ARY2:ARZ2"/>
    <mergeCell ref="ASA2:ASB2"/>
    <mergeCell ref="ASC2:ASD2"/>
    <mergeCell ref="ASE2:ASF2"/>
    <mergeCell ref="ASG2:ASH2"/>
    <mergeCell ref="ARK2:ARL2"/>
    <mergeCell ref="ARM2:ARN2"/>
    <mergeCell ref="ARO2:ARP2"/>
    <mergeCell ref="ARQ2:ARR2"/>
    <mergeCell ref="ARS2:ART2"/>
    <mergeCell ref="ARU2:ARV2"/>
    <mergeCell ref="AQY2:AQZ2"/>
    <mergeCell ref="ARA2:ARB2"/>
    <mergeCell ref="ARC2:ARD2"/>
    <mergeCell ref="ARE2:ARF2"/>
    <mergeCell ref="ARG2:ARH2"/>
    <mergeCell ref="ARI2:ARJ2"/>
    <mergeCell ref="AQM2:AQN2"/>
    <mergeCell ref="AQO2:AQP2"/>
    <mergeCell ref="AQQ2:AQR2"/>
    <mergeCell ref="AQS2:AQT2"/>
    <mergeCell ref="AQU2:AQV2"/>
    <mergeCell ref="AQW2:AQX2"/>
    <mergeCell ref="AQA2:AQB2"/>
    <mergeCell ref="AQC2:AQD2"/>
    <mergeCell ref="AQE2:AQF2"/>
    <mergeCell ref="AQG2:AQH2"/>
    <mergeCell ref="AQI2:AQJ2"/>
    <mergeCell ref="AQK2:AQL2"/>
    <mergeCell ref="APO2:APP2"/>
    <mergeCell ref="APQ2:APR2"/>
    <mergeCell ref="APS2:APT2"/>
    <mergeCell ref="APU2:APV2"/>
    <mergeCell ref="APW2:APX2"/>
    <mergeCell ref="APY2:APZ2"/>
    <mergeCell ref="APC2:APD2"/>
    <mergeCell ref="APE2:APF2"/>
    <mergeCell ref="APG2:APH2"/>
    <mergeCell ref="API2:APJ2"/>
    <mergeCell ref="APK2:APL2"/>
    <mergeCell ref="APM2:APN2"/>
    <mergeCell ref="AOQ2:AOR2"/>
    <mergeCell ref="AOS2:AOT2"/>
    <mergeCell ref="AOU2:AOV2"/>
    <mergeCell ref="AOW2:AOX2"/>
    <mergeCell ref="AOY2:AOZ2"/>
    <mergeCell ref="APA2:APB2"/>
    <mergeCell ref="AOE2:AOF2"/>
    <mergeCell ref="AOG2:AOH2"/>
    <mergeCell ref="AOI2:AOJ2"/>
    <mergeCell ref="AOK2:AOL2"/>
    <mergeCell ref="AOM2:AON2"/>
    <mergeCell ref="AOO2:AOP2"/>
    <mergeCell ref="ANS2:ANT2"/>
    <mergeCell ref="ANU2:ANV2"/>
    <mergeCell ref="ANW2:ANX2"/>
    <mergeCell ref="ANY2:ANZ2"/>
    <mergeCell ref="AOA2:AOB2"/>
    <mergeCell ref="AOC2:AOD2"/>
    <mergeCell ref="ANG2:ANH2"/>
    <mergeCell ref="ANI2:ANJ2"/>
    <mergeCell ref="ANK2:ANL2"/>
    <mergeCell ref="ANM2:ANN2"/>
    <mergeCell ref="ANO2:ANP2"/>
    <mergeCell ref="ANQ2:ANR2"/>
    <mergeCell ref="AMU2:AMV2"/>
    <mergeCell ref="AMW2:AMX2"/>
    <mergeCell ref="AMY2:AMZ2"/>
    <mergeCell ref="ANA2:ANB2"/>
    <mergeCell ref="ANC2:AND2"/>
    <mergeCell ref="ANE2:ANF2"/>
    <mergeCell ref="AMI2:AMJ2"/>
    <mergeCell ref="AMK2:AML2"/>
    <mergeCell ref="AMM2:AMN2"/>
    <mergeCell ref="AMO2:AMP2"/>
    <mergeCell ref="AMQ2:AMR2"/>
    <mergeCell ref="AMS2:AMT2"/>
    <mergeCell ref="ALW2:ALX2"/>
    <mergeCell ref="ALY2:ALZ2"/>
    <mergeCell ref="AMA2:AMB2"/>
    <mergeCell ref="AMC2:AMD2"/>
    <mergeCell ref="AME2:AMF2"/>
    <mergeCell ref="AMG2:AMH2"/>
    <mergeCell ref="ALK2:ALL2"/>
    <mergeCell ref="ALM2:ALN2"/>
    <mergeCell ref="ALO2:ALP2"/>
    <mergeCell ref="ALQ2:ALR2"/>
    <mergeCell ref="ALS2:ALT2"/>
    <mergeCell ref="ALU2:ALV2"/>
    <mergeCell ref="AKY2:AKZ2"/>
    <mergeCell ref="ALA2:ALB2"/>
    <mergeCell ref="ALC2:ALD2"/>
    <mergeCell ref="ALE2:ALF2"/>
    <mergeCell ref="ALG2:ALH2"/>
    <mergeCell ref="ALI2:ALJ2"/>
    <mergeCell ref="AKM2:AKN2"/>
    <mergeCell ref="AKO2:AKP2"/>
    <mergeCell ref="AKQ2:AKR2"/>
    <mergeCell ref="AKS2:AKT2"/>
    <mergeCell ref="AKU2:AKV2"/>
    <mergeCell ref="AKW2:AKX2"/>
    <mergeCell ref="AKA2:AKB2"/>
    <mergeCell ref="AKC2:AKD2"/>
    <mergeCell ref="AKE2:AKF2"/>
    <mergeCell ref="AKG2:AKH2"/>
    <mergeCell ref="AKI2:AKJ2"/>
    <mergeCell ref="AKK2:AKL2"/>
    <mergeCell ref="AJO2:AJP2"/>
    <mergeCell ref="AJQ2:AJR2"/>
    <mergeCell ref="AJS2:AJT2"/>
    <mergeCell ref="AJU2:AJV2"/>
    <mergeCell ref="AJW2:AJX2"/>
    <mergeCell ref="AJY2:AJZ2"/>
    <mergeCell ref="AJC2:AJD2"/>
    <mergeCell ref="AJE2:AJF2"/>
    <mergeCell ref="AJG2:AJH2"/>
    <mergeCell ref="AJI2:AJJ2"/>
    <mergeCell ref="AJK2:AJL2"/>
    <mergeCell ref="AJM2:AJN2"/>
    <mergeCell ref="AIQ2:AIR2"/>
    <mergeCell ref="AIS2:AIT2"/>
    <mergeCell ref="AIU2:AIV2"/>
    <mergeCell ref="AIW2:AIX2"/>
    <mergeCell ref="AIY2:AIZ2"/>
    <mergeCell ref="AJA2:AJB2"/>
    <mergeCell ref="AIE2:AIF2"/>
    <mergeCell ref="AIG2:AIH2"/>
    <mergeCell ref="AII2:AIJ2"/>
    <mergeCell ref="AIK2:AIL2"/>
    <mergeCell ref="AIM2:AIN2"/>
    <mergeCell ref="AIO2:AIP2"/>
    <mergeCell ref="AHS2:AHT2"/>
    <mergeCell ref="AHU2:AHV2"/>
    <mergeCell ref="AHW2:AHX2"/>
    <mergeCell ref="AHY2:AHZ2"/>
    <mergeCell ref="AIA2:AIB2"/>
    <mergeCell ref="AIC2:AID2"/>
    <mergeCell ref="AHG2:AHH2"/>
    <mergeCell ref="AHI2:AHJ2"/>
    <mergeCell ref="AHK2:AHL2"/>
    <mergeCell ref="AHM2:AHN2"/>
    <mergeCell ref="AHO2:AHP2"/>
    <mergeCell ref="AHQ2:AHR2"/>
    <mergeCell ref="AGU2:AGV2"/>
    <mergeCell ref="AGW2:AGX2"/>
    <mergeCell ref="AGY2:AGZ2"/>
    <mergeCell ref="AHA2:AHB2"/>
    <mergeCell ref="AHC2:AHD2"/>
    <mergeCell ref="AHE2:AHF2"/>
    <mergeCell ref="AGI2:AGJ2"/>
    <mergeCell ref="AGK2:AGL2"/>
    <mergeCell ref="AGM2:AGN2"/>
    <mergeCell ref="AGO2:AGP2"/>
    <mergeCell ref="AGQ2:AGR2"/>
    <mergeCell ref="AGS2:AGT2"/>
    <mergeCell ref="AFW2:AFX2"/>
    <mergeCell ref="AFY2:AFZ2"/>
    <mergeCell ref="AGA2:AGB2"/>
    <mergeCell ref="AGC2:AGD2"/>
    <mergeCell ref="AGE2:AGF2"/>
    <mergeCell ref="AGG2:AGH2"/>
    <mergeCell ref="AFK2:AFL2"/>
    <mergeCell ref="AFM2:AFN2"/>
    <mergeCell ref="AFO2:AFP2"/>
    <mergeCell ref="AFQ2:AFR2"/>
    <mergeCell ref="AFS2:AFT2"/>
    <mergeCell ref="AFU2:AFV2"/>
    <mergeCell ref="AEY2:AEZ2"/>
    <mergeCell ref="AFA2:AFB2"/>
    <mergeCell ref="AFC2:AFD2"/>
    <mergeCell ref="AFE2:AFF2"/>
    <mergeCell ref="AFG2:AFH2"/>
    <mergeCell ref="AFI2:AFJ2"/>
    <mergeCell ref="AEM2:AEN2"/>
    <mergeCell ref="AEO2:AEP2"/>
    <mergeCell ref="AEQ2:AER2"/>
    <mergeCell ref="AES2:AET2"/>
    <mergeCell ref="AEU2:AEV2"/>
    <mergeCell ref="AEW2:AEX2"/>
    <mergeCell ref="AEA2:AEB2"/>
    <mergeCell ref="AEC2:AED2"/>
    <mergeCell ref="AEE2:AEF2"/>
    <mergeCell ref="AEG2:AEH2"/>
    <mergeCell ref="AEI2:AEJ2"/>
    <mergeCell ref="AEK2:AEL2"/>
    <mergeCell ref="ADO2:ADP2"/>
    <mergeCell ref="ADQ2:ADR2"/>
    <mergeCell ref="ADS2:ADT2"/>
    <mergeCell ref="ADU2:ADV2"/>
    <mergeCell ref="ADW2:ADX2"/>
    <mergeCell ref="ADY2:ADZ2"/>
    <mergeCell ref="ADC2:ADD2"/>
    <mergeCell ref="ADE2:ADF2"/>
    <mergeCell ref="ADG2:ADH2"/>
    <mergeCell ref="ADI2:ADJ2"/>
    <mergeCell ref="ADK2:ADL2"/>
    <mergeCell ref="ADM2:ADN2"/>
    <mergeCell ref="ACQ2:ACR2"/>
    <mergeCell ref="ACS2:ACT2"/>
    <mergeCell ref="ACU2:ACV2"/>
    <mergeCell ref="ACW2:ACX2"/>
    <mergeCell ref="ACY2:ACZ2"/>
    <mergeCell ref="ADA2:ADB2"/>
    <mergeCell ref="ACE2:ACF2"/>
    <mergeCell ref="ACG2:ACH2"/>
    <mergeCell ref="ACI2:ACJ2"/>
    <mergeCell ref="ACK2:ACL2"/>
    <mergeCell ref="ACM2:ACN2"/>
    <mergeCell ref="ACO2:ACP2"/>
    <mergeCell ref="ABS2:ABT2"/>
    <mergeCell ref="ABU2:ABV2"/>
    <mergeCell ref="ABW2:ABX2"/>
    <mergeCell ref="ABY2:ABZ2"/>
    <mergeCell ref="ACA2:ACB2"/>
    <mergeCell ref="ACC2:ACD2"/>
    <mergeCell ref="ABG2:ABH2"/>
    <mergeCell ref="ABI2:ABJ2"/>
    <mergeCell ref="ABK2:ABL2"/>
    <mergeCell ref="ABM2:ABN2"/>
    <mergeCell ref="ABO2:ABP2"/>
    <mergeCell ref="ABQ2:ABR2"/>
    <mergeCell ref="AAU2:AAV2"/>
    <mergeCell ref="AAW2:AAX2"/>
    <mergeCell ref="AAY2:AAZ2"/>
    <mergeCell ref="ABA2:ABB2"/>
    <mergeCell ref="ABC2:ABD2"/>
    <mergeCell ref="ABE2:ABF2"/>
    <mergeCell ref="AAI2:AAJ2"/>
    <mergeCell ref="AAK2:AAL2"/>
    <mergeCell ref="AAM2:AAN2"/>
    <mergeCell ref="AAO2:AAP2"/>
    <mergeCell ref="AAQ2:AAR2"/>
    <mergeCell ref="AAS2:AAT2"/>
    <mergeCell ref="ZW2:ZX2"/>
    <mergeCell ref="ZY2:ZZ2"/>
    <mergeCell ref="AAA2:AAB2"/>
    <mergeCell ref="AAC2:AAD2"/>
    <mergeCell ref="AAE2:AAF2"/>
    <mergeCell ref="AAG2:AAH2"/>
    <mergeCell ref="ZK2:ZL2"/>
    <mergeCell ref="ZM2:ZN2"/>
    <mergeCell ref="ZO2:ZP2"/>
    <mergeCell ref="ZQ2:ZR2"/>
    <mergeCell ref="ZS2:ZT2"/>
    <mergeCell ref="ZU2:ZV2"/>
    <mergeCell ref="YY2:YZ2"/>
    <mergeCell ref="ZA2:ZB2"/>
    <mergeCell ref="ZC2:ZD2"/>
    <mergeCell ref="ZE2:ZF2"/>
    <mergeCell ref="ZG2:ZH2"/>
    <mergeCell ref="ZI2:ZJ2"/>
    <mergeCell ref="YM2:YN2"/>
    <mergeCell ref="YO2:YP2"/>
    <mergeCell ref="YQ2:YR2"/>
    <mergeCell ref="YS2:YT2"/>
    <mergeCell ref="YU2:YV2"/>
    <mergeCell ref="YW2:YX2"/>
    <mergeCell ref="YA2:YB2"/>
    <mergeCell ref="YC2:YD2"/>
    <mergeCell ref="YE2:YF2"/>
    <mergeCell ref="YG2:YH2"/>
    <mergeCell ref="YI2:YJ2"/>
    <mergeCell ref="YK2:YL2"/>
    <mergeCell ref="XO2:XP2"/>
    <mergeCell ref="XQ2:XR2"/>
    <mergeCell ref="XS2:XT2"/>
    <mergeCell ref="XU2:XV2"/>
    <mergeCell ref="XW2:XX2"/>
    <mergeCell ref="XY2:XZ2"/>
    <mergeCell ref="XC2:XD2"/>
    <mergeCell ref="XE2:XF2"/>
    <mergeCell ref="XG2:XH2"/>
    <mergeCell ref="XI2:XJ2"/>
    <mergeCell ref="XK2:XL2"/>
    <mergeCell ref="XM2:XN2"/>
    <mergeCell ref="WQ2:WR2"/>
    <mergeCell ref="WS2:WT2"/>
    <mergeCell ref="WU2:WV2"/>
    <mergeCell ref="WW2:WX2"/>
    <mergeCell ref="WY2:WZ2"/>
    <mergeCell ref="XA2:XB2"/>
    <mergeCell ref="WE2:WF2"/>
    <mergeCell ref="WG2:WH2"/>
    <mergeCell ref="WI2:WJ2"/>
    <mergeCell ref="WK2:WL2"/>
    <mergeCell ref="WM2:WN2"/>
    <mergeCell ref="WO2:WP2"/>
    <mergeCell ref="VS2:VT2"/>
    <mergeCell ref="VU2:VV2"/>
    <mergeCell ref="VW2:VX2"/>
    <mergeCell ref="VY2:VZ2"/>
    <mergeCell ref="WA2:WB2"/>
    <mergeCell ref="WC2:WD2"/>
    <mergeCell ref="VG2:VH2"/>
    <mergeCell ref="VI2:VJ2"/>
    <mergeCell ref="VK2:VL2"/>
    <mergeCell ref="VM2:VN2"/>
    <mergeCell ref="VO2:VP2"/>
    <mergeCell ref="VQ2:VR2"/>
    <mergeCell ref="UU2:UV2"/>
    <mergeCell ref="UW2:UX2"/>
    <mergeCell ref="UY2:UZ2"/>
    <mergeCell ref="VA2:VB2"/>
    <mergeCell ref="VC2:VD2"/>
    <mergeCell ref="VE2:VF2"/>
    <mergeCell ref="UI2:UJ2"/>
    <mergeCell ref="UK2:UL2"/>
    <mergeCell ref="UM2:UN2"/>
    <mergeCell ref="UO2:UP2"/>
    <mergeCell ref="UQ2:UR2"/>
    <mergeCell ref="US2:UT2"/>
    <mergeCell ref="TW2:TX2"/>
    <mergeCell ref="TY2:TZ2"/>
    <mergeCell ref="UA2:UB2"/>
    <mergeCell ref="UC2:UD2"/>
    <mergeCell ref="UE2:UF2"/>
    <mergeCell ref="UG2:UH2"/>
    <mergeCell ref="TK2:TL2"/>
    <mergeCell ref="TM2:TN2"/>
    <mergeCell ref="TO2:TP2"/>
    <mergeCell ref="TQ2:TR2"/>
    <mergeCell ref="TS2:TT2"/>
    <mergeCell ref="TU2:TV2"/>
    <mergeCell ref="SY2:SZ2"/>
    <mergeCell ref="TA2:TB2"/>
    <mergeCell ref="TC2:TD2"/>
    <mergeCell ref="TE2:TF2"/>
    <mergeCell ref="TG2:TH2"/>
    <mergeCell ref="TI2:TJ2"/>
    <mergeCell ref="SM2:SN2"/>
    <mergeCell ref="SO2:SP2"/>
    <mergeCell ref="SQ2:SR2"/>
    <mergeCell ref="SS2:ST2"/>
    <mergeCell ref="SU2:SV2"/>
    <mergeCell ref="SW2:SX2"/>
    <mergeCell ref="SA2:SB2"/>
    <mergeCell ref="SC2:SD2"/>
    <mergeCell ref="SE2:SF2"/>
    <mergeCell ref="SG2:SH2"/>
    <mergeCell ref="SI2:SJ2"/>
    <mergeCell ref="SK2:SL2"/>
    <mergeCell ref="RO2:RP2"/>
    <mergeCell ref="RQ2:RR2"/>
    <mergeCell ref="RS2:RT2"/>
    <mergeCell ref="RU2:RV2"/>
    <mergeCell ref="RW2:RX2"/>
    <mergeCell ref="RY2:RZ2"/>
    <mergeCell ref="RC2:RD2"/>
    <mergeCell ref="RE2:RF2"/>
    <mergeCell ref="RG2:RH2"/>
    <mergeCell ref="RI2:RJ2"/>
    <mergeCell ref="RK2:RL2"/>
    <mergeCell ref="RM2:RN2"/>
    <mergeCell ref="QQ2:QR2"/>
    <mergeCell ref="QS2:QT2"/>
    <mergeCell ref="QU2:QV2"/>
    <mergeCell ref="QW2:QX2"/>
    <mergeCell ref="QY2:QZ2"/>
    <mergeCell ref="RA2:RB2"/>
    <mergeCell ref="QE2:QF2"/>
    <mergeCell ref="QG2:QH2"/>
    <mergeCell ref="QI2:QJ2"/>
    <mergeCell ref="QK2:QL2"/>
    <mergeCell ref="QM2:QN2"/>
    <mergeCell ref="QO2:QP2"/>
    <mergeCell ref="PS2:PT2"/>
    <mergeCell ref="PU2:PV2"/>
    <mergeCell ref="PW2:PX2"/>
    <mergeCell ref="PY2:PZ2"/>
    <mergeCell ref="QA2:QB2"/>
    <mergeCell ref="QC2:QD2"/>
    <mergeCell ref="PG2:PH2"/>
    <mergeCell ref="PI2:PJ2"/>
    <mergeCell ref="PK2:PL2"/>
    <mergeCell ref="PM2:PN2"/>
    <mergeCell ref="PO2:PP2"/>
    <mergeCell ref="PQ2:PR2"/>
    <mergeCell ref="OU2:OV2"/>
    <mergeCell ref="OW2:OX2"/>
    <mergeCell ref="OY2:OZ2"/>
    <mergeCell ref="PA2:PB2"/>
    <mergeCell ref="PC2:PD2"/>
    <mergeCell ref="PE2:PF2"/>
    <mergeCell ref="OI2:OJ2"/>
    <mergeCell ref="OK2:OL2"/>
    <mergeCell ref="OM2:ON2"/>
    <mergeCell ref="OO2:OP2"/>
    <mergeCell ref="OQ2:OR2"/>
    <mergeCell ref="OS2:OT2"/>
    <mergeCell ref="NW2:NX2"/>
    <mergeCell ref="NY2:NZ2"/>
    <mergeCell ref="OA2:OB2"/>
    <mergeCell ref="OC2:OD2"/>
    <mergeCell ref="OE2:OF2"/>
    <mergeCell ref="OG2:OH2"/>
    <mergeCell ref="NK2:NL2"/>
    <mergeCell ref="NM2:NN2"/>
    <mergeCell ref="NO2:NP2"/>
    <mergeCell ref="NQ2:NR2"/>
    <mergeCell ref="NS2:NT2"/>
    <mergeCell ref="NU2:NV2"/>
    <mergeCell ref="MY2:MZ2"/>
    <mergeCell ref="NA2:NB2"/>
    <mergeCell ref="NC2:ND2"/>
    <mergeCell ref="NE2:NF2"/>
    <mergeCell ref="NG2:NH2"/>
    <mergeCell ref="NI2:NJ2"/>
    <mergeCell ref="MM2:MN2"/>
    <mergeCell ref="MO2:MP2"/>
    <mergeCell ref="MQ2:MR2"/>
    <mergeCell ref="MS2:MT2"/>
    <mergeCell ref="MU2:MV2"/>
    <mergeCell ref="MW2:MX2"/>
    <mergeCell ref="MA2:MB2"/>
    <mergeCell ref="MC2:MD2"/>
    <mergeCell ref="ME2:MF2"/>
    <mergeCell ref="MG2:MH2"/>
    <mergeCell ref="MI2:MJ2"/>
    <mergeCell ref="MK2:ML2"/>
    <mergeCell ref="LO2:LP2"/>
    <mergeCell ref="LQ2:LR2"/>
    <mergeCell ref="LS2:LT2"/>
    <mergeCell ref="LU2:LV2"/>
    <mergeCell ref="LW2:LX2"/>
    <mergeCell ref="LY2:LZ2"/>
    <mergeCell ref="LC2:LD2"/>
    <mergeCell ref="LE2:LF2"/>
    <mergeCell ref="LG2:LH2"/>
    <mergeCell ref="LI2:LJ2"/>
    <mergeCell ref="LK2:LL2"/>
    <mergeCell ref="LM2:LN2"/>
    <mergeCell ref="KQ2:KR2"/>
    <mergeCell ref="KS2:KT2"/>
    <mergeCell ref="KU2:KV2"/>
    <mergeCell ref="KW2:KX2"/>
    <mergeCell ref="KY2:KZ2"/>
    <mergeCell ref="LA2:LB2"/>
    <mergeCell ref="KE2:KF2"/>
    <mergeCell ref="KG2:KH2"/>
    <mergeCell ref="KI2:KJ2"/>
    <mergeCell ref="KK2:KL2"/>
    <mergeCell ref="KM2:KN2"/>
    <mergeCell ref="KO2:KP2"/>
    <mergeCell ref="JS2:JT2"/>
    <mergeCell ref="JU2:JV2"/>
    <mergeCell ref="JW2:JX2"/>
    <mergeCell ref="JY2:JZ2"/>
    <mergeCell ref="KA2:KB2"/>
    <mergeCell ref="KC2:KD2"/>
    <mergeCell ref="JG2:JH2"/>
    <mergeCell ref="JI2:JJ2"/>
    <mergeCell ref="JK2:JL2"/>
    <mergeCell ref="JM2:JN2"/>
    <mergeCell ref="JO2:JP2"/>
    <mergeCell ref="JQ2:JR2"/>
    <mergeCell ref="IU2:IV2"/>
    <mergeCell ref="IW2:IX2"/>
    <mergeCell ref="IY2:IZ2"/>
    <mergeCell ref="JA2:JB2"/>
    <mergeCell ref="JC2:JD2"/>
    <mergeCell ref="JE2:JF2"/>
    <mergeCell ref="II2:IJ2"/>
    <mergeCell ref="IK2:IL2"/>
    <mergeCell ref="IM2:IN2"/>
    <mergeCell ref="IO2:IP2"/>
    <mergeCell ref="IQ2:IR2"/>
    <mergeCell ref="IS2:IT2"/>
    <mergeCell ref="HW2:HX2"/>
    <mergeCell ref="HY2:HZ2"/>
    <mergeCell ref="IA2:IB2"/>
    <mergeCell ref="IC2:ID2"/>
    <mergeCell ref="IE2:IF2"/>
    <mergeCell ref="IG2:IH2"/>
    <mergeCell ref="HK2:HL2"/>
    <mergeCell ref="HM2:HN2"/>
    <mergeCell ref="HO2:HP2"/>
    <mergeCell ref="HQ2:HR2"/>
    <mergeCell ref="HS2:HT2"/>
    <mergeCell ref="HU2:HV2"/>
    <mergeCell ref="GY2:GZ2"/>
    <mergeCell ref="HA2:HB2"/>
    <mergeCell ref="HC2:HD2"/>
    <mergeCell ref="HE2:HF2"/>
    <mergeCell ref="HG2:HH2"/>
    <mergeCell ref="HI2:HJ2"/>
    <mergeCell ref="GM2:GN2"/>
    <mergeCell ref="GO2:GP2"/>
    <mergeCell ref="GQ2:GR2"/>
    <mergeCell ref="GS2:GT2"/>
    <mergeCell ref="GU2:GV2"/>
    <mergeCell ref="GW2:GX2"/>
    <mergeCell ref="GA2:GB2"/>
    <mergeCell ref="GC2:GD2"/>
    <mergeCell ref="GE2:GF2"/>
    <mergeCell ref="GG2:GH2"/>
    <mergeCell ref="GI2:GJ2"/>
    <mergeCell ref="GK2:GL2"/>
    <mergeCell ref="FO2:FP2"/>
    <mergeCell ref="FQ2:FR2"/>
    <mergeCell ref="FS2:FT2"/>
    <mergeCell ref="FU2:FV2"/>
    <mergeCell ref="FW2:FX2"/>
    <mergeCell ref="FY2:FZ2"/>
    <mergeCell ref="FC2:FD2"/>
    <mergeCell ref="FE2:FF2"/>
    <mergeCell ref="FG2:FH2"/>
    <mergeCell ref="FI2:FJ2"/>
    <mergeCell ref="FK2:FL2"/>
    <mergeCell ref="FM2:FN2"/>
    <mergeCell ref="EQ2:ER2"/>
    <mergeCell ref="ES2:ET2"/>
    <mergeCell ref="EU2:EV2"/>
    <mergeCell ref="EW2:EX2"/>
    <mergeCell ref="EY2:EZ2"/>
    <mergeCell ref="FA2:FB2"/>
    <mergeCell ref="EE2:EF2"/>
    <mergeCell ref="EG2:EH2"/>
    <mergeCell ref="EI2:EJ2"/>
    <mergeCell ref="EK2:EL2"/>
    <mergeCell ref="EM2:EN2"/>
    <mergeCell ref="EO2:EP2"/>
    <mergeCell ref="DS2:DT2"/>
    <mergeCell ref="DU2:DV2"/>
    <mergeCell ref="DW2:DX2"/>
    <mergeCell ref="DY2:DZ2"/>
    <mergeCell ref="EA2:EB2"/>
    <mergeCell ref="EC2:ED2"/>
    <mergeCell ref="DG2:DH2"/>
    <mergeCell ref="DI2:DJ2"/>
    <mergeCell ref="DK2:DL2"/>
    <mergeCell ref="DM2:DN2"/>
    <mergeCell ref="DO2:DP2"/>
    <mergeCell ref="DQ2:DR2"/>
    <mergeCell ref="CU2:CV2"/>
    <mergeCell ref="CW2:CX2"/>
    <mergeCell ref="CY2:CZ2"/>
    <mergeCell ref="DA2:DB2"/>
    <mergeCell ref="DC2:DD2"/>
    <mergeCell ref="DE2:DF2"/>
    <mergeCell ref="CI2:CJ2"/>
    <mergeCell ref="CK2:CL2"/>
    <mergeCell ref="CM2:CN2"/>
    <mergeCell ref="CO2:CP2"/>
    <mergeCell ref="CQ2:CR2"/>
    <mergeCell ref="CS2:CT2"/>
    <mergeCell ref="BW2:BX2"/>
    <mergeCell ref="BY2:BZ2"/>
    <mergeCell ref="CA2:CB2"/>
    <mergeCell ref="CC2:CD2"/>
    <mergeCell ref="CE2:CF2"/>
    <mergeCell ref="CG2:CH2"/>
    <mergeCell ref="BK2:BL2"/>
    <mergeCell ref="BM2:BN2"/>
    <mergeCell ref="BO2:BP2"/>
    <mergeCell ref="BQ2:BR2"/>
    <mergeCell ref="BS2:BT2"/>
    <mergeCell ref="BU2:BV2"/>
    <mergeCell ref="AY2:AZ2"/>
    <mergeCell ref="BA2:BB2"/>
    <mergeCell ref="BC2:BD2"/>
    <mergeCell ref="BE2:BF2"/>
    <mergeCell ref="BG2:BH2"/>
    <mergeCell ref="BI2:BJ2"/>
    <mergeCell ref="AM2:AN2"/>
    <mergeCell ref="AO2:AP2"/>
    <mergeCell ref="AQ2:AR2"/>
    <mergeCell ref="AS2:AT2"/>
    <mergeCell ref="AU2:AV2"/>
    <mergeCell ref="AW2:AX2"/>
    <mergeCell ref="AA2:AB2"/>
    <mergeCell ref="AC2:AD2"/>
    <mergeCell ref="AE2:AF2"/>
    <mergeCell ref="AG2:AH2"/>
    <mergeCell ref="AI2:AJ2"/>
    <mergeCell ref="AK2:AL2"/>
    <mergeCell ref="O2:P2"/>
    <mergeCell ref="Q2:R2"/>
    <mergeCell ref="S2:T2"/>
    <mergeCell ref="U2:V2"/>
    <mergeCell ref="W2:X2"/>
    <mergeCell ref="Y2:Z2"/>
    <mergeCell ref="C2:D2"/>
    <mergeCell ref="E2:F2"/>
    <mergeCell ref="G2:H2"/>
    <mergeCell ref="I2:J2"/>
    <mergeCell ref="K2:L2"/>
    <mergeCell ref="M2:N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39E13-271A-47A2-A7BA-F72E6864A0BF}">
  <sheetPr codeName="Blad15"/>
  <dimension ref="A1:XFD114"/>
  <sheetViews>
    <sheetView workbookViewId="0">
      <selection activeCell="C9" sqref="C9"/>
    </sheetView>
  </sheetViews>
  <sheetFormatPr defaultColWidth="8.73046875" defaultRowHeight="13.15" x14ac:dyDescent="0.4"/>
  <cols>
    <col min="1" max="1" width="37.59765625" style="139" bestFit="1" customWidth="1"/>
    <col min="2" max="2" width="38.3984375" style="509" bestFit="1" customWidth="1"/>
    <col min="3" max="3" width="30.1328125" style="321" customWidth="1"/>
    <col min="4" max="4" width="21.73046875" style="139" customWidth="1"/>
    <col min="5" max="5" width="11.33203125" style="139" customWidth="1"/>
    <col min="6" max="6" width="32.9296875" style="139" hidden="1" customWidth="1"/>
    <col min="7" max="7" width="33.9296875" style="139" hidden="1" customWidth="1"/>
    <col min="8" max="16384" width="8.73046875" style="139"/>
  </cols>
  <sheetData>
    <row r="1" spans="1:16384" s="7" customFormat="1" ht="21" x14ac:dyDescent="0.65">
      <c r="A1" s="583" t="s">
        <v>790</v>
      </c>
      <c r="B1" s="583" t="str">
        <f>Bedrijfswaardes!B9</f>
        <v>Naam inlener</v>
      </c>
      <c r="C1" s="721"/>
    </row>
    <row r="2" spans="1:16384" ht="21" x14ac:dyDescent="0.65">
      <c r="A2" s="586" t="s">
        <v>741</v>
      </c>
      <c r="B2" s="584" t="str">
        <f>Bedrijfswaardes!B10</f>
        <v>Naam uitlener</v>
      </c>
      <c r="C2" s="995"/>
      <c r="D2" s="995"/>
      <c r="E2" s="995"/>
      <c r="F2" s="995"/>
      <c r="G2" s="995"/>
      <c r="H2" s="995"/>
      <c r="I2" s="995"/>
      <c r="J2" s="995"/>
      <c r="K2" s="995"/>
      <c r="L2" s="995"/>
      <c r="M2" s="995"/>
      <c r="N2" s="995"/>
      <c r="O2" s="995"/>
      <c r="P2" s="995"/>
      <c r="Q2" s="995"/>
      <c r="R2" s="995"/>
      <c r="S2" s="995"/>
      <c r="T2" s="995"/>
      <c r="U2" s="995"/>
      <c r="V2" s="995"/>
      <c r="W2" s="995"/>
      <c r="X2" s="995"/>
      <c r="Y2" s="995"/>
      <c r="Z2" s="995"/>
      <c r="AA2" s="995"/>
      <c r="AB2" s="995"/>
      <c r="AC2" s="995"/>
      <c r="AD2" s="995"/>
      <c r="AE2" s="995"/>
      <c r="AF2" s="995"/>
      <c r="AG2" s="995"/>
      <c r="AH2" s="995"/>
      <c r="AI2" s="995"/>
      <c r="AJ2" s="995"/>
      <c r="AK2" s="995"/>
      <c r="AL2" s="995"/>
      <c r="AM2" s="995"/>
      <c r="AN2" s="995"/>
      <c r="AO2" s="995"/>
      <c r="AP2" s="995"/>
      <c r="AQ2" s="995"/>
      <c r="AR2" s="995"/>
      <c r="AS2" s="995"/>
      <c r="AT2" s="995"/>
      <c r="AU2" s="995"/>
      <c r="AV2" s="995"/>
      <c r="AW2" s="995"/>
      <c r="AX2" s="995"/>
      <c r="AY2" s="995"/>
      <c r="AZ2" s="995"/>
      <c r="BA2" s="995"/>
      <c r="BB2" s="995"/>
      <c r="BC2" s="995"/>
      <c r="BD2" s="995"/>
      <c r="BE2" s="995"/>
      <c r="BF2" s="995"/>
      <c r="BG2" s="995"/>
      <c r="BH2" s="995"/>
      <c r="BI2" s="995"/>
      <c r="BJ2" s="995"/>
      <c r="BK2" s="995"/>
      <c r="BL2" s="995"/>
      <c r="BM2" s="995"/>
      <c r="BN2" s="995"/>
      <c r="BO2" s="995"/>
      <c r="BP2" s="995"/>
      <c r="BQ2" s="995"/>
      <c r="BR2" s="995"/>
      <c r="BS2" s="995"/>
      <c r="BT2" s="995"/>
      <c r="BU2" s="995"/>
      <c r="BV2" s="995"/>
      <c r="BW2" s="995"/>
      <c r="BX2" s="995"/>
      <c r="BY2" s="995"/>
      <c r="BZ2" s="995"/>
      <c r="CA2" s="995"/>
      <c r="CB2" s="995"/>
      <c r="CC2" s="995"/>
      <c r="CD2" s="995"/>
      <c r="CE2" s="995"/>
      <c r="CF2" s="995"/>
      <c r="CG2" s="995"/>
      <c r="CH2" s="995"/>
      <c r="CI2" s="995"/>
      <c r="CJ2" s="995"/>
      <c r="CK2" s="995"/>
      <c r="CL2" s="995"/>
      <c r="CM2" s="995"/>
      <c r="CN2" s="995"/>
      <c r="CO2" s="995"/>
      <c r="CP2" s="995"/>
      <c r="CQ2" s="995"/>
      <c r="CR2" s="995"/>
      <c r="CS2" s="995"/>
      <c r="CT2" s="995"/>
      <c r="CU2" s="995"/>
      <c r="CV2" s="995"/>
      <c r="CW2" s="995"/>
      <c r="CX2" s="995"/>
      <c r="CY2" s="995"/>
      <c r="CZ2" s="995"/>
      <c r="DA2" s="995"/>
      <c r="DB2" s="995"/>
      <c r="DC2" s="995"/>
      <c r="DD2" s="995"/>
      <c r="DE2" s="995"/>
      <c r="DF2" s="995"/>
      <c r="DG2" s="995"/>
      <c r="DH2" s="995"/>
      <c r="DI2" s="995"/>
      <c r="DJ2" s="995"/>
      <c r="DK2" s="995"/>
      <c r="DL2" s="995"/>
      <c r="DM2" s="995"/>
      <c r="DN2" s="995"/>
      <c r="DO2" s="995"/>
      <c r="DP2" s="995"/>
      <c r="DQ2" s="995"/>
      <c r="DR2" s="995"/>
      <c r="DS2" s="995"/>
      <c r="DT2" s="995"/>
      <c r="DU2" s="995"/>
      <c r="DV2" s="995"/>
      <c r="DW2" s="995"/>
      <c r="DX2" s="995"/>
      <c r="DY2" s="995"/>
      <c r="DZ2" s="995"/>
      <c r="EA2" s="995"/>
      <c r="EB2" s="995"/>
      <c r="EC2" s="995"/>
      <c r="ED2" s="995"/>
      <c r="EE2" s="995"/>
      <c r="EF2" s="995"/>
      <c r="EG2" s="995"/>
      <c r="EH2" s="995"/>
      <c r="EI2" s="995"/>
      <c r="EJ2" s="995"/>
      <c r="EK2" s="995"/>
      <c r="EL2" s="995"/>
      <c r="EM2" s="995"/>
      <c r="EN2" s="995"/>
      <c r="EO2" s="995"/>
      <c r="EP2" s="995"/>
      <c r="EQ2" s="995"/>
      <c r="ER2" s="995"/>
      <c r="ES2" s="995"/>
      <c r="ET2" s="995"/>
      <c r="EU2" s="995"/>
      <c r="EV2" s="995"/>
      <c r="EW2" s="995"/>
      <c r="EX2" s="995"/>
      <c r="EY2" s="995"/>
      <c r="EZ2" s="995"/>
      <c r="FA2" s="995"/>
      <c r="FB2" s="995"/>
      <c r="FC2" s="995"/>
      <c r="FD2" s="995"/>
      <c r="FE2" s="995"/>
      <c r="FF2" s="995"/>
      <c r="FG2" s="995"/>
      <c r="FH2" s="995"/>
      <c r="FI2" s="995"/>
      <c r="FJ2" s="995"/>
      <c r="FK2" s="995"/>
      <c r="FL2" s="995"/>
      <c r="FM2" s="995"/>
      <c r="FN2" s="995"/>
      <c r="FO2" s="995"/>
      <c r="FP2" s="995"/>
      <c r="FQ2" s="995"/>
      <c r="FR2" s="995"/>
      <c r="FS2" s="995"/>
      <c r="FT2" s="995"/>
      <c r="FU2" s="995"/>
      <c r="FV2" s="995"/>
      <c r="FW2" s="995"/>
      <c r="FX2" s="995"/>
      <c r="FY2" s="995"/>
      <c r="FZ2" s="995"/>
      <c r="GA2" s="995"/>
      <c r="GB2" s="995"/>
      <c r="GC2" s="995"/>
      <c r="GD2" s="995"/>
      <c r="GE2" s="995"/>
      <c r="GF2" s="995"/>
      <c r="GG2" s="995"/>
      <c r="GH2" s="995"/>
      <c r="GI2" s="995"/>
      <c r="GJ2" s="995"/>
      <c r="GK2" s="995"/>
      <c r="GL2" s="995"/>
      <c r="GM2" s="995"/>
      <c r="GN2" s="995"/>
      <c r="GO2" s="995"/>
      <c r="GP2" s="995"/>
      <c r="GQ2" s="995"/>
      <c r="GR2" s="995"/>
      <c r="GS2" s="995"/>
      <c r="GT2" s="995"/>
      <c r="GU2" s="995"/>
      <c r="GV2" s="995"/>
      <c r="GW2" s="995"/>
      <c r="GX2" s="995"/>
      <c r="GY2" s="995"/>
      <c r="GZ2" s="995"/>
      <c r="HA2" s="995"/>
      <c r="HB2" s="995"/>
      <c r="HC2" s="995"/>
      <c r="HD2" s="995"/>
      <c r="HE2" s="995"/>
      <c r="HF2" s="995"/>
      <c r="HG2" s="995"/>
      <c r="HH2" s="995"/>
      <c r="HI2" s="995"/>
      <c r="HJ2" s="995"/>
      <c r="HK2" s="995"/>
      <c r="HL2" s="995"/>
      <c r="HM2" s="995"/>
      <c r="HN2" s="995"/>
      <c r="HO2" s="995"/>
      <c r="HP2" s="995"/>
      <c r="HQ2" s="995"/>
      <c r="HR2" s="995"/>
      <c r="HS2" s="995"/>
      <c r="HT2" s="995"/>
      <c r="HU2" s="995"/>
      <c r="HV2" s="995"/>
      <c r="HW2" s="995"/>
      <c r="HX2" s="995"/>
      <c r="HY2" s="995"/>
      <c r="HZ2" s="995"/>
      <c r="IA2" s="995"/>
      <c r="IB2" s="995"/>
      <c r="IC2" s="995"/>
      <c r="ID2" s="995"/>
      <c r="IE2" s="995"/>
      <c r="IF2" s="995"/>
      <c r="IG2" s="995"/>
      <c r="IH2" s="995"/>
      <c r="II2" s="995"/>
      <c r="IJ2" s="995"/>
      <c r="IK2" s="995"/>
      <c r="IL2" s="995"/>
      <c r="IM2" s="995"/>
      <c r="IN2" s="995"/>
      <c r="IO2" s="995"/>
      <c r="IP2" s="995"/>
      <c r="IQ2" s="995"/>
      <c r="IR2" s="995"/>
      <c r="IS2" s="995"/>
      <c r="IT2" s="995"/>
      <c r="IU2" s="995"/>
      <c r="IV2" s="995"/>
      <c r="IW2" s="995"/>
      <c r="IX2" s="995"/>
      <c r="IY2" s="995"/>
      <c r="IZ2" s="995"/>
      <c r="JA2" s="995"/>
      <c r="JB2" s="995"/>
      <c r="JC2" s="995"/>
      <c r="JD2" s="995"/>
      <c r="JE2" s="995"/>
      <c r="JF2" s="995"/>
      <c r="JG2" s="995"/>
      <c r="JH2" s="995"/>
      <c r="JI2" s="995"/>
      <c r="JJ2" s="995"/>
      <c r="JK2" s="995"/>
      <c r="JL2" s="995"/>
      <c r="JM2" s="995"/>
      <c r="JN2" s="995"/>
      <c r="JO2" s="995"/>
      <c r="JP2" s="995"/>
      <c r="JQ2" s="995"/>
      <c r="JR2" s="995"/>
      <c r="JS2" s="995"/>
      <c r="JT2" s="995"/>
      <c r="JU2" s="995"/>
      <c r="JV2" s="995"/>
      <c r="JW2" s="995"/>
      <c r="JX2" s="995"/>
      <c r="JY2" s="995"/>
      <c r="JZ2" s="995"/>
      <c r="KA2" s="995"/>
      <c r="KB2" s="995"/>
      <c r="KC2" s="995"/>
      <c r="KD2" s="995"/>
      <c r="KE2" s="995"/>
      <c r="KF2" s="995"/>
      <c r="KG2" s="995"/>
      <c r="KH2" s="995"/>
      <c r="KI2" s="995"/>
      <c r="KJ2" s="995"/>
      <c r="KK2" s="995"/>
      <c r="KL2" s="995"/>
      <c r="KM2" s="995"/>
      <c r="KN2" s="995"/>
      <c r="KO2" s="995"/>
      <c r="KP2" s="995"/>
      <c r="KQ2" s="995"/>
      <c r="KR2" s="995"/>
      <c r="KS2" s="995"/>
      <c r="KT2" s="995"/>
      <c r="KU2" s="995"/>
      <c r="KV2" s="995"/>
      <c r="KW2" s="995"/>
      <c r="KX2" s="995"/>
      <c r="KY2" s="995"/>
      <c r="KZ2" s="995"/>
      <c r="LA2" s="995"/>
      <c r="LB2" s="995"/>
      <c r="LC2" s="995"/>
      <c r="LD2" s="995"/>
      <c r="LE2" s="995"/>
      <c r="LF2" s="995"/>
      <c r="LG2" s="995"/>
      <c r="LH2" s="995"/>
      <c r="LI2" s="995"/>
      <c r="LJ2" s="995"/>
      <c r="LK2" s="995"/>
      <c r="LL2" s="995"/>
      <c r="LM2" s="995"/>
      <c r="LN2" s="995"/>
      <c r="LO2" s="995"/>
      <c r="LP2" s="995"/>
      <c r="LQ2" s="995"/>
      <c r="LR2" s="995"/>
      <c r="LS2" s="995"/>
      <c r="LT2" s="995"/>
      <c r="LU2" s="995"/>
      <c r="LV2" s="995"/>
      <c r="LW2" s="995"/>
      <c r="LX2" s="995"/>
      <c r="LY2" s="995"/>
      <c r="LZ2" s="995"/>
      <c r="MA2" s="995"/>
      <c r="MB2" s="995"/>
      <c r="MC2" s="995"/>
      <c r="MD2" s="995"/>
      <c r="ME2" s="995"/>
      <c r="MF2" s="995"/>
      <c r="MG2" s="995"/>
      <c r="MH2" s="995"/>
      <c r="MI2" s="995"/>
      <c r="MJ2" s="995"/>
      <c r="MK2" s="995"/>
      <c r="ML2" s="995"/>
      <c r="MM2" s="995"/>
      <c r="MN2" s="995"/>
      <c r="MO2" s="995"/>
      <c r="MP2" s="995"/>
      <c r="MQ2" s="995"/>
      <c r="MR2" s="995"/>
      <c r="MS2" s="995"/>
      <c r="MT2" s="995"/>
      <c r="MU2" s="995"/>
      <c r="MV2" s="995"/>
      <c r="MW2" s="995"/>
      <c r="MX2" s="995"/>
      <c r="MY2" s="995"/>
      <c r="MZ2" s="995"/>
      <c r="NA2" s="995"/>
      <c r="NB2" s="995"/>
      <c r="NC2" s="995"/>
      <c r="ND2" s="995"/>
      <c r="NE2" s="995"/>
      <c r="NF2" s="995"/>
      <c r="NG2" s="995"/>
      <c r="NH2" s="995"/>
      <c r="NI2" s="995"/>
      <c r="NJ2" s="995"/>
      <c r="NK2" s="995"/>
      <c r="NL2" s="995"/>
      <c r="NM2" s="995"/>
      <c r="NN2" s="995"/>
      <c r="NO2" s="995"/>
      <c r="NP2" s="995"/>
      <c r="NQ2" s="995"/>
      <c r="NR2" s="995"/>
      <c r="NS2" s="995"/>
      <c r="NT2" s="995"/>
      <c r="NU2" s="995"/>
      <c r="NV2" s="995"/>
      <c r="NW2" s="995"/>
      <c r="NX2" s="995"/>
      <c r="NY2" s="995"/>
      <c r="NZ2" s="995"/>
      <c r="OA2" s="995"/>
      <c r="OB2" s="995"/>
      <c r="OC2" s="995"/>
      <c r="OD2" s="995"/>
      <c r="OE2" s="995"/>
      <c r="OF2" s="995"/>
      <c r="OG2" s="995"/>
      <c r="OH2" s="995"/>
      <c r="OI2" s="995"/>
      <c r="OJ2" s="995"/>
      <c r="OK2" s="995"/>
      <c r="OL2" s="995"/>
      <c r="OM2" s="995"/>
      <c r="ON2" s="995"/>
      <c r="OO2" s="995"/>
      <c r="OP2" s="995"/>
      <c r="OQ2" s="995"/>
      <c r="OR2" s="995"/>
      <c r="OS2" s="995"/>
      <c r="OT2" s="995"/>
      <c r="OU2" s="995"/>
      <c r="OV2" s="995"/>
      <c r="OW2" s="995"/>
      <c r="OX2" s="995"/>
      <c r="OY2" s="995"/>
      <c r="OZ2" s="995"/>
      <c r="PA2" s="995"/>
      <c r="PB2" s="995"/>
      <c r="PC2" s="995"/>
      <c r="PD2" s="995"/>
      <c r="PE2" s="995"/>
      <c r="PF2" s="995"/>
      <c r="PG2" s="995"/>
      <c r="PH2" s="995"/>
      <c r="PI2" s="995"/>
      <c r="PJ2" s="995"/>
      <c r="PK2" s="995"/>
      <c r="PL2" s="995"/>
      <c r="PM2" s="995"/>
      <c r="PN2" s="995"/>
      <c r="PO2" s="995"/>
      <c r="PP2" s="995"/>
      <c r="PQ2" s="995"/>
      <c r="PR2" s="995"/>
      <c r="PS2" s="995"/>
      <c r="PT2" s="995"/>
      <c r="PU2" s="995"/>
      <c r="PV2" s="995"/>
      <c r="PW2" s="995"/>
      <c r="PX2" s="995"/>
      <c r="PY2" s="995"/>
      <c r="PZ2" s="995"/>
      <c r="QA2" s="995"/>
      <c r="QB2" s="995"/>
      <c r="QC2" s="995"/>
      <c r="QD2" s="995"/>
      <c r="QE2" s="995"/>
      <c r="QF2" s="995"/>
      <c r="QG2" s="995"/>
      <c r="QH2" s="995"/>
      <c r="QI2" s="995"/>
      <c r="QJ2" s="995"/>
      <c r="QK2" s="995"/>
      <c r="QL2" s="995"/>
      <c r="QM2" s="995"/>
      <c r="QN2" s="995"/>
      <c r="QO2" s="995"/>
      <c r="QP2" s="995"/>
      <c r="QQ2" s="995"/>
      <c r="QR2" s="995"/>
      <c r="QS2" s="995"/>
      <c r="QT2" s="995"/>
      <c r="QU2" s="995"/>
      <c r="QV2" s="995"/>
      <c r="QW2" s="995"/>
      <c r="QX2" s="995"/>
      <c r="QY2" s="995"/>
      <c r="QZ2" s="995"/>
      <c r="RA2" s="995"/>
      <c r="RB2" s="995"/>
      <c r="RC2" s="995"/>
      <c r="RD2" s="995"/>
      <c r="RE2" s="995"/>
      <c r="RF2" s="995"/>
      <c r="RG2" s="995"/>
      <c r="RH2" s="995"/>
      <c r="RI2" s="995"/>
      <c r="RJ2" s="995"/>
      <c r="RK2" s="995"/>
      <c r="RL2" s="995"/>
      <c r="RM2" s="995"/>
      <c r="RN2" s="995"/>
      <c r="RO2" s="995"/>
      <c r="RP2" s="995"/>
      <c r="RQ2" s="995"/>
      <c r="RR2" s="995"/>
      <c r="RS2" s="995"/>
      <c r="RT2" s="995"/>
      <c r="RU2" s="995"/>
      <c r="RV2" s="995"/>
      <c r="RW2" s="995"/>
      <c r="RX2" s="995"/>
      <c r="RY2" s="995"/>
      <c r="RZ2" s="995"/>
      <c r="SA2" s="995"/>
      <c r="SB2" s="995"/>
      <c r="SC2" s="995"/>
      <c r="SD2" s="995"/>
      <c r="SE2" s="995"/>
      <c r="SF2" s="995"/>
      <c r="SG2" s="995"/>
      <c r="SH2" s="995"/>
      <c r="SI2" s="995"/>
      <c r="SJ2" s="995"/>
      <c r="SK2" s="995"/>
      <c r="SL2" s="995"/>
      <c r="SM2" s="995"/>
      <c r="SN2" s="995"/>
      <c r="SO2" s="995"/>
      <c r="SP2" s="995"/>
      <c r="SQ2" s="995"/>
      <c r="SR2" s="995"/>
      <c r="SS2" s="995"/>
      <c r="ST2" s="995"/>
      <c r="SU2" s="995"/>
      <c r="SV2" s="995"/>
      <c r="SW2" s="995"/>
      <c r="SX2" s="995"/>
      <c r="SY2" s="995"/>
      <c r="SZ2" s="995"/>
      <c r="TA2" s="995"/>
      <c r="TB2" s="995"/>
      <c r="TC2" s="995"/>
      <c r="TD2" s="995"/>
      <c r="TE2" s="995"/>
      <c r="TF2" s="995"/>
      <c r="TG2" s="995"/>
      <c r="TH2" s="995"/>
      <c r="TI2" s="995"/>
      <c r="TJ2" s="995"/>
      <c r="TK2" s="995"/>
      <c r="TL2" s="995"/>
      <c r="TM2" s="995"/>
      <c r="TN2" s="995"/>
      <c r="TO2" s="995"/>
      <c r="TP2" s="995"/>
      <c r="TQ2" s="995"/>
      <c r="TR2" s="995"/>
      <c r="TS2" s="995"/>
      <c r="TT2" s="995"/>
      <c r="TU2" s="995"/>
      <c r="TV2" s="995"/>
      <c r="TW2" s="995"/>
      <c r="TX2" s="995"/>
      <c r="TY2" s="995"/>
      <c r="TZ2" s="995"/>
      <c r="UA2" s="995"/>
      <c r="UB2" s="995"/>
      <c r="UC2" s="995"/>
      <c r="UD2" s="995"/>
      <c r="UE2" s="995"/>
      <c r="UF2" s="995"/>
      <c r="UG2" s="995"/>
      <c r="UH2" s="995"/>
      <c r="UI2" s="995"/>
      <c r="UJ2" s="995"/>
      <c r="UK2" s="995"/>
      <c r="UL2" s="995"/>
      <c r="UM2" s="995"/>
      <c r="UN2" s="995"/>
      <c r="UO2" s="995"/>
      <c r="UP2" s="995"/>
      <c r="UQ2" s="995"/>
      <c r="UR2" s="995"/>
      <c r="US2" s="995"/>
      <c r="UT2" s="995"/>
      <c r="UU2" s="995"/>
      <c r="UV2" s="995"/>
      <c r="UW2" s="995"/>
      <c r="UX2" s="995"/>
      <c r="UY2" s="995"/>
      <c r="UZ2" s="995"/>
      <c r="VA2" s="995"/>
      <c r="VB2" s="995"/>
      <c r="VC2" s="995"/>
      <c r="VD2" s="995"/>
      <c r="VE2" s="995"/>
      <c r="VF2" s="995"/>
      <c r="VG2" s="995"/>
      <c r="VH2" s="995"/>
      <c r="VI2" s="995"/>
      <c r="VJ2" s="995"/>
      <c r="VK2" s="995"/>
      <c r="VL2" s="995"/>
      <c r="VM2" s="995"/>
      <c r="VN2" s="995"/>
      <c r="VO2" s="995"/>
      <c r="VP2" s="995"/>
      <c r="VQ2" s="995"/>
      <c r="VR2" s="995"/>
      <c r="VS2" s="995"/>
      <c r="VT2" s="995"/>
      <c r="VU2" s="995"/>
      <c r="VV2" s="995"/>
      <c r="VW2" s="995"/>
      <c r="VX2" s="995"/>
      <c r="VY2" s="995"/>
      <c r="VZ2" s="995"/>
      <c r="WA2" s="995"/>
      <c r="WB2" s="995"/>
      <c r="WC2" s="995"/>
      <c r="WD2" s="995"/>
      <c r="WE2" s="995"/>
      <c r="WF2" s="995"/>
      <c r="WG2" s="995"/>
      <c r="WH2" s="995"/>
      <c r="WI2" s="995"/>
      <c r="WJ2" s="995"/>
      <c r="WK2" s="995"/>
      <c r="WL2" s="995"/>
      <c r="WM2" s="995"/>
      <c r="WN2" s="995"/>
      <c r="WO2" s="995"/>
      <c r="WP2" s="995"/>
      <c r="WQ2" s="995"/>
      <c r="WR2" s="995"/>
      <c r="WS2" s="995"/>
      <c r="WT2" s="995"/>
      <c r="WU2" s="995"/>
      <c r="WV2" s="995"/>
      <c r="WW2" s="995"/>
      <c r="WX2" s="995"/>
      <c r="WY2" s="995"/>
      <c r="WZ2" s="995"/>
      <c r="XA2" s="995"/>
      <c r="XB2" s="995"/>
      <c r="XC2" s="995"/>
      <c r="XD2" s="995"/>
      <c r="XE2" s="995"/>
      <c r="XF2" s="995"/>
      <c r="XG2" s="995"/>
      <c r="XH2" s="995"/>
      <c r="XI2" s="995"/>
      <c r="XJ2" s="995"/>
      <c r="XK2" s="995"/>
      <c r="XL2" s="995"/>
      <c r="XM2" s="995"/>
      <c r="XN2" s="995"/>
      <c r="XO2" s="995"/>
      <c r="XP2" s="995"/>
      <c r="XQ2" s="995"/>
      <c r="XR2" s="995"/>
      <c r="XS2" s="995"/>
      <c r="XT2" s="995"/>
      <c r="XU2" s="995"/>
      <c r="XV2" s="995"/>
      <c r="XW2" s="995"/>
      <c r="XX2" s="995"/>
      <c r="XY2" s="995"/>
      <c r="XZ2" s="995"/>
      <c r="YA2" s="995"/>
      <c r="YB2" s="995"/>
      <c r="YC2" s="995"/>
      <c r="YD2" s="995"/>
      <c r="YE2" s="995"/>
      <c r="YF2" s="995"/>
      <c r="YG2" s="995"/>
      <c r="YH2" s="995"/>
      <c r="YI2" s="995"/>
      <c r="YJ2" s="995"/>
      <c r="YK2" s="995"/>
      <c r="YL2" s="995"/>
      <c r="YM2" s="995"/>
      <c r="YN2" s="995"/>
      <c r="YO2" s="995"/>
      <c r="YP2" s="995"/>
      <c r="YQ2" s="995"/>
      <c r="YR2" s="995"/>
      <c r="YS2" s="995"/>
      <c r="YT2" s="995"/>
      <c r="YU2" s="995"/>
      <c r="YV2" s="995"/>
      <c r="YW2" s="995"/>
      <c r="YX2" s="995"/>
      <c r="YY2" s="995"/>
      <c r="YZ2" s="995"/>
      <c r="ZA2" s="995"/>
      <c r="ZB2" s="995"/>
      <c r="ZC2" s="995"/>
      <c r="ZD2" s="995"/>
      <c r="ZE2" s="995"/>
      <c r="ZF2" s="995"/>
      <c r="ZG2" s="995"/>
      <c r="ZH2" s="995"/>
      <c r="ZI2" s="995"/>
      <c r="ZJ2" s="995"/>
      <c r="ZK2" s="995"/>
      <c r="ZL2" s="995"/>
      <c r="ZM2" s="995"/>
      <c r="ZN2" s="995"/>
      <c r="ZO2" s="995"/>
      <c r="ZP2" s="995"/>
      <c r="ZQ2" s="995"/>
      <c r="ZR2" s="995"/>
      <c r="ZS2" s="995"/>
      <c r="ZT2" s="995"/>
      <c r="ZU2" s="995"/>
      <c r="ZV2" s="995"/>
      <c r="ZW2" s="995"/>
      <c r="ZX2" s="995"/>
      <c r="ZY2" s="995"/>
      <c r="ZZ2" s="995"/>
      <c r="AAA2" s="995"/>
      <c r="AAB2" s="995"/>
      <c r="AAC2" s="995"/>
      <c r="AAD2" s="995"/>
      <c r="AAE2" s="995"/>
      <c r="AAF2" s="995"/>
      <c r="AAG2" s="995"/>
      <c r="AAH2" s="995"/>
      <c r="AAI2" s="995"/>
      <c r="AAJ2" s="995"/>
      <c r="AAK2" s="995"/>
      <c r="AAL2" s="995"/>
      <c r="AAM2" s="995"/>
      <c r="AAN2" s="995"/>
      <c r="AAO2" s="995"/>
      <c r="AAP2" s="995"/>
      <c r="AAQ2" s="995"/>
      <c r="AAR2" s="995"/>
      <c r="AAS2" s="995"/>
      <c r="AAT2" s="995"/>
      <c r="AAU2" s="995"/>
      <c r="AAV2" s="995"/>
      <c r="AAW2" s="995"/>
      <c r="AAX2" s="995"/>
      <c r="AAY2" s="995"/>
      <c r="AAZ2" s="995"/>
      <c r="ABA2" s="995"/>
      <c r="ABB2" s="995"/>
      <c r="ABC2" s="995"/>
      <c r="ABD2" s="995"/>
      <c r="ABE2" s="995"/>
      <c r="ABF2" s="995"/>
      <c r="ABG2" s="995"/>
      <c r="ABH2" s="995"/>
      <c r="ABI2" s="995"/>
      <c r="ABJ2" s="995"/>
      <c r="ABK2" s="995"/>
      <c r="ABL2" s="995"/>
      <c r="ABM2" s="995"/>
      <c r="ABN2" s="995"/>
      <c r="ABO2" s="995"/>
      <c r="ABP2" s="995"/>
      <c r="ABQ2" s="995"/>
      <c r="ABR2" s="995"/>
      <c r="ABS2" s="995"/>
      <c r="ABT2" s="995"/>
      <c r="ABU2" s="995"/>
      <c r="ABV2" s="995"/>
      <c r="ABW2" s="995"/>
      <c r="ABX2" s="995"/>
      <c r="ABY2" s="995"/>
      <c r="ABZ2" s="995"/>
      <c r="ACA2" s="995"/>
      <c r="ACB2" s="995"/>
      <c r="ACC2" s="995"/>
      <c r="ACD2" s="995"/>
      <c r="ACE2" s="995"/>
      <c r="ACF2" s="995"/>
      <c r="ACG2" s="995"/>
      <c r="ACH2" s="995"/>
      <c r="ACI2" s="995"/>
      <c r="ACJ2" s="995"/>
      <c r="ACK2" s="995"/>
      <c r="ACL2" s="995"/>
      <c r="ACM2" s="995"/>
      <c r="ACN2" s="995"/>
      <c r="ACO2" s="995"/>
      <c r="ACP2" s="995"/>
      <c r="ACQ2" s="995"/>
      <c r="ACR2" s="995"/>
      <c r="ACS2" s="995"/>
      <c r="ACT2" s="995"/>
      <c r="ACU2" s="995"/>
      <c r="ACV2" s="995"/>
      <c r="ACW2" s="995"/>
      <c r="ACX2" s="995"/>
      <c r="ACY2" s="995"/>
      <c r="ACZ2" s="995"/>
      <c r="ADA2" s="995"/>
      <c r="ADB2" s="995"/>
      <c r="ADC2" s="995"/>
      <c r="ADD2" s="995"/>
      <c r="ADE2" s="995"/>
      <c r="ADF2" s="995"/>
      <c r="ADG2" s="995"/>
      <c r="ADH2" s="995"/>
      <c r="ADI2" s="995"/>
      <c r="ADJ2" s="995"/>
      <c r="ADK2" s="995"/>
      <c r="ADL2" s="995"/>
      <c r="ADM2" s="995"/>
      <c r="ADN2" s="995"/>
      <c r="ADO2" s="995"/>
      <c r="ADP2" s="995"/>
      <c r="ADQ2" s="995"/>
      <c r="ADR2" s="995"/>
      <c r="ADS2" s="995"/>
      <c r="ADT2" s="995"/>
      <c r="ADU2" s="995"/>
      <c r="ADV2" s="995"/>
      <c r="ADW2" s="995"/>
      <c r="ADX2" s="995"/>
      <c r="ADY2" s="995"/>
      <c r="ADZ2" s="995"/>
      <c r="AEA2" s="995"/>
      <c r="AEB2" s="995"/>
      <c r="AEC2" s="995"/>
      <c r="AED2" s="995"/>
      <c r="AEE2" s="995"/>
      <c r="AEF2" s="995"/>
      <c r="AEG2" s="995"/>
      <c r="AEH2" s="995"/>
      <c r="AEI2" s="995"/>
      <c r="AEJ2" s="995"/>
      <c r="AEK2" s="995"/>
      <c r="AEL2" s="995"/>
      <c r="AEM2" s="995"/>
      <c r="AEN2" s="995"/>
      <c r="AEO2" s="995"/>
      <c r="AEP2" s="995"/>
      <c r="AEQ2" s="995"/>
      <c r="AER2" s="995"/>
      <c r="AES2" s="995"/>
      <c r="AET2" s="995"/>
      <c r="AEU2" s="995"/>
      <c r="AEV2" s="995"/>
      <c r="AEW2" s="995"/>
      <c r="AEX2" s="995"/>
      <c r="AEY2" s="995"/>
      <c r="AEZ2" s="995"/>
      <c r="AFA2" s="995"/>
      <c r="AFB2" s="995"/>
      <c r="AFC2" s="995"/>
      <c r="AFD2" s="995"/>
      <c r="AFE2" s="995"/>
      <c r="AFF2" s="995"/>
      <c r="AFG2" s="995"/>
      <c r="AFH2" s="995"/>
      <c r="AFI2" s="995"/>
      <c r="AFJ2" s="995"/>
      <c r="AFK2" s="995"/>
      <c r="AFL2" s="995"/>
      <c r="AFM2" s="995"/>
      <c r="AFN2" s="995"/>
      <c r="AFO2" s="995"/>
      <c r="AFP2" s="995"/>
      <c r="AFQ2" s="995"/>
      <c r="AFR2" s="995"/>
      <c r="AFS2" s="995"/>
      <c r="AFT2" s="995"/>
      <c r="AFU2" s="995"/>
      <c r="AFV2" s="995"/>
      <c r="AFW2" s="995"/>
      <c r="AFX2" s="995"/>
      <c r="AFY2" s="995"/>
      <c r="AFZ2" s="995"/>
      <c r="AGA2" s="995"/>
      <c r="AGB2" s="995"/>
      <c r="AGC2" s="995"/>
      <c r="AGD2" s="995"/>
      <c r="AGE2" s="995"/>
      <c r="AGF2" s="995"/>
      <c r="AGG2" s="995"/>
      <c r="AGH2" s="995"/>
      <c r="AGI2" s="995"/>
      <c r="AGJ2" s="995"/>
      <c r="AGK2" s="995"/>
      <c r="AGL2" s="995"/>
      <c r="AGM2" s="995"/>
      <c r="AGN2" s="995"/>
      <c r="AGO2" s="995"/>
      <c r="AGP2" s="995"/>
      <c r="AGQ2" s="995"/>
      <c r="AGR2" s="995"/>
      <c r="AGS2" s="995"/>
      <c r="AGT2" s="995"/>
      <c r="AGU2" s="995"/>
      <c r="AGV2" s="995"/>
      <c r="AGW2" s="995"/>
      <c r="AGX2" s="995"/>
      <c r="AGY2" s="995"/>
      <c r="AGZ2" s="995"/>
      <c r="AHA2" s="995"/>
      <c r="AHB2" s="995"/>
      <c r="AHC2" s="995"/>
      <c r="AHD2" s="995"/>
      <c r="AHE2" s="995"/>
      <c r="AHF2" s="995"/>
      <c r="AHG2" s="995"/>
      <c r="AHH2" s="995"/>
      <c r="AHI2" s="995"/>
      <c r="AHJ2" s="995"/>
      <c r="AHK2" s="995"/>
      <c r="AHL2" s="995"/>
      <c r="AHM2" s="995"/>
      <c r="AHN2" s="995"/>
      <c r="AHO2" s="995"/>
      <c r="AHP2" s="995"/>
      <c r="AHQ2" s="995"/>
      <c r="AHR2" s="995"/>
      <c r="AHS2" s="995"/>
      <c r="AHT2" s="995"/>
      <c r="AHU2" s="995"/>
      <c r="AHV2" s="995"/>
      <c r="AHW2" s="995"/>
      <c r="AHX2" s="995"/>
      <c r="AHY2" s="995"/>
      <c r="AHZ2" s="995"/>
      <c r="AIA2" s="995"/>
      <c r="AIB2" s="995"/>
      <c r="AIC2" s="995"/>
      <c r="AID2" s="995"/>
      <c r="AIE2" s="995"/>
      <c r="AIF2" s="995"/>
      <c r="AIG2" s="995"/>
      <c r="AIH2" s="995"/>
      <c r="AII2" s="995"/>
      <c r="AIJ2" s="995"/>
      <c r="AIK2" s="995"/>
      <c r="AIL2" s="995"/>
      <c r="AIM2" s="995"/>
      <c r="AIN2" s="995"/>
      <c r="AIO2" s="995"/>
      <c r="AIP2" s="995"/>
      <c r="AIQ2" s="995"/>
      <c r="AIR2" s="995"/>
      <c r="AIS2" s="995"/>
      <c r="AIT2" s="995"/>
      <c r="AIU2" s="995"/>
      <c r="AIV2" s="995"/>
      <c r="AIW2" s="995"/>
      <c r="AIX2" s="995"/>
      <c r="AIY2" s="995"/>
      <c r="AIZ2" s="995"/>
      <c r="AJA2" s="995"/>
      <c r="AJB2" s="995"/>
      <c r="AJC2" s="995"/>
      <c r="AJD2" s="995"/>
      <c r="AJE2" s="995"/>
      <c r="AJF2" s="995"/>
      <c r="AJG2" s="995"/>
      <c r="AJH2" s="995"/>
      <c r="AJI2" s="995"/>
      <c r="AJJ2" s="995"/>
      <c r="AJK2" s="995"/>
      <c r="AJL2" s="995"/>
      <c r="AJM2" s="995"/>
      <c r="AJN2" s="995"/>
      <c r="AJO2" s="995"/>
      <c r="AJP2" s="995"/>
      <c r="AJQ2" s="995"/>
      <c r="AJR2" s="995"/>
      <c r="AJS2" s="995"/>
      <c r="AJT2" s="995"/>
      <c r="AJU2" s="995"/>
      <c r="AJV2" s="995"/>
      <c r="AJW2" s="995"/>
      <c r="AJX2" s="995"/>
      <c r="AJY2" s="995"/>
      <c r="AJZ2" s="995"/>
      <c r="AKA2" s="995"/>
      <c r="AKB2" s="995"/>
      <c r="AKC2" s="995"/>
      <c r="AKD2" s="995"/>
      <c r="AKE2" s="995"/>
      <c r="AKF2" s="995"/>
      <c r="AKG2" s="995"/>
      <c r="AKH2" s="995"/>
      <c r="AKI2" s="995"/>
      <c r="AKJ2" s="995"/>
      <c r="AKK2" s="995"/>
      <c r="AKL2" s="995"/>
      <c r="AKM2" s="995"/>
      <c r="AKN2" s="995"/>
      <c r="AKO2" s="995"/>
      <c r="AKP2" s="995"/>
      <c r="AKQ2" s="995"/>
      <c r="AKR2" s="995"/>
      <c r="AKS2" s="995"/>
      <c r="AKT2" s="995"/>
      <c r="AKU2" s="995"/>
      <c r="AKV2" s="995"/>
      <c r="AKW2" s="995"/>
      <c r="AKX2" s="995"/>
      <c r="AKY2" s="995"/>
      <c r="AKZ2" s="995"/>
      <c r="ALA2" s="995"/>
      <c r="ALB2" s="995"/>
      <c r="ALC2" s="995"/>
      <c r="ALD2" s="995"/>
      <c r="ALE2" s="995"/>
      <c r="ALF2" s="995"/>
      <c r="ALG2" s="995"/>
      <c r="ALH2" s="995"/>
      <c r="ALI2" s="995"/>
      <c r="ALJ2" s="995"/>
      <c r="ALK2" s="995"/>
      <c r="ALL2" s="995"/>
      <c r="ALM2" s="995"/>
      <c r="ALN2" s="995"/>
      <c r="ALO2" s="995"/>
      <c r="ALP2" s="995"/>
      <c r="ALQ2" s="995"/>
      <c r="ALR2" s="995"/>
      <c r="ALS2" s="995"/>
      <c r="ALT2" s="995"/>
      <c r="ALU2" s="995"/>
      <c r="ALV2" s="995"/>
      <c r="ALW2" s="995"/>
      <c r="ALX2" s="995"/>
      <c r="ALY2" s="995"/>
      <c r="ALZ2" s="995"/>
      <c r="AMA2" s="995"/>
      <c r="AMB2" s="995"/>
      <c r="AMC2" s="995"/>
      <c r="AMD2" s="995"/>
      <c r="AME2" s="995"/>
      <c r="AMF2" s="995"/>
      <c r="AMG2" s="995"/>
      <c r="AMH2" s="995"/>
      <c r="AMI2" s="995"/>
      <c r="AMJ2" s="995"/>
      <c r="AMK2" s="995"/>
      <c r="AML2" s="995"/>
      <c r="AMM2" s="995"/>
      <c r="AMN2" s="995"/>
      <c r="AMO2" s="995"/>
      <c r="AMP2" s="995"/>
      <c r="AMQ2" s="995"/>
      <c r="AMR2" s="995"/>
      <c r="AMS2" s="995"/>
      <c r="AMT2" s="995"/>
      <c r="AMU2" s="995"/>
      <c r="AMV2" s="995"/>
      <c r="AMW2" s="995"/>
      <c r="AMX2" s="995"/>
      <c r="AMY2" s="995"/>
      <c r="AMZ2" s="995"/>
      <c r="ANA2" s="995"/>
      <c r="ANB2" s="995"/>
      <c r="ANC2" s="995"/>
      <c r="AND2" s="995"/>
      <c r="ANE2" s="995"/>
      <c r="ANF2" s="995"/>
      <c r="ANG2" s="995"/>
      <c r="ANH2" s="995"/>
      <c r="ANI2" s="995"/>
      <c r="ANJ2" s="995"/>
      <c r="ANK2" s="995"/>
      <c r="ANL2" s="995"/>
      <c r="ANM2" s="995"/>
      <c r="ANN2" s="995"/>
      <c r="ANO2" s="995"/>
      <c r="ANP2" s="995"/>
      <c r="ANQ2" s="995"/>
      <c r="ANR2" s="995"/>
      <c r="ANS2" s="995"/>
      <c r="ANT2" s="995"/>
      <c r="ANU2" s="995"/>
      <c r="ANV2" s="995"/>
      <c r="ANW2" s="995"/>
      <c r="ANX2" s="995"/>
      <c r="ANY2" s="995"/>
      <c r="ANZ2" s="995"/>
      <c r="AOA2" s="995"/>
      <c r="AOB2" s="995"/>
      <c r="AOC2" s="995"/>
      <c r="AOD2" s="995"/>
      <c r="AOE2" s="995"/>
      <c r="AOF2" s="995"/>
      <c r="AOG2" s="995"/>
      <c r="AOH2" s="995"/>
      <c r="AOI2" s="995"/>
      <c r="AOJ2" s="995"/>
      <c r="AOK2" s="995"/>
      <c r="AOL2" s="995"/>
      <c r="AOM2" s="995"/>
      <c r="AON2" s="995"/>
      <c r="AOO2" s="995"/>
      <c r="AOP2" s="995"/>
      <c r="AOQ2" s="995"/>
      <c r="AOR2" s="995"/>
      <c r="AOS2" s="995"/>
      <c r="AOT2" s="995"/>
      <c r="AOU2" s="995"/>
      <c r="AOV2" s="995"/>
      <c r="AOW2" s="995"/>
      <c r="AOX2" s="995"/>
      <c r="AOY2" s="995"/>
      <c r="AOZ2" s="995"/>
      <c r="APA2" s="995"/>
      <c r="APB2" s="995"/>
      <c r="APC2" s="995"/>
      <c r="APD2" s="995"/>
      <c r="APE2" s="995"/>
      <c r="APF2" s="995"/>
      <c r="APG2" s="995"/>
      <c r="APH2" s="995"/>
      <c r="API2" s="995"/>
      <c r="APJ2" s="995"/>
      <c r="APK2" s="995"/>
      <c r="APL2" s="995"/>
      <c r="APM2" s="995"/>
      <c r="APN2" s="995"/>
      <c r="APO2" s="995"/>
      <c r="APP2" s="995"/>
      <c r="APQ2" s="995"/>
      <c r="APR2" s="995"/>
      <c r="APS2" s="995"/>
      <c r="APT2" s="995"/>
      <c r="APU2" s="995"/>
      <c r="APV2" s="995"/>
      <c r="APW2" s="995"/>
      <c r="APX2" s="995"/>
      <c r="APY2" s="995"/>
      <c r="APZ2" s="995"/>
      <c r="AQA2" s="995"/>
      <c r="AQB2" s="995"/>
      <c r="AQC2" s="995"/>
      <c r="AQD2" s="995"/>
      <c r="AQE2" s="995"/>
      <c r="AQF2" s="995"/>
      <c r="AQG2" s="995"/>
      <c r="AQH2" s="995"/>
      <c r="AQI2" s="995"/>
      <c r="AQJ2" s="995"/>
      <c r="AQK2" s="995"/>
      <c r="AQL2" s="995"/>
      <c r="AQM2" s="995"/>
      <c r="AQN2" s="995"/>
      <c r="AQO2" s="995"/>
      <c r="AQP2" s="995"/>
      <c r="AQQ2" s="995"/>
      <c r="AQR2" s="995"/>
      <c r="AQS2" s="995"/>
      <c r="AQT2" s="995"/>
      <c r="AQU2" s="995"/>
      <c r="AQV2" s="995"/>
      <c r="AQW2" s="995"/>
      <c r="AQX2" s="995"/>
      <c r="AQY2" s="995"/>
      <c r="AQZ2" s="995"/>
      <c r="ARA2" s="995"/>
      <c r="ARB2" s="995"/>
      <c r="ARC2" s="995"/>
      <c r="ARD2" s="995"/>
      <c r="ARE2" s="995"/>
      <c r="ARF2" s="995"/>
      <c r="ARG2" s="995"/>
      <c r="ARH2" s="995"/>
      <c r="ARI2" s="995"/>
      <c r="ARJ2" s="995"/>
      <c r="ARK2" s="995"/>
      <c r="ARL2" s="995"/>
      <c r="ARM2" s="995"/>
      <c r="ARN2" s="995"/>
      <c r="ARO2" s="995"/>
      <c r="ARP2" s="995"/>
      <c r="ARQ2" s="995"/>
      <c r="ARR2" s="995"/>
      <c r="ARS2" s="995"/>
      <c r="ART2" s="995"/>
      <c r="ARU2" s="995"/>
      <c r="ARV2" s="995"/>
      <c r="ARW2" s="995"/>
      <c r="ARX2" s="995"/>
      <c r="ARY2" s="995"/>
      <c r="ARZ2" s="995"/>
      <c r="ASA2" s="995"/>
      <c r="ASB2" s="995"/>
      <c r="ASC2" s="995"/>
      <c r="ASD2" s="995"/>
      <c r="ASE2" s="995"/>
      <c r="ASF2" s="995"/>
      <c r="ASG2" s="995"/>
      <c r="ASH2" s="995"/>
      <c r="ASI2" s="995"/>
      <c r="ASJ2" s="995"/>
      <c r="ASK2" s="995"/>
      <c r="ASL2" s="995"/>
      <c r="ASM2" s="995"/>
      <c r="ASN2" s="995"/>
      <c r="ASO2" s="995"/>
      <c r="ASP2" s="995"/>
      <c r="ASQ2" s="995"/>
      <c r="ASR2" s="995"/>
      <c r="ASS2" s="995"/>
      <c r="AST2" s="995"/>
      <c r="ASU2" s="995"/>
      <c r="ASV2" s="995"/>
      <c r="ASW2" s="995"/>
      <c r="ASX2" s="995"/>
      <c r="ASY2" s="995"/>
      <c r="ASZ2" s="995"/>
      <c r="ATA2" s="995"/>
      <c r="ATB2" s="995"/>
      <c r="ATC2" s="995"/>
      <c r="ATD2" s="995"/>
      <c r="ATE2" s="995"/>
      <c r="ATF2" s="995"/>
      <c r="ATG2" s="995"/>
      <c r="ATH2" s="995"/>
      <c r="ATI2" s="995"/>
      <c r="ATJ2" s="995"/>
      <c r="ATK2" s="995"/>
      <c r="ATL2" s="995"/>
      <c r="ATM2" s="995"/>
      <c r="ATN2" s="995"/>
      <c r="ATO2" s="995"/>
      <c r="ATP2" s="995"/>
      <c r="ATQ2" s="995"/>
      <c r="ATR2" s="995"/>
      <c r="ATS2" s="995"/>
      <c r="ATT2" s="995"/>
      <c r="ATU2" s="995"/>
      <c r="ATV2" s="995"/>
      <c r="ATW2" s="995"/>
      <c r="ATX2" s="995"/>
      <c r="ATY2" s="995"/>
      <c r="ATZ2" s="995"/>
      <c r="AUA2" s="995"/>
      <c r="AUB2" s="995"/>
      <c r="AUC2" s="995"/>
      <c r="AUD2" s="995"/>
      <c r="AUE2" s="995"/>
      <c r="AUF2" s="995"/>
      <c r="AUG2" s="995"/>
      <c r="AUH2" s="995"/>
      <c r="AUI2" s="995"/>
      <c r="AUJ2" s="995"/>
      <c r="AUK2" s="995"/>
      <c r="AUL2" s="995"/>
      <c r="AUM2" s="995"/>
      <c r="AUN2" s="995"/>
      <c r="AUO2" s="995"/>
      <c r="AUP2" s="995"/>
      <c r="AUQ2" s="995"/>
      <c r="AUR2" s="995"/>
      <c r="AUS2" s="995"/>
      <c r="AUT2" s="995"/>
      <c r="AUU2" s="995"/>
      <c r="AUV2" s="995"/>
      <c r="AUW2" s="995"/>
      <c r="AUX2" s="995"/>
      <c r="AUY2" s="995"/>
      <c r="AUZ2" s="995"/>
      <c r="AVA2" s="995"/>
      <c r="AVB2" s="995"/>
      <c r="AVC2" s="995"/>
      <c r="AVD2" s="995"/>
      <c r="AVE2" s="995"/>
      <c r="AVF2" s="995"/>
      <c r="AVG2" s="995"/>
      <c r="AVH2" s="995"/>
      <c r="AVI2" s="995"/>
      <c r="AVJ2" s="995"/>
      <c r="AVK2" s="995"/>
      <c r="AVL2" s="995"/>
      <c r="AVM2" s="995"/>
      <c r="AVN2" s="995"/>
      <c r="AVO2" s="995"/>
      <c r="AVP2" s="995"/>
      <c r="AVQ2" s="995"/>
      <c r="AVR2" s="995"/>
      <c r="AVS2" s="995"/>
      <c r="AVT2" s="995"/>
      <c r="AVU2" s="995"/>
      <c r="AVV2" s="995"/>
      <c r="AVW2" s="995"/>
      <c r="AVX2" s="995"/>
      <c r="AVY2" s="995"/>
      <c r="AVZ2" s="995"/>
      <c r="AWA2" s="995"/>
      <c r="AWB2" s="995"/>
      <c r="AWC2" s="995"/>
      <c r="AWD2" s="995"/>
      <c r="AWE2" s="995"/>
      <c r="AWF2" s="995"/>
      <c r="AWG2" s="995"/>
      <c r="AWH2" s="995"/>
      <c r="AWI2" s="995"/>
      <c r="AWJ2" s="995"/>
      <c r="AWK2" s="995"/>
      <c r="AWL2" s="995"/>
      <c r="AWM2" s="995"/>
      <c r="AWN2" s="995"/>
      <c r="AWO2" s="995"/>
      <c r="AWP2" s="995"/>
      <c r="AWQ2" s="995"/>
      <c r="AWR2" s="995"/>
      <c r="AWS2" s="995"/>
      <c r="AWT2" s="995"/>
      <c r="AWU2" s="995"/>
      <c r="AWV2" s="995"/>
      <c r="AWW2" s="995"/>
      <c r="AWX2" s="995"/>
      <c r="AWY2" s="995"/>
      <c r="AWZ2" s="995"/>
      <c r="AXA2" s="995"/>
      <c r="AXB2" s="995"/>
      <c r="AXC2" s="995"/>
      <c r="AXD2" s="995"/>
      <c r="AXE2" s="995"/>
      <c r="AXF2" s="995"/>
      <c r="AXG2" s="995"/>
      <c r="AXH2" s="995"/>
      <c r="AXI2" s="995"/>
      <c r="AXJ2" s="995"/>
      <c r="AXK2" s="995"/>
      <c r="AXL2" s="995"/>
      <c r="AXM2" s="995"/>
      <c r="AXN2" s="995"/>
      <c r="AXO2" s="995"/>
      <c r="AXP2" s="995"/>
      <c r="AXQ2" s="995"/>
      <c r="AXR2" s="995"/>
      <c r="AXS2" s="995"/>
      <c r="AXT2" s="995"/>
      <c r="AXU2" s="995"/>
      <c r="AXV2" s="995"/>
      <c r="AXW2" s="995"/>
      <c r="AXX2" s="995"/>
      <c r="AXY2" s="995"/>
      <c r="AXZ2" s="995"/>
      <c r="AYA2" s="995"/>
      <c r="AYB2" s="995"/>
      <c r="AYC2" s="995"/>
      <c r="AYD2" s="995"/>
      <c r="AYE2" s="995"/>
      <c r="AYF2" s="995"/>
      <c r="AYG2" s="995"/>
      <c r="AYH2" s="995"/>
      <c r="AYI2" s="995"/>
      <c r="AYJ2" s="995"/>
      <c r="AYK2" s="995"/>
      <c r="AYL2" s="995"/>
      <c r="AYM2" s="995"/>
      <c r="AYN2" s="995"/>
      <c r="AYO2" s="995"/>
      <c r="AYP2" s="995"/>
      <c r="AYQ2" s="995"/>
      <c r="AYR2" s="995"/>
      <c r="AYS2" s="995"/>
      <c r="AYT2" s="995"/>
      <c r="AYU2" s="995"/>
      <c r="AYV2" s="995"/>
      <c r="AYW2" s="995"/>
      <c r="AYX2" s="995"/>
      <c r="AYY2" s="995"/>
      <c r="AYZ2" s="995"/>
      <c r="AZA2" s="995"/>
      <c r="AZB2" s="995"/>
      <c r="AZC2" s="995"/>
      <c r="AZD2" s="995"/>
      <c r="AZE2" s="995"/>
      <c r="AZF2" s="995"/>
      <c r="AZG2" s="995"/>
      <c r="AZH2" s="995"/>
      <c r="AZI2" s="995"/>
      <c r="AZJ2" s="995"/>
      <c r="AZK2" s="995"/>
      <c r="AZL2" s="995"/>
      <c r="AZM2" s="995"/>
      <c r="AZN2" s="995"/>
      <c r="AZO2" s="995"/>
      <c r="AZP2" s="995"/>
      <c r="AZQ2" s="995"/>
      <c r="AZR2" s="995"/>
      <c r="AZS2" s="995"/>
      <c r="AZT2" s="995"/>
      <c r="AZU2" s="995"/>
      <c r="AZV2" s="995"/>
      <c r="AZW2" s="995"/>
      <c r="AZX2" s="995"/>
      <c r="AZY2" s="995"/>
      <c r="AZZ2" s="995"/>
      <c r="BAA2" s="995"/>
      <c r="BAB2" s="995"/>
      <c r="BAC2" s="995"/>
      <c r="BAD2" s="995"/>
      <c r="BAE2" s="995"/>
      <c r="BAF2" s="995"/>
      <c r="BAG2" s="995"/>
      <c r="BAH2" s="995"/>
      <c r="BAI2" s="995"/>
      <c r="BAJ2" s="995"/>
      <c r="BAK2" s="995"/>
      <c r="BAL2" s="995"/>
      <c r="BAM2" s="995"/>
      <c r="BAN2" s="995"/>
      <c r="BAO2" s="995"/>
      <c r="BAP2" s="995"/>
      <c r="BAQ2" s="995"/>
      <c r="BAR2" s="995"/>
      <c r="BAS2" s="995"/>
      <c r="BAT2" s="995"/>
      <c r="BAU2" s="995"/>
      <c r="BAV2" s="995"/>
      <c r="BAW2" s="995"/>
      <c r="BAX2" s="995"/>
      <c r="BAY2" s="995"/>
      <c r="BAZ2" s="995"/>
      <c r="BBA2" s="995"/>
      <c r="BBB2" s="995"/>
      <c r="BBC2" s="995"/>
      <c r="BBD2" s="995"/>
      <c r="BBE2" s="995"/>
      <c r="BBF2" s="995"/>
      <c r="BBG2" s="995"/>
      <c r="BBH2" s="995"/>
      <c r="BBI2" s="995"/>
      <c r="BBJ2" s="995"/>
      <c r="BBK2" s="995"/>
      <c r="BBL2" s="995"/>
      <c r="BBM2" s="995"/>
      <c r="BBN2" s="995"/>
      <c r="BBO2" s="995"/>
      <c r="BBP2" s="995"/>
      <c r="BBQ2" s="995"/>
      <c r="BBR2" s="995"/>
      <c r="BBS2" s="995"/>
      <c r="BBT2" s="995"/>
      <c r="BBU2" s="995"/>
      <c r="BBV2" s="995"/>
      <c r="BBW2" s="995"/>
      <c r="BBX2" s="995"/>
      <c r="BBY2" s="995"/>
      <c r="BBZ2" s="995"/>
      <c r="BCA2" s="995"/>
      <c r="BCB2" s="995"/>
      <c r="BCC2" s="995"/>
      <c r="BCD2" s="995"/>
      <c r="BCE2" s="995"/>
      <c r="BCF2" s="995"/>
      <c r="BCG2" s="995"/>
      <c r="BCH2" s="995"/>
      <c r="BCI2" s="995"/>
      <c r="BCJ2" s="995"/>
      <c r="BCK2" s="995"/>
      <c r="BCL2" s="995"/>
      <c r="BCM2" s="995"/>
      <c r="BCN2" s="995"/>
      <c r="BCO2" s="995"/>
      <c r="BCP2" s="995"/>
      <c r="BCQ2" s="995"/>
      <c r="BCR2" s="995"/>
      <c r="BCS2" s="995"/>
      <c r="BCT2" s="995"/>
      <c r="BCU2" s="995"/>
      <c r="BCV2" s="995"/>
      <c r="BCW2" s="995"/>
      <c r="BCX2" s="995"/>
      <c r="BCY2" s="995"/>
      <c r="BCZ2" s="995"/>
      <c r="BDA2" s="995"/>
      <c r="BDB2" s="995"/>
      <c r="BDC2" s="995"/>
      <c r="BDD2" s="995"/>
      <c r="BDE2" s="995"/>
      <c r="BDF2" s="995"/>
      <c r="BDG2" s="995"/>
      <c r="BDH2" s="995"/>
      <c r="BDI2" s="995"/>
      <c r="BDJ2" s="995"/>
      <c r="BDK2" s="995"/>
      <c r="BDL2" s="995"/>
      <c r="BDM2" s="995"/>
      <c r="BDN2" s="995"/>
      <c r="BDO2" s="995"/>
      <c r="BDP2" s="995"/>
      <c r="BDQ2" s="995"/>
      <c r="BDR2" s="995"/>
      <c r="BDS2" s="995"/>
      <c r="BDT2" s="995"/>
      <c r="BDU2" s="995"/>
      <c r="BDV2" s="995"/>
      <c r="BDW2" s="995"/>
      <c r="BDX2" s="995"/>
      <c r="BDY2" s="995"/>
      <c r="BDZ2" s="995"/>
      <c r="BEA2" s="995"/>
      <c r="BEB2" s="995"/>
      <c r="BEC2" s="995"/>
      <c r="BED2" s="995"/>
      <c r="BEE2" s="995"/>
      <c r="BEF2" s="995"/>
      <c r="BEG2" s="995"/>
      <c r="BEH2" s="995"/>
      <c r="BEI2" s="995"/>
      <c r="BEJ2" s="995"/>
      <c r="BEK2" s="995"/>
      <c r="BEL2" s="995"/>
      <c r="BEM2" s="995"/>
      <c r="BEN2" s="995"/>
      <c r="BEO2" s="995"/>
      <c r="BEP2" s="995"/>
      <c r="BEQ2" s="995"/>
      <c r="BER2" s="995"/>
      <c r="BES2" s="995"/>
      <c r="BET2" s="995"/>
      <c r="BEU2" s="995"/>
      <c r="BEV2" s="995"/>
      <c r="BEW2" s="995"/>
      <c r="BEX2" s="995"/>
      <c r="BEY2" s="995"/>
      <c r="BEZ2" s="995"/>
      <c r="BFA2" s="995"/>
      <c r="BFB2" s="995"/>
      <c r="BFC2" s="995"/>
      <c r="BFD2" s="995"/>
      <c r="BFE2" s="995"/>
      <c r="BFF2" s="995"/>
      <c r="BFG2" s="995"/>
      <c r="BFH2" s="995"/>
      <c r="BFI2" s="995"/>
      <c r="BFJ2" s="995"/>
      <c r="BFK2" s="995"/>
      <c r="BFL2" s="995"/>
      <c r="BFM2" s="995"/>
      <c r="BFN2" s="995"/>
      <c r="BFO2" s="995"/>
      <c r="BFP2" s="995"/>
      <c r="BFQ2" s="995"/>
      <c r="BFR2" s="995"/>
      <c r="BFS2" s="995"/>
      <c r="BFT2" s="995"/>
      <c r="BFU2" s="995"/>
      <c r="BFV2" s="995"/>
      <c r="BFW2" s="995"/>
      <c r="BFX2" s="995"/>
      <c r="BFY2" s="995"/>
      <c r="BFZ2" s="995"/>
      <c r="BGA2" s="995"/>
      <c r="BGB2" s="995"/>
      <c r="BGC2" s="995"/>
      <c r="BGD2" s="995"/>
      <c r="BGE2" s="995"/>
      <c r="BGF2" s="995"/>
      <c r="BGG2" s="995"/>
      <c r="BGH2" s="995"/>
      <c r="BGI2" s="995"/>
      <c r="BGJ2" s="995"/>
      <c r="BGK2" s="995"/>
      <c r="BGL2" s="995"/>
      <c r="BGM2" s="995"/>
      <c r="BGN2" s="995"/>
      <c r="BGO2" s="995"/>
      <c r="BGP2" s="995"/>
      <c r="BGQ2" s="995"/>
      <c r="BGR2" s="995"/>
      <c r="BGS2" s="995"/>
      <c r="BGT2" s="995"/>
      <c r="BGU2" s="995"/>
      <c r="BGV2" s="995"/>
      <c r="BGW2" s="995"/>
      <c r="BGX2" s="995"/>
      <c r="BGY2" s="995"/>
      <c r="BGZ2" s="995"/>
      <c r="BHA2" s="995"/>
      <c r="BHB2" s="995"/>
      <c r="BHC2" s="995"/>
      <c r="BHD2" s="995"/>
      <c r="BHE2" s="995"/>
      <c r="BHF2" s="995"/>
      <c r="BHG2" s="995"/>
      <c r="BHH2" s="995"/>
      <c r="BHI2" s="995"/>
      <c r="BHJ2" s="995"/>
      <c r="BHK2" s="995"/>
      <c r="BHL2" s="995"/>
      <c r="BHM2" s="995"/>
      <c r="BHN2" s="995"/>
      <c r="BHO2" s="995"/>
      <c r="BHP2" s="995"/>
      <c r="BHQ2" s="995"/>
      <c r="BHR2" s="995"/>
      <c r="BHS2" s="995"/>
      <c r="BHT2" s="995"/>
      <c r="BHU2" s="995"/>
      <c r="BHV2" s="995"/>
      <c r="BHW2" s="995"/>
      <c r="BHX2" s="995"/>
      <c r="BHY2" s="995"/>
      <c r="BHZ2" s="995"/>
      <c r="BIA2" s="995"/>
      <c r="BIB2" s="995"/>
      <c r="BIC2" s="995"/>
      <c r="BID2" s="995"/>
      <c r="BIE2" s="995"/>
      <c r="BIF2" s="995"/>
      <c r="BIG2" s="995"/>
      <c r="BIH2" s="995"/>
      <c r="BII2" s="995"/>
      <c r="BIJ2" s="995"/>
      <c r="BIK2" s="995"/>
      <c r="BIL2" s="995"/>
      <c r="BIM2" s="995"/>
      <c r="BIN2" s="995"/>
      <c r="BIO2" s="995"/>
      <c r="BIP2" s="995"/>
      <c r="BIQ2" s="995"/>
      <c r="BIR2" s="995"/>
      <c r="BIS2" s="995"/>
      <c r="BIT2" s="995"/>
      <c r="BIU2" s="995"/>
      <c r="BIV2" s="995"/>
      <c r="BIW2" s="995"/>
      <c r="BIX2" s="995"/>
      <c r="BIY2" s="995"/>
      <c r="BIZ2" s="995"/>
      <c r="BJA2" s="995"/>
      <c r="BJB2" s="995"/>
      <c r="BJC2" s="995"/>
      <c r="BJD2" s="995"/>
      <c r="BJE2" s="995"/>
      <c r="BJF2" s="995"/>
      <c r="BJG2" s="995"/>
      <c r="BJH2" s="995"/>
      <c r="BJI2" s="995"/>
      <c r="BJJ2" s="995"/>
      <c r="BJK2" s="995"/>
      <c r="BJL2" s="995"/>
      <c r="BJM2" s="995"/>
      <c r="BJN2" s="995"/>
      <c r="BJO2" s="995"/>
      <c r="BJP2" s="995"/>
      <c r="BJQ2" s="995"/>
      <c r="BJR2" s="995"/>
      <c r="BJS2" s="995"/>
      <c r="BJT2" s="995"/>
      <c r="BJU2" s="995"/>
      <c r="BJV2" s="995"/>
      <c r="BJW2" s="995"/>
      <c r="BJX2" s="995"/>
      <c r="BJY2" s="995"/>
      <c r="BJZ2" s="995"/>
      <c r="BKA2" s="995"/>
      <c r="BKB2" s="995"/>
      <c r="BKC2" s="995"/>
      <c r="BKD2" s="995"/>
      <c r="BKE2" s="995"/>
      <c r="BKF2" s="995"/>
      <c r="BKG2" s="995"/>
      <c r="BKH2" s="995"/>
      <c r="BKI2" s="995"/>
      <c r="BKJ2" s="995"/>
      <c r="BKK2" s="995"/>
      <c r="BKL2" s="995"/>
      <c r="BKM2" s="995"/>
      <c r="BKN2" s="995"/>
      <c r="BKO2" s="995"/>
      <c r="BKP2" s="995"/>
      <c r="BKQ2" s="995"/>
      <c r="BKR2" s="995"/>
      <c r="BKS2" s="995"/>
      <c r="BKT2" s="995"/>
      <c r="BKU2" s="995"/>
      <c r="BKV2" s="995"/>
      <c r="BKW2" s="995"/>
      <c r="BKX2" s="995"/>
      <c r="BKY2" s="995"/>
      <c r="BKZ2" s="995"/>
      <c r="BLA2" s="995"/>
      <c r="BLB2" s="995"/>
      <c r="BLC2" s="995"/>
      <c r="BLD2" s="995"/>
      <c r="BLE2" s="995"/>
      <c r="BLF2" s="995"/>
      <c r="BLG2" s="995"/>
      <c r="BLH2" s="995"/>
      <c r="BLI2" s="995"/>
      <c r="BLJ2" s="995"/>
      <c r="BLK2" s="995"/>
      <c r="BLL2" s="995"/>
      <c r="BLM2" s="995"/>
      <c r="BLN2" s="995"/>
      <c r="BLO2" s="995"/>
      <c r="BLP2" s="995"/>
      <c r="BLQ2" s="995"/>
      <c r="BLR2" s="995"/>
      <c r="BLS2" s="995"/>
      <c r="BLT2" s="995"/>
      <c r="BLU2" s="995"/>
      <c r="BLV2" s="995"/>
      <c r="BLW2" s="995"/>
      <c r="BLX2" s="995"/>
      <c r="BLY2" s="995"/>
      <c r="BLZ2" s="995"/>
      <c r="BMA2" s="995"/>
      <c r="BMB2" s="995"/>
      <c r="BMC2" s="995"/>
      <c r="BMD2" s="995"/>
      <c r="BME2" s="995"/>
      <c r="BMF2" s="995"/>
      <c r="BMG2" s="995"/>
      <c r="BMH2" s="995"/>
      <c r="BMI2" s="995"/>
      <c r="BMJ2" s="995"/>
      <c r="BMK2" s="995"/>
      <c r="BML2" s="995"/>
      <c r="BMM2" s="995"/>
      <c r="BMN2" s="995"/>
      <c r="BMO2" s="995"/>
      <c r="BMP2" s="995"/>
      <c r="BMQ2" s="995"/>
      <c r="BMR2" s="995"/>
      <c r="BMS2" s="995"/>
      <c r="BMT2" s="995"/>
      <c r="BMU2" s="995"/>
      <c r="BMV2" s="995"/>
      <c r="BMW2" s="995"/>
      <c r="BMX2" s="995"/>
      <c r="BMY2" s="995"/>
      <c r="BMZ2" s="995"/>
      <c r="BNA2" s="995"/>
      <c r="BNB2" s="995"/>
      <c r="BNC2" s="995"/>
      <c r="BND2" s="995"/>
      <c r="BNE2" s="995"/>
      <c r="BNF2" s="995"/>
      <c r="BNG2" s="995"/>
      <c r="BNH2" s="995"/>
      <c r="BNI2" s="995"/>
      <c r="BNJ2" s="995"/>
      <c r="BNK2" s="995"/>
      <c r="BNL2" s="995"/>
      <c r="BNM2" s="995"/>
      <c r="BNN2" s="995"/>
      <c r="BNO2" s="995"/>
      <c r="BNP2" s="995"/>
      <c r="BNQ2" s="995"/>
      <c r="BNR2" s="995"/>
      <c r="BNS2" s="995"/>
      <c r="BNT2" s="995"/>
      <c r="BNU2" s="995"/>
      <c r="BNV2" s="995"/>
      <c r="BNW2" s="995"/>
      <c r="BNX2" s="995"/>
      <c r="BNY2" s="995"/>
      <c r="BNZ2" s="995"/>
      <c r="BOA2" s="995"/>
      <c r="BOB2" s="995"/>
      <c r="BOC2" s="995"/>
      <c r="BOD2" s="995"/>
      <c r="BOE2" s="995"/>
      <c r="BOF2" s="995"/>
      <c r="BOG2" s="995"/>
      <c r="BOH2" s="995"/>
      <c r="BOI2" s="995"/>
      <c r="BOJ2" s="995"/>
      <c r="BOK2" s="995"/>
      <c r="BOL2" s="995"/>
      <c r="BOM2" s="995"/>
      <c r="BON2" s="995"/>
      <c r="BOO2" s="995"/>
      <c r="BOP2" s="995"/>
      <c r="BOQ2" s="995"/>
      <c r="BOR2" s="995"/>
      <c r="BOS2" s="995"/>
      <c r="BOT2" s="995"/>
      <c r="BOU2" s="995"/>
      <c r="BOV2" s="995"/>
      <c r="BOW2" s="995"/>
      <c r="BOX2" s="995"/>
      <c r="BOY2" s="995"/>
      <c r="BOZ2" s="995"/>
      <c r="BPA2" s="995"/>
      <c r="BPB2" s="995"/>
      <c r="BPC2" s="995"/>
      <c r="BPD2" s="995"/>
      <c r="BPE2" s="995"/>
      <c r="BPF2" s="995"/>
      <c r="BPG2" s="995"/>
      <c r="BPH2" s="995"/>
      <c r="BPI2" s="995"/>
      <c r="BPJ2" s="995"/>
      <c r="BPK2" s="995"/>
      <c r="BPL2" s="995"/>
      <c r="BPM2" s="995"/>
      <c r="BPN2" s="995"/>
      <c r="BPO2" s="995"/>
      <c r="BPP2" s="995"/>
      <c r="BPQ2" s="995"/>
      <c r="BPR2" s="995"/>
      <c r="BPS2" s="995"/>
      <c r="BPT2" s="995"/>
      <c r="BPU2" s="995"/>
      <c r="BPV2" s="995"/>
      <c r="BPW2" s="995"/>
      <c r="BPX2" s="995"/>
      <c r="BPY2" s="995"/>
      <c r="BPZ2" s="995"/>
      <c r="BQA2" s="995"/>
      <c r="BQB2" s="995"/>
      <c r="BQC2" s="995"/>
      <c r="BQD2" s="995"/>
      <c r="BQE2" s="995"/>
      <c r="BQF2" s="995"/>
      <c r="BQG2" s="995"/>
      <c r="BQH2" s="995"/>
      <c r="BQI2" s="995"/>
      <c r="BQJ2" s="995"/>
      <c r="BQK2" s="995"/>
      <c r="BQL2" s="995"/>
      <c r="BQM2" s="995"/>
      <c r="BQN2" s="995"/>
      <c r="BQO2" s="995"/>
      <c r="BQP2" s="995"/>
      <c r="BQQ2" s="995"/>
      <c r="BQR2" s="995"/>
      <c r="BQS2" s="995"/>
      <c r="BQT2" s="995"/>
      <c r="BQU2" s="995"/>
      <c r="BQV2" s="995"/>
      <c r="BQW2" s="995"/>
      <c r="BQX2" s="995"/>
      <c r="BQY2" s="995"/>
      <c r="BQZ2" s="995"/>
      <c r="BRA2" s="995"/>
      <c r="BRB2" s="995"/>
      <c r="BRC2" s="995"/>
      <c r="BRD2" s="995"/>
      <c r="BRE2" s="995"/>
      <c r="BRF2" s="995"/>
      <c r="BRG2" s="995"/>
      <c r="BRH2" s="995"/>
      <c r="BRI2" s="995"/>
      <c r="BRJ2" s="995"/>
      <c r="BRK2" s="995"/>
      <c r="BRL2" s="995"/>
      <c r="BRM2" s="995"/>
      <c r="BRN2" s="995"/>
      <c r="BRO2" s="995"/>
      <c r="BRP2" s="995"/>
      <c r="BRQ2" s="995"/>
      <c r="BRR2" s="995"/>
      <c r="BRS2" s="995"/>
      <c r="BRT2" s="995"/>
      <c r="BRU2" s="995"/>
      <c r="BRV2" s="995"/>
      <c r="BRW2" s="995"/>
      <c r="BRX2" s="995"/>
      <c r="BRY2" s="995"/>
      <c r="BRZ2" s="995"/>
      <c r="BSA2" s="995"/>
      <c r="BSB2" s="995"/>
      <c r="BSC2" s="995"/>
      <c r="BSD2" s="995"/>
      <c r="BSE2" s="995"/>
      <c r="BSF2" s="995"/>
      <c r="BSG2" s="995"/>
      <c r="BSH2" s="995"/>
      <c r="BSI2" s="995"/>
      <c r="BSJ2" s="995"/>
      <c r="BSK2" s="995"/>
      <c r="BSL2" s="995"/>
      <c r="BSM2" s="995"/>
      <c r="BSN2" s="995"/>
      <c r="BSO2" s="995"/>
      <c r="BSP2" s="995"/>
      <c r="BSQ2" s="995"/>
      <c r="BSR2" s="995"/>
      <c r="BSS2" s="995"/>
      <c r="BST2" s="995"/>
      <c r="BSU2" s="995"/>
      <c r="BSV2" s="995"/>
      <c r="BSW2" s="995"/>
      <c r="BSX2" s="995"/>
      <c r="BSY2" s="995"/>
      <c r="BSZ2" s="995"/>
      <c r="BTA2" s="995"/>
      <c r="BTB2" s="995"/>
      <c r="BTC2" s="995"/>
      <c r="BTD2" s="995"/>
      <c r="BTE2" s="995"/>
      <c r="BTF2" s="995"/>
      <c r="BTG2" s="995"/>
      <c r="BTH2" s="995"/>
      <c r="BTI2" s="995"/>
      <c r="BTJ2" s="995"/>
      <c r="BTK2" s="995"/>
      <c r="BTL2" s="995"/>
      <c r="BTM2" s="995"/>
      <c r="BTN2" s="995"/>
      <c r="BTO2" s="995"/>
      <c r="BTP2" s="995"/>
      <c r="BTQ2" s="995"/>
      <c r="BTR2" s="995"/>
      <c r="BTS2" s="995"/>
      <c r="BTT2" s="995"/>
      <c r="BTU2" s="995"/>
      <c r="BTV2" s="995"/>
      <c r="BTW2" s="995"/>
      <c r="BTX2" s="995"/>
      <c r="BTY2" s="995"/>
      <c r="BTZ2" s="995"/>
      <c r="BUA2" s="995"/>
      <c r="BUB2" s="995"/>
      <c r="BUC2" s="995"/>
      <c r="BUD2" s="995"/>
      <c r="BUE2" s="995"/>
      <c r="BUF2" s="995"/>
      <c r="BUG2" s="995"/>
      <c r="BUH2" s="995"/>
      <c r="BUI2" s="995"/>
      <c r="BUJ2" s="995"/>
      <c r="BUK2" s="995"/>
      <c r="BUL2" s="995"/>
      <c r="BUM2" s="995"/>
      <c r="BUN2" s="995"/>
      <c r="BUO2" s="995"/>
      <c r="BUP2" s="995"/>
      <c r="BUQ2" s="995"/>
      <c r="BUR2" s="995"/>
      <c r="BUS2" s="995"/>
      <c r="BUT2" s="995"/>
      <c r="BUU2" s="995"/>
      <c r="BUV2" s="995"/>
      <c r="BUW2" s="995"/>
      <c r="BUX2" s="995"/>
      <c r="BUY2" s="995"/>
      <c r="BUZ2" s="995"/>
      <c r="BVA2" s="995"/>
      <c r="BVB2" s="995"/>
      <c r="BVC2" s="995"/>
      <c r="BVD2" s="995"/>
      <c r="BVE2" s="995"/>
      <c r="BVF2" s="995"/>
      <c r="BVG2" s="995"/>
      <c r="BVH2" s="995"/>
      <c r="BVI2" s="995"/>
      <c r="BVJ2" s="995"/>
      <c r="BVK2" s="995"/>
      <c r="BVL2" s="995"/>
      <c r="BVM2" s="995"/>
      <c r="BVN2" s="995"/>
      <c r="BVO2" s="995"/>
      <c r="BVP2" s="995"/>
      <c r="BVQ2" s="995"/>
      <c r="BVR2" s="995"/>
      <c r="BVS2" s="995"/>
      <c r="BVT2" s="995"/>
      <c r="BVU2" s="995"/>
      <c r="BVV2" s="995"/>
      <c r="BVW2" s="995"/>
      <c r="BVX2" s="995"/>
      <c r="BVY2" s="995"/>
      <c r="BVZ2" s="995"/>
      <c r="BWA2" s="995"/>
      <c r="BWB2" s="995"/>
      <c r="BWC2" s="995"/>
      <c r="BWD2" s="995"/>
      <c r="BWE2" s="995"/>
      <c r="BWF2" s="995"/>
      <c r="BWG2" s="995"/>
      <c r="BWH2" s="995"/>
      <c r="BWI2" s="995"/>
      <c r="BWJ2" s="995"/>
      <c r="BWK2" s="995"/>
      <c r="BWL2" s="995"/>
      <c r="BWM2" s="995"/>
      <c r="BWN2" s="995"/>
      <c r="BWO2" s="995"/>
      <c r="BWP2" s="995"/>
      <c r="BWQ2" s="995"/>
      <c r="BWR2" s="995"/>
      <c r="BWS2" s="995"/>
      <c r="BWT2" s="995"/>
      <c r="BWU2" s="995"/>
      <c r="BWV2" s="995"/>
      <c r="BWW2" s="995"/>
      <c r="BWX2" s="995"/>
      <c r="BWY2" s="995"/>
      <c r="BWZ2" s="995"/>
      <c r="BXA2" s="995"/>
      <c r="BXB2" s="995"/>
      <c r="BXC2" s="995"/>
      <c r="BXD2" s="995"/>
      <c r="BXE2" s="995"/>
      <c r="BXF2" s="995"/>
      <c r="BXG2" s="995"/>
      <c r="BXH2" s="995"/>
      <c r="BXI2" s="995"/>
      <c r="BXJ2" s="995"/>
      <c r="BXK2" s="995"/>
      <c r="BXL2" s="995"/>
      <c r="BXM2" s="995"/>
      <c r="BXN2" s="995"/>
      <c r="BXO2" s="995"/>
      <c r="BXP2" s="995"/>
      <c r="BXQ2" s="995"/>
      <c r="BXR2" s="995"/>
      <c r="BXS2" s="995"/>
      <c r="BXT2" s="995"/>
      <c r="BXU2" s="995"/>
      <c r="BXV2" s="995"/>
      <c r="BXW2" s="995"/>
      <c r="BXX2" s="995"/>
      <c r="BXY2" s="995"/>
      <c r="BXZ2" s="995"/>
      <c r="BYA2" s="995"/>
      <c r="BYB2" s="995"/>
      <c r="BYC2" s="995"/>
      <c r="BYD2" s="995"/>
      <c r="BYE2" s="995"/>
      <c r="BYF2" s="995"/>
      <c r="BYG2" s="995"/>
      <c r="BYH2" s="995"/>
      <c r="BYI2" s="995"/>
      <c r="BYJ2" s="995"/>
      <c r="BYK2" s="995"/>
      <c r="BYL2" s="995"/>
      <c r="BYM2" s="995"/>
      <c r="BYN2" s="995"/>
      <c r="BYO2" s="995"/>
      <c r="BYP2" s="995"/>
      <c r="BYQ2" s="995"/>
      <c r="BYR2" s="995"/>
      <c r="BYS2" s="995"/>
      <c r="BYT2" s="995"/>
      <c r="BYU2" s="995"/>
      <c r="BYV2" s="995"/>
      <c r="BYW2" s="995"/>
      <c r="BYX2" s="995"/>
      <c r="BYY2" s="995"/>
      <c r="BYZ2" s="995"/>
      <c r="BZA2" s="995"/>
      <c r="BZB2" s="995"/>
      <c r="BZC2" s="995"/>
      <c r="BZD2" s="995"/>
      <c r="BZE2" s="995"/>
      <c r="BZF2" s="995"/>
      <c r="BZG2" s="995"/>
      <c r="BZH2" s="995"/>
      <c r="BZI2" s="995"/>
      <c r="BZJ2" s="995"/>
      <c r="BZK2" s="995"/>
      <c r="BZL2" s="995"/>
      <c r="BZM2" s="995"/>
      <c r="BZN2" s="995"/>
      <c r="BZO2" s="995"/>
      <c r="BZP2" s="995"/>
      <c r="BZQ2" s="995"/>
      <c r="BZR2" s="995"/>
      <c r="BZS2" s="995"/>
      <c r="BZT2" s="995"/>
      <c r="BZU2" s="995"/>
      <c r="BZV2" s="995"/>
      <c r="BZW2" s="995"/>
      <c r="BZX2" s="995"/>
      <c r="BZY2" s="995"/>
      <c r="BZZ2" s="995"/>
      <c r="CAA2" s="995"/>
      <c r="CAB2" s="995"/>
      <c r="CAC2" s="995"/>
      <c r="CAD2" s="995"/>
      <c r="CAE2" s="995"/>
      <c r="CAF2" s="995"/>
      <c r="CAG2" s="995"/>
      <c r="CAH2" s="995"/>
      <c r="CAI2" s="995"/>
      <c r="CAJ2" s="995"/>
      <c r="CAK2" s="995"/>
      <c r="CAL2" s="995"/>
      <c r="CAM2" s="995"/>
      <c r="CAN2" s="995"/>
      <c r="CAO2" s="995"/>
      <c r="CAP2" s="995"/>
      <c r="CAQ2" s="995"/>
      <c r="CAR2" s="995"/>
      <c r="CAS2" s="995"/>
      <c r="CAT2" s="995"/>
      <c r="CAU2" s="995"/>
      <c r="CAV2" s="995"/>
      <c r="CAW2" s="995"/>
      <c r="CAX2" s="995"/>
      <c r="CAY2" s="995"/>
      <c r="CAZ2" s="995"/>
      <c r="CBA2" s="995"/>
      <c r="CBB2" s="995"/>
      <c r="CBC2" s="995"/>
      <c r="CBD2" s="995"/>
      <c r="CBE2" s="995"/>
      <c r="CBF2" s="995"/>
      <c r="CBG2" s="995"/>
      <c r="CBH2" s="995"/>
      <c r="CBI2" s="995"/>
      <c r="CBJ2" s="995"/>
      <c r="CBK2" s="995"/>
      <c r="CBL2" s="995"/>
      <c r="CBM2" s="995"/>
      <c r="CBN2" s="995"/>
      <c r="CBO2" s="995"/>
      <c r="CBP2" s="995"/>
      <c r="CBQ2" s="995"/>
      <c r="CBR2" s="995"/>
      <c r="CBS2" s="995"/>
      <c r="CBT2" s="995"/>
      <c r="CBU2" s="995"/>
      <c r="CBV2" s="995"/>
      <c r="CBW2" s="995"/>
      <c r="CBX2" s="995"/>
      <c r="CBY2" s="995"/>
      <c r="CBZ2" s="995"/>
      <c r="CCA2" s="995"/>
      <c r="CCB2" s="995"/>
      <c r="CCC2" s="995"/>
      <c r="CCD2" s="995"/>
      <c r="CCE2" s="995"/>
      <c r="CCF2" s="995"/>
      <c r="CCG2" s="995"/>
      <c r="CCH2" s="995"/>
      <c r="CCI2" s="995"/>
      <c r="CCJ2" s="995"/>
      <c r="CCK2" s="995"/>
      <c r="CCL2" s="995"/>
      <c r="CCM2" s="995"/>
      <c r="CCN2" s="995"/>
      <c r="CCO2" s="995"/>
      <c r="CCP2" s="995"/>
      <c r="CCQ2" s="995"/>
      <c r="CCR2" s="995"/>
      <c r="CCS2" s="995"/>
      <c r="CCT2" s="995"/>
      <c r="CCU2" s="995"/>
      <c r="CCV2" s="995"/>
      <c r="CCW2" s="995"/>
      <c r="CCX2" s="995"/>
      <c r="CCY2" s="995"/>
      <c r="CCZ2" s="995"/>
      <c r="CDA2" s="995"/>
      <c r="CDB2" s="995"/>
      <c r="CDC2" s="995"/>
      <c r="CDD2" s="995"/>
      <c r="CDE2" s="995"/>
      <c r="CDF2" s="995"/>
      <c r="CDG2" s="995"/>
      <c r="CDH2" s="995"/>
      <c r="CDI2" s="995"/>
      <c r="CDJ2" s="995"/>
      <c r="CDK2" s="995"/>
      <c r="CDL2" s="995"/>
      <c r="CDM2" s="995"/>
      <c r="CDN2" s="995"/>
      <c r="CDO2" s="995"/>
      <c r="CDP2" s="995"/>
      <c r="CDQ2" s="995"/>
      <c r="CDR2" s="995"/>
      <c r="CDS2" s="995"/>
      <c r="CDT2" s="995"/>
      <c r="CDU2" s="995"/>
      <c r="CDV2" s="995"/>
      <c r="CDW2" s="995"/>
      <c r="CDX2" s="995"/>
      <c r="CDY2" s="995"/>
      <c r="CDZ2" s="995"/>
      <c r="CEA2" s="995"/>
      <c r="CEB2" s="995"/>
      <c r="CEC2" s="995"/>
      <c r="CED2" s="995"/>
      <c r="CEE2" s="995"/>
      <c r="CEF2" s="995"/>
      <c r="CEG2" s="995"/>
      <c r="CEH2" s="995"/>
      <c r="CEI2" s="995"/>
      <c r="CEJ2" s="995"/>
      <c r="CEK2" s="995"/>
      <c r="CEL2" s="995"/>
      <c r="CEM2" s="995"/>
      <c r="CEN2" s="995"/>
      <c r="CEO2" s="995"/>
      <c r="CEP2" s="995"/>
      <c r="CEQ2" s="995"/>
      <c r="CER2" s="995"/>
      <c r="CES2" s="995"/>
      <c r="CET2" s="995"/>
      <c r="CEU2" s="995"/>
      <c r="CEV2" s="995"/>
      <c r="CEW2" s="995"/>
      <c r="CEX2" s="995"/>
      <c r="CEY2" s="995"/>
      <c r="CEZ2" s="995"/>
      <c r="CFA2" s="995"/>
      <c r="CFB2" s="995"/>
      <c r="CFC2" s="995"/>
      <c r="CFD2" s="995"/>
      <c r="CFE2" s="995"/>
      <c r="CFF2" s="995"/>
      <c r="CFG2" s="995"/>
      <c r="CFH2" s="995"/>
      <c r="CFI2" s="995"/>
      <c r="CFJ2" s="995"/>
      <c r="CFK2" s="995"/>
      <c r="CFL2" s="995"/>
      <c r="CFM2" s="995"/>
      <c r="CFN2" s="995"/>
      <c r="CFO2" s="995"/>
      <c r="CFP2" s="995"/>
      <c r="CFQ2" s="995"/>
      <c r="CFR2" s="995"/>
      <c r="CFS2" s="995"/>
      <c r="CFT2" s="995"/>
      <c r="CFU2" s="995"/>
      <c r="CFV2" s="995"/>
      <c r="CFW2" s="995"/>
      <c r="CFX2" s="995"/>
      <c r="CFY2" s="995"/>
      <c r="CFZ2" s="995"/>
      <c r="CGA2" s="995"/>
      <c r="CGB2" s="995"/>
      <c r="CGC2" s="995"/>
      <c r="CGD2" s="995"/>
      <c r="CGE2" s="995"/>
      <c r="CGF2" s="995"/>
      <c r="CGG2" s="995"/>
      <c r="CGH2" s="995"/>
      <c r="CGI2" s="995"/>
      <c r="CGJ2" s="995"/>
      <c r="CGK2" s="995"/>
      <c r="CGL2" s="995"/>
      <c r="CGM2" s="995"/>
      <c r="CGN2" s="995"/>
      <c r="CGO2" s="995"/>
      <c r="CGP2" s="995"/>
      <c r="CGQ2" s="995"/>
      <c r="CGR2" s="995"/>
      <c r="CGS2" s="995"/>
      <c r="CGT2" s="995"/>
      <c r="CGU2" s="995"/>
      <c r="CGV2" s="995"/>
      <c r="CGW2" s="995"/>
      <c r="CGX2" s="995"/>
      <c r="CGY2" s="995"/>
      <c r="CGZ2" s="995"/>
      <c r="CHA2" s="995"/>
      <c r="CHB2" s="995"/>
      <c r="CHC2" s="995"/>
      <c r="CHD2" s="995"/>
      <c r="CHE2" s="995"/>
      <c r="CHF2" s="995"/>
      <c r="CHG2" s="995"/>
      <c r="CHH2" s="995"/>
      <c r="CHI2" s="995"/>
      <c r="CHJ2" s="995"/>
      <c r="CHK2" s="995"/>
      <c r="CHL2" s="995"/>
      <c r="CHM2" s="995"/>
      <c r="CHN2" s="995"/>
      <c r="CHO2" s="995"/>
      <c r="CHP2" s="995"/>
      <c r="CHQ2" s="995"/>
      <c r="CHR2" s="995"/>
      <c r="CHS2" s="995"/>
      <c r="CHT2" s="995"/>
      <c r="CHU2" s="995"/>
      <c r="CHV2" s="995"/>
      <c r="CHW2" s="995"/>
      <c r="CHX2" s="995"/>
      <c r="CHY2" s="995"/>
      <c r="CHZ2" s="995"/>
      <c r="CIA2" s="995"/>
      <c r="CIB2" s="995"/>
      <c r="CIC2" s="995"/>
      <c r="CID2" s="995"/>
      <c r="CIE2" s="995"/>
      <c r="CIF2" s="995"/>
      <c r="CIG2" s="995"/>
      <c r="CIH2" s="995"/>
      <c r="CII2" s="995"/>
      <c r="CIJ2" s="995"/>
      <c r="CIK2" s="995"/>
      <c r="CIL2" s="995"/>
      <c r="CIM2" s="995"/>
      <c r="CIN2" s="995"/>
      <c r="CIO2" s="995"/>
      <c r="CIP2" s="995"/>
      <c r="CIQ2" s="995"/>
      <c r="CIR2" s="995"/>
      <c r="CIS2" s="995"/>
      <c r="CIT2" s="995"/>
      <c r="CIU2" s="995"/>
      <c r="CIV2" s="995"/>
      <c r="CIW2" s="995"/>
      <c r="CIX2" s="995"/>
      <c r="CIY2" s="995"/>
      <c r="CIZ2" s="995"/>
      <c r="CJA2" s="995"/>
      <c r="CJB2" s="995"/>
      <c r="CJC2" s="995"/>
      <c r="CJD2" s="995"/>
      <c r="CJE2" s="995"/>
      <c r="CJF2" s="995"/>
      <c r="CJG2" s="995"/>
      <c r="CJH2" s="995"/>
      <c r="CJI2" s="995"/>
      <c r="CJJ2" s="995"/>
      <c r="CJK2" s="995"/>
      <c r="CJL2" s="995"/>
      <c r="CJM2" s="995"/>
      <c r="CJN2" s="995"/>
      <c r="CJO2" s="995"/>
      <c r="CJP2" s="995"/>
      <c r="CJQ2" s="995"/>
      <c r="CJR2" s="995"/>
      <c r="CJS2" s="995"/>
      <c r="CJT2" s="995"/>
      <c r="CJU2" s="995"/>
      <c r="CJV2" s="995"/>
      <c r="CJW2" s="995"/>
      <c r="CJX2" s="995"/>
      <c r="CJY2" s="995"/>
      <c r="CJZ2" s="995"/>
      <c r="CKA2" s="995"/>
      <c r="CKB2" s="995"/>
      <c r="CKC2" s="995"/>
      <c r="CKD2" s="995"/>
      <c r="CKE2" s="995"/>
      <c r="CKF2" s="995"/>
      <c r="CKG2" s="995"/>
      <c r="CKH2" s="995"/>
      <c r="CKI2" s="995"/>
      <c r="CKJ2" s="995"/>
      <c r="CKK2" s="995"/>
      <c r="CKL2" s="995"/>
      <c r="CKM2" s="995"/>
      <c r="CKN2" s="995"/>
      <c r="CKO2" s="995"/>
      <c r="CKP2" s="995"/>
      <c r="CKQ2" s="995"/>
      <c r="CKR2" s="995"/>
      <c r="CKS2" s="995"/>
      <c r="CKT2" s="995"/>
      <c r="CKU2" s="995"/>
      <c r="CKV2" s="995"/>
      <c r="CKW2" s="995"/>
      <c r="CKX2" s="995"/>
      <c r="CKY2" s="995"/>
      <c r="CKZ2" s="995"/>
      <c r="CLA2" s="995"/>
      <c r="CLB2" s="995"/>
      <c r="CLC2" s="995"/>
      <c r="CLD2" s="995"/>
      <c r="CLE2" s="995"/>
      <c r="CLF2" s="995"/>
      <c r="CLG2" s="995"/>
      <c r="CLH2" s="995"/>
      <c r="CLI2" s="995"/>
      <c r="CLJ2" s="995"/>
      <c r="CLK2" s="995"/>
      <c r="CLL2" s="995"/>
      <c r="CLM2" s="995"/>
      <c r="CLN2" s="995"/>
      <c r="CLO2" s="995"/>
      <c r="CLP2" s="995"/>
      <c r="CLQ2" s="995"/>
      <c r="CLR2" s="995"/>
      <c r="CLS2" s="995"/>
      <c r="CLT2" s="995"/>
      <c r="CLU2" s="995"/>
      <c r="CLV2" s="995"/>
      <c r="CLW2" s="995"/>
      <c r="CLX2" s="995"/>
      <c r="CLY2" s="995"/>
      <c r="CLZ2" s="995"/>
      <c r="CMA2" s="995"/>
      <c r="CMB2" s="995"/>
      <c r="CMC2" s="995"/>
      <c r="CMD2" s="995"/>
      <c r="CME2" s="995"/>
      <c r="CMF2" s="995"/>
      <c r="CMG2" s="995"/>
      <c r="CMH2" s="995"/>
      <c r="CMI2" s="995"/>
      <c r="CMJ2" s="995"/>
      <c r="CMK2" s="995"/>
      <c r="CML2" s="995"/>
      <c r="CMM2" s="995"/>
      <c r="CMN2" s="995"/>
      <c r="CMO2" s="995"/>
      <c r="CMP2" s="995"/>
      <c r="CMQ2" s="995"/>
      <c r="CMR2" s="995"/>
      <c r="CMS2" s="995"/>
      <c r="CMT2" s="995"/>
      <c r="CMU2" s="995"/>
      <c r="CMV2" s="995"/>
      <c r="CMW2" s="995"/>
      <c r="CMX2" s="995"/>
      <c r="CMY2" s="995"/>
      <c r="CMZ2" s="995"/>
      <c r="CNA2" s="995"/>
      <c r="CNB2" s="995"/>
      <c r="CNC2" s="995"/>
      <c r="CND2" s="995"/>
      <c r="CNE2" s="995"/>
      <c r="CNF2" s="995"/>
      <c r="CNG2" s="995"/>
      <c r="CNH2" s="995"/>
      <c r="CNI2" s="995"/>
      <c r="CNJ2" s="995"/>
      <c r="CNK2" s="995"/>
      <c r="CNL2" s="995"/>
      <c r="CNM2" s="995"/>
      <c r="CNN2" s="995"/>
      <c r="CNO2" s="995"/>
      <c r="CNP2" s="995"/>
      <c r="CNQ2" s="995"/>
      <c r="CNR2" s="995"/>
      <c r="CNS2" s="995"/>
      <c r="CNT2" s="995"/>
      <c r="CNU2" s="995"/>
      <c r="CNV2" s="995"/>
      <c r="CNW2" s="995"/>
      <c r="CNX2" s="995"/>
      <c r="CNY2" s="995"/>
      <c r="CNZ2" s="995"/>
      <c r="COA2" s="995"/>
      <c r="COB2" s="995"/>
      <c r="COC2" s="995"/>
      <c r="COD2" s="995"/>
      <c r="COE2" s="995"/>
      <c r="COF2" s="995"/>
      <c r="COG2" s="995"/>
      <c r="COH2" s="995"/>
      <c r="COI2" s="995"/>
      <c r="COJ2" s="995"/>
      <c r="COK2" s="995"/>
      <c r="COL2" s="995"/>
      <c r="COM2" s="995"/>
      <c r="CON2" s="995"/>
      <c r="COO2" s="995"/>
      <c r="COP2" s="995"/>
      <c r="COQ2" s="995"/>
      <c r="COR2" s="995"/>
      <c r="COS2" s="995"/>
      <c r="COT2" s="995"/>
      <c r="COU2" s="995"/>
      <c r="COV2" s="995"/>
      <c r="COW2" s="995"/>
      <c r="COX2" s="995"/>
      <c r="COY2" s="995"/>
      <c r="COZ2" s="995"/>
      <c r="CPA2" s="995"/>
      <c r="CPB2" s="995"/>
      <c r="CPC2" s="995"/>
      <c r="CPD2" s="995"/>
      <c r="CPE2" s="995"/>
      <c r="CPF2" s="995"/>
      <c r="CPG2" s="995"/>
      <c r="CPH2" s="995"/>
      <c r="CPI2" s="995"/>
      <c r="CPJ2" s="995"/>
      <c r="CPK2" s="995"/>
      <c r="CPL2" s="995"/>
      <c r="CPM2" s="995"/>
      <c r="CPN2" s="995"/>
      <c r="CPO2" s="995"/>
      <c r="CPP2" s="995"/>
      <c r="CPQ2" s="995"/>
      <c r="CPR2" s="995"/>
      <c r="CPS2" s="995"/>
      <c r="CPT2" s="995"/>
      <c r="CPU2" s="995"/>
      <c r="CPV2" s="995"/>
      <c r="CPW2" s="995"/>
      <c r="CPX2" s="995"/>
      <c r="CPY2" s="995"/>
      <c r="CPZ2" s="995"/>
      <c r="CQA2" s="995"/>
      <c r="CQB2" s="995"/>
      <c r="CQC2" s="995"/>
      <c r="CQD2" s="995"/>
      <c r="CQE2" s="995"/>
      <c r="CQF2" s="995"/>
      <c r="CQG2" s="995"/>
      <c r="CQH2" s="995"/>
      <c r="CQI2" s="995"/>
      <c r="CQJ2" s="995"/>
      <c r="CQK2" s="995"/>
      <c r="CQL2" s="995"/>
      <c r="CQM2" s="995"/>
      <c r="CQN2" s="995"/>
      <c r="CQO2" s="995"/>
      <c r="CQP2" s="995"/>
      <c r="CQQ2" s="995"/>
      <c r="CQR2" s="995"/>
      <c r="CQS2" s="995"/>
      <c r="CQT2" s="995"/>
      <c r="CQU2" s="995"/>
      <c r="CQV2" s="995"/>
      <c r="CQW2" s="995"/>
      <c r="CQX2" s="995"/>
      <c r="CQY2" s="995"/>
      <c r="CQZ2" s="995"/>
      <c r="CRA2" s="995"/>
      <c r="CRB2" s="995"/>
      <c r="CRC2" s="995"/>
      <c r="CRD2" s="995"/>
      <c r="CRE2" s="995"/>
      <c r="CRF2" s="995"/>
      <c r="CRG2" s="995"/>
      <c r="CRH2" s="995"/>
      <c r="CRI2" s="995"/>
      <c r="CRJ2" s="995"/>
      <c r="CRK2" s="995"/>
      <c r="CRL2" s="995"/>
      <c r="CRM2" s="995"/>
      <c r="CRN2" s="995"/>
      <c r="CRO2" s="995"/>
      <c r="CRP2" s="995"/>
      <c r="CRQ2" s="995"/>
      <c r="CRR2" s="995"/>
      <c r="CRS2" s="995"/>
      <c r="CRT2" s="995"/>
      <c r="CRU2" s="995"/>
      <c r="CRV2" s="995"/>
      <c r="CRW2" s="995"/>
      <c r="CRX2" s="995"/>
      <c r="CRY2" s="995"/>
      <c r="CRZ2" s="995"/>
      <c r="CSA2" s="995"/>
      <c r="CSB2" s="995"/>
      <c r="CSC2" s="995"/>
      <c r="CSD2" s="995"/>
      <c r="CSE2" s="995"/>
      <c r="CSF2" s="995"/>
      <c r="CSG2" s="995"/>
      <c r="CSH2" s="995"/>
      <c r="CSI2" s="995"/>
      <c r="CSJ2" s="995"/>
      <c r="CSK2" s="995"/>
      <c r="CSL2" s="995"/>
      <c r="CSM2" s="995"/>
      <c r="CSN2" s="995"/>
      <c r="CSO2" s="995"/>
      <c r="CSP2" s="995"/>
      <c r="CSQ2" s="995"/>
      <c r="CSR2" s="995"/>
      <c r="CSS2" s="995"/>
      <c r="CST2" s="995"/>
      <c r="CSU2" s="995"/>
      <c r="CSV2" s="995"/>
      <c r="CSW2" s="995"/>
      <c r="CSX2" s="995"/>
      <c r="CSY2" s="995"/>
      <c r="CSZ2" s="995"/>
      <c r="CTA2" s="995"/>
      <c r="CTB2" s="995"/>
      <c r="CTC2" s="995"/>
      <c r="CTD2" s="995"/>
      <c r="CTE2" s="995"/>
      <c r="CTF2" s="995"/>
      <c r="CTG2" s="995"/>
      <c r="CTH2" s="995"/>
      <c r="CTI2" s="995"/>
      <c r="CTJ2" s="995"/>
      <c r="CTK2" s="995"/>
      <c r="CTL2" s="995"/>
      <c r="CTM2" s="995"/>
      <c r="CTN2" s="995"/>
      <c r="CTO2" s="995"/>
      <c r="CTP2" s="995"/>
      <c r="CTQ2" s="995"/>
      <c r="CTR2" s="995"/>
      <c r="CTS2" s="995"/>
      <c r="CTT2" s="995"/>
      <c r="CTU2" s="995"/>
      <c r="CTV2" s="995"/>
      <c r="CTW2" s="995"/>
      <c r="CTX2" s="995"/>
      <c r="CTY2" s="995"/>
      <c r="CTZ2" s="995"/>
      <c r="CUA2" s="995"/>
      <c r="CUB2" s="995"/>
      <c r="CUC2" s="995"/>
      <c r="CUD2" s="995"/>
      <c r="CUE2" s="995"/>
      <c r="CUF2" s="995"/>
      <c r="CUG2" s="995"/>
      <c r="CUH2" s="995"/>
      <c r="CUI2" s="995"/>
      <c r="CUJ2" s="995"/>
      <c r="CUK2" s="995"/>
      <c r="CUL2" s="995"/>
      <c r="CUM2" s="995"/>
      <c r="CUN2" s="995"/>
      <c r="CUO2" s="995"/>
      <c r="CUP2" s="995"/>
      <c r="CUQ2" s="995"/>
      <c r="CUR2" s="995"/>
      <c r="CUS2" s="995"/>
      <c r="CUT2" s="995"/>
      <c r="CUU2" s="995"/>
      <c r="CUV2" s="995"/>
      <c r="CUW2" s="995"/>
      <c r="CUX2" s="995"/>
      <c r="CUY2" s="995"/>
      <c r="CUZ2" s="995"/>
      <c r="CVA2" s="995"/>
      <c r="CVB2" s="995"/>
      <c r="CVC2" s="995"/>
      <c r="CVD2" s="995"/>
      <c r="CVE2" s="995"/>
      <c r="CVF2" s="995"/>
      <c r="CVG2" s="995"/>
      <c r="CVH2" s="995"/>
      <c r="CVI2" s="995"/>
      <c r="CVJ2" s="995"/>
      <c r="CVK2" s="995"/>
      <c r="CVL2" s="995"/>
      <c r="CVM2" s="995"/>
      <c r="CVN2" s="995"/>
      <c r="CVO2" s="995"/>
      <c r="CVP2" s="995"/>
      <c r="CVQ2" s="995"/>
      <c r="CVR2" s="995"/>
      <c r="CVS2" s="995"/>
      <c r="CVT2" s="995"/>
      <c r="CVU2" s="995"/>
      <c r="CVV2" s="995"/>
      <c r="CVW2" s="995"/>
      <c r="CVX2" s="995"/>
      <c r="CVY2" s="995"/>
      <c r="CVZ2" s="995"/>
      <c r="CWA2" s="995"/>
      <c r="CWB2" s="995"/>
      <c r="CWC2" s="995"/>
      <c r="CWD2" s="995"/>
      <c r="CWE2" s="995"/>
      <c r="CWF2" s="995"/>
      <c r="CWG2" s="995"/>
      <c r="CWH2" s="995"/>
      <c r="CWI2" s="995"/>
      <c r="CWJ2" s="995"/>
      <c r="CWK2" s="995"/>
      <c r="CWL2" s="995"/>
      <c r="CWM2" s="995"/>
      <c r="CWN2" s="995"/>
      <c r="CWO2" s="995"/>
      <c r="CWP2" s="995"/>
      <c r="CWQ2" s="995"/>
      <c r="CWR2" s="995"/>
      <c r="CWS2" s="995"/>
      <c r="CWT2" s="995"/>
      <c r="CWU2" s="995"/>
      <c r="CWV2" s="995"/>
      <c r="CWW2" s="995"/>
      <c r="CWX2" s="995"/>
      <c r="CWY2" s="995"/>
      <c r="CWZ2" s="995"/>
      <c r="CXA2" s="995"/>
      <c r="CXB2" s="995"/>
      <c r="CXC2" s="995"/>
      <c r="CXD2" s="995"/>
      <c r="CXE2" s="995"/>
      <c r="CXF2" s="995"/>
      <c r="CXG2" s="995"/>
      <c r="CXH2" s="995"/>
      <c r="CXI2" s="995"/>
      <c r="CXJ2" s="995"/>
      <c r="CXK2" s="995"/>
      <c r="CXL2" s="995"/>
      <c r="CXM2" s="995"/>
      <c r="CXN2" s="995"/>
      <c r="CXO2" s="995"/>
      <c r="CXP2" s="995"/>
      <c r="CXQ2" s="995"/>
      <c r="CXR2" s="995"/>
      <c r="CXS2" s="995"/>
      <c r="CXT2" s="995"/>
      <c r="CXU2" s="995"/>
      <c r="CXV2" s="995"/>
      <c r="CXW2" s="995"/>
      <c r="CXX2" s="995"/>
      <c r="CXY2" s="995"/>
      <c r="CXZ2" s="995"/>
      <c r="CYA2" s="995"/>
      <c r="CYB2" s="995"/>
      <c r="CYC2" s="995"/>
      <c r="CYD2" s="995"/>
      <c r="CYE2" s="995"/>
      <c r="CYF2" s="995"/>
      <c r="CYG2" s="995"/>
      <c r="CYH2" s="995"/>
      <c r="CYI2" s="995"/>
      <c r="CYJ2" s="995"/>
      <c r="CYK2" s="995"/>
      <c r="CYL2" s="995"/>
      <c r="CYM2" s="995"/>
      <c r="CYN2" s="995"/>
      <c r="CYO2" s="995"/>
      <c r="CYP2" s="995"/>
      <c r="CYQ2" s="995"/>
      <c r="CYR2" s="995"/>
      <c r="CYS2" s="995"/>
      <c r="CYT2" s="995"/>
      <c r="CYU2" s="995"/>
      <c r="CYV2" s="995"/>
      <c r="CYW2" s="995"/>
      <c r="CYX2" s="995"/>
      <c r="CYY2" s="995"/>
      <c r="CYZ2" s="995"/>
      <c r="CZA2" s="995"/>
      <c r="CZB2" s="995"/>
      <c r="CZC2" s="995"/>
      <c r="CZD2" s="995"/>
      <c r="CZE2" s="995"/>
      <c r="CZF2" s="995"/>
      <c r="CZG2" s="995"/>
      <c r="CZH2" s="995"/>
      <c r="CZI2" s="995"/>
      <c r="CZJ2" s="995"/>
      <c r="CZK2" s="995"/>
      <c r="CZL2" s="995"/>
      <c r="CZM2" s="995"/>
      <c r="CZN2" s="995"/>
      <c r="CZO2" s="995"/>
      <c r="CZP2" s="995"/>
      <c r="CZQ2" s="995"/>
      <c r="CZR2" s="995"/>
      <c r="CZS2" s="995"/>
      <c r="CZT2" s="995"/>
      <c r="CZU2" s="995"/>
      <c r="CZV2" s="995"/>
      <c r="CZW2" s="995"/>
      <c r="CZX2" s="995"/>
      <c r="CZY2" s="995"/>
      <c r="CZZ2" s="995"/>
      <c r="DAA2" s="995"/>
      <c r="DAB2" s="995"/>
      <c r="DAC2" s="995"/>
      <c r="DAD2" s="995"/>
      <c r="DAE2" s="995"/>
      <c r="DAF2" s="995"/>
      <c r="DAG2" s="995"/>
      <c r="DAH2" s="995"/>
      <c r="DAI2" s="995"/>
      <c r="DAJ2" s="995"/>
      <c r="DAK2" s="995"/>
      <c r="DAL2" s="995"/>
      <c r="DAM2" s="995"/>
      <c r="DAN2" s="995"/>
      <c r="DAO2" s="995"/>
      <c r="DAP2" s="995"/>
      <c r="DAQ2" s="995"/>
      <c r="DAR2" s="995"/>
      <c r="DAS2" s="995"/>
      <c r="DAT2" s="995"/>
      <c r="DAU2" s="995"/>
      <c r="DAV2" s="995"/>
      <c r="DAW2" s="995"/>
      <c r="DAX2" s="995"/>
      <c r="DAY2" s="995"/>
      <c r="DAZ2" s="995"/>
      <c r="DBA2" s="995"/>
      <c r="DBB2" s="995"/>
      <c r="DBC2" s="995"/>
      <c r="DBD2" s="995"/>
      <c r="DBE2" s="995"/>
      <c r="DBF2" s="995"/>
      <c r="DBG2" s="995"/>
      <c r="DBH2" s="995"/>
      <c r="DBI2" s="995"/>
      <c r="DBJ2" s="995"/>
      <c r="DBK2" s="995"/>
      <c r="DBL2" s="995"/>
      <c r="DBM2" s="995"/>
      <c r="DBN2" s="995"/>
      <c r="DBO2" s="995"/>
      <c r="DBP2" s="995"/>
      <c r="DBQ2" s="995"/>
      <c r="DBR2" s="995"/>
      <c r="DBS2" s="995"/>
      <c r="DBT2" s="995"/>
      <c r="DBU2" s="995"/>
      <c r="DBV2" s="995"/>
      <c r="DBW2" s="995"/>
      <c r="DBX2" s="995"/>
      <c r="DBY2" s="995"/>
      <c r="DBZ2" s="995"/>
      <c r="DCA2" s="995"/>
      <c r="DCB2" s="995"/>
      <c r="DCC2" s="995"/>
      <c r="DCD2" s="995"/>
      <c r="DCE2" s="995"/>
      <c r="DCF2" s="995"/>
      <c r="DCG2" s="995"/>
      <c r="DCH2" s="995"/>
      <c r="DCI2" s="995"/>
      <c r="DCJ2" s="995"/>
      <c r="DCK2" s="995"/>
      <c r="DCL2" s="995"/>
      <c r="DCM2" s="995"/>
      <c r="DCN2" s="995"/>
      <c r="DCO2" s="995"/>
      <c r="DCP2" s="995"/>
      <c r="DCQ2" s="995"/>
      <c r="DCR2" s="995"/>
      <c r="DCS2" s="995"/>
      <c r="DCT2" s="995"/>
      <c r="DCU2" s="995"/>
      <c r="DCV2" s="995"/>
      <c r="DCW2" s="995"/>
      <c r="DCX2" s="995"/>
      <c r="DCY2" s="995"/>
      <c r="DCZ2" s="995"/>
      <c r="DDA2" s="995"/>
      <c r="DDB2" s="995"/>
      <c r="DDC2" s="995"/>
      <c r="DDD2" s="995"/>
      <c r="DDE2" s="995"/>
      <c r="DDF2" s="995"/>
      <c r="DDG2" s="995"/>
      <c r="DDH2" s="995"/>
      <c r="DDI2" s="995"/>
      <c r="DDJ2" s="995"/>
      <c r="DDK2" s="995"/>
      <c r="DDL2" s="995"/>
      <c r="DDM2" s="995"/>
      <c r="DDN2" s="995"/>
      <c r="DDO2" s="995"/>
      <c r="DDP2" s="995"/>
      <c r="DDQ2" s="995"/>
      <c r="DDR2" s="995"/>
      <c r="DDS2" s="995"/>
      <c r="DDT2" s="995"/>
      <c r="DDU2" s="995"/>
      <c r="DDV2" s="995"/>
      <c r="DDW2" s="995"/>
      <c r="DDX2" s="995"/>
      <c r="DDY2" s="995"/>
      <c r="DDZ2" s="995"/>
      <c r="DEA2" s="995"/>
      <c r="DEB2" s="995"/>
      <c r="DEC2" s="995"/>
      <c r="DED2" s="995"/>
      <c r="DEE2" s="995"/>
      <c r="DEF2" s="995"/>
      <c r="DEG2" s="995"/>
      <c r="DEH2" s="995"/>
      <c r="DEI2" s="995"/>
      <c r="DEJ2" s="995"/>
      <c r="DEK2" s="995"/>
      <c r="DEL2" s="995"/>
      <c r="DEM2" s="995"/>
      <c r="DEN2" s="995"/>
      <c r="DEO2" s="995"/>
      <c r="DEP2" s="995"/>
      <c r="DEQ2" s="995"/>
      <c r="DER2" s="995"/>
      <c r="DES2" s="995"/>
      <c r="DET2" s="995"/>
      <c r="DEU2" s="995"/>
      <c r="DEV2" s="995"/>
      <c r="DEW2" s="995"/>
      <c r="DEX2" s="995"/>
      <c r="DEY2" s="995"/>
      <c r="DEZ2" s="995"/>
      <c r="DFA2" s="995"/>
      <c r="DFB2" s="995"/>
      <c r="DFC2" s="995"/>
      <c r="DFD2" s="995"/>
      <c r="DFE2" s="995"/>
      <c r="DFF2" s="995"/>
      <c r="DFG2" s="995"/>
      <c r="DFH2" s="995"/>
      <c r="DFI2" s="995"/>
      <c r="DFJ2" s="995"/>
      <c r="DFK2" s="995"/>
      <c r="DFL2" s="995"/>
      <c r="DFM2" s="995"/>
      <c r="DFN2" s="995"/>
      <c r="DFO2" s="995"/>
      <c r="DFP2" s="995"/>
      <c r="DFQ2" s="995"/>
      <c r="DFR2" s="995"/>
      <c r="DFS2" s="995"/>
      <c r="DFT2" s="995"/>
      <c r="DFU2" s="995"/>
      <c r="DFV2" s="995"/>
      <c r="DFW2" s="995"/>
      <c r="DFX2" s="995"/>
      <c r="DFY2" s="995"/>
      <c r="DFZ2" s="995"/>
      <c r="DGA2" s="995"/>
      <c r="DGB2" s="995"/>
      <c r="DGC2" s="995"/>
      <c r="DGD2" s="995"/>
      <c r="DGE2" s="995"/>
      <c r="DGF2" s="995"/>
      <c r="DGG2" s="995"/>
      <c r="DGH2" s="995"/>
      <c r="DGI2" s="995"/>
      <c r="DGJ2" s="995"/>
      <c r="DGK2" s="995"/>
      <c r="DGL2" s="995"/>
      <c r="DGM2" s="995"/>
      <c r="DGN2" s="995"/>
      <c r="DGO2" s="995"/>
      <c r="DGP2" s="995"/>
      <c r="DGQ2" s="995"/>
      <c r="DGR2" s="995"/>
      <c r="DGS2" s="995"/>
      <c r="DGT2" s="995"/>
      <c r="DGU2" s="995"/>
      <c r="DGV2" s="995"/>
      <c r="DGW2" s="995"/>
      <c r="DGX2" s="995"/>
      <c r="DGY2" s="995"/>
      <c r="DGZ2" s="995"/>
      <c r="DHA2" s="995"/>
      <c r="DHB2" s="995"/>
      <c r="DHC2" s="995"/>
      <c r="DHD2" s="995"/>
      <c r="DHE2" s="995"/>
      <c r="DHF2" s="995"/>
      <c r="DHG2" s="995"/>
      <c r="DHH2" s="995"/>
      <c r="DHI2" s="995"/>
      <c r="DHJ2" s="995"/>
      <c r="DHK2" s="995"/>
      <c r="DHL2" s="995"/>
      <c r="DHM2" s="995"/>
      <c r="DHN2" s="995"/>
      <c r="DHO2" s="995"/>
      <c r="DHP2" s="995"/>
      <c r="DHQ2" s="995"/>
      <c r="DHR2" s="995"/>
      <c r="DHS2" s="995"/>
      <c r="DHT2" s="995"/>
      <c r="DHU2" s="995"/>
      <c r="DHV2" s="995"/>
      <c r="DHW2" s="995"/>
      <c r="DHX2" s="995"/>
      <c r="DHY2" s="995"/>
      <c r="DHZ2" s="995"/>
      <c r="DIA2" s="995"/>
      <c r="DIB2" s="995"/>
      <c r="DIC2" s="995"/>
      <c r="DID2" s="995"/>
      <c r="DIE2" s="995"/>
      <c r="DIF2" s="995"/>
      <c r="DIG2" s="995"/>
      <c r="DIH2" s="995"/>
      <c r="DII2" s="995"/>
      <c r="DIJ2" s="995"/>
      <c r="DIK2" s="995"/>
      <c r="DIL2" s="995"/>
      <c r="DIM2" s="995"/>
      <c r="DIN2" s="995"/>
      <c r="DIO2" s="995"/>
      <c r="DIP2" s="995"/>
      <c r="DIQ2" s="995"/>
      <c r="DIR2" s="995"/>
      <c r="DIS2" s="995"/>
      <c r="DIT2" s="995"/>
      <c r="DIU2" s="995"/>
      <c r="DIV2" s="995"/>
      <c r="DIW2" s="995"/>
      <c r="DIX2" s="995"/>
      <c r="DIY2" s="995"/>
      <c r="DIZ2" s="995"/>
      <c r="DJA2" s="995"/>
      <c r="DJB2" s="995"/>
      <c r="DJC2" s="995"/>
      <c r="DJD2" s="995"/>
      <c r="DJE2" s="995"/>
      <c r="DJF2" s="995"/>
      <c r="DJG2" s="995"/>
      <c r="DJH2" s="995"/>
      <c r="DJI2" s="995"/>
      <c r="DJJ2" s="995"/>
      <c r="DJK2" s="995"/>
      <c r="DJL2" s="995"/>
      <c r="DJM2" s="995"/>
      <c r="DJN2" s="995"/>
      <c r="DJO2" s="995"/>
      <c r="DJP2" s="995"/>
      <c r="DJQ2" s="995"/>
      <c r="DJR2" s="995"/>
      <c r="DJS2" s="995"/>
      <c r="DJT2" s="995"/>
      <c r="DJU2" s="995"/>
      <c r="DJV2" s="995"/>
      <c r="DJW2" s="995"/>
      <c r="DJX2" s="995"/>
      <c r="DJY2" s="995"/>
      <c r="DJZ2" s="995"/>
      <c r="DKA2" s="995"/>
      <c r="DKB2" s="995"/>
      <c r="DKC2" s="995"/>
      <c r="DKD2" s="995"/>
      <c r="DKE2" s="995"/>
      <c r="DKF2" s="995"/>
      <c r="DKG2" s="995"/>
      <c r="DKH2" s="995"/>
      <c r="DKI2" s="995"/>
      <c r="DKJ2" s="995"/>
      <c r="DKK2" s="995"/>
      <c r="DKL2" s="995"/>
      <c r="DKM2" s="995"/>
      <c r="DKN2" s="995"/>
      <c r="DKO2" s="995"/>
      <c r="DKP2" s="995"/>
      <c r="DKQ2" s="995"/>
      <c r="DKR2" s="995"/>
      <c r="DKS2" s="995"/>
      <c r="DKT2" s="995"/>
      <c r="DKU2" s="995"/>
      <c r="DKV2" s="995"/>
      <c r="DKW2" s="995"/>
      <c r="DKX2" s="995"/>
      <c r="DKY2" s="995"/>
      <c r="DKZ2" s="995"/>
      <c r="DLA2" s="995"/>
      <c r="DLB2" s="995"/>
      <c r="DLC2" s="995"/>
      <c r="DLD2" s="995"/>
      <c r="DLE2" s="995"/>
      <c r="DLF2" s="995"/>
      <c r="DLG2" s="995"/>
      <c r="DLH2" s="995"/>
      <c r="DLI2" s="995"/>
      <c r="DLJ2" s="995"/>
      <c r="DLK2" s="995"/>
      <c r="DLL2" s="995"/>
      <c r="DLM2" s="995"/>
      <c r="DLN2" s="995"/>
      <c r="DLO2" s="995"/>
      <c r="DLP2" s="995"/>
      <c r="DLQ2" s="995"/>
      <c r="DLR2" s="995"/>
      <c r="DLS2" s="995"/>
      <c r="DLT2" s="995"/>
      <c r="DLU2" s="995"/>
      <c r="DLV2" s="995"/>
      <c r="DLW2" s="995"/>
      <c r="DLX2" s="995"/>
      <c r="DLY2" s="995"/>
      <c r="DLZ2" s="995"/>
      <c r="DMA2" s="995"/>
      <c r="DMB2" s="995"/>
      <c r="DMC2" s="995"/>
      <c r="DMD2" s="995"/>
      <c r="DME2" s="995"/>
      <c r="DMF2" s="995"/>
      <c r="DMG2" s="995"/>
      <c r="DMH2" s="995"/>
      <c r="DMI2" s="995"/>
      <c r="DMJ2" s="995"/>
      <c r="DMK2" s="995"/>
      <c r="DML2" s="995"/>
      <c r="DMM2" s="995"/>
      <c r="DMN2" s="995"/>
      <c r="DMO2" s="995"/>
      <c r="DMP2" s="995"/>
      <c r="DMQ2" s="995"/>
      <c r="DMR2" s="995"/>
      <c r="DMS2" s="995"/>
      <c r="DMT2" s="995"/>
      <c r="DMU2" s="995"/>
      <c r="DMV2" s="995"/>
      <c r="DMW2" s="995"/>
      <c r="DMX2" s="995"/>
      <c r="DMY2" s="995"/>
      <c r="DMZ2" s="995"/>
      <c r="DNA2" s="995"/>
      <c r="DNB2" s="995"/>
      <c r="DNC2" s="995"/>
      <c r="DND2" s="995"/>
      <c r="DNE2" s="995"/>
      <c r="DNF2" s="995"/>
      <c r="DNG2" s="995"/>
      <c r="DNH2" s="995"/>
      <c r="DNI2" s="995"/>
      <c r="DNJ2" s="995"/>
      <c r="DNK2" s="995"/>
      <c r="DNL2" s="995"/>
      <c r="DNM2" s="995"/>
      <c r="DNN2" s="995"/>
      <c r="DNO2" s="995"/>
      <c r="DNP2" s="995"/>
      <c r="DNQ2" s="995"/>
      <c r="DNR2" s="995"/>
      <c r="DNS2" s="995"/>
      <c r="DNT2" s="995"/>
      <c r="DNU2" s="995"/>
      <c r="DNV2" s="995"/>
      <c r="DNW2" s="995"/>
      <c r="DNX2" s="995"/>
      <c r="DNY2" s="995"/>
      <c r="DNZ2" s="995"/>
      <c r="DOA2" s="995"/>
      <c r="DOB2" s="995"/>
      <c r="DOC2" s="995"/>
      <c r="DOD2" s="995"/>
      <c r="DOE2" s="995"/>
      <c r="DOF2" s="995"/>
      <c r="DOG2" s="995"/>
      <c r="DOH2" s="995"/>
      <c r="DOI2" s="995"/>
      <c r="DOJ2" s="995"/>
      <c r="DOK2" s="995"/>
      <c r="DOL2" s="995"/>
      <c r="DOM2" s="995"/>
      <c r="DON2" s="995"/>
      <c r="DOO2" s="995"/>
      <c r="DOP2" s="995"/>
      <c r="DOQ2" s="995"/>
      <c r="DOR2" s="995"/>
      <c r="DOS2" s="995"/>
      <c r="DOT2" s="995"/>
      <c r="DOU2" s="995"/>
      <c r="DOV2" s="995"/>
      <c r="DOW2" s="995"/>
      <c r="DOX2" s="995"/>
      <c r="DOY2" s="995"/>
      <c r="DOZ2" s="995"/>
      <c r="DPA2" s="995"/>
      <c r="DPB2" s="995"/>
      <c r="DPC2" s="995"/>
      <c r="DPD2" s="995"/>
      <c r="DPE2" s="995"/>
      <c r="DPF2" s="995"/>
      <c r="DPG2" s="995"/>
      <c r="DPH2" s="995"/>
      <c r="DPI2" s="995"/>
      <c r="DPJ2" s="995"/>
      <c r="DPK2" s="995"/>
      <c r="DPL2" s="995"/>
      <c r="DPM2" s="995"/>
      <c r="DPN2" s="995"/>
      <c r="DPO2" s="995"/>
      <c r="DPP2" s="995"/>
      <c r="DPQ2" s="995"/>
      <c r="DPR2" s="995"/>
      <c r="DPS2" s="995"/>
      <c r="DPT2" s="995"/>
      <c r="DPU2" s="995"/>
      <c r="DPV2" s="995"/>
      <c r="DPW2" s="995"/>
      <c r="DPX2" s="995"/>
      <c r="DPY2" s="995"/>
      <c r="DPZ2" s="995"/>
      <c r="DQA2" s="995"/>
      <c r="DQB2" s="995"/>
      <c r="DQC2" s="995"/>
      <c r="DQD2" s="995"/>
      <c r="DQE2" s="995"/>
      <c r="DQF2" s="995"/>
      <c r="DQG2" s="995"/>
      <c r="DQH2" s="995"/>
      <c r="DQI2" s="995"/>
      <c r="DQJ2" s="995"/>
      <c r="DQK2" s="995"/>
      <c r="DQL2" s="995"/>
      <c r="DQM2" s="995"/>
      <c r="DQN2" s="995"/>
      <c r="DQO2" s="995"/>
      <c r="DQP2" s="995"/>
      <c r="DQQ2" s="995"/>
      <c r="DQR2" s="995"/>
      <c r="DQS2" s="995"/>
      <c r="DQT2" s="995"/>
      <c r="DQU2" s="995"/>
      <c r="DQV2" s="995"/>
      <c r="DQW2" s="995"/>
      <c r="DQX2" s="995"/>
      <c r="DQY2" s="995"/>
      <c r="DQZ2" s="995"/>
      <c r="DRA2" s="995"/>
      <c r="DRB2" s="995"/>
      <c r="DRC2" s="995"/>
      <c r="DRD2" s="995"/>
      <c r="DRE2" s="995"/>
      <c r="DRF2" s="995"/>
      <c r="DRG2" s="995"/>
      <c r="DRH2" s="995"/>
      <c r="DRI2" s="995"/>
      <c r="DRJ2" s="995"/>
      <c r="DRK2" s="995"/>
      <c r="DRL2" s="995"/>
      <c r="DRM2" s="995"/>
      <c r="DRN2" s="995"/>
      <c r="DRO2" s="995"/>
      <c r="DRP2" s="995"/>
      <c r="DRQ2" s="995"/>
      <c r="DRR2" s="995"/>
      <c r="DRS2" s="995"/>
      <c r="DRT2" s="995"/>
      <c r="DRU2" s="995"/>
      <c r="DRV2" s="995"/>
      <c r="DRW2" s="995"/>
      <c r="DRX2" s="995"/>
      <c r="DRY2" s="995"/>
      <c r="DRZ2" s="995"/>
      <c r="DSA2" s="995"/>
      <c r="DSB2" s="995"/>
      <c r="DSC2" s="995"/>
      <c r="DSD2" s="995"/>
      <c r="DSE2" s="995"/>
      <c r="DSF2" s="995"/>
      <c r="DSG2" s="995"/>
      <c r="DSH2" s="995"/>
      <c r="DSI2" s="995"/>
      <c r="DSJ2" s="995"/>
      <c r="DSK2" s="995"/>
      <c r="DSL2" s="995"/>
      <c r="DSM2" s="995"/>
      <c r="DSN2" s="995"/>
      <c r="DSO2" s="995"/>
      <c r="DSP2" s="995"/>
      <c r="DSQ2" s="995"/>
      <c r="DSR2" s="995"/>
      <c r="DSS2" s="995"/>
      <c r="DST2" s="995"/>
      <c r="DSU2" s="995"/>
      <c r="DSV2" s="995"/>
      <c r="DSW2" s="995"/>
      <c r="DSX2" s="995"/>
      <c r="DSY2" s="995"/>
      <c r="DSZ2" s="995"/>
      <c r="DTA2" s="995"/>
      <c r="DTB2" s="995"/>
      <c r="DTC2" s="995"/>
      <c r="DTD2" s="995"/>
      <c r="DTE2" s="995"/>
      <c r="DTF2" s="995"/>
      <c r="DTG2" s="995"/>
      <c r="DTH2" s="995"/>
      <c r="DTI2" s="995"/>
      <c r="DTJ2" s="995"/>
      <c r="DTK2" s="995"/>
      <c r="DTL2" s="995"/>
      <c r="DTM2" s="995"/>
      <c r="DTN2" s="995"/>
      <c r="DTO2" s="995"/>
      <c r="DTP2" s="995"/>
      <c r="DTQ2" s="995"/>
      <c r="DTR2" s="995"/>
      <c r="DTS2" s="995"/>
      <c r="DTT2" s="995"/>
      <c r="DTU2" s="995"/>
      <c r="DTV2" s="995"/>
      <c r="DTW2" s="995"/>
      <c r="DTX2" s="995"/>
      <c r="DTY2" s="995"/>
      <c r="DTZ2" s="995"/>
      <c r="DUA2" s="995"/>
      <c r="DUB2" s="995"/>
      <c r="DUC2" s="995"/>
      <c r="DUD2" s="995"/>
      <c r="DUE2" s="995"/>
      <c r="DUF2" s="995"/>
      <c r="DUG2" s="995"/>
      <c r="DUH2" s="995"/>
      <c r="DUI2" s="995"/>
      <c r="DUJ2" s="995"/>
      <c r="DUK2" s="995"/>
      <c r="DUL2" s="995"/>
      <c r="DUM2" s="995"/>
      <c r="DUN2" s="995"/>
      <c r="DUO2" s="995"/>
      <c r="DUP2" s="995"/>
      <c r="DUQ2" s="995"/>
      <c r="DUR2" s="995"/>
      <c r="DUS2" s="995"/>
      <c r="DUT2" s="995"/>
      <c r="DUU2" s="995"/>
      <c r="DUV2" s="995"/>
      <c r="DUW2" s="995"/>
      <c r="DUX2" s="995"/>
      <c r="DUY2" s="995"/>
      <c r="DUZ2" s="995"/>
      <c r="DVA2" s="995"/>
      <c r="DVB2" s="995"/>
      <c r="DVC2" s="995"/>
      <c r="DVD2" s="995"/>
      <c r="DVE2" s="995"/>
      <c r="DVF2" s="995"/>
      <c r="DVG2" s="995"/>
      <c r="DVH2" s="995"/>
      <c r="DVI2" s="995"/>
      <c r="DVJ2" s="995"/>
      <c r="DVK2" s="995"/>
      <c r="DVL2" s="995"/>
      <c r="DVM2" s="995"/>
      <c r="DVN2" s="995"/>
      <c r="DVO2" s="995"/>
      <c r="DVP2" s="995"/>
      <c r="DVQ2" s="995"/>
      <c r="DVR2" s="995"/>
      <c r="DVS2" s="995"/>
      <c r="DVT2" s="995"/>
      <c r="DVU2" s="995"/>
      <c r="DVV2" s="995"/>
      <c r="DVW2" s="995"/>
      <c r="DVX2" s="995"/>
      <c r="DVY2" s="995"/>
      <c r="DVZ2" s="995"/>
      <c r="DWA2" s="995"/>
      <c r="DWB2" s="995"/>
      <c r="DWC2" s="995"/>
      <c r="DWD2" s="995"/>
      <c r="DWE2" s="995"/>
      <c r="DWF2" s="995"/>
      <c r="DWG2" s="995"/>
      <c r="DWH2" s="995"/>
      <c r="DWI2" s="995"/>
      <c r="DWJ2" s="995"/>
      <c r="DWK2" s="995"/>
      <c r="DWL2" s="995"/>
      <c r="DWM2" s="995"/>
      <c r="DWN2" s="995"/>
      <c r="DWO2" s="995"/>
      <c r="DWP2" s="995"/>
      <c r="DWQ2" s="995"/>
      <c r="DWR2" s="995"/>
      <c r="DWS2" s="995"/>
      <c r="DWT2" s="995"/>
      <c r="DWU2" s="995"/>
      <c r="DWV2" s="995"/>
      <c r="DWW2" s="995"/>
      <c r="DWX2" s="995"/>
      <c r="DWY2" s="995"/>
      <c r="DWZ2" s="995"/>
      <c r="DXA2" s="995"/>
      <c r="DXB2" s="995"/>
      <c r="DXC2" s="995"/>
      <c r="DXD2" s="995"/>
      <c r="DXE2" s="995"/>
      <c r="DXF2" s="995"/>
      <c r="DXG2" s="995"/>
      <c r="DXH2" s="995"/>
      <c r="DXI2" s="995"/>
      <c r="DXJ2" s="995"/>
      <c r="DXK2" s="995"/>
      <c r="DXL2" s="995"/>
      <c r="DXM2" s="995"/>
      <c r="DXN2" s="995"/>
      <c r="DXO2" s="995"/>
      <c r="DXP2" s="995"/>
      <c r="DXQ2" s="995"/>
      <c r="DXR2" s="995"/>
      <c r="DXS2" s="995"/>
      <c r="DXT2" s="995"/>
      <c r="DXU2" s="995"/>
      <c r="DXV2" s="995"/>
      <c r="DXW2" s="995"/>
      <c r="DXX2" s="995"/>
      <c r="DXY2" s="995"/>
      <c r="DXZ2" s="995"/>
      <c r="DYA2" s="995"/>
      <c r="DYB2" s="995"/>
      <c r="DYC2" s="995"/>
      <c r="DYD2" s="995"/>
      <c r="DYE2" s="995"/>
      <c r="DYF2" s="995"/>
      <c r="DYG2" s="995"/>
      <c r="DYH2" s="995"/>
      <c r="DYI2" s="995"/>
      <c r="DYJ2" s="995"/>
      <c r="DYK2" s="995"/>
      <c r="DYL2" s="995"/>
      <c r="DYM2" s="995"/>
      <c r="DYN2" s="995"/>
      <c r="DYO2" s="995"/>
      <c r="DYP2" s="995"/>
      <c r="DYQ2" s="995"/>
      <c r="DYR2" s="995"/>
      <c r="DYS2" s="995"/>
      <c r="DYT2" s="995"/>
      <c r="DYU2" s="995"/>
      <c r="DYV2" s="995"/>
      <c r="DYW2" s="995"/>
      <c r="DYX2" s="995"/>
      <c r="DYY2" s="995"/>
      <c r="DYZ2" s="995"/>
      <c r="DZA2" s="995"/>
      <c r="DZB2" s="995"/>
      <c r="DZC2" s="995"/>
      <c r="DZD2" s="995"/>
      <c r="DZE2" s="995"/>
      <c r="DZF2" s="995"/>
      <c r="DZG2" s="995"/>
      <c r="DZH2" s="995"/>
      <c r="DZI2" s="995"/>
      <c r="DZJ2" s="995"/>
      <c r="DZK2" s="995"/>
      <c r="DZL2" s="995"/>
      <c r="DZM2" s="995"/>
      <c r="DZN2" s="995"/>
      <c r="DZO2" s="995"/>
      <c r="DZP2" s="995"/>
      <c r="DZQ2" s="995"/>
      <c r="DZR2" s="995"/>
      <c r="DZS2" s="995"/>
      <c r="DZT2" s="995"/>
      <c r="DZU2" s="995"/>
      <c r="DZV2" s="995"/>
      <c r="DZW2" s="995"/>
      <c r="DZX2" s="995"/>
      <c r="DZY2" s="995"/>
      <c r="DZZ2" s="995"/>
      <c r="EAA2" s="995"/>
      <c r="EAB2" s="995"/>
      <c r="EAC2" s="995"/>
      <c r="EAD2" s="995"/>
      <c r="EAE2" s="995"/>
      <c r="EAF2" s="995"/>
      <c r="EAG2" s="995"/>
      <c r="EAH2" s="995"/>
      <c r="EAI2" s="995"/>
      <c r="EAJ2" s="995"/>
      <c r="EAK2" s="995"/>
      <c r="EAL2" s="995"/>
      <c r="EAM2" s="995"/>
      <c r="EAN2" s="995"/>
      <c r="EAO2" s="995"/>
      <c r="EAP2" s="995"/>
      <c r="EAQ2" s="995"/>
      <c r="EAR2" s="995"/>
      <c r="EAS2" s="995"/>
      <c r="EAT2" s="995"/>
      <c r="EAU2" s="995"/>
      <c r="EAV2" s="995"/>
      <c r="EAW2" s="995"/>
      <c r="EAX2" s="995"/>
      <c r="EAY2" s="995"/>
      <c r="EAZ2" s="995"/>
      <c r="EBA2" s="995"/>
      <c r="EBB2" s="995"/>
      <c r="EBC2" s="995"/>
      <c r="EBD2" s="995"/>
      <c r="EBE2" s="995"/>
      <c r="EBF2" s="995"/>
      <c r="EBG2" s="995"/>
      <c r="EBH2" s="995"/>
      <c r="EBI2" s="995"/>
      <c r="EBJ2" s="995"/>
      <c r="EBK2" s="995"/>
      <c r="EBL2" s="995"/>
      <c r="EBM2" s="995"/>
      <c r="EBN2" s="995"/>
      <c r="EBO2" s="995"/>
      <c r="EBP2" s="995"/>
      <c r="EBQ2" s="995"/>
      <c r="EBR2" s="995"/>
      <c r="EBS2" s="995"/>
      <c r="EBT2" s="995"/>
      <c r="EBU2" s="995"/>
      <c r="EBV2" s="995"/>
      <c r="EBW2" s="995"/>
      <c r="EBX2" s="995"/>
      <c r="EBY2" s="995"/>
      <c r="EBZ2" s="995"/>
      <c r="ECA2" s="995"/>
      <c r="ECB2" s="995"/>
      <c r="ECC2" s="995"/>
      <c r="ECD2" s="995"/>
      <c r="ECE2" s="995"/>
      <c r="ECF2" s="995"/>
      <c r="ECG2" s="995"/>
      <c r="ECH2" s="995"/>
      <c r="ECI2" s="995"/>
      <c r="ECJ2" s="995"/>
      <c r="ECK2" s="995"/>
      <c r="ECL2" s="995"/>
      <c r="ECM2" s="995"/>
      <c r="ECN2" s="995"/>
      <c r="ECO2" s="995"/>
      <c r="ECP2" s="995"/>
      <c r="ECQ2" s="995"/>
      <c r="ECR2" s="995"/>
      <c r="ECS2" s="995"/>
      <c r="ECT2" s="995"/>
      <c r="ECU2" s="995"/>
      <c r="ECV2" s="995"/>
      <c r="ECW2" s="995"/>
      <c r="ECX2" s="995"/>
      <c r="ECY2" s="995"/>
      <c r="ECZ2" s="995"/>
      <c r="EDA2" s="995"/>
      <c r="EDB2" s="995"/>
      <c r="EDC2" s="995"/>
      <c r="EDD2" s="995"/>
      <c r="EDE2" s="995"/>
      <c r="EDF2" s="995"/>
      <c r="EDG2" s="995"/>
      <c r="EDH2" s="995"/>
      <c r="EDI2" s="995"/>
      <c r="EDJ2" s="995"/>
      <c r="EDK2" s="995"/>
      <c r="EDL2" s="995"/>
      <c r="EDM2" s="995"/>
      <c r="EDN2" s="995"/>
      <c r="EDO2" s="995"/>
      <c r="EDP2" s="995"/>
      <c r="EDQ2" s="995"/>
      <c r="EDR2" s="995"/>
      <c r="EDS2" s="995"/>
      <c r="EDT2" s="995"/>
      <c r="EDU2" s="995"/>
      <c r="EDV2" s="995"/>
      <c r="EDW2" s="995"/>
      <c r="EDX2" s="995"/>
      <c r="EDY2" s="995"/>
      <c r="EDZ2" s="995"/>
      <c r="EEA2" s="995"/>
      <c r="EEB2" s="995"/>
      <c r="EEC2" s="995"/>
      <c r="EED2" s="995"/>
      <c r="EEE2" s="995"/>
      <c r="EEF2" s="995"/>
      <c r="EEG2" s="995"/>
      <c r="EEH2" s="995"/>
      <c r="EEI2" s="995"/>
      <c r="EEJ2" s="995"/>
      <c r="EEK2" s="995"/>
      <c r="EEL2" s="995"/>
      <c r="EEM2" s="995"/>
      <c r="EEN2" s="995"/>
      <c r="EEO2" s="995"/>
      <c r="EEP2" s="995"/>
      <c r="EEQ2" s="995"/>
      <c r="EER2" s="995"/>
      <c r="EES2" s="995"/>
      <c r="EET2" s="995"/>
      <c r="EEU2" s="995"/>
      <c r="EEV2" s="995"/>
      <c r="EEW2" s="995"/>
      <c r="EEX2" s="995"/>
      <c r="EEY2" s="995"/>
      <c r="EEZ2" s="995"/>
      <c r="EFA2" s="995"/>
      <c r="EFB2" s="995"/>
      <c r="EFC2" s="995"/>
      <c r="EFD2" s="995"/>
      <c r="EFE2" s="995"/>
      <c r="EFF2" s="995"/>
      <c r="EFG2" s="995"/>
      <c r="EFH2" s="995"/>
      <c r="EFI2" s="995"/>
      <c r="EFJ2" s="995"/>
      <c r="EFK2" s="995"/>
      <c r="EFL2" s="995"/>
      <c r="EFM2" s="995"/>
      <c r="EFN2" s="995"/>
      <c r="EFO2" s="995"/>
      <c r="EFP2" s="995"/>
      <c r="EFQ2" s="995"/>
      <c r="EFR2" s="995"/>
      <c r="EFS2" s="995"/>
      <c r="EFT2" s="995"/>
      <c r="EFU2" s="995"/>
      <c r="EFV2" s="995"/>
      <c r="EFW2" s="995"/>
      <c r="EFX2" s="995"/>
      <c r="EFY2" s="995"/>
      <c r="EFZ2" s="995"/>
      <c r="EGA2" s="995"/>
      <c r="EGB2" s="995"/>
      <c r="EGC2" s="995"/>
      <c r="EGD2" s="995"/>
      <c r="EGE2" s="995"/>
      <c r="EGF2" s="995"/>
      <c r="EGG2" s="995"/>
      <c r="EGH2" s="995"/>
      <c r="EGI2" s="995"/>
      <c r="EGJ2" s="995"/>
      <c r="EGK2" s="995"/>
      <c r="EGL2" s="995"/>
      <c r="EGM2" s="995"/>
      <c r="EGN2" s="995"/>
      <c r="EGO2" s="995"/>
      <c r="EGP2" s="995"/>
      <c r="EGQ2" s="995"/>
      <c r="EGR2" s="995"/>
      <c r="EGS2" s="995"/>
      <c r="EGT2" s="995"/>
      <c r="EGU2" s="995"/>
      <c r="EGV2" s="995"/>
      <c r="EGW2" s="995"/>
      <c r="EGX2" s="995"/>
      <c r="EGY2" s="995"/>
      <c r="EGZ2" s="995"/>
      <c r="EHA2" s="995"/>
      <c r="EHB2" s="995"/>
      <c r="EHC2" s="995"/>
      <c r="EHD2" s="995"/>
      <c r="EHE2" s="995"/>
      <c r="EHF2" s="995"/>
      <c r="EHG2" s="995"/>
      <c r="EHH2" s="995"/>
      <c r="EHI2" s="995"/>
      <c r="EHJ2" s="995"/>
      <c r="EHK2" s="995"/>
      <c r="EHL2" s="995"/>
      <c r="EHM2" s="995"/>
      <c r="EHN2" s="995"/>
      <c r="EHO2" s="995"/>
      <c r="EHP2" s="995"/>
      <c r="EHQ2" s="995"/>
      <c r="EHR2" s="995"/>
      <c r="EHS2" s="995"/>
      <c r="EHT2" s="995"/>
      <c r="EHU2" s="995"/>
      <c r="EHV2" s="995"/>
      <c r="EHW2" s="995"/>
      <c r="EHX2" s="995"/>
      <c r="EHY2" s="995"/>
      <c r="EHZ2" s="995"/>
      <c r="EIA2" s="995"/>
      <c r="EIB2" s="995"/>
      <c r="EIC2" s="995"/>
      <c r="EID2" s="995"/>
      <c r="EIE2" s="995"/>
      <c r="EIF2" s="995"/>
      <c r="EIG2" s="995"/>
      <c r="EIH2" s="995"/>
      <c r="EII2" s="995"/>
      <c r="EIJ2" s="995"/>
      <c r="EIK2" s="995"/>
      <c r="EIL2" s="995"/>
      <c r="EIM2" s="995"/>
      <c r="EIN2" s="995"/>
      <c r="EIO2" s="995"/>
      <c r="EIP2" s="995"/>
      <c r="EIQ2" s="995"/>
      <c r="EIR2" s="995"/>
      <c r="EIS2" s="995"/>
      <c r="EIT2" s="995"/>
      <c r="EIU2" s="995"/>
      <c r="EIV2" s="995"/>
      <c r="EIW2" s="995"/>
      <c r="EIX2" s="995"/>
      <c r="EIY2" s="995"/>
      <c r="EIZ2" s="995"/>
      <c r="EJA2" s="995"/>
      <c r="EJB2" s="995"/>
      <c r="EJC2" s="995"/>
      <c r="EJD2" s="995"/>
      <c r="EJE2" s="995"/>
      <c r="EJF2" s="995"/>
      <c r="EJG2" s="995"/>
      <c r="EJH2" s="995"/>
      <c r="EJI2" s="995"/>
      <c r="EJJ2" s="995"/>
      <c r="EJK2" s="995"/>
      <c r="EJL2" s="995"/>
      <c r="EJM2" s="995"/>
      <c r="EJN2" s="995"/>
      <c r="EJO2" s="995"/>
      <c r="EJP2" s="995"/>
      <c r="EJQ2" s="995"/>
      <c r="EJR2" s="995"/>
      <c r="EJS2" s="995"/>
      <c r="EJT2" s="995"/>
      <c r="EJU2" s="995"/>
      <c r="EJV2" s="995"/>
      <c r="EJW2" s="995"/>
      <c r="EJX2" s="995"/>
      <c r="EJY2" s="995"/>
      <c r="EJZ2" s="995"/>
      <c r="EKA2" s="995"/>
      <c r="EKB2" s="995"/>
      <c r="EKC2" s="995"/>
      <c r="EKD2" s="995"/>
      <c r="EKE2" s="995"/>
      <c r="EKF2" s="995"/>
      <c r="EKG2" s="995"/>
      <c r="EKH2" s="995"/>
      <c r="EKI2" s="995"/>
      <c r="EKJ2" s="995"/>
      <c r="EKK2" s="995"/>
      <c r="EKL2" s="995"/>
      <c r="EKM2" s="995"/>
      <c r="EKN2" s="995"/>
      <c r="EKO2" s="995"/>
      <c r="EKP2" s="995"/>
      <c r="EKQ2" s="995"/>
      <c r="EKR2" s="995"/>
      <c r="EKS2" s="995"/>
      <c r="EKT2" s="995"/>
      <c r="EKU2" s="995"/>
      <c r="EKV2" s="995"/>
      <c r="EKW2" s="995"/>
      <c r="EKX2" s="995"/>
      <c r="EKY2" s="995"/>
      <c r="EKZ2" s="995"/>
      <c r="ELA2" s="995"/>
      <c r="ELB2" s="995"/>
      <c r="ELC2" s="995"/>
      <c r="ELD2" s="995"/>
      <c r="ELE2" s="995"/>
      <c r="ELF2" s="995"/>
      <c r="ELG2" s="995"/>
      <c r="ELH2" s="995"/>
      <c r="ELI2" s="995"/>
      <c r="ELJ2" s="995"/>
      <c r="ELK2" s="995"/>
      <c r="ELL2" s="995"/>
      <c r="ELM2" s="995"/>
      <c r="ELN2" s="995"/>
      <c r="ELO2" s="995"/>
      <c r="ELP2" s="995"/>
      <c r="ELQ2" s="995"/>
      <c r="ELR2" s="995"/>
      <c r="ELS2" s="995"/>
      <c r="ELT2" s="995"/>
      <c r="ELU2" s="995"/>
      <c r="ELV2" s="995"/>
      <c r="ELW2" s="995"/>
      <c r="ELX2" s="995"/>
      <c r="ELY2" s="995"/>
      <c r="ELZ2" s="995"/>
      <c r="EMA2" s="995"/>
      <c r="EMB2" s="995"/>
      <c r="EMC2" s="995"/>
      <c r="EMD2" s="995"/>
      <c r="EME2" s="995"/>
      <c r="EMF2" s="995"/>
      <c r="EMG2" s="995"/>
      <c r="EMH2" s="995"/>
      <c r="EMI2" s="995"/>
      <c r="EMJ2" s="995"/>
      <c r="EMK2" s="995"/>
      <c r="EML2" s="995"/>
      <c r="EMM2" s="995"/>
      <c r="EMN2" s="995"/>
      <c r="EMO2" s="995"/>
      <c r="EMP2" s="995"/>
      <c r="EMQ2" s="995"/>
      <c r="EMR2" s="995"/>
      <c r="EMS2" s="995"/>
      <c r="EMT2" s="995"/>
      <c r="EMU2" s="995"/>
      <c r="EMV2" s="995"/>
      <c r="EMW2" s="995"/>
      <c r="EMX2" s="995"/>
      <c r="EMY2" s="995"/>
      <c r="EMZ2" s="995"/>
      <c r="ENA2" s="995"/>
      <c r="ENB2" s="995"/>
      <c r="ENC2" s="995"/>
      <c r="END2" s="995"/>
      <c r="ENE2" s="995"/>
      <c r="ENF2" s="995"/>
      <c r="ENG2" s="995"/>
      <c r="ENH2" s="995"/>
      <c r="ENI2" s="995"/>
      <c r="ENJ2" s="995"/>
      <c r="ENK2" s="995"/>
      <c r="ENL2" s="995"/>
      <c r="ENM2" s="995"/>
      <c r="ENN2" s="995"/>
      <c r="ENO2" s="995"/>
      <c r="ENP2" s="995"/>
      <c r="ENQ2" s="995"/>
      <c r="ENR2" s="995"/>
      <c r="ENS2" s="995"/>
      <c r="ENT2" s="995"/>
      <c r="ENU2" s="995"/>
      <c r="ENV2" s="995"/>
      <c r="ENW2" s="995"/>
      <c r="ENX2" s="995"/>
      <c r="ENY2" s="995"/>
      <c r="ENZ2" s="995"/>
      <c r="EOA2" s="995"/>
      <c r="EOB2" s="995"/>
      <c r="EOC2" s="995"/>
      <c r="EOD2" s="995"/>
      <c r="EOE2" s="995"/>
      <c r="EOF2" s="995"/>
      <c r="EOG2" s="995"/>
      <c r="EOH2" s="995"/>
      <c r="EOI2" s="995"/>
      <c r="EOJ2" s="995"/>
      <c r="EOK2" s="995"/>
      <c r="EOL2" s="995"/>
      <c r="EOM2" s="995"/>
      <c r="EON2" s="995"/>
      <c r="EOO2" s="995"/>
      <c r="EOP2" s="995"/>
      <c r="EOQ2" s="995"/>
      <c r="EOR2" s="995"/>
      <c r="EOS2" s="995"/>
      <c r="EOT2" s="995"/>
      <c r="EOU2" s="995"/>
      <c r="EOV2" s="995"/>
      <c r="EOW2" s="995"/>
      <c r="EOX2" s="995"/>
      <c r="EOY2" s="995"/>
      <c r="EOZ2" s="995"/>
      <c r="EPA2" s="995"/>
      <c r="EPB2" s="995"/>
      <c r="EPC2" s="995"/>
      <c r="EPD2" s="995"/>
      <c r="EPE2" s="995"/>
      <c r="EPF2" s="995"/>
      <c r="EPG2" s="995"/>
      <c r="EPH2" s="995"/>
      <c r="EPI2" s="995"/>
      <c r="EPJ2" s="995"/>
      <c r="EPK2" s="995"/>
      <c r="EPL2" s="995"/>
      <c r="EPM2" s="995"/>
      <c r="EPN2" s="995"/>
      <c r="EPO2" s="995"/>
      <c r="EPP2" s="995"/>
      <c r="EPQ2" s="995"/>
      <c r="EPR2" s="995"/>
      <c r="EPS2" s="995"/>
      <c r="EPT2" s="995"/>
      <c r="EPU2" s="995"/>
      <c r="EPV2" s="995"/>
      <c r="EPW2" s="995"/>
      <c r="EPX2" s="995"/>
      <c r="EPY2" s="995"/>
      <c r="EPZ2" s="995"/>
      <c r="EQA2" s="995"/>
      <c r="EQB2" s="995"/>
      <c r="EQC2" s="995"/>
      <c r="EQD2" s="995"/>
      <c r="EQE2" s="995"/>
      <c r="EQF2" s="995"/>
      <c r="EQG2" s="995"/>
      <c r="EQH2" s="995"/>
      <c r="EQI2" s="995"/>
      <c r="EQJ2" s="995"/>
      <c r="EQK2" s="995"/>
      <c r="EQL2" s="995"/>
      <c r="EQM2" s="995"/>
      <c r="EQN2" s="995"/>
      <c r="EQO2" s="995"/>
      <c r="EQP2" s="995"/>
      <c r="EQQ2" s="995"/>
      <c r="EQR2" s="995"/>
      <c r="EQS2" s="995"/>
      <c r="EQT2" s="995"/>
      <c r="EQU2" s="995"/>
      <c r="EQV2" s="995"/>
      <c r="EQW2" s="995"/>
      <c r="EQX2" s="995"/>
      <c r="EQY2" s="995"/>
      <c r="EQZ2" s="995"/>
      <c r="ERA2" s="995"/>
      <c r="ERB2" s="995"/>
      <c r="ERC2" s="995"/>
      <c r="ERD2" s="995"/>
      <c r="ERE2" s="995"/>
      <c r="ERF2" s="995"/>
      <c r="ERG2" s="995"/>
      <c r="ERH2" s="995"/>
      <c r="ERI2" s="995"/>
      <c r="ERJ2" s="995"/>
      <c r="ERK2" s="995"/>
      <c r="ERL2" s="995"/>
      <c r="ERM2" s="995"/>
      <c r="ERN2" s="995"/>
      <c r="ERO2" s="995"/>
      <c r="ERP2" s="995"/>
      <c r="ERQ2" s="995"/>
      <c r="ERR2" s="995"/>
      <c r="ERS2" s="995"/>
      <c r="ERT2" s="995"/>
      <c r="ERU2" s="995"/>
      <c r="ERV2" s="995"/>
      <c r="ERW2" s="995"/>
      <c r="ERX2" s="995"/>
      <c r="ERY2" s="995"/>
      <c r="ERZ2" s="995"/>
      <c r="ESA2" s="995"/>
      <c r="ESB2" s="995"/>
      <c r="ESC2" s="995"/>
      <c r="ESD2" s="995"/>
      <c r="ESE2" s="995"/>
      <c r="ESF2" s="995"/>
      <c r="ESG2" s="995"/>
      <c r="ESH2" s="995"/>
      <c r="ESI2" s="995"/>
      <c r="ESJ2" s="995"/>
      <c r="ESK2" s="995"/>
      <c r="ESL2" s="995"/>
      <c r="ESM2" s="995"/>
      <c r="ESN2" s="995"/>
      <c r="ESO2" s="995"/>
      <c r="ESP2" s="995"/>
      <c r="ESQ2" s="995"/>
      <c r="ESR2" s="995"/>
      <c r="ESS2" s="995"/>
      <c r="EST2" s="995"/>
      <c r="ESU2" s="995"/>
      <c r="ESV2" s="995"/>
      <c r="ESW2" s="995"/>
      <c r="ESX2" s="995"/>
      <c r="ESY2" s="995"/>
      <c r="ESZ2" s="995"/>
      <c r="ETA2" s="995"/>
      <c r="ETB2" s="995"/>
      <c r="ETC2" s="995"/>
      <c r="ETD2" s="995"/>
      <c r="ETE2" s="995"/>
      <c r="ETF2" s="995"/>
      <c r="ETG2" s="995"/>
      <c r="ETH2" s="995"/>
      <c r="ETI2" s="995"/>
      <c r="ETJ2" s="995"/>
      <c r="ETK2" s="995"/>
      <c r="ETL2" s="995"/>
      <c r="ETM2" s="995"/>
      <c r="ETN2" s="995"/>
      <c r="ETO2" s="995"/>
      <c r="ETP2" s="995"/>
      <c r="ETQ2" s="995"/>
      <c r="ETR2" s="995"/>
      <c r="ETS2" s="995"/>
      <c r="ETT2" s="995"/>
      <c r="ETU2" s="995"/>
      <c r="ETV2" s="995"/>
      <c r="ETW2" s="995"/>
      <c r="ETX2" s="995"/>
      <c r="ETY2" s="995"/>
      <c r="ETZ2" s="995"/>
      <c r="EUA2" s="995"/>
      <c r="EUB2" s="995"/>
      <c r="EUC2" s="995"/>
      <c r="EUD2" s="995"/>
      <c r="EUE2" s="995"/>
      <c r="EUF2" s="995"/>
      <c r="EUG2" s="995"/>
      <c r="EUH2" s="995"/>
      <c r="EUI2" s="995"/>
      <c r="EUJ2" s="995"/>
      <c r="EUK2" s="995"/>
      <c r="EUL2" s="995"/>
      <c r="EUM2" s="995"/>
      <c r="EUN2" s="995"/>
      <c r="EUO2" s="995"/>
      <c r="EUP2" s="995"/>
      <c r="EUQ2" s="995"/>
      <c r="EUR2" s="995"/>
      <c r="EUS2" s="995"/>
      <c r="EUT2" s="995"/>
      <c r="EUU2" s="995"/>
      <c r="EUV2" s="995"/>
      <c r="EUW2" s="995"/>
      <c r="EUX2" s="995"/>
      <c r="EUY2" s="995"/>
      <c r="EUZ2" s="995"/>
      <c r="EVA2" s="995"/>
      <c r="EVB2" s="995"/>
      <c r="EVC2" s="995"/>
      <c r="EVD2" s="995"/>
      <c r="EVE2" s="995"/>
      <c r="EVF2" s="995"/>
      <c r="EVG2" s="995"/>
      <c r="EVH2" s="995"/>
      <c r="EVI2" s="995"/>
      <c r="EVJ2" s="995"/>
      <c r="EVK2" s="995"/>
      <c r="EVL2" s="995"/>
      <c r="EVM2" s="995"/>
      <c r="EVN2" s="995"/>
      <c r="EVO2" s="995"/>
      <c r="EVP2" s="995"/>
      <c r="EVQ2" s="995"/>
      <c r="EVR2" s="995"/>
      <c r="EVS2" s="995"/>
      <c r="EVT2" s="995"/>
      <c r="EVU2" s="995"/>
      <c r="EVV2" s="995"/>
      <c r="EVW2" s="995"/>
      <c r="EVX2" s="995"/>
      <c r="EVY2" s="995"/>
      <c r="EVZ2" s="995"/>
      <c r="EWA2" s="995"/>
      <c r="EWB2" s="995"/>
      <c r="EWC2" s="995"/>
      <c r="EWD2" s="995"/>
      <c r="EWE2" s="995"/>
      <c r="EWF2" s="995"/>
      <c r="EWG2" s="995"/>
      <c r="EWH2" s="995"/>
      <c r="EWI2" s="995"/>
      <c r="EWJ2" s="995"/>
      <c r="EWK2" s="995"/>
      <c r="EWL2" s="995"/>
      <c r="EWM2" s="995"/>
      <c r="EWN2" s="995"/>
      <c r="EWO2" s="995"/>
      <c r="EWP2" s="995"/>
      <c r="EWQ2" s="995"/>
      <c r="EWR2" s="995"/>
      <c r="EWS2" s="995"/>
      <c r="EWT2" s="995"/>
      <c r="EWU2" s="995"/>
      <c r="EWV2" s="995"/>
      <c r="EWW2" s="995"/>
      <c r="EWX2" s="995"/>
      <c r="EWY2" s="995"/>
      <c r="EWZ2" s="995"/>
      <c r="EXA2" s="995"/>
      <c r="EXB2" s="995"/>
      <c r="EXC2" s="995"/>
      <c r="EXD2" s="995"/>
      <c r="EXE2" s="995"/>
      <c r="EXF2" s="995"/>
      <c r="EXG2" s="995"/>
      <c r="EXH2" s="995"/>
      <c r="EXI2" s="995"/>
      <c r="EXJ2" s="995"/>
      <c r="EXK2" s="995"/>
      <c r="EXL2" s="995"/>
      <c r="EXM2" s="995"/>
      <c r="EXN2" s="995"/>
      <c r="EXO2" s="995"/>
      <c r="EXP2" s="995"/>
      <c r="EXQ2" s="995"/>
      <c r="EXR2" s="995"/>
      <c r="EXS2" s="995"/>
      <c r="EXT2" s="995"/>
      <c r="EXU2" s="995"/>
      <c r="EXV2" s="995"/>
      <c r="EXW2" s="995"/>
      <c r="EXX2" s="995"/>
      <c r="EXY2" s="995"/>
      <c r="EXZ2" s="995"/>
      <c r="EYA2" s="995"/>
      <c r="EYB2" s="995"/>
      <c r="EYC2" s="995"/>
      <c r="EYD2" s="995"/>
      <c r="EYE2" s="995"/>
      <c r="EYF2" s="995"/>
      <c r="EYG2" s="995"/>
      <c r="EYH2" s="995"/>
      <c r="EYI2" s="995"/>
      <c r="EYJ2" s="995"/>
      <c r="EYK2" s="995"/>
      <c r="EYL2" s="995"/>
      <c r="EYM2" s="995"/>
      <c r="EYN2" s="995"/>
      <c r="EYO2" s="995"/>
      <c r="EYP2" s="995"/>
      <c r="EYQ2" s="995"/>
      <c r="EYR2" s="995"/>
      <c r="EYS2" s="995"/>
      <c r="EYT2" s="995"/>
      <c r="EYU2" s="995"/>
      <c r="EYV2" s="995"/>
      <c r="EYW2" s="995"/>
      <c r="EYX2" s="995"/>
      <c r="EYY2" s="995"/>
      <c r="EYZ2" s="995"/>
      <c r="EZA2" s="995"/>
      <c r="EZB2" s="995"/>
      <c r="EZC2" s="995"/>
      <c r="EZD2" s="995"/>
      <c r="EZE2" s="995"/>
      <c r="EZF2" s="995"/>
      <c r="EZG2" s="995"/>
      <c r="EZH2" s="995"/>
      <c r="EZI2" s="995"/>
      <c r="EZJ2" s="995"/>
      <c r="EZK2" s="995"/>
      <c r="EZL2" s="995"/>
      <c r="EZM2" s="995"/>
      <c r="EZN2" s="995"/>
      <c r="EZO2" s="995"/>
      <c r="EZP2" s="995"/>
      <c r="EZQ2" s="995"/>
      <c r="EZR2" s="995"/>
      <c r="EZS2" s="995"/>
      <c r="EZT2" s="995"/>
      <c r="EZU2" s="995"/>
      <c r="EZV2" s="995"/>
      <c r="EZW2" s="995"/>
      <c r="EZX2" s="995"/>
      <c r="EZY2" s="995"/>
      <c r="EZZ2" s="995"/>
      <c r="FAA2" s="995"/>
      <c r="FAB2" s="995"/>
      <c r="FAC2" s="995"/>
      <c r="FAD2" s="995"/>
      <c r="FAE2" s="995"/>
      <c r="FAF2" s="995"/>
      <c r="FAG2" s="995"/>
      <c r="FAH2" s="995"/>
      <c r="FAI2" s="995"/>
      <c r="FAJ2" s="995"/>
      <c r="FAK2" s="995"/>
      <c r="FAL2" s="995"/>
      <c r="FAM2" s="995"/>
      <c r="FAN2" s="995"/>
      <c r="FAO2" s="995"/>
      <c r="FAP2" s="995"/>
      <c r="FAQ2" s="995"/>
      <c r="FAR2" s="995"/>
      <c r="FAS2" s="995"/>
      <c r="FAT2" s="995"/>
      <c r="FAU2" s="995"/>
      <c r="FAV2" s="995"/>
      <c r="FAW2" s="995"/>
      <c r="FAX2" s="995"/>
      <c r="FAY2" s="995"/>
      <c r="FAZ2" s="995"/>
      <c r="FBA2" s="995"/>
      <c r="FBB2" s="995"/>
      <c r="FBC2" s="995"/>
      <c r="FBD2" s="995"/>
      <c r="FBE2" s="995"/>
      <c r="FBF2" s="995"/>
      <c r="FBG2" s="995"/>
      <c r="FBH2" s="995"/>
      <c r="FBI2" s="995"/>
      <c r="FBJ2" s="995"/>
      <c r="FBK2" s="995"/>
      <c r="FBL2" s="995"/>
      <c r="FBM2" s="995"/>
      <c r="FBN2" s="995"/>
      <c r="FBO2" s="995"/>
      <c r="FBP2" s="995"/>
      <c r="FBQ2" s="995"/>
      <c r="FBR2" s="995"/>
      <c r="FBS2" s="995"/>
      <c r="FBT2" s="995"/>
      <c r="FBU2" s="995"/>
      <c r="FBV2" s="995"/>
      <c r="FBW2" s="995"/>
      <c r="FBX2" s="995"/>
      <c r="FBY2" s="995"/>
      <c r="FBZ2" s="995"/>
      <c r="FCA2" s="995"/>
      <c r="FCB2" s="995"/>
      <c r="FCC2" s="995"/>
      <c r="FCD2" s="995"/>
      <c r="FCE2" s="995"/>
      <c r="FCF2" s="995"/>
      <c r="FCG2" s="995"/>
      <c r="FCH2" s="995"/>
      <c r="FCI2" s="995"/>
      <c r="FCJ2" s="995"/>
      <c r="FCK2" s="995"/>
      <c r="FCL2" s="995"/>
      <c r="FCM2" s="995"/>
      <c r="FCN2" s="995"/>
      <c r="FCO2" s="995"/>
      <c r="FCP2" s="995"/>
      <c r="FCQ2" s="995"/>
      <c r="FCR2" s="995"/>
      <c r="FCS2" s="995"/>
      <c r="FCT2" s="995"/>
      <c r="FCU2" s="995"/>
      <c r="FCV2" s="995"/>
      <c r="FCW2" s="995"/>
      <c r="FCX2" s="995"/>
      <c r="FCY2" s="995"/>
      <c r="FCZ2" s="995"/>
      <c r="FDA2" s="995"/>
      <c r="FDB2" s="995"/>
      <c r="FDC2" s="995"/>
      <c r="FDD2" s="995"/>
      <c r="FDE2" s="995"/>
      <c r="FDF2" s="995"/>
      <c r="FDG2" s="995"/>
      <c r="FDH2" s="995"/>
      <c r="FDI2" s="995"/>
      <c r="FDJ2" s="995"/>
      <c r="FDK2" s="995"/>
      <c r="FDL2" s="995"/>
      <c r="FDM2" s="995"/>
      <c r="FDN2" s="995"/>
      <c r="FDO2" s="995"/>
      <c r="FDP2" s="995"/>
      <c r="FDQ2" s="995"/>
      <c r="FDR2" s="995"/>
      <c r="FDS2" s="995"/>
      <c r="FDT2" s="995"/>
      <c r="FDU2" s="995"/>
      <c r="FDV2" s="995"/>
      <c r="FDW2" s="995"/>
      <c r="FDX2" s="995"/>
      <c r="FDY2" s="995"/>
      <c r="FDZ2" s="995"/>
      <c r="FEA2" s="995"/>
      <c r="FEB2" s="995"/>
      <c r="FEC2" s="995"/>
      <c r="FED2" s="995"/>
      <c r="FEE2" s="995"/>
      <c r="FEF2" s="995"/>
      <c r="FEG2" s="995"/>
      <c r="FEH2" s="995"/>
      <c r="FEI2" s="995"/>
      <c r="FEJ2" s="995"/>
      <c r="FEK2" s="995"/>
      <c r="FEL2" s="995"/>
      <c r="FEM2" s="995"/>
      <c r="FEN2" s="995"/>
      <c r="FEO2" s="995"/>
      <c r="FEP2" s="995"/>
      <c r="FEQ2" s="995"/>
      <c r="FER2" s="995"/>
      <c r="FES2" s="995"/>
      <c r="FET2" s="995"/>
      <c r="FEU2" s="995"/>
      <c r="FEV2" s="995"/>
      <c r="FEW2" s="995"/>
      <c r="FEX2" s="995"/>
      <c r="FEY2" s="995"/>
      <c r="FEZ2" s="995"/>
      <c r="FFA2" s="995"/>
      <c r="FFB2" s="995"/>
      <c r="FFC2" s="995"/>
      <c r="FFD2" s="995"/>
      <c r="FFE2" s="995"/>
      <c r="FFF2" s="995"/>
      <c r="FFG2" s="995"/>
      <c r="FFH2" s="995"/>
      <c r="FFI2" s="995"/>
      <c r="FFJ2" s="995"/>
      <c r="FFK2" s="995"/>
      <c r="FFL2" s="995"/>
      <c r="FFM2" s="995"/>
      <c r="FFN2" s="995"/>
      <c r="FFO2" s="995"/>
      <c r="FFP2" s="995"/>
      <c r="FFQ2" s="995"/>
      <c r="FFR2" s="995"/>
      <c r="FFS2" s="995"/>
      <c r="FFT2" s="995"/>
      <c r="FFU2" s="995"/>
      <c r="FFV2" s="995"/>
      <c r="FFW2" s="995"/>
      <c r="FFX2" s="995"/>
      <c r="FFY2" s="995"/>
      <c r="FFZ2" s="995"/>
      <c r="FGA2" s="995"/>
      <c r="FGB2" s="995"/>
      <c r="FGC2" s="995"/>
      <c r="FGD2" s="995"/>
      <c r="FGE2" s="995"/>
      <c r="FGF2" s="995"/>
      <c r="FGG2" s="995"/>
      <c r="FGH2" s="995"/>
      <c r="FGI2" s="995"/>
      <c r="FGJ2" s="995"/>
      <c r="FGK2" s="995"/>
      <c r="FGL2" s="995"/>
      <c r="FGM2" s="995"/>
      <c r="FGN2" s="995"/>
      <c r="FGO2" s="995"/>
      <c r="FGP2" s="995"/>
      <c r="FGQ2" s="995"/>
      <c r="FGR2" s="995"/>
      <c r="FGS2" s="995"/>
      <c r="FGT2" s="995"/>
      <c r="FGU2" s="995"/>
      <c r="FGV2" s="995"/>
      <c r="FGW2" s="995"/>
      <c r="FGX2" s="995"/>
      <c r="FGY2" s="995"/>
      <c r="FGZ2" s="995"/>
      <c r="FHA2" s="995"/>
      <c r="FHB2" s="995"/>
      <c r="FHC2" s="995"/>
      <c r="FHD2" s="995"/>
      <c r="FHE2" s="995"/>
      <c r="FHF2" s="995"/>
      <c r="FHG2" s="995"/>
      <c r="FHH2" s="995"/>
      <c r="FHI2" s="995"/>
      <c r="FHJ2" s="995"/>
      <c r="FHK2" s="995"/>
      <c r="FHL2" s="995"/>
      <c r="FHM2" s="995"/>
      <c r="FHN2" s="995"/>
      <c r="FHO2" s="995"/>
      <c r="FHP2" s="995"/>
      <c r="FHQ2" s="995"/>
      <c r="FHR2" s="995"/>
      <c r="FHS2" s="995"/>
      <c r="FHT2" s="995"/>
      <c r="FHU2" s="995"/>
      <c r="FHV2" s="995"/>
      <c r="FHW2" s="995"/>
      <c r="FHX2" s="995"/>
      <c r="FHY2" s="995"/>
      <c r="FHZ2" s="995"/>
      <c r="FIA2" s="995"/>
      <c r="FIB2" s="995"/>
      <c r="FIC2" s="995"/>
      <c r="FID2" s="995"/>
      <c r="FIE2" s="995"/>
      <c r="FIF2" s="995"/>
      <c r="FIG2" s="995"/>
      <c r="FIH2" s="995"/>
      <c r="FII2" s="995"/>
      <c r="FIJ2" s="995"/>
      <c r="FIK2" s="995"/>
      <c r="FIL2" s="995"/>
      <c r="FIM2" s="995"/>
      <c r="FIN2" s="995"/>
      <c r="FIO2" s="995"/>
      <c r="FIP2" s="995"/>
      <c r="FIQ2" s="995"/>
      <c r="FIR2" s="995"/>
      <c r="FIS2" s="995"/>
      <c r="FIT2" s="995"/>
      <c r="FIU2" s="995"/>
      <c r="FIV2" s="995"/>
      <c r="FIW2" s="995"/>
      <c r="FIX2" s="995"/>
      <c r="FIY2" s="995"/>
      <c r="FIZ2" s="995"/>
      <c r="FJA2" s="995"/>
      <c r="FJB2" s="995"/>
      <c r="FJC2" s="995"/>
      <c r="FJD2" s="995"/>
      <c r="FJE2" s="995"/>
      <c r="FJF2" s="995"/>
      <c r="FJG2" s="995"/>
      <c r="FJH2" s="995"/>
      <c r="FJI2" s="995"/>
      <c r="FJJ2" s="995"/>
      <c r="FJK2" s="995"/>
      <c r="FJL2" s="995"/>
      <c r="FJM2" s="995"/>
      <c r="FJN2" s="995"/>
      <c r="FJO2" s="995"/>
      <c r="FJP2" s="995"/>
      <c r="FJQ2" s="995"/>
      <c r="FJR2" s="995"/>
      <c r="FJS2" s="995"/>
      <c r="FJT2" s="995"/>
      <c r="FJU2" s="995"/>
      <c r="FJV2" s="995"/>
      <c r="FJW2" s="995"/>
      <c r="FJX2" s="995"/>
      <c r="FJY2" s="995"/>
      <c r="FJZ2" s="995"/>
      <c r="FKA2" s="995"/>
      <c r="FKB2" s="995"/>
      <c r="FKC2" s="995"/>
      <c r="FKD2" s="995"/>
      <c r="FKE2" s="995"/>
      <c r="FKF2" s="995"/>
      <c r="FKG2" s="995"/>
      <c r="FKH2" s="995"/>
      <c r="FKI2" s="995"/>
      <c r="FKJ2" s="995"/>
      <c r="FKK2" s="995"/>
      <c r="FKL2" s="995"/>
      <c r="FKM2" s="995"/>
      <c r="FKN2" s="995"/>
      <c r="FKO2" s="995"/>
      <c r="FKP2" s="995"/>
      <c r="FKQ2" s="995"/>
      <c r="FKR2" s="995"/>
      <c r="FKS2" s="995"/>
      <c r="FKT2" s="995"/>
      <c r="FKU2" s="995"/>
      <c r="FKV2" s="995"/>
      <c r="FKW2" s="995"/>
      <c r="FKX2" s="995"/>
      <c r="FKY2" s="995"/>
      <c r="FKZ2" s="995"/>
      <c r="FLA2" s="995"/>
      <c r="FLB2" s="995"/>
      <c r="FLC2" s="995"/>
      <c r="FLD2" s="995"/>
      <c r="FLE2" s="995"/>
      <c r="FLF2" s="995"/>
      <c r="FLG2" s="995"/>
      <c r="FLH2" s="995"/>
      <c r="FLI2" s="995"/>
      <c r="FLJ2" s="995"/>
      <c r="FLK2" s="995"/>
      <c r="FLL2" s="995"/>
      <c r="FLM2" s="995"/>
      <c r="FLN2" s="995"/>
      <c r="FLO2" s="995"/>
      <c r="FLP2" s="995"/>
      <c r="FLQ2" s="995"/>
      <c r="FLR2" s="995"/>
      <c r="FLS2" s="995"/>
      <c r="FLT2" s="995"/>
      <c r="FLU2" s="995"/>
      <c r="FLV2" s="995"/>
      <c r="FLW2" s="995"/>
      <c r="FLX2" s="995"/>
      <c r="FLY2" s="995"/>
      <c r="FLZ2" s="995"/>
      <c r="FMA2" s="995"/>
      <c r="FMB2" s="995"/>
      <c r="FMC2" s="995"/>
      <c r="FMD2" s="995"/>
      <c r="FME2" s="995"/>
      <c r="FMF2" s="995"/>
      <c r="FMG2" s="995"/>
      <c r="FMH2" s="995"/>
      <c r="FMI2" s="995"/>
      <c r="FMJ2" s="995"/>
      <c r="FMK2" s="995"/>
      <c r="FML2" s="995"/>
      <c r="FMM2" s="995"/>
      <c r="FMN2" s="995"/>
      <c r="FMO2" s="995"/>
      <c r="FMP2" s="995"/>
      <c r="FMQ2" s="995"/>
      <c r="FMR2" s="995"/>
      <c r="FMS2" s="995"/>
      <c r="FMT2" s="995"/>
      <c r="FMU2" s="995"/>
      <c r="FMV2" s="995"/>
      <c r="FMW2" s="995"/>
      <c r="FMX2" s="995"/>
      <c r="FMY2" s="995"/>
      <c r="FMZ2" s="995"/>
      <c r="FNA2" s="995"/>
      <c r="FNB2" s="995"/>
      <c r="FNC2" s="995"/>
      <c r="FND2" s="995"/>
      <c r="FNE2" s="995"/>
      <c r="FNF2" s="995"/>
      <c r="FNG2" s="995"/>
      <c r="FNH2" s="995"/>
      <c r="FNI2" s="995"/>
      <c r="FNJ2" s="995"/>
      <c r="FNK2" s="995"/>
      <c r="FNL2" s="995"/>
      <c r="FNM2" s="995"/>
      <c r="FNN2" s="995"/>
      <c r="FNO2" s="995"/>
      <c r="FNP2" s="995"/>
      <c r="FNQ2" s="995"/>
      <c r="FNR2" s="995"/>
      <c r="FNS2" s="995"/>
      <c r="FNT2" s="995"/>
      <c r="FNU2" s="995"/>
      <c r="FNV2" s="995"/>
      <c r="FNW2" s="995"/>
      <c r="FNX2" s="995"/>
      <c r="FNY2" s="995"/>
      <c r="FNZ2" s="995"/>
      <c r="FOA2" s="995"/>
      <c r="FOB2" s="995"/>
      <c r="FOC2" s="995"/>
      <c r="FOD2" s="995"/>
      <c r="FOE2" s="995"/>
      <c r="FOF2" s="995"/>
      <c r="FOG2" s="995"/>
      <c r="FOH2" s="995"/>
      <c r="FOI2" s="995"/>
      <c r="FOJ2" s="995"/>
      <c r="FOK2" s="995"/>
      <c r="FOL2" s="995"/>
      <c r="FOM2" s="995"/>
      <c r="FON2" s="995"/>
      <c r="FOO2" s="995"/>
      <c r="FOP2" s="995"/>
      <c r="FOQ2" s="995"/>
      <c r="FOR2" s="995"/>
      <c r="FOS2" s="995"/>
      <c r="FOT2" s="995"/>
      <c r="FOU2" s="995"/>
      <c r="FOV2" s="995"/>
      <c r="FOW2" s="995"/>
      <c r="FOX2" s="995"/>
      <c r="FOY2" s="995"/>
      <c r="FOZ2" s="995"/>
      <c r="FPA2" s="995"/>
      <c r="FPB2" s="995"/>
      <c r="FPC2" s="995"/>
      <c r="FPD2" s="995"/>
      <c r="FPE2" s="995"/>
      <c r="FPF2" s="995"/>
      <c r="FPG2" s="995"/>
      <c r="FPH2" s="995"/>
      <c r="FPI2" s="995"/>
      <c r="FPJ2" s="995"/>
      <c r="FPK2" s="995"/>
      <c r="FPL2" s="995"/>
      <c r="FPM2" s="995"/>
      <c r="FPN2" s="995"/>
      <c r="FPO2" s="995"/>
      <c r="FPP2" s="995"/>
      <c r="FPQ2" s="995"/>
      <c r="FPR2" s="995"/>
      <c r="FPS2" s="995"/>
      <c r="FPT2" s="995"/>
      <c r="FPU2" s="995"/>
      <c r="FPV2" s="995"/>
      <c r="FPW2" s="995"/>
      <c r="FPX2" s="995"/>
      <c r="FPY2" s="995"/>
      <c r="FPZ2" s="995"/>
      <c r="FQA2" s="995"/>
      <c r="FQB2" s="995"/>
      <c r="FQC2" s="995"/>
      <c r="FQD2" s="995"/>
      <c r="FQE2" s="995"/>
      <c r="FQF2" s="995"/>
      <c r="FQG2" s="995"/>
      <c r="FQH2" s="995"/>
      <c r="FQI2" s="995"/>
      <c r="FQJ2" s="995"/>
      <c r="FQK2" s="995"/>
      <c r="FQL2" s="995"/>
      <c r="FQM2" s="995"/>
      <c r="FQN2" s="995"/>
      <c r="FQO2" s="995"/>
      <c r="FQP2" s="995"/>
      <c r="FQQ2" s="995"/>
      <c r="FQR2" s="995"/>
      <c r="FQS2" s="995"/>
      <c r="FQT2" s="995"/>
      <c r="FQU2" s="995"/>
      <c r="FQV2" s="995"/>
      <c r="FQW2" s="995"/>
      <c r="FQX2" s="995"/>
      <c r="FQY2" s="995"/>
      <c r="FQZ2" s="995"/>
      <c r="FRA2" s="995"/>
      <c r="FRB2" s="995"/>
      <c r="FRC2" s="995"/>
      <c r="FRD2" s="995"/>
      <c r="FRE2" s="995"/>
      <c r="FRF2" s="995"/>
      <c r="FRG2" s="995"/>
      <c r="FRH2" s="995"/>
      <c r="FRI2" s="995"/>
      <c r="FRJ2" s="995"/>
      <c r="FRK2" s="995"/>
      <c r="FRL2" s="995"/>
      <c r="FRM2" s="995"/>
      <c r="FRN2" s="995"/>
      <c r="FRO2" s="995"/>
      <c r="FRP2" s="995"/>
      <c r="FRQ2" s="995"/>
      <c r="FRR2" s="995"/>
      <c r="FRS2" s="995"/>
      <c r="FRT2" s="995"/>
      <c r="FRU2" s="995"/>
      <c r="FRV2" s="995"/>
      <c r="FRW2" s="995"/>
      <c r="FRX2" s="995"/>
      <c r="FRY2" s="995"/>
      <c r="FRZ2" s="995"/>
      <c r="FSA2" s="995"/>
      <c r="FSB2" s="995"/>
      <c r="FSC2" s="995"/>
      <c r="FSD2" s="995"/>
      <c r="FSE2" s="995"/>
      <c r="FSF2" s="995"/>
      <c r="FSG2" s="995"/>
      <c r="FSH2" s="995"/>
      <c r="FSI2" s="995"/>
      <c r="FSJ2" s="995"/>
      <c r="FSK2" s="995"/>
      <c r="FSL2" s="995"/>
      <c r="FSM2" s="995"/>
      <c r="FSN2" s="995"/>
      <c r="FSO2" s="995"/>
      <c r="FSP2" s="995"/>
      <c r="FSQ2" s="995"/>
      <c r="FSR2" s="995"/>
      <c r="FSS2" s="995"/>
      <c r="FST2" s="995"/>
      <c r="FSU2" s="995"/>
      <c r="FSV2" s="995"/>
      <c r="FSW2" s="995"/>
      <c r="FSX2" s="995"/>
      <c r="FSY2" s="995"/>
      <c r="FSZ2" s="995"/>
      <c r="FTA2" s="995"/>
      <c r="FTB2" s="995"/>
      <c r="FTC2" s="995"/>
      <c r="FTD2" s="995"/>
      <c r="FTE2" s="995"/>
      <c r="FTF2" s="995"/>
      <c r="FTG2" s="995"/>
      <c r="FTH2" s="995"/>
      <c r="FTI2" s="995"/>
      <c r="FTJ2" s="995"/>
      <c r="FTK2" s="995"/>
      <c r="FTL2" s="995"/>
      <c r="FTM2" s="995"/>
      <c r="FTN2" s="995"/>
      <c r="FTO2" s="995"/>
      <c r="FTP2" s="995"/>
      <c r="FTQ2" s="995"/>
      <c r="FTR2" s="995"/>
      <c r="FTS2" s="995"/>
      <c r="FTT2" s="995"/>
      <c r="FTU2" s="995"/>
      <c r="FTV2" s="995"/>
      <c r="FTW2" s="995"/>
      <c r="FTX2" s="995"/>
      <c r="FTY2" s="995"/>
      <c r="FTZ2" s="995"/>
      <c r="FUA2" s="995"/>
      <c r="FUB2" s="995"/>
      <c r="FUC2" s="995"/>
      <c r="FUD2" s="995"/>
      <c r="FUE2" s="995"/>
      <c r="FUF2" s="995"/>
      <c r="FUG2" s="995"/>
      <c r="FUH2" s="995"/>
      <c r="FUI2" s="995"/>
      <c r="FUJ2" s="995"/>
      <c r="FUK2" s="995"/>
      <c r="FUL2" s="995"/>
      <c r="FUM2" s="995"/>
      <c r="FUN2" s="995"/>
      <c r="FUO2" s="995"/>
      <c r="FUP2" s="995"/>
      <c r="FUQ2" s="995"/>
      <c r="FUR2" s="995"/>
      <c r="FUS2" s="995"/>
      <c r="FUT2" s="995"/>
      <c r="FUU2" s="995"/>
      <c r="FUV2" s="995"/>
      <c r="FUW2" s="995"/>
      <c r="FUX2" s="995"/>
      <c r="FUY2" s="995"/>
      <c r="FUZ2" s="995"/>
      <c r="FVA2" s="995"/>
      <c r="FVB2" s="995"/>
      <c r="FVC2" s="995"/>
      <c r="FVD2" s="995"/>
      <c r="FVE2" s="995"/>
      <c r="FVF2" s="995"/>
      <c r="FVG2" s="995"/>
      <c r="FVH2" s="995"/>
      <c r="FVI2" s="995"/>
      <c r="FVJ2" s="995"/>
      <c r="FVK2" s="995"/>
      <c r="FVL2" s="995"/>
      <c r="FVM2" s="995"/>
      <c r="FVN2" s="995"/>
      <c r="FVO2" s="995"/>
      <c r="FVP2" s="995"/>
      <c r="FVQ2" s="995"/>
      <c r="FVR2" s="995"/>
      <c r="FVS2" s="995"/>
      <c r="FVT2" s="995"/>
      <c r="FVU2" s="995"/>
      <c r="FVV2" s="995"/>
      <c r="FVW2" s="995"/>
      <c r="FVX2" s="995"/>
      <c r="FVY2" s="995"/>
      <c r="FVZ2" s="995"/>
      <c r="FWA2" s="995"/>
      <c r="FWB2" s="995"/>
      <c r="FWC2" s="995"/>
      <c r="FWD2" s="995"/>
      <c r="FWE2" s="995"/>
      <c r="FWF2" s="995"/>
      <c r="FWG2" s="995"/>
      <c r="FWH2" s="995"/>
      <c r="FWI2" s="995"/>
      <c r="FWJ2" s="995"/>
      <c r="FWK2" s="995"/>
      <c r="FWL2" s="995"/>
      <c r="FWM2" s="995"/>
      <c r="FWN2" s="995"/>
      <c r="FWO2" s="995"/>
      <c r="FWP2" s="995"/>
      <c r="FWQ2" s="995"/>
      <c r="FWR2" s="995"/>
      <c r="FWS2" s="995"/>
      <c r="FWT2" s="995"/>
      <c r="FWU2" s="995"/>
      <c r="FWV2" s="995"/>
      <c r="FWW2" s="995"/>
      <c r="FWX2" s="995"/>
      <c r="FWY2" s="995"/>
      <c r="FWZ2" s="995"/>
      <c r="FXA2" s="995"/>
      <c r="FXB2" s="995"/>
      <c r="FXC2" s="995"/>
      <c r="FXD2" s="995"/>
      <c r="FXE2" s="995"/>
      <c r="FXF2" s="995"/>
      <c r="FXG2" s="995"/>
      <c r="FXH2" s="995"/>
      <c r="FXI2" s="995"/>
      <c r="FXJ2" s="995"/>
      <c r="FXK2" s="995"/>
      <c r="FXL2" s="995"/>
      <c r="FXM2" s="995"/>
      <c r="FXN2" s="995"/>
      <c r="FXO2" s="995"/>
      <c r="FXP2" s="995"/>
      <c r="FXQ2" s="995"/>
      <c r="FXR2" s="995"/>
      <c r="FXS2" s="995"/>
      <c r="FXT2" s="995"/>
      <c r="FXU2" s="995"/>
      <c r="FXV2" s="995"/>
      <c r="FXW2" s="995"/>
      <c r="FXX2" s="995"/>
      <c r="FXY2" s="995"/>
      <c r="FXZ2" s="995"/>
      <c r="FYA2" s="995"/>
      <c r="FYB2" s="995"/>
      <c r="FYC2" s="995"/>
      <c r="FYD2" s="995"/>
      <c r="FYE2" s="995"/>
      <c r="FYF2" s="995"/>
      <c r="FYG2" s="995"/>
      <c r="FYH2" s="995"/>
      <c r="FYI2" s="995"/>
      <c r="FYJ2" s="995"/>
      <c r="FYK2" s="995"/>
      <c r="FYL2" s="995"/>
      <c r="FYM2" s="995"/>
      <c r="FYN2" s="995"/>
      <c r="FYO2" s="995"/>
      <c r="FYP2" s="995"/>
      <c r="FYQ2" s="995"/>
      <c r="FYR2" s="995"/>
      <c r="FYS2" s="995"/>
      <c r="FYT2" s="995"/>
      <c r="FYU2" s="995"/>
      <c r="FYV2" s="995"/>
      <c r="FYW2" s="995"/>
      <c r="FYX2" s="995"/>
      <c r="FYY2" s="995"/>
      <c r="FYZ2" s="995"/>
      <c r="FZA2" s="995"/>
      <c r="FZB2" s="995"/>
      <c r="FZC2" s="995"/>
      <c r="FZD2" s="995"/>
      <c r="FZE2" s="995"/>
      <c r="FZF2" s="995"/>
      <c r="FZG2" s="995"/>
      <c r="FZH2" s="995"/>
      <c r="FZI2" s="995"/>
      <c r="FZJ2" s="995"/>
      <c r="FZK2" s="995"/>
      <c r="FZL2" s="995"/>
      <c r="FZM2" s="995"/>
      <c r="FZN2" s="995"/>
      <c r="FZO2" s="995"/>
      <c r="FZP2" s="995"/>
      <c r="FZQ2" s="995"/>
      <c r="FZR2" s="995"/>
      <c r="FZS2" s="995"/>
      <c r="FZT2" s="995"/>
      <c r="FZU2" s="995"/>
      <c r="FZV2" s="995"/>
      <c r="FZW2" s="995"/>
      <c r="FZX2" s="995"/>
      <c r="FZY2" s="995"/>
      <c r="FZZ2" s="995"/>
      <c r="GAA2" s="995"/>
      <c r="GAB2" s="995"/>
      <c r="GAC2" s="995"/>
      <c r="GAD2" s="995"/>
      <c r="GAE2" s="995"/>
      <c r="GAF2" s="995"/>
      <c r="GAG2" s="995"/>
      <c r="GAH2" s="995"/>
      <c r="GAI2" s="995"/>
      <c r="GAJ2" s="995"/>
      <c r="GAK2" s="995"/>
      <c r="GAL2" s="995"/>
      <c r="GAM2" s="995"/>
      <c r="GAN2" s="995"/>
      <c r="GAO2" s="995"/>
      <c r="GAP2" s="995"/>
      <c r="GAQ2" s="995"/>
      <c r="GAR2" s="995"/>
      <c r="GAS2" s="995"/>
      <c r="GAT2" s="995"/>
      <c r="GAU2" s="995"/>
      <c r="GAV2" s="995"/>
      <c r="GAW2" s="995"/>
      <c r="GAX2" s="995"/>
      <c r="GAY2" s="995"/>
      <c r="GAZ2" s="995"/>
      <c r="GBA2" s="995"/>
      <c r="GBB2" s="995"/>
      <c r="GBC2" s="995"/>
      <c r="GBD2" s="995"/>
      <c r="GBE2" s="995"/>
      <c r="GBF2" s="995"/>
      <c r="GBG2" s="995"/>
      <c r="GBH2" s="995"/>
      <c r="GBI2" s="995"/>
      <c r="GBJ2" s="995"/>
      <c r="GBK2" s="995"/>
      <c r="GBL2" s="995"/>
      <c r="GBM2" s="995"/>
      <c r="GBN2" s="995"/>
      <c r="GBO2" s="995"/>
      <c r="GBP2" s="995"/>
      <c r="GBQ2" s="995"/>
      <c r="GBR2" s="995"/>
      <c r="GBS2" s="995"/>
      <c r="GBT2" s="995"/>
      <c r="GBU2" s="995"/>
      <c r="GBV2" s="995"/>
      <c r="GBW2" s="995"/>
      <c r="GBX2" s="995"/>
      <c r="GBY2" s="995"/>
      <c r="GBZ2" s="995"/>
      <c r="GCA2" s="995"/>
      <c r="GCB2" s="995"/>
      <c r="GCC2" s="995"/>
      <c r="GCD2" s="995"/>
      <c r="GCE2" s="995"/>
      <c r="GCF2" s="995"/>
      <c r="GCG2" s="995"/>
      <c r="GCH2" s="995"/>
      <c r="GCI2" s="995"/>
      <c r="GCJ2" s="995"/>
      <c r="GCK2" s="995"/>
      <c r="GCL2" s="995"/>
      <c r="GCM2" s="995"/>
      <c r="GCN2" s="995"/>
      <c r="GCO2" s="995"/>
      <c r="GCP2" s="995"/>
      <c r="GCQ2" s="995"/>
      <c r="GCR2" s="995"/>
      <c r="GCS2" s="995"/>
      <c r="GCT2" s="995"/>
      <c r="GCU2" s="995"/>
      <c r="GCV2" s="995"/>
      <c r="GCW2" s="995"/>
      <c r="GCX2" s="995"/>
      <c r="GCY2" s="995"/>
      <c r="GCZ2" s="995"/>
      <c r="GDA2" s="995"/>
      <c r="GDB2" s="995"/>
      <c r="GDC2" s="995"/>
      <c r="GDD2" s="995"/>
      <c r="GDE2" s="995"/>
      <c r="GDF2" s="995"/>
      <c r="GDG2" s="995"/>
      <c r="GDH2" s="995"/>
      <c r="GDI2" s="995"/>
      <c r="GDJ2" s="995"/>
      <c r="GDK2" s="995"/>
      <c r="GDL2" s="995"/>
      <c r="GDM2" s="995"/>
      <c r="GDN2" s="995"/>
      <c r="GDO2" s="995"/>
      <c r="GDP2" s="995"/>
      <c r="GDQ2" s="995"/>
      <c r="GDR2" s="995"/>
      <c r="GDS2" s="995"/>
      <c r="GDT2" s="995"/>
      <c r="GDU2" s="995"/>
      <c r="GDV2" s="995"/>
      <c r="GDW2" s="995"/>
      <c r="GDX2" s="995"/>
      <c r="GDY2" s="995"/>
      <c r="GDZ2" s="995"/>
      <c r="GEA2" s="995"/>
      <c r="GEB2" s="995"/>
      <c r="GEC2" s="995"/>
      <c r="GED2" s="995"/>
      <c r="GEE2" s="995"/>
      <c r="GEF2" s="995"/>
      <c r="GEG2" s="995"/>
      <c r="GEH2" s="995"/>
      <c r="GEI2" s="995"/>
      <c r="GEJ2" s="995"/>
      <c r="GEK2" s="995"/>
      <c r="GEL2" s="995"/>
      <c r="GEM2" s="995"/>
      <c r="GEN2" s="995"/>
      <c r="GEO2" s="995"/>
      <c r="GEP2" s="995"/>
      <c r="GEQ2" s="995"/>
      <c r="GER2" s="995"/>
      <c r="GES2" s="995"/>
      <c r="GET2" s="995"/>
      <c r="GEU2" s="995"/>
      <c r="GEV2" s="995"/>
      <c r="GEW2" s="995"/>
      <c r="GEX2" s="995"/>
      <c r="GEY2" s="995"/>
      <c r="GEZ2" s="995"/>
      <c r="GFA2" s="995"/>
      <c r="GFB2" s="995"/>
      <c r="GFC2" s="995"/>
      <c r="GFD2" s="995"/>
      <c r="GFE2" s="995"/>
      <c r="GFF2" s="995"/>
      <c r="GFG2" s="995"/>
      <c r="GFH2" s="995"/>
      <c r="GFI2" s="995"/>
      <c r="GFJ2" s="995"/>
      <c r="GFK2" s="995"/>
      <c r="GFL2" s="995"/>
      <c r="GFM2" s="995"/>
      <c r="GFN2" s="995"/>
      <c r="GFO2" s="995"/>
      <c r="GFP2" s="995"/>
      <c r="GFQ2" s="995"/>
      <c r="GFR2" s="995"/>
      <c r="GFS2" s="995"/>
      <c r="GFT2" s="995"/>
      <c r="GFU2" s="995"/>
      <c r="GFV2" s="995"/>
      <c r="GFW2" s="995"/>
      <c r="GFX2" s="995"/>
      <c r="GFY2" s="995"/>
      <c r="GFZ2" s="995"/>
      <c r="GGA2" s="995"/>
      <c r="GGB2" s="995"/>
      <c r="GGC2" s="995"/>
      <c r="GGD2" s="995"/>
      <c r="GGE2" s="995"/>
      <c r="GGF2" s="995"/>
      <c r="GGG2" s="995"/>
      <c r="GGH2" s="995"/>
      <c r="GGI2" s="995"/>
      <c r="GGJ2" s="995"/>
      <c r="GGK2" s="995"/>
      <c r="GGL2" s="995"/>
      <c r="GGM2" s="995"/>
      <c r="GGN2" s="995"/>
      <c r="GGO2" s="995"/>
      <c r="GGP2" s="995"/>
      <c r="GGQ2" s="995"/>
      <c r="GGR2" s="995"/>
      <c r="GGS2" s="995"/>
      <c r="GGT2" s="995"/>
      <c r="GGU2" s="995"/>
      <c r="GGV2" s="995"/>
      <c r="GGW2" s="995"/>
      <c r="GGX2" s="995"/>
      <c r="GGY2" s="995"/>
      <c r="GGZ2" s="995"/>
      <c r="GHA2" s="995"/>
      <c r="GHB2" s="995"/>
      <c r="GHC2" s="995"/>
      <c r="GHD2" s="995"/>
      <c r="GHE2" s="995"/>
      <c r="GHF2" s="995"/>
      <c r="GHG2" s="995"/>
      <c r="GHH2" s="995"/>
      <c r="GHI2" s="995"/>
      <c r="GHJ2" s="995"/>
      <c r="GHK2" s="995"/>
      <c r="GHL2" s="995"/>
      <c r="GHM2" s="995"/>
      <c r="GHN2" s="995"/>
      <c r="GHO2" s="995"/>
      <c r="GHP2" s="995"/>
      <c r="GHQ2" s="995"/>
      <c r="GHR2" s="995"/>
      <c r="GHS2" s="995"/>
      <c r="GHT2" s="995"/>
      <c r="GHU2" s="995"/>
      <c r="GHV2" s="995"/>
      <c r="GHW2" s="995"/>
      <c r="GHX2" s="995"/>
      <c r="GHY2" s="995"/>
      <c r="GHZ2" s="995"/>
      <c r="GIA2" s="995"/>
      <c r="GIB2" s="995"/>
      <c r="GIC2" s="995"/>
      <c r="GID2" s="995"/>
      <c r="GIE2" s="995"/>
      <c r="GIF2" s="995"/>
      <c r="GIG2" s="995"/>
      <c r="GIH2" s="995"/>
      <c r="GII2" s="995"/>
      <c r="GIJ2" s="995"/>
      <c r="GIK2" s="995"/>
      <c r="GIL2" s="995"/>
      <c r="GIM2" s="995"/>
      <c r="GIN2" s="995"/>
      <c r="GIO2" s="995"/>
      <c r="GIP2" s="995"/>
      <c r="GIQ2" s="995"/>
      <c r="GIR2" s="995"/>
      <c r="GIS2" s="995"/>
      <c r="GIT2" s="995"/>
      <c r="GIU2" s="995"/>
      <c r="GIV2" s="995"/>
      <c r="GIW2" s="995"/>
      <c r="GIX2" s="995"/>
      <c r="GIY2" s="995"/>
      <c r="GIZ2" s="995"/>
      <c r="GJA2" s="995"/>
      <c r="GJB2" s="995"/>
      <c r="GJC2" s="995"/>
      <c r="GJD2" s="995"/>
      <c r="GJE2" s="995"/>
      <c r="GJF2" s="995"/>
      <c r="GJG2" s="995"/>
      <c r="GJH2" s="995"/>
      <c r="GJI2" s="995"/>
      <c r="GJJ2" s="995"/>
      <c r="GJK2" s="995"/>
      <c r="GJL2" s="995"/>
      <c r="GJM2" s="995"/>
      <c r="GJN2" s="995"/>
      <c r="GJO2" s="995"/>
      <c r="GJP2" s="995"/>
      <c r="GJQ2" s="995"/>
      <c r="GJR2" s="995"/>
      <c r="GJS2" s="995"/>
      <c r="GJT2" s="995"/>
      <c r="GJU2" s="995"/>
      <c r="GJV2" s="995"/>
      <c r="GJW2" s="995"/>
      <c r="GJX2" s="995"/>
      <c r="GJY2" s="995"/>
      <c r="GJZ2" s="995"/>
      <c r="GKA2" s="995"/>
      <c r="GKB2" s="995"/>
      <c r="GKC2" s="995"/>
      <c r="GKD2" s="995"/>
      <c r="GKE2" s="995"/>
      <c r="GKF2" s="995"/>
      <c r="GKG2" s="995"/>
      <c r="GKH2" s="995"/>
      <c r="GKI2" s="995"/>
      <c r="GKJ2" s="995"/>
      <c r="GKK2" s="995"/>
      <c r="GKL2" s="995"/>
      <c r="GKM2" s="995"/>
      <c r="GKN2" s="995"/>
      <c r="GKO2" s="995"/>
      <c r="GKP2" s="995"/>
      <c r="GKQ2" s="995"/>
      <c r="GKR2" s="995"/>
      <c r="GKS2" s="995"/>
      <c r="GKT2" s="995"/>
      <c r="GKU2" s="995"/>
      <c r="GKV2" s="995"/>
      <c r="GKW2" s="995"/>
      <c r="GKX2" s="995"/>
      <c r="GKY2" s="995"/>
      <c r="GKZ2" s="995"/>
      <c r="GLA2" s="995"/>
      <c r="GLB2" s="995"/>
      <c r="GLC2" s="995"/>
      <c r="GLD2" s="995"/>
      <c r="GLE2" s="995"/>
      <c r="GLF2" s="995"/>
      <c r="GLG2" s="995"/>
      <c r="GLH2" s="995"/>
      <c r="GLI2" s="995"/>
      <c r="GLJ2" s="995"/>
      <c r="GLK2" s="995"/>
      <c r="GLL2" s="995"/>
      <c r="GLM2" s="995"/>
      <c r="GLN2" s="995"/>
      <c r="GLO2" s="995"/>
      <c r="GLP2" s="995"/>
      <c r="GLQ2" s="995"/>
      <c r="GLR2" s="995"/>
      <c r="GLS2" s="995"/>
      <c r="GLT2" s="995"/>
      <c r="GLU2" s="995"/>
      <c r="GLV2" s="995"/>
      <c r="GLW2" s="995"/>
      <c r="GLX2" s="995"/>
      <c r="GLY2" s="995"/>
      <c r="GLZ2" s="995"/>
      <c r="GMA2" s="995"/>
      <c r="GMB2" s="995"/>
      <c r="GMC2" s="995"/>
      <c r="GMD2" s="995"/>
      <c r="GME2" s="995"/>
      <c r="GMF2" s="995"/>
      <c r="GMG2" s="995"/>
      <c r="GMH2" s="995"/>
      <c r="GMI2" s="995"/>
      <c r="GMJ2" s="995"/>
      <c r="GMK2" s="995"/>
      <c r="GML2" s="995"/>
      <c r="GMM2" s="995"/>
      <c r="GMN2" s="995"/>
      <c r="GMO2" s="995"/>
      <c r="GMP2" s="995"/>
      <c r="GMQ2" s="995"/>
      <c r="GMR2" s="995"/>
      <c r="GMS2" s="995"/>
      <c r="GMT2" s="995"/>
      <c r="GMU2" s="995"/>
      <c r="GMV2" s="995"/>
      <c r="GMW2" s="995"/>
      <c r="GMX2" s="995"/>
      <c r="GMY2" s="995"/>
      <c r="GMZ2" s="995"/>
      <c r="GNA2" s="995"/>
      <c r="GNB2" s="995"/>
      <c r="GNC2" s="995"/>
      <c r="GND2" s="995"/>
      <c r="GNE2" s="995"/>
      <c r="GNF2" s="995"/>
      <c r="GNG2" s="995"/>
      <c r="GNH2" s="995"/>
      <c r="GNI2" s="995"/>
      <c r="GNJ2" s="995"/>
      <c r="GNK2" s="995"/>
      <c r="GNL2" s="995"/>
      <c r="GNM2" s="995"/>
      <c r="GNN2" s="995"/>
      <c r="GNO2" s="995"/>
      <c r="GNP2" s="995"/>
      <c r="GNQ2" s="995"/>
      <c r="GNR2" s="995"/>
      <c r="GNS2" s="995"/>
      <c r="GNT2" s="995"/>
      <c r="GNU2" s="995"/>
      <c r="GNV2" s="995"/>
      <c r="GNW2" s="995"/>
      <c r="GNX2" s="995"/>
      <c r="GNY2" s="995"/>
      <c r="GNZ2" s="995"/>
      <c r="GOA2" s="995"/>
      <c r="GOB2" s="995"/>
      <c r="GOC2" s="995"/>
      <c r="GOD2" s="995"/>
      <c r="GOE2" s="995"/>
      <c r="GOF2" s="995"/>
      <c r="GOG2" s="995"/>
      <c r="GOH2" s="995"/>
      <c r="GOI2" s="995"/>
      <c r="GOJ2" s="995"/>
      <c r="GOK2" s="995"/>
      <c r="GOL2" s="995"/>
      <c r="GOM2" s="995"/>
      <c r="GON2" s="995"/>
      <c r="GOO2" s="995"/>
      <c r="GOP2" s="995"/>
      <c r="GOQ2" s="995"/>
      <c r="GOR2" s="995"/>
      <c r="GOS2" s="995"/>
      <c r="GOT2" s="995"/>
      <c r="GOU2" s="995"/>
      <c r="GOV2" s="995"/>
      <c r="GOW2" s="995"/>
      <c r="GOX2" s="995"/>
      <c r="GOY2" s="995"/>
      <c r="GOZ2" s="995"/>
      <c r="GPA2" s="995"/>
      <c r="GPB2" s="995"/>
      <c r="GPC2" s="995"/>
      <c r="GPD2" s="995"/>
      <c r="GPE2" s="995"/>
      <c r="GPF2" s="995"/>
      <c r="GPG2" s="995"/>
      <c r="GPH2" s="995"/>
      <c r="GPI2" s="995"/>
      <c r="GPJ2" s="995"/>
      <c r="GPK2" s="995"/>
      <c r="GPL2" s="995"/>
      <c r="GPM2" s="995"/>
      <c r="GPN2" s="995"/>
      <c r="GPO2" s="995"/>
      <c r="GPP2" s="995"/>
      <c r="GPQ2" s="995"/>
      <c r="GPR2" s="995"/>
      <c r="GPS2" s="995"/>
      <c r="GPT2" s="995"/>
      <c r="GPU2" s="995"/>
      <c r="GPV2" s="995"/>
      <c r="GPW2" s="995"/>
      <c r="GPX2" s="995"/>
      <c r="GPY2" s="995"/>
      <c r="GPZ2" s="995"/>
      <c r="GQA2" s="995"/>
      <c r="GQB2" s="995"/>
      <c r="GQC2" s="995"/>
      <c r="GQD2" s="995"/>
      <c r="GQE2" s="995"/>
      <c r="GQF2" s="995"/>
      <c r="GQG2" s="995"/>
      <c r="GQH2" s="995"/>
      <c r="GQI2" s="995"/>
      <c r="GQJ2" s="995"/>
      <c r="GQK2" s="995"/>
      <c r="GQL2" s="995"/>
      <c r="GQM2" s="995"/>
      <c r="GQN2" s="995"/>
      <c r="GQO2" s="995"/>
      <c r="GQP2" s="995"/>
      <c r="GQQ2" s="995"/>
      <c r="GQR2" s="995"/>
      <c r="GQS2" s="995"/>
      <c r="GQT2" s="995"/>
      <c r="GQU2" s="995"/>
      <c r="GQV2" s="995"/>
      <c r="GQW2" s="995"/>
      <c r="GQX2" s="995"/>
      <c r="GQY2" s="995"/>
      <c r="GQZ2" s="995"/>
      <c r="GRA2" s="995"/>
      <c r="GRB2" s="995"/>
      <c r="GRC2" s="995"/>
      <c r="GRD2" s="995"/>
      <c r="GRE2" s="995"/>
      <c r="GRF2" s="995"/>
      <c r="GRG2" s="995"/>
      <c r="GRH2" s="995"/>
      <c r="GRI2" s="995"/>
      <c r="GRJ2" s="995"/>
      <c r="GRK2" s="995"/>
      <c r="GRL2" s="995"/>
      <c r="GRM2" s="995"/>
      <c r="GRN2" s="995"/>
      <c r="GRO2" s="995"/>
      <c r="GRP2" s="995"/>
      <c r="GRQ2" s="995"/>
      <c r="GRR2" s="995"/>
      <c r="GRS2" s="995"/>
      <c r="GRT2" s="995"/>
      <c r="GRU2" s="995"/>
      <c r="GRV2" s="995"/>
      <c r="GRW2" s="995"/>
      <c r="GRX2" s="995"/>
      <c r="GRY2" s="995"/>
      <c r="GRZ2" s="995"/>
      <c r="GSA2" s="995"/>
      <c r="GSB2" s="995"/>
      <c r="GSC2" s="995"/>
      <c r="GSD2" s="995"/>
      <c r="GSE2" s="995"/>
      <c r="GSF2" s="995"/>
      <c r="GSG2" s="995"/>
      <c r="GSH2" s="995"/>
      <c r="GSI2" s="995"/>
      <c r="GSJ2" s="995"/>
      <c r="GSK2" s="995"/>
      <c r="GSL2" s="995"/>
      <c r="GSM2" s="995"/>
      <c r="GSN2" s="995"/>
      <c r="GSO2" s="995"/>
      <c r="GSP2" s="995"/>
      <c r="GSQ2" s="995"/>
      <c r="GSR2" s="995"/>
      <c r="GSS2" s="995"/>
      <c r="GST2" s="995"/>
      <c r="GSU2" s="995"/>
      <c r="GSV2" s="995"/>
      <c r="GSW2" s="995"/>
      <c r="GSX2" s="995"/>
      <c r="GSY2" s="995"/>
      <c r="GSZ2" s="995"/>
      <c r="GTA2" s="995"/>
      <c r="GTB2" s="995"/>
      <c r="GTC2" s="995"/>
      <c r="GTD2" s="995"/>
      <c r="GTE2" s="995"/>
      <c r="GTF2" s="995"/>
      <c r="GTG2" s="995"/>
      <c r="GTH2" s="995"/>
      <c r="GTI2" s="995"/>
      <c r="GTJ2" s="995"/>
      <c r="GTK2" s="995"/>
      <c r="GTL2" s="995"/>
      <c r="GTM2" s="995"/>
      <c r="GTN2" s="995"/>
      <c r="GTO2" s="995"/>
      <c r="GTP2" s="995"/>
      <c r="GTQ2" s="995"/>
      <c r="GTR2" s="995"/>
      <c r="GTS2" s="995"/>
      <c r="GTT2" s="995"/>
      <c r="GTU2" s="995"/>
      <c r="GTV2" s="995"/>
      <c r="GTW2" s="995"/>
      <c r="GTX2" s="995"/>
      <c r="GTY2" s="995"/>
      <c r="GTZ2" s="995"/>
      <c r="GUA2" s="995"/>
      <c r="GUB2" s="995"/>
      <c r="GUC2" s="995"/>
      <c r="GUD2" s="995"/>
      <c r="GUE2" s="995"/>
      <c r="GUF2" s="995"/>
      <c r="GUG2" s="995"/>
      <c r="GUH2" s="995"/>
      <c r="GUI2" s="995"/>
      <c r="GUJ2" s="995"/>
      <c r="GUK2" s="995"/>
      <c r="GUL2" s="995"/>
      <c r="GUM2" s="995"/>
      <c r="GUN2" s="995"/>
      <c r="GUO2" s="995"/>
      <c r="GUP2" s="995"/>
      <c r="GUQ2" s="995"/>
      <c r="GUR2" s="995"/>
      <c r="GUS2" s="995"/>
      <c r="GUT2" s="995"/>
      <c r="GUU2" s="995"/>
      <c r="GUV2" s="995"/>
      <c r="GUW2" s="995"/>
      <c r="GUX2" s="995"/>
      <c r="GUY2" s="995"/>
      <c r="GUZ2" s="995"/>
      <c r="GVA2" s="995"/>
      <c r="GVB2" s="995"/>
      <c r="GVC2" s="995"/>
      <c r="GVD2" s="995"/>
      <c r="GVE2" s="995"/>
      <c r="GVF2" s="995"/>
      <c r="GVG2" s="995"/>
      <c r="GVH2" s="995"/>
      <c r="GVI2" s="995"/>
      <c r="GVJ2" s="995"/>
      <c r="GVK2" s="995"/>
      <c r="GVL2" s="995"/>
      <c r="GVM2" s="995"/>
      <c r="GVN2" s="995"/>
      <c r="GVO2" s="995"/>
      <c r="GVP2" s="995"/>
      <c r="GVQ2" s="995"/>
      <c r="GVR2" s="995"/>
      <c r="GVS2" s="995"/>
      <c r="GVT2" s="995"/>
      <c r="GVU2" s="995"/>
      <c r="GVV2" s="995"/>
      <c r="GVW2" s="995"/>
      <c r="GVX2" s="995"/>
      <c r="GVY2" s="995"/>
      <c r="GVZ2" s="995"/>
      <c r="GWA2" s="995"/>
      <c r="GWB2" s="995"/>
      <c r="GWC2" s="995"/>
      <c r="GWD2" s="995"/>
      <c r="GWE2" s="995"/>
      <c r="GWF2" s="995"/>
      <c r="GWG2" s="995"/>
      <c r="GWH2" s="995"/>
      <c r="GWI2" s="995"/>
      <c r="GWJ2" s="995"/>
      <c r="GWK2" s="995"/>
      <c r="GWL2" s="995"/>
      <c r="GWM2" s="995"/>
      <c r="GWN2" s="995"/>
      <c r="GWO2" s="995"/>
      <c r="GWP2" s="995"/>
      <c r="GWQ2" s="995"/>
      <c r="GWR2" s="995"/>
      <c r="GWS2" s="995"/>
      <c r="GWT2" s="995"/>
      <c r="GWU2" s="995"/>
      <c r="GWV2" s="995"/>
      <c r="GWW2" s="995"/>
      <c r="GWX2" s="995"/>
      <c r="GWY2" s="995"/>
      <c r="GWZ2" s="995"/>
      <c r="GXA2" s="995"/>
      <c r="GXB2" s="995"/>
      <c r="GXC2" s="995"/>
      <c r="GXD2" s="995"/>
      <c r="GXE2" s="995"/>
      <c r="GXF2" s="995"/>
      <c r="GXG2" s="995"/>
      <c r="GXH2" s="995"/>
      <c r="GXI2" s="995"/>
      <c r="GXJ2" s="995"/>
      <c r="GXK2" s="995"/>
      <c r="GXL2" s="995"/>
      <c r="GXM2" s="995"/>
      <c r="GXN2" s="995"/>
      <c r="GXO2" s="995"/>
      <c r="GXP2" s="995"/>
      <c r="GXQ2" s="995"/>
      <c r="GXR2" s="995"/>
      <c r="GXS2" s="995"/>
      <c r="GXT2" s="995"/>
      <c r="GXU2" s="995"/>
      <c r="GXV2" s="995"/>
      <c r="GXW2" s="995"/>
      <c r="GXX2" s="995"/>
      <c r="GXY2" s="995"/>
      <c r="GXZ2" s="995"/>
      <c r="GYA2" s="995"/>
      <c r="GYB2" s="995"/>
      <c r="GYC2" s="995"/>
      <c r="GYD2" s="995"/>
      <c r="GYE2" s="995"/>
      <c r="GYF2" s="995"/>
      <c r="GYG2" s="995"/>
      <c r="GYH2" s="995"/>
      <c r="GYI2" s="995"/>
      <c r="GYJ2" s="995"/>
      <c r="GYK2" s="995"/>
      <c r="GYL2" s="995"/>
      <c r="GYM2" s="995"/>
      <c r="GYN2" s="995"/>
      <c r="GYO2" s="995"/>
      <c r="GYP2" s="995"/>
      <c r="GYQ2" s="995"/>
      <c r="GYR2" s="995"/>
      <c r="GYS2" s="995"/>
      <c r="GYT2" s="995"/>
      <c r="GYU2" s="995"/>
      <c r="GYV2" s="995"/>
      <c r="GYW2" s="995"/>
      <c r="GYX2" s="995"/>
      <c r="GYY2" s="995"/>
      <c r="GYZ2" s="995"/>
      <c r="GZA2" s="995"/>
      <c r="GZB2" s="995"/>
      <c r="GZC2" s="995"/>
      <c r="GZD2" s="995"/>
      <c r="GZE2" s="995"/>
      <c r="GZF2" s="995"/>
      <c r="GZG2" s="995"/>
      <c r="GZH2" s="995"/>
      <c r="GZI2" s="995"/>
      <c r="GZJ2" s="995"/>
      <c r="GZK2" s="995"/>
      <c r="GZL2" s="995"/>
      <c r="GZM2" s="995"/>
      <c r="GZN2" s="995"/>
      <c r="GZO2" s="995"/>
      <c r="GZP2" s="995"/>
      <c r="GZQ2" s="995"/>
      <c r="GZR2" s="995"/>
      <c r="GZS2" s="995"/>
      <c r="GZT2" s="995"/>
      <c r="GZU2" s="995"/>
      <c r="GZV2" s="995"/>
      <c r="GZW2" s="995"/>
      <c r="GZX2" s="995"/>
      <c r="GZY2" s="995"/>
      <c r="GZZ2" s="995"/>
      <c r="HAA2" s="995"/>
      <c r="HAB2" s="995"/>
      <c r="HAC2" s="995"/>
      <c r="HAD2" s="995"/>
      <c r="HAE2" s="995"/>
      <c r="HAF2" s="995"/>
      <c r="HAG2" s="995"/>
      <c r="HAH2" s="995"/>
      <c r="HAI2" s="995"/>
      <c r="HAJ2" s="995"/>
      <c r="HAK2" s="995"/>
      <c r="HAL2" s="995"/>
      <c r="HAM2" s="995"/>
      <c r="HAN2" s="995"/>
      <c r="HAO2" s="995"/>
      <c r="HAP2" s="995"/>
      <c r="HAQ2" s="995"/>
      <c r="HAR2" s="995"/>
      <c r="HAS2" s="995"/>
      <c r="HAT2" s="995"/>
      <c r="HAU2" s="995"/>
      <c r="HAV2" s="995"/>
      <c r="HAW2" s="995"/>
      <c r="HAX2" s="995"/>
      <c r="HAY2" s="995"/>
      <c r="HAZ2" s="995"/>
      <c r="HBA2" s="995"/>
      <c r="HBB2" s="995"/>
      <c r="HBC2" s="995"/>
      <c r="HBD2" s="995"/>
      <c r="HBE2" s="995"/>
      <c r="HBF2" s="995"/>
      <c r="HBG2" s="995"/>
      <c r="HBH2" s="995"/>
      <c r="HBI2" s="995"/>
      <c r="HBJ2" s="995"/>
      <c r="HBK2" s="995"/>
      <c r="HBL2" s="995"/>
      <c r="HBM2" s="995"/>
      <c r="HBN2" s="995"/>
      <c r="HBO2" s="995"/>
      <c r="HBP2" s="995"/>
      <c r="HBQ2" s="995"/>
      <c r="HBR2" s="995"/>
      <c r="HBS2" s="995"/>
      <c r="HBT2" s="995"/>
      <c r="HBU2" s="995"/>
      <c r="HBV2" s="995"/>
      <c r="HBW2" s="995"/>
      <c r="HBX2" s="995"/>
      <c r="HBY2" s="995"/>
      <c r="HBZ2" s="995"/>
      <c r="HCA2" s="995"/>
      <c r="HCB2" s="995"/>
      <c r="HCC2" s="995"/>
      <c r="HCD2" s="995"/>
      <c r="HCE2" s="995"/>
      <c r="HCF2" s="995"/>
      <c r="HCG2" s="995"/>
      <c r="HCH2" s="995"/>
      <c r="HCI2" s="995"/>
      <c r="HCJ2" s="995"/>
      <c r="HCK2" s="995"/>
      <c r="HCL2" s="995"/>
      <c r="HCM2" s="995"/>
      <c r="HCN2" s="995"/>
      <c r="HCO2" s="995"/>
      <c r="HCP2" s="995"/>
      <c r="HCQ2" s="995"/>
      <c r="HCR2" s="995"/>
      <c r="HCS2" s="995"/>
      <c r="HCT2" s="995"/>
      <c r="HCU2" s="995"/>
      <c r="HCV2" s="995"/>
      <c r="HCW2" s="995"/>
      <c r="HCX2" s="995"/>
      <c r="HCY2" s="995"/>
      <c r="HCZ2" s="995"/>
      <c r="HDA2" s="995"/>
      <c r="HDB2" s="995"/>
      <c r="HDC2" s="995"/>
      <c r="HDD2" s="995"/>
      <c r="HDE2" s="995"/>
      <c r="HDF2" s="995"/>
      <c r="HDG2" s="995"/>
      <c r="HDH2" s="995"/>
      <c r="HDI2" s="995"/>
      <c r="HDJ2" s="995"/>
      <c r="HDK2" s="995"/>
      <c r="HDL2" s="995"/>
      <c r="HDM2" s="995"/>
      <c r="HDN2" s="995"/>
      <c r="HDO2" s="995"/>
      <c r="HDP2" s="995"/>
      <c r="HDQ2" s="995"/>
      <c r="HDR2" s="995"/>
      <c r="HDS2" s="995"/>
      <c r="HDT2" s="995"/>
      <c r="HDU2" s="995"/>
      <c r="HDV2" s="995"/>
      <c r="HDW2" s="995"/>
      <c r="HDX2" s="995"/>
      <c r="HDY2" s="995"/>
      <c r="HDZ2" s="995"/>
      <c r="HEA2" s="995"/>
      <c r="HEB2" s="995"/>
      <c r="HEC2" s="995"/>
      <c r="HED2" s="995"/>
      <c r="HEE2" s="995"/>
      <c r="HEF2" s="995"/>
      <c r="HEG2" s="995"/>
      <c r="HEH2" s="995"/>
      <c r="HEI2" s="995"/>
      <c r="HEJ2" s="995"/>
      <c r="HEK2" s="995"/>
      <c r="HEL2" s="995"/>
      <c r="HEM2" s="995"/>
      <c r="HEN2" s="995"/>
      <c r="HEO2" s="995"/>
      <c r="HEP2" s="995"/>
      <c r="HEQ2" s="995"/>
      <c r="HER2" s="995"/>
      <c r="HES2" s="995"/>
      <c r="HET2" s="995"/>
      <c r="HEU2" s="995"/>
      <c r="HEV2" s="995"/>
      <c r="HEW2" s="995"/>
      <c r="HEX2" s="995"/>
      <c r="HEY2" s="995"/>
      <c r="HEZ2" s="995"/>
      <c r="HFA2" s="995"/>
      <c r="HFB2" s="995"/>
      <c r="HFC2" s="995"/>
      <c r="HFD2" s="995"/>
      <c r="HFE2" s="995"/>
      <c r="HFF2" s="995"/>
      <c r="HFG2" s="995"/>
      <c r="HFH2" s="995"/>
      <c r="HFI2" s="995"/>
      <c r="HFJ2" s="995"/>
      <c r="HFK2" s="995"/>
      <c r="HFL2" s="995"/>
      <c r="HFM2" s="995"/>
      <c r="HFN2" s="995"/>
      <c r="HFO2" s="995"/>
      <c r="HFP2" s="995"/>
      <c r="HFQ2" s="995"/>
      <c r="HFR2" s="995"/>
      <c r="HFS2" s="995"/>
      <c r="HFT2" s="995"/>
      <c r="HFU2" s="995"/>
      <c r="HFV2" s="995"/>
      <c r="HFW2" s="995"/>
      <c r="HFX2" s="995"/>
      <c r="HFY2" s="995"/>
      <c r="HFZ2" s="995"/>
      <c r="HGA2" s="995"/>
      <c r="HGB2" s="995"/>
      <c r="HGC2" s="995"/>
      <c r="HGD2" s="995"/>
      <c r="HGE2" s="995"/>
      <c r="HGF2" s="995"/>
      <c r="HGG2" s="995"/>
      <c r="HGH2" s="995"/>
      <c r="HGI2" s="995"/>
      <c r="HGJ2" s="995"/>
      <c r="HGK2" s="995"/>
      <c r="HGL2" s="995"/>
      <c r="HGM2" s="995"/>
      <c r="HGN2" s="995"/>
      <c r="HGO2" s="995"/>
      <c r="HGP2" s="995"/>
      <c r="HGQ2" s="995"/>
      <c r="HGR2" s="995"/>
      <c r="HGS2" s="995"/>
      <c r="HGT2" s="995"/>
      <c r="HGU2" s="995"/>
      <c r="HGV2" s="995"/>
      <c r="HGW2" s="995"/>
      <c r="HGX2" s="995"/>
      <c r="HGY2" s="995"/>
      <c r="HGZ2" s="995"/>
      <c r="HHA2" s="995"/>
      <c r="HHB2" s="995"/>
      <c r="HHC2" s="995"/>
      <c r="HHD2" s="995"/>
      <c r="HHE2" s="995"/>
      <c r="HHF2" s="995"/>
      <c r="HHG2" s="995"/>
      <c r="HHH2" s="995"/>
      <c r="HHI2" s="995"/>
      <c r="HHJ2" s="995"/>
      <c r="HHK2" s="995"/>
      <c r="HHL2" s="995"/>
      <c r="HHM2" s="995"/>
      <c r="HHN2" s="995"/>
      <c r="HHO2" s="995"/>
      <c r="HHP2" s="995"/>
      <c r="HHQ2" s="995"/>
      <c r="HHR2" s="995"/>
      <c r="HHS2" s="995"/>
      <c r="HHT2" s="995"/>
      <c r="HHU2" s="995"/>
      <c r="HHV2" s="995"/>
      <c r="HHW2" s="995"/>
      <c r="HHX2" s="995"/>
      <c r="HHY2" s="995"/>
      <c r="HHZ2" s="995"/>
      <c r="HIA2" s="995"/>
      <c r="HIB2" s="995"/>
      <c r="HIC2" s="995"/>
      <c r="HID2" s="995"/>
      <c r="HIE2" s="995"/>
      <c r="HIF2" s="995"/>
      <c r="HIG2" s="995"/>
      <c r="HIH2" s="995"/>
      <c r="HII2" s="995"/>
      <c r="HIJ2" s="995"/>
      <c r="HIK2" s="995"/>
      <c r="HIL2" s="995"/>
      <c r="HIM2" s="995"/>
      <c r="HIN2" s="995"/>
      <c r="HIO2" s="995"/>
      <c r="HIP2" s="995"/>
      <c r="HIQ2" s="995"/>
      <c r="HIR2" s="995"/>
      <c r="HIS2" s="995"/>
      <c r="HIT2" s="995"/>
      <c r="HIU2" s="995"/>
      <c r="HIV2" s="995"/>
      <c r="HIW2" s="995"/>
      <c r="HIX2" s="995"/>
      <c r="HIY2" s="995"/>
      <c r="HIZ2" s="995"/>
      <c r="HJA2" s="995"/>
      <c r="HJB2" s="995"/>
      <c r="HJC2" s="995"/>
      <c r="HJD2" s="995"/>
      <c r="HJE2" s="995"/>
      <c r="HJF2" s="995"/>
      <c r="HJG2" s="995"/>
      <c r="HJH2" s="995"/>
      <c r="HJI2" s="995"/>
      <c r="HJJ2" s="995"/>
      <c r="HJK2" s="995"/>
      <c r="HJL2" s="995"/>
      <c r="HJM2" s="995"/>
      <c r="HJN2" s="995"/>
      <c r="HJO2" s="995"/>
      <c r="HJP2" s="995"/>
      <c r="HJQ2" s="995"/>
      <c r="HJR2" s="995"/>
      <c r="HJS2" s="995"/>
      <c r="HJT2" s="995"/>
      <c r="HJU2" s="995"/>
      <c r="HJV2" s="995"/>
      <c r="HJW2" s="995"/>
      <c r="HJX2" s="995"/>
      <c r="HJY2" s="995"/>
      <c r="HJZ2" s="995"/>
      <c r="HKA2" s="995"/>
      <c r="HKB2" s="995"/>
      <c r="HKC2" s="995"/>
      <c r="HKD2" s="995"/>
      <c r="HKE2" s="995"/>
      <c r="HKF2" s="995"/>
      <c r="HKG2" s="995"/>
      <c r="HKH2" s="995"/>
      <c r="HKI2" s="995"/>
      <c r="HKJ2" s="995"/>
      <c r="HKK2" s="995"/>
      <c r="HKL2" s="995"/>
      <c r="HKM2" s="995"/>
      <c r="HKN2" s="995"/>
      <c r="HKO2" s="995"/>
      <c r="HKP2" s="995"/>
      <c r="HKQ2" s="995"/>
      <c r="HKR2" s="995"/>
      <c r="HKS2" s="995"/>
      <c r="HKT2" s="995"/>
      <c r="HKU2" s="995"/>
      <c r="HKV2" s="995"/>
      <c r="HKW2" s="995"/>
      <c r="HKX2" s="995"/>
      <c r="HKY2" s="995"/>
      <c r="HKZ2" s="995"/>
      <c r="HLA2" s="995"/>
      <c r="HLB2" s="995"/>
      <c r="HLC2" s="995"/>
      <c r="HLD2" s="995"/>
      <c r="HLE2" s="995"/>
      <c r="HLF2" s="995"/>
      <c r="HLG2" s="995"/>
      <c r="HLH2" s="995"/>
      <c r="HLI2" s="995"/>
      <c r="HLJ2" s="995"/>
      <c r="HLK2" s="995"/>
      <c r="HLL2" s="995"/>
      <c r="HLM2" s="995"/>
      <c r="HLN2" s="995"/>
      <c r="HLO2" s="995"/>
      <c r="HLP2" s="995"/>
      <c r="HLQ2" s="995"/>
      <c r="HLR2" s="995"/>
      <c r="HLS2" s="995"/>
      <c r="HLT2" s="995"/>
      <c r="HLU2" s="995"/>
      <c r="HLV2" s="995"/>
      <c r="HLW2" s="995"/>
      <c r="HLX2" s="995"/>
      <c r="HLY2" s="995"/>
      <c r="HLZ2" s="995"/>
      <c r="HMA2" s="995"/>
      <c r="HMB2" s="995"/>
      <c r="HMC2" s="995"/>
      <c r="HMD2" s="995"/>
      <c r="HME2" s="995"/>
      <c r="HMF2" s="995"/>
      <c r="HMG2" s="995"/>
      <c r="HMH2" s="995"/>
      <c r="HMI2" s="995"/>
      <c r="HMJ2" s="995"/>
      <c r="HMK2" s="995"/>
      <c r="HML2" s="995"/>
      <c r="HMM2" s="995"/>
      <c r="HMN2" s="995"/>
      <c r="HMO2" s="995"/>
      <c r="HMP2" s="995"/>
      <c r="HMQ2" s="995"/>
      <c r="HMR2" s="995"/>
      <c r="HMS2" s="995"/>
      <c r="HMT2" s="995"/>
      <c r="HMU2" s="995"/>
      <c r="HMV2" s="995"/>
      <c r="HMW2" s="995"/>
      <c r="HMX2" s="995"/>
      <c r="HMY2" s="995"/>
      <c r="HMZ2" s="995"/>
      <c r="HNA2" s="995"/>
      <c r="HNB2" s="995"/>
      <c r="HNC2" s="995"/>
      <c r="HND2" s="995"/>
      <c r="HNE2" s="995"/>
      <c r="HNF2" s="995"/>
      <c r="HNG2" s="995"/>
      <c r="HNH2" s="995"/>
      <c r="HNI2" s="995"/>
      <c r="HNJ2" s="995"/>
      <c r="HNK2" s="995"/>
      <c r="HNL2" s="995"/>
      <c r="HNM2" s="995"/>
      <c r="HNN2" s="995"/>
      <c r="HNO2" s="995"/>
      <c r="HNP2" s="995"/>
      <c r="HNQ2" s="995"/>
      <c r="HNR2" s="995"/>
      <c r="HNS2" s="995"/>
      <c r="HNT2" s="995"/>
      <c r="HNU2" s="995"/>
      <c r="HNV2" s="995"/>
      <c r="HNW2" s="995"/>
      <c r="HNX2" s="995"/>
      <c r="HNY2" s="995"/>
      <c r="HNZ2" s="995"/>
      <c r="HOA2" s="995"/>
      <c r="HOB2" s="995"/>
      <c r="HOC2" s="995"/>
      <c r="HOD2" s="995"/>
      <c r="HOE2" s="995"/>
      <c r="HOF2" s="995"/>
      <c r="HOG2" s="995"/>
      <c r="HOH2" s="995"/>
      <c r="HOI2" s="995"/>
      <c r="HOJ2" s="995"/>
      <c r="HOK2" s="995"/>
      <c r="HOL2" s="995"/>
      <c r="HOM2" s="995"/>
      <c r="HON2" s="995"/>
      <c r="HOO2" s="995"/>
      <c r="HOP2" s="995"/>
      <c r="HOQ2" s="995"/>
      <c r="HOR2" s="995"/>
      <c r="HOS2" s="995"/>
      <c r="HOT2" s="995"/>
      <c r="HOU2" s="995"/>
      <c r="HOV2" s="995"/>
      <c r="HOW2" s="995"/>
      <c r="HOX2" s="995"/>
      <c r="HOY2" s="995"/>
      <c r="HOZ2" s="995"/>
      <c r="HPA2" s="995"/>
      <c r="HPB2" s="995"/>
      <c r="HPC2" s="995"/>
      <c r="HPD2" s="995"/>
      <c r="HPE2" s="995"/>
      <c r="HPF2" s="995"/>
      <c r="HPG2" s="995"/>
      <c r="HPH2" s="995"/>
      <c r="HPI2" s="995"/>
      <c r="HPJ2" s="995"/>
      <c r="HPK2" s="995"/>
      <c r="HPL2" s="995"/>
      <c r="HPM2" s="995"/>
      <c r="HPN2" s="995"/>
      <c r="HPO2" s="995"/>
      <c r="HPP2" s="995"/>
      <c r="HPQ2" s="995"/>
      <c r="HPR2" s="995"/>
      <c r="HPS2" s="995"/>
      <c r="HPT2" s="995"/>
      <c r="HPU2" s="995"/>
      <c r="HPV2" s="995"/>
      <c r="HPW2" s="995"/>
      <c r="HPX2" s="995"/>
      <c r="HPY2" s="995"/>
      <c r="HPZ2" s="995"/>
      <c r="HQA2" s="995"/>
      <c r="HQB2" s="995"/>
      <c r="HQC2" s="995"/>
      <c r="HQD2" s="995"/>
      <c r="HQE2" s="995"/>
      <c r="HQF2" s="995"/>
      <c r="HQG2" s="995"/>
      <c r="HQH2" s="995"/>
      <c r="HQI2" s="995"/>
      <c r="HQJ2" s="995"/>
      <c r="HQK2" s="995"/>
      <c r="HQL2" s="995"/>
      <c r="HQM2" s="995"/>
      <c r="HQN2" s="995"/>
      <c r="HQO2" s="995"/>
      <c r="HQP2" s="995"/>
      <c r="HQQ2" s="995"/>
      <c r="HQR2" s="995"/>
      <c r="HQS2" s="995"/>
      <c r="HQT2" s="995"/>
      <c r="HQU2" s="995"/>
      <c r="HQV2" s="995"/>
      <c r="HQW2" s="995"/>
      <c r="HQX2" s="995"/>
      <c r="HQY2" s="995"/>
      <c r="HQZ2" s="995"/>
      <c r="HRA2" s="995"/>
      <c r="HRB2" s="995"/>
      <c r="HRC2" s="995"/>
      <c r="HRD2" s="995"/>
      <c r="HRE2" s="995"/>
      <c r="HRF2" s="995"/>
      <c r="HRG2" s="995"/>
      <c r="HRH2" s="995"/>
      <c r="HRI2" s="995"/>
      <c r="HRJ2" s="995"/>
      <c r="HRK2" s="995"/>
      <c r="HRL2" s="995"/>
      <c r="HRM2" s="995"/>
      <c r="HRN2" s="995"/>
      <c r="HRO2" s="995"/>
      <c r="HRP2" s="995"/>
      <c r="HRQ2" s="995"/>
      <c r="HRR2" s="995"/>
      <c r="HRS2" s="995"/>
      <c r="HRT2" s="995"/>
      <c r="HRU2" s="995"/>
      <c r="HRV2" s="995"/>
      <c r="HRW2" s="995"/>
      <c r="HRX2" s="995"/>
      <c r="HRY2" s="995"/>
      <c r="HRZ2" s="995"/>
      <c r="HSA2" s="995"/>
      <c r="HSB2" s="995"/>
      <c r="HSC2" s="995"/>
      <c r="HSD2" s="995"/>
      <c r="HSE2" s="995"/>
      <c r="HSF2" s="995"/>
      <c r="HSG2" s="995"/>
      <c r="HSH2" s="995"/>
      <c r="HSI2" s="995"/>
      <c r="HSJ2" s="995"/>
      <c r="HSK2" s="995"/>
      <c r="HSL2" s="995"/>
      <c r="HSM2" s="995"/>
      <c r="HSN2" s="995"/>
      <c r="HSO2" s="995"/>
      <c r="HSP2" s="995"/>
      <c r="HSQ2" s="995"/>
      <c r="HSR2" s="995"/>
      <c r="HSS2" s="995"/>
      <c r="HST2" s="995"/>
      <c r="HSU2" s="995"/>
      <c r="HSV2" s="995"/>
      <c r="HSW2" s="995"/>
      <c r="HSX2" s="995"/>
      <c r="HSY2" s="995"/>
      <c r="HSZ2" s="995"/>
      <c r="HTA2" s="995"/>
      <c r="HTB2" s="995"/>
      <c r="HTC2" s="995"/>
      <c r="HTD2" s="995"/>
      <c r="HTE2" s="995"/>
      <c r="HTF2" s="995"/>
      <c r="HTG2" s="995"/>
      <c r="HTH2" s="995"/>
      <c r="HTI2" s="995"/>
      <c r="HTJ2" s="995"/>
      <c r="HTK2" s="995"/>
      <c r="HTL2" s="995"/>
      <c r="HTM2" s="995"/>
      <c r="HTN2" s="995"/>
      <c r="HTO2" s="995"/>
      <c r="HTP2" s="995"/>
      <c r="HTQ2" s="995"/>
      <c r="HTR2" s="995"/>
      <c r="HTS2" s="995"/>
      <c r="HTT2" s="995"/>
      <c r="HTU2" s="995"/>
      <c r="HTV2" s="995"/>
      <c r="HTW2" s="995"/>
      <c r="HTX2" s="995"/>
      <c r="HTY2" s="995"/>
      <c r="HTZ2" s="995"/>
      <c r="HUA2" s="995"/>
      <c r="HUB2" s="995"/>
      <c r="HUC2" s="995"/>
      <c r="HUD2" s="995"/>
      <c r="HUE2" s="995"/>
      <c r="HUF2" s="995"/>
      <c r="HUG2" s="995"/>
      <c r="HUH2" s="995"/>
      <c r="HUI2" s="995"/>
      <c r="HUJ2" s="995"/>
      <c r="HUK2" s="995"/>
      <c r="HUL2" s="995"/>
      <c r="HUM2" s="995"/>
      <c r="HUN2" s="995"/>
      <c r="HUO2" s="995"/>
      <c r="HUP2" s="995"/>
      <c r="HUQ2" s="995"/>
      <c r="HUR2" s="995"/>
      <c r="HUS2" s="995"/>
      <c r="HUT2" s="995"/>
      <c r="HUU2" s="995"/>
      <c r="HUV2" s="995"/>
      <c r="HUW2" s="995"/>
      <c r="HUX2" s="995"/>
      <c r="HUY2" s="995"/>
      <c r="HUZ2" s="995"/>
      <c r="HVA2" s="995"/>
      <c r="HVB2" s="995"/>
      <c r="HVC2" s="995"/>
      <c r="HVD2" s="995"/>
      <c r="HVE2" s="995"/>
      <c r="HVF2" s="995"/>
      <c r="HVG2" s="995"/>
      <c r="HVH2" s="995"/>
      <c r="HVI2" s="995"/>
      <c r="HVJ2" s="995"/>
      <c r="HVK2" s="995"/>
      <c r="HVL2" s="995"/>
      <c r="HVM2" s="995"/>
      <c r="HVN2" s="995"/>
      <c r="HVO2" s="995"/>
      <c r="HVP2" s="995"/>
      <c r="HVQ2" s="995"/>
      <c r="HVR2" s="995"/>
      <c r="HVS2" s="995"/>
      <c r="HVT2" s="995"/>
      <c r="HVU2" s="995"/>
      <c r="HVV2" s="995"/>
      <c r="HVW2" s="995"/>
      <c r="HVX2" s="995"/>
      <c r="HVY2" s="995"/>
      <c r="HVZ2" s="995"/>
      <c r="HWA2" s="995"/>
      <c r="HWB2" s="995"/>
      <c r="HWC2" s="995"/>
      <c r="HWD2" s="995"/>
      <c r="HWE2" s="995"/>
      <c r="HWF2" s="995"/>
      <c r="HWG2" s="995"/>
      <c r="HWH2" s="995"/>
      <c r="HWI2" s="995"/>
      <c r="HWJ2" s="995"/>
      <c r="HWK2" s="995"/>
      <c r="HWL2" s="995"/>
      <c r="HWM2" s="995"/>
      <c r="HWN2" s="995"/>
      <c r="HWO2" s="995"/>
      <c r="HWP2" s="995"/>
      <c r="HWQ2" s="995"/>
      <c r="HWR2" s="995"/>
      <c r="HWS2" s="995"/>
      <c r="HWT2" s="995"/>
      <c r="HWU2" s="995"/>
      <c r="HWV2" s="995"/>
      <c r="HWW2" s="995"/>
      <c r="HWX2" s="995"/>
      <c r="HWY2" s="995"/>
      <c r="HWZ2" s="995"/>
      <c r="HXA2" s="995"/>
      <c r="HXB2" s="995"/>
      <c r="HXC2" s="995"/>
      <c r="HXD2" s="995"/>
      <c r="HXE2" s="995"/>
      <c r="HXF2" s="995"/>
      <c r="HXG2" s="995"/>
      <c r="HXH2" s="995"/>
      <c r="HXI2" s="995"/>
      <c r="HXJ2" s="995"/>
      <c r="HXK2" s="995"/>
      <c r="HXL2" s="995"/>
      <c r="HXM2" s="995"/>
      <c r="HXN2" s="995"/>
      <c r="HXO2" s="995"/>
      <c r="HXP2" s="995"/>
      <c r="HXQ2" s="995"/>
      <c r="HXR2" s="995"/>
      <c r="HXS2" s="995"/>
      <c r="HXT2" s="995"/>
      <c r="HXU2" s="995"/>
      <c r="HXV2" s="995"/>
      <c r="HXW2" s="995"/>
      <c r="HXX2" s="995"/>
      <c r="HXY2" s="995"/>
      <c r="HXZ2" s="995"/>
      <c r="HYA2" s="995"/>
      <c r="HYB2" s="995"/>
      <c r="HYC2" s="995"/>
      <c r="HYD2" s="995"/>
      <c r="HYE2" s="995"/>
      <c r="HYF2" s="995"/>
      <c r="HYG2" s="995"/>
      <c r="HYH2" s="995"/>
      <c r="HYI2" s="995"/>
      <c r="HYJ2" s="995"/>
      <c r="HYK2" s="995"/>
      <c r="HYL2" s="995"/>
      <c r="HYM2" s="995"/>
      <c r="HYN2" s="995"/>
      <c r="HYO2" s="995"/>
      <c r="HYP2" s="995"/>
      <c r="HYQ2" s="995"/>
      <c r="HYR2" s="995"/>
      <c r="HYS2" s="995"/>
      <c r="HYT2" s="995"/>
      <c r="HYU2" s="995"/>
      <c r="HYV2" s="995"/>
      <c r="HYW2" s="995"/>
      <c r="HYX2" s="995"/>
      <c r="HYY2" s="995"/>
      <c r="HYZ2" s="995"/>
      <c r="HZA2" s="995"/>
      <c r="HZB2" s="995"/>
      <c r="HZC2" s="995"/>
      <c r="HZD2" s="995"/>
      <c r="HZE2" s="995"/>
      <c r="HZF2" s="995"/>
      <c r="HZG2" s="995"/>
      <c r="HZH2" s="995"/>
      <c r="HZI2" s="995"/>
      <c r="HZJ2" s="995"/>
      <c r="HZK2" s="995"/>
      <c r="HZL2" s="995"/>
      <c r="HZM2" s="995"/>
      <c r="HZN2" s="995"/>
      <c r="HZO2" s="995"/>
      <c r="HZP2" s="995"/>
      <c r="HZQ2" s="995"/>
      <c r="HZR2" s="995"/>
      <c r="HZS2" s="995"/>
      <c r="HZT2" s="995"/>
      <c r="HZU2" s="995"/>
      <c r="HZV2" s="995"/>
      <c r="HZW2" s="995"/>
      <c r="HZX2" s="995"/>
      <c r="HZY2" s="995"/>
      <c r="HZZ2" s="995"/>
      <c r="IAA2" s="995"/>
      <c r="IAB2" s="995"/>
      <c r="IAC2" s="995"/>
      <c r="IAD2" s="995"/>
      <c r="IAE2" s="995"/>
      <c r="IAF2" s="995"/>
      <c r="IAG2" s="995"/>
      <c r="IAH2" s="995"/>
      <c r="IAI2" s="995"/>
      <c r="IAJ2" s="995"/>
      <c r="IAK2" s="995"/>
      <c r="IAL2" s="995"/>
      <c r="IAM2" s="995"/>
      <c r="IAN2" s="995"/>
      <c r="IAO2" s="995"/>
      <c r="IAP2" s="995"/>
      <c r="IAQ2" s="995"/>
      <c r="IAR2" s="995"/>
      <c r="IAS2" s="995"/>
      <c r="IAT2" s="995"/>
      <c r="IAU2" s="995"/>
      <c r="IAV2" s="995"/>
      <c r="IAW2" s="995"/>
      <c r="IAX2" s="995"/>
      <c r="IAY2" s="995"/>
      <c r="IAZ2" s="995"/>
      <c r="IBA2" s="995"/>
      <c r="IBB2" s="995"/>
      <c r="IBC2" s="995"/>
      <c r="IBD2" s="995"/>
      <c r="IBE2" s="995"/>
      <c r="IBF2" s="995"/>
      <c r="IBG2" s="995"/>
      <c r="IBH2" s="995"/>
      <c r="IBI2" s="995"/>
      <c r="IBJ2" s="995"/>
      <c r="IBK2" s="995"/>
      <c r="IBL2" s="995"/>
      <c r="IBM2" s="995"/>
      <c r="IBN2" s="995"/>
      <c r="IBO2" s="995"/>
      <c r="IBP2" s="995"/>
      <c r="IBQ2" s="995"/>
      <c r="IBR2" s="995"/>
      <c r="IBS2" s="995"/>
      <c r="IBT2" s="995"/>
      <c r="IBU2" s="995"/>
      <c r="IBV2" s="995"/>
      <c r="IBW2" s="995"/>
      <c r="IBX2" s="995"/>
      <c r="IBY2" s="995"/>
      <c r="IBZ2" s="995"/>
      <c r="ICA2" s="995"/>
      <c r="ICB2" s="995"/>
      <c r="ICC2" s="995"/>
      <c r="ICD2" s="995"/>
      <c r="ICE2" s="995"/>
      <c r="ICF2" s="995"/>
      <c r="ICG2" s="995"/>
      <c r="ICH2" s="995"/>
      <c r="ICI2" s="995"/>
      <c r="ICJ2" s="995"/>
      <c r="ICK2" s="995"/>
      <c r="ICL2" s="995"/>
      <c r="ICM2" s="995"/>
      <c r="ICN2" s="995"/>
      <c r="ICO2" s="995"/>
      <c r="ICP2" s="995"/>
      <c r="ICQ2" s="995"/>
      <c r="ICR2" s="995"/>
      <c r="ICS2" s="995"/>
      <c r="ICT2" s="995"/>
      <c r="ICU2" s="995"/>
      <c r="ICV2" s="995"/>
      <c r="ICW2" s="995"/>
      <c r="ICX2" s="995"/>
      <c r="ICY2" s="995"/>
      <c r="ICZ2" s="995"/>
      <c r="IDA2" s="995"/>
      <c r="IDB2" s="995"/>
      <c r="IDC2" s="995"/>
      <c r="IDD2" s="995"/>
      <c r="IDE2" s="995"/>
      <c r="IDF2" s="995"/>
      <c r="IDG2" s="995"/>
      <c r="IDH2" s="995"/>
      <c r="IDI2" s="995"/>
      <c r="IDJ2" s="995"/>
      <c r="IDK2" s="995"/>
      <c r="IDL2" s="995"/>
      <c r="IDM2" s="995"/>
      <c r="IDN2" s="995"/>
      <c r="IDO2" s="995"/>
      <c r="IDP2" s="995"/>
      <c r="IDQ2" s="995"/>
      <c r="IDR2" s="995"/>
      <c r="IDS2" s="995"/>
      <c r="IDT2" s="995"/>
      <c r="IDU2" s="995"/>
      <c r="IDV2" s="995"/>
      <c r="IDW2" s="995"/>
      <c r="IDX2" s="995"/>
      <c r="IDY2" s="995"/>
      <c r="IDZ2" s="995"/>
      <c r="IEA2" s="995"/>
      <c r="IEB2" s="995"/>
      <c r="IEC2" s="995"/>
      <c r="IED2" s="995"/>
      <c r="IEE2" s="995"/>
      <c r="IEF2" s="995"/>
      <c r="IEG2" s="995"/>
      <c r="IEH2" s="995"/>
      <c r="IEI2" s="995"/>
      <c r="IEJ2" s="995"/>
      <c r="IEK2" s="995"/>
      <c r="IEL2" s="995"/>
      <c r="IEM2" s="995"/>
      <c r="IEN2" s="995"/>
      <c r="IEO2" s="995"/>
      <c r="IEP2" s="995"/>
      <c r="IEQ2" s="995"/>
      <c r="IER2" s="995"/>
      <c r="IES2" s="995"/>
      <c r="IET2" s="995"/>
      <c r="IEU2" s="995"/>
      <c r="IEV2" s="995"/>
      <c r="IEW2" s="995"/>
      <c r="IEX2" s="995"/>
      <c r="IEY2" s="995"/>
      <c r="IEZ2" s="995"/>
      <c r="IFA2" s="995"/>
      <c r="IFB2" s="995"/>
      <c r="IFC2" s="995"/>
      <c r="IFD2" s="995"/>
      <c r="IFE2" s="995"/>
      <c r="IFF2" s="995"/>
      <c r="IFG2" s="995"/>
      <c r="IFH2" s="995"/>
      <c r="IFI2" s="995"/>
      <c r="IFJ2" s="995"/>
      <c r="IFK2" s="995"/>
      <c r="IFL2" s="995"/>
      <c r="IFM2" s="995"/>
      <c r="IFN2" s="995"/>
      <c r="IFO2" s="995"/>
      <c r="IFP2" s="995"/>
      <c r="IFQ2" s="995"/>
      <c r="IFR2" s="995"/>
      <c r="IFS2" s="995"/>
      <c r="IFT2" s="995"/>
      <c r="IFU2" s="995"/>
      <c r="IFV2" s="995"/>
      <c r="IFW2" s="995"/>
      <c r="IFX2" s="995"/>
      <c r="IFY2" s="995"/>
      <c r="IFZ2" s="995"/>
      <c r="IGA2" s="995"/>
      <c r="IGB2" s="995"/>
      <c r="IGC2" s="995"/>
      <c r="IGD2" s="995"/>
      <c r="IGE2" s="995"/>
      <c r="IGF2" s="995"/>
      <c r="IGG2" s="995"/>
      <c r="IGH2" s="995"/>
      <c r="IGI2" s="995"/>
      <c r="IGJ2" s="995"/>
      <c r="IGK2" s="995"/>
      <c r="IGL2" s="995"/>
      <c r="IGM2" s="995"/>
      <c r="IGN2" s="995"/>
      <c r="IGO2" s="995"/>
      <c r="IGP2" s="995"/>
      <c r="IGQ2" s="995"/>
      <c r="IGR2" s="995"/>
      <c r="IGS2" s="995"/>
      <c r="IGT2" s="995"/>
      <c r="IGU2" s="995"/>
      <c r="IGV2" s="995"/>
      <c r="IGW2" s="995"/>
      <c r="IGX2" s="995"/>
      <c r="IGY2" s="995"/>
      <c r="IGZ2" s="995"/>
      <c r="IHA2" s="995"/>
      <c r="IHB2" s="995"/>
      <c r="IHC2" s="995"/>
      <c r="IHD2" s="995"/>
      <c r="IHE2" s="995"/>
      <c r="IHF2" s="995"/>
      <c r="IHG2" s="995"/>
      <c r="IHH2" s="995"/>
      <c r="IHI2" s="995"/>
      <c r="IHJ2" s="995"/>
      <c r="IHK2" s="995"/>
      <c r="IHL2" s="995"/>
      <c r="IHM2" s="995"/>
      <c r="IHN2" s="995"/>
      <c r="IHO2" s="995"/>
      <c r="IHP2" s="995"/>
      <c r="IHQ2" s="995"/>
      <c r="IHR2" s="995"/>
      <c r="IHS2" s="995"/>
      <c r="IHT2" s="995"/>
      <c r="IHU2" s="995"/>
      <c r="IHV2" s="995"/>
      <c r="IHW2" s="995"/>
      <c r="IHX2" s="995"/>
      <c r="IHY2" s="995"/>
      <c r="IHZ2" s="995"/>
      <c r="IIA2" s="995"/>
      <c r="IIB2" s="995"/>
      <c r="IIC2" s="995"/>
      <c r="IID2" s="995"/>
      <c r="IIE2" s="995"/>
      <c r="IIF2" s="995"/>
      <c r="IIG2" s="995"/>
      <c r="IIH2" s="995"/>
      <c r="III2" s="995"/>
      <c r="IIJ2" s="995"/>
      <c r="IIK2" s="995"/>
      <c r="IIL2" s="995"/>
      <c r="IIM2" s="995"/>
      <c r="IIN2" s="995"/>
      <c r="IIO2" s="995"/>
      <c r="IIP2" s="995"/>
      <c r="IIQ2" s="995"/>
      <c r="IIR2" s="995"/>
      <c r="IIS2" s="995"/>
      <c r="IIT2" s="995"/>
      <c r="IIU2" s="995"/>
      <c r="IIV2" s="995"/>
      <c r="IIW2" s="995"/>
      <c r="IIX2" s="995"/>
      <c r="IIY2" s="995"/>
      <c r="IIZ2" s="995"/>
      <c r="IJA2" s="995"/>
      <c r="IJB2" s="995"/>
      <c r="IJC2" s="995"/>
      <c r="IJD2" s="995"/>
      <c r="IJE2" s="995"/>
      <c r="IJF2" s="995"/>
      <c r="IJG2" s="995"/>
      <c r="IJH2" s="995"/>
      <c r="IJI2" s="995"/>
      <c r="IJJ2" s="995"/>
      <c r="IJK2" s="995"/>
      <c r="IJL2" s="995"/>
      <c r="IJM2" s="995"/>
      <c r="IJN2" s="995"/>
      <c r="IJO2" s="995"/>
      <c r="IJP2" s="995"/>
      <c r="IJQ2" s="995"/>
      <c r="IJR2" s="995"/>
      <c r="IJS2" s="995"/>
      <c r="IJT2" s="995"/>
      <c r="IJU2" s="995"/>
      <c r="IJV2" s="995"/>
      <c r="IJW2" s="995"/>
      <c r="IJX2" s="995"/>
      <c r="IJY2" s="995"/>
      <c r="IJZ2" s="995"/>
      <c r="IKA2" s="995"/>
      <c r="IKB2" s="995"/>
      <c r="IKC2" s="995"/>
      <c r="IKD2" s="995"/>
      <c r="IKE2" s="995"/>
      <c r="IKF2" s="995"/>
      <c r="IKG2" s="995"/>
      <c r="IKH2" s="995"/>
      <c r="IKI2" s="995"/>
      <c r="IKJ2" s="995"/>
      <c r="IKK2" s="995"/>
      <c r="IKL2" s="995"/>
      <c r="IKM2" s="995"/>
      <c r="IKN2" s="995"/>
      <c r="IKO2" s="995"/>
      <c r="IKP2" s="995"/>
      <c r="IKQ2" s="995"/>
      <c r="IKR2" s="995"/>
      <c r="IKS2" s="995"/>
      <c r="IKT2" s="995"/>
      <c r="IKU2" s="995"/>
      <c r="IKV2" s="995"/>
      <c r="IKW2" s="995"/>
      <c r="IKX2" s="995"/>
      <c r="IKY2" s="995"/>
      <c r="IKZ2" s="995"/>
      <c r="ILA2" s="995"/>
      <c r="ILB2" s="995"/>
      <c r="ILC2" s="995"/>
      <c r="ILD2" s="995"/>
      <c r="ILE2" s="995"/>
      <c r="ILF2" s="995"/>
      <c r="ILG2" s="995"/>
      <c r="ILH2" s="995"/>
      <c r="ILI2" s="995"/>
      <c r="ILJ2" s="995"/>
      <c r="ILK2" s="995"/>
      <c r="ILL2" s="995"/>
      <c r="ILM2" s="995"/>
      <c r="ILN2" s="995"/>
      <c r="ILO2" s="995"/>
      <c r="ILP2" s="995"/>
      <c r="ILQ2" s="995"/>
      <c r="ILR2" s="995"/>
      <c r="ILS2" s="995"/>
      <c r="ILT2" s="995"/>
      <c r="ILU2" s="995"/>
      <c r="ILV2" s="995"/>
      <c r="ILW2" s="995"/>
      <c r="ILX2" s="995"/>
      <c r="ILY2" s="995"/>
      <c r="ILZ2" s="995"/>
      <c r="IMA2" s="995"/>
      <c r="IMB2" s="995"/>
      <c r="IMC2" s="995"/>
      <c r="IMD2" s="995"/>
      <c r="IME2" s="995"/>
      <c r="IMF2" s="995"/>
      <c r="IMG2" s="995"/>
      <c r="IMH2" s="995"/>
      <c r="IMI2" s="995"/>
      <c r="IMJ2" s="995"/>
      <c r="IMK2" s="995"/>
      <c r="IML2" s="995"/>
      <c r="IMM2" s="995"/>
      <c r="IMN2" s="995"/>
      <c r="IMO2" s="995"/>
      <c r="IMP2" s="995"/>
      <c r="IMQ2" s="995"/>
      <c r="IMR2" s="995"/>
      <c r="IMS2" s="995"/>
      <c r="IMT2" s="995"/>
      <c r="IMU2" s="995"/>
      <c r="IMV2" s="995"/>
      <c r="IMW2" s="995"/>
      <c r="IMX2" s="995"/>
      <c r="IMY2" s="995"/>
      <c r="IMZ2" s="995"/>
      <c r="INA2" s="995"/>
      <c r="INB2" s="995"/>
      <c r="INC2" s="995"/>
      <c r="IND2" s="995"/>
      <c r="INE2" s="995"/>
      <c r="INF2" s="995"/>
      <c r="ING2" s="995"/>
      <c r="INH2" s="995"/>
      <c r="INI2" s="995"/>
      <c r="INJ2" s="995"/>
      <c r="INK2" s="995"/>
      <c r="INL2" s="995"/>
      <c r="INM2" s="995"/>
      <c r="INN2" s="995"/>
      <c r="INO2" s="995"/>
      <c r="INP2" s="995"/>
      <c r="INQ2" s="995"/>
      <c r="INR2" s="995"/>
      <c r="INS2" s="995"/>
      <c r="INT2" s="995"/>
      <c r="INU2" s="995"/>
      <c r="INV2" s="995"/>
      <c r="INW2" s="995"/>
      <c r="INX2" s="995"/>
      <c r="INY2" s="995"/>
      <c r="INZ2" s="995"/>
      <c r="IOA2" s="995"/>
      <c r="IOB2" s="995"/>
      <c r="IOC2" s="995"/>
      <c r="IOD2" s="995"/>
      <c r="IOE2" s="995"/>
      <c r="IOF2" s="995"/>
      <c r="IOG2" s="995"/>
      <c r="IOH2" s="995"/>
      <c r="IOI2" s="995"/>
      <c r="IOJ2" s="995"/>
      <c r="IOK2" s="995"/>
      <c r="IOL2" s="995"/>
      <c r="IOM2" s="995"/>
      <c r="ION2" s="995"/>
      <c r="IOO2" s="995"/>
      <c r="IOP2" s="995"/>
      <c r="IOQ2" s="995"/>
      <c r="IOR2" s="995"/>
      <c r="IOS2" s="995"/>
      <c r="IOT2" s="995"/>
      <c r="IOU2" s="995"/>
      <c r="IOV2" s="995"/>
      <c r="IOW2" s="995"/>
      <c r="IOX2" s="995"/>
      <c r="IOY2" s="995"/>
      <c r="IOZ2" s="995"/>
      <c r="IPA2" s="995"/>
      <c r="IPB2" s="995"/>
      <c r="IPC2" s="995"/>
      <c r="IPD2" s="995"/>
      <c r="IPE2" s="995"/>
      <c r="IPF2" s="995"/>
      <c r="IPG2" s="995"/>
      <c r="IPH2" s="995"/>
      <c r="IPI2" s="995"/>
      <c r="IPJ2" s="995"/>
      <c r="IPK2" s="995"/>
      <c r="IPL2" s="995"/>
      <c r="IPM2" s="995"/>
      <c r="IPN2" s="995"/>
      <c r="IPO2" s="995"/>
      <c r="IPP2" s="995"/>
      <c r="IPQ2" s="995"/>
      <c r="IPR2" s="995"/>
      <c r="IPS2" s="995"/>
      <c r="IPT2" s="995"/>
      <c r="IPU2" s="995"/>
      <c r="IPV2" s="995"/>
      <c r="IPW2" s="995"/>
      <c r="IPX2" s="995"/>
      <c r="IPY2" s="995"/>
      <c r="IPZ2" s="995"/>
      <c r="IQA2" s="995"/>
      <c r="IQB2" s="995"/>
      <c r="IQC2" s="995"/>
      <c r="IQD2" s="995"/>
      <c r="IQE2" s="995"/>
      <c r="IQF2" s="995"/>
      <c r="IQG2" s="995"/>
      <c r="IQH2" s="995"/>
      <c r="IQI2" s="995"/>
      <c r="IQJ2" s="995"/>
      <c r="IQK2" s="995"/>
      <c r="IQL2" s="995"/>
      <c r="IQM2" s="995"/>
      <c r="IQN2" s="995"/>
      <c r="IQO2" s="995"/>
      <c r="IQP2" s="995"/>
      <c r="IQQ2" s="995"/>
      <c r="IQR2" s="995"/>
      <c r="IQS2" s="995"/>
      <c r="IQT2" s="995"/>
      <c r="IQU2" s="995"/>
      <c r="IQV2" s="995"/>
      <c r="IQW2" s="995"/>
      <c r="IQX2" s="995"/>
      <c r="IQY2" s="995"/>
      <c r="IQZ2" s="995"/>
      <c r="IRA2" s="995"/>
      <c r="IRB2" s="995"/>
      <c r="IRC2" s="995"/>
      <c r="IRD2" s="995"/>
      <c r="IRE2" s="995"/>
      <c r="IRF2" s="995"/>
      <c r="IRG2" s="995"/>
      <c r="IRH2" s="995"/>
      <c r="IRI2" s="995"/>
      <c r="IRJ2" s="995"/>
      <c r="IRK2" s="995"/>
      <c r="IRL2" s="995"/>
      <c r="IRM2" s="995"/>
      <c r="IRN2" s="995"/>
      <c r="IRO2" s="995"/>
      <c r="IRP2" s="995"/>
      <c r="IRQ2" s="995"/>
      <c r="IRR2" s="995"/>
      <c r="IRS2" s="995"/>
      <c r="IRT2" s="995"/>
      <c r="IRU2" s="995"/>
      <c r="IRV2" s="995"/>
      <c r="IRW2" s="995"/>
      <c r="IRX2" s="995"/>
      <c r="IRY2" s="995"/>
      <c r="IRZ2" s="995"/>
      <c r="ISA2" s="995"/>
      <c r="ISB2" s="995"/>
      <c r="ISC2" s="995"/>
      <c r="ISD2" s="995"/>
      <c r="ISE2" s="995"/>
      <c r="ISF2" s="995"/>
      <c r="ISG2" s="995"/>
      <c r="ISH2" s="995"/>
      <c r="ISI2" s="995"/>
      <c r="ISJ2" s="995"/>
      <c r="ISK2" s="995"/>
      <c r="ISL2" s="995"/>
      <c r="ISM2" s="995"/>
      <c r="ISN2" s="995"/>
      <c r="ISO2" s="995"/>
      <c r="ISP2" s="995"/>
      <c r="ISQ2" s="995"/>
      <c r="ISR2" s="995"/>
      <c r="ISS2" s="995"/>
      <c r="IST2" s="995"/>
      <c r="ISU2" s="995"/>
      <c r="ISV2" s="995"/>
      <c r="ISW2" s="995"/>
      <c r="ISX2" s="995"/>
      <c r="ISY2" s="995"/>
      <c r="ISZ2" s="995"/>
      <c r="ITA2" s="995"/>
      <c r="ITB2" s="995"/>
      <c r="ITC2" s="995"/>
      <c r="ITD2" s="995"/>
      <c r="ITE2" s="995"/>
      <c r="ITF2" s="995"/>
      <c r="ITG2" s="995"/>
      <c r="ITH2" s="995"/>
      <c r="ITI2" s="995"/>
      <c r="ITJ2" s="995"/>
      <c r="ITK2" s="995"/>
      <c r="ITL2" s="995"/>
      <c r="ITM2" s="995"/>
      <c r="ITN2" s="995"/>
      <c r="ITO2" s="995"/>
      <c r="ITP2" s="995"/>
      <c r="ITQ2" s="995"/>
      <c r="ITR2" s="995"/>
      <c r="ITS2" s="995"/>
      <c r="ITT2" s="995"/>
      <c r="ITU2" s="995"/>
      <c r="ITV2" s="995"/>
      <c r="ITW2" s="995"/>
      <c r="ITX2" s="995"/>
      <c r="ITY2" s="995"/>
      <c r="ITZ2" s="995"/>
      <c r="IUA2" s="995"/>
      <c r="IUB2" s="995"/>
      <c r="IUC2" s="995"/>
      <c r="IUD2" s="995"/>
      <c r="IUE2" s="995"/>
      <c r="IUF2" s="995"/>
      <c r="IUG2" s="995"/>
      <c r="IUH2" s="995"/>
      <c r="IUI2" s="995"/>
      <c r="IUJ2" s="995"/>
      <c r="IUK2" s="995"/>
      <c r="IUL2" s="995"/>
      <c r="IUM2" s="995"/>
      <c r="IUN2" s="995"/>
      <c r="IUO2" s="995"/>
      <c r="IUP2" s="995"/>
      <c r="IUQ2" s="995"/>
      <c r="IUR2" s="995"/>
      <c r="IUS2" s="995"/>
      <c r="IUT2" s="995"/>
      <c r="IUU2" s="995"/>
      <c r="IUV2" s="995"/>
      <c r="IUW2" s="995"/>
      <c r="IUX2" s="995"/>
      <c r="IUY2" s="995"/>
      <c r="IUZ2" s="995"/>
      <c r="IVA2" s="995"/>
      <c r="IVB2" s="995"/>
      <c r="IVC2" s="995"/>
      <c r="IVD2" s="995"/>
      <c r="IVE2" s="995"/>
      <c r="IVF2" s="995"/>
      <c r="IVG2" s="995"/>
      <c r="IVH2" s="995"/>
      <c r="IVI2" s="995"/>
      <c r="IVJ2" s="995"/>
      <c r="IVK2" s="995"/>
      <c r="IVL2" s="995"/>
      <c r="IVM2" s="995"/>
      <c r="IVN2" s="995"/>
      <c r="IVO2" s="995"/>
      <c r="IVP2" s="995"/>
      <c r="IVQ2" s="995"/>
      <c r="IVR2" s="995"/>
      <c r="IVS2" s="995"/>
      <c r="IVT2" s="995"/>
      <c r="IVU2" s="995"/>
      <c r="IVV2" s="995"/>
      <c r="IVW2" s="995"/>
      <c r="IVX2" s="995"/>
      <c r="IVY2" s="995"/>
      <c r="IVZ2" s="995"/>
      <c r="IWA2" s="995"/>
      <c r="IWB2" s="995"/>
      <c r="IWC2" s="995"/>
      <c r="IWD2" s="995"/>
      <c r="IWE2" s="995"/>
      <c r="IWF2" s="995"/>
      <c r="IWG2" s="995"/>
      <c r="IWH2" s="995"/>
      <c r="IWI2" s="995"/>
      <c r="IWJ2" s="995"/>
      <c r="IWK2" s="995"/>
      <c r="IWL2" s="995"/>
      <c r="IWM2" s="995"/>
      <c r="IWN2" s="995"/>
      <c r="IWO2" s="995"/>
      <c r="IWP2" s="995"/>
      <c r="IWQ2" s="995"/>
      <c r="IWR2" s="995"/>
      <c r="IWS2" s="995"/>
      <c r="IWT2" s="995"/>
      <c r="IWU2" s="995"/>
      <c r="IWV2" s="995"/>
      <c r="IWW2" s="995"/>
      <c r="IWX2" s="995"/>
      <c r="IWY2" s="995"/>
      <c r="IWZ2" s="995"/>
      <c r="IXA2" s="995"/>
      <c r="IXB2" s="995"/>
      <c r="IXC2" s="995"/>
      <c r="IXD2" s="995"/>
      <c r="IXE2" s="995"/>
      <c r="IXF2" s="995"/>
      <c r="IXG2" s="995"/>
      <c r="IXH2" s="995"/>
      <c r="IXI2" s="995"/>
      <c r="IXJ2" s="995"/>
      <c r="IXK2" s="995"/>
      <c r="IXL2" s="995"/>
      <c r="IXM2" s="995"/>
      <c r="IXN2" s="995"/>
      <c r="IXO2" s="995"/>
      <c r="IXP2" s="995"/>
      <c r="IXQ2" s="995"/>
      <c r="IXR2" s="995"/>
      <c r="IXS2" s="995"/>
      <c r="IXT2" s="995"/>
      <c r="IXU2" s="995"/>
      <c r="IXV2" s="995"/>
      <c r="IXW2" s="995"/>
      <c r="IXX2" s="995"/>
      <c r="IXY2" s="995"/>
      <c r="IXZ2" s="995"/>
      <c r="IYA2" s="995"/>
      <c r="IYB2" s="995"/>
      <c r="IYC2" s="995"/>
      <c r="IYD2" s="995"/>
      <c r="IYE2" s="995"/>
      <c r="IYF2" s="995"/>
      <c r="IYG2" s="995"/>
      <c r="IYH2" s="995"/>
      <c r="IYI2" s="995"/>
      <c r="IYJ2" s="995"/>
      <c r="IYK2" s="995"/>
      <c r="IYL2" s="995"/>
      <c r="IYM2" s="995"/>
      <c r="IYN2" s="995"/>
      <c r="IYO2" s="995"/>
      <c r="IYP2" s="995"/>
      <c r="IYQ2" s="995"/>
      <c r="IYR2" s="995"/>
      <c r="IYS2" s="995"/>
      <c r="IYT2" s="995"/>
      <c r="IYU2" s="995"/>
      <c r="IYV2" s="995"/>
      <c r="IYW2" s="995"/>
      <c r="IYX2" s="995"/>
      <c r="IYY2" s="995"/>
      <c r="IYZ2" s="995"/>
      <c r="IZA2" s="995"/>
      <c r="IZB2" s="995"/>
      <c r="IZC2" s="995"/>
      <c r="IZD2" s="995"/>
      <c r="IZE2" s="995"/>
      <c r="IZF2" s="995"/>
      <c r="IZG2" s="995"/>
      <c r="IZH2" s="995"/>
      <c r="IZI2" s="995"/>
      <c r="IZJ2" s="995"/>
      <c r="IZK2" s="995"/>
      <c r="IZL2" s="995"/>
      <c r="IZM2" s="995"/>
      <c r="IZN2" s="995"/>
      <c r="IZO2" s="995"/>
      <c r="IZP2" s="995"/>
      <c r="IZQ2" s="995"/>
      <c r="IZR2" s="995"/>
      <c r="IZS2" s="995"/>
      <c r="IZT2" s="995"/>
      <c r="IZU2" s="995"/>
      <c r="IZV2" s="995"/>
      <c r="IZW2" s="995"/>
      <c r="IZX2" s="995"/>
      <c r="IZY2" s="995"/>
      <c r="IZZ2" s="995"/>
      <c r="JAA2" s="995"/>
      <c r="JAB2" s="995"/>
      <c r="JAC2" s="995"/>
      <c r="JAD2" s="995"/>
      <c r="JAE2" s="995"/>
      <c r="JAF2" s="995"/>
      <c r="JAG2" s="995"/>
      <c r="JAH2" s="995"/>
      <c r="JAI2" s="995"/>
      <c r="JAJ2" s="995"/>
      <c r="JAK2" s="995"/>
      <c r="JAL2" s="995"/>
      <c r="JAM2" s="995"/>
      <c r="JAN2" s="995"/>
      <c r="JAO2" s="995"/>
      <c r="JAP2" s="995"/>
      <c r="JAQ2" s="995"/>
      <c r="JAR2" s="995"/>
      <c r="JAS2" s="995"/>
      <c r="JAT2" s="995"/>
      <c r="JAU2" s="995"/>
      <c r="JAV2" s="995"/>
      <c r="JAW2" s="995"/>
      <c r="JAX2" s="995"/>
      <c r="JAY2" s="995"/>
      <c r="JAZ2" s="995"/>
      <c r="JBA2" s="995"/>
      <c r="JBB2" s="995"/>
      <c r="JBC2" s="995"/>
      <c r="JBD2" s="995"/>
      <c r="JBE2" s="995"/>
      <c r="JBF2" s="995"/>
      <c r="JBG2" s="995"/>
      <c r="JBH2" s="995"/>
      <c r="JBI2" s="995"/>
      <c r="JBJ2" s="995"/>
      <c r="JBK2" s="995"/>
      <c r="JBL2" s="995"/>
      <c r="JBM2" s="995"/>
      <c r="JBN2" s="995"/>
      <c r="JBO2" s="995"/>
      <c r="JBP2" s="995"/>
      <c r="JBQ2" s="995"/>
      <c r="JBR2" s="995"/>
      <c r="JBS2" s="995"/>
      <c r="JBT2" s="995"/>
      <c r="JBU2" s="995"/>
      <c r="JBV2" s="995"/>
      <c r="JBW2" s="995"/>
      <c r="JBX2" s="995"/>
      <c r="JBY2" s="995"/>
      <c r="JBZ2" s="995"/>
      <c r="JCA2" s="995"/>
      <c r="JCB2" s="995"/>
      <c r="JCC2" s="995"/>
      <c r="JCD2" s="995"/>
      <c r="JCE2" s="995"/>
      <c r="JCF2" s="995"/>
      <c r="JCG2" s="995"/>
      <c r="JCH2" s="995"/>
      <c r="JCI2" s="995"/>
      <c r="JCJ2" s="995"/>
      <c r="JCK2" s="995"/>
      <c r="JCL2" s="995"/>
      <c r="JCM2" s="995"/>
      <c r="JCN2" s="995"/>
      <c r="JCO2" s="995"/>
      <c r="JCP2" s="995"/>
      <c r="JCQ2" s="995"/>
      <c r="JCR2" s="995"/>
      <c r="JCS2" s="995"/>
      <c r="JCT2" s="995"/>
      <c r="JCU2" s="995"/>
      <c r="JCV2" s="995"/>
      <c r="JCW2" s="995"/>
      <c r="JCX2" s="995"/>
      <c r="JCY2" s="995"/>
      <c r="JCZ2" s="995"/>
      <c r="JDA2" s="995"/>
      <c r="JDB2" s="995"/>
      <c r="JDC2" s="995"/>
      <c r="JDD2" s="995"/>
      <c r="JDE2" s="995"/>
      <c r="JDF2" s="995"/>
      <c r="JDG2" s="995"/>
      <c r="JDH2" s="995"/>
      <c r="JDI2" s="995"/>
      <c r="JDJ2" s="995"/>
      <c r="JDK2" s="995"/>
      <c r="JDL2" s="995"/>
      <c r="JDM2" s="995"/>
      <c r="JDN2" s="995"/>
      <c r="JDO2" s="995"/>
      <c r="JDP2" s="995"/>
      <c r="JDQ2" s="995"/>
      <c r="JDR2" s="995"/>
      <c r="JDS2" s="995"/>
      <c r="JDT2" s="995"/>
      <c r="JDU2" s="995"/>
      <c r="JDV2" s="995"/>
      <c r="JDW2" s="995"/>
      <c r="JDX2" s="995"/>
      <c r="JDY2" s="995"/>
      <c r="JDZ2" s="995"/>
      <c r="JEA2" s="995"/>
      <c r="JEB2" s="995"/>
      <c r="JEC2" s="995"/>
      <c r="JED2" s="995"/>
      <c r="JEE2" s="995"/>
      <c r="JEF2" s="995"/>
      <c r="JEG2" s="995"/>
      <c r="JEH2" s="995"/>
      <c r="JEI2" s="995"/>
      <c r="JEJ2" s="995"/>
      <c r="JEK2" s="995"/>
      <c r="JEL2" s="995"/>
      <c r="JEM2" s="995"/>
      <c r="JEN2" s="995"/>
      <c r="JEO2" s="995"/>
      <c r="JEP2" s="995"/>
      <c r="JEQ2" s="995"/>
      <c r="JER2" s="995"/>
      <c r="JES2" s="995"/>
      <c r="JET2" s="995"/>
      <c r="JEU2" s="995"/>
      <c r="JEV2" s="995"/>
      <c r="JEW2" s="995"/>
      <c r="JEX2" s="995"/>
      <c r="JEY2" s="995"/>
      <c r="JEZ2" s="995"/>
      <c r="JFA2" s="995"/>
      <c r="JFB2" s="995"/>
      <c r="JFC2" s="995"/>
      <c r="JFD2" s="995"/>
      <c r="JFE2" s="995"/>
      <c r="JFF2" s="995"/>
      <c r="JFG2" s="995"/>
      <c r="JFH2" s="995"/>
      <c r="JFI2" s="995"/>
      <c r="JFJ2" s="995"/>
      <c r="JFK2" s="995"/>
      <c r="JFL2" s="995"/>
      <c r="JFM2" s="995"/>
      <c r="JFN2" s="995"/>
      <c r="JFO2" s="995"/>
      <c r="JFP2" s="995"/>
      <c r="JFQ2" s="995"/>
      <c r="JFR2" s="995"/>
      <c r="JFS2" s="995"/>
      <c r="JFT2" s="995"/>
      <c r="JFU2" s="995"/>
      <c r="JFV2" s="995"/>
      <c r="JFW2" s="995"/>
      <c r="JFX2" s="995"/>
      <c r="JFY2" s="995"/>
      <c r="JFZ2" s="995"/>
      <c r="JGA2" s="995"/>
      <c r="JGB2" s="995"/>
      <c r="JGC2" s="995"/>
      <c r="JGD2" s="995"/>
      <c r="JGE2" s="995"/>
      <c r="JGF2" s="995"/>
      <c r="JGG2" s="995"/>
      <c r="JGH2" s="995"/>
      <c r="JGI2" s="995"/>
      <c r="JGJ2" s="995"/>
      <c r="JGK2" s="995"/>
      <c r="JGL2" s="995"/>
      <c r="JGM2" s="995"/>
      <c r="JGN2" s="995"/>
      <c r="JGO2" s="995"/>
      <c r="JGP2" s="995"/>
      <c r="JGQ2" s="995"/>
      <c r="JGR2" s="995"/>
      <c r="JGS2" s="995"/>
      <c r="JGT2" s="995"/>
      <c r="JGU2" s="995"/>
      <c r="JGV2" s="995"/>
      <c r="JGW2" s="995"/>
      <c r="JGX2" s="995"/>
      <c r="JGY2" s="995"/>
      <c r="JGZ2" s="995"/>
      <c r="JHA2" s="995"/>
      <c r="JHB2" s="995"/>
      <c r="JHC2" s="995"/>
      <c r="JHD2" s="995"/>
      <c r="JHE2" s="995"/>
      <c r="JHF2" s="995"/>
      <c r="JHG2" s="995"/>
      <c r="JHH2" s="995"/>
      <c r="JHI2" s="995"/>
      <c r="JHJ2" s="995"/>
      <c r="JHK2" s="995"/>
      <c r="JHL2" s="995"/>
      <c r="JHM2" s="995"/>
      <c r="JHN2" s="995"/>
      <c r="JHO2" s="995"/>
      <c r="JHP2" s="995"/>
      <c r="JHQ2" s="995"/>
      <c r="JHR2" s="995"/>
      <c r="JHS2" s="995"/>
      <c r="JHT2" s="995"/>
      <c r="JHU2" s="995"/>
      <c r="JHV2" s="995"/>
      <c r="JHW2" s="995"/>
      <c r="JHX2" s="995"/>
      <c r="JHY2" s="995"/>
      <c r="JHZ2" s="995"/>
      <c r="JIA2" s="995"/>
      <c r="JIB2" s="995"/>
      <c r="JIC2" s="995"/>
      <c r="JID2" s="995"/>
      <c r="JIE2" s="995"/>
      <c r="JIF2" s="995"/>
      <c r="JIG2" s="995"/>
      <c r="JIH2" s="995"/>
      <c r="JII2" s="995"/>
      <c r="JIJ2" s="995"/>
      <c r="JIK2" s="995"/>
      <c r="JIL2" s="995"/>
      <c r="JIM2" s="995"/>
      <c r="JIN2" s="995"/>
      <c r="JIO2" s="995"/>
      <c r="JIP2" s="995"/>
      <c r="JIQ2" s="995"/>
      <c r="JIR2" s="995"/>
      <c r="JIS2" s="995"/>
      <c r="JIT2" s="995"/>
      <c r="JIU2" s="995"/>
      <c r="JIV2" s="995"/>
      <c r="JIW2" s="995"/>
      <c r="JIX2" s="995"/>
      <c r="JIY2" s="995"/>
      <c r="JIZ2" s="995"/>
      <c r="JJA2" s="995"/>
      <c r="JJB2" s="995"/>
      <c r="JJC2" s="995"/>
      <c r="JJD2" s="995"/>
      <c r="JJE2" s="995"/>
      <c r="JJF2" s="995"/>
      <c r="JJG2" s="995"/>
      <c r="JJH2" s="995"/>
      <c r="JJI2" s="995"/>
      <c r="JJJ2" s="995"/>
      <c r="JJK2" s="995"/>
      <c r="JJL2" s="995"/>
      <c r="JJM2" s="995"/>
      <c r="JJN2" s="995"/>
      <c r="JJO2" s="995"/>
      <c r="JJP2" s="995"/>
      <c r="JJQ2" s="995"/>
      <c r="JJR2" s="995"/>
      <c r="JJS2" s="995"/>
      <c r="JJT2" s="995"/>
      <c r="JJU2" s="995"/>
      <c r="JJV2" s="995"/>
      <c r="JJW2" s="995"/>
      <c r="JJX2" s="995"/>
      <c r="JJY2" s="995"/>
      <c r="JJZ2" s="995"/>
      <c r="JKA2" s="995"/>
      <c r="JKB2" s="995"/>
      <c r="JKC2" s="995"/>
      <c r="JKD2" s="995"/>
      <c r="JKE2" s="995"/>
      <c r="JKF2" s="995"/>
      <c r="JKG2" s="995"/>
      <c r="JKH2" s="995"/>
      <c r="JKI2" s="995"/>
      <c r="JKJ2" s="995"/>
      <c r="JKK2" s="995"/>
      <c r="JKL2" s="995"/>
      <c r="JKM2" s="995"/>
      <c r="JKN2" s="995"/>
      <c r="JKO2" s="995"/>
      <c r="JKP2" s="995"/>
      <c r="JKQ2" s="995"/>
      <c r="JKR2" s="995"/>
      <c r="JKS2" s="995"/>
      <c r="JKT2" s="995"/>
      <c r="JKU2" s="995"/>
      <c r="JKV2" s="995"/>
      <c r="JKW2" s="995"/>
      <c r="JKX2" s="995"/>
      <c r="JKY2" s="995"/>
      <c r="JKZ2" s="995"/>
      <c r="JLA2" s="995"/>
      <c r="JLB2" s="995"/>
      <c r="JLC2" s="995"/>
      <c r="JLD2" s="995"/>
      <c r="JLE2" s="995"/>
      <c r="JLF2" s="995"/>
      <c r="JLG2" s="995"/>
      <c r="JLH2" s="995"/>
      <c r="JLI2" s="995"/>
      <c r="JLJ2" s="995"/>
      <c r="JLK2" s="995"/>
      <c r="JLL2" s="995"/>
      <c r="JLM2" s="995"/>
      <c r="JLN2" s="995"/>
      <c r="JLO2" s="995"/>
      <c r="JLP2" s="995"/>
      <c r="JLQ2" s="995"/>
      <c r="JLR2" s="995"/>
      <c r="JLS2" s="995"/>
      <c r="JLT2" s="995"/>
      <c r="JLU2" s="995"/>
      <c r="JLV2" s="995"/>
      <c r="JLW2" s="995"/>
      <c r="JLX2" s="995"/>
      <c r="JLY2" s="995"/>
      <c r="JLZ2" s="995"/>
      <c r="JMA2" s="995"/>
      <c r="JMB2" s="995"/>
      <c r="JMC2" s="995"/>
      <c r="JMD2" s="995"/>
      <c r="JME2" s="995"/>
      <c r="JMF2" s="995"/>
      <c r="JMG2" s="995"/>
      <c r="JMH2" s="995"/>
      <c r="JMI2" s="995"/>
      <c r="JMJ2" s="995"/>
      <c r="JMK2" s="995"/>
      <c r="JML2" s="995"/>
      <c r="JMM2" s="995"/>
      <c r="JMN2" s="995"/>
      <c r="JMO2" s="995"/>
      <c r="JMP2" s="995"/>
      <c r="JMQ2" s="995"/>
      <c r="JMR2" s="995"/>
      <c r="JMS2" s="995"/>
      <c r="JMT2" s="995"/>
      <c r="JMU2" s="995"/>
      <c r="JMV2" s="995"/>
      <c r="JMW2" s="995"/>
      <c r="JMX2" s="995"/>
      <c r="JMY2" s="995"/>
      <c r="JMZ2" s="995"/>
      <c r="JNA2" s="995"/>
      <c r="JNB2" s="995"/>
      <c r="JNC2" s="995"/>
      <c r="JND2" s="995"/>
      <c r="JNE2" s="995"/>
      <c r="JNF2" s="995"/>
      <c r="JNG2" s="995"/>
      <c r="JNH2" s="995"/>
      <c r="JNI2" s="995"/>
      <c r="JNJ2" s="995"/>
      <c r="JNK2" s="995"/>
      <c r="JNL2" s="995"/>
      <c r="JNM2" s="995"/>
      <c r="JNN2" s="995"/>
      <c r="JNO2" s="995"/>
      <c r="JNP2" s="995"/>
      <c r="JNQ2" s="995"/>
      <c r="JNR2" s="995"/>
      <c r="JNS2" s="995"/>
      <c r="JNT2" s="995"/>
      <c r="JNU2" s="995"/>
      <c r="JNV2" s="995"/>
      <c r="JNW2" s="995"/>
      <c r="JNX2" s="995"/>
      <c r="JNY2" s="995"/>
      <c r="JNZ2" s="995"/>
      <c r="JOA2" s="995"/>
      <c r="JOB2" s="995"/>
      <c r="JOC2" s="995"/>
      <c r="JOD2" s="995"/>
      <c r="JOE2" s="995"/>
      <c r="JOF2" s="995"/>
      <c r="JOG2" s="995"/>
      <c r="JOH2" s="995"/>
      <c r="JOI2" s="995"/>
      <c r="JOJ2" s="995"/>
      <c r="JOK2" s="995"/>
      <c r="JOL2" s="995"/>
      <c r="JOM2" s="995"/>
      <c r="JON2" s="995"/>
      <c r="JOO2" s="995"/>
      <c r="JOP2" s="995"/>
      <c r="JOQ2" s="995"/>
      <c r="JOR2" s="995"/>
      <c r="JOS2" s="995"/>
      <c r="JOT2" s="995"/>
      <c r="JOU2" s="995"/>
      <c r="JOV2" s="995"/>
      <c r="JOW2" s="995"/>
      <c r="JOX2" s="995"/>
      <c r="JOY2" s="995"/>
      <c r="JOZ2" s="995"/>
      <c r="JPA2" s="995"/>
      <c r="JPB2" s="995"/>
      <c r="JPC2" s="995"/>
      <c r="JPD2" s="995"/>
      <c r="JPE2" s="995"/>
      <c r="JPF2" s="995"/>
      <c r="JPG2" s="995"/>
      <c r="JPH2" s="995"/>
      <c r="JPI2" s="995"/>
      <c r="JPJ2" s="995"/>
      <c r="JPK2" s="995"/>
      <c r="JPL2" s="995"/>
      <c r="JPM2" s="995"/>
      <c r="JPN2" s="995"/>
      <c r="JPO2" s="995"/>
      <c r="JPP2" s="995"/>
      <c r="JPQ2" s="995"/>
      <c r="JPR2" s="995"/>
      <c r="JPS2" s="995"/>
      <c r="JPT2" s="995"/>
      <c r="JPU2" s="995"/>
      <c r="JPV2" s="995"/>
      <c r="JPW2" s="995"/>
      <c r="JPX2" s="995"/>
      <c r="JPY2" s="995"/>
      <c r="JPZ2" s="995"/>
      <c r="JQA2" s="995"/>
      <c r="JQB2" s="995"/>
      <c r="JQC2" s="995"/>
      <c r="JQD2" s="995"/>
      <c r="JQE2" s="995"/>
      <c r="JQF2" s="995"/>
      <c r="JQG2" s="995"/>
      <c r="JQH2" s="995"/>
      <c r="JQI2" s="995"/>
      <c r="JQJ2" s="995"/>
      <c r="JQK2" s="995"/>
      <c r="JQL2" s="995"/>
      <c r="JQM2" s="995"/>
      <c r="JQN2" s="995"/>
      <c r="JQO2" s="995"/>
      <c r="JQP2" s="995"/>
      <c r="JQQ2" s="995"/>
      <c r="JQR2" s="995"/>
      <c r="JQS2" s="995"/>
      <c r="JQT2" s="995"/>
      <c r="JQU2" s="995"/>
      <c r="JQV2" s="995"/>
      <c r="JQW2" s="995"/>
      <c r="JQX2" s="995"/>
      <c r="JQY2" s="995"/>
      <c r="JQZ2" s="995"/>
      <c r="JRA2" s="995"/>
      <c r="JRB2" s="995"/>
      <c r="JRC2" s="995"/>
      <c r="JRD2" s="995"/>
      <c r="JRE2" s="995"/>
      <c r="JRF2" s="995"/>
      <c r="JRG2" s="995"/>
      <c r="JRH2" s="995"/>
      <c r="JRI2" s="995"/>
      <c r="JRJ2" s="995"/>
      <c r="JRK2" s="995"/>
      <c r="JRL2" s="995"/>
      <c r="JRM2" s="995"/>
      <c r="JRN2" s="995"/>
      <c r="JRO2" s="995"/>
      <c r="JRP2" s="995"/>
      <c r="JRQ2" s="995"/>
      <c r="JRR2" s="995"/>
      <c r="JRS2" s="995"/>
      <c r="JRT2" s="995"/>
      <c r="JRU2" s="995"/>
      <c r="JRV2" s="995"/>
      <c r="JRW2" s="995"/>
      <c r="JRX2" s="995"/>
      <c r="JRY2" s="995"/>
      <c r="JRZ2" s="995"/>
      <c r="JSA2" s="995"/>
      <c r="JSB2" s="995"/>
      <c r="JSC2" s="995"/>
      <c r="JSD2" s="995"/>
      <c r="JSE2" s="995"/>
      <c r="JSF2" s="995"/>
      <c r="JSG2" s="995"/>
      <c r="JSH2" s="995"/>
      <c r="JSI2" s="995"/>
      <c r="JSJ2" s="995"/>
      <c r="JSK2" s="995"/>
      <c r="JSL2" s="995"/>
      <c r="JSM2" s="995"/>
      <c r="JSN2" s="995"/>
      <c r="JSO2" s="995"/>
      <c r="JSP2" s="995"/>
      <c r="JSQ2" s="995"/>
      <c r="JSR2" s="995"/>
      <c r="JSS2" s="995"/>
      <c r="JST2" s="995"/>
      <c r="JSU2" s="995"/>
      <c r="JSV2" s="995"/>
      <c r="JSW2" s="995"/>
      <c r="JSX2" s="995"/>
      <c r="JSY2" s="995"/>
      <c r="JSZ2" s="995"/>
      <c r="JTA2" s="995"/>
      <c r="JTB2" s="995"/>
      <c r="JTC2" s="995"/>
      <c r="JTD2" s="995"/>
      <c r="JTE2" s="995"/>
      <c r="JTF2" s="995"/>
      <c r="JTG2" s="995"/>
      <c r="JTH2" s="995"/>
      <c r="JTI2" s="995"/>
      <c r="JTJ2" s="995"/>
      <c r="JTK2" s="995"/>
      <c r="JTL2" s="995"/>
      <c r="JTM2" s="995"/>
      <c r="JTN2" s="995"/>
      <c r="JTO2" s="995"/>
      <c r="JTP2" s="995"/>
      <c r="JTQ2" s="995"/>
      <c r="JTR2" s="995"/>
      <c r="JTS2" s="995"/>
      <c r="JTT2" s="995"/>
      <c r="JTU2" s="995"/>
      <c r="JTV2" s="995"/>
      <c r="JTW2" s="995"/>
      <c r="JTX2" s="995"/>
      <c r="JTY2" s="995"/>
      <c r="JTZ2" s="995"/>
      <c r="JUA2" s="995"/>
      <c r="JUB2" s="995"/>
      <c r="JUC2" s="995"/>
      <c r="JUD2" s="995"/>
      <c r="JUE2" s="995"/>
      <c r="JUF2" s="995"/>
      <c r="JUG2" s="995"/>
      <c r="JUH2" s="995"/>
      <c r="JUI2" s="995"/>
      <c r="JUJ2" s="995"/>
      <c r="JUK2" s="995"/>
      <c r="JUL2" s="995"/>
      <c r="JUM2" s="995"/>
      <c r="JUN2" s="995"/>
      <c r="JUO2" s="995"/>
      <c r="JUP2" s="995"/>
      <c r="JUQ2" s="995"/>
      <c r="JUR2" s="995"/>
      <c r="JUS2" s="995"/>
      <c r="JUT2" s="995"/>
      <c r="JUU2" s="995"/>
      <c r="JUV2" s="995"/>
      <c r="JUW2" s="995"/>
      <c r="JUX2" s="995"/>
      <c r="JUY2" s="995"/>
      <c r="JUZ2" s="995"/>
      <c r="JVA2" s="995"/>
      <c r="JVB2" s="995"/>
      <c r="JVC2" s="995"/>
      <c r="JVD2" s="995"/>
      <c r="JVE2" s="995"/>
      <c r="JVF2" s="995"/>
      <c r="JVG2" s="995"/>
      <c r="JVH2" s="995"/>
      <c r="JVI2" s="995"/>
      <c r="JVJ2" s="995"/>
      <c r="JVK2" s="995"/>
      <c r="JVL2" s="995"/>
      <c r="JVM2" s="995"/>
      <c r="JVN2" s="995"/>
      <c r="JVO2" s="995"/>
      <c r="JVP2" s="995"/>
      <c r="JVQ2" s="995"/>
      <c r="JVR2" s="995"/>
      <c r="JVS2" s="995"/>
      <c r="JVT2" s="995"/>
      <c r="JVU2" s="995"/>
      <c r="JVV2" s="995"/>
      <c r="JVW2" s="995"/>
      <c r="JVX2" s="995"/>
      <c r="JVY2" s="995"/>
      <c r="JVZ2" s="995"/>
      <c r="JWA2" s="995"/>
      <c r="JWB2" s="995"/>
      <c r="JWC2" s="995"/>
      <c r="JWD2" s="995"/>
      <c r="JWE2" s="995"/>
      <c r="JWF2" s="995"/>
      <c r="JWG2" s="995"/>
      <c r="JWH2" s="995"/>
      <c r="JWI2" s="995"/>
      <c r="JWJ2" s="995"/>
      <c r="JWK2" s="995"/>
      <c r="JWL2" s="995"/>
      <c r="JWM2" s="995"/>
      <c r="JWN2" s="995"/>
      <c r="JWO2" s="995"/>
      <c r="JWP2" s="995"/>
      <c r="JWQ2" s="995"/>
      <c r="JWR2" s="995"/>
      <c r="JWS2" s="995"/>
      <c r="JWT2" s="995"/>
      <c r="JWU2" s="995"/>
      <c r="JWV2" s="995"/>
      <c r="JWW2" s="995"/>
      <c r="JWX2" s="995"/>
      <c r="JWY2" s="995"/>
      <c r="JWZ2" s="995"/>
      <c r="JXA2" s="995"/>
      <c r="JXB2" s="995"/>
      <c r="JXC2" s="995"/>
      <c r="JXD2" s="995"/>
      <c r="JXE2" s="995"/>
      <c r="JXF2" s="995"/>
      <c r="JXG2" s="995"/>
      <c r="JXH2" s="995"/>
      <c r="JXI2" s="995"/>
      <c r="JXJ2" s="995"/>
      <c r="JXK2" s="995"/>
      <c r="JXL2" s="995"/>
      <c r="JXM2" s="995"/>
      <c r="JXN2" s="995"/>
      <c r="JXO2" s="995"/>
      <c r="JXP2" s="995"/>
      <c r="JXQ2" s="995"/>
      <c r="JXR2" s="995"/>
      <c r="JXS2" s="995"/>
      <c r="JXT2" s="995"/>
      <c r="JXU2" s="995"/>
      <c r="JXV2" s="995"/>
      <c r="JXW2" s="995"/>
      <c r="JXX2" s="995"/>
      <c r="JXY2" s="995"/>
      <c r="JXZ2" s="995"/>
      <c r="JYA2" s="995"/>
      <c r="JYB2" s="995"/>
      <c r="JYC2" s="995"/>
      <c r="JYD2" s="995"/>
      <c r="JYE2" s="995"/>
      <c r="JYF2" s="995"/>
      <c r="JYG2" s="995"/>
      <c r="JYH2" s="995"/>
      <c r="JYI2" s="995"/>
      <c r="JYJ2" s="995"/>
      <c r="JYK2" s="995"/>
      <c r="JYL2" s="995"/>
      <c r="JYM2" s="995"/>
      <c r="JYN2" s="995"/>
      <c r="JYO2" s="995"/>
      <c r="JYP2" s="995"/>
      <c r="JYQ2" s="995"/>
      <c r="JYR2" s="995"/>
      <c r="JYS2" s="995"/>
      <c r="JYT2" s="995"/>
      <c r="JYU2" s="995"/>
      <c r="JYV2" s="995"/>
      <c r="JYW2" s="995"/>
      <c r="JYX2" s="995"/>
      <c r="JYY2" s="995"/>
      <c r="JYZ2" s="995"/>
      <c r="JZA2" s="995"/>
      <c r="JZB2" s="995"/>
      <c r="JZC2" s="995"/>
      <c r="JZD2" s="995"/>
      <c r="JZE2" s="995"/>
      <c r="JZF2" s="995"/>
      <c r="JZG2" s="995"/>
      <c r="JZH2" s="995"/>
      <c r="JZI2" s="995"/>
      <c r="JZJ2" s="995"/>
      <c r="JZK2" s="995"/>
      <c r="JZL2" s="995"/>
      <c r="JZM2" s="995"/>
      <c r="JZN2" s="995"/>
      <c r="JZO2" s="995"/>
      <c r="JZP2" s="995"/>
      <c r="JZQ2" s="995"/>
      <c r="JZR2" s="995"/>
      <c r="JZS2" s="995"/>
      <c r="JZT2" s="995"/>
      <c r="JZU2" s="995"/>
      <c r="JZV2" s="995"/>
      <c r="JZW2" s="995"/>
      <c r="JZX2" s="995"/>
      <c r="JZY2" s="995"/>
      <c r="JZZ2" s="995"/>
      <c r="KAA2" s="995"/>
      <c r="KAB2" s="995"/>
      <c r="KAC2" s="995"/>
      <c r="KAD2" s="995"/>
      <c r="KAE2" s="995"/>
      <c r="KAF2" s="995"/>
      <c r="KAG2" s="995"/>
      <c r="KAH2" s="995"/>
      <c r="KAI2" s="995"/>
      <c r="KAJ2" s="995"/>
      <c r="KAK2" s="995"/>
      <c r="KAL2" s="995"/>
      <c r="KAM2" s="995"/>
      <c r="KAN2" s="995"/>
      <c r="KAO2" s="995"/>
      <c r="KAP2" s="995"/>
      <c r="KAQ2" s="995"/>
      <c r="KAR2" s="995"/>
      <c r="KAS2" s="995"/>
      <c r="KAT2" s="995"/>
      <c r="KAU2" s="995"/>
      <c r="KAV2" s="995"/>
      <c r="KAW2" s="995"/>
      <c r="KAX2" s="995"/>
      <c r="KAY2" s="995"/>
      <c r="KAZ2" s="995"/>
      <c r="KBA2" s="995"/>
      <c r="KBB2" s="995"/>
      <c r="KBC2" s="995"/>
      <c r="KBD2" s="995"/>
      <c r="KBE2" s="995"/>
      <c r="KBF2" s="995"/>
      <c r="KBG2" s="995"/>
      <c r="KBH2" s="995"/>
      <c r="KBI2" s="995"/>
      <c r="KBJ2" s="995"/>
      <c r="KBK2" s="995"/>
      <c r="KBL2" s="995"/>
      <c r="KBM2" s="995"/>
      <c r="KBN2" s="995"/>
      <c r="KBO2" s="995"/>
      <c r="KBP2" s="995"/>
      <c r="KBQ2" s="995"/>
      <c r="KBR2" s="995"/>
      <c r="KBS2" s="995"/>
      <c r="KBT2" s="995"/>
      <c r="KBU2" s="995"/>
      <c r="KBV2" s="995"/>
      <c r="KBW2" s="995"/>
      <c r="KBX2" s="995"/>
      <c r="KBY2" s="995"/>
      <c r="KBZ2" s="995"/>
      <c r="KCA2" s="995"/>
      <c r="KCB2" s="995"/>
      <c r="KCC2" s="995"/>
      <c r="KCD2" s="995"/>
      <c r="KCE2" s="995"/>
      <c r="KCF2" s="995"/>
      <c r="KCG2" s="995"/>
      <c r="KCH2" s="995"/>
      <c r="KCI2" s="995"/>
      <c r="KCJ2" s="995"/>
      <c r="KCK2" s="995"/>
      <c r="KCL2" s="995"/>
      <c r="KCM2" s="995"/>
      <c r="KCN2" s="995"/>
      <c r="KCO2" s="995"/>
      <c r="KCP2" s="995"/>
      <c r="KCQ2" s="995"/>
      <c r="KCR2" s="995"/>
      <c r="KCS2" s="995"/>
      <c r="KCT2" s="995"/>
      <c r="KCU2" s="995"/>
      <c r="KCV2" s="995"/>
      <c r="KCW2" s="995"/>
      <c r="KCX2" s="995"/>
      <c r="KCY2" s="995"/>
      <c r="KCZ2" s="995"/>
      <c r="KDA2" s="995"/>
      <c r="KDB2" s="995"/>
      <c r="KDC2" s="995"/>
      <c r="KDD2" s="995"/>
      <c r="KDE2" s="995"/>
      <c r="KDF2" s="995"/>
      <c r="KDG2" s="995"/>
      <c r="KDH2" s="995"/>
      <c r="KDI2" s="995"/>
      <c r="KDJ2" s="995"/>
      <c r="KDK2" s="995"/>
      <c r="KDL2" s="995"/>
      <c r="KDM2" s="995"/>
      <c r="KDN2" s="995"/>
      <c r="KDO2" s="995"/>
      <c r="KDP2" s="995"/>
      <c r="KDQ2" s="995"/>
      <c r="KDR2" s="995"/>
      <c r="KDS2" s="995"/>
      <c r="KDT2" s="995"/>
      <c r="KDU2" s="995"/>
      <c r="KDV2" s="995"/>
      <c r="KDW2" s="995"/>
      <c r="KDX2" s="995"/>
      <c r="KDY2" s="995"/>
      <c r="KDZ2" s="995"/>
      <c r="KEA2" s="995"/>
      <c r="KEB2" s="995"/>
      <c r="KEC2" s="995"/>
      <c r="KED2" s="995"/>
      <c r="KEE2" s="995"/>
      <c r="KEF2" s="995"/>
      <c r="KEG2" s="995"/>
      <c r="KEH2" s="995"/>
      <c r="KEI2" s="995"/>
      <c r="KEJ2" s="995"/>
      <c r="KEK2" s="995"/>
      <c r="KEL2" s="995"/>
      <c r="KEM2" s="995"/>
      <c r="KEN2" s="995"/>
      <c r="KEO2" s="995"/>
      <c r="KEP2" s="995"/>
      <c r="KEQ2" s="995"/>
      <c r="KER2" s="995"/>
      <c r="KES2" s="995"/>
      <c r="KET2" s="995"/>
      <c r="KEU2" s="995"/>
      <c r="KEV2" s="995"/>
      <c r="KEW2" s="995"/>
      <c r="KEX2" s="995"/>
      <c r="KEY2" s="995"/>
      <c r="KEZ2" s="995"/>
      <c r="KFA2" s="995"/>
      <c r="KFB2" s="995"/>
      <c r="KFC2" s="995"/>
      <c r="KFD2" s="995"/>
      <c r="KFE2" s="995"/>
      <c r="KFF2" s="995"/>
      <c r="KFG2" s="995"/>
      <c r="KFH2" s="995"/>
      <c r="KFI2" s="995"/>
      <c r="KFJ2" s="995"/>
      <c r="KFK2" s="995"/>
      <c r="KFL2" s="995"/>
      <c r="KFM2" s="995"/>
      <c r="KFN2" s="995"/>
      <c r="KFO2" s="995"/>
      <c r="KFP2" s="995"/>
      <c r="KFQ2" s="995"/>
      <c r="KFR2" s="995"/>
      <c r="KFS2" s="995"/>
      <c r="KFT2" s="995"/>
      <c r="KFU2" s="995"/>
      <c r="KFV2" s="995"/>
      <c r="KFW2" s="995"/>
      <c r="KFX2" s="995"/>
      <c r="KFY2" s="995"/>
      <c r="KFZ2" s="995"/>
      <c r="KGA2" s="995"/>
      <c r="KGB2" s="995"/>
      <c r="KGC2" s="995"/>
      <c r="KGD2" s="995"/>
      <c r="KGE2" s="995"/>
      <c r="KGF2" s="995"/>
      <c r="KGG2" s="995"/>
      <c r="KGH2" s="995"/>
      <c r="KGI2" s="995"/>
      <c r="KGJ2" s="995"/>
      <c r="KGK2" s="995"/>
      <c r="KGL2" s="995"/>
      <c r="KGM2" s="995"/>
      <c r="KGN2" s="995"/>
      <c r="KGO2" s="995"/>
      <c r="KGP2" s="995"/>
      <c r="KGQ2" s="995"/>
      <c r="KGR2" s="995"/>
      <c r="KGS2" s="995"/>
      <c r="KGT2" s="995"/>
      <c r="KGU2" s="995"/>
      <c r="KGV2" s="995"/>
      <c r="KGW2" s="995"/>
      <c r="KGX2" s="995"/>
      <c r="KGY2" s="995"/>
      <c r="KGZ2" s="995"/>
      <c r="KHA2" s="995"/>
      <c r="KHB2" s="995"/>
      <c r="KHC2" s="995"/>
      <c r="KHD2" s="995"/>
      <c r="KHE2" s="995"/>
      <c r="KHF2" s="995"/>
      <c r="KHG2" s="995"/>
      <c r="KHH2" s="995"/>
      <c r="KHI2" s="995"/>
      <c r="KHJ2" s="995"/>
      <c r="KHK2" s="995"/>
      <c r="KHL2" s="995"/>
      <c r="KHM2" s="995"/>
      <c r="KHN2" s="995"/>
      <c r="KHO2" s="995"/>
      <c r="KHP2" s="995"/>
      <c r="KHQ2" s="995"/>
      <c r="KHR2" s="995"/>
      <c r="KHS2" s="995"/>
      <c r="KHT2" s="995"/>
      <c r="KHU2" s="995"/>
      <c r="KHV2" s="995"/>
      <c r="KHW2" s="995"/>
      <c r="KHX2" s="995"/>
      <c r="KHY2" s="995"/>
      <c r="KHZ2" s="995"/>
      <c r="KIA2" s="995"/>
      <c r="KIB2" s="995"/>
      <c r="KIC2" s="995"/>
      <c r="KID2" s="995"/>
      <c r="KIE2" s="995"/>
      <c r="KIF2" s="995"/>
      <c r="KIG2" s="995"/>
      <c r="KIH2" s="995"/>
      <c r="KII2" s="995"/>
      <c r="KIJ2" s="995"/>
      <c r="KIK2" s="995"/>
      <c r="KIL2" s="995"/>
      <c r="KIM2" s="995"/>
      <c r="KIN2" s="995"/>
      <c r="KIO2" s="995"/>
      <c r="KIP2" s="995"/>
      <c r="KIQ2" s="995"/>
      <c r="KIR2" s="995"/>
      <c r="KIS2" s="995"/>
      <c r="KIT2" s="995"/>
      <c r="KIU2" s="995"/>
      <c r="KIV2" s="995"/>
      <c r="KIW2" s="995"/>
      <c r="KIX2" s="995"/>
      <c r="KIY2" s="995"/>
      <c r="KIZ2" s="995"/>
      <c r="KJA2" s="995"/>
      <c r="KJB2" s="995"/>
      <c r="KJC2" s="995"/>
      <c r="KJD2" s="995"/>
      <c r="KJE2" s="995"/>
      <c r="KJF2" s="995"/>
      <c r="KJG2" s="995"/>
      <c r="KJH2" s="995"/>
      <c r="KJI2" s="995"/>
      <c r="KJJ2" s="995"/>
      <c r="KJK2" s="995"/>
      <c r="KJL2" s="995"/>
      <c r="KJM2" s="995"/>
      <c r="KJN2" s="995"/>
      <c r="KJO2" s="995"/>
      <c r="KJP2" s="995"/>
      <c r="KJQ2" s="995"/>
      <c r="KJR2" s="995"/>
      <c r="KJS2" s="995"/>
      <c r="KJT2" s="995"/>
      <c r="KJU2" s="995"/>
      <c r="KJV2" s="995"/>
      <c r="KJW2" s="995"/>
      <c r="KJX2" s="995"/>
      <c r="KJY2" s="995"/>
      <c r="KJZ2" s="995"/>
      <c r="KKA2" s="995"/>
      <c r="KKB2" s="995"/>
      <c r="KKC2" s="995"/>
      <c r="KKD2" s="995"/>
      <c r="KKE2" s="995"/>
      <c r="KKF2" s="995"/>
      <c r="KKG2" s="995"/>
      <c r="KKH2" s="995"/>
      <c r="KKI2" s="995"/>
      <c r="KKJ2" s="995"/>
      <c r="KKK2" s="995"/>
      <c r="KKL2" s="995"/>
      <c r="KKM2" s="995"/>
      <c r="KKN2" s="995"/>
      <c r="KKO2" s="995"/>
      <c r="KKP2" s="995"/>
      <c r="KKQ2" s="995"/>
      <c r="KKR2" s="995"/>
      <c r="KKS2" s="995"/>
      <c r="KKT2" s="995"/>
      <c r="KKU2" s="995"/>
      <c r="KKV2" s="995"/>
      <c r="KKW2" s="995"/>
      <c r="KKX2" s="995"/>
      <c r="KKY2" s="995"/>
      <c r="KKZ2" s="995"/>
      <c r="KLA2" s="995"/>
      <c r="KLB2" s="995"/>
      <c r="KLC2" s="995"/>
      <c r="KLD2" s="995"/>
      <c r="KLE2" s="995"/>
      <c r="KLF2" s="995"/>
      <c r="KLG2" s="995"/>
      <c r="KLH2" s="995"/>
      <c r="KLI2" s="995"/>
      <c r="KLJ2" s="995"/>
      <c r="KLK2" s="995"/>
      <c r="KLL2" s="995"/>
      <c r="KLM2" s="995"/>
      <c r="KLN2" s="995"/>
      <c r="KLO2" s="995"/>
      <c r="KLP2" s="995"/>
      <c r="KLQ2" s="995"/>
      <c r="KLR2" s="995"/>
      <c r="KLS2" s="995"/>
      <c r="KLT2" s="995"/>
      <c r="KLU2" s="995"/>
      <c r="KLV2" s="995"/>
      <c r="KLW2" s="995"/>
      <c r="KLX2" s="995"/>
      <c r="KLY2" s="995"/>
      <c r="KLZ2" s="995"/>
      <c r="KMA2" s="995"/>
      <c r="KMB2" s="995"/>
      <c r="KMC2" s="995"/>
      <c r="KMD2" s="995"/>
      <c r="KME2" s="995"/>
      <c r="KMF2" s="995"/>
      <c r="KMG2" s="995"/>
      <c r="KMH2" s="995"/>
      <c r="KMI2" s="995"/>
      <c r="KMJ2" s="995"/>
      <c r="KMK2" s="995"/>
      <c r="KML2" s="995"/>
      <c r="KMM2" s="995"/>
      <c r="KMN2" s="995"/>
      <c r="KMO2" s="995"/>
      <c r="KMP2" s="995"/>
      <c r="KMQ2" s="995"/>
      <c r="KMR2" s="995"/>
      <c r="KMS2" s="995"/>
      <c r="KMT2" s="995"/>
      <c r="KMU2" s="995"/>
      <c r="KMV2" s="995"/>
      <c r="KMW2" s="995"/>
      <c r="KMX2" s="995"/>
      <c r="KMY2" s="995"/>
      <c r="KMZ2" s="995"/>
      <c r="KNA2" s="995"/>
      <c r="KNB2" s="995"/>
      <c r="KNC2" s="995"/>
      <c r="KND2" s="995"/>
      <c r="KNE2" s="995"/>
      <c r="KNF2" s="995"/>
      <c r="KNG2" s="995"/>
      <c r="KNH2" s="995"/>
      <c r="KNI2" s="995"/>
      <c r="KNJ2" s="995"/>
      <c r="KNK2" s="995"/>
      <c r="KNL2" s="995"/>
      <c r="KNM2" s="995"/>
      <c r="KNN2" s="995"/>
      <c r="KNO2" s="995"/>
      <c r="KNP2" s="995"/>
      <c r="KNQ2" s="995"/>
      <c r="KNR2" s="995"/>
      <c r="KNS2" s="995"/>
      <c r="KNT2" s="995"/>
      <c r="KNU2" s="995"/>
      <c r="KNV2" s="995"/>
      <c r="KNW2" s="995"/>
      <c r="KNX2" s="995"/>
      <c r="KNY2" s="995"/>
      <c r="KNZ2" s="995"/>
      <c r="KOA2" s="995"/>
      <c r="KOB2" s="995"/>
      <c r="KOC2" s="995"/>
      <c r="KOD2" s="995"/>
      <c r="KOE2" s="995"/>
      <c r="KOF2" s="995"/>
      <c r="KOG2" s="995"/>
      <c r="KOH2" s="995"/>
      <c r="KOI2" s="995"/>
      <c r="KOJ2" s="995"/>
      <c r="KOK2" s="995"/>
      <c r="KOL2" s="995"/>
      <c r="KOM2" s="995"/>
      <c r="KON2" s="995"/>
      <c r="KOO2" s="995"/>
      <c r="KOP2" s="995"/>
      <c r="KOQ2" s="995"/>
      <c r="KOR2" s="995"/>
      <c r="KOS2" s="995"/>
      <c r="KOT2" s="995"/>
      <c r="KOU2" s="995"/>
      <c r="KOV2" s="995"/>
      <c r="KOW2" s="995"/>
      <c r="KOX2" s="995"/>
      <c r="KOY2" s="995"/>
      <c r="KOZ2" s="995"/>
      <c r="KPA2" s="995"/>
      <c r="KPB2" s="995"/>
      <c r="KPC2" s="995"/>
      <c r="KPD2" s="995"/>
      <c r="KPE2" s="995"/>
      <c r="KPF2" s="995"/>
      <c r="KPG2" s="995"/>
      <c r="KPH2" s="995"/>
      <c r="KPI2" s="995"/>
      <c r="KPJ2" s="995"/>
      <c r="KPK2" s="995"/>
      <c r="KPL2" s="995"/>
      <c r="KPM2" s="995"/>
      <c r="KPN2" s="995"/>
      <c r="KPO2" s="995"/>
      <c r="KPP2" s="995"/>
      <c r="KPQ2" s="995"/>
      <c r="KPR2" s="995"/>
      <c r="KPS2" s="995"/>
      <c r="KPT2" s="995"/>
      <c r="KPU2" s="995"/>
      <c r="KPV2" s="995"/>
      <c r="KPW2" s="995"/>
      <c r="KPX2" s="995"/>
      <c r="KPY2" s="995"/>
      <c r="KPZ2" s="995"/>
      <c r="KQA2" s="995"/>
      <c r="KQB2" s="995"/>
      <c r="KQC2" s="995"/>
      <c r="KQD2" s="995"/>
      <c r="KQE2" s="995"/>
      <c r="KQF2" s="995"/>
      <c r="KQG2" s="995"/>
      <c r="KQH2" s="995"/>
      <c r="KQI2" s="995"/>
      <c r="KQJ2" s="995"/>
      <c r="KQK2" s="995"/>
      <c r="KQL2" s="995"/>
      <c r="KQM2" s="995"/>
      <c r="KQN2" s="995"/>
      <c r="KQO2" s="995"/>
      <c r="KQP2" s="995"/>
      <c r="KQQ2" s="995"/>
      <c r="KQR2" s="995"/>
      <c r="KQS2" s="995"/>
      <c r="KQT2" s="995"/>
      <c r="KQU2" s="995"/>
      <c r="KQV2" s="995"/>
      <c r="KQW2" s="995"/>
      <c r="KQX2" s="995"/>
      <c r="KQY2" s="995"/>
      <c r="KQZ2" s="995"/>
      <c r="KRA2" s="995"/>
      <c r="KRB2" s="995"/>
      <c r="KRC2" s="995"/>
      <c r="KRD2" s="995"/>
      <c r="KRE2" s="995"/>
      <c r="KRF2" s="995"/>
      <c r="KRG2" s="995"/>
      <c r="KRH2" s="995"/>
      <c r="KRI2" s="995"/>
      <c r="KRJ2" s="995"/>
      <c r="KRK2" s="995"/>
      <c r="KRL2" s="995"/>
      <c r="KRM2" s="995"/>
      <c r="KRN2" s="995"/>
      <c r="KRO2" s="995"/>
      <c r="KRP2" s="995"/>
      <c r="KRQ2" s="995"/>
      <c r="KRR2" s="995"/>
      <c r="KRS2" s="995"/>
      <c r="KRT2" s="995"/>
      <c r="KRU2" s="995"/>
      <c r="KRV2" s="995"/>
      <c r="KRW2" s="995"/>
      <c r="KRX2" s="995"/>
      <c r="KRY2" s="995"/>
      <c r="KRZ2" s="995"/>
      <c r="KSA2" s="995"/>
      <c r="KSB2" s="995"/>
      <c r="KSC2" s="995"/>
      <c r="KSD2" s="995"/>
      <c r="KSE2" s="995"/>
      <c r="KSF2" s="995"/>
      <c r="KSG2" s="995"/>
      <c r="KSH2" s="995"/>
      <c r="KSI2" s="995"/>
      <c r="KSJ2" s="995"/>
      <c r="KSK2" s="995"/>
      <c r="KSL2" s="995"/>
      <c r="KSM2" s="995"/>
      <c r="KSN2" s="995"/>
      <c r="KSO2" s="995"/>
      <c r="KSP2" s="995"/>
      <c r="KSQ2" s="995"/>
      <c r="KSR2" s="995"/>
      <c r="KSS2" s="995"/>
      <c r="KST2" s="995"/>
      <c r="KSU2" s="995"/>
      <c r="KSV2" s="995"/>
      <c r="KSW2" s="995"/>
      <c r="KSX2" s="995"/>
      <c r="KSY2" s="995"/>
      <c r="KSZ2" s="995"/>
      <c r="KTA2" s="995"/>
      <c r="KTB2" s="995"/>
      <c r="KTC2" s="995"/>
      <c r="KTD2" s="995"/>
      <c r="KTE2" s="995"/>
      <c r="KTF2" s="995"/>
      <c r="KTG2" s="995"/>
      <c r="KTH2" s="995"/>
      <c r="KTI2" s="995"/>
      <c r="KTJ2" s="995"/>
      <c r="KTK2" s="995"/>
      <c r="KTL2" s="995"/>
      <c r="KTM2" s="995"/>
      <c r="KTN2" s="995"/>
      <c r="KTO2" s="995"/>
      <c r="KTP2" s="995"/>
      <c r="KTQ2" s="995"/>
      <c r="KTR2" s="995"/>
      <c r="KTS2" s="995"/>
      <c r="KTT2" s="995"/>
      <c r="KTU2" s="995"/>
      <c r="KTV2" s="995"/>
      <c r="KTW2" s="995"/>
      <c r="KTX2" s="995"/>
      <c r="KTY2" s="995"/>
      <c r="KTZ2" s="995"/>
      <c r="KUA2" s="995"/>
      <c r="KUB2" s="995"/>
      <c r="KUC2" s="995"/>
      <c r="KUD2" s="995"/>
      <c r="KUE2" s="995"/>
      <c r="KUF2" s="995"/>
      <c r="KUG2" s="995"/>
      <c r="KUH2" s="995"/>
      <c r="KUI2" s="995"/>
      <c r="KUJ2" s="995"/>
      <c r="KUK2" s="995"/>
      <c r="KUL2" s="995"/>
      <c r="KUM2" s="995"/>
      <c r="KUN2" s="995"/>
      <c r="KUO2" s="995"/>
      <c r="KUP2" s="995"/>
      <c r="KUQ2" s="995"/>
      <c r="KUR2" s="995"/>
      <c r="KUS2" s="995"/>
      <c r="KUT2" s="995"/>
      <c r="KUU2" s="995"/>
      <c r="KUV2" s="995"/>
      <c r="KUW2" s="995"/>
      <c r="KUX2" s="995"/>
      <c r="KUY2" s="995"/>
      <c r="KUZ2" s="995"/>
      <c r="KVA2" s="995"/>
      <c r="KVB2" s="995"/>
      <c r="KVC2" s="995"/>
      <c r="KVD2" s="995"/>
      <c r="KVE2" s="995"/>
      <c r="KVF2" s="995"/>
      <c r="KVG2" s="995"/>
      <c r="KVH2" s="995"/>
      <c r="KVI2" s="995"/>
      <c r="KVJ2" s="995"/>
      <c r="KVK2" s="995"/>
      <c r="KVL2" s="995"/>
      <c r="KVM2" s="995"/>
      <c r="KVN2" s="995"/>
      <c r="KVO2" s="995"/>
      <c r="KVP2" s="995"/>
      <c r="KVQ2" s="995"/>
      <c r="KVR2" s="995"/>
      <c r="KVS2" s="995"/>
      <c r="KVT2" s="995"/>
      <c r="KVU2" s="995"/>
      <c r="KVV2" s="995"/>
      <c r="KVW2" s="995"/>
      <c r="KVX2" s="995"/>
      <c r="KVY2" s="995"/>
      <c r="KVZ2" s="995"/>
      <c r="KWA2" s="995"/>
      <c r="KWB2" s="995"/>
      <c r="KWC2" s="995"/>
      <c r="KWD2" s="995"/>
      <c r="KWE2" s="995"/>
      <c r="KWF2" s="995"/>
      <c r="KWG2" s="995"/>
      <c r="KWH2" s="995"/>
      <c r="KWI2" s="995"/>
      <c r="KWJ2" s="995"/>
      <c r="KWK2" s="995"/>
      <c r="KWL2" s="995"/>
      <c r="KWM2" s="995"/>
      <c r="KWN2" s="995"/>
      <c r="KWO2" s="995"/>
      <c r="KWP2" s="995"/>
      <c r="KWQ2" s="995"/>
      <c r="KWR2" s="995"/>
      <c r="KWS2" s="995"/>
      <c r="KWT2" s="995"/>
      <c r="KWU2" s="995"/>
      <c r="KWV2" s="995"/>
      <c r="KWW2" s="995"/>
      <c r="KWX2" s="995"/>
      <c r="KWY2" s="995"/>
      <c r="KWZ2" s="995"/>
      <c r="KXA2" s="995"/>
      <c r="KXB2" s="995"/>
      <c r="KXC2" s="995"/>
      <c r="KXD2" s="995"/>
      <c r="KXE2" s="995"/>
      <c r="KXF2" s="995"/>
      <c r="KXG2" s="995"/>
      <c r="KXH2" s="995"/>
      <c r="KXI2" s="995"/>
      <c r="KXJ2" s="995"/>
      <c r="KXK2" s="995"/>
      <c r="KXL2" s="995"/>
      <c r="KXM2" s="995"/>
      <c r="KXN2" s="995"/>
      <c r="KXO2" s="995"/>
      <c r="KXP2" s="995"/>
      <c r="KXQ2" s="995"/>
      <c r="KXR2" s="995"/>
      <c r="KXS2" s="995"/>
      <c r="KXT2" s="995"/>
      <c r="KXU2" s="995"/>
      <c r="KXV2" s="995"/>
      <c r="KXW2" s="995"/>
      <c r="KXX2" s="995"/>
      <c r="KXY2" s="995"/>
      <c r="KXZ2" s="995"/>
      <c r="KYA2" s="995"/>
      <c r="KYB2" s="995"/>
      <c r="KYC2" s="995"/>
      <c r="KYD2" s="995"/>
      <c r="KYE2" s="995"/>
      <c r="KYF2" s="995"/>
      <c r="KYG2" s="995"/>
      <c r="KYH2" s="995"/>
      <c r="KYI2" s="995"/>
      <c r="KYJ2" s="995"/>
      <c r="KYK2" s="995"/>
      <c r="KYL2" s="995"/>
      <c r="KYM2" s="995"/>
      <c r="KYN2" s="995"/>
      <c r="KYO2" s="995"/>
      <c r="KYP2" s="995"/>
      <c r="KYQ2" s="995"/>
      <c r="KYR2" s="995"/>
      <c r="KYS2" s="995"/>
      <c r="KYT2" s="995"/>
      <c r="KYU2" s="995"/>
      <c r="KYV2" s="995"/>
      <c r="KYW2" s="995"/>
      <c r="KYX2" s="995"/>
      <c r="KYY2" s="995"/>
      <c r="KYZ2" s="995"/>
      <c r="KZA2" s="995"/>
      <c r="KZB2" s="995"/>
      <c r="KZC2" s="995"/>
      <c r="KZD2" s="995"/>
      <c r="KZE2" s="995"/>
      <c r="KZF2" s="995"/>
      <c r="KZG2" s="995"/>
      <c r="KZH2" s="995"/>
      <c r="KZI2" s="995"/>
      <c r="KZJ2" s="995"/>
      <c r="KZK2" s="995"/>
      <c r="KZL2" s="995"/>
      <c r="KZM2" s="995"/>
      <c r="KZN2" s="995"/>
      <c r="KZO2" s="995"/>
      <c r="KZP2" s="995"/>
      <c r="KZQ2" s="995"/>
      <c r="KZR2" s="995"/>
      <c r="KZS2" s="995"/>
      <c r="KZT2" s="995"/>
      <c r="KZU2" s="995"/>
      <c r="KZV2" s="995"/>
      <c r="KZW2" s="995"/>
      <c r="KZX2" s="995"/>
      <c r="KZY2" s="995"/>
      <c r="KZZ2" s="995"/>
      <c r="LAA2" s="995"/>
      <c r="LAB2" s="995"/>
      <c r="LAC2" s="995"/>
      <c r="LAD2" s="995"/>
      <c r="LAE2" s="995"/>
      <c r="LAF2" s="995"/>
      <c r="LAG2" s="995"/>
      <c r="LAH2" s="995"/>
      <c r="LAI2" s="995"/>
      <c r="LAJ2" s="995"/>
      <c r="LAK2" s="995"/>
      <c r="LAL2" s="995"/>
      <c r="LAM2" s="995"/>
      <c r="LAN2" s="995"/>
      <c r="LAO2" s="995"/>
      <c r="LAP2" s="995"/>
      <c r="LAQ2" s="995"/>
      <c r="LAR2" s="995"/>
      <c r="LAS2" s="995"/>
      <c r="LAT2" s="995"/>
      <c r="LAU2" s="995"/>
      <c r="LAV2" s="995"/>
      <c r="LAW2" s="995"/>
      <c r="LAX2" s="995"/>
      <c r="LAY2" s="995"/>
      <c r="LAZ2" s="995"/>
      <c r="LBA2" s="995"/>
      <c r="LBB2" s="995"/>
      <c r="LBC2" s="995"/>
      <c r="LBD2" s="995"/>
      <c r="LBE2" s="995"/>
      <c r="LBF2" s="995"/>
      <c r="LBG2" s="995"/>
      <c r="LBH2" s="995"/>
      <c r="LBI2" s="995"/>
      <c r="LBJ2" s="995"/>
      <c r="LBK2" s="995"/>
      <c r="LBL2" s="995"/>
      <c r="LBM2" s="995"/>
      <c r="LBN2" s="995"/>
      <c r="LBO2" s="995"/>
      <c r="LBP2" s="995"/>
      <c r="LBQ2" s="995"/>
      <c r="LBR2" s="995"/>
      <c r="LBS2" s="995"/>
      <c r="LBT2" s="995"/>
      <c r="LBU2" s="995"/>
      <c r="LBV2" s="995"/>
      <c r="LBW2" s="995"/>
      <c r="LBX2" s="995"/>
      <c r="LBY2" s="995"/>
      <c r="LBZ2" s="995"/>
      <c r="LCA2" s="995"/>
      <c r="LCB2" s="995"/>
      <c r="LCC2" s="995"/>
      <c r="LCD2" s="995"/>
      <c r="LCE2" s="995"/>
      <c r="LCF2" s="995"/>
      <c r="LCG2" s="995"/>
      <c r="LCH2" s="995"/>
      <c r="LCI2" s="995"/>
      <c r="LCJ2" s="995"/>
      <c r="LCK2" s="995"/>
      <c r="LCL2" s="995"/>
      <c r="LCM2" s="995"/>
      <c r="LCN2" s="995"/>
      <c r="LCO2" s="995"/>
      <c r="LCP2" s="995"/>
      <c r="LCQ2" s="995"/>
      <c r="LCR2" s="995"/>
      <c r="LCS2" s="995"/>
      <c r="LCT2" s="995"/>
      <c r="LCU2" s="995"/>
      <c r="LCV2" s="995"/>
      <c r="LCW2" s="995"/>
      <c r="LCX2" s="995"/>
      <c r="LCY2" s="995"/>
      <c r="LCZ2" s="995"/>
      <c r="LDA2" s="995"/>
      <c r="LDB2" s="995"/>
      <c r="LDC2" s="995"/>
      <c r="LDD2" s="995"/>
      <c r="LDE2" s="995"/>
      <c r="LDF2" s="995"/>
      <c r="LDG2" s="995"/>
      <c r="LDH2" s="995"/>
      <c r="LDI2" s="995"/>
      <c r="LDJ2" s="995"/>
      <c r="LDK2" s="995"/>
      <c r="LDL2" s="995"/>
      <c r="LDM2" s="995"/>
      <c r="LDN2" s="995"/>
      <c r="LDO2" s="995"/>
      <c r="LDP2" s="995"/>
      <c r="LDQ2" s="995"/>
      <c r="LDR2" s="995"/>
      <c r="LDS2" s="995"/>
      <c r="LDT2" s="995"/>
      <c r="LDU2" s="995"/>
      <c r="LDV2" s="995"/>
      <c r="LDW2" s="995"/>
      <c r="LDX2" s="995"/>
      <c r="LDY2" s="995"/>
      <c r="LDZ2" s="995"/>
      <c r="LEA2" s="995"/>
      <c r="LEB2" s="995"/>
      <c r="LEC2" s="995"/>
      <c r="LED2" s="995"/>
      <c r="LEE2" s="995"/>
      <c r="LEF2" s="995"/>
      <c r="LEG2" s="995"/>
      <c r="LEH2" s="995"/>
      <c r="LEI2" s="995"/>
      <c r="LEJ2" s="995"/>
      <c r="LEK2" s="995"/>
      <c r="LEL2" s="995"/>
      <c r="LEM2" s="995"/>
      <c r="LEN2" s="995"/>
      <c r="LEO2" s="995"/>
      <c r="LEP2" s="995"/>
      <c r="LEQ2" s="995"/>
      <c r="LER2" s="995"/>
      <c r="LES2" s="995"/>
      <c r="LET2" s="995"/>
      <c r="LEU2" s="995"/>
      <c r="LEV2" s="995"/>
      <c r="LEW2" s="995"/>
      <c r="LEX2" s="995"/>
      <c r="LEY2" s="995"/>
      <c r="LEZ2" s="995"/>
      <c r="LFA2" s="995"/>
      <c r="LFB2" s="995"/>
      <c r="LFC2" s="995"/>
      <c r="LFD2" s="995"/>
      <c r="LFE2" s="995"/>
      <c r="LFF2" s="995"/>
      <c r="LFG2" s="995"/>
      <c r="LFH2" s="995"/>
      <c r="LFI2" s="995"/>
      <c r="LFJ2" s="995"/>
      <c r="LFK2" s="995"/>
      <c r="LFL2" s="995"/>
      <c r="LFM2" s="995"/>
      <c r="LFN2" s="995"/>
      <c r="LFO2" s="995"/>
      <c r="LFP2" s="995"/>
      <c r="LFQ2" s="995"/>
      <c r="LFR2" s="995"/>
      <c r="LFS2" s="995"/>
      <c r="LFT2" s="995"/>
      <c r="LFU2" s="995"/>
      <c r="LFV2" s="995"/>
      <c r="LFW2" s="995"/>
      <c r="LFX2" s="995"/>
      <c r="LFY2" s="995"/>
      <c r="LFZ2" s="995"/>
      <c r="LGA2" s="995"/>
      <c r="LGB2" s="995"/>
      <c r="LGC2" s="995"/>
      <c r="LGD2" s="995"/>
      <c r="LGE2" s="995"/>
      <c r="LGF2" s="995"/>
      <c r="LGG2" s="995"/>
      <c r="LGH2" s="995"/>
      <c r="LGI2" s="995"/>
      <c r="LGJ2" s="995"/>
      <c r="LGK2" s="995"/>
      <c r="LGL2" s="995"/>
      <c r="LGM2" s="995"/>
      <c r="LGN2" s="995"/>
      <c r="LGO2" s="995"/>
      <c r="LGP2" s="995"/>
      <c r="LGQ2" s="995"/>
      <c r="LGR2" s="995"/>
      <c r="LGS2" s="995"/>
      <c r="LGT2" s="995"/>
      <c r="LGU2" s="995"/>
      <c r="LGV2" s="995"/>
      <c r="LGW2" s="995"/>
      <c r="LGX2" s="995"/>
      <c r="LGY2" s="995"/>
      <c r="LGZ2" s="995"/>
      <c r="LHA2" s="995"/>
      <c r="LHB2" s="995"/>
      <c r="LHC2" s="995"/>
      <c r="LHD2" s="995"/>
      <c r="LHE2" s="995"/>
      <c r="LHF2" s="995"/>
      <c r="LHG2" s="995"/>
      <c r="LHH2" s="995"/>
      <c r="LHI2" s="995"/>
      <c r="LHJ2" s="995"/>
      <c r="LHK2" s="995"/>
      <c r="LHL2" s="995"/>
      <c r="LHM2" s="995"/>
      <c r="LHN2" s="995"/>
      <c r="LHO2" s="995"/>
      <c r="LHP2" s="995"/>
      <c r="LHQ2" s="995"/>
      <c r="LHR2" s="995"/>
      <c r="LHS2" s="995"/>
      <c r="LHT2" s="995"/>
      <c r="LHU2" s="995"/>
      <c r="LHV2" s="995"/>
      <c r="LHW2" s="995"/>
      <c r="LHX2" s="995"/>
      <c r="LHY2" s="995"/>
      <c r="LHZ2" s="995"/>
      <c r="LIA2" s="995"/>
      <c r="LIB2" s="995"/>
      <c r="LIC2" s="995"/>
      <c r="LID2" s="995"/>
      <c r="LIE2" s="995"/>
      <c r="LIF2" s="995"/>
      <c r="LIG2" s="995"/>
      <c r="LIH2" s="995"/>
      <c r="LII2" s="995"/>
      <c r="LIJ2" s="995"/>
      <c r="LIK2" s="995"/>
      <c r="LIL2" s="995"/>
      <c r="LIM2" s="995"/>
      <c r="LIN2" s="995"/>
      <c r="LIO2" s="995"/>
      <c r="LIP2" s="995"/>
      <c r="LIQ2" s="995"/>
      <c r="LIR2" s="995"/>
      <c r="LIS2" s="995"/>
      <c r="LIT2" s="995"/>
      <c r="LIU2" s="995"/>
      <c r="LIV2" s="995"/>
      <c r="LIW2" s="995"/>
      <c r="LIX2" s="995"/>
      <c r="LIY2" s="995"/>
      <c r="LIZ2" s="995"/>
      <c r="LJA2" s="995"/>
      <c r="LJB2" s="995"/>
      <c r="LJC2" s="995"/>
      <c r="LJD2" s="995"/>
      <c r="LJE2" s="995"/>
      <c r="LJF2" s="995"/>
      <c r="LJG2" s="995"/>
      <c r="LJH2" s="995"/>
      <c r="LJI2" s="995"/>
      <c r="LJJ2" s="995"/>
      <c r="LJK2" s="995"/>
      <c r="LJL2" s="995"/>
      <c r="LJM2" s="995"/>
      <c r="LJN2" s="995"/>
      <c r="LJO2" s="995"/>
      <c r="LJP2" s="995"/>
      <c r="LJQ2" s="995"/>
      <c r="LJR2" s="995"/>
      <c r="LJS2" s="995"/>
      <c r="LJT2" s="995"/>
      <c r="LJU2" s="995"/>
      <c r="LJV2" s="995"/>
      <c r="LJW2" s="995"/>
      <c r="LJX2" s="995"/>
      <c r="LJY2" s="995"/>
      <c r="LJZ2" s="995"/>
      <c r="LKA2" s="995"/>
      <c r="LKB2" s="995"/>
      <c r="LKC2" s="995"/>
      <c r="LKD2" s="995"/>
      <c r="LKE2" s="995"/>
      <c r="LKF2" s="995"/>
      <c r="LKG2" s="995"/>
      <c r="LKH2" s="995"/>
      <c r="LKI2" s="995"/>
      <c r="LKJ2" s="995"/>
      <c r="LKK2" s="995"/>
      <c r="LKL2" s="995"/>
      <c r="LKM2" s="995"/>
      <c r="LKN2" s="995"/>
      <c r="LKO2" s="995"/>
      <c r="LKP2" s="995"/>
      <c r="LKQ2" s="995"/>
      <c r="LKR2" s="995"/>
      <c r="LKS2" s="995"/>
      <c r="LKT2" s="995"/>
      <c r="LKU2" s="995"/>
      <c r="LKV2" s="995"/>
      <c r="LKW2" s="995"/>
      <c r="LKX2" s="995"/>
      <c r="LKY2" s="995"/>
      <c r="LKZ2" s="995"/>
      <c r="LLA2" s="995"/>
      <c r="LLB2" s="995"/>
      <c r="LLC2" s="995"/>
      <c r="LLD2" s="995"/>
      <c r="LLE2" s="995"/>
      <c r="LLF2" s="995"/>
      <c r="LLG2" s="995"/>
      <c r="LLH2" s="995"/>
      <c r="LLI2" s="995"/>
      <c r="LLJ2" s="995"/>
      <c r="LLK2" s="995"/>
      <c r="LLL2" s="995"/>
      <c r="LLM2" s="995"/>
      <c r="LLN2" s="995"/>
      <c r="LLO2" s="995"/>
      <c r="LLP2" s="995"/>
      <c r="LLQ2" s="995"/>
      <c r="LLR2" s="995"/>
      <c r="LLS2" s="995"/>
      <c r="LLT2" s="995"/>
      <c r="LLU2" s="995"/>
      <c r="LLV2" s="995"/>
      <c r="LLW2" s="995"/>
      <c r="LLX2" s="995"/>
      <c r="LLY2" s="995"/>
      <c r="LLZ2" s="995"/>
      <c r="LMA2" s="995"/>
      <c r="LMB2" s="995"/>
      <c r="LMC2" s="995"/>
      <c r="LMD2" s="995"/>
      <c r="LME2" s="995"/>
      <c r="LMF2" s="995"/>
      <c r="LMG2" s="995"/>
      <c r="LMH2" s="995"/>
      <c r="LMI2" s="995"/>
      <c r="LMJ2" s="995"/>
      <c r="LMK2" s="995"/>
      <c r="LML2" s="995"/>
      <c r="LMM2" s="995"/>
      <c r="LMN2" s="995"/>
      <c r="LMO2" s="995"/>
      <c r="LMP2" s="995"/>
      <c r="LMQ2" s="995"/>
      <c r="LMR2" s="995"/>
      <c r="LMS2" s="995"/>
      <c r="LMT2" s="995"/>
      <c r="LMU2" s="995"/>
      <c r="LMV2" s="995"/>
      <c r="LMW2" s="995"/>
      <c r="LMX2" s="995"/>
      <c r="LMY2" s="995"/>
      <c r="LMZ2" s="995"/>
      <c r="LNA2" s="995"/>
      <c r="LNB2" s="995"/>
      <c r="LNC2" s="995"/>
      <c r="LND2" s="995"/>
      <c r="LNE2" s="995"/>
      <c r="LNF2" s="995"/>
      <c r="LNG2" s="995"/>
      <c r="LNH2" s="995"/>
      <c r="LNI2" s="995"/>
      <c r="LNJ2" s="995"/>
      <c r="LNK2" s="995"/>
      <c r="LNL2" s="995"/>
      <c r="LNM2" s="995"/>
      <c r="LNN2" s="995"/>
      <c r="LNO2" s="995"/>
      <c r="LNP2" s="995"/>
      <c r="LNQ2" s="995"/>
      <c r="LNR2" s="995"/>
      <c r="LNS2" s="995"/>
      <c r="LNT2" s="995"/>
      <c r="LNU2" s="995"/>
      <c r="LNV2" s="995"/>
      <c r="LNW2" s="995"/>
      <c r="LNX2" s="995"/>
      <c r="LNY2" s="995"/>
      <c r="LNZ2" s="995"/>
      <c r="LOA2" s="995"/>
      <c r="LOB2" s="995"/>
      <c r="LOC2" s="995"/>
      <c r="LOD2" s="995"/>
      <c r="LOE2" s="995"/>
      <c r="LOF2" s="995"/>
      <c r="LOG2" s="995"/>
      <c r="LOH2" s="995"/>
      <c r="LOI2" s="995"/>
      <c r="LOJ2" s="995"/>
      <c r="LOK2" s="995"/>
      <c r="LOL2" s="995"/>
      <c r="LOM2" s="995"/>
      <c r="LON2" s="995"/>
      <c r="LOO2" s="995"/>
      <c r="LOP2" s="995"/>
      <c r="LOQ2" s="995"/>
      <c r="LOR2" s="995"/>
      <c r="LOS2" s="995"/>
      <c r="LOT2" s="995"/>
      <c r="LOU2" s="995"/>
      <c r="LOV2" s="995"/>
      <c r="LOW2" s="995"/>
      <c r="LOX2" s="995"/>
      <c r="LOY2" s="995"/>
      <c r="LOZ2" s="995"/>
      <c r="LPA2" s="995"/>
      <c r="LPB2" s="995"/>
      <c r="LPC2" s="995"/>
      <c r="LPD2" s="995"/>
      <c r="LPE2" s="995"/>
      <c r="LPF2" s="995"/>
      <c r="LPG2" s="995"/>
      <c r="LPH2" s="995"/>
      <c r="LPI2" s="995"/>
      <c r="LPJ2" s="995"/>
      <c r="LPK2" s="995"/>
      <c r="LPL2" s="995"/>
      <c r="LPM2" s="995"/>
      <c r="LPN2" s="995"/>
      <c r="LPO2" s="995"/>
      <c r="LPP2" s="995"/>
      <c r="LPQ2" s="995"/>
      <c r="LPR2" s="995"/>
      <c r="LPS2" s="995"/>
      <c r="LPT2" s="995"/>
      <c r="LPU2" s="995"/>
      <c r="LPV2" s="995"/>
      <c r="LPW2" s="995"/>
      <c r="LPX2" s="995"/>
      <c r="LPY2" s="995"/>
      <c r="LPZ2" s="995"/>
      <c r="LQA2" s="995"/>
      <c r="LQB2" s="995"/>
      <c r="LQC2" s="995"/>
      <c r="LQD2" s="995"/>
      <c r="LQE2" s="995"/>
      <c r="LQF2" s="995"/>
      <c r="LQG2" s="995"/>
      <c r="LQH2" s="995"/>
      <c r="LQI2" s="995"/>
      <c r="LQJ2" s="995"/>
      <c r="LQK2" s="995"/>
      <c r="LQL2" s="995"/>
      <c r="LQM2" s="995"/>
      <c r="LQN2" s="995"/>
      <c r="LQO2" s="995"/>
      <c r="LQP2" s="995"/>
      <c r="LQQ2" s="995"/>
      <c r="LQR2" s="995"/>
      <c r="LQS2" s="995"/>
      <c r="LQT2" s="995"/>
      <c r="LQU2" s="995"/>
      <c r="LQV2" s="995"/>
      <c r="LQW2" s="995"/>
      <c r="LQX2" s="995"/>
      <c r="LQY2" s="995"/>
      <c r="LQZ2" s="995"/>
      <c r="LRA2" s="995"/>
      <c r="LRB2" s="995"/>
      <c r="LRC2" s="995"/>
      <c r="LRD2" s="995"/>
      <c r="LRE2" s="995"/>
      <c r="LRF2" s="995"/>
      <c r="LRG2" s="995"/>
      <c r="LRH2" s="995"/>
      <c r="LRI2" s="995"/>
      <c r="LRJ2" s="995"/>
      <c r="LRK2" s="995"/>
      <c r="LRL2" s="995"/>
      <c r="LRM2" s="995"/>
      <c r="LRN2" s="995"/>
      <c r="LRO2" s="995"/>
      <c r="LRP2" s="995"/>
      <c r="LRQ2" s="995"/>
      <c r="LRR2" s="995"/>
      <c r="LRS2" s="995"/>
      <c r="LRT2" s="995"/>
      <c r="LRU2" s="995"/>
      <c r="LRV2" s="995"/>
      <c r="LRW2" s="995"/>
      <c r="LRX2" s="995"/>
      <c r="LRY2" s="995"/>
      <c r="LRZ2" s="995"/>
      <c r="LSA2" s="995"/>
      <c r="LSB2" s="995"/>
      <c r="LSC2" s="995"/>
      <c r="LSD2" s="995"/>
      <c r="LSE2" s="995"/>
      <c r="LSF2" s="995"/>
      <c r="LSG2" s="995"/>
      <c r="LSH2" s="995"/>
      <c r="LSI2" s="995"/>
      <c r="LSJ2" s="995"/>
      <c r="LSK2" s="995"/>
      <c r="LSL2" s="995"/>
      <c r="LSM2" s="995"/>
      <c r="LSN2" s="995"/>
      <c r="LSO2" s="995"/>
      <c r="LSP2" s="995"/>
      <c r="LSQ2" s="995"/>
      <c r="LSR2" s="995"/>
      <c r="LSS2" s="995"/>
      <c r="LST2" s="995"/>
      <c r="LSU2" s="995"/>
      <c r="LSV2" s="995"/>
      <c r="LSW2" s="995"/>
      <c r="LSX2" s="995"/>
      <c r="LSY2" s="995"/>
      <c r="LSZ2" s="995"/>
      <c r="LTA2" s="995"/>
      <c r="LTB2" s="995"/>
      <c r="LTC2" s="995"/>
      <c r="LTD2" s="995"/>
      <c r="LTE2" s="995"/>
      <c r="LTF2" s="995"/>
      <c r="LTG2" s="995"/>
      <c r="LTH2" s="995"/>
      <c r="LTI2" s="995"/>
      <c r="LTJ2" s="995"/>
      <c r="LTK2" s="995"/>
      <c r="LTL2" s="995"/>
      <c r="LTM2" s="995"/>
      <c r="LTN2" s="995"/>
      <c r="LTO2" s="995"/>
      <c r="LTP2" s="995"/>
      <c r="LTQ2" s="995"/>
      <c r="LTR2" s="995"/>
      <c r="LTS2" s="995"/>
      <c r="LTT2" s="995"/>
      <c r="LTU2" s="995"/>
      <c r="LTV2" s="995"/>
      <c r="LTW2" s="995"/>
      <c r="LTX2" s="995"/>
      <c r="LTY2" s="995"/>
      <c r="LTZ2" s="995"/>
      <c r="LUA2" s="995"/>
      <c r="LUB2" s="995"/>
      <c r="LUC2" s="995"/>
      <c r="LUD2" s="995"/>
      <c r="LUE2" s="995"/>
      <c r="LUF2" s="995"/>
      <c r="LUG2" s="995"/>
      <c r="LUH2" s="995"/>
      <c r="LUI2" s="995"/>
      <c r="LUJ2" s="995"/>
      <c r="LUK2" s="995"/>
      <c r="LUL2" s="995"/>
      <c r="LUM2" s="995"/>
      <c r="LUN2" s="995"/>
      <c r="LUO2" s="995"/>
      <c r="LUP2" s="995"/>
      <c r="LUQ2" s="995"/>
      <c r="LUR2" s="995"/>
      <c r="LUS2" s="995"/>
      <c r="LUT2" s="995"/>
      <c r="LUU2" s="995"/>
      <c r="LUV2" s="995"/>
      <c r="LUW2" s="995"/>
      <c r="LUX2" s="995"/>
      <c r="LUY2" s="995"/>
      <c r="LUZ2" s="995"/>
      <c r="LVA2" s="995"/>
      <c r="LVB2" s="995"/>
      <c r="LVC2" s="995"/>
      <c r="LVD2" s="995"/>
      <c r="LVE2" s="995"/>
      <c r="LVF2" s="995"/>
      <c r="LVG2" s="995"/>
      <c r="LVH2" s="995"/>
      <c r="LVI2" s="995"/>
      <c r="LVJ2" s="995"/>
      <c r="LVK2" s="995"/>
      <c r="LVL2" s="995"/>
      <c r="LVM2" s="995"/>
      <c r="LVN2" s="995"/>
      <c r="LVO2" s="995"/>
      <c r="LVP2" s="995"/>
      <c r="LVQ2" s="995"/>
      <c r="LVR2" s="995"/>
      <c r="LVS2" s="995"/>
      <c r="LVT2" s="995"/>
      <c r="LVU2" s="995"/>
      <c r="LVV2" s="995"/>
      <c r="LVW2" s="995"/>
      <c r="LVX2" s="995"/>
      <c r="LVY2" s="995"/>
      <c r="LVZ2" s="995"/>
      <c r="LWA2" s="995"/>
      <c r="LWB2" s="995"/>
      <c r="LWC2" s="995"/>
      <c r="LWD2" s="995"/>
      <c r="LWE2" s="995"/>
      <c r="LWF2" s="995"/>
      <c r="LWG2" s="995"/>
      <c r="LWH2" s="995"/>
      <c r="LWI2" s="995"/>
      <c r="LWJ2" s="995"/>
      <c r="LWK2" s="995"/>
      <c r="LWL2" s="995"/>
      <c r="LWM2" s="995"/>
      <c r="LWN2" s="995"/>
      <c r="LWO2" s="995"/>
      <c r="LWP2" s="995"/>
      <c r="LWQ2" s="995"/>
      <c r="LWR2" s="995"/>
      <c r="LWS2" s="995"/>
      <c r="LWT2" s="995"/>
      <c r="LWU2" s="995"/>
      <c r="LWV2" s="995"/>
      <c r="LWW2" s="995"/>
      <c r="LWX2" s="995"/>
      <c r="LWY2" s="995"/>
      <c r="LWZ2" s="995"/>
      <c r="LXA2" s="995"/>
      <c r="LXB2" s="995"/>
      <c r="LXC2" s="995"/>
      <c r="LXD2" s="995"/>
      <c r="LXE2" s="995"/>
      <c r="LXF2" s="995"/>
      <c r="LXG2" s="995"/>
      <c r="LXH2" s="995"/>
      <c r="LXI2" s="995"/>
      <c r="LXJ2" s="995"/>
      <c r="LXK2" s="995"/>
      <c r="LXL2" s="995"/>
      <c r="LXM2" s="995"/>
      <c r="LXN2" s="995"/>
      <c r="LXO2" s="995"/>
      <c r="LXP2" s="995"/>
      <c r="LXQ2" s="995"/>
      <c r="LXR2" s="995"/>
      <c r="LXS2" s="995"/>
      <c r="LXT2" s="995"/>
      <c r="LXU2" s="995"/>
      <c r="LXV2" s="995"/>
      <c r="LXW2" s="995"/>
      <c r="LXX2" s="995"/>
      <c r="LXY2" s="995"/>
      <c r="LXZ2" s="995"/>
      <c r="LYA2" s="995"/>
      <c r="LYB2" s="995"/>
      <c r="LYC2" s="995"/>
      <c r="LYD2" s="995"/>
      <c r="LYE2" s="995"/>
      <c r="LYF2" s="995"/>
      <c r="LYG2" s="995"/>
      <c r="LYH2" s="995"/>
      <c r="LYI2" s="995"/>
      <c r="LYJ2" s="995"/>
      <c r="LYK2" s="995"/>
      <c r="LYL2" s="995"/>
      <c r="LYM2" s="995"/>
      <c r="LYN2" s="995"/>
      <c r="LYO2" s="995"/>
      <c r="LYP2" s="995"/>
      <c r="LYQ2" s="995"/>
      <c r="LYR2" s="995"/>
      <c r="LYS2" s="995"/>
      <c r="LYT2" s="995"/>
      <c r="LYU2" s="995"/>
      <c r="LYV2" s="995"/>
      <c r="LYW2" s="995"/>
      <c r="LYX2" s="995"/>
      <c r="LYY2" s="995"/>
      <c r="LYZ2" s="995"/>
      <c r="LZA2" s="995"/>
      <c r="LZB2" s="995"/>
      <c r="LZC2" s="995"/>
      <c r="LZD2" s="995"/>
      <c r="LZE2" s="995"/>
      <c r="LZF2" s="995"/>
      <c r="LZG2" s="995"/>
      <c r="LZH2" s="995"/>
      <c r="LZI2" s="995"/>
      <c r="LZJ2" s="995"/>
      <c r="LZK2" s="995"/>
      <c r="LZL2" s="995"/>
      <c r="LZM2" s="995"/>
      <c r="LZN2" s="995"/>
      <c r="LZO2" s="995"/>
      <c r="LZP2" s="995"/>
      <c r="LZQ2" s="995"/>
      <c r="LZR2" s="995"/>
      <c r="LZS2" s="995"/>
      <c r="LZT2" s="995"/>
      <c r="LZU2" s="995"/>
      <c r="LZV2" s="995"/>
      <c r="LZW2" s="995"/>
      <c r="LZX2" s="995"/>
      <c r="LZY2" s="995"/>
      <c r="LZZ2" s="995"/>
      <c r="MAA2" s="995"/>
      <c r="MAB2" s="995"/>
      <c r="MAC2" s="995"/>
      <c r="MAD2" s="995"/>
      <c r="MAE2" s="995"/>
      <c r="MAF2" s="995"/>
      <c r="MAG2" s="995"/>
      <c r="MAH2" s="995"/>
      <c r="MAI2" s="995"/>
      <c r="MAJ2" s="995"/>
      <c r="MAK2" s="995"/>
      <c r="MAL2" s="995"/>
      <c r="MAM2" s="995"/>
      <c r="MAN2" s="995"/>
      <c r="MAO2" s="995"/>
      <c r="MAP2" s="995"/>
      <c r="MAQ2" s="995"/>
      <c r="MAR2" s="995"/>
      <c r="MAS2" s="995"/>
      <c r="MAT2" s="995"/>
      <c r="MAU2" s="995"/>
      <c r="MAV2" s="995"/>
      <c r="MAW2" s="995"/>
      <c r="MAX2" s="995"/>
      <c r="MAY2" s="995"/>
      <c r="MAZ2" s="995"/>
      <c r="MBA2" s="995"/>
      <c r="MBB2" s="995"/>
      <c r="MBC2" s="995"/>
      <c r="MBD2" s="995"/>
      <c r="MBE2" s="995"/>
      <c r="MBF2" s="995"/>
      <c r="MBG2" s="995"/>
      <c r="MBH2" s="995"/>
      <c r="MBI2" s="995"/>
      <c r="MBJ2" s="995"/>
      <c r="MBK2" s="995"/>
      <c r="MBL2" s="995"/>
      <c r="MBM2" s="995"/>
      <c r="MBN2" s="995"/>
      <c r="MBO2" s="995"/>
      <c r="MBP2" s="995"/>
      <c r="MBQ2" s="995"/>
      <c r="MBR2" s="995"/>
      <c r="MBS2" s="995"/>
      <c r="MBT2" s="995"/>
      <c r="MBU2" s="995"/>
      <c r="MBV2" s="995"/>
      <c r="MBW2" s="995"/>
      <c r="MBX2" s="995"/>
      <c r="MBY2" s="995"/>
      <c r="MBZ2" s="995"/>
      <c r="MCA2" s="995"/>
      <c r="MCB2" s="995"/>
      <c r="MCC2" s="995"/>
      <c r="MCD2" s="995"/>
      <c r="MCE2" s="995"/>
      <c r="MCF2" s="995"/>
      <c r="MCG2" s="995"/>
      <c r="MCH2" s="995"/>
      <c r="MCI2" s="995"/>
      <c r="MCJ2" s="995"/>
      <c r="MCK2" s="995"/>
      <c r="MCL2" s="995"/>
      <c r="MCM2" s="995"/>
      <c r="MCN2" s="995"/>
      <c r="MCO2" s="995"/>
      <c r="MCP2" s="995"/>
      <c r="MCQ2" s="995"/>
      <c r="MCR2" s="995"/>
      <c r="MCS2" s="995"/>
      <c r="MCT2" s="995"/>
      <c r="MCU2" s="995"/>
      <c r="MCV2" s="995"/>
      <c r="MCW2" s="995"/>
      <c r="MCX2" s="995"/>
      <c r="MCY2" s="995"/>
      <c r="MCZ2" s="995"/>
      <c r="MDA2" s="995"/>
      <c r="MDB2" s="995"/>
      <c r="MDC2" s="995"/>
      <c r="MDD2" s="995"/>
      <c r="MDE2" s="995"/>
      <c r="MDF2" s="995"/>
      <c r="MDG2" s="995"/>
      <c r="MDH2" s="995"/>
      <c r="MDI2" s="995"/>
      <c r="MDJ2" s="995"/>
      <c r="MDK2" s="995"/>
      <c r="MDL2" s="995"/>
      <c r="MDM2" s="995"/>
      <c r="MDN2" s="995"/>
      <c r="MDO2" s="995"/>
      <c r="MDP2" s="995"/>
      <c r="MDQ2" s="995"/>
      <c r="MDR2" s="995"/>
      <c r="MDS2" s="995"/>
      <c r="MDT2" s="995"/>
      <c r="MDU2" s="995"/>
      <c r="MDV2" s="995"/>
      <c r="MDW2" s="995"/>
      <c r="MDX2" s="995"/>
      <c r="MDY2" s="995"/>
      <c r="MDZ2" s="995"/>
      <c r="MEA2" s="995"/>
      <c r="MEB2" s="995"/>
      <c r="MEC2" s="995"/>
      <c r="MED2" s="995"/>
      <c r="MEE2" s="995"/>
      <c r="MEF2" s="995"/>
      <c r="MEG2" s="995"/>
      <c r="MEH2" s="995"/>
      <c r="MEI2" s="995"/>
      <c r="MEJ2" s="995"/>
      <c r="MEK2" s="995"/>
      <c r="MEL2" s="995"/>
      <c r="MEM2" s="995"/>
      <c r="MEN2" s="995"/>
      <c r="MEO2" s="995"/>
      <c r="MEP2" s="995"/>
      <c r="MEQ2" s="995"/>
      <c r="MER2" s="995"/>
      <c r="MES2" s="995"/>
      <c r="MET2" s="995"/>
      <c r="MEU2" s="995"/>
      <c r="MEV2" s="995"/>
      <c r="MEW2" s="995"/>
      <c r="MEX2" s="995"/>
      <c r="MEY2" s="995"/>
      <c r="MEZ2" s="995"/>
      <c r="MFA2" s="995"/>
      <c r="MFB2" s="995"/>
      <c r="MFC2" s="995"/>
      <c r="MFD2" s="995"/>
      <c r="MFE2" s="995"/>
      <c r="MFF2" s="995"/>
      <c r="MFG2" s="995"/>
      <c r="MFH2" s="995"/>
      <c r="MFI2" s="995"/>
      <c r="MFJ2" s="995"/>
      <c r="MFK2" s="995"/>
      <c r="MFL2" s="995"/>
      <c r="MFM2" s="995"/>
      <c r="MFN2" s="995"/>
      <c r="MFO2" s="995"/>
      <c r="MFP2" s="995"/>
      <c r="MFQ2" s="995"/>
      <c r="MFR2" s="995"/>
      <c r="MFS2" s="995"/>
      <c r="MFT2" s="995"/>
      <c r="MFU2" s="995"/>
      <c r="MFV2" s="995"/>
      <c r="MFW2" s="995"/>
      <c r="MFX2" s="995"/>
      <c r="MFY2" s="995"/>
      <c r="MFZ2" s="995"/>
      <c r="MGA2" s="995"/>
      <c r="MGB2" s="995"/>
      <c r="MGC2" s="995"/>
      <c r="MGD2" s="995"/>
      <c r="MGE2" s="995"/>
      <c r="MGF2" s="995"/>
      <c r="MGG2" s="995"/>
      <c r="MGH2" s="995"/>
      <c r="MGI2" s="995"/>
      <c r="MGJ2" s="995"/>
      <c r="MGK2" s="995"/>
      <c r="MGL2" s="995"/>
      <c r="MGM2" s="995"/>
      <c r="MGN2" s="995"/>
      <c r="MGO2" s="995"/>
      <c r="MGP2" s="995"/>
      <c r="MGQ2" s="995"/>
      <c r="MGR2" s="995"/>
      <c r="MGS2" s="995"/>
      <c r="MGT2" s="995"/>
      <c r="MGU2" s="995"/>
      <c r="MGV2" s="995"/>
      <c r="MGW2" s="995"/>
      <c r="MGX2" s="995"/>
      <c r="MGY2" s="995"/>
      <c r="MGZ2" s="995"/>
      <c r="MHA2" s="995"/>
      <c r="MHB2" s="995"/>
      <c r="MHC2" s="995"/>
      <c r="MHD2" s="995"/>
      <c r="MHE2" s="995"/>
      <c r="MHF2" s="995"/>
      <c r="MHG2" s="995"/>
      <c r="MHH2" s="995"/>
      <c r="MHI2" s="995"/>
      <c r="MHJ2" s="995"/>
      <c r="MHK2" s="995"/>
      <c r="MHL2" s="995"/>
      <c r="MHM2" s="995"/>
      <c r="MHN2" s="995"/>
      <c r="MHO2" s="995"/>
      <c r="MHP2" s="995"/>
      <c r="MHQ2" s="995"/>
      <c r="MHR2" s="995"/>
      <c r="MHS2" s="995"/>
      <c r="MHT2" s="995"/>
      <c r="MHU2" s="995"/>
      <c r="MHV2" s="995"/>
      <c r="MHW2" s="995"/>
      <c r="MHX2" s="995"/>
      <c r="MHY2" s="995"/>
      <c r="MHZ2" s="995"/>
      <c r="MIA2" s="995"/>
      <c r="MIB2" s="995"/>
      <c r="MIC2" s="995"/>
      <c r="MID2" s="995"/>
      <c r="MIE2" s="995"/>
      <c r="MIF2" s="995"/>
      <c r="MIG2" s="995"/>
      <c r="MIH2" s="995"/>
      <c r="MII2" s="995"/>
      <c r="MIJ2" s="995"/>
      <c r="MIK2" s="995"/>
      <c r="MIL2" s="995"/>
      <c r="MIM2" s="995"/>
      <c r="MIN2" s="995"/>
      <c r="MIO2" s="995"/>
      <c r="MIP2" s="995"/>
      <c r="MIQ2" s="995"/>
      <c r="MIR2" s="995"/>
      <c r="MIS2" s="995"/>
      <c r="MIT2" s="995"/>
      <c r="MIU2" s="995"/>
      <c r="MIV2" s="995"/>
      <c r="MIW2" s="995"/>
      <c r="MIX2" s="995"/>
      <c r="MIY2" s="995"/>
      <c r="MIZ2" s="995"/>
      <c r="MJA2" s="995"/>
      <c r="MJB2" s="995"/>
      <c r="MJC2" s="995"/>
      <c r="MJD2" s="995"/>
      <c r="MJE2" s="995"/>
      <c r="MJF2" s="995"/>
      <c r="MJG2" s="995"/>
      <c r="MJH2" s="995"/>
      <c r="MJI2" s="995"/>
      <c r="MJJ2" s="995"/>
      <c r="MJK2" s="995"/>
      <c r="MJL2" s="995"/>
      <c r="MJM2" s="995"/>
      <c r="MJN2" s="995"/>
      <c r="MJO2" s="995"/>
      <c r="MJP2" s="995"/>
      <c r="MJQ2" s="995"/>
      <c r="MJR2" s="995"/>
      <c r="MJS2" s="995"/>
      <c r="MJT2" s="995"/>
      <c r="MJU2" s="995"/>
      <c r="MJV2" s="995"/>
      <c r="MJW2" s="995"/>
      <c r="MJX2" s="995"/>
      <c r="MJY2" s="995"/>
      <c r="MJZ2" s="995"/>
      <c r="MKA2" s="995"/>
      <c r="MKB2" s="995"/>
      <c r="MKC2" s="995"/>
      <c r="MKD2" s="995"/>
      <c r="MKE2" s="995"/>
      <c r="MKF2" s="995"/>
      <c r="MKG2" s="995"/>
      <c r="MKH2" s="995"/>
      <c r="MKI2" s="995"/>
      <c r="MKJ2" s="995"/>
      <c r="MKK2" s="995"/>
      <c r="MKL2" s="995"/>
      <c r="MKM2" s="995"/>
      <c r="MKN2" s="995"/>
      <c r="MKO2" s="995"/>
      <c r="MKP2" s="995"/>
      <c r="MKQ2" s="995"/>
      <c r="MKR2" s="995"/>
      <c r="MKS2" s="995"/>
      <c r="MKT2" s="995"/>
      <c r="MKU2" s="995"/>
      <c r="MKV2" s="995"/>
      <c r="MKW2" s="995"/>
      <c r="MKX2" s="995"/>
      <c r="MKY2" s="995"/>
      <c r="MKZ2" s="995"/>
      <c r="MLA2" s="995"/>
      <c r="MLB2" s="995"/>
      <c r="MLC2" s="995"/>
      <c r="MLD2" s="995"/>
      <c r="MLE2" s="995"/>
      <c r="MLF2" s="995"/>
      <c r="MLG2" s="995"/>
      <c r="MLH2" s="995"/>
      <c r="MLI2" s="995"/>
      <c r="MLJ2" s="995"/>
      <c r="MLK2" s="995"/>
      <c r="MLL2" s="995"/>
      <c r="MLM2" s="995"/>
      <c r="MLN2" s="995"/>
      <c r="MLO2" s="995"/>
      <c r="MLP2" s="995"/>
      <c r="MLQ2" s="995"/>
      <c r="MLR2" s="995"/>
      <c r="MLS2" s="995"/>
      <c r="MLT2" s="995"/>
      <c r="MLU2" s="995"/>
      <c r="MLV2" s="995"/>
      <c r="MLW2" s="995"/>
      <c r="MLX2" s="995"/>
      <c r="MLY2" s="995"/>
      <c r="MLZ2" s="995"/>
      <c r="MMA2" s="995"/>
      <c r="MMB2" s="995"/>
      <c r="MMC2" s="995"/>
      <c r="MMD2" s="995"/>
      <c r="MME2" s="995"/>
      <c r="MMF2" s="995"/>
      <c r="MMG2" s="995"/>
      <c r="MMH2" s="995"/>
      <c r="MMI2" s="995"/>
      <c r="MMJ2" s="995"/>
      <c r="MMK2" s="995"/>
      <c r="MML2" s="995"/>
      <c r="MMM2" s="995"/>
      <c r="MMN2" s="995"/>
      <c r="MMO2" s="995"/>
      <c r="MMP2" s="995"/>
      <c r="MMQ2" s="995"/>
      <c r="MMR2" s="995"/>
      <c r="MMS2" s="995"/>
      <c r="MMT2" s="995"/>
      <c r="MMU2" s="995"/>
      <c r="MMV2" s="995"/>
      <c r="MMW2" s="995"/>
      <c r="MMX2" s="995"/>
      <c r="MMY2" s="995"/>
      <c r="MMZ2" s="995"/>
      <c r="MNA2" s="995"/>
      <c r="MNB2" s="995"/>
      <c r="MNC2" s="995"/>
      <c r="MND2" s="995"/>
      <c r="MNE2" s="995"/>
      <c r="MNF2" s="995"/>
      <c r="MNG2" s="995"/>
      <c r="MNH2" s="995"/>
      <c r="MNI2" s="995"/>
      <c r="MNJ2" s="995"/>
      <c r="MNK2" s="995"/>
      <c r="MNL2" s="995"/>
      <c r="MNM2" s="995"/>
      <c r="MNN2" s="995"/>
      <c r="MNO2" s="995"/>
      <c r="MNP2" s="995"/>
      <c r="MNQ2" s="995"/>
      <c r="MNR2" s="995"/>
      <c r="MNS2" s="995"/>
      <c r="MNT2" s="995"/>
      <c r="MNU2" s="995"/>
      <c r="MNV2" s="995"/>
      <c r="MNW2" s="995"/>
      <c r="MNX2" s="995"/>
      <c r="MNY2" s="995"/>
      <c r="MNZ2" s="995"/>
      <c r="MOA2" s="995"/>
      <c r="MOB2" s="995"/>
      <c r="MOC2" s="995"/>
      <c r="MOD2" s="995"/>
      <c r="MOE2" s="995"/>
      <c r="MOF2" s="995"/>
      <c r="MOG2" s="995"/>
      <c r="MOH2" s="995"/>
      <c r="MOI2" s="995"/>
      <c r="MOJ2" s="995"/>
      <c r="MOK2" s="995"/>
      <c r="MOL2" s="995"/>
      <c r="MOM2" s="995"/>
      <c r="MON2" s="995"/>
      <c r="MOO2" s="995"/>
      <c r="MOP2" s="995"/>
      <c r="MOQ2" s="995"/>
      <c r="MOR2" s="995"/>
      <c r="MOS2" s="995"/>
      <c r="MOT2" s="995"/>
      <c r="MOU2" s="995"/>
      <c r="MOV2" s="995"/>
      <c r="MOW2" s="995"/>
      <c r="MOX2" s="995"/>
      <c r="MOY2" s="995"/>
      <c r="MOZ2" s="995"/>
      <c r="MPA2" s="995"/>
      <c r="MPB2" s="995"/>
      <c r="MPC2" s="995"/>
      <c r="MPD2" s="995"/>
      <c r="MPE2" s="995"/>
      <c r="MPF2" s="995"/>
      <c r="MPG2" s="995"/>
      <c r="MPH2" s="995"/>
      <c r="MPI2" s="995"/>
      <c r="MPJ2" s="995"/>
      <c r="MPK2" s="995"/>
      <c r="MPL2" s="995"/>
      <c r="MPM2" s="995"/>
      <c r="MPN2" s="995"/>
      <c r="MPO2" s="995"/>
      <c r="MPP2" s="995"/>
      <c r="MPQ2" s="995"/>
      <c r="MPR2" s="995"/>
      <c r="MPS2" s="995"/>
      <c r="MPT2" s="995"/>
      <c r="MPU2" s="995"/>
      <c r="MPV2" s="995"/>
      <c r="MPW2" s="995"/>
      <c r="MPX2" s="995"/>
      <c r="MPY2" s="995"/>
      <c r="MPZ2" s="995"/>
      <c r="MQA2" s="995"/>
      <c r="MQB2" s="995"/>
      <c r="MQC2" s="995"/>
      <c r="MQD2" s="995"/>
      <c r="MQE2" s="995"/>
      <c r="MQF2" s="995"/>
      <c r="MQG2" s="995"/>
      <c r="MQH2" s="995"/>
      <c r="MQI2" s="995"/>
      <c r="MQJ2" s="995"/>
      <c r="MQK2" s="995"/>
      <c r="MQL2" s="995"/>
      <c r="MQM2" s="995"/>
      <c r="MQN2" s="995"/>
      <c r="MQO2" s="995"/>
      <c r="MQP2" s="995"/>
      <c r="MQQ2" s="995"/>
      <c r="MQR2" s="995"/>
      <c r="MQS2" s="995"/>
      <c r="MQT2" s="995"/>
      <c r="MQU2" s="995"/>
      <c r="MQV2" s="995"/>
      <c r="MQW2" s="995"/>
      <c r="MQX2" s="995"/>
      <c r="MQY2" s="995"/>
      <c r="MQZ2" s="995"/>
      <c r="MRA2" s="995"/>
      <c r="MRB2" s="995"/>
      <c r="MRC2" s="995"/>
      <c r="MRD2" s="995"/>
      <c r="MRE2" s="995"/>
      <c r="MRF2" s="995"/>
      <c r="MRG2" s="995"/>
      <c r="MRH2" s="995"/>
      <c r="MRI2" s="995"/>
      <c r="MRJ2" s="995"/>
      <c r="MRK2" s="995"/>
      <c r="MRL2" s="995"/>
      <c r="MRM2" s="995"/>
      <c r="MRN2" s="995"/>
      <c r="MRO2" s="995"/>
      <c r="MRP2" s="995"/>
      <c r="MRQ2" s="995"/>
      <c r="MRR2" s="995"/>
      <c r="MRS2" s="995"/>
      <c r="MRT2" s="995"/>
      <c r="MRU2" s="995"/>
      <c r="MRV2" s="995"/>
      <c r="MRW2" s="995"/>
      <c r="MRX2" s="995"/>
      <c r="MRY2" s="995"/>
      <c r="MRZ2" s="995"/>
      <c r="MSA2" s="995"/>
      <c r="MSB2" s="995"/>
      <c r="MSC2" s="995"/>
      <c r="MSD2" s="995"/>
      <c r="MSE2" s="995"/>
      <c r="MSF2" s="995"/>
      <c r="MSG2" s="995"/>
      <c r="MSH2" s="995"/>
      <c r="MSI2" s="995"/>
      <c r="MSJ2" s="995"/>
      <c r="MSK2" s="995"/>
      <c r="MSL2" s="995"/>
      <c r="MSM2" s="995"/>
      <c r="MSN2" s="995"/>
      <c r="MSO2" s="995"/>
      <c r="MSP2" s="995"/>
      <c r="MSQ2" s="995"/>
      <c r="MSR2" s="995"/>
      <c r="MSS2" s="995"/>
      <c r="MST2" s="995"/>
      <c r="MSU2" s="995"/>
      <c r="MSV2" s="995"/>
      <c r="MSW2" s="995"/>
      <c r="MSX2" s="995"/>
      <c r="MSY2" s="995"/>
      <c r="MSZ2" s="995"/>
      <c r="MTA2" s="995"/>
      <c r="MTB2" s="995"/>
      <c r="MTC2" s="995"/>
      <c r="MTD2" s="995"/>
      <c r="MTE2" s="995"/>
      <c r="MTF2" s="995"/>
      <c r="MTG2" s="995"/>
      <c r="MTH2" s="995"/>
      <c r="MTI2" s="995"/>
      <c r="MTJ2" s="995"/>
      <c r="MTK2" s="995"/>
      <c r="MTL2" s="995"/>
      <c r="MTM2" s="995"/>
      <c r="MTN2" s="995"/>
      <c r="MTO2" s="995"/>
      <c r="MTP2" s="995"/>
      <c r="MTQ2" s="995"/>
      <c r="MTR2" s="995"/>
      <c r="MTS2" s="995"/>
      <c r="MTT2" s="995"/>
      <c r="MTU2" s="995"/>
      <c r="MTV2" s="995"/>
      <c r="MTW2" s="995"/>
      <c r="MTX2" s="995"/>
      <c r="MTY2" s="995"/>
      <c r="MTZ2" s="995"/>
      <c r="MUA2" s="995"/>
      <c r="MUB2" s="995"/>
      <c r="MUC2" s="995"/>
      <c r="MUD2" s="995"/>
      <c r="MUE2" s="995"/>
      <c r="MUF2" s="995"/>
      <c r="MUG2" s="995"/>
      <c r="MUH2" s="995"/>
      <c r="MUI2" s="995"/>
      <c r="MUJ2" s="995"/>
      <c r="MUK2" s="995"/>
      <c r="MUL2" s="995"/>
      <c r="MUM2" s="995"/>
      <c r="MUN2" s="995"/>
      <c r="MUO2" s="995"/>
      <c r="MUP2" s="995"/>
      <c r="MUQ2" s="995"/>
      <c r="MUR2" s="995"/>
      <c r="MUS2" s="995"/>
      <c r="MUT2" s="995"/>
      <c r="MUU2" s="995"/>
      <c r="MUV2" s="995"/>
      <c r="MUW2" s="995"/>
      <c r="MUX2" s="995"/>
      <c r="MUY2" s="995"/>
      <c r="MUZ2" s="995"/>
      <c r="MVA2" s="995"/>
      <c r="MVB2" s="995"/>
      <c r="MVC2" s="995"/>
      <c r="MVD2" s="995"/>
      <c r="MVE2" s="995"/>
      <c r="MVF2" s="995"/>
      <c r="MVG2" s="995"/>
      <c r="MVH2" s="995"/>
      <c r="MVI2" s="995"/>
      <c r="MVJ2" s="995"/>
      <c r="MVK2" s="995"/>
      <c r="MVL2" s="995"/>
      <c r="MVM2" s="995"/>
      <c r="MVN2" s="995"/>
      <c r="MVO2" s="995"/>
      <c r="MVP2" s="995"/>
      <c r="MVQ2" s="995"/>
      <c r="MVR2" s="995"/>
      <c r="MVS2" s="995"/>
      <c r="MVT2" s="995"/>
      <c r="MVU2" s="995"/>
      <c r="MVV2" s="995"/>
      <c r="MVW2" s="995"/>
      <c r="MVX2" s="995"/>
      <c r="MVY2" s="995"/>
      <c r="MVZ2" s="995"/>
      <c r="MWA2" s="995"/>
      <c r="MWB2" s="995"/>
      <c r="MWC2" s="995"/>
      <c r="MWD2" s="995"/>
      <c r="MWE2" s="995"/>
      <c r="MWF2" s="995"/>
      <c r="MWG2" s="995"/>
      <c r="MWH2" s="995"/>
      <c r="MWI2" s="995"/>
      <c r="MWJ2" s="995"/>
      <c r="MWK2" s="995"/>
      <c r="MWL2" s="995"/>
      <c r="MWM2" s="995"/>
      <c r="MWN2" s="995"/>
      <c r="MWO2" s="995"/>
      <c r="MWP2" s="995"/>
      <c r="MWQ2" s="995"/>
      <c r="MWR2" s="995"/>
      <c r="MWS2" s="995"/>
      <c r="MWT2" s="995"/>
      <c r="MWU2" s="995"/>
      <c r="MWV2" s="995"/>
      <c r="MWW2" s="995"/>
      <c r="MWX2" s="995"/>
      <c r="MWY2" s="995"/>
      <c r="MWZ2" s="995"/>
      <c r="MXA2" s="995"/>
      <c r="MXB2" s="995"/>
      <c r="MXC2" s="995"/>
      <c r="MXD2" s="995"/>
      <c r="MXE2" s="995"/>
      <c r="MXF2" s="995"/>
      <c r="MXG2" s="995"/>
      <c r="MXH2" s="995"/>
      <c r="MXI2" s="995"/>
      <c r="MXJ2" s="995"/>
      <c r="MXK2" s="995"/>
      <c r="MXL2" s="995"/>
      <c r="MXM2" s="995"/>
      <c r="MXN2" s="995"/>
      <c r="MXO2" s="995"/>
      <c r="MXP2" s="995"/>
      <c r="MXQ2" s="995"/>
      <c r="MXR2" s="995"/>
      <c r="MXS2" s="995"/>
      <c r="MXT2" s="995"/>
      <c r="MXU2" s="995"/>
      <c r="MXV2" s="995"/>
      <c r="MXW2" s="995"/>
      <c r="MXX2" s="995"/>
      <c r="MXY2" s="995"/>
      <c r="MXZ2" s="995"/>
      <c r="MYA2" s="995"/>
      <c r="MYB2" s="995"/>
      <c r="MYC2" s="995"/>
      <c r="MYD2" s="995"/>
      <c r="MYE2" s="995"/>
      <c r="MYF2" s="995"/>
      <c r="MYG2" s="995"/>
      <c r="MYH2" s="995"/>
      <c r="MYI2" s="995"/>
      <c r="MYJ2" s="995"/>
      <c r="MYK2" s="995"/>
      <c r="MYL2" s="995"/>
      <c r="MYM2" s="995"/>
      <c r="MYN2" s="995"/>
      <c r="MYO2" s="995"/>
      <c r="MYP2" s="995"/>
      <c r="MYQ2" s="995"/>
      <c r="MYR2" s="995"/>
      <c r="MYS2" s="995"/>
      <c r="MYT2" s="995"/>
      <c r="MYU2" s="995"/>
      <c r="MYV2" s="995"/>
      <c r="MYW2" s="995"/>
      <c r="MYX2" s="995"/>
      <c r="MYY2" s="995"/>
      <c r="MYZ2" s="995"/>
      <c r="MZA2" s="995"/>
      <c r="MZB2" s="995"/>
      <c r="MZC2" s="995"/>
      <c r="MZD2" s="995"/>
      <c r="MZE2" s="995"/>
      <c r="MZF2" s="995"/>
      <c r="MZG2" s="995"/>
      <c r="MZH2" s="995"/>
      <c r="MZI2" s="995"/>
      <c r="MZJ2" s="995"/>
      <c r="MZK2" s="995"/>
      <c r="MZL2" s="995"/>
      <c r="MZM2" s="995"/>
      <c r="MZN2" s="995"/>
      <c r="MZO2" s="995"/>
      <c r="MZP2" s="995"/>
      <c r="MZQ2" s="995"/>
      <c r="MZR2" s="995"/>
      <c r="MZS2" s="995"/>
      <c r="MZT2" s="995"/>
      <c r="MZU2" s="995"/>
      <c r="MZV2" s="995"/>
      <c r="MZW2" s="995"/>
      <c r="MZX2" s="995"/>
      <c r="MZY2" s="995"/>
      <c r="MZZ2" s="995"/>
      <c r="NAA2" s="995"/>
      <c r="NAB2" s="995"/>
      <c r="NAC2" s="995"/>
      <c r="NAD2" s="995"/>
      <c r="NAE2" s="995"/>
      <c r="NAF2" s="995"/>
      <c r="NAG2" s="995"/>
      <c r="NAH2" s="995"/>
      <c r="NAI2" s="995"/>
      <c r="NAJ2" s="995"/>
      <c r="NAK2" s="995"/>
      <c r="NAL2" s="995"/>
      <c r="NAM2" s="995"/>
      <c r="NAN2" s="995"/>
      <c r="NAO2" s="995"/>
      <c r="NAP2" s="995"/>
      <c r="NAQ2" s="995"/>
      <c r="NAR2" s="995"/>
      <c r="NAS2" s="995"/>
      <c r="NAT2" s="995"/>
      <c r="NAU2" s="995"/>
      <c r="NAV2" s="995"/>
      <c r="NAW2" s="995"/>
      <c r="NAX2" s="995"/>
      <c r="NAY2" s="995"/>
      <c r="NAZ2" s="995"/>
      <c r="NBA2" s="995"/>
      <c r="NBB2" s="995"/>
      <c r="NBC2" s="995"/>
      <c r="NBD2" s="995"/>
      <c r="NBE2" s="995"/>
      <c r="NBF2" s="995"/>
      <c r="NBG2" s="995"/>
      <c r="NBH2" s="995"/>
      <c r="NBI2" s="995"/>
      <c r="NBJ2" s="995"/>
      <c r="NBK2" s="995"/>
      <c r="NBL2" s="995"/>
      <c r="NBM2" s="995"/>
      <c r="NBN2" s="995"/>
      <c r="NBO2" s="995"/>
      <c r="NBP2" s="995"/>
      <c r="NBQ2" s="995"/>
      <c r="NBR2" s="995"/>
      <c r="NBS2" s="995"/>
      <c r="NBT2" s="995"/>
      <c r="NBU2" s="995"/>
      <c r="NBV2" s="995"/>
      <c r="NBW2" s="995"/>
      <c r="NBX2" s="995"/>
      <c r="NBY2" s="995"/>
      <c r="NBZ2" s="995"/>
      <c r="NCA2" s="995"/>
      <c r="NCB2" s="995"/>
      <c r="NCC2" s="995"/>
      <c r="NCD2" s="995"/>
      <c r="NCE2" s="995"/>
      <c r="NCF2" s="995"/>
      <c r="NCG2" s="995"/>
      <c r="NCH2" s="995"/>
      <c r="NCI2" s="995"/>
      <c r="NCJ2" s="995"/>
      <c r="NCK2" s="995"/>
      <c r="NCL2" s="995"/>
      <c r="NCM2" s="995"/>
      <c r="NCN2" s="995"/>
      <c r="NCO2" s="995"/>
      <c r="NCP2" s="995"/>
      <c r="NCQ2" s="995"/>
      <c r="NCR2" s="995"/>
      <c r="NCS2" s="995"/>
      <c r="NCT2" s="995"/>
      <c r="NCU2" s="995"/>
      <c r="NCV2" s="995"/>
      <c r="NCW2" s="995"/>
      <c r="NCX2" s="995"/>
      <c r="NCY2" s="995"/>
      <c r="NCZ2" s="995"/>
      <c r="NDA2" s="995"/>
      <c r="NDB2" s="995"/>
      <c r="NDC2" s="995"/>
      <c r="NDD2" s="995"/>
      <c r="NDE2" s="995"/>
      <c r="NDF2" s="995"/>
      <c r="NDG2" s="995"/>
      <c r="NDH2" s="995"/>
      <c r="NDI2" s="995"/>
      <c r="NDJ2" s="995"/>
      <c r="NDK2" s="995"/>
      <c r="NDL2" s="995"/>
      <c r="NDM2" s="995"/>
      <c r="NDN2" s="995"/>
      <c r="NDO2" s="995"/>
      <c r="NDP2" s="995"/>
      <c r="NDQ2" s="995"/>
      <c r="NDR2" s="995"/>
      <c r="NDS2" s="995"/>
      <c r="NDT2" s="995"/>
      <c r="NDU2" s="995"/>
      <c r="NDV2" s="995"/>
      <c r="NDW2" s="995"/>
      <c r="NDX2" s="995"/>
      <c r="NDY2" s="995"/>
      <c r="NDZ2" s="995"/>
      <c r="NEA2" s="995"/>
      <c r="NEB2" s="995"/>
      <c r="NEC2" s="995"/>
      <c r="NED2" s="995"/>
      <c r="NEE2" s="995"/>
      <c r="NEF2" s="995"/>
      <c r="NEG2" s="995"/>
      <c r="NEH2" s="995"/>
      <c r="NEI2" s="995"/>
      <c r="NEJ2" s="995"/>
      <c r="NEK2" s="995"/>
      <c r="NEL2" s="995"/>
      <c r="NEM2" s="995"/>
      <c r="NEN2" s="995"/>
      <c r="NEO2" s="995"/>
      <c r="NEP2" s="995"/>
      <c r="NEQ2" s="995"/>
      <c r="NER2" s="995"/>
      <c r="NES2" s="995"/>
      <c r="NET2" s="995"/>
      <c r="NEU2" s="995"/>
      <c r="NEV2" s="995"/>
      <c r="NEW2" s="995"/>
      <c r="NEX2" s="995"/>
      <c r="NEY2" s="995"/>
      <c r="NEZ2" s="995"/>
      <c r="NFA2" s="995"/>
      <c r="NFB2" s="995"/>
      <c r="NFC2" s="995"/>
      <c r="NFD2" s="995"/>
      <c r="NFE2" s="995"/>
      <c r="NFF2" s="995"/>
      <c r="NFG2" s="995"/>
      <c r="NFH2" s="995"/>
      <c r="NFI2" s="995"/>
      <c r="NFJ2" s="995"/>
      <c r="NFK2" s="995"/>
      <c r="NFL2" s="995"/>
      <c r="NFM2" s="995"/>
      <c r="NFN2" s="995"/>
      <c r="NFO2" s="995"/>
      <c r="NFP2" s="995"/>
      <c r="NFQ2" s="995"/>
      <c r="NFR2" s="995"/>
      <c r="NFS2" s="995"/>
      <c r="NFT2" s="995"/>
      <c r="NFU2" s="995"/>
      <c r="NFV2" s="995"/>
      <c r="NFW2" s="995"/>
      <c r="NFX2" s="995"/>
      <c r="NFY2" s="995"/>
      <c r="NFZ2" s="995"/>
      <c r="NGA2" s="995"/>
      <c r="NGB2" s="995"/>
      <c r="NGC2" s="995"/>
      <c r="NGD2" s="995"/>
      <c r="NGE2" s="995"/>
      <c r="NGF2" s="995"/>
      <c r="NGG2" s="995"/>
      <c r="NGH2" s="995"/>
      <c r="NGI2" s="995"/>
      <c r="NGJ2" s="995"/>
      <c r="NGK2" s="995"/>
      <c r="NGL2" s="995"/>
      <c r="NGM2" s="995"/>
      <c r="NGN2" s="995"/>
      <c r="NGO2" s="995"/>
      <c r="NGP2" s="995"/>
      <c r="NGQ2" s="995"/>
      <c r="NGR2" s="995"/>
      <c r="NGS2" s="995"/>
      <c r="NGT2" s="995"/>
      <c r="NGU2" s="995"/>
      <c r="NGV2" s="995"/>
      <c r="NGW2" s="995"/>
      <c r="NGX2" s="995"/>
      <c r="NGY2" s="995"/>
      <c r="NGZ2" s="995"/>
      <c r="NHA2" s="995"/>
      <c r="NHB2" s="995"/>
      <c r="NHC2" s="995"/>
      <c r="NHD2" s="995"/>
      <c r="NHE2" s="995"/>
      <c r="NHF2" s="995"/>
      <c r="NHG2" s="995"/>
      <c r="NHH2" s="995"/>
      <c r="NHI2" s="995"/>
      <c r="NHJ2" s="995"/>
      <c r="NHK2" s="995"/>
      <c r="NHL2" s="995"/>
      <c r="NHM2" s="995"/>
      <c r="NHN2" s="995"/>
      <c r="NHO2" s="995"/>
      <c r="NHP2" s="995"/>
      <c r="NHQ2" s="995"/>
      <c r="NHR2" s="995"/>
      <c r="NHS2" s="995"/>
      <c r="NHT2" s="995"/>
      <c r="NHU2" s="995"/>
      <c r="NHV2" s="995"/>
      <c r="NHW2" s="995"/>
      <c r="NHX2" s="995"/>
      <c r="NHY2" s="995"/>
      <c r="NHZ2" s="995"/>
      <c r="NIA2" s="995"/>
      <c r="NIB2" s="995"/>
      <c r="NIC2" s="995"/>
      <c r="NID2" s="995"/>
      <c r="NIE2" s="995"/>
      <c r="NIF2" s="995"/>
      <c r="NIG2" s="995"/>
      <c r="NIH2" s="995"/>
      <c r="NII2" s="995"/>
      <c r="NIJ2" s="995"/>
      <c r="NIK2" s="995"/>
      <c r="NIL2" s="995"/>
      <c r="NIM2" s="995"/>
      <c r="NIN2" s="995"/>
      <c r="NIO2" s="995"/>
      <c r="NIP2" s="995"/>
      <c r="NIQ2" s="995"/>
      <c r="NIR2" s="995"/>
      <c r="NIS2" s="995"/>
      <c r="NIT2" s="995"/>
      <c r="NIU2" s="995"/>
      <c r="NIV2" s="995"/>
      <c r="NIW2" s="995"/>
      <c r="NIX2" s="995"/>
      <c r="NIY2" s="995"/>
      <c r="NIZ2" s="995"/>
      <c r="NJA2" s="995"/>
      <c r="NJB2" s="995"/>
      <c r="NJC2" s="995"/>
      <c r="NJD2" s="995"/>
      <c r="NJE2" s="995"/>
      <c r="NJF2" s="995"/>
      <c r="NJG2" s="995"/>
      <c r="NJH2" s="995"/>
      <c r="NJI2" s="995"/>
      <c r="NJJ2" s="995"/>
      <c r="NJK2" s="995"/>
      <c r="NJL2" s="995"/>
      <c r="NJM2" s="995"/>
      <c r="NJN2" s="995"/>
      <c r="NJO2" s="995"/>
      <c r="NJP2" s="995"/>
      <c r="NJQ2" s="995"/>
      <c r="NJR2" s="995"/>
      <c r="NJS2" s="995"/>
      <c r="NJT2" s="995"/>
      <c r="NJU2" s="995"/>
      <c r="NJV2" s="995"/>
      <c r="NJW2" s="995"/>
      <c r="NJX2" s="995"/>
      <c r="NJY2" s="995"/>
      <c r="NJZ2" s="995"/>
      <c r="NKA2" s="995"/>
      <c r="NKB2" s="995"/>
      <c r="NKC2" s="995"/>
      <c r="NKD2" s="995"/>
      <c r="NKE2" s="995"/>
      <c r="NKF2" s="995"/>
      <c r="NKG2" s="995"/>
      <c r="NKH2" s="995"/>
      <c r="NKI2" s="995"/>
      <c r="NKJ2" s="995"/>
      <c r="NKK2" s="995"/>
      <c r="NKL2" s="995"/>
      <c r="NKM2" s="995"/>
      <c r="NKN2" s="995"/>
      <c r="NKO2" s="995"/>
      <c r="NKP2" s="995"/>
      <c r="NKQ2" s="995"/>
      <c r="NKR2" s="995"/>
      <c r="NKS2" s="995"/>
      <c r="NKT2" s="995"/>
      <c r="NKU2" s="995"/>
      <c r="NKV2" s="995"/>
      <c r="NKW2" s="995"/>
      <c r="NKX2" s="995"/>
      <c r="NKY2" s="995"/>
      <c r="NKZ2" s="995"/>
      <c r="NLA2" s="995"/>
      <c r="NLB2" s="995"/>
      <c r="NLC2" s="995"/>
      <c r="NLD2" s="995"/>
      <c r="NLE2" s="995"/>
      <c r="NLF2" s="995"/>
      <c r="NLG2" s="995"/>
      <c r="NLH2" s="995"/>
      <c r="NLI2" s="995"/>
      <c r="NLJ2" s="995"/>
      <c r="NLK2" s="995"/>
      <c r="NLL2" s="995"/>
      <c r="NLM2" s="995"/>
      <c r="NLN2" s="995"/>
      <c r="NLO2" s="995"/>
      <c r="NLP2" s="995"/>
      <c r="NLQ2" s="995"/>
      <c r="NLR2" s="995"/>
      <c r="NLS2" s="995"/>
      <c r="NLT2" s="995"/>
      <c r="NLU2" s="995"/>
      <c r="NLV2" s="995"/>
      <c r="NLW2" s="995"/>
      <c r="NLX2" s="995"/>
      <c r="NLY2" s="995"/>
      <c r="NLZ2" s="995"/>
      <c r="NMA2" s="995"/>
      <c r="NMB2" s="995"/>
      <c r="NMC2" s="995"/>
      <c r="NMD2" s="995"/>
      <c r="NME2" s="995"/>
      <c r="NMF2" s="995"/>
      <c r="NMG2" s="995"/>
      <c r="NMH2" s="995"/>
      <c r="NMI2" s="995"/>
      <c r="NMJ2" s="995"/>
      <c r="NMK2" s="995"/>
      <c r="NML2" s="995"/>
      <c r="NMM2" s="995"/>
      <c r="NMN2" s="995"/>
      <c r="NMO2" s="995"/>
      <c r="NMP2" s="995"/>
      <c r="NMQ2" s="995"/>
      <c r="NMR2" s="995"/>
      <c r="NMS2" s="995"/>
      <c r="NMT2" s="995"/>
      <c r="NMU2" s="995"/>
      <c r="NMV2" s="995"/>
      <c r="NMW2" s="995"/>
      <c r="NMX2" s="995"/>
      <c r="NMY2" s="995"/>
      <c r="NMZ2" s="995"/>
      <c r="NNA2" s="995"/>
      <c r="NNB2" s="995"/>
      <c r="NNC2" s="995"/>
      <c r="NND2" s="995"/>
      <c r="NNE2" s="995"/>
      <c r="NNF2" s="995"/>
      <c r="NNG2" s="995"/>
      <c r="NNH2" s="995"/>
      <c r="NNI2" s="995"/>
      <c r="NNJ2" s="995"/>
      <c r="NNK2" s="995"/>
      <c r="NNL2" s="995"/>
      <c r="NNM2" s="995"/>
      <c r="NNN2" s="995"/>
      <c r="NNO2" s="995"/>
      <c r="NNP2" s="995"/>
      <c r="NNQ2" s="995"/>
      <c r="NNR2" s="995"/>
      <c r="NNS2" s="995"/>
      <c r="NNT2" s="995"/>
      <c r="NNU2" s="995"/>
      <c r="NNV2" s="995"/>
      <c r="NNW2" s="995"/>
      <c r="NNX2" s="995"/>
      <c r="NNY2" s="995"/>
      <c r="NNZ2" s="995"/>
      <c r="NOA2" s="995"/>
      <c r="NOB2" s="995"/>
      <c r="NOC2" s="995"/>
      <c r="NOD2" s="995"/>
      <c r="NOE2" s="995"/>
      <c r="NOF2" s="995"/>
      <c r="NOG2" s="995"/>
      <c r="NOH2" s="995"/>
      <c r="NOI2" s="995"/>
      <c r="NOJ2" s="995"/>
      <c r="NOK2" s="995"/>
      <c r="NOL2" s="995"/>
      <c r="NOM2" s="995"/>
      <c r="NON2" s="995"/>
      <c r="NOO2" s="995"/>
      <c r="NOP2" s="995"/>
      <c r="NOQ2" s="995"/>
      <c r="NOR2" s="995"/>
      <c r="NOS2" s="995"/>
      <c r="NOT2" s="995"/>
      <c r="NOU2" s="995"/>
      <c r="NOV2" s="995"/>
      <c r="NOW2" s="995"/>
      <c r="NOX2" s="995"/>
      <c r="NOY2" s="995"/>
      <c r="NOZ2" s="995"/>
      <c r="NPA2" s="995"/>
      <c r="NPB2" s="995"/>
      <c r="NPC2" s="995"/>
      <c r="NPD2" s="995"/>
      <c r="NPE2" s="995"/>
      <c r="NPF2" s="995"/>
      <c r="NPG2" s="995"/>
      <c r="NPH2" s="995"/>
      <c r="NPI2" s="995"/>
      <c r="NPJ2" s="995"/>
      <c r="NPK2" s="995"/>
      <c r="NPL2" s="995"/>
      <c r="NPM2" s="995"/>
      <c r="NPN2" s="995"/>
      <c r="NPO2" s="995"/>
      <c r="NPP2" s="995"/>
      <c r="NPQ2" s="995"/>
      <c r="NPR2" s="995"/>
      <c r="NPS2" s="995"/>
      <c r="NPT2" s="995"/>
      <c r="NPU2" s="995"/>
      <c r="NPV2" s="995"/>
      <c r="NPW2" s="995"/>
      <c r="NPX2" s="995"/>
      <c r="NPY2" s="995"/>
      <c r="NPZ2" s="995"/>
      <c r="NQA2" s="995"/>
      <c r="NQB2" s="995"/>
      <c r="NQC2" s="995"/>
      <c r="NQD2" s="995"/>
      <c r="NQE2" s="995"/>
      <c r="NQF2" s="995"/>
      <c r="NQG2" s="995"/>
      <c r="NQH2" s="995"/>
      <c r="NQI2" s="995"/>
      <c r="NQJ2" s="995"/>
      <c r="NQK2" s="995"/>
      <c r="NQL2" s="995"/>
      <c r="NQM2" s="995"/>
      <c r="NQN2" s="995"/>
      <c r="NQO2" s="995"/>
      <c r="NQP2" s="995"/>
      <c r="NQQ2" s="995"/>
      <c r="NQR2" s="995"/>
      <c r="NQS2" s="995"/>
      <c r="NQT2" s="995"/>
      <c r="NQU2" s="995"/>
      <c r="NQV2" s="995"/>
      <c r="NQW2" s="995"/>
      <c r="NQX2" s="995"/>
      <c r="NQY2" s="995"/>
      <c r="NQZ2" s="995"/>
      <c r="NRA2" s="995"/>
      <c r="NRB2" s="995"/>
      <c r="NRC2" s="995"/>
      <c r="NRD2" s="995"/>
      <c r="NRE2" s="995"/>
      <c r="NRF2" s="995"/>
      <c r="NRG2" s="995"/>
      <c r="NRH2" s="995"/>
      <c r="NRI2" s="995"/>
      <c r="NRJ2" s="995"/>
      <c r="NRK2" s="995"/>
      <c r="NRL2" s="995"/>
      <c r="NRM2" s="995"/>
      <c r="NRN2" s="995"/>
      <c r="NRO2" s="995"/>
      <c r="NRP2" s="995"/>
      <c r="NRQ2" s="995"/>
      <c r="NRR2" s="995"/>
      <c r="NRS2" s="995"/>
      <c r="NRT2" s="995"/>
      <c r="NRU2" s="995"/>
      <c r="NRV2" s="995"/>
      <c r="NRW2" s="995"/>
      <c r="NRX2" s="995"/>
      <c r="NRY2" s="995"/>
      <c r="NRZ2" s="995"/>
      <c r="NSA2" s="995"/>
      <c r="NSB2" s="995"/>
      <c r="NSC2" s="995"/>
      <c r="NSD2" s="995"/>
      <c r="NSE2" s="995"/>
      <c r="NSF2" s="995"/>
      <c r="NSG2" s="995"/>
      <c r="NSH2" s="995"/>
      <c r="NSI2" s="995"/>
      <c r="NSJ2" s="995"/>
      <c r="NSK2" s="995"/>
      <c r="NSL2" s="995"/>
      <c r="NSM2" s="995"/>
      <c r="NSN2" s="995"/>
      <c r="NSO2" s="995"/>
      <c r="NSP2" s="995"/>
      <c r="NSQ2" s="995"/>
      <c r="NSR2" s="995"/>
      <c r="NSS2" s="995"/>
      <c r="NST2" s="995"/>
      <c r="NSU2" s="995"/>
      <c r="NSV2" s="995"/>
      <c r="NSW2" s="995"/>
      <c r="NSX2" s="995"/>
      <c r="NSY2" s="995"/>
      <c r="NSZ2" s="995"/>
      <c r="NTA2" s="995"/>
      <c r="NTB2" s="995"/>
      <c r="NTC2" s="995"/>
      <c r="NTD2" s="995"/>
      <c r="NTE2" s="995"/>
      <c r="NTF2" s="995"/>
      <c r="NTG2" s="995"/>
      <c r="NTH2" s="995"/>
      <c r="NTI2" s="995"/>
      <c r="NTJ2" s="995"/>
      <c r="NTK2" s="995"/>
      <c r="NTL2" s="995"/>
      <c r="NTM2" s="995"/>
      <c r="NTN2" s="995"/>
      <c r="NTO2" s="995"/>
      <c r="NTP2" s="995"/>
      <c r="NTQ2" s="995"/>
      <c r="NTR2" s="995"/>
      <c r="NTS2" s="995"/>
      <c r="NTT2" s="995"/>
      <c r="NTU2" s="995"/>
      <c r="NTV2" s="995"/>
      <c r="NTW2" s="995"/>
      <c r="NTX2" s="995"/>
      <c r="NTY2" s="995"/>
      <c r="NTZ2" s="995"/>
      <c r="NUA2" s="995"/>
      <c r="NUB2" s="995"/>
      <c r="NUC2" s="995"/>
      <c r="NUD2" s="995"/>
      <c r="NUE2" s="995"/>
      <c r="NUF2" s="995"/>
      <c r="NUG2" s="995"/>
      <c r="NUH2" s="995"/>
      <c r="NUI2" s="995"/>
      <c r="NUJ2" s="995"/>
      <c r="NUK2" s="995"/>
      <c r="NUL2" s="995"/>
      <c r="NUM2" s="995"/>
      <c r="NUN2" s="995"/>
      <c r="NUO2" s="995"/>
      <c r="NUP2" s="995"/>
      <c r="NUQ2" s="995"/>
      <c r="NUR2" s="995"/>
      <c r="NUS2" s="995"/>
      <c r="NUT2" s="995"/>
      <c r="NUU2" s="995"/>
      <c r="NUV2" s="995"/>
      <c r="NUW2" s="995"/>
      <c r="NUX2" s="995"/>
      <c r="NUY2" s="995"/>
      <c r="NUZ2" s="995"/>
      <c r="NVA2" s="995"/>
      <c r="NVB2" s="995"/>
      <c r="NVC2" s="995"/>
      <c r="NVD2" s="995"/>
      <c r="NVE2" s="995"/>
      <c r="NVF2" s="995"/>
      <c r="NVG2" s="995"/>
      <c r="NVH2" s="995"/>
      <c r="NVI2" s="995"/>
      <c r="NVJ2" s="995"/>
      <c r="NVK2" s="995"/>
      <c r="NVL2" s="995"/>
      <c r="NVM2" s="995"/>
      <c r="NVN2" s="995"/>
      <c r="NVO2" s="995"/>
      <c r="NVP2" s="995"/>
      <c r="NVQ2" s="995"/>
      <c r="NVR2" s="995"/>
      <c r="NVS2" s="995"/>
      <c r="NVT2" s="995"/>
      <c r="NVU2" s="995"/>
      <c r="NVV2" s="995"/>
      <c r="NVW2" s="995"/>
      <c r="NVX2" s="995"/>
      <c r="NVY2" s="995"/>
      <c r="NVZ2" s="995"/>
      <c r="NWA2" s="995"/>
      <c r="NWB2" s="995"/>
      <c r="NWC2" s="995"/>
      <c r="NWD2" s="995"/>
      <c r="NWE2" s="995"/>
      <c r="NWF2" s="995"/>
      <c r="NWG2" s="995"/>
      <c r="NWH2" s="995"/>
      <c r="NWI2" s="995"/>
      <c r="NWJ2" s="995"/>
      <c r="NWK2" s="995"/>
      <c r="NWL2" s="995"/>
      <c r="NWM2" s="995"/>
      <c r="NWN2" s="995"/>
      <c r="NWO2" s="995"/>
      <c r="NWP2" s="995"/>
      <c r="NWQ2" s="995"/>
      <c r="NWR2" s="995"/>
      <c r="NWS2" s="995"/>
      <c r="NWT2" s="995"/>
      <c r="NWU2" s="995"/>
      <c r="NWV2" s="995"/>
      <c r="NWW2" s="995"/>
      <c r="NWX2" s="995"/>
      <c r="NWY2" s="995"/>
      <c r="NWZ2" s="995"/>
      <c r="NXA2" s="995"/>
      <c r="NXB2" s="995"/>
      <c r="NXC2" s="995"/>
      <c r="NXD2" s="995"/>
      <c r="NXE2" s="995"/>
      <c r="NXF2" s="995"/>
      <c r="NXG2" s="995"/>
      <c r="NXH2" s="995"/>
      <c r="NXI2" s="995"/>
      <c r="NXJ2" s="995"/>
      <c r="NXK2" s="995"/>
      <c r="NXL2" s="995"/>
      <c r="NXM2" s="995"/>
      <c r="NXN2" s="995"/>
      <c r="NXO2" s="995"/>
      <c r="NXP2" s="995"/>
      <c r="NXQ2" s="995"/>
      <c r="NXR2" s="995"/>
      <c r="NXS2" s="995"/>
      <c r="NXT2" s="995"/>
      <c r="NXU2" s="995"/>
      <c r="NXV2" s="995"/>
      <c r="NXW2" s="995"/>
      <c r="NXX2" s="995"/>
      <c r="NXY2" s="995"/>
      <c r="NXZ2" s="995"/>
      <c r="NYA2" s="995"/>
      <c r="NYB2" s="995"/>
      <c r="NYC2" s="995"/>
      <c r="NYD2" s="995"/>
      <c r="NYE2" s="995"/>
      <c r="NYF2" s="995"/>
      <c r="NYG2" s="995"/>
      <c r="NYH2" s="995"/>
      <c r="NYI2" s="995"/>
      <c r="NYJ2" s="995"/>
      <c r="NYK2" s="995"/>
      <c r="NYL2" s="995"/>
      <c r="NYM2" s="995"/>
      <c r="NYN2" s="995"/>
      <c r="NYO2" s="995"/>
      <c r="NYP2" s="995"/>
      <c r="NYQ2" s="995"/>
      <c r="NYR2" s="995"/>
      <c r="NYS2" s="995"/>
      <c r="NYT2" s="995"/>
      <c r="NYU2" s="995"/>
      <c r="NYV2" s="995"/>
      <c r="NYW2" s="995"/>
      <c r="NYX2" s="995"/>
      <c r="NYY2" s="995"/>
      <c r="NYZ2" s="995"/>
      <c r="NZA2" s="995"/>
      <c r="NZB2" s="995"/>
      <c r="NZC2" s="995"/>
      <c r="NZD2" s="995"/>
      <c r="NZE2" s="995"/>
      <c r="NZF2" s="995"/>
      <c r="NZG2" s="995"/>
      <c r="NZH2" s="995"/>
      <c r="NZI2" s="995"/>
      <c r="NZJ2" s="995"/>
      <c r="NZK2" s="995"/>
      <c r="NZL2" s="995"/>
      <c r="NZM2" s="995"/>
      <c r="NZN2" s="995"/>
      <c r="NZO2" s="995"/>
      <c r="NZP2" s="995"/>
      <c r="NZQ2" s="995"/>
      <c r="NZR2" s="995"/>
      <c r="NZS2" s="995"/>
      <c r="NZT2" s="995"/>
      <c r="NZU2" s="995"/>
      <c r="NZV2" s="995"/>
      <c r="NZW2" s="995"/>
      <c r="NZX2" s="995"/>
      <c r="NZY2" s="995"/>
      <c r="NZZ2" s="995"/>
      <c r="OAA2" s="995"/>
      <c r="OAB2" s="995"/>
      <c r="OAC2" s="995"/>
      <c r="OAD2" s="995"/>
      <c r="OAE2" s="995"/>
      <c r="OAF2" s="995"/>
      <c r="OAG2" s="995"/>
      <c r="OAH2" s="995"/>
      <c r="OAI2" s="995"/>
      <c r="OAJ2" s="995"/>
      <c r="OAK2" s="995"/>
      <c r="OAL2" s="995"/>
      <c r="OAM2" s="995"/>
      <c r="OAN2" s="995"/>
      <c r="OAO2" s="995"/>
      <c r="OAP2" s="995"/>
      <c r="OAQ2" s="995"/>
      <c r="OAR2" s="995"/>
      <c r="OAS2" s="995"/>
      <c r="OAT2" s="995"/>
      <c r="OAU2" s="995"/>
      <c r="OAV2" s="995"/>
      <c r="OAW2" s="995"/>
      <c r="OAX2" s="995"/>
      <c r="OAY2" s="995"/>
      <c r="OAZ2" s="995"/>
      <c r="OBA2" s="995"/>
      <c r="OBB2" s="995"/>
      <c r="OBC2" s="995"/>
      <c r="OBD2" s="995"/>
      <c r="OBE2" s="995"/>
      <c r="OBF2" s="995"/>
      <c r="OBG2" s="995"/>
      <c r="OBH2" s="995"/>
      <c r="OBI2" s="995"/>
      <c r="OBJ2" s="995"/>
      <c r="OBK2" s="995"/>
      <c r="OBL2" s="995"/>
      <c r="OBM2" s="995"/>
      <c r="OBN2" s="995"/>
      <c r="OBO2" s="995"/>
      <c r="OBP2" s="995"/>
      <c r="OBQ2" s="995"/>
      <c r="OBR2" s="995"/>
      <c r="OBS2" s="995"/>
      <c r="OBT2" s="995"/>
      <c r="OBU2" s="995"/>
      <c r="OBV2" s="995"/>
      <c r="OBW2" s="995"/>
      <c r="OBX2" s="995"/>
      <c r="OBY2" s="995"/>
      <c r="OBZ2" s="995"/>
      <c r="OCA2" s="995"/>
      <c r="OCB2" s="995"/>
      <c r="OCC2" s="995"/>
      <c r="OCD2" s="995"/>
      <c r="OCE2" s="995"/>
      <c r="OCF2" s="995"/>
      <c r="OCG2" s="995"/>
      <c r="OCH2" s="995"/>
      <c r="OCI2" s="995"/>
      <c r="OCJ2" s="995"/>
      <c r="OCK2" s="995"/>
      <c r="OCL2" s="995"/>
      <c r="OCM2" s="995"/>
      <c r="OCN2" s="995"/>
      <c r="OCO2" s="995"/>
      <c r="OCP2" s="995"/>
      <c r="OCQ2" s="995"/>
      <c r="OCR2" s="995"/>
      <c r="OCS2" s="995"/>
      <c r="OCT2" s="995"/>
      <c r="OCU2" s="995"/>
      <c r="OCV2" s="995"/>
      <c r="OCW2" s="995"/>
      <c r="OCX2" s="995"/>
      <c r="OCY2" s="995"/>
      <c r="OCZ2" s="995"/>
      <c r="ODA2" s="995"/>
      <c r="ODB2" s="995"/>
      <c r="ODC2" s="995"/>
      <c r="ODD2" s="995"/>
      <c r="ODE2" s="995"/>
      <c r="ODF2" s="995"/>
      <c r="ODG2" s="995"/>
      <c r="ODH2" s="995"/>
      <c r="ODI2" s="995"/>
      <c r="ODJ2" s="995"/>
      <c r="ODK2" s="995"/>
      <c r="ODL2" s="995"/>
      <c r="ODM2" s="995"/>
      <c r="ODN2" s="995"/>
      <c r="ODO2" s="995"/>
      <c r="ODP2" s="995"/>
      <c r="ODQ2" s="995"/>
      <c r="ODR2" s="995"/>
      <c r="ODS2" s="995"/>
      <c r="ODT2" s="995"/>
      <c r="ODU2" s="995"/>
      <c r="ODV2" s="995"/>
      <c r="ODW2" s="995"/>
      <c r="ODX2" s="995"/>
      <c r="ODY2" s="995"/>
      <c r="ODZ2" s="995"/>
      <c r="OEA2" s="995"/>
      <c r="OEB2" s="995"/>
      <c r="OEC2" s="995"/>
      <c r="OED2" s="995"/>
      <c r="OEE2" s="995"/>
      <c r="OEF2" s="995"/>
      <c r="OEG2" s="995"/>
      <c r="OEH2" s="995"/>
      <c r="OEI2" s="995"/>
      <c r="OEJ2" s="995"/>
      <c r="OEK2" s="995"/>
      <c r="OEL2" s="995"/>
      <c r="OEM2" s="995"/>
      <c r="OEN2" s="995"/>
      <c r="OEO2" s="995"/>
      <c r="OEP2" s="995"/>
      <c r="OEQ2" s="995"/>
      <c r="OER2" s="995"/>
      <c r="OES2" s="995"/>
      <c r="OET2" s="995"/>
      <c r="OEU2" s="995"/>
      <c r="OEV2" s="995"/>
      <c r="OEW2" s="995"/>
      <c r="OEX2" s="995"/>
      <c r="OEY2" s="995"/>
      <c r="OEZ2" s="995"/>
      <c r="OFA2" s="995"/>
      <c r="OFB2" s="995"/>
      <c r="OFC2" s="995"/>
      <c r="OFD2" s="995"/>
      <c r="OFE2" s="995"/>
      <c r="OFF2" s="995"/>
      <c r="OFG2" s="995"/>
      <c r="OFH2" s="995"/>
      <c r="OFI2" s="995"/>
      <c r="OFJ2" s="995"/>
      <c r="OFK2" s="995"/>
      <c r="OFL2" s="995"/>
      <c r="OFM2" s="995"/>
      <c r="OFN2" s="995"/>
      <c r="OFO2" s="995"/>
      <c r="OFP2" s="995"/>
      <c r="OFQ2" s="995"/>
      <c r="OFR2" s="995"/>
      <c r="OFS2" s="995"/>
      <c r="OFT2" s="995"/>
      <c r="OFU2" s="995"/>
      <c r="OFV2" s="995"/>
      <c r="OFW2" s="995"/>
      <c r="OFX2" s="995"/>
      <c r="OFY2" s="995"/>
      <c r="OFZ2" s="995"/>
      <c r="OGA2" s="995"/>
      <c r="OGB2" s="995"/>
      <c r="OGC2" s="995"/>
      <c r="OGD2" s="995"/>
      <c r="OGE2" s="995"/>
      <c r="OGF2" s="995"/>
      <c r="OGG2" s="995"/>
      <c r="OGH2" s="995"/>
      <c r="OGI2" s="995"/>
      <c r="OGJ2" s="995"/>
      <c r="OGK2" s="995"/>
      <c r="OGL2" s="995"/>
      <c r="OGM2" s="995"/>
      <c r="OGN2" s="995"/>
      <c r="OGO2" s="995"/>
      <c r="OGP2" s="995"/>
      <c r="OGQ2" s="995"/>
      <c r="OGR2" s="995"/>
      <c r="OGS2" s="995"/>
      <c r="OGT2" s="995"/>
      <c r="OGU2" s="995"/>
      <c r="OGV2" s="995"/>
      <c r="OGW2" s="995"/>
      <c r="OGX2" s="995"/>
      <c r="OGY2" s="995"/>
      <c r="OGZ2" s="995"/>
      <c r="OHA2" s="995"/>
      <c r="OHB2" s="995"/>
      <c r="OHC2" s="995"/>
      <c r="OHD2" s="995"/>
      <c r="OHE2" s="995"/>
      <c r="OHF2" s="995"/>
      <c r="OHG2" s="995"/>
      <c r="OHH2" s="995"/>
      <c r="OHI2" s="995"/>
      <c r="OHJ2" s="995"/>
      <c r="OHK2" s="995"/>
      <c r="OHL2" s="995"/>
      <c r="OHM2" s="995"/>
      <c r="OHN2" s="995"/>
      <c r="OHO2" s="995"/>
      <c r="OHP2" s="995"/>
      <c r="OHQ2" s="995"/>
      <c r="OHR2" s="995"/>
      <c r="OHS2" s="995"/>
      <c r="OHT2" s="995"/>
      <c r="OHU2" s="995"/>
      <c r="OHV2" s="995"/>
      <c r="OHW2" s="995"/>
      <c r="OHX2" s="995"/>
      <c r="OHY2" s="995"/>
      <c r="OHZ2" s="995"/>
      <c r="OIA2" s="995"/>
      <c r="OIB2" s="995"/>
      <c r="OIC2" s="995"/>
      <c r="OID2" s="995"/>
      <c r="OIE2" s="995"/>
      <c r="OIF2" s="995"/>
      <c r="OIG2" s="995"/>
      <c r="OIH2" s="995"/>
      <c r="OII2" s="995"/>
      <c r="OIJ2" s="995"/>
      <c r="OIK2" s="995"/>
      <c r="OIL2" s="995"/>
      <c r="OIM2" s="995"/>
      <c r="OIN2" s="995"/>
      <c r="OIO2" s="995"/>
      <c r="OIP2" s="995"/>
      <c r="OIQ2" s="995"/>
      <c r="OIR2" s="995"/>
      <c r="OIS2" s="995"/>
      <c r="OIT2" s="995"/>
      <c r="OIU2" s="995"/>
      <c r="OIV2" s="995"/>
      <c r="OIW2" s="995"/>
      <c r="OIX2" s="995"/>
      <c r="OIY2" s="995"/>
      <c r="OIZ2" s="995"/>
      <c r="OJA2" s="995"/>
      <c r="OJB2" s="995"/>
      <c r="OJC2" s="995"/>
      <c r="OJD2" s="995"/>
      <c r="OJE2" s="995"/>
      <c r="OJF2" s="995"/>
      <c r="OJG2" s="995"/>
      <c r="OJH2" s="995"/>
      <c r="OJI2" s="995"/>
      <c r="OJJ2" s="995"/>
      <c r="OJK2" s="995"/>
      <c r="OJL2" s="995"/>
      <c r="OJM2" s="995"/>
      <c r="OJN2" s="995"/>
      <c r="OJO2" s="995"/>
      <c r="OJP2" s="995"/>
      <c r="OJQ2" s="995"/>
      <c r="OJR2" s="995"/>
      <c r="OJS2" s="995"/>
      <c r="OJT2" s="995"/>
      <c r="OJU2" s="995"/>
      <c r="OJV2" s="995"/>
      <c r="OJW2" s="995"/>
      <c r="OJX2" s="995"/>
      <c r="OJY2" s="995"/>
      <c r="OJZ2" s="995"/>
      <c r="OKA2" s="995"/>
      <c r="OKB2" s="995"/>
      <c r="OKC2" s="995"/>
      <c r="OKD2" s="995"/>
      <c r="OKE2" s="995"/>
      <c r="OKF2" s="995"/>
      <c r="OKG2" s="995"/>
      <c r="OKH2" s="995"/>
      <c r="OKI2" s="995"/>
      <c r="OKJ2" s="995"/>
      <c r="OKK2" s="995"/>
      <c r="OKL2" s="995"/>
      <c r="OKM2" s="995"/>
      <c r="OKN2" s="995"/>
      <c r="OKO2" s="995"/>
      <c r="OKP2" s="995"/>
      <c r="OKQ2" s="995"/>
      <c r="OKR2" s="995"/>
      <c r="OKS2" s="995"/>
      <c r="OKT2" s="995"/>
      <c r="OKU2" s="995"/>
      <c r="OKV2" s="995"/>
      <c r="OKW2" s="995"/>
      <c r="OKX2" s="995"/>
      <c r="OKY2" s="995"/>
      <c r="OKZ2" s="995"/>
      <c r="OLA2" s="995"/>
      <c r="OLB2" s="995"/>
      <c r="OLC2" s="995"/>
      <c r="OLD2" s="995"/>
      <c r="OLE2" s="995"/>
      <c r="OLF2" s="995"/>
      <c r="OLG2" s="995"/>
      <c r="OLH2" s="995"/>
      <c r="OLI2" s="995"/>
      <c r="OLJ2" s="995"/>
      <c r="OLK2" s="995"/>
      <c r="OLL2" s="995"/>
      <c r="OLM2" s="995"/>
      <c r="OLN2" s="995"/>
      <c r="OLO2" s="995"/>
      <c r="OLP2" s="995"/>
      <c r="OLQ2" s="995"/>
      <c r="OLR2" s="995"/>
      <c r="OLS2" s="995"/>
      <c r="OLT2" s="995"/>
      <c r="OLU2" s="995"/>
      <c r="OLV2" s="995"/>
      <c r="OLW2" s="995"/>
      <c r="OLX2" s="995"/>
      <c r="OLY2" s="995"/>
      <c r="OLZ2" s="995"/>
      <c r="OMA2" s="995"/>
      <c r="OMB2" s="995"/>
      <c r="OMC2" s="995"/>
      <c r="OMD2" s="995"/>
      <c r="OME2" s="995"/>
      <c r="OMF2" s="995"/>
      <c r="OMG2" s="995"/>
      <c r="OMH2" s="995"/>
      <c r="OMI2" s="995"/>
      <c r="OMJ2" s="995"/>
      <c r="OMK2" s="995"/>
      <c r="OML2" s="995"/>
      <c r="OMM2" s="995"/>
      <c r="OMN2" s="995"/>
      <c r="OMO2" s="995"/>
      <c r="OMP2" s="995"/>
      <c r="OMQ2" s="995"/>
      <c r="OMR2" s="995"/>
      <c r="OMS2" s="995"/>
      <c r="OMT2" s="995"/>
      <c r="OMU2" s="995"/>
      <c r="OMV2" s="995"/>
      <c r="OMW2" s="995"/>
      <c r="OMX2" s="995"/>
      <c r="OMY2" s="995"/>
      <c r="OMZ2" s="995"/>
      <c r="ONA2" s="995"/>
      <c r="ONB2" s="995"/>
      <c r="ONC2" s="995"/>
      <c r="OND2" s="995"/>
      <c r="ONE2" s="995"/>
      <c r="ONF2" s="995"/>
      <c r="ONG2" s="995"/>
      <c r="ONH2" s="995"/>
      <c r="ONI2" s="995"/>
      <c r="ONJ2" s="995"/>
      <c r="ONK2" s="995"/>
      <c r="ONL2" s="995"/>
      <c r="ONM2" s="995"/>
      <c r="ONN2" s="995"/>
      <c r="ONO2" s="995"/>
      <c r="ONP2" s="995"/>
      <c r="ONQ2" s="995"/>
      <c r="ONR2" s="995"/>
      <c r="ONS2" s="995"/>
      <c r="ONT2" s="995"/>
      <c r="ONU2" s="995"/>
      <c r="ONV2" s="995"/>
      <c r="ONW2" s="995"/>
      <c r="ONX2" s="995"/>
      <c r="ONY2" s="995"/>
      <c r="ONZ2" s="995"/>
      <c r="OOA2" s="995"/>
      <c r="OOB2" s="995"/>
      <c r="OOC2" s="995"/>
      <c r="OOD2" s="995"/>
      <c r="OOE2" s="995"/>
      <c r="OOF2" s="995"/>
      <c r="OOG2" s="995"/>
      <c r="OOH2" s="995"/>
      <c r="OOI2" s="995"/>
      <c r="OOJ2" s="995"/>
      <c r="OOK2" s="995"/>
      <c r="OOL2" s="995"/>
      <c r="OOM2" s="995"/>
      <c r="OON2" s="995"/>
      <c r="OOO2" s="995"/>
      <c r="OOP2" s="995"/>
      <c r="OOQ2" s="995"/>
      <c r="OOR2" s="995"/>
      <c r="OOS2" s="995"/>
      <c r="OOT2" s="995"/>
      <c r="OOU2" s="995"/>
      <c r="OOV2" s="995"/>
      <c r="OOW2" s="995"/>
      <c r="OOX2" s="995"/>
      <c r="OOY2" s="995"/>
      <c r="OOZ2" s="995"/>
      <c r="OPA2" s="995"/>
      <c r="OPB2" s="995"/>
      <c r="OPC2" s="995"/>
      <c r="OPD2" s="995"/>
      <c r="OPE2" s="995"/>
      <c r="OPF2" s="995"/>
      <c r="OPG2" s="995"/>
      <c r="OPH2" s="995"/>
      <c r="OPI2" s="995"/>
      <c r="OPJ2" s="995"/>
      <c r="OPK2" s="995"/>
      <c r="OPL2" s="995"/>
      <c r="OPM2" s="995"/>
      <c r="OPN2" s="995"/>
      <c r="OPO2" s="995"/>
      <c r="OPP2" s="995"/>
      <c r="OPQ2" s="995"/>
      <c r="OPR2" s="995"/>
      <c r="OPS2" s="995"/>
      <c r="OPT2" s="995"/>
      <c r="OPU2" s="995"/>
      <c r="OPV2" s="995"/>
      <c r="OPW2" s="995"/>
      <c r="OPX2" s="995"/>
      <c r="OPY2" s="995"/>
      <c r="OPZ2" s="995"/>
      <c r="OQA2" s="995"/>
      <c r="OQB2" s="995"/>
      <c r="OQC2" s="995"/>
      <c r="OQD2" s="995"/>
      <c r="OQE2" s="995"/>
      <c r="OQF2" s="995"/>
      <c r="OQG2" s="995"/>
      <c r="OQH2" s="995"/>
      <c r="OQI2" s="995"/>
      <c r="OQJ2" s="995"/>
      <c r="OQK2" s="995"/>
      <c r="OQL2" s="995"/>
      <c r="OQM2" s="995"/>
      <c r="OQN2" s="995"/>
      <c r="OQO2" s="995"/>
      <c r="OQP2" s="995"/>
      <c r="OQQ2" s="995"/>
      <c r="OQR2" s="995"/>
      <c r="OQS2" s="995"/>
      <c r="OQT2" s="995"/>
      <c r="OQU2" s="995"/>
      <c r="OQV2" s="995"/>
      <c r="OQW2" s="995"/>
      <c r="OQX2" s="995"/>
      <c r="OQY2" s="995"/>
      <c r="OQZ2" s="995"/>
      <c r="ORA2" s="995"/>
      <c r="ORB2" s="995"/>
      <c r="ORC2" s="995"/>
      <c r="ORD2" s="995"/>
      <c r="ORE2" s="995"/>
      <c r="ORF2" s="995"/>
      <c r="ORG2" s="995"/>
      <c r="ORH2" s="995"/>
      <c r="ORI2" s="995"/>
      <c r="ORJ2" s="995"/>
      <c r="ORK2" s="995"/>
      <c r="ORL2" s="995"/>
      <c r="ORM2" s="995"/>
      <c r="ORN2" s="995"/>
      <c r="ORO2" s="995"/>
      <c r="ORP2" s="995"/>
      <c r="ORQ2" s="995"/>
      <c r="ORR2" s="995"/>
      <c r="ORS2" s="995"/>
      <c r="ORT2" s="995"/>
      <c r="ORU2" s="995"/>
      <c r="ORV2" s="995"/>
      <c r="ORW2" s="995"/>
      <c r="ORX2" s="995"/>
      <c r="ORY2" s="995"/>
      <c r="ORZ2" s="995"/>
      <c r="OSA2" s="995"/>
      <c r="OSB2" s="995"/>
      <c r="OSC2" s="995"/>
      <c r="OSD2" s="995"/>
      <c r="OSE2" s="995"/>
      <c r="OSF2" s="995"/>
      <c r="OSG2" s="995"/>
      <c r="OSH2" s="995"/>
      <c r="OSI2" s="995"/>
      <c r="OSJ2" s="995"/>
      <c r="OSK2" s="995"/>
      <c r="OSL2" s="995"/>
      <c r="OSM2" s="995"/>
      <c r="OSN2" s="995"/>
      <c r="OSO2" s="995"/>
      <c r="OSP2" s="995"/>
      <c r="OSQ2" s="995"/>
      <c r="OSR2" s="995"/>
      <c r="OSS2" s="995"/>
      <c r="OST2" s="995"/>
      <c r="OSU2" s="995"/>
      <c r="OSV2" s="995"/>
      <c r="OSW2" s="995"/>
      <c r="OSX2" s="995"/>
      <c r="OSY2" s="995"/>
      <c r="OSZ2" s="995"/>
      <c r="OTA2" s="995"/>
      <c r="OTB2" s="995"/>
      <c r="OTC2" s="995"/>
      <c r="OTD2" s="995"/>
      <c r="OTE2" s="995"/>
      <c r="OTF2" s="995"/>
      <c r="OTG2" s="995"/>
      <c r="OTH2" s="995"/>
      <c r="OTI2" s="995"/>
      <c r="OTJ2" s="995"/>
      <c r="OTK2" s="995"/>
      <c r="OTL2" s="995"/>
      <c r="OTM2" s="995"/>
      <c r="OTN2" s="995"/>
      <c r="OTO2" s="995"/>
      <c r="OTP2" s="995"/>
      <c r="OTQ2" s="995"/>
      <c r="OTR2" s="995"/>
      <c r="OTS2" s="995"/>
      <c r="OTT2" s="995"/>
      <c r="OTU2" s="995"/>
      <c r="OTV2" s="995"/>
      <c r="OTW2" s="995"/>
      <c r="OTX2" s="995"/>
      <c r="OTY2" s="995"/>
      <c r="OTZ2" s="995"/>
      <c r="OUA2" s="995"/>
      <c r="OUB2" s="995"/>
      <c r="OUC2" s="995"/>
      <c r="OUD2" s="995"/>
      <c r="OUE2" s="995"/>
      <c r="OUF2" s="995"/>
      <c r="OUG2" s="995"/>
      <c r="OUH2" s="995"/>
      <c r="OUI2" s="995"/>
      <c r="OUJ2" s="995"/>
      <c r="OUK2" s="995"/>
      <c r="OUL2" s="995"/>
      <c r="OUM2" s="995"/>
      <c r="OUN2" s="995"/>
      <c r="OUO2" s="995"/>
      <c r="OUP2" s="995"/>
      <c r="OUQ2" s="995"/>
      <c r="OUR2" s="995"/>
      <c r="OUS2" s="995"/>
      <c r="OUT2" s="995"/>
      <c r="OUU2" s="995"/>
      <c r="OUV2" s="995"/>
      <c r="OUW2" s="995"/>
      <c r="OUX2" s="995"/>
      <c r="OUY2" s="995"/>
      <c r="OUZ2" s="995"/>
      <c r="OVA2" s="995"/>
      <c r="OVB2" s="995"/>
      <c r="OVC2" s="995"/>
      <c r="OVD2" s="995"/>
      <c r="OVE2" s="995"/>
      <c r="OVF2" s="995"/>
      <c r="OVG2" s="995"/>
      <c r="OVH2" s="995"/>
      <c r="OVI2" s="995"/>
      <c r="OVJ2" s="995"/>
      <c r="OVK2" s="995"/>
      <c r="OVL2" s="995"/>
      <c r="OVM2" s="995"/>
      <c r="OVN2" s="995"/>
      <c r="OVO2" s="995"/>
      <c r="OVP2" s="995"/>
      <c r="OVQ2" s="995"/>
      <c r="OVR2" s="995"/>
      <c r="OVS2" s="995"/>
      <c r="OVT2" s="995"/>
      <c r="OVU2" s="995"/>
      <c r="OVV2" s="995"/>
      <c r="OVW2" s="995"/>
      <c r="OVX2" s="995"/>
      <c r="OVY2" s="995"/>
      <c r="OVZ2" s="995"/>
      <c r="OWA2" s="995"/>
      <c r="OWB2" s="995"/>
      <c r="OWC2" s="995"/>
      <c r="OWD2" s="995"/>
      <c r="OWE2" s="995"/>
      <c r="OWF2" s="995"/>
      <c r="OWG2" s="995"/>
      <c r="OWH2" s="995"/>
      <c r="OWI2" s="995"/>
      <c r="OWJ2" s="995"/>
      <c r="OWK2" s="995"/>
      <c r="OWL2" s="995"/>
      <c r="OWM2" s="995"/>
      <c r="OWN2" s="995"/>
      <c r="OWO2" s="995"/>
      <c r="OWP2" s="995"/>
      <c r="OWQ2" s="995"/>
      <c r="OWR2" s="995"/>
      <c r="OWS2" s="995"/>
      <c r="OWT2" s="995"/>
      <c r="OWU2" s="995"/>
      <c r="OWV2" s="995"/>
      <c r="OWW2" s="995"/>
      <c r="OWX2" s="995"/>
      <c r="OWY2" s="995"/>
      <c r="OWZ2" s="995"/>
      <c r="OXA2" s="995"/>
      <c r="OXB2" s="995"/>
      <c r="OXC2" s="995"/>
      <c r="OXD2" s="995"/>
      <c r="OXE2" s="995"/>
      <c r="OXF2" s="995"/>
      <c r="OXG2" s="995"/>
      <c r="OXH2" s="995"/>
      <c r="OXI2" s="995"/>
      <c r="OXJ2" s="995"/>
      <c r="OXK2" s="995"/>
      <c r="OXL2" s="995"/>
      <c r="OXM2" s="995"/>
      <c r="OXN2" s="995"/>
      <c r="OXO2" s="995"/>
      <c r="OXP2" s="995"/>
      <c r="OXQ2" s="995"/>
      <c r="OXR2" s="995"/>
      <c r="OXS2" s="995"/>
      <c r="OXT2" s="995"/>
      <c r="OXU2" s="995"/>
      <c r="OXV2" s="995"/>
      <c r="OXW2" s="995"/>
      <c r="OXX2" s="995"/>
      <c r="OXY2" s="995"/>
      <c r="OXZ2" s="995"/>
      <c r="OYA2" s="995"/>
      <c r="OYB2" s="995"/>
      <c r="OYC2" s="995"/>
      <c r="OYD2" s="995"/>
      <c r="OYE2" s="995"/>
      <c r="OYF2" s="995"/>
      <c r="OYG2" s="995"/>
      <c r="OYH2" s="995"/>
      <c r="OYI2" s="995"/>
      <c r="OYJ2" s="995"/>
      <c r="OYK2" s="995"/>
      <c r="OYL2" s="995"/>
      <c r="OYM2" s="995"/>
      <c r="OYN2" s="995"/>
      <c r="OYO2" s="995"/>
      <c r="OYP2" s="995"/>
      <c r="OYQ2" s="995"/>
      <c r="OYR2" s="995"/>
      <c r="OYS2" s="995"/>
      <c r="OYT2" s="995"/>
      <c r="OYU2" s="995"/>
      <c r="OYV2" s="995"/>
      <c r="OYW2" s="995"/>
      <c r="OYX2" s="995"/>
      <c r="OYY2" s="995"/>
      <c r="OYZ2" s="995"/>
      <c r="OZA2" s="995"/>
      <c r="OZB2" s="995"/>
      <c r="OZC2" s="995"/>
      <c r="OZD2" s="995"/>
      <c r="OZE2" s="995"/>
      <c r="OZF2" s="995"/>
      <c r="OZG2" s="995"/>
      <c r="OZH2" s="995"/>
      <c r="OZI2" s="995"/>
      <c r="OZJ2" s="995"/>
      <c r="OZK2" s="995"/>
      <c r="OZL2" s="995"/>
      <c r="OZM2" s="995"/>
      <c r="OZN2" s="995"/>
      <c r="OZO2" s="995"/>
      <c r="OZP2" s="995"/>
      <c r="OZQ2" s="995"/>
      <c r="OZR2" s="995"/>
      <c r="OZS2" s="995"/>
      <c r="OZT2" s="995"/>
      <c r="OZU2" s="995"/>
      <c r="OZV2" s="995"/>
      <c r="OZW2" s="995"/>
      <c r="OZX2" s="995"/>
      <c r="OZY2" s="995"/>
      <c r="OZZ2" s="995"/>
      <c r="PAA2" s="995"/>
      <c r="PAB2" s="995"/>
      <c r="PAC2" s="995"/>
      <c r="PAD2" s="995"/>
      <c r="PAE2" s="995"/>
      <c r="PAF2" s="995"/>
      <c r="PAG2" s="995"/>
      <c r="PAH2" s="995"/>
      <c r="PAI2" s="995"/>
      <c r="PAJ2" s="995"/>
      <c r="PAK2" s="995"/>
      <c r="PAL2" s="995"/>
      <c r="PAM2" s="995"/>
      <c r="PAN2" s="995"/>
      <c r="PAO2" s="995"/>
      <c r="PAP2" s="995"/>
      <c r="PAQ2" s="995"/>
      <c r="PAR2" s="995"/>
      <c r="PAS2" s="995"/>
      <c r="PAT2" s="995"/>
      <c r="PAU2" s="995"/>
      <c r="PAV2" s="995"/>
      <c r="PAW2" s="995"/>
      <c r="PAX2" s="995"/>
      <c r="PAY2" s="995"/>
      <c r="PAZ2" s="995"/>
      <c r="PBA2" s="995"/>
      <c r="PBB2" s="995"/>
      <c r="PBC2" s="995"/>
      <c r="PBD2" s="995"/>
      <c r="PBE2" s="995"/>
      <c r="PBF2" s="995"/>
      <c r="PBG2" s="995"/>
      <c r="PBH2" s="995"/>
      <c r="PBI2" s="995"/>
      <c r="PBJ2" s="995"/>
      <c r="PBK2" s="995"/>
      <c r="PBL2" s="995"/>
      <c r="PBM2" s="995"/>
      <c r="PBN2" s="995"/>
      <c r="PBO2" s="995"/>
      <c r="PBP2" s="995"/>
      <c r="PBQ2" s="995"/>
      <c r="PBR2" s="995"/>
      <c r="PBS2" s="995"/>
      <c r="PBT2" s="995"/>
      <c r="PBU2" s="995"/>
      <c r="PBV2" s="995"/>
      <c r="PBW2" s="995"/>
      <c r="PBX2" s="995"/>
      <c r="PBY2" s="995"/>
      <c r="PBZ2" s="995"/>
      <c r="PCA2" s="995"/>
      <c r="PCB2" s="995"/>
      <c r="PCC2" s="995"/>
      <c r="PCD2" s="995"/>
      <c r="PCE2" s="995"/>
      <c r="PCF2" s="995"/>
      <c r="PCG2" s="995"/>
      <c r="PCH2" s="995"/>
      <c r="PCI2" s="995"/>
      <c r="PCJ2" s="995"/>
      <c r="PCK2" s="995"/>
      <c r="PCL2" s="995"/>
      <c r="PCM2" s="995"/>
      <c r="PCN2" s="995"/>
      <c r="PCO2" s="995"/>
      <c r="PCP2" s="995"/>
      <c r="PCQ2" s="995"/>
      <c r="PCR2" s="995"/>
      <c r="PCS2" s="995"/>
      <c r="PCT2" s="995"/>
      <c r="PCU2" s="995"/>
      <c r="PCV2" s="995"/>
      <c r="PCW2" s="995"/>
      <c r="PCX2" s="995"/>
      <c r="PCY2" s="995"/>
      <c r="PCZ2" s="995"/>
      <c r="PDA2" s="995"/>
      <c r="PDB2" s="995"/>
      <c r="PDC2" s="995"/>
      <c r="PDD2" s="995"/>
      <c r="PDE2" s="995"/>
      <c r="PDF2" s="995"/>
      <c r="PDG2" s="995"/>
      <c r="PDH2" s="995"/>
      <c r="PDI2" s="995"/>
      <c r="PDJ2" s="995"/>
      <c r="PDK2" s="995"/>
      <c r="PDL2" s="995"/>
      <c r="PDM2" s="995"/>
      <c r="PDN2" s="995"/>
      <c r="PDO2" s="995"/>
      <c r="PDP2" s="995"/>
      <c r="PDQ2" s="995"/>
      <c r="PDR2" s="995"/>
      <c r="PDS2" s="995"/>
      <c r="PDT2" s="995"/>
      <c r="PDU2" s="995"/>
      <c r="PDV2" s="995"/>
      <c r="PDW2" s="995"/>
      <c r="PDX2" s="995"/>
      <c r="PDY2" s="995"/>
      <c r="PDZ2" s="995"/>
      <c r="PEA2" s="995"/>
      <c r="PEB2" s="995"/>
      <c r="PEC2" s="995"/>
      <c r="PED2" s="995"/>
      <c r="PEE2" s="995"/>
      <c r="PEF2" s="995"/>
      <c r="PEG2" s="995"/>
      <c r="PEH2" s="995"/>
      <c r="PEI2" s="995"/>
      <c r="PEJ2" s="995"/>
      <c r="PEK2" s="995"/>
      <c r="PEL2" s="995"/>
      <c r="PEM2" s="995"/>
      <c r="PEN2" s="995"/>
      <c r="PEO2" s="995"/>
      <c r="PEP2" s="995"/>
      <c r="PEQ2" s="995"/>
      <c r="PER2" s="995"/>
      <c r="PES2" s="995"/>
      <c r="PET2" s="995"/>
      <c r="PEU2" s="995"/>
      <c r="PEV2" s="995"/>
      <c r="PEW2" s="995"/>
      <c r="PEX2" s="995"/>
      <c r="PEY2" s="995"/>
      <c r="PEZ2" s="995"/>
      <c r="PFA2" s="995"/>
      <c r="PFB2" s="995"/>
      <c r="PFC2" s="995"/>
      <c r="PFD2" s="995"/>
      <c r="PFE2" s="995"/>
      <c r="PFF2" s="995"/>
      <c r="PFG2" s="995"/>
      <c r="PFH2" s="995"/>
      <c r="PFI2" s="995"/>
      <c r="PFJ2" s="995"/>
      <c r="PFK2" s="995"/>
      <c r="PFL2" s="995"/>
      <c r="PFM2" s="995"/>
      <c r="PFN2" s="995"/>
      <c r="PFO2" s="995"/>
      <c r="PFP2" s="995"/>
      <c r="PFQ2" s="995"/>
      <c r="PFR2" s="995"/>
      <c r="PFS2" s="995"/>
      <c r="PFT2" s="995"/>
      <c r="PFU2" s="995"/>
      <c r="PFV2" s="995"/>
      <c r="PFW2" s="995"/>
      <c r="PFX2" s="995"/>
      <c r="PFY2" s="995"/>
      <c r="PFZ2" s="995"/>
      <c r="PGA2" s="995"/>
      <c r="PGB2" s="995"/>
      <c r="PGC2" s="995"/>
      <c r="PGD2" s="995"/>
      <c r="PGE2" s="995"/>
      <c r="PGF2" s="995"/>
      <c r="PGG2" s="995"/>
      <c r="PGH2" s="995"/>
      <c r="PGI2" s="995"/>
      <c r="PGJ2" s="995"/>
      <c r="PGK2" s="995"/>
      <c r="PGL2" s="995"/>
      <c r="PGM2" s="995"/>
      <c r="PGN2" s="995"/>
      <c r="PGO2" s="995"/>
      <c r="PGP2" s="995"/>
      <c r="PGQ2" s="995"/>
      <c r="PGR2" s="995"/>
      <c r="PGS2" s="995"/>
      <c r="PGT2" s="995"/>
      <c r="PGU2" s="995"/>
      <c r="PGV2" s="995"/>
      <c r="PGW2" s="995"/>
      <c r="PGX2" s="995"/>
      <c r="PGY2" s="995"/>
      <c r="PGZ2" s="995"/>
      <c r="PHA2" s="995"/>
      <c r="PHB2" s="995"/>
      <c r="PHC2" s="995"/>
      <c r="PHD2" s="995"/>
      <c r="PHE2" s="995"/>
      <c r="PHF2" s="995"/>
      <c r="PHG2" s="995"/>
      <c r="PHH2" s="995"/>
      <c r="PHI2" s="995"/>
      <c r="PHJ2" s="995"/>
      <c r="PHK2" s="995"/>
      <c r="PHL2" s="995"/>
      <c r="PHM2" s="995"/>
      <c r="PHN2" s="995"/>
      <c r="PHO2" s="995"/>
      <c r="PHP2" s="995"/>
      <c r="PHQ2" s="995"/>
      <c r="PHR2" s="995"/>
      <c r="PHS2" s="995"/>
      <c r="PHT2" s="995"/>
      <c r="PHU2" s="995"/>
      <c r="PHV2" s="995"/>
      <c r="PHW2" s="995"/>
      <c r="PHX2" s="995"/>
      <c r="PHY2" s="995"/>
      <c r="PHZ2" s="995"/>
      <c r="PIA2" s="995"/>
      <c r="PIB2" s="995"/>
      <c r="PIC2" s="995"/>
      <c r="PID2" s="995"/>
      <c r="PIE2" s="995"/>
      <c r="PIF2" s="995"/>
      <c r="PIG2" s="995"/>
      <c r="PIH2" s="995"/>
      <c r="PII2" s="995"/>
      <c r="PIJ2" s="995"/>
      <c r="PIK2" s="995"/>
      <c r="PIL2" s="995"/>
      <c r="PIM2" s="995"/>
      <c r="PIN2" s="995"/>
      <c r="PIO2" s="995"/>
      <c r="PIP2" s="995"/>
      <c r="PIQ2" s="995"/>
      <c r="PIR2" s="995"/>
      <c r="PIS2" s="995"/>
      <c r="PIT2" s="995"/>
      <c r="PIU2" s="995"/>
      <c r="PIV2" s="995"/>
      <c r="PIW2" s="995"/>
      <c r="PIX2" s="995"/>
      <c r="PIY2" s="995"/>
      <c r="PIZ2" s="995"/>
      <c r="PJA2" s="995"/>
      <c r="PJB2" s="995"/>
      <c r="PJC2" s="995"/>
      <c r="PJD2" s="995"/>
      <c r="PJE2" s="995"/>
      <c r="PJF2" s="995"/>
      <c r="PJG2" s="995"/>
      <c r="PJH2" s="995"/>
      <c r="PJI2" s="995"/>
      <c r="PJJ2" s="995"/>
      <c r="PJK2" s="995"/>
      <c r="PJL2" s="995"/>
      <c r="PJM2" s="995"/>
      <c r="PJN2" s="995"/>
      <c r="PJO2" s="995"/>
      <c r="PJP2" s="995"/>
      <c r="PJQ2" s="995"/>
      <c r="PJR2" s="995"/>
      <c r="PJS2" s="995"/>
      <c r="PJT2" s="995"/>
      <c r="PJU2" s="995"/>
      <c r="PJV2" s="995"/>
      <c r="PJW2" s="995"/>
      <c r="PJX2" s="995"/>
      <c r="PJY2" s="995"/>
      <c r="PJZ2" s="995"/>
      <c r="PKA2" s="995"/>
      <c r="PKB2" s="995"/>
      <c r="PKC2" s="995"/>
      <c r="PKD2" s="995"/>
      <c r="PKE2" s="995"/>
      <c r="PKF2" s="995"/>
      <c r="PKG2" s="995"/>
      <c r="PKH2" s="995"/>
      <c r="PKI2" s="995"/>
      <c r="PKJ2" s="995"/>
      <c r="PKK2" s="995"/>
      <c r="PKL2" s="995"/>
      <c r="PKM2" s="995"/>
      <c r="PKN2" s="995"/>
      <c r="PKO2" s="995"/>
      <c r="PKP2" s="995"/>
      <c r="PKQ2" s="995"/>
      <c r="PKR2" s="995"/>
      <c r="PKS2" s="995"/>
      <c r="PKT2" s="995"/>
      <c r="PKU2" s="995"/>
      <c r="PKV2" s="995"/>
      <c r="PKW2" s="995"/>
      <c r="PKX2" s="995"/>
      <c r="PKY2" s="995"/>
      <c r="PKZ2" s="995"/>
      <c r="PLA2" s="995"/>
      <c r="PLB2" s="995"/>
      <c r="PLC2" s="995"/>
      <c r="PLD2" s="995"/>
      <c r="PLE2" s="995"/>
      <c r="PLF2" s="995"/>
      <c r="PLG2" s="995"/>
      <c r="PLH2" s="995"/>
      <c r="PLI2" s="995"/>
      <c r="PLJ2" s="995"/>
      <c r="PLK2" s="995"/>
      <c r="PLL2" s="995"/>
      <c r="PLM2" s="995"/>
      <c r="PLN2" s="995"/>
      <c r="PLO2" s="995"/>
      <c r="PLP2" s="995"/>
      <c r="PLQ2" s="995"/>
      <c r="PLR2" s="995"/>
      <c r="PLS2" s="995"/>
      <c r="PLT2" s="995"/>
      <c r="PLU2" s="995"/>
      <c r="PLV2" s="995"/>
      <c r="PLW2" s="995"/>
      <c r="PLX2" s="995"/>
      <c r="PLY2" s="995"/>
      <c r="PLZ2" s="995"/>
      <c r="PMA2" s="995"/>
      <c r="PMB2" s="995"/>
      <c r="PMC2" s="995"/>
      <c r="PMD2" s="995"/>
      <c r="PME2" s="995"/>
      <c r="PMF2" s="995"/>
      <c r="PMG2" s="995"/>
      <c r="PMH2" s="995"/>
      <c r="PMI2" s="995"/>
      <c r="PMJ2" s="995"/>
      <c r="PMK2" s="995"/>
      <c r="PML2" s="995"/>
      <c r="PMM2" s="995"/>
      <c r="PMN2" s="995"/>
      <c r="PMO2" s="995"/>
      <c r="PMP2" s="995"/>
      <c r="PMQ2" s="995"/>
      <c r="PMR2" s="995"/>
      <c r="PMS2" s="995"/>
      <c r="PMT2" s="995"/>
      <c r="PMU2" s="995"/>
      <c r="PMV2" s="995"/>
      <c r="PMW2" s="995"/>
      <c r="PMX2" s="995"/>
      <c r="PMY2" s="995"/>
      <c r="PMZ2" s="995"/>
      <c r="PNA2" s="995"/>
      <c r="PNB2" s="995"/>
      <c r="PNC2" s="995"/>
      <c r="PND2" s="995"/>
      <c r="PNE2" s="995"/>
      <c r="PNF2" s="995"/>
      <c r="PNG2" s="995"/>
      <c r="PNH2" s="995"/>
      <c r="PNI2" s="995"/>
      <c r="PNJ2" s="995"/>
      <c r="PNK2" s="995"/>
      <c r="PNL2" s="995"/>
      <c r="PNM2" s="995"/>
      <c r="PNN2" s="995"/>
      <c r="PNO2" s="995"/>
      <c r="PNP2" s="995"/>
      <c r="PNQ2" s="995"/>
      <c r="PNR2" s="995"/>
      <c r="PNS2" s="995"/>
      <c r="PNT2" s="995"/>
      <c r="PNU2" s="995"/>
      <c r="PNV2" s="995"/>
      <c r="PNW2" s="995"/>
      <c r="PNX2" s="995"/>
      <c r="PNY2" s="995"/>
      <c r="PNZ2" s="995"/>
      <c r="POA2" s="995"/>
      <c r="POB2" s="995"/>
      <c r="POC2" s="995"/>
      <c r="POD2" s="995"/>
      <c r="POE2" s="995"/>
      <c r="POF2" s="995"/>
      <c r="POG2" s="995"/>
      <c r="POH2" s="995"/>
      <c r="POI2" s="995"/>
      <c r="POJ2" s="995"/>
      <c r="POK2" s="995"/>
      <c r="POL2" s="995"/>
      <c r="POM2" s="995"/>
      <c r="PON2" s="995"/>
      <c r="POO2" s="995"/>
      <c r="POP2" s="995"/>
      <c r="POQ2" s="995"/>
      <c r="POR2" s="995"/>
      <c r="POS2" s="995"/>
      <c r="POT2" s="995"/>
      <c r="POU2" s="995"/>
      <c r="POV2" s="995"/>
      <c r="POW2" s="995"/>
      <c r="POX2" s="995"/>
      <c r="POY2" s="995"/>
      <c r="POZ2" s="995"/>
      <c r="PPA2" s="995"/>
      <c r="PPB2" s="995"/>
      <c r="PPC2" s="995"/>
      <c r="PPD2" s="995"/>
      <c r="PPE2" s="995"/>
      <c r="PPF2" s="995"/>
      <c r="PPG2" s="995"/>
      <c r="PPH2" s="995"/>
      <c r="PPI2" s="995"/>
      <c r="PPJ2" s="995"/>
      <c r="PPK2" s="995"/>
      <c r="PPL2" s="995"/>
      <c r="PPM2" s="995"/>
      <c r="PPN2" s="995"/>
      <c r="PPO2" s="995"/>
      <c r="PPP2" s="995"/>
      <c r="PPQ2" s="995"/>
      <c r="PPR2" s="995"/>
      <c r="PPS2" s="995"/>
      <c r="PPT2" s="995"/>
      <c r="PPU2" s="995"/>
      <c r="PPV2" s="995"/>
      <c r="PPW2" s="995"/>
      <c r="PPX2" s="995"/>
      <c r="PPY2" s="995"/>
      <c r="PPZ2" s="995"/>
      <c r="PQA2" s="995"/>
      <c r="PQB2" s="995"/>
      <c r="PQC2" s="995"/>
      <c r="PQD2" s="995"/>
      <c r="PQE2" s="995"/>
      <c r="PQF2" s="995"/>
      <c r="PQG2" s="995"/>
      <c r="PQH2" s="995"/>
      <c r="PQI2" s="995"/>
      <c r="PQJ2" s="995"/>
      <c r="PQK2" s="995"/>
      <c r="PQL2" s="995"/>
      <c r="PQM2" s="995"/>
      <c r="PQN2" s="995"/>
      <c r="PQO2" s="995"/>
      <c r="PQP2" s="995"/>
      <c r="PQQ2" s="995"/>
      <c r="PQR2" s="995"/>
      <c r="PQS2" s="995"/>
      <c r="PQT2" s="995"/>
      <c r="PQU2" s="995"/>
      <c r="PQV2" s="995"/>
      <c r="PQW2" s="995"/>
      <c r="PQX2" s="995"/>
      <c r="PQY2" s="995"/>
      <c r="PQZ2" s="995"/>
      <c r="PRA2" s="995"/>
      <c r="PRB2" s="995"/>
      <c r="PRC2" s="995"/>
      <c r="PRD2" s="995"/>
      <c r="PRE2" s="995"/>
      <c r="PRF2" s="995"/>
      <c r="PRG2" s="995"/>
      <c r="PRH2" s="995"/>
      <c r="PRI2" s="995"/>
      <c r="PRJ2" s="995"/>
      <c r="PRK2" s="995"/>
      <c r="PRL2" s="995"/>
      <c r="PRM2" s="995"/>
      <c r="PRN2" s="995"/>
      <c r="PRO2" s="995"/>
      <c r="PRP2" s="995"/>
      <c r="PRQ2" s="995"/>
      <c r="PRR2" s="995"/>
      <c r="PRS2" s="995"/>
      <c r="PRT2" s="995"/>
      <c r="PRU2" s="995"/>
      <c r="PRV2" s="995"/>
      <c r="PRW2" s="995"/>
      <c r="PRX2" s="995"/>
      <c r="PRY2" s="995"/>
      <c r="PRZ2" s="995"/>
      <c r="PSA2" s="995"/>
      <c r="PSB2" s="995"/>
      <c r="PSC2" s="995"/>
      <c r="PSD2" s="995"/>
      <c r="PSE2" s="995"/>
      <c r="PSF2" s="995"/>
      <c r="PSG2" s="995"/>
      <c r="PSH2" s="995"/>
      <c r="PSI2" s="995"/>
      <c r="PSJ2" s="995"/>
      <c r="PSK2" s="995"/>
      <c r="PSL2" s="995"/>
      <c r="PSM2" s="995"/>
      <c r="PSN2" s="995"/>
      <c r="PSO2" s="995"/>
      <c r="PSP2" s="995"/>
      <c r="PSQ2" s="995"/>
      <c r="PSR2" s="995"/>
      <c r="PSS2" s="995"/>
      <c r="PST2" s="995"/>
      <c r="PSU2" s="995"/>
      <c r="PSV2" s="995"/>
      <c r="PSW2" s="995"/>
      <c r="PSX2" s="995"/>
      <c r="PSY2" s="995"/>
      <c r="PSZ2" s="995"/>
      <c r="PTA2" s="995"/>
      <c r="PTB2" s="995"/>
      <c r="PTC2" s="995"/>
      <c r="PTD2" s="995"/>
      <c r="PTE2" s="995"/>
      <c r="PTF2" s="995"/>
      <c r="PTG2" s="995"/>
      <c r="PTH2" s="995"/>
      <c r="PTI2" s="995"/>
      <c r="PTJ2" s="995"/>
      <c r="PTK2" s="995"/>
      <c r="PTL2" s="995"/>
      <c r="PTM2" s="995"/>
      <c r="PTN2" s="995"/>
      <c r="PTO2" s="995"/>
      <c r="PTP2" s="995"/>
      <c r="PTQ2" s="995"/>
      <c r="PTR2" s="995"/>
      <c r="PTS2" s="995"/>
      <c r="PTT2" s="995"/>
      <c r="PTU2" s="995"/>
      <c r="PTV2" s="995"/>
      <c r="PTW2" s="995"/>
      <c r="PTX2" s="995"/>
      <c r="PTY2" s="995"/>
      <c r="PTZ2" s="995"/>
      <c r="PUA2" s="995"/>
      <c r="PUB2" s="995"/>
      <c r="PUC2" s="995"/>
      <c r="PUD2" s="995"/>
      <c r="PUE2" s="995"/>
      <c r="PUF2" s="995"/>
      <c r="PUG2" s="995"/>
      <c r="PUH2" s="995"/>
      <c r="PUI2" s="995"/>
      <c r="PUJ2" s="995"/>
      <c r="PUK2" s="995"/>
      <c r="PUL2" s="995"/>
      <c r="PUM2" s="995"/>
      <c r="PUN2" s="995"/>
      <c r="PUO2" s="995"/>
      <c r="PUP2" s="995"/>
      <c r="PUQ2" s="995"/>
      <c r="PUR2" s="995"/>
      <c r="PUS2" s="995"/>
      <c r="PUT2" s="995"/>
      <c r="PUU2" s="995"/>
      <c r="PUV2" s="995"/>
      <c r="PUW2" s="995"/>
      <c r="PUX2" s="995"/>
      <c r="PUY2" s="995"/>
      <c r="PUZ2" s="995"/>
      <c r="PVA2" s="995"/>
      <c r="PVB2" s="995"/>
      <c r="PVC2" s="995"/>
      <c r="PVD2" s="995"/>
      <c r="PVE2" s="995"/>
      <c r="PVF2" s="995"/>
      <c r="PVG2" s="995"/>
      <c r="PVH2" s="995"/>
      <c r="PVI2" s="995"/>
      <c r="PVJ2" s="995"/>
      <c r="PVK2" s="995"/>
      <c r="PVL2" s="995"/>
      <c r="PVM2" s="995"/>
      <c r="PVN2" s="995"/>
      <c r="PVO2" s="995"/>
      <c r="PVP2" s="995"/>
      <c r="PVQ2" s="995"/>
      <c r="PVR2" s="995"/>
      <c r="PVS2" s="995"/>
      <c r="PVT2" s="995"/>
      <c r="PVU2" s="995"/>
      <c r="PVV2" s="995"/>
      <c r="PVW2" s="995"/>
      <c r="PVX2" s="995"/>
      <c r="PVY2" s="995"/>
      <c r="PVZ2" s="995"/>
      <c r="PWA2" s="995"/>
      <c r="PWB2" s="995"/>
      <c r="PWC2" s="995"/>
      <c r="PWD2" s="995"/>
      <c r="PWE2" s="995"/>
      <c r="PWF2" s="995"/>
      <c r="PWG2" s="995"/>
      <c r="PWH2" s="995"/>
      <c r="PWI2" s="995"/>
      <c r="PWJ2" s="995"/>
      <c r="PWK2" s="995"/>
      <c r="PWL2" s="995"/>
      <c r="PWM2" s="995"/>
      <c r="PWN2" s="995"/>
      <c r="PWO2" s="995"/>
      <c r="PWP2" s="995"/>
      <c r="PWQ2" s="995"/>
      <c r="PWR2" s="995"/>
      <c r="PWS2" s="995"/>
      <c r="PWT2" s="995"/>
      <c r="PWU2" s="995"/>
      <c r="PWV2" s="995"/>
      <c r="PWW2" s="995"/>
      <c r="PWX2" s="995"/>
      <c r="PWY2" s="995"/>
      <c r="PWZ2" s="995"/>
      <c r="PXA2" s="995"/>
      <c r="PXB2" s="995"/>
      <c r="PXC2" s="995"/>
      <c r="PXD2" s="995"/>
      <c r="PXE2" s="995"/>
      <c r="PXF2" s="995"/>
      <c r="PXG2" s="995"/>
      <c r="PXH2" s="995"/>
      <c r="PXI2" s="995"/>
      <c r="PXJ2" s="995"/>
      <c r="PXK2" s="995"/>
      <c r="PXL2" s="995"/>
      <c r="PXM2" s="995"/>
      <c r="PXN2" s="995"/>
      <c r="PXO2" s="995"/>
      <c r="PXP2" s="995"/>
      <c r="PXQ2" s="995"/>
      <c r="PXR2" s="995"/>
      <c r="PXS2" s="995"/>
      <c r="PXT2" s="995"/>
      <c r="PXU2" s="995"/>
      <c r="PXV2" s="995"/>
      <c r="PXW2" s="995"/>
      <c r="PXX2" s="995"/>
      <c r="PXY2" s="995"/>
      <c r="PXZ2" s="995"/>
      <c r="PYA2" s="995"/>
      <c r="PYB2" s="995"/>
      <c r="PYC2" s="995"/>
      <c r="PYD2" s="995"/>
      <c r="PYE2" s="995"/>
      <c r="PYF2" s="995"/>
      <c r="PYG2" s="995"/>
      <c r="PYH2" s="995"/>
      <c r="PYI2" s="995"/>
      <c r="PYJ2" s="995"/>
      <c r="PYK2" s="995"/>
      <c r="PYL2" s="995"/>
      <c r="PYM2" s="995"/>
      <c r="PYN2" s="995"/>
      <c r="PYO2" s="995"/>
      <c r="PYP2" s="995"/>
      <c r="PYQ2" s="995"/>
      <c r="PYR2" s="995"/>
      <c r="PYS2" s="995"/>
      <c r="PYT2" s="995"/>
      <c r="PYU2" s="995"/>
      <c r="PYV2" s="995"/>
      <c r="PYW2" s="995"/>
      <c r="PYX2" s="995"/>
      <c r="PYY2" s="995"/>
      <c r="PYZ2" s="995"/>
      <c r="PZA2" s="995"/>
      <c r="PZB2" s="995"/>
      <c r="PZC2" s="995"/>
      <c r="PZD2" s="995"/>
      <c r="PZE2" s="995"/>
      <c r="PZF2" s="995"/>
      <c r="PZG2" s="995"/>
      <c r="PZH2" s="995"/>
      <c r="PZI2" s="995"/>
      <c r="PZJ2" s="995"/>
      <c r="PZK2" s="995"/>
      <c r="PZL2" s="995"/>
      <c r="PZM2" s="995"/>
      <c r="PZN2" s="995"/>
      <c r="PZO2" s="995"/>
      <c r="PZP2" s="995"/>
      <c r="PZQ2" s="995"/>
      <c r="PZR2" s="995"/>
      <c r="PZS2" s="995"/>
      <c r="PZT2" s="995"/>
      <c r="PZU2" s="995"/>
      <c r="PZV2" s="995"/>
      <c r="PZW2" s="995"/>
      <c r="PZX2" s="995"/>
      <c r="PZY2" s="995"/>
      <c r="PZZ2" s="995"/>
      <c r="QAA2" s="995"/>
      <c r="QAB2" s="995"/>
      <c r="QAC2" s="995"/>
      <c r="QAD2" s="995"/>
      <c r="QAE2" s="995"/>
      <c r="QAF2" s="995"/>
      <c r="QAG2" s="995"/>
      <c r="QAH2" s="995"/>
      <c r="QAI2" s="995"/>
      <c r="QAJ2" s="995"/>
      <c r="QAK2" s="995"/>
      <c r="QAL2" s="995"/>
      <c r="QAM2" s="995"/>
      <c r="QAN2" s="995"/>
      <c r="QAO2" s="995"/>
      <c r="QAP2" s="995"/>
      <c r="QAQ2" s="995"/>
      <c r="QAR2" s="995"/>
      <c r="QAS2" s="995"/>
      <c r="QAT2" s="995"/>
      <c r="QAU2" s="995"/>
      <c r="QAV2" s="995"/>
      <c r="QAW2" s="995"/>
      <c r="QAX2" s="995"/>
      <c r="QAY2" s="995"/>
      <c r="QAZ2" s="995"/>
      <c r="QBA2" s="995"/>
      <c r="QBB2" s="995"/>
      <c r="QBC2" s="995"/>
      <c r="QBD2" s="995"/>
      <c r="QBE2" s="995"/>
      <c r="QBF2" s="995"/>
      <c r="QBG2" s="995"/>
      <c r="QBH2" s="995"/>
      <c r="QBI2" s="995"/>
      <c r="QBJ2" s="995"/>
      <c r="QBK2" s="995"/>
      <c r="QBL2" s="995"/>
      <c r="QBM2" s="995"/>
      <c r="QBN2" s="995"/>
      <c r="QBO2" s="995"/>
      <c r="QBP2" s="995"/>
      <c r="QBQ2" s="995"/>
      <c r="QBR2" s="995"/>
      <c r="QBS2" s="995"/>
      <c r="QBT2" s="995"/>
      <c r="QBU2" s="995"/>
      <c r="QBV2" s="995"/>
      <c r="QBW2" s="995"/>
      <c r="QBX2" s="995"/>
      <c r="QBY2" s="995"/>
      <c r="QBZ2" s="995"/>
      <c r="QCA2" s="995"/>
      <c r="QCB2" s="995"/>
      <c r="QCC2" s="995"/>
      <c r="QCD2" s="995"/>
      <c r="QCE2" s="995"/>
      <c r="QCF2" s="995"/>
      <c r="QCG2" s="995"/>
      <c r="QCH2" s="995"/>
      <c r="QCI2" s="995"/>
      <c r="QCJ2" s="995"/>
      <c r="QCK2" s="995"/>
      <c r="QCL2" s="995"/>
      <c r="QCM2" s="995"/>
      <c r="QCN2" s="995"/>
      <c r="QCO2" s="995"/>
      <c r="QCP2" s="995"/>
      <c r="QCQ2" s="995"/>
      <c r="QCR2" s="995"/>
      <c r="QCS2" s="995"/>
      <c r="QCT2" s="995"/>
      <c r="QCU2" s="995"/>
      <c r="QCV2" s="995"/>
      <c r="QCW2" s="995"/>
      <c r="QCX2" s="995"/>
      <c r="QCY2" s="995"/>
      <c r="QCZ2" s="995"/>
      <c r="QDA2" s="995"/>
      <c r="QDB2" s="995"/>
      <c r="QDC2" s="995"/>
      <c r="QDD2" s="995"/>
      <c r="QDE2" s="995"/>
      <c r="QDF2" s="995"/>
      <c r="QDG2" s="995"/>
      <c r="QDH2" s="995"/>
      <c r="QDI2" s="995"/>
      <c r="QDJ2" s="995"/>
      <c r="QDK2" s="995"/>
      <c r="QDL2" s="995"/>
      <c r="QDM2" s="995"/>
      <c r="QDN2" s="995"/>
      <c r="QDO2" s="995"/>
      <c r="QDP2" s="995"/>
      <c r="QDQ2" s="995"/>
      <c r="QDR2" s="995"/>
      <c r="QDS2" s="995"/>
      <c r="QDT2" s="995"/>
      <c r="QDU2" s="995"/>
      <c r="QDV2" s="995"/>
      <c r="QDW2" s="995"/>
      <c r="QDX2" s="995"/>
      <c r="QDY2" s="995"/>
      <c r="QDZ2" s="995"/>
      <c r="QEA2" s="995"/>
      <c r="QEB2" s="995"/>
      <c r="QEC2" s="995"/>
      <c r="QED2" s="995"/>
      <c r="QEE2" s="995"/>
      <c r="QEF2" s="995"/>
      <c r="QEG2" s="995"/>
      <c r="QEH2" s="995"/>
      <c r="QEI2" s="995"/>
      <c r="QEJ2" s="995"/>
      <c r="QEK2" s="995"/>
      <c r="QEL2" s="995"/>
      <c r="QEM2" s="995"/>
      <c r="QEN2" s="995"/>
      <c r="QEO2" s="995"/>
      <c r="QEP2" s="995"/>
      <c r="QEQ2" s="995"/>
      <c r="QER2" s="995"/>
      <c r="QES2" s="995"/>
      <c r="QET2" s="995"/>
      <c r="QEU2" s="995"/>
      <c r="QEV2" s="995"/>
      <c r="QEW2" s="995"/>
      <c r="QEX2" s="995"/>
      <c r="QEY2" s="995"/>
      <c r="QEZ2" s="995"/>
      <c r="QFA2" s="995"/>
      <c r="QFB2" s="995"/>
      <c r="QFC2" s="995"/>
      <c r="QFD2" s="995"/>
      <c r="QFE2" s="995"/>
      <c r="QFF2" s="995"/>
      <c r="QFG2" s="995"/>
      <c r="QFH2" s="995"/>
      <c r="QFI2" s="995"/>
      <c r="QFJ2" s="995"/>
      <c r="QFK2" s="995"/>
      <c r="QFL2" s="995"/>
      <c r="QFM2" s="995"/>
      <c r="QFN2" s="995"/>
      <c r="QFO2" s="995"/>
      <c r="QFP2" s="995"/>
      <c r="QFQ2" s="995"/>
      <c r="QFR2" s="995"/>
      <c r="QFS2" s="995"/>
      <c r="QFT2" s="995"/>
      <c r="QFU2" s="995"/>
      <c r="QFV2" s="995"/>
      <c r="QFW2" s="995"/>
      <c r="QFX2" s="995"/>
      <c r="QFY2" s="995"/>
      <c r="QFZ2" s="995"/>
      <c r="QGA2" s="995"/>
      <c r="QGB2" s="995"/>
      <c r="QGC2" s="995"/>
      <c r="QGD2" s="995"/>
      <c r="QGE2" s="995"/>
      <c r="QGF2" s="995"/>
      <c r="QGG2" s="995"/>
      <c r="QGH2" s="995"/>
      <c r="QGI2" s="995"/>
      <c r="QGJ2" s="995"/>
      <c r="QGK2" s="995"/>
      <c r="QGL2" s="995"/>
      <c r="QGM2" s="995"/>
      <c r="QGN2" s="995"/>
      <c r="QGO2" s="995"/>
      <c r="QGP2" s="995"/>
      <c r="QGQ2" s="995"/>
      <c r="QGR2" s="995"/>
      <c r="QGS2" s="995"/>
      <c r="QGT2" s="995"/>
      <c r="QGU2" s="995"/>
      <c r="QGV2" s="995"/>
      <c r="QGW2" s="995"/>
      <c r="QGX2" s="995"/>
      <c r="QGY2" s="995"/>
      <c r="QGZ2" s="995"/>
      <c r="QHA2" s="995"/>
      <c r="QHB2" s="995"/>
      <c r="QHC2" s="995"/>
      <c r="QHD2" s="995"/>
      <c r="QHE2" s="995"/>
      <c r="QHF2" s="995"/>
      <c r="QHG2" s="995"/>
      <c r="QHH2" s="995"/>
      <c r="QHI2" s="995"/>
      <c r="QHJ2" s="995"/>
      <c r="QHK2" s="995"/>
      <c r="QHL2" s="995"/>
      <c r="QHM2" s="995"/>
      <c r="QHN2" s="995"/>
      <c r="QHO2" s="995"/>
      <c r="QHP2" s="995"/>
      <c r="QHQ2" s="995"/>
      <c r="QHR2" s="995"/>
      <c r="QHS2" s="995"/>
      <c r="QHT2" s="995"/>
      <c r="QHU2" s="995"/>
      <c r="QHV2" s="995"/>
      <c r="QHW2" s="995"/>
      <c r="QHX2" s="995"/>
      <c r="QHY2" s="995"/>
      <c r="QHZ2" s="995"/>
      <c r="QIA2" s="995"/>
      <c r="QIB2" s="995"/>
      <c r="QIC2" s="995"/>
      <c r="QID2" s="995"/>
      <c r="QIE2" s="995"/>
      <c r="QIF2" s="995"/>
      <c r="QIG2" s="995"/>
      <c r="QIH2" s="995"/>
      <c r="QII2" s="995"/>
      <c r="QIJ2" s="995"/>
      <c r="QIK2" s="995"/>
      <c r="QIL2" s="995"/>
      <c r="QIM2" s="995"/>
      <c r="QIN2" s="995"/>
      <c r="QIO2" s="995"/>
      <c r="QIP2" s="995"/>
      <c r="QIQ2" s="995"/>
      <c r="QIR2" s="995"/>
      <c r="QIS2" s="995"/>
      <c r="QIT2" s="995"/>
      <c r="QIU2" s="995"/>
      <c r="QIV2" s="995"/>
      <c r="QIW2" s="995"/>
      <c r="QIX2" s="995"/>
      <c r="QIY2" s="995"/>
      <c r="QIZ2" s="995"/>
      <c r="QJA2" s="995"/>
      <c r="QJB2" s="995"/>
      <c r="QJC2" s="995"/>
      <c r="QJD2" s="995"/>
      <c r="QJE2" s="995"/>
      <c r="QJF2" s="995"/>
      <c r="QJG2" s="995"/>
      <c r="QJH2" s="995"/>
      <c r="QJI2" s="995"/>
      <c r="QJJ2" s="995"/>
      <c r="QJK2" s="995"/>
      <c r="QJL2" s="995"/>
      <c r="QJM2" s="995"/>
      <c r="QJN2" s="995"/>
      <c r="QJO2" s="995"/>
      <c r="QJP2" s="995"/>
      <c r="QJQ2" s="995"/>
      <c r="QJR2" s="995"/>
      <c r="QJS2" s="995"/>
      <c r="QJT2" s="995"/>
      <c r="QJU2" s="995"/>
      <c r="QJV2" s="995"/>
      <c r="QJW2" s="995"/>
      <c r="QJX2" s="995"/>
      <c r="QJY2" s="995"/>
      <c r="QJZ2" s="995"/>
      <c r="QKA2" s="995"/>
      <c r="QKB2" s="995"/>
      <c r="QKC2" s="995"/>
      <c r="QKD2" s="995"/>
      <c r="QKE2" s="995"/>
      <c r="QKF2" s="995"/>
      <c r="QKG2" s="995"/>
      <c r="QKH2" s="995"/>
      <c r="QKI2" s="995"/>
      <c r="QKJ2" s="995"/>
      <c r="QKK2" s="995"/>
      <c r="QKL2" s="995"/>
      <c r="QKM2" s="995"/>
      <c r="QKN2" s="995"/>
      <c r="QKO2" s="995"/>
      <c r="QKP2" s="995"/>
      <c r="QKQ2" s="995"/>
      <c r="QKR2" s="995"/>
      <c r="QKS2" s="995"/>
      <c r="QKT2" s="995"/>
      <c r="QKU2" s="995"/>
      <c r="QKV2" s="995"/>
      <c r="QKW2" s="995"/>
      <c r="QKX2" s="995"/>
      <c r="QKY2" s="995"/>
      <c r="QKZ2" s="995"/>
      <c r="QLA2" s="995"/>
      <c r="QLB2" s="995"/>
      <c r="QLC2" s="995"/>
      <c r="QLD2" s="995"/>
      <c r="QLE2" s="995"/>
      <c r="QLF2" s="995"/>
      <c r="QLG2" s="995"/>
      <c r="QLH2" s="995"/>
      <c r="QLI2" s="995"/>
      <c r="QLJ2" s="995"/>
      <c r="QLK2" s="995"/>
      <c r="QLL2" s="995"/>
      <c r="QLM2" s="995"/>
      <c r="QLN2" s="995"/>
      <c r="QLO2" s="995"/>
      <c r="QLP2" s="995"/>
      <c r="QLQ2" s="995"/>
      <c r="QLR2" s="995"/>
      <c r="QLS2" s="995"/>
      <c r="QLT2" s="995"/>
      <c r="QLU2" s="995"/>
      <c r="QLV2" s="995"/>
      <c r="QLW2" s="995"/>
      <c r="QLX2" s="995"/>
      <c r="QLY2" s="995"/>
      <c r="QLZ2" s="995"/>
      <c r="QMA2" s="995"/>
      <c r="QMB2" s="995"/>
      <c r="QMC2" s="995"/>
      <c r="QMD2" s="995"/>
      <c r="QME2" s="995"/>
      <c r="QMF2" s="995"/>
      <c r="QMG2" s="995"/>
      <c r="QMH2" s="995"/>
      <c r="QMI2" s="995"/>
      <c r="QMJ2" s="995"/>
      <c r="QMK2" s="995"/>
      <c r="QML2" s="995"/>
      <c r="QMM2" s="995"/>
      <c r="QMN2" s="995"/>
      <c r="QMO2" s="995"/>
      <c r="QMP2" s="995"/>
      <c r="QMQ2" s="995"/>
      <c r="QMR2" s="995"/>
      <c r="QMS2" s="995"/>
      <c r="QMT2" s="995"/>
      <c r="QMU2" s="995"/>
      <c r="QMV2" s="995"/>
      <c r="QMW2" s="995"/>
      <c r="QMX2" s="995"/>
      <c r="QMY2" s="995"/>
      <c r="QMZ2" s="995"/>
      <c r="QNA2" s="995"/>
      <c r="QNB2" s="995"/>
      <c r="QNC2" s="995"/>
      <c r="QND2" s="995"/>
      <c r="QNE2" s="995"/>
      <c r="QNF2" s="995"/>
      <c r="QNG2" s="995"/>
      <c r="QNH2" s="995"/>
      <c r="QNI2" s="995"/>
      <c r="QNJ2" s="995"/>
      <c r="QNK2" s="995"/>
      <c r="QNL2" s="995"/>
      <c r="QNM2" s="995"/>
      <c r="QNN2" s="995"/>
      <c r="QNO2" s="995"/>
      <c r="QNP2" s="995"/>
      <c r="QNQ2" s="995"/>
      <c r="QNR2" s="995"/>
      <c r="QNS2" s="995"/>
      <c r="QNT2" s="995"/>
      <c r="QNU2" s="995"/>
      <c r="QNV2" s="995"/>
      <c r="QNW2" s="995"/>
      <c r="QNX2" s="995"/>
      <c r="QNY2" s="995"/>
      <c r="QNZ2" s="995"/>
      <c r="QOA2" s="995"/>
      <c r="QOB2" s="995"/>
      <c r="QOC2" s="995"/>
      <c r="QOD2" s="995"/>
      <c r="QOE2" s="995"/>
      <c r="QOF2" s="995"/>
      <c r="QOG2" s="995"/>
      <c r="QOH2" s="995"/>
      <c r="QOI2" s="995"/>
      <c r="QOJ2" s="995"/>
      <c r="QOK2" s="995"/>
      <c r="QOL2" s="995"/>
      <c r="QOM2" s="995"/>
      <c r="QON2" s="995"/>
      <c r="QOO2" s="995"/>
      <c r="QOP2" s="995"/>
      <c r="QOQ2" s="995"/>
      <c r="QOR2" s="995"/>
      <c r="QOS2" s="995"/>
      <c r="QOT2" s="995"/>
      <c r="QOU2" s="995"/>
      <c r="QOV2" s="995"/>
      <c r="QOW2" s="995"/>
      <c r="QOX2" s="995"/>
      <c r="QOY2" s="995"/>
      <c r="QOZ2" s="995"/>
      <c r="QPA2" s="995"/>
      <c r="QPB2" s="995"/>
      <c r="QPC2" s="995"/>
      <c r="QPD2" s="995"/>
      <c r="QPE2" s="995"/>
      <c r="QPF2" s="995"/>
      <c r="QPG2" s="995"/>
      <c r="QPH2" s="995"/>
      <c r="QPI2" s="995"/>
      <c r="QPJ2" s="995"/>
      <c r="QPK2" s="995"/>
      <c r="QPL2" s="995"/>
      <c r="QPM2" s="995"/>
      <c r="QPN2" s="995"/>
      <c r="QPO2" s="995"/>
      <c r="QPP2" s="995"/>
      <c r="QPQ2" s="995"/>
      <c r="QPR2" s="995"/>
      <c r="QPS2" s="995"/>
      <c r="QPT2" s="995"/>
      <c r="QPU2" s="995"/>
      <c r="QPV2" s="995"/>
      <c r="QPW2" s="995"/>
      <c r="QPX2" s="995"/>
      <c r="QPY2" s="995"/>
      <c r="QPZ2" s="995"/>
      <c r="QQA2" s="995"/>
      <c r="QQB2" s="995"/>
      <c r="QQC2" s="995"/>
      <c r="QQD2" s="995"/>
      <c r="QQE2" s="995"/>
      <c r="QQF2" s="995"/>
      <c r="QQG2" s="995"/>
      <c r="QQH2" s="995"/>
      <c r="QQI2" s="995"/>
      <c r="QQJ2" s="995"/>
      <c r="QQK2" s="995"/>
      <c r="QQL2" s="995"/>
      <c r="QQM2" s="995"/>
      <c r="QQN2" s="995"/>
      <c r="QQO2" s="995"/>
      <c r="QQP2" s="995"/>
      <c r="QQQ2" s="995"/>
      <c r="QQR2" s="995"/>
      <c r="QQS2" s="995"/>
      <c r="QQT2" s="995"/>
      <c r="QQU2" s="995"/>
      <c r="QQV2" s="995"/>
      <c r="QQW2" s="995"/>
      <c r="QQX2" s="995"/>
      <c r="QQY2" s="995"/>
      <c r="QQZ2" s="995"/>
      <c r="QRA2" s="995"/>
      <c r="QRB2" s="995"/>
      <c r="QRC2" s="995"/>
      <c r="QRD2" s="995"/>
      <c r="QRE2" s="995"/>
      <c r="QRF2" s="995"/>
      <c r="QRG2" s="995"/>
      <c r="QRH2" s="995"/>
      <c r="QRI2" s="995"/>
      <c r="QRJ2" s="995"/>
      <c r="QRK2" s="995"/>
      <c r="QRL2" s="995"/>
      <c r="QRM2" s="995"/>
      <c r="QRN2" s="995"/>
      <c r="QRO2" s="995"/>
      <c r="QRP2" s="995"/>
      <c r="QRQ2" s="995"/>
      <c r="QRR2" s="995"/>
      <c r="QRS2" s="995"/>
      <c r="QRT2" s="995"/>
      <c r="QRU2" s="995"/>
      <c r="QRV2" s="995"/>
      <c r="QRW2" s="995"/>
      <c r="QRX2" s="995"/>
      <c r="QRY2" s="995"/>
      <c r="QRZ2" s="995"/>
      <c r="QSA2" s="995"/>
      <c r="QSB2" s="995"/>
      <c r="QSC2" s="995"/>
      <c r="QSD2" s="995"/>
      <c r="QSE2" s="995"/>
      <c r="QSF2" s="995"/>
      <c r="QSG2" s="995"/>
      <c r="QSH2" s="995"/>
      <c r="QSI2" s="995"/>
      <c r="QSJ2" s="995"/>
      <c r="QSK2" s="995"/>
      <c r="QSL2" s="995"/>
      <c r="QSM2" s="995"/>
      <c r="QSN2" s="995"/>
      <c r="QSO2" s="995"/>
      <c r="QSP2" s="995"/>
      <c r="QSQ2" s="995"/>
      <c r="QSR2" s="995"/>
      <c r="QSS2" s="995"/>
      <c r="QST2" s="995"/>
      <c r="QSU2" s="995"/>
      <c r="QSV2" s="995"/>
      <c r="QSW2" s="995"/>
      <c r="QSX2" s="995"/>
      <c r="QSY2" s="995"/>
      <c r="QSZ2" s="995"/>
      <c r="QTA2" s="995"/>
      <c r="QTB2" s="995"/>
      <c r="QTC2" s="995"/>
      <c r="QTD2" s="995"/>
      <c r="QTE2" s="995"/>
      <c r="QTF2" s="995"/>
      <c r="QTG2" s="995"/>
      <c r="QTH2" s="995"/>
      <c r="QTI2" s="995"/>
      <c r="QTJ2" s="995"/>
      <c r="QTK2" s="995"/>
      <c r="QTL2" s="995"/>
      <c r="QTM2" s="995"/>
      <c r="QTN2" s="995"/>
      <c r="QTO2" s="995"/>
      <c r="QTP2" s="995"/>
      <c r="QTQ2" s="995"/>
      <c r="QTR2" s="995"/>
      <c r="QTS2" s="995"/>
      <c r="QTT2" s="995"/>
      <c r="QTU2" s="995"/>
      <c r="QTV2" s="995"/>
      <c r="QTW2" s="995"/>
      <c r="QTX2" s="995"/>
      <c r="QTY2" s="995"/>
      <c r="QTZ2" s="995"/>
      <c r="QUA2" s="995"/>
      <c r="QUB2" s="995"/>
      <c r="QUC2" s="995"/>
      <c r="QUD2" s="995"/>
      <c r="QUE2" s="995"/>
      <c r="QUF2" s="995"/>
      <c r="QUG2" s="995"/>
      <c r="QUH2" s="995"/>
      <c r="QUI2" s="995"/>
      <c r="QUJ2" s="995"/>
      <c r="QUK2" s="995"/>
      <c r="QUL2" s="995"/>
      <c r="QUM2" s="995"/>
      <c r="QUN2" s="995"/>
      <c r="QUO2" s="995"/>
      <c r="QUP2" s="995"/>
      <c r="QUQ2" s="995"/>
      <c r="QUR2" s="995"/>
      <c r="QUS2" s="995"/>
      <c r="QUT2" s="995"/>
      <c r="QUU2" s="995"/>
      <c r="QUV2" s="995"/>
      <c r="QUW2" s="995"/>
      <c r="QUX2" s="995"/>
      <c r="QUY2" s="995"/>
      <c r="QUZ2" s="995"/>
      <c r="QVA2" s="995"/>
      <c r="QVB2" s="995"/>
      <c r="QVC2" s="995"/>
      <c r="QVD2" s="995"/>
      <c r="QVE2" s="995"/>
      <c r="QVF2" s="995"/>
      <c r="QVG2" s="995"/>
      <c r="QVH2" s="995"/>
      <c r="QVI2" s="995"/>
      <c r="QVJ2" s="995"/>
      <c r="QVK2" s="995"/>
      <c r="QVL2" s="995"/>
      <c r="QVM2" s="995"/>
      <c r="QVN2" s="995"/>
      <c r="QVO2" s="995"/>
      <c r="QVP2" s="995"/>
      <c r="QVQ2" s="995"/>
      <c r="QVR2" s="995"/>
      <c r="QVS2" s="995"/>
      <c r="QVT2" s="995"/>
      <c r="QVU2" s="995"/>
      <c r="QVV2" s="995"/>
      <c r="QVW2" s="995"/>
      <c r="QVX2" s="995"/>
      <c r="QVY2" s="995"/>
      <c r="QVZ2" s="995"/>
      <c r="QWA2" s="995"/>
      <c r="QWB2" s="995"/>
      <c r="QWC2" s="995"/>
      <c r="QWD2" s="995"/>
      <c r="QWE2" s="995"/>
      <c r="QWF2" s="995"/>
      <c r="QWG2" s="995"/>
      <c r="QWH2" s="995"/>
      <c r="QWI2" s="995"/>
      <c r="QWJ2" s="995"/>
      <c r="QWK2" s="995"/>
      <c r="QWL2" s="995"/>
      <c r="QWM2" s="995"/>
      <c r="QWN2" s="995"/>
      <c r="QWO2" s="995"/>
      <c r="QWP2" s="995"/>
      <c r="QWQ2" s="995"/>
      <c r="QWR2" s="995"/>
      <c r="QWS2" s="995"/>
      <c r="QWT2" s="995"/>
      <c r="QWU2" s="995"/>
      <c r="QWV2" s="995"/>
      <c r="QWW2" s="995"/>
      <c r="QWX2" s="995"/>
      <c r="QWY2" s="995"/>
      <c r="QWZ2" s="995"/>
      <c r="QXA2" s="995"/>
      <c r="QXB2" s="995"/>
      <c r="QXC2" s="995"/>
      <c r="QXD2" s="995"/>
      <c r="QXE2" s="995"/>
      <c r="QXF2" s="995"/>
      <c r="QXG2" s="995"/>
      <c r="QXH2" s="995"/>
      <c r="QXI2" s="995"/>
      <c r="QXJ2" s="995"/>
      <c r="QXK2" s="995"/>
      <c r="QXL2" s="995"/>
      <c r="QXM2" s="995"/>
      <c r="QXN2" s="995"/>
      <c r="QXO2" s="995"/>
      <c r="QXP2" s="995"/>
      <c r="QXQ2" s="995"/>
      <c r="QXR2" s="995"/>
      <c r="QXS2" s="995"/>
      <c r="QXT2" s="995"/>
      <c r="QXU2" s="995"/>
      <c r="QXV2" s="995"/>
      <c r="QXW2" s="995"/>
      <c r="QXX2" s="995"/>
      <c r="QXY2" s="995"/>
      <c r="QXZ2" s="995"/>
      <c r="QYA2" s="995"/>
      <c r="QYB2" s="995"/>
      <c r="QYC2" s="995"/>
      <c r="QYD2" s="995"/>
      <c r="QYE2" s="995"/>
      <c r="QYF2" s="995"/>
      <c r="QYG2" s="995"/>
      <c r="QYH2" s="995"/>
      <c r="QYI2" s="995"/>
      <c r="QYJ2" s="995"/>
      <c r="QYK2" s="995"/>
      <c r="QYL2" s="995"/>
      <c r="QYM2" s="995"/>
      <c r="QYN2" s="995"/>
      <c r="QYO2" s="995"/>
      <c r="QYP2" s="995"/>
      <c r="QYQ2" s="995"/>
      <c r="QYR2" s="995"/>
      <c r="QYS2" s="995"/>
      <c r="QYT2" s="995"/>
      <c r="QYU2" s="995"/>
      <c r="QYV2" s="995"/>
      <c r="QYW2" s="995"/>
      <c r="QYX2" s="995"/>
      <c r="QYY2" s="995"/>
      <c r="QYZ2" s="995"/>
      <c r="QZA2" s="995"/>
      <c r="QZB2" s="995"/>
      <c r="QZC2" s="995"/>
      <c r="QZD2" s="995"/>
      <c r="QZE2" s="995"/>
      <c r="QZF2" s="995"/>
      <c r="QZG2" s="995"/>
      <c r="QZH2" s="995"/>
      <c r="QZI2" s="995"/>
      <c r="QZJ2" s="995"/>
      <c r="QZK2" s="995"/>
      <c r="QZL2" s="995"/>
      <c r="QZM2" s="995"/>
      <c r="QZN2" s="995"/>
      <c r="QZO2" s="995"/>
      <c r="QZP2" s="995"/>
      <c r="QZQ2" s="995"/>
      <c r="QZR2" s="995"/>
      <c r="QZS2" s="995"/>
      <c r="QZT2" s="995"/>
      <c r="QZU2" s="995"/>
      <c r="QZV2" s="995"/>
      <c r="QZW2" s="995"/>
      <c r="QZX2" s="995"/>
      <c r="QZY2" s="995"/>
      <c r="QZZ2" s="995"/>
      <c r="RAA2" s="995"/>
      <c r="RAB2" s="995"/>
      <c r="RAC2" s="995"/>
      <c r="RAD2" s="995"/>
      <c r="RAE2" s="995"/>
      <c r="RAF2" s="995"/>
      <c r="RAG2" s="995"/>
      <c r="RAH2" s="995"/>
      <c r="RAI2" s="995"/>
      <c r="RAJ2" s="995"/>
      <c r="RAK2" s="995"/>
      <c r="RAL2" s="995"/>
      <c r="RAM2" s="995"/>
      <c r="RAN2" s="995"/>
      <c r="RAO2" s="995"/>
      <c r="RAP2" s="995"/>
      <c r="RAQ2" s="995"/>
      <c r="RAR2" s="995"/>
      <c r="RAS2" s="995"/>
      <c r="RAT2" s="995"/>
      <c r="RAU2" s="995"/>
      <c r="RAV2" s="995"/>
      <c r="RAW2" s="995"/>
      <c r="RAX2" s="995"/>
      <c r="RAY2" s="995"/>
      <c r="RAZ2" s="995"/>
      <c r="RBA2" s="995"/>
      <c r="RBB2" s="995"/>
      <c r="RBC2" s="995"/>
      <c r="RBD2" s="995"/>
      <c r="RBE2" s="995"/>
      <c r="RBF2" s="995"/>
      <c r="RBG2" s="995"/>
      <c r="RBH2" s="995"/>
      <c r="RBI2" s="995"/>
      <c r="RBJ2" s="995"/>
      <c r="RBK2" s="995"/>
      <c r="RBL2" s="995"/>
      <c r="RBM2" s="995"/>
      <c r="RBN2" s="995"/>
      <c r="RBO2" s="995"/>
      <c r="RBP2" s="995"/>
      <c r="RBQ2" s="995"/>
      <c r="RBR2" s="995"/>
      <c r="RBS2" s="995"/>
      <c r="RBT2" s="995"/>
      <c r="RBU2" s="995"/>
      <c r="RBV2" s="995"/>
      <c r="RBW2" s="995"/>
      <c r="RBX2" s="995"/>
      <c r="RBY2" s="995"/>
      <c r="RBZ2" s="995"/>
      <c r="RCA2" s="995"/>
      <c r="RCB2" s="995"/>
      <c r="RCC2" s="995"/>
      <c r="RCD2" s="995"/>
      <c r="RCE2" s="995"/>
      <c r="RCF2" s="995"/>
      <c r="RCG2" s="995"/>
      <c r="RCH2" s="995"/>
      <c r="RCI2" s="995"/>
      <c r="RCJ2" s="995"/>
      <c r="RCK2" s="995"/>
      <c r="RCL2" s="995"/>
      <c r="RCM2" s="995"/>
      <c r="RCN2" s="995"/>
      <c r="RCO2" s="995"/>
      <c r="RCP2" s="995"/>
      <c r="RCQ2" s="995"/>
      <c r="RCR2" s="995"/>
      <c r="RCS2" s="995"/>
      <c r="RCT2" s="995"/>
      <c r="RCU2" s="995"/>
      <c r="RCV2" s="995"/>
      <c r="RCW2" s="995"/>
      <c r="RCX2" s="995"/>
      <c r="RCY2" s="995"/>
      <c r="RCZ2" s="995"/>
      <c r="RDA2" s="995"/>
      <c r="RDB2" s="995"/>
      <c r="RDC2" s="995"/>
      <c r="RDD2" s="995"/>
      <c r="RDE2" s="995"/>
      <c r="RDF2" s="995"/>
      <c r="RDG2" s="995"/>
      <c r="RDH2" s="995"/>
      <c r="RDI2" s="995"/>
      <c r="RDJ2" s="995"/>
      <c r="RDK2" s="995"/>
      <c r="RDL2" s="995"/>
      <c r="RDM2" s="995"/>
      <c r="RDN2" s="995"/>
      <c r="RDO2" s="995"/>
      <c r="RDP2" s="995"/>
      <c r="RDQ2" s="995"/>
      <c r="RDR2" s="995"/>
      <c r="RDS2" s="995"/>
      <c r="RDT2" s="995"/>
      <c r="RDU2" s="995"/>
      <c r="RDV2" s="995"/>
      <c r="RDW2" s="995"/>
      <c r="RDX2" s="995"/>
      <c r="RDY2" s="995"/>
      <c r="RDZ2" s="995"/>
      <c r="REA2" s="995"/>
      <c r="REB2" s="995"/>
      <c r="REC2" s="995"/>
      <c r="RED2" s="995"/>
      <c r="REE2" s="995"/>
      <c r="REF2" s="995"/>
      <c r="REG2" s="995"/>
      <c r="REH2" s="995"/>
      <c r="REI2" s="995"/>
      <c r="REJ2" s="995"/>
      <c r="REK2" s="995"/>
      <c r="REL2" s="995"/>
      <c r="REM2" s="995"/>
      <c r="REN2" s="995"/>
      <c r="REO2" s="995"/>
      <c r="REP2" s="995"/>
      <c r="REQ2" s="995"/>
      <c r="RER2" s="995"/>
      <c r="RES2" s="995"/>
      <c r="RET2" s="995"/>
      <c r="REU2" s="995"/>
      <c r="REV2" s="995"/>
      <c r="REW2" s="995"/>
      <c r="REX2" s="995"/>
      <c r="REY2" s="995"/>
      <c r="REZ2" s="995"/>
      <c r="RFA2" s="995"/>
      <c r="RFB2" s="995"/>
      <c r="RFC2" s="995"/>
      <c r="RFD2" s="995"/>
      <c r="RFE2" s="995"/>
      <c r="RFF2" s="995"/>
      <c r="RFG2" s="995"/>
      <c r="RFH2" s="995"/>
      <c r="RFI2" s="995"/>
      <c r="RFJ2" s="995"/>
      <c r="RFK2" s="995"/>
      <c r="RFL2" s="995"/>
      <c r="RFM2" s="995"/>
      <c r="RFN2" s="995"/>
      <c r="RFO2" s="995"/>
      <c r="RFP2" s="995"/>
      <c r="RFQ2" s="995"/>
      <c r="RFR2" s="995"/>
      <c r="RFS2" s="995"/>
      <c r="RFT2" s="995"/>
      <c r="RFU2" s="995"/>
      <c r="RFV2" s="995"/>
      <c r="RFW2" s="995"/>
      <c r="RFX2" s="995"/>
      <c r="RFY2" s="995"/>
      <c r="RFZ2" s="995"/>
      <c r="RGA2" s="995"/>
      <c r="RGB2" s="995"/>
      <c r="RGC2" s="995"/>
      <c r="RGD2" s="995"/>
      <c r="RGE2" s="995"/>
      <c r="RGF2" s="995"/>
      <c r="RGG2" s="995"/>
      <c r="RGH2" s="995"/>
      <c r="RGI2" s="995"/>
      <c r="RGJ2" s="995"/>
      <c r="RGK2" s="995"/>
      <c r="RGL2" s="995"/>
      <c r="RGM2" s="995"/>
      <c r="RGN2" s="995"/>
      <c r="RGO2" s="995"/>
      <c r="RGP2" s="995"/>
      <c r="RGQ2" s="995"/>
      <c r="RGR2" s="995"/>
      <c r="RGS2" s="995"/>
      <c r="RGT2" s="995"/>
      <c r="RGU2" s="995"/>
      <c r="RGV2" s="995"/>
      <c r="RGW2" s="995"/>
      <c r="RGX2" s="995"/>
      <c r="RGY2" s="995"/>
      <c r="RGZ2" s="995"/>
      <c r="RHA2" s="995"/>
      <c r="RHB2" s="995"/>
      <c r="RHC2" s="995"/>
      <c r="RHD2" s="995"/>
      <c r="RHE2" s="995"/>
      <c r="RHF2" s="995"/>
      <c r="RHG2" s="995"/>
      <c r="RHH2" s="995"/>
      <c r="RHI2" s="995"/>
      <c r="RHJ2" s="995"/>
      <c r="RHK2" s="995"/>
      <c r="RHL2" s="995"/>
      <c r="RHM2" s="995"/>
      <c r="RHN2" s="995"/>
      <c r="RHO2" s="995"/>
      <c r="RHP2" s="995"/>
      <c r="RHQ2" s="995"/>
      <c r="RHR2" s="995"/>
      <c r="RHS2" s="995"/>
      <c r="RHT2" s="995"/>
      <c r="RHU2" s="995"/>
      <c r="RHV2" s="995"/>
      <c r="RHW2" s="995"/>
      <c r="RHX2" s="995"/>
      <c r="RHY2" s="995"/>
      <c r="RHZ2" s="995"/>
      <c r="RIA2" s="995"/>
      <c r="RIB2" s="995"/>
      <c r="RIC2" s="995"/>
      <c r="RID2" s="995"/>
      <c r="RIE2" s="995"/>
      <c r="RIF2" s="995"/>
      <c r="RIG2" s="995"/>
      <c r="RIH2" s="995"/>
      <c r="RII2" s="995"/>
      <c r="RIJ2" s="995"/>
      <c r="RIK2" s="995"/>
      <c r="RIL2" s="995"/>
      <c r="RIM2" s="995"/>
      <c r="RIN2" s="995"/>
      <c r="RIO2" s="995"/>
      <c r="RIP2" s="995"/>
      <c r="RIQ2" s="995"/>
      <c r="RIR2" s="995"/>
      <c r="RIS2" s="995"/>
      <c r="RIT2" s="995"/>
      <c r="RIU2" s="995"/>
      <c r="RIV2" s="995"/>
      <c r="RIW2" s="995"/>
      <c r="RIX2" s="995"/>
      <c r="RIY2" s="995"/>
      <c r="RIZ2" s="995"/>
      <c r="RJA2" s="995"/>
      <c r="RJB2" s="995"/>
      <c r="RJC2" s="995"/>
      <c r="RJD2" s="995"/>
      <c r="RJE2" s="995"/>
      <c r="RJF2" s="995"/>
      <c r="RJG2" s="995"/>
      <c r="RJH2" s="995"/>
      <c r="RJI2" s="995"/>
      <c r="RJJ2" s="995"/>
      <c r="RJK2" s="995"/>
      <c r="RJL2" s="995"/>
      <c r="RJM2" s="995"/>
      <c r="RJN2" s="995"/>
      <c r="RJO2" s="995"/>
      <c r="RJP2" s="995"/>
      <c r="RJQ2" s="995"/>
      <c r="RJR2" s="995"/>
      <c r="RJS2" s="995"/>
      <c r="RJT2" s="995"/>
      <c r="RJU2" s="995"/>
      <c r="RJV2" s="995"/>
      <c r="RJW2" s="995"/>
      <c r="RJX2" s="995"/>
      <c r="RJY2" s="995"/>
      <c r="RJZ2" s="995"/>
      <c r="RKA2" s="995"/>
      <c r="RKB2" s="995"/>
      <c r="RKC2" s="995"/>
      <c r="RKD2" s="995"/>
      <c r="RKE2" s="995"/>
      <c r="RKF2" s="995"/>
      <c r="RKG2" s="995"/>
      <c r="RKH2" s="995"/>
      <c r="RKI2" s="995"/>
      <c r="RKJ2" s="995"/>
      <c r="RKK2" s="995"/>
      <c r="RKL2" s="995"/>
      <c r="RKM2" s="995"/>
      <c r="RKN2" s="995"/>
      <c r="RKO2" s="995"/>
      <c r="RKP2" s="995"/>
      <c r="RKQ2" s="995"/>
      <c r="RKR2" s="995"/>
      <c r="RKS2" s="995"/>
      <c r="RKT2" s="995"/>
      <c r="RKU2" s="995"/>
      <c r="RKV2" s="995"/>
      <c r="RKW2" s="995"/>
      <c r="RKX2" s="995"/>
      <c r="RKY2" s="995"/>
      <c r="RKZ2" s="995"/>
      <c r="RLA2" s="995"/>
      <c r="RLB2" s="995"/>
      <c r="RLC2" s="995"/>
      <c r="RLD2" s="995"/>
      <c r="RLE2" s="995"/>
      <c r="RLF2" s="995"/>
      <c r="RLG2" s="995"/>
      <c r="RLH2" s="995"/>
      <c r="RLI2" s="995"/>
      <c r="RLJ2" s="995"/>
      <c r="RLK2" s="995"/>
      <c r="RLL2" s="995"/>
      <c r="RLM2" s="995"/>
      <c r="RLN2" s="995"/>
      <c r="RLO2" s="995"/>
      <c r="RLP2" s="995"/>
      <c r="RLQ2" s="995"/>
      <c r="RLR2" s="995"/>
      <c r="RLS2" s="995"/>
      <c r="RLT2" s="995"/>
      <c r="RLU2" s="995"/>
      <c r="RLV2" s="995"/>
      <c r="RLW2" s="995"/>
      <c r="RLX2" s="995"/>
      <c r="RLY2" s="995"/>
      <c r="RLZ2" s="995"/>
      <c r="RMA2" s="995"/>
      <c r="RMB2" s="995"/>
      <c r="RMC2" s="995"/>
      <c r="RMD2" s="995"/>
      <c r="RME2" s="995"/>
      <c r="RMF2" s="995"/>
      <c r="RMG2" s="995"/>
      <c r="RMH2" s="995"/>
      <c r="RMI2" s="995"/>
      <c r="RMJ2" s="995"/>
      <c r="RMK2" s="995"/>
      <c r="RML2" s="995"/>
      <c r="RMM2" s="995"/>
      <c r="RMN2" s="995"/>
      <c r="RMO2" s="995"/>
      <c r="RMP2" s="995"/>
      <c r="RMQ2" s="995"/>
      <c r="RMR2" s="995"/>
      <c r="RMS2" s="995"/>
      <c r="RMT2" s="995"/>
      <c r="RMU2" s="995"/>
      <c r="RMV2" s="995"/>
      <c r="RMW2" s="995"/>
      <c r="RMX2" s="995"/>
      <c r="RMY2" s="995"/>
      <c r="RMZ2" s="995"/>
      <c r="RNA2" s="995"/>
      <c r="RNB2" s="995"/>
      <c r="RNC2" s="995"/>
      <c r="RND2" s="995"/>
      <c r="RNE2" s="995"/>
      <c r="RNF2" s="995"/>
      <c r="RNG2" s="995"/>
      <c r="RNH2" s="995"/>
      <c r="RNI2" s="995"/>
      <c r="RNJ2" s="995"/>
      <c r="RNK2" s="995"/>
      <c r="RNL2" s="995"/>
      <c r="RNM2" s="995"/>
      <c r="RNN2" s="995"/>
      <c r="RNO2" s="995"/>
      <c r="RNP2" s="995"/>
      <c r="RNQ2" s="995"/>
      <c r="RNR2" s="995"/>
      <c r="RNS2" s="995"/>
      <c r="RNT2" s="995"/>
      <c r="RNU2" s="995"/>
      <c r="RNV2" s="995"/>
      <c r="RNW2" s="995"/>
      <c r="RNX2" s="995"/>
      <c r="RNY2" s="995"/>
      <c r="RNZ2" s="995"/>
      <c r="ROA2" s="995"/>
      <c r="ROB2" s="995"/>
      <c r="ROC2" s="995"/>
      <c r="ROD2" s="995"/>
      <c r="ROE2" s="995"/>
      <c r="ROF2" s="995"/>
      <c r="ROG2" s="995"/>
      <c r="ROH2" s="995"/>
      <c r="ROI2" s="995"/>
      <c r="ROJ2" s="995"/>
      <c r="ROK2" s="995"/>
      <c r="ROL2" s="995"/>
      <c r="ROM2" s="995"/>
      <c r="RON2" s="995"/>
      <c r="ROO2" s="995"/>
      <c r="ROP2" s="995"/>
      <c r="ROQ2" s="995"/>
      <c r="ROR2" s="995"/>
      <c r="ROS2" s="995"/>
      <c r="ROT2" s="995"/>
      <c r="ROU2" s="995"/>
      <c r="ROV2" s="995"/>
      <c r="ROW2" s="995"/>
      <c r="ROX2" s="995"/>
      <c r="ROY2" s="995"/>
      <c r="ROZ2" s="995"/>
      <c r="RPA2" s="995"/>
      <c r="RPB2" s="995"/>
      <c r="RPC2" s="995"/>
      <c r="RPD2" s="995"/>
      <c r="RPE2" s="995"/>
      <c r="RPF2" s="995"/>
      <c r="RPG2" s="995"/>
      <c r="RPH2" s="995"/>
      <c r="RPI2" s="995"/>
      <c r="RPJ2" s="995"/>
      <c r="RPK2" s="995"/>
      <c r="RPL2" s="995"/>
      <c r="RPM2" s="995"/>
      <c r="RPN2" s="995"/>
      <c r="RPO2" s="995"/>
      <c r="RPP2" s="995"/>
      <c r="RPQ2" s="995"/>
      <c r="RPR2" s="995"/>
      <c r="RPS2" s="995"/>
      <c r="RPT2" s="995"/>
      <c r="RPU2" s="995"/>
      <c r="RPV2" s="995"/>
      <c r="RPW2" s="995"/>
      <c r="RPX2" s="995"/>
      <c r="RPY2" s="995"/>
      <c r="RPZ2" s="995"/>
      <c r="RQA2" s="995"/>
      <c r="RQB2" s="995"/>
      <c r="RQC2" s="995"/>
      <c r="RQD2" s="995"/>
      <c r="RQE2" s="995"/>
      <c r="RQF2" s="995"/>
      <c r="RQG2" s="995"/>
      <c r="RQH2" s="995"/>
      <c r="RQI2" s="995"/>
      <c r="RQJ2" s="995"/>
      <c r="RQK2" s="995"/>
      <c r="RQL2" s="995"/>
      <c r="RQM2" s="995"/>
      <c r="RQN2" s="995"/>
      <c r="RQO2" s="995"/>
      <c r="RQP2" s="995"/>
      <c r="RQQ2" s="995"/>
      <c r="RQR2" s="995"/>
      <c r="RQS2" s="995"/>
      <c r="RQT2" s="995"/>
      <c r="RQU2" s="995"/>
      <c r="RQV2" s="995"/>
      <c r="RQW2" s="995"/>
      <c r="RQX2" s="995"/>
      <c r="RQY2" s="995"/>
      <c r="RQZ2" s="995"/>
      <c r="RRA2" s="995"/>
      <c r="RRB2" s="995"/>
      <c r="RRC2" s="995"/>
      <c r="RRD2" s="995"/>
      <c r="RRE2" s="995"/>
      <c r="RRF2" s="995"/>
      <c r="RRG2" s="995"/>
      <c r="RRH2" s="995"/>
      <c r="RRI2" s="995"/>
      <c r="RRJ2" s="995"/>
      <c r="RRK2" s="995"/>
      <c r="RRL2" s="995"/>
      <c r="RRM2" s="995"/>
      <c r="RRN2" s="995"/>
      <c r="RRO2" s="995"/>
      <c r="RRP2" s="995"/>
      <c r="RRQ2" s="995"/>
      <c r="RRR2" s="995"/>
      <c r="RRS2" s="995"/>
      <c r="RRT2" s="995"/>
      <c r="RRU2" s="995"/>
      <c r="RRV2" s="995"/>
      <c r="RRW2" s="995"/>
      <c r="RRX2" s="995"/>
      <c r="RRY2" s="995"/>
      <c r="RRZ2" s="995"/>
      <c r="RSA2" s="995"/>
      <c r="RSB2" s="995"/>
      <c r="RSC2" s="995"/>
      <c r="RSD2" s="995"/>
      <c r="RSE2" s="995"/>
      <c r="RSF2" s="995"/>
      <c r="RSG2" s="995"/>
      <c r="RSH2" s="995"/>
      <c r="RSI2" s="995"/>
      <c r="RSJ2" s="995"/>
      <c r="RSK2" s="995"/>
      <c r="RSL2" s="995"/>
      <c r="RSM2" s="995"/>
      <c r="RSN2" s="995"/>
      <c r="RSO2" s="995"/>
      <c r="RSP2" s="995"/>
      <c r="RSQ2" s="995"/>
      <c r="RSR2" s="995"/>
      <c r="RSS2" s="995"/>
      <c r="RST2" s="995"/>
      <c r="RSU2" s="995"/>
      <c r="RSV2" s="995"/>
      <c r="RSW2" s="995"/>
      <c r="RSX2" s="995"/>
      <c r="RSY2" s="995"/>
      <c r="RSZ2" s="995"/>
      <c r="RTA2" s="995"/>
      <c r="RTB2" s="995"/>
      <c r="RTC2" s="995"/>
      <c r="RTD2" s="995"/>
      <c r="RTE2" s="995"/>
      <c r="RTF2" s="995"/>
      <c r="RTG2" s="995"/>
      <c r="RTH2" s="995"/>
      <c r="RTI2" s="995"/>
      <c r="RTJ2" s="995"/>
      <c r="RTK2" s="995"/>
      <c r="RTL2" s="995"/>
      <c r="RTM2" s="995"/>
      <c r="RTN2" s="995"/>
      <c r="RTO2" s="995"/>
      <c r="RTP2" s="995"/>
      <c r="RTQ2" s="995"/>
      <c r="RTR2" s="995"/>
      <c r="RTS2" s="995"/>
      <c r="RTT2" s="995"/>
      <c r="RTU2" s="995"/>
      <c r="RTV2" s="995"/>
      <c r="RTW2" s="995"/>
      <c r="RTX2" s="995"/>
      <c r="RTY2" s="995"/>
      <c r="RTZ2" s="995"/>
      <c r="RUA2" s="995"/>
      <c r="RUB2" s="995"/>
      <c r="RUC2" s="995"/>
      <c r="RUD2" s="995"/>
      <c r="RUE2" s="995"/>
      <c r="RUF2" s="995"/>
      <c r="RUG2" s="995"/>
      <c r="RUH2" s="995"/>
      <c r="RUI2" s="995"/>
      <c r="RUJ2" s="995"/>
      <c r="RUK2" s="995"/>
      <c r="RUL2" s="995"/>
      <c r="RUM2" s="995"/>
      <c r="RUN2" s="995"/>
      <c r="RUO2" s="995"/>
      <c r="RUP2" s="995"/>
      <c r="RUQ2" s="995"/>
      <c r="RUR2" s="995"/>
      <c r="RUS2" s="995"/>
      <c r="RUT2" s="995"/>
      <c r="RUU2" s="995"/>
      <c r="RUV2" s="995"/>
      <c r="RUW2" s="995"/>
      <c r="RUX2" s="995"/>
      <c r="RUY2" s="995"/>
      <c r="RUZ2" s="995"/>
      <c r="RVA2" s="995"/>
      <c r="RVB2" s="995"/>
      <c r="RVC2" s="995"/>
      <c r="RVD2" s="995"/>
      <c r="RVE2" s="995"/>
      <c r="RVF2" s="995"/>
      <c r="RVG2" s="995"/>
      <c r="RVH2" s="995"/>
      <c r="RVI2" s="995"/>
      <c r="RVJ2" s="995"/>
      <c r="RVK2" s="995"/>
      <c r="RVL2" s="995"/>
      <c r="RVM2" s="995"/>
      <c r="RVN2" s="995"/>
      <c r="RVO2" s="995"/>
      <c r="RVP2" s="995"/>
      <c r="RVQ2" s="995"/>
      <c r="RVR2" s="995"/>
      <c r="RVS2" s="995"/>
      <c r="RVT2" s="995"/>
      <c r="RVU2" s="995"/>
      <c r="RVV2" s="995"/>
      <c r="RVW2" s="995"/>
      <c r="RVX2" s="995"/>
      <c r="RVY2" s="995"/>
      <c r="RVZ2" s="995"/>
      <c r="RWA2" s="995"/>
      <c r="RWB2" s="995"/>
      <c r="RWC2" s="995"/>
      <c r="RWD2" s="995"/>
      <c r="RWE2" s="995"/>
      <c r="RWF2" s="995"/>
      <c r="RWG2" s="995"/>
      <c r="RWH2" s="995"/>
      <c r="RWI2" s="995"/>
      <c r="RWJ2" s="995"/>
      <c r="RWK2" s="995"/>
      <c r="RWL2" s="995"/>
      <c r="RWM2" s="995"/>
      <c r="RWN2" s="995"/>
      <c r="RWO2" s="995"/>
      <c r="RWP2" s="995"/>
      <c r="RWQ2" s="995"/>
      <c r="RWR2" s="995"/>
      <c r="RWS2" s="995"/>
      <c r="RWT2" s="995"/>
      <c r="RWU2" s="995"/>
      <c r="RWV2" s="995"/>
      <c r="RWW2" s="995"/>
      <c r="RWX2" s="995"/>
      <c r="RWY2" s="995"/>
      <c r="RWZ2" s="995"/>
      <c r="RXA2" s="995"/>
      <c r="RXB2" s="995"/>
      <c r="RXC2" s="995"/>
      <c r="RXD2" s="995"/>
      <c r="RXE2" s="995"/>
      <c r="RXF2" s="995"/>
      <c r="RXG2" s="995"/>
      <c r="RXH2" s="995"/>
      <c r="RXI2" s="995"/>
      <c r="RXJ2" s="995"/>
      <c r="RXK2" s="995"/>
      <c r="RXL2" s="995"/>
      <c r="RXM2" s="995"/>
      <c r="RXN2" s="995"/>
      <c r="RXO2" s="995"/>
      <c r="RXP2" s="995"/>
      <c r="RXQ2" s="995"/>
      <c r="RXR2" s="995"/>
      <c r="RXS2" s="995"/>
      <c r="RXT2" s="995"/>
      <c r="RXU2" s="995"/>
      <c r="RXV2" s="995"/>
      <c r="RXW2" s="995"/>
      <c r="RXX2" s="995"/>
      <c r="RXY2" s="995"/>
      <c r="RXZ2" s="995"/>
      <c r="RYA2" s="995"/>
      <c r="RYB2" s="995"/>
      <c r="RYC2" s="995"/>
      <c r="RYD2" s="995"/>
      <c r="RYE2" s="995"/>
      <c r="RYF2" s="995"/>
      <c r="RYG2" s="995"/>
      <c r="RYH2" s="995"/>
      <c r="RYI2" s="995"/>
      <c r="RYJ2" s="995"/>
      <c r="RYK2" s="995"/>
      <c r="RYL2" s="995"/>
      <c r="RYM2" s="995"/>
      <c r="RYN2" s="995"/>
      <c r="RYO2" s="995"/>
      <c r="RYP2" s="995"/>
      <c r="RYQ2" s="995"/>
      <c r="RYR2" s="995"/>
      <c r="RYS2" s="995"/>
      <c r="RYT2" s="995"/>
      <c r="RYU2" s="995"/>
      <c r="RYV2" s="995"/>
      <c r="RYW2" s="995"/>
      <c r="RYX2" s="995"/>
      <c r="RYY2" s="995"/>
      <c r="RYZ2" s="995"/>
      <c r="RZA2" s="995"/>
      <c r="RZB2" s="995"/>
      <c r="RZC2" s="995"/>
      <c r="RZD2" s="995"/>
      <c r="RZE2" s="995"/>
      <c r="RZF2" s="995"/>
      <c r="RZG2" s="995"/>
      <c r="RZH2" s="995"/>
      <c r="RZI2" s="995"/>
      <c r="RZJ2" s="995"/>
      <c r="RZK2" s="995"/>
      <c r="RZL2" s="995"/>
      <c r="RZM2" s="995"/>
      <c r="RZN2" s="995"/>
      <c r="RZO2" s="995"/>
      <c r="RZP2" s="995"/>
      <c r="RZQ2" s="995"/>
      <c r="RZR2" s="995"/>
      <c r="RZS2" s="995"/>
      <c r="RZT2" s="995"/>
      <c r="RZU2" s="995"/>
      <c r="RZV2" s="995"/>
      <c r="RZW2" s="995"/>
      <c r="RZX2" s="995"/>
      <c r="RZY2" s="995"/>
      <c r="RZZ2" s="995"/>
      <c r="SAA2" s="995"/>
      <c r="SAB2" s="995"/>
      <c r="SAC2" s="995"/>
      <c r="SAD2" s="995"/>
      <c r="SAE2" s="995"/>
      <c r="SAF2" s="995"/>
      <c r="SAG2" s="995"/>
      <c r="SAH2" s="995"/>
      <c r="SAI2" s="995"/>
      <c r="SAJ2" s="995"/>
      <c r="SAK2" s="995"/>
      <c r="SAL2" s="995"/>
      <c r="SAM2" s="995"/>
      <c r="SAN2" s="995"/>
      <c r="SAO2" s="995"/>
      <c r="SAP2" s="995"/>
      <c r="SAQ2" s="995"/>
      <c r="SAR2" s="995"/>
      <c r="SAS2" s="995"/>
      <c r="SAT2" s="995"/>
      <c r="SAU2" s="995"/>
      <c r="SAV2" s="995"/>
      <c r="SAW2" s="995"/>
      <c r="SAX2" s="995"/>
      <c r="SAY2" s="995"/>
      <c r="SAZ2" s="995"/>
      <c r="SBA2" s="995"/>
      <c r="SBB2" s="995"/>
      <c r="SBC2" s="995"/>
      <c r="SBD2" s="995"/>
      <c r="SBE2" s="995"/>
      <c r="SBF2" s="995"/>
      <c r="SBG2" s="995"/>
      <c r="SBH2" s="995"/>
      <c r="SBI2" s="995"/>
      <c r="SBJ2" s="995"/>
      <c r="SBK2" s="995"/>
      <c r="SBL2" s="995"/>
      <c r="SBM2" s="995"/>
      <c r="SBN2" s="995"/>
      <c r="SBO2" s="995"/>
      <c r="SBP2" s="995"/>
      <c r="SBQ2" s="995"/>
      <c r="SBR2" s="995"/>
      <c r="SBS2" s="995"/>
      <c r="SBT2" s="995"/>
      <c r="SBU2" s="995"/>
      <c r="SBV2" s="995"/>
      <c r="SBW2" s="995"/>
      <c r="SBX2" s="995"/>
      <c r="SBY2" s="995"/>
      <c r="SBZ2" s="995"/>
      <c r="SCA2" s="995"/>
      <c r="SCB2" s="995"/>
      <c r="SCC2" s="995"/>
      <c r="SCD2" s="995"/>
      <c r="SCE2" s="995"/>
      <c r="SCF2" s="995"/>
      <c r="SCG2" s="995"/>
      <c r="SCH2" s="995"/>
      <c r="SCI2" s="995"/>
      <c r="SCJ2" s="995"/>
      <c r="SCK2" s="995"/>
      <c r="SCL2" s="995"/>
      <c r="SCM2" s="995"/>
      <c r="SCN2" s="995"/>
      <c r="SCO2" s="995"/>
      <c r="SCP2" s="995"/>
      <c r="SCQ2" s="995"/>
      <c r="SCR2" s="995"/>
      <c r="SCS2" s="995"/>
      <c r="SCT2" s="995"/>
      <c r="SCU2" s="995"/>
      <c r="SCV2" s="995"/>
      <c r="SCW2" s="995"/>
      <c r="SCX2" s="995"/>
      <c r="SCY2" s="995"/>
      <c r="SCZ2" s="995"/>
      <c r="SDA2" s="995"/>
      <c r="SDB2" s="995"/>
      <c r="SDC2" s="995"/>
      <c r="SDD2" s="995"/>
      <c r="SDE2" s="995"/>
      <c r="SDF2" s="995"/>
      <c r="SDG2" s="995"/>
      <c r="SDH2" s="995"/>
      <c r="SDI2" s="995"/>
      <c r="SDJ2" s="995"/>
      <c r="SDK2" s="995"/>
      <c r="SDL2" s="995"/>
      <c r="SDM2" s="995"/>
      <c r="SDN2" s="995"/>
      <c r="SDO2" s="995"/>
      <c r="SDP2" s="995"/>
      <c r="SDQ2" s="995"/>
      <c r="SDR2" s="995"/>
      <c r="SDS2" s="995"/>
      <c r="SDT2" s="995"/>
      <c r="SDU2" s="995"/>
      <c r="SDV2" s="995"/>
      <c r="SDW2" s="995"/>
      <c r="SDX2" s="995"/>
      <c r="SDY2" s="995"/>
      <c r="SDZ2" s="995"/>
      <c r="SEA2" s="995"/>
      <c r="SEB2" s="995"/>
      <c r="SEC2" s="995"/>
      <c r="SED2" s="995"/>
      <c r="SEE2" s="995"/>
      <c r="SEF2" s="995"/>
      <c r="SEG2" s="995"/>
      <c r="SEH2" s="995"/>
      <c r="SEI2" s="995"/>
      <c r="SEJ2" s="995"/>
      <c r="SEK2" s="995"/>
      <c r="SEL2" s="995"/>
      <c r="SEM2" s="995"/>
      <c r="SEN2" s="995"/>
      <c r="SEO2" s="995"/>
      <c r="SEP2" s="995"/>
      <c r="SEQ2" s="995"/>
      <c r="SER2" s="995"/>
      <c r="SES2" s="995"/>
      <c r="SET2" s="995"/>
      <c r="SEU2" s="995"/>
      <c r="SEV2" s="995"/>
      <c r="SEW2" s="995"/>
      <c r="SEX2" s="995"/>
      <c r="SEY2" s="995"/>
      <c r="SEZ2" s="995"/>
      <c r="SFA2" s="995"/>
      <c r="SFB2" s="995"/>
      <c r="SFC2" s="995"/>
      <c r="SFD2" s="995"/>
      <c r="SFE2" s="995"/>
      <c r="SFF2" s="995"/>
      <c r="SFG2" s="995"/>
      <c r="SFH2" s="995"/>
      <c r="SFI2" s="995"/>
      <c r="SFJ2" s="995"/>
      <c r="SFK2" s="995"/>
      <c r="SFL2" s="995"/>
      <c r="SFM2" s="995"/>
      <c r="SFN2" s="995"/>
      <c r="SFO2" s="995"/>
      <c r="SFP2" s="995"/>
      <c r="SFQ2" s="995"/>
      <c r="SFR2" s="995"/>
      <c r="SFS2" s="995"/>
      <c r="SFT2" s="995"/>
      <c r="SFU2" s="995"/>
      <c r="SFV2" s="995"/>
      <c r="SFW2" s="995"/>
      <c r="SFX2" s="995"/>
      <c r="SFY2" s="995"/>
      <c r="SFZ2" s="995"/>
      <c r="SGA2" s="995"/>
      <c r="SGB2" s="995"/>
      <c r="SGC2" s="995"/>
      <c r="SGD2" s="995"/>
      <c r="SGE2" s="995"/>
      <c r="SGF2" s="995"/>
      <c r="SGG2" s="995"/>
      <c r="SGH2" s="995"/>
      <c r="SGI2" s="995"/>
      <c r="SGJ2" s="995"/>
      <c r="SGK2" s="995"/>
      <c r="SGL2" s="995"/>
      <c r="SGM2" s="995"/>
      <c r="SGN2" s="995"/>
      <c r="SGO2" s="995"/>
      <c r="SGP2" s="995"/>
      <c r="SGQ2" s="995"/>
      <c r="SGR2" s="995"/>
      <c r="SGS2" s="995"/>
      <c r="SGT2" s="995"/>
      <c r="SGU2" s="995"/>
      <c r="SGV2" s="995"/>
      <c r="SGW2" s="995"/>
      <c r="SGX2" s="995"/>
      <c r="SGY2" s="995"/>
      <c r="SGZ2" s="995"/>
      <c r="SHA2" s="995"/>
      <c r="SHB2" s="995"/>
      <c r="SHC2" s="995"/>
      <c r="SHD2" s="995"/>
      <c r="SHE2" s="995"/>
      <c r="SHF2" s="995"/>
      <c r="SHG2" s="995"/>
      <c r="SHH2" s="995"/>
      <c r="SHI2" s="995"/>
      <c r="SHJ2" s="995"/>
      <c r="SHK2" s="995"/>
      <c r="SHL2" s="995"/>
      <c r="SHM2" s="995"/>
      <c r="SHN2" s="995"/>
      <c r="SHO2" s="995"/>
      <c r="SHP2" s="995"/>
      <c r="SHQ2" s="995"/>
      <c r="SHR2" s="995"/>
      <c r="SHS2" s="995"/>
      <c r="SHT2" s="995"/>
      <c r="SHU2" s="995"/>
      <c r="SHV2" s="995"/>
      <c r="SHW2" s="995"/>
      <c r="SHX2" s="995"/>
      <c r="SHY2" s="995"/>
      <c r="SHZ2" s="995"/>
      <c r="SIA2" s="995"/>
      <c r="SIB2" s="995"/>
      <c r="SIC2" s="995"/>
      <c r="SID2" s="995"/>
      <c r="SIE2" s="995"/>
      <c r="SIF2" s="995"/>
      <c r="SIG2" s="995"/>
      <c r="SIH2" s="995"/>
      <c r="SII2" s="995"/>
      <c r="SIJ2" s="995"/>
      <c r="SIK2" s="995"/>
      <c r="SIL2" s="995"/>
      <c r="SIM2" s="995"/>
      <c r="SIN2" s="995"/>
      <c r="SIO2" s="995"/>
      <c r="SIP2" s="995"/>
      <c r="SIQ2" s="995"/>
      <c r="SIR2" s="995"/>
      <c r="SIS2" s="995"/>
      <c r="SIT2" s="995"/>
      <c r="SIU2" s="995"/>
      <c r="SIV2" s="995"/>
      <c r="SIW2" s="995"/>
      <c r="SIX2" s="995"/>
      <c r="SIY2" s="995"/>
      <c r="SIZ2" s="995"/>
      <c r="SJA2" s="995"/>
      <c r="SJB2" s="995"/>
      <c r="SJC2" s="995"/>
      <c r="SJD2" s="995"/>
      <c r="SJE2" s="995"/>
      <c r="SJF2" s="995"/>
      <c r="SJG2" s="995"/>
      <c r="SJH2" s="995"/>
      <c r="SJI2" s="995"/>
      <c r="SJJ2" s="995"/>
      <c r="SJK2" s="995"/>
      <c r="SJL2" s="995"/>
      <c r="SJM2" s="995"/>
      <c r="SJN2" s="995"/>
      <c r="SJO2" s="995"/>
      <c r="SJP2" s="995"/>
      <c r="SJQ2" s="995"/>
      <c r="SJR2" s="995"/>
      <c r="SJS2" s="995"/>
      <c r="SJT2" s="995"/>
      <c r="SJU2" s="995"/>
      <c r="SJV2" s="995"/>
      <c r="SJW2" s="995"/>
      <c r="SJX2" s="995"/>
      <c r="SJY2" s="995"/>
      <c r="SJZ2" s="995"/>
      <c r="SKA2" s="995"/>
      <c r="SKB2" s="995"/>
      <c r="SKC2" s="995"/>
      <c r="SKD2" s="995"/>
      <c r="SKE2" s="995"/>
      <c r="SKF2" s="995"/>
      <c r="SKG2" s="995"/>
      <c r="SKH2" s="995"/>
      <c r="SKI2" s="995"/>
      <c r="SKJ2" s="995"/>
      <c r="SKK2" s="995"/>
      <c r="SKL2" s="995"/>
      <c r="SKM2" s="995"/>
      <c r="SKN2" s="995"/>
      <c r="SKO2" s="995"/>
      <c r="SKP2" s="995"/>
      <c r="SKQ2" s="995"/>
      <c r="SKR2" s="995"/>
      <c r="SKS2" s="995"/>
      <c r="SKT2" s="995"/>
      <c r="SKU2" s="995"/>
      <c r="SKV2" s="995"/>
      <c r="SKW2" s="995"/>
      <c r="SKX2" s="995"/>
      <c r="SKY2" s="995"/>
      <c r="SKZ2" s="995"/>
      <c r="SLA2" s="995"/>
      <c r="SLB2" s="995"/>
      <c r="SLC2" s="995"/>
      <c r="SLD2" s="995"/>
      <c r="SLE2" s="995"/>
      <c r="SLF2" s="995"/>
      <c r="SLG2" s="995"/>
      <c r="SLH2" s="995"/>
      <c r="SLI2" s="995"/>
      <c r="SLJ2" s="995"/>
      <c r="SLK2" s="995"/>
      <c r="SLL2" s="995"/>
      <c r="SLM2" s="995"/>
      <c r="SLN2" s="995"/>
      <c r="SLO2" s="995"/>
      <c r="SLP2" s="995"/>
      <c r="SLQ2" s="995"/>
      <c r="SLR2" s="995"/>
      <c r="SLS2" s="995"/>
      <c r="SLT2" s="995"/>
      <c r="SLU2" s="995"/>
      <c r="SLV2" s="995"/>
      <c r="SLW2" s="995"/>
      <c r="SLX2" s="995"/>
      <c r="SLY2" s="995"/>
      <c r="SLZ2" s="995"/>
      <c r="SMA2" s="995"/>
      <c r="SMB2" s="995"/>
      <c r="SMC2" s="995"/>
      <c r="SMD2" s="995"/>
      <c r="SME2" s="995"/>
      <c r="SMF2" s="995"/>
      <c r="SMG2" s="995"/>
      <c r="SMH2" s="995"/>
      <c r="SMI2" s="995"/>
      <c r="SMJ2" s="995"/>
      <c r="SMK2" s="995"/>
      <c r="SML2" s="995"/>
      <c r="SMM2" s="995"/>
      <c r="SMN2" s="995"/>
      <c r="SMO2" s="995"/>
      <c r="SMP2" s="995"/>
      <c r="SMQ2" s="995"/>
      <c r="SMR2" s="995"/>
      <c r="SMS2" s="995"/>
      <c r="SMT2" s="995"/>
      <c r="SMU2" s="995"/>
      <c r="SMV2" s="995"/>
      <c r="SMW2" s="995"/>
      <c r="SMX2" s="995"/>
      <c r="SMY2" s="995"/>
      <c r="SMZ2" s="995"/>
      <c r="SNA2" s="995"/>
      <c r="SNB2" s="995"/>
      <c r="SNC2" s="995"/>
      <c r="SND2" s="995"/>
      <c r="SNE2" s="995"/>
      <c r="SNF2" s="995"/>
      <c r="SNG2" s="995"/>
      <c r="SNH2" s="995"/>
      <c r="SNI2" s="995"/>
      <c r="SNJ2" s="995"/>
      <c r="SNK2" s="995"/>
      <c r="SNL2" s="995"/>
      <c r="SNM2" s="995"/>
      <c r="SNN2" s="995"/>
      <c r="SNO2" s="995"/>
      <c r="SNP2" s="995"/>
      <c r="SNQ2" s="995"/>
      <c r="SNR2" s="995"/>
      <c r="SNS2" s="995"/>
      <c r="SNT2" s="995"/>
      <c r="SNU2" s="995"/>
      <c r="SNV2" s="995"/>
      <c r="SNW2" s="995"/>
      <c r="SNX2" s="995"/>
      <c r="SNY2" s="995"/>
      <c r="SNZ2" s="995"/>
      <c r="SOA2" s="995"/>
      <c r="SOB2" s="995"/>
      <c r="SOC2" s="995"/>
      <c r="SOD2" s="995"/>
      <c r="SOE2" s="995"/>
      <c r="SOF2" s="995"/>
      <c r="SOG2" s="995"/>
      <c r="SOH2" s="995"/>
      <c r="SOI2" s="995"/>
      <c r="SOJ2" s="995"/>
      <c r="SOK2" s="995"/>
      <c r="SOL2" s="995"/>
      <c r="SOM2" s="995"/>
      <c r="SON2" s="995"/>
      <c r="SOO2" s="995"/>
      <c r="SOP2" s="995"/>
      <c r="SOQ2" s="995"/>
      <c r="SOR2" s="995"/>
      <c r="SOS2" s="995"/>
      <c r="SOT2" s="995"/>
      <c r="SOU2" s="995"/>
      <c r="SOV2" s="995"/>
      <c r="SOW2" s="995"/>
      <c r="SOX2" s="995"/>
      <c r="SOY2" s="995"/>
      <c r="SOZ2" s="995"/>
      <c r="SPA2" s="995"/>
      <c r="SPB2" s="995"/>
      <c r="SPC2" s="995"/>
      <c r="SPD2" s="995"/>
      <c r="SPE2" s="995"/>
      <c r="SPF2" s="995"/>
      <c r="SPG2" s="995"/>
      <c r="SPH2" s="995"/>
      <c r="SPI2" s="995"/>
      <c r="SPJ2" s="995"/>
      <c r="SPK2" s="995"/>
      <c r="SPL2" s="995"/>
      <c r="SPM2" s="995"/>
      <c r="SPN2" s="995"/>
      <c r="SPO2" s="995"/>
      <c r="SPP2" s="995"/>
      <c r="SPQ2" s="995"/>
      <c r="SPR2" s="995"/>
      <c r="SPS2" s="995"/>
      <c r="SPT2" s="995"/>
      <c r="SPU2" s="995"/>
      <c r="SPV2" s="995"/>
      <c r="SPW2" s="995"/>
      <c r="SPX2" s="995"/>
      <c r="SPY2" s="995"/>
      <c r="SPZ2" s="995"/>
      <c r="SQA2" s="995"/>
      <c r="SQB2" s="995"/>
      <c r="SQC2" s="995"/>
      <c r="SQD2" s="995"/>
      <c r="SQE2" s="995"/>
      <c r="SQF2" s="995"/>
      <c r="SQG2" s="995"/>
      <c r="SQH2" s="995"/>
      <c r="SQI2" s="995"/>
      <c r="SQJ2" s="995"/>
      <c r="SQK2" s="995"/>
      <c r="SQL2" s="995"/>
      <c r="SQM2" s="995"/>
      <c r="SQN2" s="995"/>
      <c r="SQO2" s="995"/>
      <c r="SQP2" s="995"/>
      <c r="SQQ2" s="995"/>
      <c r="SQR2" s="995"/>
      <c r="SQS2" s="995"/>
      <c r="SQT2" s="995"/>
      <c r="SQU2" s="995"/>
      <c r="SQV2" s="995"/>
      <c r="SQW2" s="995"/>
      <c r="SQX2" s="995"/>
      <c r="SQY2" s="995"/>
      <c r="SQZ2" s="995"/>
      <c r="SRA2" s="995"/>
      <c r="SRB2" s="995"/>
      <c r="SRC2" s="995"/>
      <c r="SRD2" s="995"/>
      <c r="SRE2" s="995"/>
      <c r="SRF2" s="995"/>
      <c r="SRG2" s="995"/>
      <c r="SRH2" s="995"/>
      <c r="SRI2" s="995"/>
      <c r="SRJ2" s="995"/>
      <c r="SRK2" s="995"/>
      <c r="SRL2" s="995"/>
      <c r="SRM2" s="995"/>
      <c r="SRN2" s="995"/>
      <c r="SRO2" s="995"/>
      <c r="SRP2" s="995"/>
      <c r="SRQ2" s="995"/>
      <c r="SRR2" s="995"/>
      <c r="SRS2" s="995"/>
      <c r="SRT2" s="995"/>
      <c r="SRU2" s="995"/>
      <c r="SRV2" s="995"/>
      <c r="SRW2" s="995"/>
      <c r="SRX2" s="995"/>
      <c r="SRY2" s="995"/>
      <c r="SRZ2" s="995"/>
      <c r="SSA2" s="995"/>
      <c r="SSB2" s="995"/>
      <c r="SSC2" s="995"/>
      <c r="SSD2" s="995"/>
      <c r="SSE2" s="995"/>
      <c r="SSF2" s="995"/>
      <c r="SSG2" s="995"/>
      <c r="SSH2" s="995"/>
      <c r="SSI2" s="995"/>
      <c r="SSJ2" s="995"/>
      <c r="SSK2" s="995"/>
      <c r="SSL2" s="995"/>
      <c r="SSM2" s="995"/>
      <c r="SSN2" s="995"/>
      <c r="SSO2" s="995"/>
      <c r="SSP2" s="995"/>
      <c r="SSQ2" s="995"/>
      <c r="SSR2" s="995"/>
      <c r="SSS2" s="995"/>
      <c r="SST2" s="995"/>
      <c r="SSU2" s="995"/>
      <c r="SSV2" s="995"/>
      <c r="SSW2" s="995"/>
      <c r="SSX2" s="995"/>
      <c r="SSY2" s="995"/>
      <c r="SSZ2" s="995"/>
      <c r="STA2" s="995"/>
      <c r="STB2" s="995"/>
      <c r="STC2" s="995"/>
      <c r="STD2" s="995"/>
      <c r="STE2" s="995"/>
      <c r="STF2" s="995"/>
      <c r="STG2" s="995"/>
      <c r="STH2" s="995"/>
      <c r="STI2" s="995"/>
      <c r="STJ2" s="995"/>
      <c r="STK2" s="995"/>
      <c r="STL2" s="995"/>
      <c r="STM2" s="995"/>
      <c r="STN2" s="995"/>
      <c r="STO2" s="995"/>
      <c r="STP2" s="995"/>
      <c r="STQ2" s="995"/>
      <c r="STR2" s="995"/>
      <c r="STS2" s="995"/>
      <c r="STT2" s="995"/>
      <c r="STU2" s="995"/>
      <c r="STV2" s="995"/>
      <c r="STW2" s="995"/>
      <c r="STX2" s="995"/>
      <c r="STY2" s="995"/>
      <c r="STZ2" s="995"/>
      <c r="SUA2" s="995"/>
      <c r="SUB2" s="995"/>
      <c r="SUC2" s="995"/>
      <c r="SUD2" s="995"/>
      <c r="SUE2" s="995"/>
      <c r="SUF2" s="995"/>
      <c r="SUG2" s="995"/>
      <c r="SUH2" s="995"/>
      <c r="SUI2" s="995"/>
      <c r="SUJ2" s="995"/>
      <c r="SUK2" s="995"/>
      <c r="SUL2" s="995"/>
      <c r="SUM2" s="995"/>
      <c r="SUN2" s="995"/>
      <c r="SUO2" s="995"/>
      <c r="SUP2" s="995"/>
      <c r="SUQ2" s="995"/>
      <c r="SUR2" s="995"/>
      <c r="SUS2" s="995"/>
      <c r="SUT2" s="995"/>
      <c r="SUU2" s="995"/>
      <c r="SUV2" s="995"/>
      <c r="SUW2" s="995"/>
      <c r="SUX2" s="995"/>
      <c r="SUY2" s="995"/>
      <c r="SUZ2" s="995"/>
      <c r="SVA2" s="995"/>
      <c r="SVB2" s="995"/>
      <c r="SVC2" s="995"/>
      <c r="SVD2" s="995"/>
      <c r="SVE2" s="995"/>
      <c r="SVF2" s="995"/>
      <c r="SVG2" s="995"/>
      <c r="SVH2" s="995"/>
      <c r="SVI2" s="995"/>
      <c r="SVJ2" s="995"/>
      <c r="SVK2" s="995"/>
      <c r="SVL2" s="995"/>
      <c r="SVM2" s="995"/>
      <c r="SVN2" s="995"/>
      <c r="SVO2" s="995"/>
      <c r="SVP2" s="995"/>
      <c r="SVQ2" s="995"/>
      <c r="SVR2" s="995"/>
      <c r="SVS2" s="995"/>
      <c r="SVT2" s="995"/>
      <c r="SVU2" s="995"/>
      <c r="SVV2" s="995"/>
      <c r="SVW2" s="995"/>
      <c r="SVX2" s="995"/>
      <c r="SVY2" s="995"/>
      <c r="SVZ2" s="995"/>
      <c r="SWA2" s="995"/>
      <c r="SWB2" s="995"/>
      <c r="SWC2" s="995"/>
      <c r="SWD2" s="995"/>
      <c r="SWE2" s="995"/>
      <c r="SWF2" s="995"/>
      <c r="SWG2" s="995"/>
      <c r="SWH2" s="995"/>
      <c r="SWI2" s="995"/>
      <c r="SWJ2" s="995"/>
      <c r="SWK2" s="995"/>
      <c r="SWL2" s="995"/>
      <c r="SWM2" s="995"/>
      <c r="SWN2" s="995"/>
      <c r="SWO2" s="995"/>
      <c r="SWP2" s="995"/>
      <c r="SWQ2" s="995"/>
      <c r="SWR2" s="995"/>
      <c r="SWS2" s="995"/>
      <c r="SWT2" s="995"/>
      <c r="SWU2" s="995"/>
      <c r="SWV2" s="995"/>
      <c r="SWW2" s="995"/>
      <c r="SWX2" s="995"/>
      <c r="SWY2" s="995"/>
      <c r="SWZ2" s="995"/>
      <c r="SXA2" s="995"/>
      <c r="SXB2" s="995"/>
      <c r="SXC2" s="995"/>
      <c r="SXD2" s="995"/>
      <c r="SXE2" s="995"/>
      <c r="SXF2" s="995"/>
      <c r="SXG2" s="995"/>
      <c r="SXH2" s="995"/>
      <c r="SXI2" s="995"/>
      <c r="SXJ2" s="995"/>
      <c r="SXK2" s="995"/>
      <c r="SXL2" s="995"/>
      <c r="SXM2" s="995"/>
      <c r="SXN2" s="995"/>
      <c r="SXO2" s="995"/>
      <c r="SXP2" s="995"/>
      <c r="SXQ2" s="995"/>
      <c r="SXR2" s="995"/>
      <c r="SXS2" s="995"/>
      <c r="SXT2" s="995"/>
      <c r="SXU2" s="995"/>
      <c r="SXV2" s="995"/>
      <c r="SXW2" s="995"/>
      <c r="SXX2" s="995"/>
      <c r="SXY2" s="995"/>
      <c r="SXZ2" s="995"/>
      <c r="SYA2" s="995"/>
      <c r="SYB2" s="995"/>
      <c r="SYC2" s="995"/>
      <c r="SYD2" s="995"/>
      <c r="SYE2" s="995"/>
      <c r="SYF2" s="995"/>
      <c r="SYG2" s="995"/>
      <c r="SYH2" s="995"/>
      <c r="SYI2" s="995"/>
      <c r="SYJ2" s="995"/>
      <c r="SYK2" s="995"/>
      <c r="SYL2" s="995"/>
      <c r="SYM2" s="995"/>
      <c r="SYN2" s="995"/>
      <c r="SYO2" s="995"/>
      <c r="SYP2" s="995"/>
      <c r="SYQ2" s="995"/>
      <c r="SYR2" s="995"/>
      <c r="SYS2" s="995"/>
      <c r="SYT2" s="995"/>
      <c r="SYU2" s="995"/>
      <c r="SYV2" s="995"/>
      <c r="SYW2" s="995"/>
      <c r="SYX2" s="995"/>
      <c r="SYY2" s="995"/>
      <c r="SYZ2" s="995"/>
      <c r="SZA2" s="995"/>
      <c r="SZB2" s="995"/>
      <c r="SZC2" s="995"/>
      <c r="SZD2" s="995"/>
      <c r="SZE2" s="995"/>
      <c r="SZF2" s="995"/>
      <c r="SZG2" s="995"/>
      <c r="SZH2" s="995"/>
      <c r="SZI2" s="995"/>
      <c r="SZJ2" s="995"/>
      <c r="SZK2" s="995"/>
      <c r="SZL2" s="995"/>
      <c r="SZM2" s="995"/>
      <c r="SZN2" s="995"/>
      <c r="SZO2" s="995"/>
      <c r="SZP2" s="995"/>
      <c r="SZQ2" s="995"/>
      <c r="SZR2" s="995"/>
      <c r="SZS2" s="995"/>
      <c r="SZT2" s="995"/>
      <c r="SZU2" s="995"/>
      <c r="SZV2" s="995"/>
      <c r="SZW2" s="995"/>
      <c r="SZX2" s="995"/>
      <c r="SZY2" s="995"/>
      <c r="SZZ2" s="995"/>
      <c r="TAA2" s="995"/>
      <c r="TAB2" s="995"/>
      <c r="TAC2" s="995"/>
      <c r="TAD2" s="995"/>
      <c r="TAE2" s="995"/>
      <c r="TAF2" s="995"/>
      <c r="TAG2" s="995"/>
      <c r="TAH2" s="995"/>
      <c r="TAI2" s="995"/>
      <c r="TAJ2" s="995"/>
      <c r="TAK2" s="995"/>
      <c r="TAL2" s="995"/>
      <c r="TAM2" s="995"/>
      <c r="TAN2" s="995"/>
      <c r="TAO2" s="995"/>
      <c r="TAP2" s="995"/>
      <c r="TAQ2" s="995"/>
      <c r="TAR2" s="995"/>
      <c r="TAS2" s="995"/>
      <c r="TAT2" s="995"/>
      <c r="TAU2" s="995"/>
      <c r="TAV2" s="995"/>
      <c r="TAW2" s="995"/>
      <c r="TAX2" s="995"/>
      <c r="TAY2" s="995"/>
      <c r="TAZ2" s="995"/>
      <c r="TBA2" s="995"/>
      <c r="TBB2" s="995"/>
      <c r="TBC2" s="995"/>
      <c r="TBD2" s="995"/>
      <c r="TBE2" s="995"/>
      <c r="TBF2" s="995"/>
      <c r="TBG2" s="995"/>
      <c r="TBH2" s="995"/>
      <c r="TBI2" s="995"/>
      <c r="TBJ2" s="995"/>
      <c r="TBK2" s="995"/>
      <c r="TBL2" s="995"/>
      <c r="TBM2" s="995"/>
      <c r="TBN2" s="995"/>
      <c r="TBO2" s="995"/>
      <c r="TBP2" s="995"/>
      <c r="TBQ2" s="995"/>
      <c r="TBR2" s="995"/>
      <c r="TBS2" s="995"/>
      <c r="TBT2" s="995"/>
      <c r="TBU2" s="995"/>
      <c r="TBV2" s="995"/>
      <c r="TBW2" s="995"/>
      <c r="TBX2" s="995"/>
      <c r="TBY2" s="995"/>
      <c r="TBZ2" s="995"/>
      <c r="TCA2" s="995"/>
      <c r="TCB2" s="995"/>
      <c r="TCC2" s="995"/>
      <c r="TCD2" s="995"/>
      <c r="TCE2" s="995"/>
      <c r="TCF2" s="995"/>
      <c r="TCG2" s="995"/>
      <c r="TCH2" s="995"/>
      <c r="TCI2" s="995"/>
      <c r="TCJ2" s="995"/>
      <c r="TCK2" s="995"/>
      <c r="TCL2" s="995"/>
      <c r="TCM2" s="995"/>
      <c r="TCN2" s="995"/>
      <c r="TCO2" s="995"/>
      <c r="TCP2" s="995"/>
      <c r="TCQ2" s="995"/>
      <c r="TCR2" s="995"/>
      <c r="TCS2" s="995"/>
      <c r="TCT2" s="995"/>
      <c r="TCU2" s="995"/>
      <c r="TCV2" s="995"/>
      <c r="TCW2" s="995"/>
      <c r="TCX2" s="995"/>
      <c r="TCY2" s="995"/>
      <c r="TCZ2" s="995"/>
      <c r="TDA2" s="995"/>
      <c r="TDB2" s="995"/>
      <c r="TDC2" s="995"/>
      <c r="TDD2" s="995"/>
      <c r="TDE2" s="995"/>
      <c r="TDF2" s="995"/>
      <c r="TDG2" s="995"/>
      <c r="TDH2" s="995"/>
      <c r="TDI2" s="995"/>
      <c r="TDJ2" s="995"/>
      <c r="TDK2" s="995"/>
      <c r="TDL2" s="995"/>
      <c r="TDM2" s="995"/>
      <c r="TDN2" s="995"/>
      <c r="TDO2" s="995"/>
      <c r="TDP2" s="995"/>
      <c r="TDQ2" s="995"/>
      <c r="TDR2" s="995"/>
      <c r="TDS2" s="995"/>
      <c r="TDT2" s="995"/>
      <c r="TDU2" s="995"/>
      <c r="TDV2" s="995"/>
      <c r="TDW2" s="995"/>
      <c r="TDX2" s="995"/>
      <c r="TDY2" s="995"/>
      <c r="TDZ2" s="995"/>
      <c r="TEA2" s="995"/>
      <c r="TEB2" s="995"/>
      <c r="TEC2" s="995"/>
      <c r="TED2" s="995"/>
      <c r="TEE2" s="995"/>
      <c r="TEF2" s="995"/>
      <c r="TEG2" s="995"/>
      <c r="TEH2" s="995"/>
      <c r="TEI2" s="995"/>
      <c r="TEJ2" s="995"/>
      <c r="TEK2" s="995"/>
      <c r="TEL2" s="995"/>
      <c r="TEM2" s="995"/>
      <c r="TEN2" s="995"/>
      <c r="TEO2" s="995"/>
      <c r="TEP2" s="995"/>
      <c r="TEQ2" s="995"/>
      <c r="TER2" s="995"/>
      <c r="TES2" s="995"/>
      <c r="TET2" s="995"/>
      <c r="TEU2" s="995"/>
      <c r="TEV2" s="995"/>
      <c r="TEW2" s="995"/>
      <c r="TEX2" s="995"/>
      <c r="TEY2" s="995"/>
      <c r="TEZ2" s="995"/>
      <c r="TFA2" s="995"/>
      <c r="TFB2" s="995"/>
      <c r="TFC2" s="995"/>
      <c r="TFD2" s="995"/>
      <c r="TFE2" s="995"/>
      <c r="TFF2" s="995"/>
      <c r="TFG2" s="995"/>
      <c r="TFH2" s="995"/>
      <c r="TFI2" s="995"/>
      <c r="TFJ2" s="995"/>
      <c r="TFK2" s="995"/>
      <c r="TFL2" s="995"/>
      <c r="TFM2" s="995"/>
      <c r="TFN2" s="995"/>
      <c r="TFO2" s="995"/>
      <c r="TFP2" s="995"/>
      <c r="TFQ2" s="995"/>
      <c r="TFR2" s="995"/>
      <c r="TFS2" s="995"/>
      <c r="TFT2" s="995"/>
      <c r="TFU2" s="995"/>
      <c r="TFV2" s="995"/>
      <c r="TFW2" s="995"/>
      <c r="TFX2" s="995"/>
      <c r="TFY2" s="995"/>
      <c r="TFZ2" s="995"/>
      <c r="TGA2" s="995"/>
      <c r="TGB2" s="995"/>
      <c r="TGC2" s="995"/>
      <c r="TGD2" s="995"/>
      <c r="TGE2" s="995"/>
      <c r="TGF2" s="995"/>
      <c r="TGG2" s="995"/>
      <c r="TGH2" s="995"/>
      <c r="TGI2" s="995"/>
      <c r="TGJ2" s="995"/>
      <c r="TGK2" s="995"/>
      <c r="TGL2" s="995"/>
      <c r="TGM2" s="995"/>
      <c r="TGN2" s="995"/>
      <c r="TGO2" s="995"/>
      <c r="TGP2" s="995"/>
      <c r="TGQ2" s="995"/>
      <c r="TGR2" s="995"/>
      <c r="TGS2" s="995"/>
      <c r="TGT2" s="995"/>
      <c r="TGU2" s="995"/>
      <c r="TGV2" s="995"/>
      <c r="TGW2" s="995"/>
      <c r="TGX2" s="995"/>
      <c r="TGY2" s="995"/>
      <c r="TGZ2" s="995"/>
      <c r="THA2" s="995"/>
      <c r="THB2" s="995"/>
      <c r="THC2" s="995"/>
      <c r="THD2" s="995"/>
      <c r="THE2" s="995"/>
      <c r="THF2" s="995"/>
      <c r="THG2" s="995"/>
      <c r="THH2" s="995"/>
      <c r="THI2" s="995"/>
      <c r="THJ2" s="995"/>
      <c r="THK2" s="995"/>
      <c r="THL2" s="995"/>
      <c r="THM2" s="995"/>
      <c r="THN2" s="995"/>
      <c r="THO2" s="995"/>
      <c r="THP2" s="995"/>
      <c r="THQ2" s="995"/>
      <c r="THR2" s="995"/>
      <c r="THS2" s="995"/>
      <c r="THT2" s="995"/>
      <c r="THU2" s="995"/>
      <c r="THV2" s="995"/>
      <c r="THW2" s="995"/>
      <c r="THX2" s="995"/>
      <c r="THY2" s="995"/>
      <c r="THZ2" s="995"/>
      <c r="TIA2" s="995"/>
      <c r="TIB2" s="995"/>
      <c r="TIC2" s="995"/>
      <c r="TID2" s="995"/>
      <c r="TIE2" s="995"/>
      <c r="TIF2" s="995"/>
      <c r="TIG2" s="995"/>
      <c r="TIH2" s="995"/>
      <c r="TII2" s="995"/>
      <c r="TIJ2" s="995"/>
      <c r="TIK2" s="995"/>
      <c r="TIL2" s="995"/>
      <c r="TIM2" s="995"/>
      <c r="TIN2" s="995"/>
      <c r="TIO2" s="995"/>
      <c r="TIP2" s="995"/>
      <c r="TIQ2" s="995"/>
      <c r="TIR2" s="995"/>
      <c r="TIS2" s="995"/>
      <c r="TIT2" s="995"/>
      <c r="TIU2" s="995"/>
      <c r="TIV2" s="995"/>
      <c r="TIW2" s="995"/>
      <c r="TIX2" s="995"/>
      <c r="TIY2" s="995"/>
      <c r="TIZ2" s="995"/>
      <c r="TJA2" s="995"/>
      <c r="TJB2" s="995"/>
      <c r="TJC2" s="995"/>
      <c r="TJD2" s="995"/>
      <c r="TJE2" s="995"/>
      <c r="TJF2" s="995"/>
      <c r="TJG2" s="995"/>
      <c r="TJH2" s="995"/>
      <c r="TJI2" s="995"/>
      <c r="TJJ2" s="995"/>
      <c r="TJK2" s="995"/>
      <c r="TJL2" s="995"/>
      <c r="TJM2" s="995"/>
      <c r="TJN2" s="995"/>
      <c r="TJO2" s="995"/>
      <c r="TJP2" s="995"/>
      <c r="TJQ2" s="995"/>
      <c r="TJR2" s="995"/>
      <c r="TJS2" s="995"/>
      <c r="TJT2" s="995"/>
      <c r="TJU2" s="995"/>
      <c r="TJV2" s="995"/>
      <c r="TJW2" s="995"/>
      <c r="TJX2" s="995"/>
      <c r="TJY2" s="995"/>
      <c r="TJZ2" s="995"/>
      <c r="TKA2" s="995"/>
      <c r="TKB2" s="995"/>
      <c r="TKC2" s="995"/>
      <c r="TKD2" s="995"/>
      <c r="TKE2" s="995"/>
      <c r="TKF2" s="995"/>
      <c r="TKG2" s="995"/>
      <c r="TKH2" s="995"/>
      <c r="TKI2" s="995"/>
      <c r="TKJ2" s="995"/>
      <c r="TKK2" s="995"/>
      <c r="TKL2" s="995"/>
      <c r="TKM2" s="995"/>
      <c r="TKN2" s="995"/>
      <c r="TKO2" s="995"/>
      <c r="TKP2" s="995"/>
      <c r="TKQ2" s="995"/>
      <c r="TKR2" s="995"/>
      <c r="TKS2" s="995"/>
      <c r="TKT2" s="995"/>
      <c r="TKU2" s="995"/>
      <c r="TKV2" s="995"/>
      <c r="TKW2" s="995"/>
      <c r="TKX2" s="995"/>
      <c r="TKY2" s="995"/>
      <c r="TKZ2" s="995"/>
      <c r="TLA2" s="995"/>
      <c r="TLB2" s="995"/>
      <c r="TLC2" s="995"/>
      <c r="TLD2" s="995"/>
      <c r="TLE2" s="995"/>
      <c r="TLF2" s="995"/>
      <c r="TLG2" s="995"/>
      <c r="TLH2" s="995"/>
      <c r="TLI2" s="995"/>
      <c r="TLJ2" s="995"/>
      <c r="TLK2" s="995"/>
      <c r="TLL2" s="995"/>
      <c r="TLM2" s="995"/>
      <c r="TLN2" s="995"/>
      <c r="TLO2" s="995"/>
      <c r="TLP2" s="995"/>
      <c r="TLQ2" s="995"/>
      <c r="TLR2" s="995"/>
      <c r="TLS2" s="995"/>
      <c r="TLT2" s="995"/>
      <c r="TLU2" s="995"/>
      <c r="TLV2" s="995"/>
      <c r="TLW2" s="995"/>
      <c r="TLX2" s="995"/>
      <c r="TLY2" s="995"/>
      <c r="TLZ2" s="995"/>
      <c r="TMA2" s="995"/>
      <c r="TMB2" s="995"/>
      <c r="TMC2" s="995"/>
      <c r="TMD2" s="995"/>
      <c r="TME2" s="995"/>
      <c r="TMF2" s="995"/>
      <c r="TMG2" s="995"/>
      <c r="TMH2" s="995"/>
      <c r="TMI2" s="995"/>
      <c r="TMJ2" s="995"/>
      <c r="TMK2" s="995"/>
      <c r="TML2" s="995"/>
      <c r="TMM2" s="995"/>
      <c r="TMN2" s="995"/>
      <c r="TMO2" s="995"/>
      <c r="TMP2" s="995"/>
      <c r="TMQ2" s="995"/>
      <c r="TMR2" s="995"/>
      <c r="TMS2" s="995"/>
      <c r="TMT2" s="995"/>
      <c r="TMU2" s="995"/>
      <c r="TMV2" s="995"/>
      <c r="TMW2" s="995"/>
      <c r="TMX2" s="995"/>
      <c r="TMY2" s="995"/>
      <c r="TMZ2" s="995"/>
      <c r="TNA2" s="995"/>
      <c r="TNB2" s="995"/>
      <c r="TNC2" s="995"/>
      <c r="TND2" s="995"/>
      <c r="TNE2" s="995"/>
      <c r="TNF2" s="995"/>
      <c r="TNG2" s="995"/>
      <c r="TNH2" s="995"/>
      <c r="TNI2" s="995"/>
      <c r="TNJ2" s="995"/>
      <c r="TNK2" s="995"/>
      <c r="TNL2" s="995"/>
      <c r="TNM2" s="995"/>
      <c r="TNN2" s="995"/>
      <c r="TNO2" s="995"/>
      <c r="TNP2" s="995"/>
      <c r="TNQ2" s="995"/>
      <c r="TNR2" s="995"/>
      <c r="TNS2" s="995"/>
      <c r="TNT2" s="995"/>
      <c r="TNU2" s="995"/>
      <c r="TNV2" s="995"/>
      <c r="TNW2" s="995"/>
      <c r="TNX2" s="995"/>
      <c r="TNY2" s="995"/>
      <c r="TNZ2" s="995"/>
      <c r="TOA2" s="995"/>
      <c r="TOB2" s="995"/>
      <c r="TOC2" s="995"/>
      <c r="TOD2" s="995"/>
      <c r="TOE2" s="995"/>
      <c r="TOF2" s="995"/>
      <c r="TOG2" s="995"/>
      <c r="TOH2" s="995"/>
      <c r="TOI2" s="995"/>
      <c r="TOJ2" s="995"/>
      <c r="TOK2" s="995"/>
      <c r="TOL2" s="995"/>
      <c r="TOM2" s="995"/>
      <c r="TON2" s="995"/>
      <c r="TOO2" s="995"/>
      <c r="TOP2" s="995"/>
      <c r="TOQ2" s="995"/>
      <c r="TOR2" s="995"/>
      <c r="TOS2" s="995"/>
      <c r="TOT2" s="995"/>
      <c r="TOU2" s="995"/>
      <c r="TOV2" s="995"/>
      <c r="TOW2" s="995"/>
      <c r="TOX2" s="995"/>
      <c r="TOY2" s="995"/>
      <c r="TOZ2" s="995"/>
      <c r="TPA2" s="995"/>
      <c r="TPB2" s="995"/>
      <c r="TPC2" s="995"/>
      <c r="TPD2" s="995"/>
      <c r="TPE2" s="995"/>
      <c r="TPF2" s="995"/>
      <c r="TPG2" s="995"/>
      <c r="TPH2" s="995"/>
      <c r="TPI2" s="995"/>
      <c r="TPJ2" s="995"/>
      <c r="TPK2" s="995"/>
      <c r="TPL2" s="995"/>
      <c r="TPM2" s="995"/>
      <c r="TPN2" s="995"/>
      <c r="TPO2" s="995"/>
      <c r="TPP2" s="995"/>
      <c r="TPQ2" s="995"/>
      <c r="TPR2" s="995"/>
      <c r="TPS2" s="995"/>
      <c r="TPT2" s="995"/>
      <c r="TPU2" s="995"/>
      <c r="TPV2" s="995"/>
      <c r="TPW2" s="995"/>
      <c r="TPX2" s="995"/>
      <c r="TPY2" s="995"/>
      <c r="TPZ2" s="995"/>
      <c r="TQA2" s="995"/>
      <c r="TQB2" s="995"/>
      <c r="TQC2" s="995"/>
      <c r="TQD2" s="995"/>
      <c r="TQE2" s="995"/>
      <c r="TQF2" s="995"/>
      <c r="TQG2" s="995"/>
      <c r="TQH2" s="995"/>
      <c r="TQI2" s="995"/>
      <c r="TQJ2" s="995"/>
      <c r="TQK2" s="995"/>
      <c r="TQL2" s="995"/>
      <c r="TQM2" s="995"/>
      <c r="TQN2" s="995"/>
      <c r="TQO2" s="995"/>
      <c r="TQP2" s="995"/>
      <c r="TQQ2" s="995"/>
      <c r="TQR2" s="995"/>
      <c r="TQS2" s="995"/>
      <c r="TQT2" s="995"/>
      <c r="TQU2" s="995"/>
      <c r="TQV2" s="995"/>
      <c r="TQW2" s="995"/>
      <c r="TQX2" s="995"/>
      <c r="TQY2" s="995"/>
      <c r="TQZ2" s="995"/>
      <c r="TRA2" s="995"/>
      <c r="TRB2" s="995"/>
      <c r="TRC2" s="995"/>
      <c r="TRD2" s="995"/>
      <c r="TRE2" s="995"/>
      <c r="TRF2" s="995"/>
      <c r="TRG2" s="995"/>
      <c r="TRH2" s="995"/>
      <c r="TRI2" s="995"/>
      <c r="TRJ2" s="995"/>
      <c r="TRK2" s="995"/>
      <c r="TRL2" s="995"/>
      <c r="TRM2" s="995"/>
      <c r="TRN2" s="995"/>
      <c r="TRO2" s="995"/>
      <c r="TRP2" s="995"/>
      <c r="TRQ2" s="995"/>
      <c r="TRR2" s="995"/>
      <c r="TRS2" s="995"/>
      <c r="TRT2" s="995"/>
      <c r="TRU2" s="995"/>
      <c r="TRV2" s="995"/>
      <c r="TRW2" s="995"/>
      <c r="TRX2" s="995"/>
      <c r="TRY2" s="995"/>
      <c r="TRZ2" s="995"/>
      <c r="TSA2" s="995"/>
      <c r="TSB2" s="995"/>
      <c r="TSC2" s="995"/>
      <c r="TSD2" s="995"/>
      <c r="TSE2" s="995"/>
      <c r="TSF2" s="995"/>
      <c r="TSG2" s="995"/>
      <c r="TSH2" s="995"/>
      <c r="TSI2" s="995"/>
      <c r="TSJ2" s="995"/>
      <c r="TSK2" s="995"/>
      <c r="TSL2" s="995"/>
      <c r="TSM2" s="995"/>
      <c r="TSN2" s="995"/>
      <c r="TSO2" s="995"/>
      <c r="TSP2" s="995"/>
      <c r="TSQ2" s="995"/>
      <c r="TSR2" s="995"/>
      <c r="TSS2" s="995"/>
      <c r="TST2" s="995"/>
      <c r="TSU2" s="995"/>
      <c r="TSV2" s="995"/>
      <c r="TSW2" s="995"/>
      <c r="TSX2" s="995"/>
      <c r="TSY2" s="995"/>
      <c r="TSZ2" s="995"/>
      <c r="TTA2" s="995"/>
      <c r="TTB2" s="995"/>
      <c r="TTC2" s="995"/>
      <c r="TTD2" s="995"/>
      <c r="TTE2" s="995"/>
      <c r="TTF2" s="995"/>
      <c r="TTG2" s="995"/>
      <c r="TTH2" s="995"/>
      <c r="TTI2" s="995"/>
      <c r="TTJ2" s="995"/>
      <c r="TTK2" s="995"/>
      <c r="TTL2" s="995"/>
      <c r="TTM2" s="995"/>
      <c r="TTN2" s="995"/>
      <c r="TTO2" s="995"/>
      <c r="TTP2" s="995"/>
      <c r="TTQ2" s="995"/>
      <c r="TTR2" s="995"/>
      <c r="TTS2" s="995"/>
      <c r="TTT2" s="995"/>
      <c r="TTU2" s="995"/>
      <c r="TTV2" s="995"/>
      <c r="TTW2" s="995"/>
      <c r="TTX2" s="995"/>
      <c r="TTY2" s="995"/>
      <c r="TTZ2" s="995"/>
      <c r="TUA2" s="995"/>
      <c r="TUB2" s="995"/>
      <c r="TUC2" s="995"/>
      <c r="TUD2" s="995"/>
      <c r="TUE2" s="995"/>
      <c r="TUF2" s="995"/>
      <c r="TUG2" s="995"/>
      <c r="TUH2" s="995"/>
      <c r="TUI2" s="995"/>
      <c r="TUJ2" s="995"/>
      <c r="TUK2" s="995"/>
      <c r="TUL2" s="995"/>
      <c r="TUM2" s="995"/>
      <c r="TUN2" s="995"/>
      <c r="TUO2" s="995"/>
      <c r="TUP2" s="995"/>
      <c r="TUQ2" s="995"/>
      <c r="TUR2" s="995"/>
      <c r="TUS2" s="995"/>
      <c r="TUT2" s="995"/>
      <c r="TUU2" s="995"/>
      <c r="TUV2" s="995"/>
      <c r="TUW2" s="995"/>
      <c r="TUX2" s="995"/>
      <c r="TUY2" s="995"/>
      <c r="TUZ2" s="995"/>
      <c r="TVA2" s="995"/>
      <c r="TVB2" s="995"/>
      <c r="TVC2" s="995"/>
      <c r="TVD2" s="995"/>
      <c r="TVE2" s="995"/>
      <c r="TVF2" s="995"/>
      <c r="TVG2" s="995"/>
      <c r="TVH2" s="995"/>
      <c r="TVI2" s="995"/>
      <c r="TVJ2" s="995"/>
      <c r="TVK2" s="995"/>
      <c r="TVL2" s="995"/>
      <c r="TVM2" s="995"/>
      <c r="TVN2" s="995"/>
      <c r="TVO2" s="995"/>
      <c r="TVP2" s="995"/>
      <c r="TVQ2" s="995"/>
      <c r="TVR2" s="995"/>
      <c r="TVS2" s="995"/>
      <c r="TVT2" s="995"/>
      <c r="TVU2" s="995"/>
      <c r="TVV2" s="995"/>
      <c r="TVW2" s="995"/>
      <c r="TVX2" s="995"/>
      <c r="TVY2" s="995"/>
      <c r="TVZ2" s="995"/>
      <c r="TWA2" s="995"/>
      <c r="TWB2" s="995"/>
      <c r="TWC2" s="995"/>
      <c r="TWD2" s="995"/>
      <c r="TWE2" s="995"/>
      <c r="TWF2" s="995"/>
      <c r="TWG2" s="995"/>
      <c r="TWH2" s="995"/>
      <c r="TWI2" s="995"/>
      <c r="TWJ2" s="995"/>
      <c r="TWK2" s="995"/>
      <c r="TWL2" s="995"/>
      <c r="TWM2" s="995"/>
      <c r="TWN2" s="995"/>
      <c r="TWO2" s="995"/>
      <c r="TWP2" s="995"/>
      <c r="TWQ2" s="995"/>
      <c r="TWR2" s="995"/>
      <c r="TWS2" s="995"/>
      <c r="TWT2" s="995"/>
      <c r="TWU2" s="995"/>
      <c r="TWV2" s="995"/>
      <c r="TWW2" s="995"/>
      <c r="TWX2" s="995"/>
      <c r="TWY2" s="995"/>
      <c r="TWZ2" s="995"/>
      <c r="TXA2" s="995"/>
      <c r="TXB2" s="995"/>
      <c r="TXC2" s="995"/>
      <c r="TXD2" s="995"/>
      <c r="TXE2" s="995"/>
      <c r="TXF2" s="995"/>
      <c r="TXG2" s="995"/>
      <c r="TXH2" s="995"/>
      <c r="TXI2" s="995"/>
      <c r="TXJ2" s="995"/>
      <c r="TXK2" s="995"/>
      <c r="TXL2" s="995"/>
      <c r="TXM2" s="995"/>
      <c r="TXN2" s="995"/>
      <c r="TXO2" s="995"/>
      <c r="TXP2" s="995"/>
      <c r="TXQ2" s="995"/>
      <c r="TXR2" s="995"/>
      <c r="TXS2" s="995"/>
      <c r="TXT2" s="995"/>
      <c r="TXU2" s="995"/>
      <c r="TXV2" s="995"/>
      <c r="TXW2" s="995"/>
      <c r="TXX2" s="995"/>
      <c r="TXY2" s="995"/>
      <c r="TXZ2" s="995"/>
      <c r="TYA2" s="995"/>
      <c r="TYB2" s="995"/>
      <c r="TYC2" s="995"/>
      <c r="TYD2" s="995"/>
      <c r="TYE2" s="995"/>
      <c r="TYF2" s="995"/>
      <c r="TYG2" s="995"/>
      <c r="TYH2" s="995"/>
      <c r="TYI2" s="995"/>
      <c r="TYJ2" s="995"/>
      <c r="TYK2" s="995"/>
      <c r="TYL2" s="995"/>
      <c r="TYM2" s="995"/>
      <c r="TYN2" s="995"/>
      <c r="TYO2" s="995"/>
      <c r="TYP2" s="995"/>
      <c r="TYQ2" s="995"/>
      <c r="TYR2" s="995"/>
      <c r="TYS2" s="995"/>
      <c r="TYT2" s="995"/>
      <c r="TYU2" s="995"/>
      <c r="TYV2" s="995"/>
      <c r="TYW2" s="995"/>
      <c r="TYX2" s="995"/>
      <c r="TYY2" s="995"/>
      <c r="TYZ2" s="995"/>
      <c r="TZA2" s="995"/>
      <c r="TZB2" s="995"/>
      <c r="TZC2" s="995"/>
      <c r="TZD2" s="995"/>
      <c r="TZE2" s="995"/>
      <c r="TZF2" s="995"/>
      <c r="TZG2" s="995"/>
      <c r="TZH2" s="995"/>
      <c r="TZI2" s="995"/>
      <c r="TZJ2" s="995"/>
      <c r="TZK2" s="995"/>
      <c r="TZL2" s="995"/>
      <c r="TZM2" s="995"/>
      <c r="TZN2" s="995"/>
      <c r="TZO2" s="995"/>
      <c r="TZP2" s="995"/>
      <c r="TZQ2" s="995"/>
      <c r="TZR2" s="995"/>
      <c r="TZS2" s="995"/>
      <c r="TZT2" s="995"/>
      <c r="TZU2" s="995"/>
      <c r="TZV2" s="995"/>
      <c r="TZW2" s="995"/>
      <c r="TZX2" s="995"/>
      <c r="TZY2" s="995"/>
      <c r="TZZ2" s="995"/>
      <c r="UAA2" s="995"/>
      <c r="UAB2" s="995"/>
      <c r="UAC2" s="995"/>
      <c r="UAD2" s="995"/>
      <c r="UAE2" s="995"/>
      <c r="UAF2" s="995"/>
      <c r="UAG2" s="995"/>
      <c r="UAH2" s="995"/>
      <c r="UAI2" s="995"/>
      <c r="UAJ2" s="995"/>
      <c r="UAK2" s="995"/>
      <c r="UAL2" s="995"/>
      <c r="UAM2" s="995"/>
      <c r="UAN2" s="995"/>
      <c r="UAO2" s="995"/>
      <c r="UAP2" s="995"/>
      <c r="UAQ2" s="995"/>
      <c r="UAR2" s="995"/>
      <c r="UAS2" s="995"/>
      <c r="UAT2" s="995"/>
      <c r="UAU2" s="995"/>
      <c r="UAV2" s="995"/>
      <c r="UAW2" s="995"/>
      <c r="UAX2" s="995"/>
      <c r="UAY2" s="995"/>
      <c r="UAZ2" s="995"/>
      <c r="UBA2" s="995"/>
      <c r="UBB2" s="995"/>
      <c r="UBC2" s="995"/>
      <c r="UBD2" s="995"/>
      <c r="UBE2" s="995"/>
      <c r="UBF2" s="995"/>
      <c r="UBG2" s="995"/>
      <c r="UBH2" s="995"/>
      <c r="UBI2" s="995"/>
      <c r="UBJ2" s="995"/>
      <c r="UBK2" s="995"/>
      <c r="UBL2" s="995"/>
      <c r="UBM2" s="995"/>
      <c r="UBN2" s="995"/>
      <c r="UBO2" s="995"/>
      <c r="UBP2" s="995"/>
      <c r="UBQ2" s="995"/>
      <c r="UBR2" s="995"/>
      <c r="UBS2" s="995"/>
      <c r="UBT2" s="995"/>
      <c r="UBU2" s="995"/>
      <c r="UBV2" s="995"/>
      <c r="UBW2" s="995"/>
      <c r="UBX2" s="995"/>
      <c r="UBY2" s="995"/>
      <c r="UBZ2" s="995"/>
      <c r="UCA2" s="995"/>
      <c r="UCB2" s="995"/>
      <c r="UCC2" s="995"/>
      <c r="UCD2" s="995"/>
      <c r="UCE2" s="995"/>
      <c r="UCF2" s="995"/>
      <c r="UCG2" s="995"/>
      <c r="UCH2" s="995"/>
      <c r="UCI2" s="995"/>
      <c r="UCJ2" s="995"/>
      <c r="UCK2" s="995"/>
      <c r="UCL2" s="995"/>
      <c r="UCM2" s="995"/>
      <c r="UCN2" s="995"/>
      <c r="UCO2" s="995"/>
      <c r="UCP2" s="995"/>
      <c r="UCQ2" s="995"/>
      <c r="UCR2" s="995"/>
      <c r="UCS2" s="995"/>
      <c r="UCT2" s="995"/>
      <c r="UCU2" s="995"/>
      <c r="UCV2" s="995"/>
      <c r="UCW2" s="995"/>
      <c r="UCX2" s="995"/>
      <c r="UCY2" s="995"/>
      <c r="UCZ2" s="995"/>
      <c r="UDA2" s="995"/>
      <c r="UDB2" s="995"/>
      <c r="UDC2" s="995"/>
      <c r="UDD2" s="995"/>
      <c r="UDE2" s="995"/>
      <c r="UDF2" s="995"/>
      <c r="UDG2" s="995"/>
      <c r="UDH2" s="995"/>
      <c r="UDI2" s="995"/>
      <c r="UDJ2" s="995"/>
      <c r="UDK2" s="995"/>
      <c r="UDL2" s="995"/>
      <c r="UDM2" s="995"/>
      <c r="UDN2" s="995"/>
      <c r="UDO2" s="995"/>
      <c r="UDP2" s="995"/>
      <c r="UDQ2" s="995"/>
      <c r="UDR2" s="995"/>
      <c r="UDS2" s="995"/>
      <c r="UDT2" s="995"/>
      <c r="UDU2" s="995"/>
      <c r="UDV2" s="995"/>
      <c r="UDW2" s="995"/>
      <c r="UDX2" s="995"/>
      <c r="UDY2" s="995"/>
      <c r="UDZ2" s="995"/>
      <c r="UEA2" s="995"/>
      <c r="UEB2" s="995"/>
      <c r="UEC2" s="995"/>
      <c r="UED2" s="995"/>
      <c r="UEE2" s="995"/>
      <c r="UEF2" s="995"/>
      <c r="UEG2" s="995"/>
      <c r="UEH2" s="995"/>
      <c r="UEI2" s="995"/>
      <c r="UEJ2" s="995"/>
      <c r="UEK2" s="995"/>
      <c r="UEL2" s="995"/>
      <c r="UEM2" s="995"/>
      <c r="UEN2" s="995"/>
      <c r="UEO2" s="995"/>
      <c r="UEP2" s="995"/>
      <c r="UEQ2" s="995"/>
      <c r="UER2" s="995"/>
      <c r="UES2" s="995"/>
      <c r="UET2" s="995"/>
      <c r="UEU2" s="995"/>
      <c r="UEV2" s="995"/>
      <c r="UEW2" s="995"/>
      <c r="UEX2" s="995"/>
      <c r="UEY2" s="995"/>
      <c r="UEZ2" s="995"/>
      <c r="UFA2" s="995"/>
      <c r="UFB2" s="995"/>
      <c r="UFC2" s="995"/>
      <c r="UFD2" s="995"/>
      <c r="UFE2" s="995"/>
      <c r="UFF2" s="995"/>
      <c r="UFG2" s="995"/>
      <c r="UFH2" s="995"/>
      <c r="UFI2" s="995"/>
      <c r="UFJ2" s="995"/>
      <c r="UFK2" s="995"/>
      <c r="UFL2" s="995"/>
      <c r="UFM2" s="995"/>
      <c r="UFN2" s="995"/>
      <c r="UFO2" s="995"/>
      <c r="UFP2" s="995"/>
      <c r="UFQ2" s="995"/>
      <c r="UFR2" s="995"/>
      <c r="UFS2" s="995"/>
      <c r="UFT2" s="995"/>
      <c r="UFU2" s="995"/>
      <c r="UFV2" s="995"/>
      <c r="UFW2" s="995"/>
      <c r="UFX2" s="995"/>
      <c r="UFY2" s="995"/>
      <c r="UFZ2" s="995"/>
      <c r="UGA2" s="995"/>
      <c r="UGB2" s="995"/>
      <c r="UGC2" s="995"/>
      <c r="UGD2" s="995"/>
      <c r="UGE2" s="995"/>
      <c r="UGF2" s="995"/>
      <c r="UGG2" s="995"/>
      <c r="UGH2" s="995"/>
      <c r="UGI2" s="995"/>
      <c r="UGJ2" s="995"/>
      <c r="UGK2" s="995"/>
      <c r="UGL2" s="995"/>
      <c r="UGM2" s="995"/>
      <c r="UGN2" s="995"/>
      <c r="UGO2" s="995"/>
      <c r="UGP2" s="995"/>
      <c r="UGQ2" s="995"/>
      <c r="UGR2" s="995"/>
      <c r="UGS2" s="995"/>
      <c r="UGT2" s="995"/>
      <c r="UGU2" s="995"/>
      <c r="UGV2" s="995"/>
      <c r="UGW2" s="995"/>
      <c r="UGX2" s="995"/>
      <c r="UGY2" s="995"/>
      <c r="UGZ2" s="995"/>
      <c r="UHA2" s="995"/>
      <c r="UHB2" s="995"/>
      <c r="UHC2" s="995"/>
      <c r="UHD2" s="995"/>
      <c r="UHE2" s="995"/>
      <c r="UHF2" s="995"/>
      <c r="UHG2" s="995"/>
      <c r="UHH2" s="995"/>
      <c r="UHI2" s="995"/>
      <c r="UHJ2" s="995"/>
      <c r="UHK2" s="995"/>
      <c r="UHL2" s="995"/>
      <c r="UHM2" s="995"/>
      <c r="UHN2" s="995"/>
      <c r="UHO2" s="995"/>
      <c r="UHP2" s="995"/>
      <c r="UHQ2" s="995"/>
      <c r="UHR2" s="995"/>
      <c r="UHS2" s="995"/>
      <c r="UHT2" s="995"/>
      <c r="UHU2" s="995"/>
      <c r="UHV2" s="995"/>
      <c r="UHW2" s="995"/>
      <c r="UHX2" s="995"/>
      <c r="UHY2" s="995"/>
      <c r="UHZ2" s="995"/>
      <c r="UIA2" s="995"/>
      <c r="UIB2" s="995"/>
      <c r="UIC2" s="995"/>
      <c r="UID2" s="995"/>
      <c r="UIE2" s="995"/>
      <c r="UIF2" s="995"/>
      <c r="UIG2" s="995"/>
      <c r="UIH2" s="995"/>
      <c r="UII2" s="995"/>
      <c r="UIJ2" s="995"/>
      <c r="UIK2" s="995"/>
      <c r="UIL2" s="995"/>
      <c r="UIM2" s="995"/>
      <c r="UIN2" s="995"/>
      <c r="UIO2" s="995"/>
      <c r="UIP2" s="995"/>
      <c r="UIQ2" s="995"/>
      <c r="UIR2" s="995"/>
      <c r="UIS2" s="995"/>
      <c r="UIT2" s="995"/>
      <c r="UIU2" s="995"/>
      <c r="UIV2" s="995"/>
      <c r="UIW2" s="995"/>
      <c r="UIX2" s="995"/>
      <c r="UIY2" s="995"/>
      <c r="UIZ2" s="995"/>
      <c r="UJA2" s="995"/>
      <c r="UJB2" s="995"/>
      <c r="UJC2" s="995"/>
      <c r="UJD2" s="995"/>
      <c r="UJE2" s="995"/>
      <c r="UJF2" s="995"/>
      <c r="UJG2" s="995"/>
      <c r="UJH2" s="995"/>
      <c r="UJI2" s="995"/>
      <c r="UJJ2" s="995"/>
      <c r="UJK2" s="995"/>
      <c r="UJL2" s="995"/>
      <c r="UJM2" s="995"/>
      <c r="UJN2" s="995"/>
      <c r="UJO2" s="995"/>
      <c r="UJP2" s="995"/>
      <c r="UJQ2" s="995"/>
      <c r="UJR2" s="995"/>
      <c r="UJS2" s="995"/>
      <c r="UJT2" s="995"/>
      <c r="UJU2" s="995"/>
      <c r="UJV2" s="995"/>
      <c r="UJW2" s="995"/>
      <c r="UJX2" s="995"/>
      <c r="UJY2" s="995"/>
      <c r="UJZ2" s="995"/>
      <c r="UKA2" s="995"/>
      <c r="UKB2" s="995"/>
      <c r="UKC2" s="995"/>
      <c r="UKD2" s="995"/>
      <c r="UKE2" s="995"/>
      <c r="UKF2" s="995"/>
      <c r="UKG2" s="995"/>
      <c r="UKH2" s="995"/>
      <c r="UKI2" s="995"/>
      <c r="UKJ2" s="995"/>
      <c r="UKK2" s="995"/>
      <c r="UKL2" s="995"/>
      <c r="UKM2" s="995"/>
      <c r="UKN2" s="995"/>
      <c r="UKO2" s="995"/>
      <c r="UKP2" s="995"/>
      <c r="UKQ2" s="995"/>
      <c r="UKR2" s="995"/>
      <c r="UKS2" s="995"/>
      <c r="UKT2" s="995"/>
      <c r="UKU2" s="995"/>
      <c r="UKV2" s="995"/>
      <c r="UKW2" s="995"/>
      <c r="UKX2" s="995"/>
      <c r="UKY2" s="995"/>
      <c r="UKZ2" s="995"/>
      <c r="ULA2" s="995"/>
      <c r="ULB2" s="995"/>
      <c r="ULC2" s="995"/>
      <c r="ULD2" s="995"/>
      <c r="ULE2" s="995"/>
      <c r="ULF2" s="995"/>
      <c r="ULG2" s="995"/>
      <c r="ULH2" s="995"/>
      <c r="ULI2" s="995"/>
      <c r="ULJ2" s="995"/>
      <c r="ULK2" s="995"/>
      <c r="ULL2" s="995"/>
      <c r="ULM2" s="995"/>
      <c r="ULN2" s="995"/>
      <c r="ULO2" s="995"/>
      <c r="ULP2" s="995"/>
      <c r="ULQ2" s="995"/>
      <c r="ULR2" s="995"/>
      <c r="ULS2" s="995"/>
      <c r="ULT2" s="995"/>
      <c r="ULU2" s="995"/>
      <c r="ULV2" s="995"/>
      <c r="ULW2" s="995"/>
      <c r="ULX2" s="995"/>
      <c r="ULY2" s="995"/>
      <c r="ULZ2" s="995"/>
      <c r="UMA2" s="995"/>
      <c r="UMB2" s="995"/>
      <c r="UMC2" s="995"/>
      <c r="UMD2" s="995"/>
      <c r="UME2" s="995"/>
      <c r="UMF2" s="995"/>
      <c r="UMG2" s="995"/>
      <c r="UMH2" s="995"/>
      <c r="UMI2" s="995"/>
      <c r="UMJ2" s="995"/>
      <c r="UMK2" s="995"/>
      <c r="UML2" s="995"/>
      <c r="UMM2" s="995"/>
      <c r="UMN2" s="995"/>
      <c r="UMO2" s="995"/>
      <c r="UMP2" s="995"/>
      <c r="UMQ2" s="995"/>
      <c r="UMR2" s="995"/>
      <c r="UMS2" s="995"/>
      <c r="UMT2" s="995"/>
      <c r="UMU2" s="995"/>
      <c r="UMV2" s="995"/>
      <c r="UMW2" s="995"/>
      <c r="UMX2" s="995"/>
      <c r="UMY2" s="995"/>
      <c r="UMZ2" s="995"/>
      <c r="UNA2" s="995"/>
      <c r="UNB2" s="995"/>
      <c r="UNC2" s="995"/>
      <c r="UND2" s="995"/>
      <c r="UNE2" s="995"/>
      <c r="UNF2" s="995"/>
      <c r="UNG2" s="995"/>
      <c r="UNH2" s="995"/>
      <c r="UNI2" s="995"/>
      <c r="UNJ2" s="995"/>
      <c r="UNK2" s="995"/>
      <c r="UNL2" s="995"/>
      <c r="UNM2" s="995"/>
      <c r="UNN2" s="995"/>
      <c r="UNO2" s="995"/>
      <c r="UNP2" s="995"/>
      <c r="UNQ2" s="995"/>
      <c r="UNR2" s="995"/>
      <c r="UNS2" s="995"/>
      <c r="UNT2" s="995"/>
      <c r="UNU2" s="995"/>
      <c r="UNV2" s="995"/>
      <c r="UNW2" s="995"/>
      <c r="UNX2" s="995"/>
      <c r="UNY2" s="995"/>
      <c r="UNZ2" s="995"/>
      <c r="UOA2" s="995"/>
      <c r="UOB2" s="995"/>
      <c r="UOC2" s="995"/>
      <c r="UOD2" s="995"/>
      <c r="UOE2" s="995"/>
      <c r="UOF2" s="995"/>
      <c r="UOG2" s="995"/>
      <c r="UOH2" s="995"/>
      <c r="UOI2" s="995"/>
      <c r="UOJ2" s="995"/>
      <c r="UOK2" s="995"/>
      <c r="UOL2" s="995"/>
      <c r="UOM2" s="995"/>
      <c r="UON2" s="995"/>
      <c r="UOO2" s="995"/>
      <c r="UOP2" s="995"/>
      <c r="UOQ2" s="995"/>
      <c r="UOR2" s="995"/>
      <c r="UOS2" s="995"/>
      <c r="UOT2" s="995"/>
      <c r="UOU2" s="995"/>
      <c r="UOV2" s="995"/>
      <c r="UOW2" s="995"/>
      <c r="UOX2" s="995"/>
      <c r="UOY2" s="995"/>
      <c r="UOZ2" s="995"/>
      <c r="UPA2" s="995"/>
      <c r="UPB2" s="995"/>
      <c r="UPC2" s="995"/>
      <c r="UPD2" s="995"/>
      <c r="UPE2" s="995"/>
      <c r="UPF2" s="995"/>
      <c r="UPG2" s="995"/>
      <c r="UPH2" s="995"/>
      <c r="UPI2" s="995"/>
      <c r="UPJ2" s="995"/>
      <c r="UPK2" s="995"/>
      <c r="UPL2" s="995"/>
      <c r="UPM2" s="995"/>
      <c r="UPN2" s="995"/>
      <c r="UPO2" s="995"/>
      <c r="UPP2" s="995"/>
      <c r="UPQ2" s="995"/>
      <c r="UPR2" s="995"/>
      <c r="UPS2" s="995"/>
      <c r="UPT2" s="995"/>
      <c r="UPU2" s="995"/>
      <c r="UPV2" s="995"/>
      <c r="UPW2" s="995"/>
      <c r="UPX2" s="995"/>
      <c r="UPY2" s="995"/>
      <c r="UPZ2" s="995"/>
      <c r="UQA2" s="995"/>
      <c r="UQB2" s="995"/>
      <c r="UQC2" s="995"/>
      <c r="UQD2" s="995"/>
      <c r="UQE2" s="995"/>
      <c r="UQF2" s="995"/>
      <c r="UQG2" s="995"/>
      <c r="UQH2" s="995"/>
      <c r="UQI2" s="995"/>
      <c r="UQJ2" s="995"/>
      <c r="UQK2" s="995"/>
      <c r="UQL2" s="995"/>
      <c r="UQM2" s="995"/>
      <c r="UQN2" s="995"/>
      <c r="UQO2" s="995"/>
      <c r="UQP2" s="995"/>
      <c r="UQQ2" s="995"/>
      <c r="UQR2" s="995"/>
      <c r="UQS2" s="995"/>
      <c r="UQT2" s="995"/>
      <c r="UQU2" s="995"/>
      <c r="UQV2" s="995"/>
      <c r="UQW2" s="995"/>
      <c r="UQX2" s="995"/>
      <c r="UQY2" s="995"/>
      <c r="UQZ2" s="995"/>
      <c r="URA2" s="995"/>
      <c r="URB2" s="995"/>
      <c r="URC2" s="995"/>
      <c r="URD2" s="995"/>
      <c r="URE2" s="995"/>
      <c r="URF2" s="995"/>
      <c r="URG2" s="995"/>
      <c r="URH2" s="995"/>
      <c r="URI2" s="995"/>
      <c r="URJ2" s="995"/>
      <c r="URK2" s="995"/>
      <c r="URL2" s="995"/>
      <c r="URM2" s="995"/>
      <c r="URN2" s="995"/>
      <c r="URO2" s="995"/>
      <c r="URP2" s="995"/>
      <c r="URQ2" s="995"/>
      <c r="URR2" s="995"/>
      <c r="URS2" s="995"/>
      <c r="URT2" s="995"/>
      <c r="URU2" s="995"/>
      <c r="URV2" s="995"/>
      <c r="URW2" s="995"/>
      <c r="URX2" s="995"/>
      <c r="URY2" s="995"/>
      <c r="URZ2" s="995"/>
      <c r="USA2" s="995"/>
      <c r="USB2" s="995"/>
      <c r="USC2" s="995"/>
      <c r="USD2" s="995"/>
      <c r="USE2" s="995"/>
      <c r="USF2" s="995"/>
      <c r="USG2" s="995"/>
      <c r="USH2" s="995"/>
      <c r="USI2" s="995"/>
      <c r="USJ2" s="995"/>
      <c r="USK2" s="995"/>
      <c r="USL2" s="995"/>
      <c r="USM2" s="995"/>
      <c r="USN2" s="995"/>
      <c r="USO2" s="995"/>
      <c r="USP2" s="995"/>
      <c r="USQ2" s="995"/>
      <c r="USR2" s="995"/>
      <c r="USS2" s="995"/>
      <c r="UST2" s="995"/>
      <c r="USU2" s="995"/>
      <c r="USV2" s="995"/>
      <c r="USW2" s="995"/>
      <c r="USX2" s="995"/>
      <c r="USY2" s="995"/>
      <c r="USZ2" s="995"/>
      <c r="UTA2" s="995"/>
      <c r="UTB2" s="995"/>
      <c r="UTC2" s="995"/>
      <c r="UTD2" s="995"/>
      <c r="UTE2" s="995"/>
      <c r="UTF2" s="995"/>
      <c r="UTG2" s="995"/>
      <c r="UTH2" s="995"/>
      <c r="UTI2" s="995"/>
      <c r="UTJ2" s="995"/>
      <c r="UTK2" s="995"/>
      <c r="UTL2" s="995"/>
      <c r="UTM2" s="995"/>
      <c r="UTN2" s="995"/>
      <c r="UTO2" s="995"/>
      <c r="UTP2" s="995"/>
      <c r="UTQ2" s="995"/>
      <c r="UTR2" s="995"/>
      <c r="UTS2" s="995"/>
      <c r="UTT2" s="995"/>
      <c r="UTU2" s="995"/>
      <c r="UTV2" s="995"/>
      <c r="UTW2" s="995"/>
      <c r="UTX2" s="995"/>
      <c r="UTY2" s="995"/>
      <c r="UTZ2" s="995"/>
      <c r="UUA2" s="995"/>
      <c r="UUB2" s="995"/>
      <c r="UUC2" s="995"/>
      <c r="UUD2" s="995"/>
      <c r="UUE2" s="995"/>
      <c r="UUF2" s="995"/>
      <c r="UUG2" s="995"/>
      <c r="UUH2" s="995"/>
      <c r="UUI2" s="995"/>
      <c r="UUJ2" s="995"/>
      <c r="UUK2" s="995"/>
      <c r="UUL2" s="995"/>
      <c r="UUM2" s="995"/>
      <c r="UUN2" s="995"/>
      <c r="UUO2" s="995"/>
      <c r="UUP2" s="995"/>
      <c r="UUQ2" s="995"/>
      <c r="UUR2" s="995"/>
      <c r="UUS2" s="995"/>
      <c r="UUT2" s="995"/>
      <c r="UUU2" s="995"/>
      <c r="UUV2" s="995"/>
      <c r="UUW2" s="995"/>
      <c r="UUX2" s="995"/>
      <c r="UUY2" s="995"/>
      <c r="UUZ2" s="995"/>
      <c r="UVA2" s="995"/>
      <c r="UVB2" s="995"/>
      <c r="UVC2" s="995"/>
      <c r="UVD2" s="995"/>
      <c r="UVE2" s="995"/>
      <c r="UVF2" s="995"/>
      <c r="UVG2" s="995"/>
      <c r="UVH2" s="995"/>
      <c r="UVI2" s="995"/>
      <c r="UVJ2" s="995"/>
      <c r="UVK2" s="995"/>
      <c r="UVL2" s="995"/>
      <c r="UVM2" s="995"/>
      <c r="UVN2" s="995"/>
      <c r="UVO2" s="995"/>
      <c r="UVP2" s="995"/>
      <c r="UVQ2" s="995"/>
      <c r="UVR2" s="995"/>
      <c r="UVS2" s="995"/>
      <c r="UVT2" s="995"/>
      <c r="UVU2" s="995"/>
      <c r="UVV2" s="995"/>
      <c r="UVW2" s="995"/>
      <c r="UVX2" s="995"/>
      <c r="UVY2" s="995"/>
      <c r="UVZ2" s="995"/>
      <c r="UWA2" s="995"/>
      <c r="UWB2" s="995"/>
      <c r="UWC2" s="995"/>
      <c r="UWD2" s="995"/>
      <c r="UWE2" s="995"/>
      <c r="UWF2" s="995"/>
      <c r="UWG2" s="995"/>
      <c r="UWH2" s="995"/>
      <c r="UWI2" s="995"/>
      <c r="UWJ2" s="995"/>
      <c r="UWK2" s="995"/>
      <c r="UWL2" s="995"/>
      <c r="UWM2" s="995"/>
      <c r="UWN2" s="995"/>
      <c r="UWO2" s="995"/>
      <c r="UWP2" s="995"/>
      <c r="UWQ2" s="995"/>
      <c r="UWR2" s="995"/>
      <c r="UWS2" s="995"/>
      <c r="UWT2" s="995"/>
      <c r="UWU2" s="995"/>
      <c r="UWV2" s="995"/>
      <c r="UWW2" s="995"/>
      <c r="UWX2" s="995"/>
      <c r="UWY2" s="995"/>
      <c r="UWZ2" s="995"/>
      <c r="UXA2" s="995"/>
      <c r="UXB2" s="995"/>
      <c r="UXC2" s="995"/>
      <c r="UXD2" s="995"/>
      <c r="UXE2" s="995"/>
      <c r="UXF2" s="995"/>
      <c r="UXG2" s="995"/>
      <c r="UXH2" s="995"/>
      <c r="UXI2" s="995"/>
      <c r="UXJ2" s="995"/>
      <c r="UXK2" s="995"/>
      <c r="UXL2" s="995"/>
      <c r="UXM2" s="995"/>
      <c r="UXN2" s="995"/>
      <c r="UXO2" s="995"/>
      <c r="UXP2" s="995"/>
      <c r="UXQ2" s="995"/>
      <c r="UXR2" s="995"/>
      <c r="UXS2" s="995"/>
      <c r="UXT2" s="995"/>
      <c r="UXU2" s="995"/>
      <c r="UXV2" s="995"/>
      <c r="UXW2" s="995"/>
      <c r="UXX2" s="995"/>
      <c r="UXY2" s="995"/>
      <c r="UXZ2" s="995"/>
      <c r="UYA2" s="995"/>
      <c r="UYB2" s="995"/>
      <c r="UYC2" s="995"/>
      <c r="UYD2" s="995"/>
      <c r="UYE2" s="995"/>
      <c r="UYF2" s="995"/>
      <c r="UYG2" s="995"/>
      <c r="UYH2" s="995"/>
      <c r="UYI2" s="995"/>
      <c r="UYJ2" s="995"/>
      <c r="UYK2" s="995"/>
      <c r="UYL2" s="995"/>
      <c r="UYM2" s="995"/>
      <c r="UYN2" s="995"/>
      <c r="UYO2" s="995"/>
      <c r="UYP2" s="995"/>
      <c r="UYQ2" s="995"/>
      <c r="UYR2" s="995"/>
      <c r="UYS2" s="995"/>
      <c r="UYT2" s="995"/>
      <c r="UYU2" s="995"/>
      <c r="UYV2" s="995"/>
      <c r="UYW2" s="995"/>
      <c r="UYX2" s="995"/>
      <c r="UYY2" s="995"/>
      <c r="UYZ2" s="995"/>
      <c r="UZA2" s="995"/>
      <c r="UZB2" s="995"/>
      <c r="UZC2" s="995"/>
      <c r="UZD2" s="995"/>
      <c r="UZE2" s="995"/>
      <c r="UZF2" s="995"/>
      <c r="UZG2" s="995"/>
      <c r="UZH2" s="995"/>
      <c r="UZI2" s="995"/>
      <c r="UZJ2" s="995"/>
      <c r="UZK2" s="995"/>
      <c r="UZL2" s="995"/>
      <c r="UZM2" s="995"/>
      <c r="UZN2" s="995"/>
      <c r="UZO2" s="995"/>
      <c r="UZP2" s="995"/>
      <c r="UZQ2" s="995"/>
      <c r="UZR2" s="995"/>
      <c r="UZS2" s="995"/>
      <c r="UZT2" s="995"/>
      <c r="UZU2" s="995"/>
      <c r="UZV2" s="995"/>
      <c r="UZW2" s="995"/>
      <c r="UZX2" s="995"/>
      <c r="UZY2" s="995"/>
      <c r="UZZ2" s="995"/>
      <c r="VAA2" s="995"/>
      <c r="VAB2" s="995"/>
      <c r="VAC2" s="995"/>
      <c r="VAD2" s="995"/>
      <c r="VAE2" s="995"/>
      <c r="VAF2" s="995"/>
      <c r="VAG2" s="995"/>
      <c r="VAH2" s="995"/>
      <c r="VAI2" s="995"/>
      <c r="VAJ2" s="995"/>
      <c r="VAK2" s="995"/>
      <c r="VAL2" s="995"/>
      <c r="VAM2" s="995"/>
      <c r="VAN2" s="995"/>
      <c r="VAO2" s="995"/>
      <c r="VAP2" s="995"/>
      <c r="VAQ2" s="995"/>
      <c r="VAR2" s="995"/>
      <c r="VAS2" s="995"/>
      <c r="VAT2" s="995"/>
      <c r="VAU2" s="995"/>
      <c r="VAV2" s="995"/>
      <c r="VAW2" s="995"/>
      <c r="VAX2" s="995"/>
      <c r="VAY2" s="995"/>
      <c r="VAZ2" s="995"/>
      <c r="VBA2" s="995"/>
      <c r="VBB2" s="995"/>
      <c r="VBC2" s="995"/>
      <c r="VBD2" s="995"/>
      <c r="VBE2" s="995"/>
      <c r="VBF2" s="995"/>
      <c r="VBG2" s="995"/>
      <c r="VBH2" s="995"/>
      <c r="VBI2" s="995"/>
      <c r="VBJ2" s="995"/>
      <c r="VBK2" s="995"/>
      <c r="VBL2" s="995"/>
      <c r="VBM2" s="995"/>
      <c r="VBN2" s="995"/>
      <c r="VBO2" s="995"/>
      <c r="VBP2" s="995"/>
      <c r="VBQ2" s="995"/>
      <c r="VBR2" s="995"/>
      <c r="VBS2" s="995"/>
      <c r="VBT2" s="995"/>
      <c r="VBU2" s="995"/>
      <c r="VBV2" s="995"/>
      <c r="VBW2" s="995"/>
      <c r="VBX2" s="995"/>
      <c r="VBY2" s="995"/>
      <c r="VBZ2" s="995"/>
      <c r="VCA2" s="995"/>
      <c r="VCB2" s="995"/>
      <c r="VCC2" s="995"/>
      <c r="VCD2" s="995"/>
      <c r="VCE2" s="995"/>
      <c r="VCF2" s="995"/>
      <c r="VCG2" s="995"/>
      <c r="VCH2" s="995"/>
      <c r="VCI2" s="995"/>
      <c r="VCJ2" s="995"/>
      <c r="VCK2" s="995"/>
      <c r="VCL2" s="995"/>
      <c r="VCM2" s="995"/>
      <c r="VCN2" s="995"/>
      <c r="VCO2" s="995"/>
      <c r="VCP2" s="995"/>
      <c r="VCQ2" s="995"/>
      <c r="VCR2" s="995"/>
      <c r="VCS2" s="995"/>
      <c r="VCT2" s="995"/>
      <c r="VCU2" s="995"/>
      <c r="VCV2" s="995"/>
      <c r="VCW2" s="995"/>
      <c r="VCX2" s="995"/>
      <c r="VCY2" s="995"/>
      <c r="VCZ2" s="995"/>
      <c r="VDA2" s="995"/>
      <c r="VDB2" s="995"/>
      <c r="VDC2" s="995"/>
      <c r="VDD2" s="995"/>
      <c r="VDE2" s="995"/>
      <c r="VDF2" s="995"/>
      <c r="VDG2" s="995"/>
      <c r="VDH2" s="995"/>
      <c r="VDI2" s="995"/>
      <c r="VDJ2" s="995"/>
      <c r="VDK2" s="995"/>
      <c r="VDL2" s="995"/>
      <c r="VDM2" s="995"/>
      <c r="VDN2" s="995"/>
      <c r="VDO2" s="995"/>
      <c r="VDP2" s="995"/>
      <c r="VDQ2" s="995"/>
      <c r="VDR2" s="995"/>
      <c r="VDS2" s="995"/>
      <c r="VDT2" s="995"/>
      <c r="VDU2" s="995"/>
      <c r="VDV2" s="995"/>
      <c r="VDW2" s="995"/>
      <c r="VDX2" s="995"/>
      <c r="VDY2" s="995"/>
      <c r="VDZ2" s="995"/>
      <c r="VEA2" s="995"/>
      <c r="VEB2" s="995"/>
      <c r="VEC2" s="995"/>
      <c r="VED2" s="995"/>
      <c r="VEE2" s="995"/>
      <c r="VEF2" s="995"/>
      <c r="VEG2" s="995"/>
      <c r="VEH2" s="995"/>
      <c r="VEI2" s="995"/>
      <c r="VEJ2" s="995"/>
      <c r="VEK2" s="995"/>
      <c r="VEL2" s="995"/>
      <c r="VEM2" s="995"/>
      <c r="VEN2" s="995"/>
      <c r="VEO2" s="995"/>
      <c r="VEP2" s="995"/>
      <c r="VEQ2" s="995"/>
      <c r="VER2" s="995"/>
      <c r="VES2" s="995"/>
      <c r="VET2" s="995"/>
      <c r="VEU2" s="995"/>
      <c r="VEV2" s="995"/>
      <c r="VEW2" s="995"/>
      <c r="VEX2" s="995"/>
      <c r="VEY2" s="995"/>
      <c r="VEZ2" s="995"/>
      <c r="VFA2" s="995"/>
      <c r="VFB2" s="995"/>
      <c r="VFC2" s="995"/>
      <c r="VFD2" s="995"/>
      <c r="VFE2" s="995"/>
      <c r="VFF2" s="995"/>
      <c r="VFG2" s="995"/>
      <c r="VFH2" s="995"/>
      <c r="VFI2" s="995"/>
      <c r="VFJ2" s="995"/>
      <c r="VFK2" s="995"/>
      <c r="VFL2" s="995"/>
      <c r="VFM2" s="995"/>
      <c r="VFN2" s="995"/>
      <c r="VFO2" s="995"/>
      <c r="VFP2" s="995"/>
      <c r="VFQ2" s="995"/>
      <c r="VFR2" s="995"/>
      <c r="VFS2" s="995"/>
      <c r="VFT2" s="995"/>
      <c r="VFU2" s="995"/>
      <c r="VFV2" s="995"/>
      <c r="VFW2" s="995"/>
      <c r="VFX2" s="995"/>
      <c r="VFY2" s="995"/>
      <c r="VFZ2" s="995"/>
      <c r="VGA2" s="995"/>
      <c r="VGB2" s="995"/>
      <c r="VGC2" s="995"/>
      <c r="VGD2" s="995"/>
      <c r="VGE2" s="995"/>
      <c r="VGF2" s="995"/>
      <c r="VGG2" s="995"/>
      <c r="VGH2" s="995"/>
      <c r="VGI2" s="995"/>
      <c r="VGJ2" s="995"/>
      <c r="VGK2" s="995"/>
      <c r="VGL2" s="995"/>
      <c r="VGM2" s="995"/>
      <c r="VGN2" s="995"/>
      <c r="VGO2" s="995"/>
      <c r="VGP2" s="995"/>
      <c r="VGQ2" s="995"/>
      <c r="VGR2" s="995"/>
      <c r="VGS2" s="995"/>
      <c r="VGT2" s="995"/>
      <c r="VGU2" s="995"/>
      <c r="VGV2" s="995"/>
      <c r="VGW2" s="995"/>
      <c r="VGX2" s="995"/>
      <c r="VGY2" s="995"/>
      <c r="VGZ2" s="995"/>
      <c r="VHA2" s="995"/>
      <c r="VHB2" s="995"/>
      <c r="VHC2" s="995"/>
      <c r="VHD2" s="995"/>
      <c r="VHE2" s="995"/>
      <c r="VHF2" s="995"/>
      <c r="VHG2" s="995"/>
      <c r="VHH2" s="995"/>
      <c r="VHI2" s="995"/>
      <c r="VHJ2" s="995"/>
      <c r="VHK2" s="995"/>
      <c r="VHL2" s="995"/>
      <c r="VHM2" s="995"/>
      <c r="VHN2" s="995"/>
      <c r="VHO2" s="995"/>
      <c r="VHP2" s="995"/>
      <c r="VHQ2" s="995"/>
      <c r="VHR2" s="995"/>
      <c r="VHS2" s="995"/>
      <c r="VHT2" s="995"/>
      <c r="VHU2" s="995"/>
      <c r="VHV2" s="995"/>
      <c r="VHW2" s="995"/>
      <c r="VHX2" s="995"/>
      <c r="VHY2" s="995"/>
      <c r="VHZ2" s="995"/>
      <c r="VIA2" s="995"/>
      <c r="VIB2" s="995"/>
      <c r="VIC2" s="995"/>
      <c r="VID2" s="995"/>
      <c r="VIE2" s="995"/>
      <c r="VIF2" s="995"/>
      <c r="VIG2" s="995"/>
      <c r="VIH2" s="995"/>
      <c r="VII2" s="995"/>
      <c r="VIJ2" s="995"/>
      <c r="VIK2" s="995"/>
      <c r="VIL2" s="995"/>
      <c r="VIM2" s="995"/>
      <c r="VIN2" s="995"/>
      <c r="VIO2" s="995"/>
      <c r="VIP2" s="995"/>
      <c r="VIQ2" s="995"/>
      <c r="VIR2" s="995"/>
      <c r="VIS2" s="995"/>
      <c r="VIT2" s="995"/>
      <c r="VIU2" s="995"/>
      <c r="VIV2" s="995"/>
      <c r="VIW2" s="995"/>
      <c r="VIX2" s="995"/>
      <c r="VIY2" s="995"/>
      <c r="VIZ2" s="995"/>
      <c r="VJA2" s="995"/>
      <c r="VJB2" s="995"/>
      <c r="VJC2" s="995"/>
      <c r="VJD2" s="995"/>
      <c r="VJE2" s="995"/>
      <c r="VJF2" s="995"/>
      <c r="VJG2" s="995"/>
      <c r="VJH2" s="995"/>
      <c r="VJI2" s="995"/>
      <c r="VJJ2" s="995"/>
      <c r="VJK2" s="995"/>
      <c r="VJL2" s="995"/>
      <c r="VJM2" s="995"/>
      <c r="VJN2" s="995"/>
      <c r="VJO2" s="995"/>
      <c r="VJP2" s="995"/>
      <c r="VJQ2" s="995"/>
      <c r="VJR2" s="995"/>
      <c r="VJS2" s="995"/>
      <c r="VJT2" s="995"/>
      <c r="VJU2" s="995"/>
      <c r="VJV2" s="995"/>
      <c r="VJW2" s="995"/>
      <c r="VJX2" s="995"/>
      <c r="VJY2" s="995"/>
      <c r="VJZ2" s="995"/>
      <c r="VKA2" s="995"/>
      <c r="VKB2" s="995"/>
      <c r="VKC2" s="995"/>
      <c r="VKD2" s="995"/>
      <c r="VKE2" s="995"/>
      <c r="VKF2" s="995"/>
      <c r="VKG2" s="995"/>
      <c r="VKH2" s="995"/>
      <c r="VKI2" s="995"/>
      <c r="VKJ2" s="995"/>
      <c r="VKK2" s="995"/>
      <c r="VKL2" s="995"/>
      <c r="VKM2" s="995"/>
      <c r="VKN2" s="995"/>
      <c r="VKO2" s="995"/>
      <c r="VKP2" s="995"/>
      <c r="VKQ2" s="995"/>
      <c r="VKR2" s="995"/>
      <c r="VKS2" s="995"/>
      <c r="VKT2" s="995"/>
      <c r="VKU2" s="995"/>
      <c r="VKV2" s="995"/>
      <c r="VKW2" s="995"/>
      <c r="VKX2" s="995"/>
      <c r="VKY2" s="995"/>
      <c r="VKZ2" s="995"/>
      <c r="VLA2" s="995"/>
      <c r="VLB2" s="995"/>
      <c r="VLC2" s="995"/>
      <c r="VLD2" s="995"/>
      <c r="VLE2" s="995"/>
      <c r="VLF2" s="995"/>
      <c r="VLG2" s="995"/>
      <c r="VLH2" s="995"/>
      <c r="VLI2" s="995"/>
      <c r="VLJ2" s="995"/>
      <c r="VLK2" s="995"/>
      <c r="VLL2" s="995"/>
      <c r="VLM2" s="995"/>
      <c r="VLN2" s="995"/>
      <c r="VLO2" s="995"/>
      <c r="VLP2" s="995"/>
      <c r="VLQ2" s="995"/>
      <c r="VLR2" s="995"/>
      <c r="VLS2" s="995"/>
      <c r="VLT2" s="995"/>
      <c r="VLU2" s="995"/>
      <c r="VLV2" s="995"/>
      <c r="VLW2" s="995"/>
      <c r="VLX2" s="995"/>
      <c r="VLY2" s="995"/>
      <c r="VLZ2" s="995"/>
      <c r="VMA2" s="995"/>
      <c r="VMB2" s="995"/>
      <c r="VMC2" s="995"/>
      <c r="VMD2" s="995"/>
      <c r="VME2" s="995"/>
      <c r="VMF2" s="995"/>
      <c r="VMG2" s="995"/>
      <c r="VMH2" s="995"/>
      <c r="VMI2" s="995"/>
      <c r="VMJ2" s="995"/>
      <c r="VMK2" s="995"/>
      <c r="VML2" s="995"/>
      <c r="VMM2" s="995"/>
      <c r="VMN2" s="995"/>
      <c r="VMO2" s="995"/>
      <c r="VMP2" s="995"/>
      <c r="VMQ2" s="995"/>
      <c r="VMR2" s="995"/>
      <c r="VMS2" s="995"/>
      <c r="VMT2" s="995"/>
      <c r="VMU2" s="995"/>
      <c r="VMV2" s="995"/>
      <c r="VMW2" s="995"/>
      <c r="VMX2" s="995"/>
      <c r="VMY2" s="995"/>
      <c r="VMZ2" s="995"/>
      <c r="VNA2" s="995"/>
      <c r="VNB2" s="995"/>
      <c r="VNC2" s="995"/>
      <c r="VND2" s="995"/>
      <c r="VNE2" s="995"/>
      <c r="VNF2" s="995"/>
      <c r="VNG2" s="995"/>
      <c r="VNH2" s="995"/>
      <c r="VNI2" s="995"/>
      <c r="VNJ2" s="995"/>
      <c r="VNK2" s="995"/>
      <c r="VNL2" s="995"/>
      <c r="VNM2" s="995"/>
      <c r="VNN2" s="995"/>
      <c r="VNO2" s="995"/>
      <c r="VNP2" s="995"/>
      <c r="VNQ2" s="995"/>
      <c r="VNR2" s="995"/>
      <c r="VNS2" s="995"/>
      <c r="VNT2" s="995"/>
      <c r="VNU2" s="995"/>
      <c r="VNV2" s="995"/>
      <c r="VNW2" s="995"/>
      <c r="VNX2" s="995"/>
      <c r="VNY2" s="995"/>
      <c r="VNZ2" s="995"/>
      <c r="VOA2" s="995"/>
      <c r="VOB2" s="995"/>
      <c r="VOC2" s="995"/>
      <c r="VOD2" s="995"/>
      <c r="VOE2" s="995"/>
      <c r="VOF2" s="995"/>
      <c r="VOG2" s="995"/>
      <c r="VOH2" s="995"/>
      <c r="VOI2" s="995"/>
      <c r="VOJ2" s="995"/>
      <c r="VOK2" s="995"/>
      <c r="VOL2" s="995"/>
      <c r="VOM2" s="995"/>
      <c r="VON2" s="995"/>
      <c r="VOO2" s="995"/>
      <c r="VOP2" s="995"/>
      <c r="VOQ2" s="995"/>
      <c r="VOR2" s="995"/>
      <c r="VOS2" s="995"/>
      <c r="VOT2" s="995"/>
      <c r="VOU2" s="995"/>
      <c r="VOV2" s="995"/>
      <c r="VOW2" s="995"/>
      <c r="VOX2" s="995"/>
      <c r="VOY2" s="995"/>
      <c r="VOZ2" s="995"/>
      <c r="VPA2" s="995"/>
      <c r="VPB2" s="995"/>
      <c r="VPC2" s="995"/>
      <c r="VPD2" s="995"/>
      <c r="VPE2" s="995"/>
      <c r="VPF2" s="995"/>
      <c r="VPG2" s="995"/>
      <c r="VPH2" s="995"/>
      <c r="VPI2" s="995"/>
      <c r="VPJ2" s="995"/>
      <c r="VPK2" s="995"/>
      <c r="VPL2" s="995"/>
      <c r="VPM2" s="995"/>
      <c r="VPN2" s="995"/>
      <c r="VPO2" s="995"/>
      <c r="VPP2" s="995"/>
      <c r="VPQ2" s="995"/>
      <c r="VPR2" s="995"/>
      <c r="VPS2" s="995"/>
      <c r="VPT2" s="995"/>
      <c r="VPU2" s="995"/>
      <c r="VPV2" s="995"/>
      <c r="VPW2" s="995"/>
      <c r="VPX2" s="995"/>
      <c r="VPY2" s="995"/>
      <c r="VPZ2" s="995"/>
      <c r="VQA2" s="995"/>
      <c r="VQB2" s="995"/>
      <c r="VQC2" s="995"/>
      <c r="VQD2" s="995"/>
      <c r="VQE2" s="995"/>
      <c r="VQF2" s="995"/>
      <c r="VQG2" s="995"/>
      <c r="VQH2" s="995"/>
      <c r="VQI2" s="995"/>
      <c r="VQJ2" s="995"/>
      <c r="VQK2" s="995"/>
      <c r="VQL2" s="995"/>
      <c r="VQM2" s="995"/>
      <c r="VQN2" s="995"/>
      <c r="VQO2" s="995"/>
      <c r="VQP2" s="995"/>
      <c r="VQQ2" s="995"/>
      <c r="VQR2" s="995"/>
      <c r="VQS2" s="995"/>
      <c r="VQT2" s="995"/>
      <c r="VQU2" s="995"/>
      <c r="VQV2" s="995"/>
      <c r="VQW2" s="995"/>
      <c r="VQX2" s="995"/>
      <c r="VQY2" s="995"/>
      <c r="VQZ2" s="995"/>
      <c r="VRA2" s="995"/>
      <c r="VRB2" s="995"/>
      <c r="VRC2" s="995"/>
      <c r="VRD2" s="995"/>
      <c r="VRE2" s="995"/>
      <c r="VRF2" s="995"/>
      <c r="VRG2" s="995"/>
      <c r="VRH2" s="995"/>
      <c r="VRI2" s="995"/>
      <c r="VRJ2" s="995"/>
      <c r="VRK2" s="995"/>
      <c r="VRL2" s="995"/>
      <c r="VRM2" s="995"/>
      <c r="VRN2" s="995"/>
      <c r="VRO2" s="995"/>
      <c r="VRP2" s="995"/>
      <c r="VRQ2" s="995"/>
      <c r="VRR2" s="995"/>
      <c r="VRS2" s="995"/>
      <c r="VRT2" s="995"/>
      <c r="VRU2" s="995"/>
      <c r="VRV2" s="995"/>
      <c r="VRW2" s="995"/>
      <c r="VRX2" s="995"/>
      <c r="VRY2" s="995"/>
      <c r="VRZ2" s="995"/>
      <c r="VSA2" s="995"/>
      <c r="VSB2" s="995"/>
      <c r="VSC2" s="995"/>
      <c r="VSD2" s="995"/>
      <c r="VSE2" s="995"/>
      <c r="VSF2" s="995"/>
      <c r="VSG2" s="995"/>
      <c r="VSH2" s="995"/>
      <c r="VSI2" s="995"/>
      <c r="VSJ2" s="995"/>
      <c r="VSK2" s="995"/>
      <c r="VSL2" s="995"/>
      <c r="VSM2" s="995"/>
      <c r="VSN2" s="995"/>
      <c r="VSO2" s="995"/>
      <c r="VSP2" s="995"/>
      <c r="VSQ2" s="995"/>
      <c r="VSR2" s="995"/>
      <c r="VSS2" s="995"/>
      <c r="VST2" s="995"/>
      <c r="VSU2" s="995"/>
      <c r="VSV2" s="995"/>
      <c r="VSW2" s="995"/>
      <c r="VSX2" s="995"/>
      <c r="VSY2" s="995"/>
      <c r="VSZ2" s="995"/>
      <c r="VTA2" s="995"/>
      <c r="VTB2" s="995"/>
      <c r="VTC2" s="995"/>
      <c r="VTD2" s="995"/>
      <c r="VTE2" s="995"/>
      <c r="VTF2" s="995"/>
      <c r="VTG2" s="995"/>
      <c r="VTH2" s="995"/>
      <c r="VTI2" s="995"/>
      <c r="VTJ2" s="995"/>
      <c r="VTK2" s="995"/>
      <c r="VTL2" s="995"/>
      <c r="VTM2" s="995"/>
      <c r="VTN2" s="995"/>
      <c r="VTO2" s="995"/>
      <c r="VTP2" s="995"/>
      <c r="VTQ2" s="995"/>
      <c r="VTR2" s="995"/>
      <c r="VTS2" s="995"/>
      <c r="VTT2" s="995"/>
      <c r="VTU2" s="995"/>
      <c r="VTV2" s="995"/>
      <c r="VTW2" s="995"/>
      <c r="VTX2" s="995"/>
      <c r="VTY2" s="995"/>
      <c r="VTZ2" s="995"/>
      <c r="VUA2" s="995"/>
      <c r="VUB2" s="995"/>
      <c r="VUC2" s="995"/>
      <c r="VUD2" s="995"/>
      <c r="VUE2" s="995"/>
      <c r="VUF2" s="995"/>
      <c r="VUG2" s="995"/>
      <c r="VUH2" s="995"/>
      <c r="VUI2" s="995"/>
      <c r="VUJ2" s="995"/>
      <c r="VUK2" s="995"/>
      <c r="VUL2" s="995"/>
      <c r="VUM2" s="995"/>
      <c r="VUN2" s="995"/>
      <c r="VUO2" s="995"/>
      <c r="VUP2" s="995"/>
      <c r="VUQ2" s="995"/>
      <c r="VUR2" s="995"/>
      <c r="VUS2" s="995"/>
      <c r="VUT2" s="995"/>
      <c r="VUU2" s="995"/>
      <c r="VUV2" s="995"/>
      <c r="VUW2" s="995"/>
      <c r="VUX2" s="995"/>
      <c r="VUY2" s="995"/>
      <c r="VUZ2" s="995"/>
      <c r="VVA2" s="995"/>
      <c r="VVB2" s="995"/>
      <c r="VVC2" s="995"/>
      <c r="VVD2" s="995"/>
      <c r="VVE2" s="995"/>
      <c r="VVF2" s="995"/>
      <c r="VVG2" s="995"/>
      <c r="VVH2" s="995"/>
      <c r="VVI2" s="995"/>
      <c r="VVJ2" s="995"/>
      <c r="VVK2" s="995"/>
      <c r="VVL2" s="995"/>
      <c r="VVM2" s="995"/>
      <c r="VVN2" s="995"/>
      <c r="VVO2" s="995"/>
      <c r="VVP2" s="995"/>
      <c r="VVQ2" s="995"/>
      <c r="VVR2" s="995"/>
      <c r="VVS2" s="995"/>
      <c r="VVT2" s="995"/>
      <c r="VVU2" s="995"/>
      <c r="VVV2" s="995"/>
      <c r="VVW2" s="995"/>
      <c r="VVX2" s="995"/>
      <c r="VVY2" s="995"/>
      <c r="VVZ2" s="995"/>
      <c r="VWA2" s="995"/>
      <c r="VWB2" s="995"/>
      <c r="VWC2" s="995"/>
      <c r="VWD2" s="995"/>
      <c r="VWE2" s="995"/>
      <c r="VWF2" s="995"/>
      <c r="VWG2" s="995"/>
      <c r="VWH2" s="995"/>
      <c r="VWI2" s="995"/>
      <c r="VWJ2" s="995"/>
      <c r="VWK2" s="995"/>
      <c r="VWL2" s="995"/>
      <c r="VWM2" s="995"/>
      <c r="VWN2" s="995"/>
      <c r="VWO2" s="995"/>
      <c r="VWP2" s="995"/>
      <c r="VWQ2" s="995"/>
      <c r="VWR2" s="995"/>
      <c r="VWS2" s="995"/>
      <c r="VWT2" s="995"/>
      <c r="VWU2" s="995"/>
      <c r="VWV2" s="995"/>
      <c r="VWW2" s="995"/>
      <c r="VWX2" s="995"/>
      <c r="VWY2" s="995"/>
      <c r="VWZ2" s="995"/>
      <c r="VXA2" s="995"/>
      <c r="VXB2" s="995"/>
      <c r="VXC2" s="995"/>
      <c r="VXD2" s="995"/>
      <c r="VXE2" s="995"/>
      <c r="VXF2" s="995"/>
      <c r="VXG2" s="995"/>
      <c r="VXH2" s="995"/>
      <c r="VXI2" s="995"/>
      <c r="VXJ2" s="995"/>
      <c r="VXK2" s="995"/>
      <c r="VXL2" s="995"/>
      <c r="VXM2" s="995"/>
      <c r="VXN2" s="995"/>
      <c r="VXO2" s="995"/>
      <c r="VXP2" s="995"/>
      <c r="VXQ2" s="995"/>
      <c r="VXR2" s="995"/>
      <c r="VXS2" s="995"/>
      <c r="VXT2" s="995"/>
      <c r="VXU2" s="995"/>
      <c r="VXV2" s="995"/>
      <c r="VXW2" s="995"/>
      <c r="VXX2" s="995"/>
      <c r="VXY2" s="995"/>
      <c r="VXZ2" s="995"/>
      <c r="VYA2" s="995"/>
      <c r="VYB2" s="995"/>
      <c r="VYC2" s="995"/>
      <c r="VYD2" s="995"/>
      <c r="VYE2" s="995"/>
      <c r="VYF2" s="995"/>
      <c r="VYG2" s="995"/>
      <c r="VYH2" s="995"/>
      <c r="VYI2" s="995"/>
      <c r="VYJ2" s="995"/>
      <c r="VYK2" s="995"/>
      <c r="VYL2" s="995"/>
      <c r="VYM2" s="995"/>
      <c r="VYN2" s="995"/>
      <c r="VYO2" s="995"/>
      <c r="VYP2" s="995"/>
      <c r="VYQ2" s="995"/>
      <c r="VYR2" s="995"/>
      <c r="VYS2" s="995"/>
      <c r="VYT2" s="995"/>
      <c r="VYU2" s="995"/>
      <c r="VYV2" s="995"/>
      <c r="VYW2" s="995"/>
      <c r="VYX2" s="995"/>
      <c r="VYY2" s="995"/>
      <c r="VYZ2" s="995"/>
      <c r="VZA2" s="995"/>
      <c r="VZB2" s="995"/>
      <c r="VZC2" s="995"/>
      <c r="VZD2" s="995"/>
      <c r="VZE2" s="995"/>
      <c r="VZF2" s="995"/>
      <c r="VZG2" s="995"/>
      <c r="VZH2" s="995"/>
      <c r="VZI2" s="995"/>
      <c r="VZJ2" s="995"/>
      <c r="VZK2" s="995"/>
      <c r="VZL2" s="995"/>
      <c r="VZM2" s="995"/>
      <c r="VZN2" s="995"/>
      <c r="VZO2" s="995"/>
      <c r="VZP2" s="995"/>
      <c r="VZQ2" s="995"/>
      <c r="VZR2" s="995"/>
      <c r="VZS2" s="995"/>
      <c r="VZT2" s="995"/>
      <c r="VZU2" s="995"/>
      <c r="VZV2" s="995"/>
      <c r="VZW2" s="995"/>
      <c r="VZX2" s="995"/>
      <c r="VZY2" s="995"/>
      <c r="VZZ2" s="995"/>
      <c r="WAA2" s="995"/>
      <c r="WAB2" s="995"/>
      <c r="WAC2" s="995"/>
      <c r="WAD2" s="995"/>
      <c r="WAE2" s="995"/>
      <c r="WAF2" s="995"/>
      <c r="WAG2" s="995"/>
      <c r="WAH2" s="995"/>
      <c r="WAI2" s="995"/>
      <c r="WAJ2" s="995"/>
      <c r="WAK2" s="995"/>
      <c r="WAL2" s="995"/>
      <c r="WAM2" s="995"/>
      <c r="WAN2" s="995"/>
      <c r="WAO2" s="995"/>
      <c r="WAP2" s="995"/>
      <c r="WAQ2" s="995"/>
      <c r="WAR2" s="995"/>
      <c r="WAS2" s="995"/>
      <c r="WAT2" s="995"/>
      <c r="WAU2" s="995"/>
      <c r="WAV2" s="995"/>
      <c r="WAW2" s="995"/>
      <c r="WAX2" s="995"/>
      <c r="WAY2" s="995"/>
      <c r="WAZ2" s="995"/>
      <c r="WBA2" s="995"/>
      <c r="WBB2" s="995"/>
      <c r="WBC2" s="995"/>
      <c r="WBD2" s="995"/>
      <c r="WBE2" s="995"/>
      <c r="WBF2" s="995"/>
      <c r="WBG2" s="995"/>
      <c r="WBH2" s="995"/>
      <c r="WBI2" s="995"/>
      <c r="WBJ2" s="995"/>
      <c r="WBK2" s="995"/>
      <c r="WBL2" s="995"/>
      <c r="WBM2" s="995"/>
      <c r="WBN2" s="995"/>
      <c r="WBO2" s="995"/>
      <c r="WBP2" s="995"/>
      <c r="WBQ2" s="995"/>
      <c r="WBR2" s="995"/>
      <c r="WBS2" s="995"/>
      <c r="WBT2" s="995"/>
      <c r="WBU2" s="995"/>
      <c r="WBV2" s="995"/>
      <c r="WBW2" s="995"/>
      <c r="WBX2" s="995"/>
      <c r="WBY2" s="995"/>
      <c r="WBZ2" s="995"/>
      <c r="WCA2" s="995"/>
      <c r="WCB2" s="995"/>
      <c r="WCC2" s="995"/>
      <c r="WCD2" s="995"/>
      <c r="WCE2" s="995"/>
      <c r="WCF2" s="995"/>
      <c r="WCG2" s="995"/>
      <c r="WCH2" s="995"/>
      <c r="WCI2" s="995"/>
      <c r="WCJ2" s="995"/>
      <c r="WCK2" s="995"/>
      <c r="WCL2" s="995"/>
      <c r="WCM2" s="995"/>
      <c r="WCN2" s="995"/>
      <c r="WCO2" s="995"/>
      <c r="WCP2" s="995"/>
      <c r="WCQ2" s="995"/>
      <c r="WCR2" s="995"/>
      <c r="WCS2" s="995"/>
      <c r="WCT2" s="995"/>
      <c r="WCU2" s="995"/>
      <c r="WCV2" s="995"/>
      <c r="WCW2" s="995"/>
      <c r="WCX2" s="995"/>
      <c r="WCY2" s="995"/>
      <c r="WCZ2" s="995"/>
      <c r="WDA2" s="995"/>
      <c r="WDB2" s="995"/>
      <c r="WDC2" s="995"/>
      <c r="WDD2" s="995"/>
      <c r="WDE2" s="995"/>
      <c r="WDF2" s="995"/>
      <c r="WDG2" s="995"/>
      <c r="WDH2" s="995"/>
      <c r="WDI2" s="995"/>
      <c r="WDJ2" s="995"/>
      <c r="WDK2" s="995"/>
      <c r="WDL2" s="995"/>
      <c r="WDM2" s="995"/>
      <c r="WDN2" s="995"/>
      <c r="WDO2" s="995"/>
      <c r="WDP2" s="995"/>
      <c r="WDQ2" s="995"/>
      <c r="WDR2" s="995"/>
      <c r="WDS2" s="995"/>
      <c r="WDT2" s="995"/>
      <c r="WDU2" s="995"/>
      <c r="WDV2" s="995"/>
      <c r="WDW2" s="995"/>
      <c r="WDX2" s="995"/>
      <c r="WDY2" s="995"/>
      <c r="WDZ2" s="995"/>
      <c r="WEA2" s="995"/>
      <c r="WEB2" s="995"/>
      <c r="WEC2" s="995"/>
      <c r="WED2" s="995"/>
      <c r="WEE2" s="995"/>
      <c r="WEF2" s="995"/>
      <c r="WEG2" s="995"/>
      <c r="WEH2" s="995"/>
      <c r="WEI2" s="995"/>
      <c r="WEJ2" s="995"/>
      <c r="WEK2" s="995"/>
      <c r="WEL2" s="995"/>
      <c r="WEM2" s="995"/>
      <c r="WEN2" s="995"/>
      <c r="WEO2" s="995"/>
      <c r="WEP2" s="995"/>
      <c r="WEQ2" s="995"/>
      <c r="WER2" s="995"/>
      <c r="WES2" s="995"/>
      <c r="WET2" s="995"/>
      <c r="WEU2" s="995"/>
      <c r="WEV2" s="995"/>
      <c r="WEW2" s="995"/>
      <c r="WEX2" s="995"/>
      <c r="WEY2" s="995"/>
      <c r="WEZ2" s="995"/>
      <c r="WFA2" s="995"/>
      <c r="WFB2" s="995"/>
      <c r="WFC2" s="995"/>
      <c r="WFD2" s="995"/>
      <c r="WFE2" s="995"/>
      <c r="WFF2" s="995"/>
      <c r="WFG2" s="995"/>
      <c r="WFH2" s="995"/>
      <c r="WFI2" s="995"/>
      <c r="WFJ2" s="995"/>
      <c r="WFK2" s="995"/>
      <c r="WFL2" s="995"/>
      <c r="WFM2" s="995"/>
      <c r="WFN2" s="995"/>
      <c r="WFO2" s="995"/>
      <c r="WFP2" s="995"/>
      <c r="WFQ2" s="995"/>
      <c r="WFR2" s="995"/>
      <c r="WFS2" s="995"/>
      <c r="WFT2" s="995"/>
      <c r="WFU2" s="995"/>
      <c r="WFV2" s="995"/>
      <c r="WFW2" s="995"/>
      <c r="WFX2" s="995"/>
      <c r="WFY2" s="995"/>
      <c r="WFZ2" s="995"/>
      <c r="WGA2" s="995"/>
      <c r="WGB2" s="995"/>
      <c r="WGC2" s="995"/>
      <c r="WGD2" s="995"/>
      <c r="WGE2" s="995"/>
      <c r="WGF2" s="995"/>
      <c r="WGG2" s="995"/>
      <c r="WGH2" s="995"/>
      <c r="WGI2" s="995"/>
      <c r="WGJ2" s="995"/>
      <c r="WGK2" s="995"/>
      <c r="WGL2" s="995"/>
      <c r="WGM2" s="995"/>
      <c r="WGN2" s="995"/>
      <c r="WGO2" s="995"/>
      <c r="WGP2" s="995"/>
      <c r="WGQ2" s="995"/>
      <c r="WGR2" s="995"/>
      <c r="WGS2" s="995"/>
      <c r="WGT2" s="995"/>
      <c r="WGU2" s="995"/>
      <c r="WGV2" s="995"/>
      <c r="WGW2" s="995"/>
      <c r="WGX2" s="995"/>
      <c r="WGY2" s="995"/>
      <c r="WGZ2" s="995"/>
      <c r="WHA2" s="995"/>
      <c r="WHB2" s="995"/>
      <c r="WHC2" s="995"/>
      <c r="WHD2" s="995"/>
      <c r="WHE2" s="995"/>
      <c r="WHF2" s="995"/>
      <c r="WHG2" s="995"/>
      <c r="WHH2" s="995"/>
      <c r="WHI2" s="995"/>
      <c r="WHJ2" s="995"/>
      <c r="WHK2" s="995"/>
      <c r="WHL2" s="995"/>
      <c r="WHM2" s="995"/>
      <c r="WHN2" s="995"/>
      <c r="WHO2" s="995"/>
      <c r="WHP2" s="995"/>
      <c r="WHQ2" s="995"/>
      <c r="WHR2" s="995"/>
      <c r="WHS2" s="995"/>
      <c r="WHT2" s="995"/>
      <c r="WHU2" s="995"/>
      <c r="WHV2" s="995"/>
      <c r="WHW2" s="995"/>
      <c r="WHX2" s="995"/>
      <c r="WHY2" s="995"/>
      <c r="WHZ2" s="995"/>
      <c r="WIA2" s="995"/>
      <c r="WIB2" s="995"/>
      <c r="WIC2" s="995"/>
      <c r="WID2" s="995"/>
      <c r="WIE2" s="995"/>
      <c r="WIF2" s="995"/>
      <c r="WIG2" s="995"/>
      <c r="WIH2" s="995"/>
      <c r="WII2" s="995"/>
      <c r="WIJ2" s="995"/>
      <c r="WIK2" s="995"/>
      <c r="WIL2" s="995"/>
      <c r="WIM2" s="995"/>
      <c r="WIN2" s="995"/>
      <c r="WIO2" s="995"/>
      <c r="WIP2" s="995"/>
      <c r="WIQ2" s="995"/>
      <c r="WIR2" s="995"/>
      <c r="WIS2" s="995"/>
      <c r="WIT2" s="995"/>
      <c r="WIU2" s="995"/>
      <c r="WIV2" s="995"/>
      <c r="WIW2" s="995"/>
      <c r="WIX2" s="995"/>
      <c r="WIY2" s="995"/>
      <c r="WIZ2" s="995"/>
      <c r="WJA2" s="995"/>
      <c r="WJB2" s="995"/>
      <c r="WJC2" s="995"/>
      <c r="WJD2" s="995"/>
      <c r="WJE2" s="995"/>
      <c r="WJF2" s="995"/>
      <c r="WJG2" s="995"/>
      <c r="WJH2" s="995"/>
      <c r="WJI2" s="995"/>
      <c r="WJJ2" s="995"/>
      <c r="WJK2" s="995"/>
      <c r="WJL2" s="995"/>
      <c r="WJM2" s="995"/>
      <c r="WJN2" s="995"/>
      <c r="WJO2" s="995"/>
      <c r="WJP2" s="995"/>
      <c r="WJQ2" s="995"/>
      <c r="WJR2" s="995"/>
      <c r="WJS2" s="995"/>
      <c r="WJT2" s="995"/>
      <c r="WJU2" s="995"/>
      <c r="WJV2" s="995"/>
      <c r="WJW2" s="995"/>
      <c r="WJX2" s="995"/>
      <c r="WJY2" s="995"/>
      <c r="WJZ2" s="995"/>
      <c r="WKA2" s="995"/>
      <c r="WKB2" s="995"/>
      <c r="WKC2" s="995"/>
      <c r="WKD2" s="995"/>
      <c r="WKE2" s="995"/>
      <c r="WKF2" s="995"/>
      <c r="WKG2" s="995"/>
      <c r="WKH2" s="995"/>
      <c r="WKI2" s="995"/>
      <c r="WKJ2" s="995"/>
      <c r="WKK2" s="995"/>
      <c r="WKL2" s="995"/>
      <c r="WKM2" s="995"/>
      <c r="WKN2" s="995"/>
      <c r="WKO2" s="995"/>
      <c r="WKP2" s="995"/>
      <c r="WKQ2" s="995"/>
      <c r="WKR2" s="995"/>
      <c r="WKS2" s="995"/>
      <c r="WKT2" s="995"/>
      <c r="WKU2" s="995"/>
      <c r="WKV2" s="995"/>
      <c r="WKW2" s="995"/>
      <c r="WKX2" s="995"/>
      <c r="WKY2" s="995"/>
      <c r="WKZ2" s="995"/>
      <c r="WLA2" s="995"/>
      <c r="WLB2" s="995"/>
      <c r="WLC2" s="995"/>
      <c r="WLD2" s="995"/>
      <c r="WLE2" s="995"/>
      <c r="WLF2" s="995"/>
      <c r="WLG2" s="995"/>
      <c r="WLH2" s="995"/>
      <c r="WLI2" s="995"/>
      <c r="WLJ2" s="995"/>
      <c r="WLK2" s="995"/>
      <c r="WLL2" s="995"/>
      <c r="WLM2" s="995"/>
      <c r="WLN2" s="995"/>
      <c r="WLO2" s="995"/>
      <c r="WLP2" s="995"/>
      <c r="WLQ2" s="995"/>
      <c r="WLR2" s="995"/>
      <c r="WLS2" s="995"/>
      <c r="WLT2" s="995"/>
      <c r="WLU2" s="995"/>
      <c r="WLV2" s="995"/>
      <c r="WLW2" s="995"/>
      <c r="WLX2" s="995"/>
      <c r="WLY2" s="995"/>
      <c r="WLZ2" s="995"/>
      <c r="WMA2" s="995"/>
      <c r="WMB2" s="995"/>
      <c r="WMC2" s="995"/>
      <c r="WMD2" s="995"/>
      <c r="WME2" s="995"/>
      <c r="WMF2" s="995"/>
      <c r="WMG2" s="995"/>
      <c r="WMH2" s="995"/>
      <c r="WMI2" s="995"/>
      <c r="WMJ2" s="995"/>
      <c r="WMK2" s="995"/>
      <c r="WML2" s="995"/>
      <c r="WMM2" s="995"/>
      <c r="WMN2" s="995"/>
      <c r="WMO2" s="995"/>
      <c r="WMP2" s="995"/>
      <c r="WMQ2" s="995"/>
      <c r="WMR2" s="995"/>
      <c r="WMS2" s="995"/>
      <c r="WMT2" s="995"/>
      <c r="WMU2" s="995"/>
      <c r="WMV2" s="995"/>
      <c r="WMW2" s="995"/>
      <c r="WMX2" s="995"/>
      <c r="WMY2" s="995"/>
      <c r="WMZ2" s="995"/>
      <c r="WNA2" s="995"/>
      <c r="WNB2" s="995"/>
      <c r="WNC2" s="995"/>
      <c r="WND2" s="995"/>
      <c r="WNE2" s="995"/>
      <c r="WNF2" s="995"/>
      <c r="WNG2" s="995"/>
      <c r="WNH2" s="995"/>
      <c r="WNI2" s="995"/>
      <c r="WNJ2" s="995"/>
      <c r="WNK2" s="995"/>
      <c r="WNL2" s="995"/>
      <c r="WNM2" s="995"/>
      <c r="WNN2" s="995"/>
      <c r="WNO2" s="995"/>
      <c r="WNP2" s="995"/>
      <c r="WNQ2" s="995"/>
      <c r="WNR2" s="995"/>
      <c r="WNS2" s="995"/>
      <c r="WNT2" s="995"/>
      <c r="WNU2" s="995"/>
      <c r="WNV2" s="995"/>
      <c r="WNW2" s="995"/>
      <c r="WNX2" s="995"/>
      <c r="WNY2" s="995"/>
      <c r="WNZ2" s="995"/>
      <c r="WOA2" s="995"/>
      <c r="WOB2" s="995"/>
      <c r="WOC2" s="995"/>
      <c r="WOD2" s="995"/>
      <c r="WOE2" s="995"/>
      <c r="WOF2" s="995"/>
      <c r="WOG2" s="995"/>
      <c r="WOH2" s="995"/>
      <c r="WOI2" s="995"/>
      <c r="WOJ2" s="995"/>
      <c r="WOK2" s="995"/>
      <c r="WOL2" s="995"/>
      <c r="WOM2" s="995"/>
      <c r="WON2" s="995"/>
      <c r="WOO2" s="995"/>
      <c r="WOP2" s="995"/>
      <c r="WOQ2" s="995"/>
      <c r="WOR2" s="995"/>
      <c r="WOS2" s="995"/>
      <c r="WOT2" s="995"/>
      <c r="WOU2" s="995"/>
      <c r="WOV2" s="995"/>
      <c r="WOW2" s="995"/>
      <c r="WOX2" s="995"/>
      <c r="WOY2" s="995"/>
      <c r="WOZ2" s="995"/>
      <c r="WPA2" s="995"/>
      <c r="WPB2" s="995"/>
      <c r="WPC2" s="995"/>
      <c r="WPD2" s="995"/>
      <c r="WPE2" s="995"/>
      <c r="WPF2" s="995"/>
      <c r="WPG2" s="995"/>
      <c r="WPH2" s="995"/>
      <c r="WPI2" s="995"/>
      <c r="WPJ2" s="995"/>
      <c r="WPK2" s="995"/>
      <c r="WPL2" s="995"/>
      <c r="WPM2" s="995"/>
      <c r="WPN2" s="995"/>
      <c r="WPO2" s="995"/>
      <c r="WPP2" s="995"/>
      <c r="WPQ2" s="995"/>
      <c r="WPR2" s="995"/>
      <c r="WPS2" s="995"/>
      <c r="WPT2" s="995"/>
      <c r="WPU2" s="995"/>
      <c r="WPV2" s="995"/>
      <c r="WPW2" s="995"/>
      <c r="WPX2" s="995"/>
      <c r="WPY2" s="995"/>
      <c r="WPZ2" s="995"/>
      <c r="WQA2" s="995"/>
      <c r="WQB2" s="995"/>
      <c r="WQC2" s="995"/>
      <c r="WQD2" s="995"/>
      <c r="WQE2" s="995"/>
      <c r="WQF2" s="995"/>
      <c r="WQG2" s="995"/>
      <c r="WQH2" s="995"/>
      <c r="WQI2" s="995"/>
      <c r="WQJ2" s="995"/>
      <c r="WQK2" s="995"/>
      <c r="WQL2" s="995"/>
      <c r="WQM2" s="995"/>
      <c r="WQN2" s="995"/>
      <c r="WQO2" s="995"/>
      <c r="WQP2" s="995"/>
      <c r="WQQ2" s="995"/>
      <c r="WQR2" s="995"/>
      <c r="WQS2" s="995"/>
      <c r="WQT2" s="995"/>
      <c r="WQU2" s="995"/>
      <c r="WQV2" s="995"/>
      <c r="WQW2" s="995"/>
      <c r="WQX2" s="995"/>
      <c r="WQY2" s="995"/>
      <c r="WQZ2" s="995"/>
      <c r="WRA2" s="995"/>
      <c r="WRB2" s="995"/>
      <c r="WRC2" s="995"/>
      <c r="WRD2" s="995"/>
      <c r="WRE2" s="995"/>
      <c r="WRF2" s="995"/>
      <c r="WRG2" s="995"/>
      <c r="WRH2" s="995"/>
      <c r="WRI2" s="995"/>
      <c r="WRJ2" s="995"/>
      <c r="WRK2" s="995"/>
      <c r="WRL2" s="995"/>
      <c r="WRM2" s="995"/>
      <c r="WRN2" s="995"/>
      <c r="WRO2" s="995"/>
      <c r="WRP2" s="995"/>
      <c r="WRQ2" s="995"/>
      <c r="WRR2" s="995"/>
      <c r="WRS2" s="995"/>
      <c r="WRT2" s="995"/>
      <c r="WRU2" s="995"/>
      <c r="WRV2" s="995"/>
      <c r="WRW2" s="995"/>
      <c r="WRX2" s="995"/>
      <c r="WRY2" s="995"/>
      <c r="WRZ2" s="995"/>
      <c r="WSA2" s="995"/>
      <c r="WSB2" s="995"/>
      <c r="WSC2" s="995"/>
      <c r="WSD2" s="995"/>
      <c r="WSE2" s="995"/>
      <c r="WSF2" s="995"/>
      <c r="WSG2" s="995"/>
      <c r="WSH2" s="995"/>
      <c r="WSI2" s="995"/>
      <c r="WSJ2" s="995"/>
      <c r="WSK2" s="995"/>
      <c r="WSL2" s="995"/>
      <c r="WSM2" s="995"/>
      <c r="WSN2" s="995"/>
      <c r="WSO2" s="995"/>
      <c r="WSP2" s="995"/>
      <c r="WSQ2" s="995"/>
      <c r="WSR2" s="995"/>
      <c r="WSS2" s="995"/>
      <c r="WST2" s="995"/>
      <c r="WSU2" s="995"/>
      <c r="WSV2" s="995"/>
      <c r="WSW2" s="995"/>
      <c r="WSX2" s="995"/>
      <c r="WSY2" s="995"/>
      <c r="WSZ2" s="995"/>
      <c r="WTA2" s="995"/>
      <c r="WTB2" s="995"/>
      <c r="WTC2" s="995"/>
      <c r="WTD2" s="995"/>
      <c r="WTE2" s="995"/>
      <c r="WTF2" s="995"/>
      <c r="WTG2" s="995"/>
      <c r="WTH2" s="995"/>
      <c r="WTI2" s="995"/>
      <c r="WTJ2" s="995"/>
      <c r="WTK2" s="995"/>
      <c r="WTL2" s="995"/>
      <c r="WTM2" s="995"/>
      <c r="WTN2" s="995"/>
      <c r="WTO2" s="995"/>
      <c r="WTP2" s="995"/>
      <c r="WTQ2" s="995"/>
      <c r="WTR2" s="995"/>
      <c r="WTS2" s="995"/>
      <c r="WTT2" s="995"/>
      <c r="WTU2" s="995"/>
      <c r="WTV2" s="995"/>
      <c r="WTW2" s="995"/>
      <c r="WTX2" s="995"/>
      <c r="WTY2" s="995"/>
      <c r="WTZ2" s="995"/>
      <c r="WUA2" s="995"/>
      <c r="WUB2" s="995"/>
      <c r="WUC2" s="995"/>
      <c r="WUD2" s="995"/>
      <c r="WUE2" s="995"/>
      <c r="WUF2" s="995"/>
      <c r="WUG2" s="995"/>
      <c r="WUH2" s="995"/>
      <c r="WUI2" s="995"/>
      <c r="WUJ2" s="995"/>
      <c r="WUK2" s="995"/>
      <c r="WUL2" s="995"/>
      <c r="WUM2" s="995"/>
      <c r="WUN2" s="995"/>
      <c r="WUO2" s="995"/>
      <c r="WUP2" s="995"/>
      <c r="WUQ2" s="995"/>
      <c r="WUR2" s="995"/>
      <c r="WUS2" s="995"/>
      <c r="WUT2" s="995"/>
      <c r="WUU2" s="995"/>
      <c r="WUV2" s="995"/>
      <c r="WUW2" s="995"/>
      <c r="WUX2" s="995"/>
      <c r="WUY2" s="995"/>
      <c r="WUZ2" s="995"/>
      <c r="WVA2" s="995"/>
      <c r="WVB2" s="995"/>
      <c r="WVC2" s="995"/>
      <c r="WVD2" s="995"/>
      <c r="WVE2" s="995"/>
      <c r="WVF2" s="995"/>
      <c r="WVG2" s="995"/>
      <c r="WVH2" s="995"/>
      <c r="WVI2" s="995"/>
      <c r="WVJ2" s="995"/>
      <c r="WVK2" s="995"/>
      <c r="WVL2" s="995"/>
      <c r="WVM2" s="995"/>
      <c r="WVN2" s="995"/>
      <c r="WVO2" s="995"/>
      <c r="WVP2" s="995"/>
      <c r="WVQ2" s="995"/>
      <c r="WVR2" s="995"/>
      <c r="WVS2" s="995"/>
      <c r="WVT2" s="995"/>
      <c r="WVU2" s="995"/>
      <c r="WVV2" s="995"/>
      <c r="WVW2" s="995"/>
      <c r="WVX2" s="995"/>
      <c r="WVY2" s="995"/>
      <c r="WVZ2" s="995"/>
      <c r="WWA2" s="995"/>
      <c r="WWB2" s="995"/>
      <c r="WWC2" s="995"/>
      <c r="WWD2" s="995"/>
      <c r="WWE2" s="995"/>
      <c r="WWF2" s="995"/>
      <c r="WWG2" s="995"/>
      <c r="WWH2" s="995"/>
      <c r="WWI2" s="995"/>
      <c r="WWJ2" s="995"/>
      <c r="WWK2" s="995"/>
      <c r="WWL2" s="995"/>
      <c r="WWM2" s="995"/>
      <c r="WWN2" s="995"/>
      <c r="WWO2" s="995"/>
      <c r="WWP2" s="995"/>
      <c r="WWQ2" s="995"/>
      <c r="WWR2" s="995"/>
      <c r="WWS2" s="995"/>
      <c r="WWT2" s="995"/>
      <c r="WWU2" s="995"/>
      <c r="WWV2" s="995"/>
      <c r="WWW2" s="995"/>
      <c r="WWX2" s="995"/>
      <c r="WWY2" s="995"/>
      <c r="WWZ2" s="995"/>
      <c r="WXA2" s="995"/>
      <c r="WXB2" s="995"/>
      <c r="WXC2" s="995"/>
      <c r="WXD2" s="995"/>
      <c r="WXE2" s="995"/>
      <c r="WXF2" s="995"/>
      <c r="WXG2" s="995"/>
      <c r="WXH2" s="995"/>
      <c r="WXI2" s="995"/>
      <c r="WXJ2" s="995"/>
      <c r="WXK2" s="995"/>
      <c r="WXL2" s="995"/>
      <c r="WXM2" s="995"/>
      <c r="WXN2" s="995"/>
      <c r="WXO2" s="995"/>
      <c r="WXP2" s="995"/>
      <c r="WXQ2" s="995"/>
      <c r="WXR2" s="995"/>
      <c r="WXS2" s="995"/>
      <c r="WXT2" s="995"/>
      <c r="WXU2" s="995"/>
      <c r="WXV2" s="995"/>
      <c r="WXW2" s="995"/>
      <c r="WXX2" s="995"/>
      <c r="WXY2" s="995"/>
      <c r="WXZ2" s="995"/>
      <c r="WYA2" s="995"/>
      <c r="WYB2" s="995"/>
      <c r="WYC2" s="995"/>
      <c r="WYD2" s="995"/>
      <c r="WYE2" s="995"/>
      <c r="WYF2" s="995"/>
      <c r="WYG2" s="995"/>
      <c r="WYH2" s="995"/>
      <c r="WYI2" s="995"/>
      <c r="WYJ2" s="995"/>
      <c r="WYK2" s="995"/>
      <c r="WYL2" s="995"/>
      <c r="WYM2" s="995"/>
      <c r="WYN2" s="995"/>
      <c r="WYO2" s="995"/>
      <c r="WYP2" s="995"/>
      <c r="WYQ2" s="995"/>
      <c r="WYR2" s="995"/>
      <c r="WYS2" s="995"/>
      <c r="WYT2" s="995"/>
      <c r="WYU2" s="995"/>
      <c r="WYV2" s="995"/>
      <c r="WYW2" s="995"/>
      <c r="WYX2" s="995"/>
      <c r="WYY2" s="995"/>
      <c r="WYZ2" s="995"/>
      <c r="WZA2" s="995"/>
      <c r="WZB2" s="995"/>
      <c r="WZC2" s="995"/>
      <c r="WZD2" s="995"/>
      <c r="WZE2" s="995"/>
      <c r="WZF2" s="995"/>
      <c r="WZG2" s="995"/>
      <c r="WZH2" s="995"/>
      <c r="WZI2" s="995"/>
      <c r="WZJ2" s="995"/>
      <c r="WZK2" s="995"/>
      <c r="WZL2" s="995"/>
      <c r="WZM2" s="995"/>
      <c r="WZN2" s="995"/>
      <c r="WZO2" s="995"/>
      <c r="WZP2" s="995"/>
      <c r="WZQ2" s="995"/>
      <c r="WZR2" s="995"/>
      <c r="WZS2" s="995"/>
      <c r="WZT2" s="995"/>
      <c r="WZU2" s="995"/>
      <c r="WZV2" s="995"/>
      <c r="WZW2" s="995"/>
      <c r="WZX2" s="995"/>
      <c r="WZY2" s="995"/>
      <c r="WZZ2" s="995"/>
      <c r="XAA2" s="995"/>
      <c r="XAB2" s="995"/>
      <c r="XAC2" s="995"/>
      <c r="XAD2" s="995"/>
      <c r="XAE2" s="995"/>
      <c r="XAF2" s="995"/>
      <c r="XAG2" s="995"/>
      <c r="XAH2" s="995"/>
      <c r="XAI2" s="995"/>
      <c r="XAJ2" s="995"/>
      <c r="XAK2" s="995"/>
      <c r="XAL2" s="995"/>
      <c r="XAM2" s="995"/>
      <c r="XAN2" s="995"/>
      <c r="XAO2" s="995"/>
      <c r="XAP2" s="995"/>
      <c r="XAQ2" s="995"/>
      <c r="XAR2" s="995"/>
      <c r="XAS2" s="995"/>
      <c r="XAT2" s="995"/>
      <c r="XAU2" s="995"/>
      <c r="XAV2" s="995"/>
      <c r="XAW2" s="995"/>
      <c r="XAX2" s="995"/>
      <c r="XAY2" s="995"/>
      <c r="XAZ2" s="995"/>
      <c r="XBA2" s="995"/>
      <c r="XBB2" s="995"/>
      <c r="XBC2" s="995"/>
      <c r="XBD2" s="995"/>
      <c r="XBE2" s="995"/>
      <c r="XBF2" s="995"/>
      <c r="XBG2" s="995"/>
      <c r="XBH2" s="995"/>
      <c r="XBI2" s="995"/>
      <c r="XBJ2" s="995"/>
      <c r="XBK2" s="995"/>
      <c r="XBL2" s="995"/>
      <c r="XBM2" s="995"/>
      <c r="XBN2" s="995"/>
      <c r="XBO2" s="995"/>
      <c r="XBP2" s="995"/>
      <c r="XBQ2" s="995"/>
      <c r="XBR2" s="995"/>
      <c r="XBS2" s="995"/>
      <c r="XBT2" s="995"/>
      <c r="XBU2" s="995"/>
      <c r="XBV2" s="995"/>
      <c r="XBW2" s="995"/>
      <c r="XBX2" s="995"/>
      <c r="XBY2" s="995"/>
      <c r="XBZ2" s="995"/>
      <c r="XCA2" s="995"/>
      <c r="XCB2" s="995"/>
      <c r="XCC2" s="995"/>
      <c r="XCD2" s="995"/>
      <c r="XCE2" s="995"/>
      <c r="XCF2" s="995"/>
      <c r="XCG2" s="995"/>
      <c r="XCH2" s="995"/>
      <c r="XCI2" s="995"/>
      <c r="XCJ2" s="995"/>
      <c r="XCK2" s="995"/>
      <c r="XCL2" s="995"/>
      <c r="XCM2" s="995"/>
      <c r="XCN2" s="995"/>
      <c r="XCO2" s="995"/>
      <c r="XCP2" s="995"/>
      <c r="XCQ2" s="995"/>
      <c r="XCR2" s="995"/>
      <c r="XCS2" s="995"/>
      <c r="XCT2" s="995"/>
      <c r="XCU2" s="995"/>
      <c r="XCV2" s="995"/>
      <c r="XCW2" s="995"/>
      <c r="XCX2" s="995"/>
      <c r="XCY2" s="995"/>
      <c r="XCZ2" s="995"/>
      <c r="XDA2" s="995"/>
      <c r="XDB2" s="995"/>
      <c r="XDC2" s="995"/>
      <c r="XDD2" s="995"/>
      <c r="XDE2" s="995"/>
      <c r="XDF2" s="995"/>
      <c r="XDG2" s="995"/>
      <c r="XDH2" s="995"/>
      <c r="XDI2" s="995"/>
      <c r="XDJ2" s="995"/>
      <c r="XDK2" s="995"/>
      <c r="XDL2" s="995"/>
      <c r="XDM2" s="995"/>
      <c r="XDN2" s="995"/>
      <c r="XDO2" s="995"/>
      <c r="XDP2" s="995"/>
      <c r="XDQ2" s="995"/>
      <c r="XDR2" s="995"/>
      <c r="XDS2" s="995"/>
      <c r="XDT2" s="995"/>
      <c r="XDU2" s="995"/>
      <c r="XDV2" s="995"/>
      <c r="XDW2" s="995"/>
      <c r="XDX2" s="995"/>
      <c r="XDY2" s="995"/>
      <c r="XDZ2" s="995"/>
      <c r="XEA2" s="995"/>
      <c r="XEB2" s="995"/>
      <c r="XEC2" s="995"/>
      <c r="XED2" s="995"/>
      <c r="XEE2" s="995"/>
      <c r="XEF2" s="995"/>
      <c r="XEG2" s="995"/>
      <c r="XEH2" s="995"/>
      <c r="XEI2" s="995"/>
      <c r="XEJ2" s="995"/>
      <c r="XEK2" s="995"/>
      <c r="XEL2" s="995"/>
      <c r="XEM2" s="995"/>
      <c r="XEN2" s="995"/>
      <c r="XEO2" s="995"/>
      <c r="XEP2" s="995"/>
      <c r="XEQ2" s="995"/>
      <c r="XER2" s="995"/>
      <c r="XES2" s="995"/>
      <c r="XET2" s="995"/>
      <c r="XEU2" s="995"/>
      <c r="XEV2" s="995"/>
      <c r="XEW2" s="995"/>
      <c r="XEX2" s="995"/>
      <c r="XEY2" s="995"/>
      <c r="XEZ2" s="995"/>
      <c r="XFA2" s="995"/>
      <c r="XFB2" s="995"/>
      <c r="XFC2" s="995"/>
      <c r="XFD2" s="995"/>
    </row>
    <row r="3" spans="1:16384" s="654" customFormat="1" ht="21" x14ac:dyDescent="0.65">
      <c r="A3" s="586" t="s">
        <v>20</v>
      </c>
      <c r="B3" s="585" t="str">
        <f>Bedrijfswaardes!C11</f>
        <v>ABU</v>
      </c>
      <c r="C3" s="995"/>
      <c r="D3" s="995"/>
      <c r="E3" s="995"/>
      <c r="F3" s="995"/>
      <c r="G3" s="995"/>
      <c r="H3" s="995"/>
      <c r="I3" s="995"/>
      <c r="J3" s="995"/>
      <c r="K3" s="995"/>
      <c r="L3" s="995"/>
      <c r="M3" s="995"/>
      <c r="N3" s="995"/>
      <c r="O3" s="995"/>
      <c r="P3" s="995"/>
      <c r="Q3" s="995"/>
      <c r="R3" s="995"/>
      <c r="S3" s="995"/>
      <c r="T3" s="995"/>
      <c r="U3" s="995"/>
      <c r="V3" s="995"/>
      <c r="W3" s="995"/>
      <c r="X3" s="995"/>
      <c r="Y3" s="995"/>
      <c r="Z3" s="995"/>
      <c r="AA3" s="995"/>
      <c r="AB3" s="995"/>
      <c r="AC3" s="995"/>
      <c r="AD3" s="995"/>
      <c r="AE3" s="995"/>
      <c r="AF3" s="995"/>
      <c r="AG3" s="995"/>
      <c r="AH3" s="995"/>
      <c r="AI3" s="995"/>
      <c r="AJ3" s="995"/>
      <c r="AK3" s="995"/>
      <c r="AL3" s="995"/>
      <c r="AM3" s="995"/>
      <c r="AN3" s="995"/>
      <c r="AO3" s="995"/>
      <c r="AP3" s="995"/>
      <c r="AQ3" s="995"/>
      <c r="AR3" s="995"/>
      <c r="AS3" s="995"/>
      <c r="AT3" s="995"/>
      <c r="AU3" s="995"/>
      <c r="AV3" s="995"/>
      <c r="AW3" s="995"/>
      <c r="AX3" s="995"/>
      <c r="AY3" s="995"/>
      <c r="AZ3" s="995"/>
      <c r="BA3" s="995"/>
      <c r="BB3" s="995"/>
      <c r="BC3" s="995"/>
      <c r="BD3" s="995"/>
      <c r="BE3" s="995"/>
      <c r="BF3" s="995"/>
      <c r="BG3" s="995"/>
      <c r="BH3" s="995"/>
      <c r="BI3" s="995"/>
      <c r="BJ3" s="995"/>
      <c r="BK3" s="995"/>
      <c r="BL3" s="995"/>
      <c r="BM3" s="995"/>
      <c r="BN3" s="995"/>
      <c r="BO3" s="995"/>
      <c r="BP3" s="995"/>
      <c r="BQ3" s="995"/>
      <c r="BR3" s="995"/>
      <c r="BS3" s="995"/>
      <c r="BT3" s="995"/>
      <c r="BU3" s="995"/>
      <c r="BV3" s="995"/>
      <c r="BW3" s="995"/>
      <c r="BX3" s="995"/>
      <c r="BY3" s="995"/>
      <c r="BZ3" s="995"/>
      <c r="CA3" s="995"/>
      <c r="CB3" s="995"/>
      <c r="CC3" s="995"/>
      <c r="CD3" s="995"/>
      <c r="CE3" s="995"/>
      <c r="CF3" s="995"/>
      <c r="CG3" s="995"/>
      <c r="CH3" s="995"/>
      <c r="CI3" s="995"/>
      <c r="CJ3" s="995"/>
      <c r="CK3" s="995"/>
      <c r="CL3" s="995"/>
      <c r="CM3" s="995"/>
      <c r="CN3" s="995"/>
      <c r="CO3" s="995"/>
      <c r="CP3" s="995"/>
      <c r="CQ3" s="995"/>
      <c r="CR3" s="995"/>
      <c r="CS3" s="995"/>
      <c r="CT3" s="995"/>
      <c r="CU3" s="995"/>
      <c r="CV3" s="995"/>
      <c r="CW3" s="995"/>
      <c r="CX3" s="995"/>
      <c r="CY3" s="995"/>
      <c r="CZ3" s="995"/>
      <c r="DA3" s="995"/>
      <c r="DB3" s="995"/>
      <c r="DC3" s="995"/>
      <c r="DD3" s="995"/>
      <c r="DE3" s="995"/>
      <c r="DF3" s="995"/>
      <c r="DG3" s="995"/>
      <c r="DH3" s="995"/>
      <c r="DI3" s="995"/>
      <c r="DJ3" s="995"/>
      <c r="DK3" s="995"/>
      <c r="DL3" s="995"/>
      <c r="DM3" s="995"/>
      <c r="DN3" s="995"/>
      <c r="DO3" s="995"/>
      <c r="DP3" s="995"/>
      <c r="DQ3" s="995"/>
      <c r="DR3" s="995"/>
      <c r="DS3" s="995"/>
      <c r="DT3" s="995"/>
      <c r="DU3" s="995"/>
      <c r="DV3" s="995"/>
      <c r="DW3" s="995"/>
      <c r="DX3" s="995"/>
      <c r="DY3" s="995"/>
      <c r="DZ3" s="995"/>
      <c r="EA3" s="995"/>
      <c r="EB3" s="995"/>
      <c r="EC3" s="995"/>
      <c r="ED3" s="995"/>
      <c r="EE3" s="995"/>
      <c r="EF3" s="995"/>
      <c r="EG3" s="995"/>
      <c r="EH3" s="995"/>
      <c r="EI3" s="995"/>
      <c r="EJ3" s="995"/>
      <c r="EK3" s="995"/>
      <c r="EL3" s="995"/>
      <c r="EM3" s="995"/>
      <c r="EN3" s="995"/>
      <c r="EO3" s="995"/>
      <c r="EP3" s="995"/>
      <c r="EQ3" s="995"/>
      <c r="ER3" s="995"/>
      <c r="ES3" s="995"/>
      <c r="ET3" s="995"/>
      <c r="EU3" s="995"/>
      <c r="EV3" s="995"/>
      <c r="EW3" s="995"/>
      <c r="EX3" s="995"/>
      <c r="EY3" s="995"/>
      <c r="EZ3" s="995"/>
      <c r="FA3" s="995"/>
      <c r="FB3" s="995"/>
      <c r="FC3" s="995"/>
      <c r="FD3" s="995"/>
      <c r="FE3" s="995"/>
      <c r="FF3" s="995"/>
      <c r="FG3" s="995"/>
      <c r="FH3" s="995"/>
      <c r="FI3" s="995"/>
      <c r="FJ3" s="995"/>
      <c r="FK3" s="995"/>
      <c r="FL3" s="995"/>
      <c r="FM3" s="995"/>
      <c r="FN3" s="995"/>
      <c r="FO3" s="995"/>
      <c r="FP3" s="995"/>
      <c r="FQ3" s="995"/>
      <c r="FR3" s="995"/>
      <c r="FS3" s="995"/>
      <c r="FT3" s="995"/>
      <c r="FU3" s="995"/>
      <c r="FV3" s="995"/>
      <c r="FW3" s="995"/>
      <c r="FX3" s="995"/>
      <c r="FY3" s="995"/>
      <c r="FZ3" s="995"/>
      <c r="GA3" s="995"/>
      <c r="GB3" s="995"/>
      <c r="GC3" s="995"/>
      <c r="GD3" s="995"/>
      <c r="GE3" s="995"/>
      <c r="GF3" s="995"/>
      <c r="GG3" s="995"/>
      <c r="GH3" s="995"/>
      <c r="GI3" s="995"/>
      <c r="GJ3" s="995"/>
      <c r="GK3" s="995"/>
      <c r="GL3" s="995"/>
      <c r="GM3" s="995"/>
      <c r="GN3" s="995"/>
      <c r="GO3" s="995"/>
      <c r="GP3" s="995"/>
      <c r="GQ3" s="995"/>
      <c r="GR3" s="995"/>
      <c r="GS3" s="995"/>
      <c r="GT3" s="995"/>
      <c r="GU3" s="995"/>
      <c r="GV3" s="995"/>
      <c r="GW3" s="995"/>
      <c r="GX3" s="995"/>
      <c r="GY3" s="995"/>
      <c r="GZ3" s="995"/>
      <c r="HA3" s="995"/>
      <c r="HB3" s="995"/>
      <c r="HC3" s="995"/>
      <c r="HD3" s="995"/>
      <c r="HE3" s="995"/>
      <c r="HF3" s="995"/>
      <c r="HG3" s="995"/>
      <c r="HH3" s="995"/>
      <c r="HI3" s="995"/>
      <c r="HJ3" s="995"/>
      <c r="HK3" s="995"/>
      <c r="HL3" s="995"/>
      <c r="HM3" s="995"/>
      <c r="HN3" s="995"/>
      <c r="HO3" s="995"/>
      <c r="HP3" s="995"/>
      <c r="HQ3" s="995"/>
      <c r="HR3" s="995"/>
      <c r="HS3" s="995"/>
      <c r="HT3" s="995"/>
      <c r="HU3" s="995"/>
      <c r="HV3" s="995"/>
      <c r="HW3" s="995"/>
      <c r="HX3" s="995"/>
      <c r="HY3" s="995"/>
      <c r="HZ3" s="995"/>
      <c r="IA3" s="995"/>
      <c r="IB3" s="995"/>
      <c r="IC3" s="995"/>
      <c r="ID3" s="995"/>
      <c r="IE3" s="995"/>
      <c r="IF3" s="995"/>
      <c r="IG3" s="995"/>
      <c r="IH3" s="995"/>
      <c r="II3" s="995"/>
      <c r="IJ3" s="995"/>
      <c r="IK3" s="995"/>
      <c r="IL3" s="995"/>
      <c r="IM3" s="995"/>
      <c r="IN3" s="995"/>
      <c r="IO3" s="995"/>
      <c r="IP3" s="995"/>
      <c r="IQ3" s="995"/>
      <c r="IR3" s="995"/>
      <c r="IS3" s="995"/>
      <c r="IT3" s="995"/>
      <c r="IU3" s="995"/>
      <c r="IV3" s="995"/>
      <c r="IW3" s="995"/>
      <c r="IX3" s="995"/>
      <c r="IY3" s="995"/>
      <c r="IZ3" s="995"/>
      <c r="JA3" s="995"/>
      <c r="JB3" s="995"/>
      <c r="JC3" s="995"/>
      <c r="JD3" s="995"/>
      <c r="JE3" s="995"/>
      <c r="JF3" s="995"/>
      <c r="JG3" s="995"/>
      <c r="JH3" s="995"/>
      <c r="JI3" s="995"/>
      <c r="JJ3" s="995"/>
      <c r="JK3" s="995"/>
      <c r="JL3" s="995"/>
      <c r="JM3" s="995"/>
      <c r="JN3" s="995"/>
      <c r="JO3" s="995"/>
      <c r="JP3" s="995"/>
      <c r="JQ3" s="995"/>
      <c r="JR3" s="995"/>
      <c r="JS3" s="995"/>
      <c r="JT3" s="995"/>
      <c r="JU3" s="995"/>
      <c r="JV3" s="995"/>
      <c r="JW3" s="995"/>
      <c r="JX3" s="995"/>
      <c r="JY3" s="995"/>
      <c r="JZ3" s="995"/>
      <c r="KA3" s="995"/>
      <c r="KB3" s="995"/>
      <c r="KC3" s="995"/>
      <c r="KD3" s="995"/>
      <c r="KE3" s="995"/>
      <c r="KF3" s="995"/>
      <c r="KG3" s="995"/>
      <c r="KH3" s="995"/>
      <c r="KI3" s="995"/>
      <c r="KJ3" s="995"/>
      <c r="KK3" s="995"/>
      <c r="KL3" s="995"/>
      <c r="KM3" s="995"/>
      <c r="KN3" s="995"/>
      <c r="KO3" s="995"/>
      <c r="KP3" s="995"/>
      <c r="KQ3" s="995"/>
      <c r="KR3" s="995"/>
      <c r="KS3" s="995"/>
      <c r="KT3" s="995"/>
      <c r="KU3" s="995"/>
      <c r="KV3" s="995"/>
      <c r="KW3" s="995"/>
      <c r="KX3" s="995"/>
      <c r="KY3" s="995"/>
      <c r="KZ3" s="995"/>
      <c r="LA3" s="995"/>
      <c r="LB3" s="995"/>
      <c r="LC3" s="995"/>
      <c r="LD3" s="995"/>
      <c r="LE3" s="995"/>
      <c r="LF3" s="995"/>
      <c r="LG3" s="995"/>
      <c r="LH3" s="995"/>
      <c r="LI3" s="995"/>
      <c r="LJ3" s="995"/>
      <c r="LK3" s="995"/>
      <c r="LL3" s="995"/>
      <c r="LM3" s="995"/>
      <c r="LN3" s="995"/>
      <c r="LO3" s="995"/>
      <c r="LP3" s="995"/>
      <c r="LQ3" s="995"/>
      <c r="LR3" s="995"/>
      <c r="LS3" s="995"/>
      <c r="LT3" s="995"/>
      <c r="LU3" s="995"/>
      <c r="LV3" s="995"/>
      <c r="LW3" s="995"/>
      <c r="LX3" s="995"/>
      <c r="LY3" s="995"/>
      <c r="LZ3" s="995"/>
      <c r="MA3" s="995"/>
      <c r="MB3" s="995"/>
      <c r="MC3" s="995"/>
      <c r="MD3" s="995"/>
      <c r="ME3" s="995"/>
      <c r="MF3" s="995"/>
      <c r="MG3" s="995"/>
      <c r="MH3" s="995"/>
      <c r="MI3" s="995"/>
      <c r="MJ3" s="995"/>
      <c r="MK3" s="995"/>
      <c r="ML3" s="995"/>
      <c r="MM3" s="995"/>
      <c r="MN3" s="995"/>
      <c r="MO3" s="995"/>
      <c r="MP3" s="995"/>
      <c r="MQ3" s="995"/>
      <c r="MR3" s="995"/>
      <c r="MS3" s="995"/>
      <c r="MT3" s="995"/>
      <c r="MU3" s="995"/>
      <c r="MV3" s="995"/>
      <c r="MW3" s="995"/>
      <c r="MX3" s="995"/>
      <c r="MY3" s="995"/>
      <c r="MZ3" s="995"/>
      <c r="NA3" s="995"/>
      <c r="NB3" s="995"/>
      <c r="NC3" s="995"/>
      <c r="ND3" s="995"/>
      <c r="NE3" s="995"/>
      <c r="NF3" s="995"/>
      <c r="NG3" s="995"/>
      <c r="NH3" s="995"/>
      <c r="NI3" s="995"/>
      <c r="NJ3" s="995"/>
      <c r="NK3" s="995"/>
      <c r="NL3" s="995"/>
      <c r="NM3" s="995"/>
      <c r="NN3" s="995"/>
      <c r="NO3" s="995"/>
      <c r="NP3" s="995"/>
      <c r="NQ3" s="995"/>
      <c r="NR3" s="995"/>
      <c r="NS3" s="995"/>
      <c r="NT3" s="995"/>
      <c r="NU3" s="995"/>
      <c r="NV3" s="995"/>
      <c r="NW3" s="995"/>
      <c r="NX3" s="995"/>
      <c r="NY3" s="995"/>
      <c r="NZ3" s="995"/>
      <c r="OA3" s="995"/>
      <c r="OB3" s="995"/>
      <c r="OC3" s="995"/>
      <c r="OD3" s="995"/>
      <c r="OE3" s="995"/>
      <c r="OF3" s="995"/>
      <c r="OG3" s="995"/>
      <c r="OH3" s="995"/>
      <c r="OI3" s="995"/>
      <c r="OJ3" s="995"/>
      <c r="OK3" s="995"/>
      <c r="OL3" s="995"/>
      <c r="OM3" s="995"/>
      <c r="ON3" s="995"/>
      <c r="OO3" s="995"/>
      <c r="OP3" s="995"/>
      <c r="OQ3" s="995"/>
      <c r="OR3" s="995"/>
      <c r="OS3" s="995"/>
      <c r="OT3" s="995"/>
      <c r="OU3" s="995"/>
      <c r="OV3" s="995"/>
      <c r="OW3" s="995"/>
      <c r="OX3" s="995"/>
      <c r="OY3" s="995"/>
      <c r="OZ3" s="995"/>
      <c r="PA3" s="995"/>
      <c r="PB3" s="995"/>
      <c r="PC3" s="995"/>
      <c r="PD3" s="995"/>
      <c r="PE3" s="995"/>
      <c r="PF3" s="995"/>
      <c r="PG3" s="995"/>
      <c r="PH3" s="995"/>
      <c r="PI3" s="995"/>
      <c r="PJ3" s="995"/>
      <c r="PK3" s="995"/>
      <c r="PL3" s="995"/>
      <c r="PM3" s="995"/>
      <c r="PN3" s="995"/>
      <c r="PO3" s="995"/>
      <c r="PP3" s="995"/>
      <c r="PQ3" s="995"/>
      <c r="PR3" s="995"/>
      <c r="PS3" s="995"/>
      <c r="PT3" s="995"/>
      <c r="PU3" s="995"/>
      <c r="PV3" s="995"/>
      <c r="PW3" s="995"/>
      <c r="PX3" s="995"/>
      <c r="PY3" s="995"/>
      <c r="PZ3" s="995"/>
      <c r="QA3" s="995"/>
      <c r="QB3" s="995"/>
      <c r="QC3" s="995"/>
      <c r="QD3" s="995"/>
      <c r="QE3" s="995"/>
      <c r="QF3" s="995"/>
      <c r="QG3" s="995"/>
      <c r="QH3" s="995"/>
      <c r="QI3" s="995"/>
      <c r="QJ3" s="995"/>
      <c r="QK3" s="995"/>
      <c r="QL3" s="995"/>
      <c r="QM3" s="995"/>
      <c r="QN3" s="995"/>
      <c r="QO3" s="995"/>
      <c r="QP3" s="995"/>
      <c r="QQ3" s="995"/>
      <c r="QR3" s="995"/>
      <c r="QS3" s="995"/>
      <c r="QT3" s="995"/>
      <c r="QU3" s="995"/>
      <c r="QV3" s="995"/>
      <c r="QW3" s="995"/>
      <c r="QX3" s="995"/>
      <c r="QY3" s="995"/>
      <c r="QZ3" s="995"/>
      <c r="RA3" s="995"/>
      <c r="RB3" s="995"/>
      <c r="RC3" s="995"/>
      <c r="RD3" s="995"/>
      <c r="RE3" s="995"/>
      <c r="RF3" s="995"/>
      <c r="RG3" s="995"/>
      <c r="RH3" s="995"/>
      <c r="RI3" s="995"/>
      <c r="RJ3" s="995"/>
      <c r="RK3" s="995"/>
      <c r="RL3" s="995"/>
      <c r="RM3" s="995"/>
      <c r="RN3" s="995"/>
      <c r="RO3" s="995"/>
      <c r="RP3" s="995"/>
      <c r="RQ3" s="995"/>
      <c r="RR3" s="995"/>
      <c r="RS3" s="995"/>
      <c r="RT3" s="995"/>
      <c r="RU3" s="995"/>
      <c r="RV3" s="995"/>
      <c r="RW3" s="995"/>
      <c r="RX3" s="995"/>
      <c r="RY3" s="995"/>
      <c r="RZ3" s="995"/>
      <c r="SA3" s="995"/>
      <c r="SB3" s="995"/>
      <c r="SC3" s="995"/>
      <c r="SD3" s="995"/>
      <c r="SE3" s="995"/>
      <c r="SF3" s="995"/>
      <c r="SG3" s="995"/>
      <c r="SH3" s="995"/>
      <c r="SI3" s="995"/>
      <c r="SJ3" s="995"/>
      <c r="SK3" s="995"/>
      <c r="SL3" s="995"/>
      <c r="SM3" s="995"/>
      <c r="SN3" s="995"/>
      <c r="SO3" s="995"/>
      <c r="SP3" s="995"/>
      <c r="SQ3" s="995"/>
      <c r="SR3" s="995"/>
      <c r="SS3" s="995"/>
      <c r="ST3" s="995"/>
      <c r="SU3" s="995"/>
      <c r="SV3" s="995"/>
      <c r="SW3" s="995"/>
      <c r="SX3" s="995"/>
      <c r="SY3" s="995"/>
      <c r="SZ3" s="995"/>
      <c r="TA3" s="995"/>
      <c r="TB3" s="995"/>
      <c r="TC3" s="995"/>
      <c r="TD3" s="995"/>
      <c r="TE3" s="995"/>
      <c r="TF3" s="995"/>
      <c r="TG3" s="995"/>
      <c r="TH3" s="995"/>
      <c r="TI3" s="995"/>
      <c r="TJ3" s="995"/>
      <c r="TK3" s="995"/>
      <c r="TL3" s="995"/>
      <c r="TM3" s="995"/>
      <c r="TN3" s="995"/>
      <c r="TO3" s="995"/>
      <c r="TP3" s="995"/>
      <c r="TQ3" s="995"/>
      <c r="TR3" s="995"/>
      <c r="TS3" s="995"/>
      <c r="TT3" s="995"/>
      <c r="TU3" s="995"/>
      <c r="TV3" s="995"/>
      <c r="TW3" s="995"/>
      <c r="TX3" s="995"/>
      <c r="TY3" s="995"/>
      <c r="TZ3" s="995"/>
      <c r="UA3" s="995"/>
      <c r="UB3" s="995"/>
      <c r="UC3" s="995"/>
      <c r="UD3" s="995"/>
      <c r="UE3" s="995"/>
      <c r="UF3" s="995"/>
      <c r="UG3" s="995"/>
      <c r="UH3" s="995"/>
      <c r="UI3" s="995"/>
      <c r="UJ3" s="995"/>
      <c r="UK3" s="995"/>
      <c r="UL3" s="995"/>
      <c r="UM3" s="995"/>
      <c r="UN3" s="995"/>
      <c r="UO3" s="995"/>
      <c r="UP3" s="995"/>
      <c r="UQ3" s="995"/>
      <c r="UR3" s="995"/>
      <c r="US3" s="995"/>
      <c r="UT3" s="995"/>
      <c r="UU3" s="995"/>
      <c r="UV3" s="995"/>
      <c r="UW3" s="995"/>
      <c r="UX3" s="995"/>
      <c r="UY3" s="995"/>
      <c r="UZ3" s="995"/>
      <c r="VA3" s="995"/>
      <c r="VB3" s="995"/>
      <c r="VC3" s="995"/>
      <c r="VD3" s="995"/>
      <c r="VE3" s="995"/>
      <c r="VF3" s="995"/>
      <c r="VG3" s="995"/>
      <c r="VH3" s="995"/>
      <c r="VI3" s="995"/>
      <c r="VJ3" s="995"/>
      <c r="VK3" s="995"/>
      <c r="VL3" s="995"/>
      <c r="VM3" s="995"/>
      <c r="VN3" s="995"/>
      <c r="VO3" s="995"/>
      <c r="VP3" s="995"/>
      <c r="VQ3" s="995"/>
      <c r="VR3" s="995"/>
      <c r="VS3" s="995"/>
      <c r="VT3" s="995"/>
      <c r="VU3" s="995"/>
      <c r="VV3" s="995"/>
      <c r="VW3" s="995"/>
      <c r="VX3" s="995"/>
      <c r="VY3" s="995"/>
      <c r="VZ3" s="995"/>
      <c r="WA3" s="995"/>
      <c r="WB3" s="995"/>
      <c r="WC3" s="995"/>
      <c r="WD3" s="995"/>
      <c r="WE3" s="995"/>
      <c r="WF3" s="995"/>
      <c r="WG3" s="995"/>
      <c r="WH3" s="995"/>
      <c r="WI3" s="995"/>
      <c r="WJ3" s="995"/>
      <c r="WK3" s="995"/>
      <c r="WL3" s="995"/>
      <c r="WM3" s="995"/>
      <c r="WN3" s="995"/>
      <c r="WO3" s="995"/>
      <c r="WP3" s="995"/>
      <c r="WQ3" s="995"/>
      <c r="WR3" s="995"/>
      <c r="WS3" s="995"/>
      <c r="WT3" s="995"/>
      <c r="WU3" s="995"/>
      <c r="WV3" s="995"/>
      <c r="WW3" s="995"/>
      <c r="WX3" s="995"/>
      <c r="WY3" s="995"/>
      <c r="WZ3" s="995"/>
      <c r="XA3" s="995"/>
      <c r="XB3" s="995"/>
      <c r="XC3" s="995"/>
      <c r="XD3" s="995"/>
      <c r="XE3" s="995"/>
      <c r="XF3" s="995"/>
      <c r="XG3" s="995"/>
      <c r="XH3" s="995"/>
      <c r="XI3" s="995"/>
      <c r="XJ3" s="995"/>
      <c r="XK3" s="995"/>
      <c r="XL3" s="995"/>
      <c r="XM3" s="995"/>
      <c r="XN3" s="995"/>
      <c r="XO3" s="995"/>
      <c r="XP3" s="995"/>
      <c r="XQ3" s="995"/>
      <c r="XR3" s="995"/>
      <c r="XS3" s="995"/>
      <c r="XT3" s="995"/>
      <c r="XU3" s="995"/>
      <c r="XV3" s="995"/>
      <c r="XW3" s="995"/>
      <c r="XX3" s="995"/>
      <c r="XY3" s="995"/>
      <c r="XZ3" s="995"/>
      <c r="YA3" s="995"/>
      <c r="YB3" s="995"/>
      <c r="YC3" s="995"/>
      <c r="YD3" s="995"/>
      <c r="YE3" s="995"/>
      <c r="YF3" s="995"/>
      <c r="YG3" s="995"/>
      <c r="YH3" s="995"/>
      <c r="YI3" s="995"/>
      <c r="YJ3" s="995"/>
      <c r="YK3" s="995"/>
      <c r="YL3" s="995"/>
      <c r="YM3" s="995"/>
      <c r="YN3" s="995"/>
      <c r="YO3" s="995"/>
      <c r="YP3" s="995"/>
      <c r="YQ3" s="995"/>
      <c r="YR3" s="995"/>
      <c r="YS3" s="995"/>
      <c r="YT3" s="995"/>
      <c r="YU3" s="995"/>
      <c r="YV3" s="995"/>
      <c r="YW3" s="995"/>
      <c r="YX3" s="995"/>
      <c r="YY3" s="995"/>
      <c r="YZ3" s="995"/>
      <c r="ZA3" s="995"/>
      <c r="ZB3" s="995"/>
      <c r="ZC3" s="995"/>
      <c r="ZD3" s="995"/>
      <c r="ZE3" s="995"/>
      <c r="ZF3" s="995"/>
      <c r="ZG3" s="995"/>
      <c r="ZH3" s="995"/>
      <c r="ZI3" s="995"/>
      <c r="ZJ3" s="995"/>
      <c r="ZK3" s="995"/>
      <c r="ZL3" s="995"/>
      <c r="ZM3" s="995"/>
      <c r="ZN3" s="995"/>
      <c r="ZO3" s="995"/>
      <c r="ZP3" s="995"/>
      <c r="ZQ3" s="995"/>
      <c r="ZR3" s="995"/>
      <c r="ZS3" s="995"/>
      <c r="ZT3" s="995"/>
      <c r="ZU3" s="995"/>
      <c r="ZV3" s="995"/>
      <c r="ZW3" s="995"/>
      <c r="ZX3" s="995"/>
      <c r="ZY3" s="995"/>
      <c r="ZZ3" s="995"/>
      <c r="AAA3" s="995"/>
      <c r="AAB3" s="995"/>
      <c r="AAC3" s="995"/>
      <c r="AAD3" s="995"/>
      <c r="AAE3" s="995"/>
      <c r="AAF3" s="995"/>
      <c r="AAG3" s="995"/>
      <c r="AAH3" s="995"/>
      <c r="AAI3" s="995"/>
      <c r="AAJ3" s="995"/>
      <c r="AAK3" s="995"/>
      <c r="AAL3" s="995"/>
      <c r="AAM3" s="995"/>
      <c r="AAN3" s="995"/>
      <c r="AAO3" s="995"/>
      <c r="AAP3" s="995"/>
      <c r="AAQ3" s="995"/>
      <c r="AAR3" s="995"/>
      <c r="AAS3" s="995"/>
      <c r="AAT3" s="995"/>
      <c r="AAU3" s="995"/>
      <c r="AAV3" s="995"/>
      <c r="AAW3" s="995"/>
      <c r="AAX3" s="995"/>
      <c r="AAY3" s="995"/>
      <c r="AAZ3" s="995"/>
      <c r="ABA3" s="995"/>
      <c r="ABB3" s="995"/>
      <c r="ABC3" s="995"/>
      <c r="ABD3" s="995"/>
      <c r="ABE3" s="995"/>
      <c r="ABF3" s="995"/>
      <c r="ABG3" s="995"/>
      <c r="ABH3" s="995"/>
      <c r="ABI3" s="995"/>
      <c r="ABJ3" s="995"/>
      <c r="ABK3" s="995"/>
      <c r="ABL3" s="995"/>
      <c r="ABM3" s="995"/>
      <c r="ABN3" s="995"/>
      <c r="ABO3" s="995"/>
      <c r="ABP3" s="995"/>
      <c r="ABQ3" s="995"/>
      <c r="ABR3" s="995"/>
      <c r="ABS3" s="995"/>
      <c r="ABT3" s="995"/>
      <c r="ABU3" s="995"/>
      <c r="ABV3" s="995"/>
      <c r="ABW3" s="995"/>
      <c r="ABX3" s="995"/>
      <c r="ABY3" s="995"/>
      <c r="ABZ3" s="995"/>
      <c r="ACA3" s="995"/>
      <c r="ACB3" s="995"/>
      <c r="ACC3" s="995"/>
      <c r="ACD3" s="995"/>
      <c r="ACE3" s="995"/>
      <c r="ACF3" s="995"/>
      <c r="ACG3" s="995"/>
      <c r="ACH3" s="995"/>
      <c r="ACI3" s="995"/>
      <c r="ACJ3" s="995"/>
      <c r="ACK3" s="995"/>
      <c r="ACL3" s="995"/>
      <c r="ACM3" s="995"/>
      <c r="ACN3" s="995"/>
      <c r="ACO3" s="995"/>
      <c r="ACP3" s="995"/>
      <c r="ACQ3" s="995"/>
      <c r="ACR3" s="995"/>
      <c r="ACS3" s="995"/>
      <c r="ACT3" s="995"/>
      <c r="ACU3" s="995"/>
      <c r="ACV3" s="995"/>
      <c r="ACW3" s="995"/>
      <c r="ACX3" s="995"/>
      <c r="ACY3" s="995"/>
      <c r="ACZ3" s="995"/>
      <c r="ADA3" s="995"/>
      <c r="ADB3" s="995"/>
      <c r="ADC3" s="995"/>
      <c r="ADD3" s="995"/>
      <c r="ADE3" s="995"/>
      <c r="ADF3" s="995"/>
      <c r="ADG3" s="995"/>
      <c r="ADH3" s="995"/>
      <c r="ADI3" s="995"/>
      <c r="ADJ3" s="995"/>
      <c r="ADK3" s="995"/>
      <c r="ADL3" s="995"/>
      <c r="ADM3" s="995"/>
      <c r="ADN3" s="995"/>
      <c r="ADO3" s="995"/>
      <c r="ADP3" s="995"/>
      <c r="ADQ3" s="995"/>
      <c r="ADR3" s="995"/>
      <c r="ADS3" s="995"/>
      <c r="ADT3" s="995"/>
      <c r="ADU3" s="995"/>
      <c r="ADV3" s="995"/>
      <c r="ADW3" s="995"/>
      <c r="ADX3" s="995"/>
      <c r="ADY3" s="995"/>
      <c r="ADZ3" s="995"/>
      <c r="AEA3" s="995"/>
      <c r="AEB3" s="995"/>
      <c r="AEC3" s="995"/>
      <c r="AED3" s="995"/>
      <c r="AEE3" s="995"/>
      <c r="AEF3" s="995"/>
      <c r="AEG3" s="995"/>
      <c r="AEH3" s="995"/>
      <c r="AEI3" s="995"/>
      <c r="AEJ3" s="995"/>
      <c r="AEK3" s="995"/>
      <c r="AEL3" s="995"/>
      <c r="AEM3" s="995"/>
      <c r="AEN3" s="995"/>
      <c r="AEO3" s="995"/>
      <c r="AEP3" s="995"/>
      <c r="AEQ3" s="995"/>
      <c r="AER3" s="995"/>
      <c r="AES3" s="995"/>
      <c r="AET3" s="995"/>
      <c r="AEU3" s="995"/>
      <c r="AEV3" s="995"/>
      <c r="AEW3" s="995"/>
      <c r="AEX3" s="995"/>
      <c r="AEY3" s="995"/>
      <c r="AEZ3" s="995"/>
      <c r="AFA3" s="995"/>
      <c r="AFB3" s="995"/>
      <c r="AFC3" s="995"/>
      <c r="AFD3" s="995"/>
      <c r="AFE3" s="995"/>
      <c r="AFF3" s="995"/>
      <c r="AFG3" s="995"/>
      <c r="AFH3" s="995"/>
      <c r="AFI3" s="995"/>
      <c r="AFJ3" s="995"/>
      <c r="AFK3" s="995"/>
      <c r="AFL3" s="995"/>
      <c r="AFM3" s="995"/>
      <c r="AFN3" s="995"/>
      <c r="AFO3" s="995"/>
      <c r="AFP3" s="995"/>
      <c r="AFQ3" s="995"/>
      <c r="AFR3" s="995"/>
      <c r="AFS3" s="995"/>
      <c r="AFT3" s="995"/>
      <c r="AFU3" s="995"/>
      <c r="AFV3" s="995"/>
      <c r="AFW3" s="995"/>
      <c r="AFX3" s="995"/>
      <c r="AFY3" s="995"/>
      <c r="AFZ3" s="995"/>
      <c r="AGA3" s="995"/>
      <c r="AGB3" s="995"/>
      <c r="AGC3" s="995"/>
      <c r="AGD3" s="995"/>
      <c r="AGE3" s="995"/>
      <c r="AGF3" s="995"/>
      <c r="AGG3" s="995"/>
      <c r="AGH3" s="995"/>
      <c r="AGI3" s="995"/>
      <c r="AGJ3" s="995"/>
      <c r="AGK3" s="995"/>
      <c r="AGL3" s="995"/>
      <c r="AGM3" s="995"/>
      <c r="AGN3" s="995"/>
      <c r="AGO3" s="995"/>
      <c r="AGP3" s="995"/>
      <c r="AGQ3" s="995"/>
      <c r="AGR3" s="995"/>
      <c r="AGS3" s="995"/>
      <c r="AGT3" s="995"/>
      <c r="AGU3" s="995"/>
      <c r="AGV3" s="995"/>
      <c r="AGW3" s="995"/>
      <c r="AGX3" s="995"/>
      <c r="AGY3" s="995"/>
      <c r="AGZ3" s="995"/>
      <c r="AHA3" s="995"/>
      <c r="AHB3" s="995"/>
      <c r="AHC3" s="995"/>
      <c r="AHD3" s="995"/>
      <c r="AHE3" s="995"/>
      <c r="AHF3" s="995"/>
      <c r="AHG3" s="995"/>
      <c r="AHH3" s="995"/>
      <c r="AHI3" s="995"/>
      <c r="AHJ3" s="995"/>
      <c r="AHK3" s="995"/>
      <c r="AHL3" s="995"/>
      <c r="AHM3" s="995"/>
      <c r="AHN3" s="995"/>
      <c r="AHO3" s="995"/>
      <c r="AHP3" s="995"/>
      <c r="AHQ3" s="995"/>
      <c r="AHR3" s="995"/>
      <c r="AHS3" s="995"/>
      <c r="AHT3" s="995"/>
      <c r="AHU3" s="995"/>
      <c r="AHV3" s="995"/>
      <c r="AHW3" s="995"/>
      <c r="AHX3" s="995"/>
      <c r="AHY3" s="995"/>
      <c r="AHZ3" s="995"/>
      <c r="AIA3" s="995"/>
      <c r="AIB3" s="995"/>
      <c r="AIC3" s="995"/>
      <c r="AID3" s="995"/>
      <c r="AIE3" s="995"/>
      <c r="AIF3" s="995"/>
      <c r="AIG3" s="995"/>
      <c r="AIH3" s="995"/>
      <c r="AII3" s="995"/>
      <c r="AIJ3" s="995"/>
      <c r="AIK3" s="995"/>
      <c r="AIL3" s="995"/>
      <c r="AIM3" s="995"/>
      <c r="AIN3" s="995"/>
      <c r="AIO3" s="995"/>
      <c r="AIP3" s="995"/>
      <c r="AIQ3" s="995"/>
      <c r="AIR3" s="995"/>
      <c r="AIS3" s="995"/>
      <c r="AIT3" s="995"/>
      <c r="AIU3" s="995"/>
      <c r="AIV3" s="995"/>
      <c r="AIW3" s="995"/>
      <c r="AIX3" s="995"/>
      <c r="AIY3" s="995"/>
      <c r="AIZ3" s="995"/>
      <c r="AJA3" s="995"/>
      <c r="AJB3" s="995"/>
      <c r="AJC3" s="995"/>
      <c r="AJD3" s="995"/>
      <c r="AJE3" s="995"/>
      <c r="AJF3" s="995"/>
      <c r="AJG3" s="995"/>
      <c r="AJH3" s="995"/>
      <c r="AJI3" s="995"/>
      <c r="AJJ3" s="995"/>
      <c r="AJK3" s="995"/>
      <c r="AJL3" s="995"/>
      <c r="AJM3" s="995"/>
      <c r="AJN3" s="995"/>
      <c r="AJO3" s="995"/>
      <c r="AJP3" s="995"/>
      <c r="AJQ3" s="995"/>
      <c r="AJR3" s="995"/>
      <c r="AJS3" s="995"/>
      <c r="AJT3" s="995"/>
      <c r="AJU3" s="995"/>
      <c r="AJV3" s="995"/>
      <c r="AJW3" s="995"/>
      <c r="AJX3" s="995"/>
      <c r="AJY3" s="995"/>
      <c r="AJZ3" s="995"/>
      <c r="AKA3" s="995"/>
      <c r="AKB3" s="995"/>
      <c r="AKC3" s="995"/>
      <c r="AKD3" s="995"/>
      <c r="AKE3" s="995"/>
      <c r="AKF3" s="995"/>
      <c r="AKG3" s="995"/>
      <c r="AKH3" s="995"/>
      <c r="AKI3" s="995"/>
      <c r="AKJ3" s="995"/>
      <c r="AKK3" s="995"/>
      <c r="AKL3" s="995"/>
      <c r="AKM3" s="995"/>
      <c r="AKN3" s="995"/>
      <c r="AKO3" s="995"/>
      <c r="AKP3" s="995"/>
      <c r="AKQ3" s="995"/>
      <c r="AKR3" s="995"/>
      <c r="AKS3" s="995"/>
      <c r="AKT3" s="995"/>
      <c r="AKU3" s="995"/>
      <c r="AKV3" s="995"/>
      <c r="AKW3" s="995"/>
      <c r="AKX3" s="995"/>
      <c r="AKY3" s="995"/>
      <c r="AKZ3" s="995"/>
      <c r="ALA3" s="995"/>
      <c r="ALB3" s="995"/>
      <c r="ALC3" s="995"/>
      <c r="ALD3" s="995"/>
      <c r="ALE3" s="995"/>
      <c r="ALF3" s="995"/>
      <c r="ALG3" s="995"/>
      <c r="ALH3" s="995"/>
      <c r="ALI3" s="995"/>
      <c r="ALJ3" s="995"/>
      <c r="ALK3" s="995"/>
      <c r="ALL3" s="995"/>
      <c r="ALM3" s="995"/>
      <c r="ALN3" s="995"/>
      <c r="ALO3" s="995"/>
      <c r="ALP3" s="995"/>
      <c r="ALQ3" s="995"/>
      <c r="ALR3" s="995"/>
      <c r="ALS3" s="995"/>
      <c r="ALT3" s="995"/>
      <c r="ALU3" s="995"/>
      <c r="ALV3" s="995"/>
      <c r="ALW3" s="995"/>
      <c r="ALX3" s="995"/>
      <c r="ALY3" s="995"/>
      <c r="ALZ3" s="995"/>
      <c r="AMA3" s="995"/>
      <c r="AMB3" s="995"/>
      <c r="AMC3" s="995"/>
      <c r="AMD3" s="995"/>
      <c r="AME3" s="995"/>
      <c r="AMF3" s="995"/>
      <c r="AMG3" s="995"/>
      <c r="AMH3" s="995"/>
      <c r="AMI3" s="995"/>
      <c r="AMJ3" s="995"/>
      <c r="AMK3" s="995"/>
      <c r="AML3" s="995"/>
      <c r="AMM3" s="995"/>
      <c r="AMN3" s="995"/>
      <c r="AMO3" s="995"/>
      <c r="AMP3" s="995"/>
      <c r="AMQ3" s="995"/>
      <c r="AMR3" s="995"/>
      <c r="AMS3" s="995"/>
      <c r="AMT3" s="995"/>
      <c r="AMU3" s="995"/>
      <c r="AMV3" s="995"/>
      <c r="AMW3" s="995"/>
      <c r="AMX3" s="995"/>
      <c r="AMY3" s="995"/>
      <c r="AMZ3" s="995"/>
      <c r="ANA3" s="995"/>
      <c r="ANB3" s="995"/>
      <c r="ANC3" s="995"/>
      <c r="AND3" s="995"/>
      <c r="ANE3" s="995"/>
      <c r="ANF3" s="995"/>
      <c r="ANG3" s="995"/>
      <c r="ANH3" s="995"/>
      <c r="ANI3" s="995"/>
      <c r="ANJ3" s="995"/>
      <c r="ANK3" s="995"/>
      <c r="ANL3" s="995"/>
      <c r="ANM3" s="995"/>
      <c r="ANN3" s="995"/>
      <c r="ANO3" s="995"/>
      <c r="ANP3" s="995"/>
      <c r="ANQ3" s="995"/>
      <c r="ANR3" s="995"/>
      <c r="ANS3" s="995"/>
      <c r="ANT3" s="995"/>
      <c r="ANU3" s="995"/>
      <c r="ANV3" s="995"/>
      <c r="ANW3" s="995"/>
      <c r="ANX3" s="995"/>
      <c r="ANY3" s="995"/>
      <c r="ANZ3" s="995"/>
      <c r="AOA3" s="995"/>
      <c r="AOB3" s="995"/>
      <c r="AOC3" s="995"/>
      <c r="AOD3" s="995"/>
      <c r="AOE3" s="995"/>
      <c r="AOF3" s="995"/>
      <c r="AOG3" s="995"/>
      <c r="AOH3" s="995"/>
      <c r="AOI3" s="995"/>
      <c r="AOJ3" s="995"/>
      <c r="AOK3" s="995"/>
      <c r="AOL3" s="995"/>
      <c r="AOM3" s="995"/>
      <c r="AON3" s="995"/>
      <c r="AOO3" s="995"/>
      <c r="AOP3" s="995"/>
      <c r="AOQ3" s="995"/>
      <c r="AOR3" s="995"/>
      <c r="AOS3" s="995"/>
      <c r="AOT3" s="995"/>
      <c r="AOU3" s="995"/>
      <c r="AOV3" s="995"/>
      <c r="AOW3" s="995"/>
      <c r="AOX3" s="995"/>
      <c r="AOY3" s="995"/>
      <c r="AOZ3" s="995"/>
      <c r="APA3" s="995"/>
      <c r="APB3" s="995"/>
      <c r="APC3" s="995"/>
      <c r="APD3" s="995"/>
      <c r="APE3" s="995"/>
      <c r="APF3" s="995"/>
      <c r="APG3" s="995"/>
      <c r="APH3" s="995"/>
      <c r="API3" s="995"/>
      <c r="APJ3" s="995"/>
      <c r="APK3" s="995"/>
      <c r="APL3" s="995"/>
      <c r="APM3" s="995"/>
      <c r="APN3" s="995"/>
      <c r="APO3" s="995"/>
      <c r="APP3" s="995"/>
      <c r="APQ3" s="995"/>
      <c r="APR3" s="995"/>
      <c r="APS3" s="995"/>
      <c r="APT3" s="995"/>
      <c r="APU3" s="995"/>
      <c r="APV3" s="995"/>
      <c r="APW3" s="995"/>
      <c r="APX3" s="995"/>
      <c r="APY3" s="995"/>
      <c r="APZ3" s="995"/>
      <c r="AQA3" s="995"/>
      <c r="AQB3" s="995"/>
      <c r="AQC3" s="995"/>
      <c r="AQD3" s="995"/>
      <c r="AQE3" s="995"/>
      <c r="AQF3" s="995"/>
      <c r="AQG3" s="995"/>
      <c r="AQH3" s="995"/>
      <c r="AQI3" s="995"/>
      <c r="AQJ3" s="995"/>
      <c r="AQK3" s="995"/>
      <c r="AQL3" s="995"/>
      <c r="AQM3" s="995"/>
      <c r="AQN3" s="995"/>
      <c r="AQO3" s="995"/>
      <c r="AQP3" s="995"/>
      <c r="AQQ3" s="995"/>
      <c r="AQR3" s="995"/>
      <c r="AQS3" s="995"/>
      <c r="AQT3" s="995"/>
      <c r="AQU3" s="995"/>
      <c r="AQV3" s="995"/>
      <c r="AQW3" s="995"/>
      <c r="AQX3" s="995"/>
      <c r="AQY3" s="995"/>
      <c r="AQZ3" s="995"/>
      <c r="ARA3" s="995"/>
      <c r="ARB3" s="995"/>
      <c r="ARC3" s="995"/>
      <c r="ARD3" s="995"/>
      <c r="ARE3" s="995"/>
      <c r="ARF3" s="995"/>
      <c r="ARG3" s="995"/>
      <c r="ARH3" s="995"/>
      <c r="ARI3" s="995"/>
      <c r="ARJ3" s="995"/>
      <c r="ARK3" s="995"/>
      <c r="ARL3" s="995"/>
      <c r="ARM3" s="995"/>
      <c r="ARN3" s="995"/>
      <c r="ARO3" s="995"/>
      <c r="ARP3" s="995"/>
      <c r="ARQ3" s="995"/>
      <c r="ARR3" s="995"/>
      <c r="ARS3" s="995"/>
      <c r="ART3" s="995"/>
      <c r="ARU3" s="995"/>
      <c r="ARV3" s="995"/>
      <c r="ARW3" s="995"/>
      <c r="ARX3" s="995"/>
      <c r="ARY3" s="995"/>
      <c r="ARZ3" s="995"/>
      <c r="ASA3" s="995"/>
      <c r="ASB3" s="995"/>
      <c r="ASC3" s="995"/>
      <c r="ASD3" s="995"/>
      <c r="ASE3" s="995"/>
      <c r="ASF3" s="995"/>
      <c r="ASG3" s="995"/>
      <c r="ASH3" s="995"/>
      <c r="ASI3" s="995"/>
      <c r="ASJ3" s="995"/>
      <c r="ASK3" s="995"/>
      <c r="ASL3" s="995"/>
      <c r="ASM3" s="995"/>
      <c r="ASN3" s="995"/>
      <c r="ASO3" s="995"/>
      <c r="ASP3" s="995"/>
      <c r="ASQ3" s="995"/>
      <c r="ASR3" s="995"/>
      <c r="ASS3" s="995"/>
      <c r="AST3" s="995"/>
      <c r="ASU3" s="995"/>
      <c r="ASV3" s="995"/>
      <c r="ASW3" s="995"/>
      <c r="ASX3" s="995"/>
      <c r="ASY3" s="995"/>
      <c r="ASZ3" s="995"/>
      <c r="ATA3" s="995"/>
      <c r="ATB3" s="995"/>
      <c r="ATC3" s="995"/>
      <c r="ATD3" s="995"/>
      <c r="ATE3" s="995"/>
      <c r="ATF3" s="995"/>
      <c r="ATG3" s="995"/>
      <c r="ATH3" s="995"/>
      <c r="ATI3" s="995"/>
      <c r="ATJ3" s="995"/>
      <c r="ATK3" s="995"/>
      <c r="ATL3" s="995"/>
      <c r="ATM3" s="995"/>
      <c r="ATN3" s="995"/>
      <c r="ATO3" s="995"/>
      <c r="ATP3" s="995"/>
      <c r="ATQ3" s="995"/>
      <c r="ATR3" s="995"/>
      <c r="ATS3" s="995"/>
      <c r="ATT3" s="995"/>
      <c r="ATU3" s="995"/>
      <c r="ATV3" s="995"/>
      <c r="ATW3" s="995"/>
      <c r="ATX3" s="995"/>
      <c r="ATY3" s="995"/>
      <c r="ATZ3" s="995"/>
      <c r="AUA3" s="995"/>
      <c r="AUB3" s="995"/>
      <c r="AUC3" s="995"/>
      <c r="AUD3" s="995"/>
      <c r="AUE3" s="995"/>
      <c r="AUF3" s="995"/>
      <c r="AUG3" s="995"/>
      <c r="AUH3" s="995"/>
      <c r="AUI3" s="995"/>
      <c r="AUJ3" s="995"/>
      <c r="AUK3" s="995"/>
      <c r="AUL3" s="995"/>
      <c r="AUM3" s="995"/>
      <c r="AUN3" s="995"/>
      <c r="AUO3" s="995"/>
      <c r="AUP3" s="995"/>
      <c r="AUQ3" s="995"/>
      <c r="AUR3" s="995"/>
      <c r="AUS3" s="995"/>
      <c r="AUT3" s="995"/>
      <c r="AUU3" s="995"/>
      <c r="AUV3" s="995"/>
      <c r="AUW3" s="995"/>
      <c r="AUX3" s="995"/>
      <c r="AUY3" s="995"/>
      <c r="AUZ3" s="995"/>
      <c r="AVA3" s="995"/>
      <c r="AVB3" s="995"/>
      <c r="AVC3" s="995"/>
      <c r="AVD3" s="995"/>
      <c r="AVE3" s="995"/>
      <c r="AVF3" s="995"/>
      <c r="AVG3" s="995"/>
      <c r="AVH3" s="995"/>
      <c r="AVI3" s="995"/>
      <c r="AVJ3" s="995"/>
      <c r="AVK3" s="995"/>
      <c r="AVL3" s="995"/>
      <c r="AVM3" s="995"/>
      <c r="AVN3" s="995"/>
      <c r="AVO3" s="995"/>
      <c r="AVP3" s="995"/>
      <c r="AVQ3" s="995"/>
      <c r="AVR3" s="995"/>
      <c r="AVS3" s="995"/>
      <c r="AVT3" s="995"/>
      <c r="AVU3" s="995"/>
      <c r="AVV3" s="995"/>
      <c r="AVW3" s="995"/>
      <c r="AVX3" s="995"/>
      <c r="AVY3" s="995"/>
      <c r="AVZ3" s="995"/>
      <c r="AWA3" s="995"/>
      <c r="AWB3" s="995"/>
      <c r="AWC3" s="995"/>
      <c r="AWD3" s="995"/>
      <c r="AWE3" s="995"/>
      <c r="AWF3" s="995"/>
      <c r="AWG3" s="995"/>
      <c r="AWH3" s="995"/>
      <c r="AWI3" s="995"/>
      <c r="AWJ3" s="995"/>
      <c r="AWK3" s="995"/>
      <c r="AWL3" s="995"/>
      <c r="AWM3" s="995"/>
      <c r="AWN3" s="995"/>
      <c r="AWO3" s="995"/>
      <c r="AWP3" s="995"/>
      <c r="AWQ3" s="995"/>
      <c r="AWR3" s="995"/>
      <c r="AWS3" s="995"/>
      <c r="AWT3" s="995"/>
      <c r="AWU3" s="995"/>
      <c r="AWV3" s="995"/>
      <c r="AWW3" s="995"/>
      <c r="AWX3" s="995"/>
      <c r="AWY3" s="995"/>
      <c r="AWZ3" s="995"/>
      <c r="AXA3" s="995"/>
      <c r="AXB3" s="995"/>
      <c r="AXC3" s="995"/>
      <c r="AXD3" s="995"/>
      <c r="AXE3" s="995"/>
      <c r="AXF3" s="995"/>
      <c r="AXG3" s="995"/>
      <c r="AXH3" s="995"/>
      <c r="AXI3" s="995"/>
      <c r="AXJ3" s="995"/>
      <c r="AXK3" s="995"/>
      <c r="AXL3" s="995"/>
      <c r="AXM3" s="995"/>
      <c r="AXN3" s="995"/>
      <c r="AXO3" s="995"/>
      <c r="AXP3" s="995"/>
      <c r="AXQ3" s="995"/>
      <c r="AXR3" s="995"/>
      <c r="AXS3" s="995"/>
      <c r="AXT3" s="995"/>
      <c r="AXU3" s="995"/>
      <c r="AXV3" s="995"/>
      <c r="AXW3" s="995"/>
      <c r="AXX3" s="995"/>
      <c r="AXY3" s="995"/>
      <c r="AXZ3" s="995"/>
      <c r="AYA3" s="995"/>
      <c r="AYB3" s="995"/>
      <c r="AYC3" s="995"/>
      <c r="AYD3" s="995"/>
      <c r="AYE3" s="995"/>
      <c r="AYF3" s="995"/>
      <c r="AYG3" s="995"/>
      <c r="AYH3" s="995"/>
      <c r="AYI3" s="995"/>
      <c r="AYJ3" s="995"/>
      <c r="AYK3" s="995"/>
      <c r="AYL3" s="995"/>
      <c r="AYM3" s="995"/>
      <c r="AYN3" s="995"/>
      <c r="AYO3" s="995"/>
      <c r="AYP3" s="995"/>
      <c r="AYQ3" s="995"/>
      <c r="AYR3" s="995"/>
      <c r="AYS3" s="995"/>
      <c r="AYT3" s="995"/>
      <c r="AYU3" s="995"/>
      <c r="AYV3" s="995"/>
      <c r="AYW3" s="995"/>
      <c r="AYX3" s="995"/>
      <c r="AYY3" s="995"/>
      <c r="AYZ3" s="995"/>
      <c r="AZA3" s="995"/>
      <c r="AZB3" s="995"/>
      <c r="AZC3" s="995"/>
      <c r="AZD3" s="995"/>
      <c r="AZE3" s="995"/>
      <c r="AZF3" s="995"/>
      <c r="AZG3" s="995"/>
      <c r="AZH3" s="995"/>
      <c r="AZI3" s="995"/>
      <c r="AZJ3" s="995"/>
      <c r="AZK3" s="995"/>
      <c r="AZL3" s="995"/>
      <c r="AZM3" s="995"/>
      <c r="AZN3" s="995"/>
      <c r="AZO3" s="995"/>
      <c r="AZP3" s="995"/>
      <c r="AZQ3" s="995"/>
      <c r="AZR3" s="995"/>
      <c r="AZS3" s="995"/>
      <c r="AZT3" s="995"/>
      <c r="AZU3" s="995"/>
      <c r="AZV3" s="995"/>
      <c r="AZW3" s="995"/>
      <c r="AZX3" s="995"/>
      <c r="AZY3" s="995"/>
      <c r="AZZ3" s="995"/>
      <c r="BAA3" s="995"/>
      <c r="BAB3" s="995"/>
      <c r="BAC3" s="995"/>
      <c r="BAD3" s="995"/>
      <c r="BAE3" s="995"/>
      <c r="BAF3" s="995"/>
      <c r="BAG3" s="995"/>
      <c r="BAH3" s="995"/>
      <c r="BAI3" s="995"/>
      <c r="BAJ3" s="995"/>
      <c r="BAK3" s="995"/>
      <c r="BAL3" s="995"/>
      <c r="BAM3" s="995"/>
      <c r="BAN3" s="995"/>
      <c r="BAO3" s="995"/>
      <c r="BAP3" s="995"/>
      <c r="BAQ3" s="995"/>
      <c r="BAR3" s="995"/>
      <c r="BAS3" s="995"/>
      <c r="BAT3" s="995"/>
      <c r="BAU3" s="995"/>
      <c r="BAV3" s="995"/>
      <c r="BAW3" s="995"/>
      <c r="BAX3" s="995"/>
      <c r="BAY3" s="995"/>
      <c r="BAZ3" s="995"/>
      <c r="BBA3" s="995"/>
      <c r="BBB3" s="995"/>
      <c r="BBC3" s="995"/>
      <c r="BBD3" s="995"/>
      <c r="BBE3" s="995"/>
      <c r="BBF3" s="995"/>
      <c r="BBG3" s="995"/>
      <c r="BBH3" s="995"/>
      <c r="BBI3" s="995"/>
      <c r="BBJ3" s="995"/>
      <c r="BBK3" s="995"/>
      <c r="BBL3" s="995"/>
      <c r="BBM3" s="995"/>
      <c r="BBN3" s="995"/>
      <c r="BBO3" s="995"/>
      <c r="BBP3" s="995"/>
      <c r="BBQ3" s="995"/>
      <c r="BBR3" s="995"/>
      <c r="BBS3" s="995"/>
      <c r="BBT3" s="995"/>
      <c r="BBU3" s="995"/>
      <c r="BBV3" s="995"/>
      <c r="BBW3" s="995"/>
      <c r="BBX3" s="995"/>
      <c r="BBY3" s="995"/>
      <c r="BBZ3" s="995"/>
      <c r="BCA3" s="995"/>
      <c r="BCB3" s="995"/>
      <c r="BCC3" s="995"/>
      <c r="BCD3" s="995"/>
      <c r="BCE3" s="995"/>
      <c r="BCF3" s="995"/>
      <c r="BCG3" s="995"/>
      <c r="BCH3" s="995"/>
      <c r="BCI3" s="995"/>
      <c r="BCJ3" s="995"/>
      <c r="BCK3" s="995"/>
      <c r="BCL3" s="995"/>
      <c r="BCM3" s="995"/>
      <c r="BCN3" s="995"/>
      <c r="BCO3" s="995"/>
      <c r="BCP3" s="995"/>
      <c r="BCQ3" s="995"/>
      <c r="BCR3" s="995"/>
      <c r="BCS3" s="995"/>
      <c r="BCT3" s="995"/>
      <c r="BCU3" s="995"/>
      <c r="BCV3" s="995"/>
      <c r="BCW3" s="995"/>
      <c r="BCX3" s="995"/>
      <c r="BCY3" s="995"/>
      <c r="BCZ3" s="995"/>
      <c r="BDA3" s="995"/>
      <c r="BDB3" s="995"/>
      <c r="BDC3" s="995"/>
      <c r="BDD3" s="995"/>
      <c r="BDE3" s="995"/>
      <c r="BDF3" s="995"/>
      <c r="BDG3" s="995"/>
      <c r="BDH3" s="995"/>
      <c r="BDI3" s="995"/>
      <c r="BDJ3" s="995"/>
      <c r="BDK3" s="995"/>
      <c r="BDL3" s="995"/>
      <c r="BDM3" s="995"/>
      <c r="BDN3" s="995"/>
      <c r="BDO3" s="995"/>
      <c r="BDP3" s="995"/>
      <c r="BDQ3" s="995"/>
      <c r="BDR3" s="995"/>
      <c r="BDS3" s="995"/>
      <c r="BDT3" s="995"/>
      <c r="BDU3" s="995"/>
      <c r="BDV3" s="995"/>
      <c r="BDW3" s="995"/>
      <c r="BDX3" s="995"/>
      <c r="BDY3" s="995"/>
      <c r="BDZ3" s="995"/>
      <c r="BEA3" s="995"/>
      <c r="BEB3" s="995"/>
      <c r="BEC3" s="995"/>
      <c r="BED3" s="995"/>
      <c r="BEE3" s="995"/>
      <c r="BEF3" s="995"/>
      <c r="BEG3" s="995"/>
      <c r="BEH3" s="995"/>
      <c r="BEI3" s="995"/>
      <c r="BEJ3" s="995"/>
      <c r="BEK3" s="995"/>
      <c r="BEL3" s="995"/>
      <c r="BEM3" s="995"/>
      <c r="BEN3" s="995"/>
      <c r="BEO3" s="995"/>
      <c r="BEP3" s="995"/>
      <c r="BEQ3" s="995"/>
      <c r="BER3" s="995"/>
      <c r="BES3" s="995"/>
      <c r="BET3" s="995"/>
      <c r="BEU3" s="995"/>
      <c r="BEV3" s="995"/>
      <c r="BEW3" s="995"/>
      <c r="BEX3" s="995"/>
      <c r="BEY3" s="995"/>
      <c r="BEZ3" s="995"/>
      <c r="BFA3" s="995"/>
      <c r="BFB3" s="995"/>
      <c r="BFC3" s="995"/>
      <c r="BFD3" s="995"/>
      <c r="BFE3" s="995"/>
      <c r="BFF3" s="995"/>
      <c r="BFG3" s="995"/>
      <c r="BFH3" s="995"/>
      <c r="BFI3" s="995"/>
      <c r="BFJ3" s="995"/>
      <c r="BFK3" s="995"/>
      <c r="BFL3" s="995"/>
      <c r="BFM3" s="995"/>
      <c r="BFN3" s="995"/>
      <c r="BFO3" s="995"/>
      <c r="BFP3" s="995"/>
      <c r="BFQ3" s="995"/>
      <c r="BFR3" s="995"/>
      <c r="BFS3" s="995"/>
      <c r="BFT3" s="995"/>
      <c r="BFU3" s="995"/>
      <c r="BFV3" s="995"/>
      <c r="BFW3" s="995"/>
      <c r="BFX3" s="995"/>
      <c r="BFY3" s="995"/>
      <c r="BFZ3" s="995"/>
      <c r="BGA3" s="995"/>
      <c r="BGB3" s="995"/>
      <c r="BGC3" s="995"/>
      <c r="BGD3" s="995"/>
      <c r="BGE3" s="995"/>
      <c r="BGF3" s="995"/>
      <c r="BGG3" s="995"/>
      <c r="BGH3" s="995"/>
      <c r="BGI3" s="995"/>
      <c r="BGJ3" s="995"/>
      <c r="BGK3" s="995"/>
      <c r="BGL3" s="995"/>
      <c r="BGM3" s="995"/>
      <c r="BGN3" s="995"/>
      <c r="BGO3" s="995"/>
      <c r="BGP3" s="995"/>
      <c r="BGQ3" s="995"/>
      <c r="BGR3" s="995"/>
      <c r="BGS3" s="995"/>
      <c r="BGT3" s="995"/>
      <c r="BGU3" s="995"/>
      <c r="BGV3" s="995"/>
      <c r="BGW3" s="995"/>
      <c r="BGX3" s="995"/>
      <c r="BGY3" s="995"/>
      <c r="BGZ3" s="995"/>
      <c r="BHA3" s="995"/>
      <c r="BHB3" s="995"/>
      <c r="BHC3" s="995"/>
      <c r="BHD3" s="995"/>
      <c r="BHE3" s="995"/>
      <c r="BHF3" s="995"/>
      <c r="BHG3" s="995"/>
      <c r="BHH3" s="995"/>
      <c r="BHI3" s="995"/>
      <c r="BHJ3" s="995"/>
      <c r="BHK3" s="995"/>
      <c r="BHL3" s="995"/>
      <c r="BHM3" s="995"/>
      <c r="BHN3" s="995"/>
      <c r="BHO3" s="995"/>
      <c r="BHP3" s="995"/>
      <c r="BHQ3" s="995"/>
      <c r="BHR3" s="995"/>
      <c r="BHS3" s="995"/>
      <c r="BHT3" s="995"/>
      <c r="BHU3" s="995"/>
      <c r="BHV3" s="995"/>
      <c r="BHW3" s="995"/>
      <c r="BHX3" s="995"/>
      <c r="BHY3" s="995"/>
      <c r="BHZ3" s="995"/>
      <c r="BIA3" s="995"/>
      <c r="BIB3" s="995"/>
      <c r="BIC3" s="995"/>
      <c r="BID3" s="995"/>
      <c r="BIE3" s="995"/>
      <c r="BIF3" s="995"/>
      <c r="BIG3" s="995"/>
      <c r="BIH3" s="995"/>
      <c r="BII3" s="995"/>
      <c r="BIJ3" s="995"/>
      <c r="BIK3" s="995"/>
      <c r="BIL3" s="995"/>
      <c r="BIM3" s="995"/>
      <c r="BIN3" s="995"/>
      <c r="BIO3" s="995"/>
      <c r="BIP3" s="995"/>
      <c r="BIQ3" s="995"/>
      <c r="BIR3" s="995"/>
      <c r="BIS3" s="995"/>
      <c r="BIT3" s="995"/>
      <c r="BIU3" s="995"/>
      <c r="BIV3" s="995"/>
      <c r="BIW3" s="995"/>
      <c r="BIX3" s="995"/>
      <c r="BIY3" s="995"/>
      <c r="BIZ3" s="995"/>
      <c r="BJA3" s="995"/>
      <c r="BJB3" s="995"/>
      <c r="BJC3" s="995"/>
      <c r="BJD3" s="995"/>
      <c r="BJE3" s="995"/>
      <c r="BJF3" s="995"/>
      <c r="BJG3" s="995"/>
      <c r="BJH3" s="995"/>
      <c r="BJI3" s="995"/>
      <c r="BJJ3" s="995"/>
      <c r="BJK3" s="995"/>
      <c r="BJL3" s="995"/>
      <c r="BJM3" s="995"/>
      <c r="BJN3" s="995"/>
      <c r="BJO3" s="995"/>
      <c r="BJP3" s="995"/>
      <c r="BJQ3" s="995"/>
      <c r="BJR3" s="995"/>
      <c r="BJS3" s="995"/>
      <c r="BJT3" s="995"/>
      <c r="BJU3" s="995"/>
      <c r="BJV3" s="995"/>
      <c r="BJW3" s="995"/>
      <c r="BJX3" s="995"/>
      <c r="BJY3" s="995"/>
      <c r="BJZ3" s="995"/>
      <c r="BKA3" s="995"/>
      <c r="BKB3" s="995"/>
      <c r="BKC3" s="995"/>
      <c r="BKD3" s="995"/>
      <c r="BKE3" s="995"/>
      <c r="BKF3" s="995"/>
      <c r="BKG3" s="995"/>
      <c r="BKH3" s="995"/>
      <c r="BKI3" s="995"/>
      <c r="BKJ3" s="995"/>
      <c r="BKK3" s="995"/>
      <c r="BKL3" s="995"/>
      <c r="BKM3" s="995"/>
      <c r="BKN3" s="995"/>
      <c r="BKO3" s="995"/>
      <c r="BKP3" s="995"/>
      <c r="BKQ3" s="995"/>
      <c r="BKR3" s="995"/>
      <c r="BKS3" s="995"/>
      <c r="BKT3" s="995"/>
      <c r="BKU3" s="995"/>
      <c r="BKV3" s="995"/>
      <c r="BKW3" s="995"/>
      <c r="BKX3" s="995"/>
      <c r="BKY3" s="995"/>
      <c r="BKZ3" s="995"/>
      <c r="BLA3" s="995"/>
      <c r="BLB3" s="995"/>
      <c r="BLC3" s="995"/>
      <c r="BLD3" s="995"/>
      <c r="BLE3" s="995"/>
      <c r="BLF3" s="995"/>
      <c r="BLG3" s="995"/>
      <c r="BLH3" s="995"/>
      <c r="BLI3" s="995"/>
      <c r="BLJ3" s="995"/>
      <c r="BLK3" s="995"/>
      <c r="BLL3" s="995"/>
      <c r="BLM3" s="995"/>
      <c r="BLN3" s="995"/>
      <c r="BLO3" s="995"/>
      <c r="BLP3" s="995"/>
      <c r="BLQ3" s="995"/>
      <c r="BLR3" s="995"/>
      <c r="BLS3" s="995"/>
      <c r="BLT3" s="995"/>
      <c r="BLU3" s="995"/>
      <c r="BLV3" s="995"/>
      <c r="BLW3" s="995"/>
      <c r="BLX3" s="995"/>
      <c r="BLY3" s="995"/>
      <c r="BLZ3" s="995"/>
      <c r="BMA3" s="995"/>
      <c r="BMB3" s="995"/>
      <c r="BMC3" s="995"/>
      <c r="BMD3" s="995"/>
      <c r="BME3" s="995"/>
      <c r="BMF3" s="995"/>
      <c r="BMG3" s="995"/>
      <c r="BMH3" s="995"/>
      <c r="BMI3" s="995"/>
      <c r="BMJ3" s="995"/>
      <c r="BMK3" s="995"/>
      <c r="BML3" s="995"/>
      <c r="BMM3" s="995"/>
      <c r="BMN3" s="995"/>
      <c r="BMO3" s="995"/>
      <c r="BMP3" s="995"/>
      <c r="BMQ3" s="995"/>
      <c r="BMR3" s="995"/>
      <c r="BMS3" s="995"/>
      <c r="BMT3" s="995"/>
      <c r="BMU3" s="995"/>
      <c r="BMV3" s="995"/>
      <c r="BMW3" s="995"/>
      <c r="BMX3" s="995"/>
      <c r="BMY3" s="995"/>
      <c r="BMZ3" s="995"/>
      <c r="BNA3" s="995"/>
      <c r="BNB3" s="995"/>
      <c r="BNC3" s="995"/>
      <c r="BND3" s="995"/>
      <c r="BNE3" s="995"/>
      <c r="BNF3" s="995"/>
      <c r="BNG3" s="995"/>
      <c r="BNH3" s="995"/>
      <c r="BNI3" s="995"/>
      <c r="BNJ3" s="995"/>
      <c r="BNK3" s="995"/>
      <c r="BNL3" s="995"/>
      <c r="BNM3" s="995"/>
      <c r="BNN3" s="995"/>
      <c r="BNO3" s="995"/>
      <c r="BNP3" s="995"/>
      <c r="BNQ3" s="995"/>
      <c r="BNR3" s="995"/>
      <c r="BNS3" s="995"/>
      <c r="BNT3" s="995"/>
      <c r="BNU3" s="995"/>
      <c r="BNV3" s="995"/>
      <c r="BNW3" s="995"/>
      <c r="BNX3" s="995"/>
      <c r="BNY3" s="995"/>
      <c r="BNZ3" s="995"/>
      <c r="BOA3" s="995"/>
      <c r="BOB3" s="995"/>
      <c r="BOC3" s="995"/>
      <c r="BOD3" s="995"/>
      <c r="BOE3" s="995"/>
      <c r="BOF3" s="995"/>
      <c r="BOG3" s="995"/>
      <c r="BOH3" s="995"/>
      <c r="BOI3" s="995"/>
      <c r="BOJ3" s="995"/>
      <c r="BOK3" s="995"/>
      <c r="BOL3" s="995"/>
      <c r="BOM3" s="995"/>
      <c r="BON3" s="995"/>
      <c r="BOO3" s="995"/>
      <c r="BOP3" s="995"/>
      <c r="BOQ3" s="995"/>
      <c r="BOR3" s="995"/>
      <c r="BOS3" s="995"/>
      <c r="BOT3" s="995"/>
      <c r="BOU3" s="995"/>
      <c r="BOV3" s="995"/>
      <c r="BOW3" s="995"/>
      <c r="BOX3" s="995"/>
      <c r="BOY3" s="995"/>
      <c r="BOZ3" s="995"/>
      <c r="BPA3" s="995"/>
      <c r="BPB3" s="995"/>
      <c r="BPC3" s="995"/>
      <c r="BPD3" s="995"/>
      <c r="BPE3" s="995"/>
      <c r="BPF3" s="995"/>
      <c r="BPG3" s="995"/>
      <c r="BPH3" s="995"/>
      <c r="BPI3" s="995"/>
      <c r="BPJ3" s="995"/>
      <c r="BPK3" s="995"/>
      <c r="BPL3" s="995"/>
      <c r="BPM3" s="995"/>
      <c r="BPN3" s="995"/>
      <c r="BPO3" s="995"/>
      <c r="BPP3" s="995"/>
      <c r="BPQ3" s="995"/>
      <c r="BPR3" s="995"/>
      <c r="BPS3" s="995"/>
      <c r="BPT3" s="995"/>
      <c r="BPU3" s="995"/>
      <c r="BPV3" s="995"/>
      <c r="BPW3" s="995"/>
      <c r="BPX3" s="995"/>
      <c r="BPY3" s="995"/>
      <c r="BPZ3" s="995"/>
      <c r="BQA3" s="995"/>
      <c r="BQB3" s="995"/>
      <c r="BQC3" s="995"/>
      <c r="BQD3" s="995"/>
      <c r="BQE3" s="995"/>
      <c r="BQF3" s="995"/>
      <c r="BQG3" s="995"/>
      <c r="BQH3" s="995"/>
      <c r="BQI3" s="995"/>
      <c r="BQJ3" s="995"/>
      <c r="BQK3" s="995"/>
      <c r="BQL3" s="995"/>
      <c r="BQM3" s="995"/>
      <c r="BQN3" s="995"/>
      <c r="BQO3" s="995"/>
      <c r="BQP3" s="995"/>
      <c r="BQQ3" s="995"/>
      <c r="BQR3" s="995"/>
      <c r="BQS3" s="995"/>
      <c r="BQT3" s="995"/>
      <c r="BQU3" s="995"/>
      <c r="BQV3" s="995"/>
      <c r="BQW3" s="995"/>
      <c r="BQX3" s="995"/>
      <c r="BQY3" s="995"/>
      <c r="BQZ3" s="995"/>
      <c r="BRA3" s="995"/>
      <c r="BRB3" s="995"/>
      <c r="BRC3" s="995"/>
      <c r="BRD3" s="995"/>
      <c r="BRE3" s="995"/>
      <c r="BRF3" s="995"/>
      <c r="BRG3" s="995"/>
      <c r="BRH3" s="995"/>
      <c r="BRI3" s="995"/>
      <c r="BRJ3" s="995"/>
      <c r="BRK3" s="995"/>
      <c r="BRL3" s="995"/>
      <c r="BRM3" s="995"/>
      <c r="BRN3" s="995"/>
      <c r="BRO3" s="995"/>
      <c r="BRP3" s="995"/>
      <c r="BRQ3" s="995"/>
      <c r="BRR3" s="995"/>
      <c r="BRS3" s="995"/>
      <c r="BRT3" s="995"/>
      <c r="BRU3" s="995"/>
      <c r="BRV3" s="995"/>
      <c r="BRW3" s="995"/>
      <c r="BRX3" s="995"/>
      <c r="BRY3" s="995"/>
      <c r="BRZ3" s="995"/>
      <c r="BSA3" s="995"/>
      <c r="BSB3" s="995"/>
      <c r="BSC3" s="995"/>
      <c r="BSD3" s="995"/>
      <c r="BSE3" s="995"/>
      <c r="BSF3" s="995"/>
      <c r="BSG3" s="995"/>
      <c r="BSH3" s="995"/>
      <c r="BSI3" s="995"/>
      <c r="BSJ3" s="995"/>
      <c r="BSK3" s="995"/>
      <c r="BSL3" s="995"/>
      <c r="BSM3" s="995"/>
      <c r="BSN3" s="995"/>
      <c r="BSO3" s="995"/>
      <c r="BSP3" s="995"/>
      <c r="BSQ3" s="995"/>
      <c r="BSR3" s="995"/>
      <c r="BSS3" s="995"/>
      <c r="BST3" s="995"/>
      <c r="BSU3" s="995"/>
      <c r="BSV3" s="995"/>
      <c r="BSW3" s="995"/>
      <c r="BSX3" s="995"/>
      <c r="BSY3" s="995"/>
      <c r="BSZ3" s="995"/>
      <c r="BTA3" s="995"/>
      <c r="BTB3" s="995"/>
      <c r="BTC3" s="995"/>
      <c r="BTD3" s="995"/>
      <c r="BTE3" s="995"/>
      <c r="BTF3" s="995"/>
      <c r="BTG3" s="995"/>
      <c r="BTH3" s="995"/>
      <c r="BTI3" s="995"/>
      <c r="BTJ3" s="995"/>
      <c r="BTK3" s="995"/>
      <c r="BTL3" s="995"/>
      <c r="BTM3" s="995"/>
      <c r="BTN3" s="995"/>
      <c r="BTO3" s="995"/>
      <c r="BTP3" s="995"/>
      <c r="BTQ3" s="995"/>
      <c r="BTR3" s="995"/>
      <c r="BTS3" s="995"/>
      <c r="BTT3" s="995"/>
      <c r="BTU3" s="995"/>
      <c r="BTV3" s="995"/>
      <c r="BTW3" s="995"/>
      <c r="BTX3" s="995"/>
      <c r="BTY3" s="995"/>
      <c r="BTZ3" s="995"/>
      <c r="BUA3" s="995"/>
      <c r="BUB3" s="995"/>
      <c r="BUC3" s="995"/>
      <c r="BUD3" s="995"/>
      <c r="BUE3" s="995"/>
      <c r="BUF3" s="995"/>
      <c r="BUG3" s="995"/>
      <c r="BUH3" s="995"/>
      <c r="BUI3" s="995"/>
      <c r="BUJ3" s="995"/>
      <c r="BUK3" s="995"/>
      <c r="BUL3" s="995"/>
      <c r="BUM3" s="995"/>
      <c r="BUN3" s="995"/>
      <c r="BUO3" s="995"/>
      <c r="BUP3" s="995"/>
      <c r="BUQ3" s="995"/>
      <c r="BUR3" s="995"/>
      <c r="BUS3" s="995"/>
      <c r="BUT3" s="995"/>
      <c r="BUU3" s="995"/>
      <c r="BUV3" s="995"/>
      <c r="BUW3" s="995"/>
      <c r="BUX3" s="995"/>
      <c r="BUY3" s="995"/>
      <c r="BUZ3" s="995"/>
      <c r="BVA3" s="995"/>
      <c r="BVB3" s="995"/>
      <c r="BVC3" s="995"/>
      <c r="BVD3" s="995"/>
      <c r="BVE3" s="995"/>
      <c r="BVF3" s="995"/>
      <c r="BVG3" s="995"/>
      <c r="BVH3" s="995"/>
      <c r="BVI3" s="995"/>
      <c r="BVJ3" s="995"/>
      <c r="BVK3" s="995"/>
      <c r="BVL3" s="995"/>
      <c r="BVM3" s="995"/>
      <c r="BVN3" s="995"/>
      <c r="BVO3" s="995"/>
      <c r="BVP3" s="995"/>
      <c r="BVQ3" s="995"/>
      <c r="BVR3" s="995"/>
      <c r="BVS3" s="995"/>
      <c r="BVT3" s="995"/>
      <c r="BVU3" s="995"/>
      <c r="BVV3" s="995"/>
      <c r="BVW3" s="995"/>
      <c r="BVX3" s="995"/>
      <c r="BVY3" s="995"/>
      <c r="BVZ3" s="995"/>
      <c r="BWA3" s="995"/>
      <c r="BWB3" s="995"/>
      <c r="BWC3" s="995"/>
      <c r="BWD3" s="995"/>
      <c r="BWE3" s="995"/>
      <c r="BWF3" s="995"/>
      <c r="BWG3" s="995"/>
      <c r="BWH3" s="995"/>
      <c r="BWI3" s="995"/>
      <c r="BWJ3" s="995"/>
      <c r="BWK3" s="995"/>
      <c r="BWL3" s="995"/>
      <c r="BWM3" s="995"/>
      <c r="BWN3" s="995"/>
      <c r="BWO3" s="995"/>
      <c r="BWP3" s="995"/>
      <c r="BWQ3" s="995"/>
      <c r="BWR3" s="995"/>
      <c r="BWS3" s="995"/>
      <c r="BWT3" s="995"/>
      <c r="BWU3" s="995"/>
      <c r="BWV3" s="995"/>
      <c r="BWW3" s="995"/>
      <c r="BWX3" s="995"/>
      <c r="BWY3" s="995"/>
      <c r="BWZ3" s="995"/>
      <c r="BXA3" s="995"/>
      <c r="BXB3" s="995"/>
      <c r="BXC3" s="995"/>
      <c r="BXD3" s="995"/>
      <c r="BXE3" s="995"/>
      <c r="BXF3" s="995"/>
      <c r="BXG3" s="995"/>
      <c r="BXH3" s="995"/>
      <c r="BXI3" s="995"/>
      <c r="BXJ3" s="995"/>
      <c r="BXK3" s="995"/>
      <c r="BXL3" s="995"/>
      <c r="BXM3" s="995"/>
      <c r="BXN3" s="995"/>
      <c r="BXO3" s="995"/>
      <c r="BXP3" s="995"/>
      <c r="BXQ3" s="995"/>
      <c r="BXR3" s="995"/>
      <c r="BXS3" s="995"/>
      <c r="BXT3" s="995"/>
      <c r="BXU3" s="995"/>
      <c r="BXV3" s="995"/>
      <c r="BXW3" s="995"/>
      <c r="BXX3" s="995"/>
      <c r="BXY3" s="995"/>
      <c r="BXZ3" s="995"/>
      <c r="BYA3" s="995"/>
      <c r="BYB3" s="995"/>
      <c r="BYC3" s="995"/>
      <c r="BYD3" s="995"/>
      <c r="BYE3" s="995"/>
      <c r="BYF3" s="995"/>
      <c r="BYG3" s="995"/>
      <c r="BYH3" s="995"/>
      <c r="BYI3" s="995"/>
      <c r="BYJ3" s="995"/>
      <c r="BYK3" s="995"/>
      <c r="BYL3" s="995"/>
      <c r="BYM3" s="995"/>
      <c r="BYN3" s="995"/>
      <c r="BYO3" s="995"/>
      <c r="BYP3" s="995"/>
      <c r="BYQ3" s="995"/>
      <c r="BYR3" s="995"/>
      <c r="BYS3" s="995"/>
      <c r="BYT3" s="995"/>
      <c r="BYU3" s="995"/>
      <c r="BYV3" s="995"/>
      <c r="BYW3" s="995"/>
      <c r="BYX3" s="995"/>
      <c r="BYY3" s="995"/>
      <c r="BYZ3" s="995"/>
      <c r="BZA3" s="995"/>
      <c r="BZB3" s="995"/>
      <c r="BZC3" s="995"/>
      <c r="BZD3" s="995"/>
      <c r="BZE3" s="995"/>
      <c r="BZF3" s="995"/>
      <c r="BZG3" s="995"/>
      <c r="BZH3" s="995"/>
      <c r="BZI3" s="995"/>
      <c r="BZJ3" s="995"/>
      <c r="BZK3" s="995"/>
      <c r="BZL3" s="995"/>
      <c r="BZM3" s="995"/>
      <c r="BZN3" s="995"/>
      <c r="BZO3" s="995"/>
      <c r="BZP3" s="995"/>
      <c r="BZQ3" s="995"/>
      <c r="BZR3" s="995"/>
      <c r="BZS3" s="995"/>
      <c r="BZT3" s="995"/>
      <c r="BZU3" s="995"/>
      <c r="BZV3" s="995"/>
      <c r="BZW3" s="995"/>
      <c r="BZX3" s="995"/>
      <c r="BZY3" s="995"/>
      <c r="BZZ3" s="995"/>
      <c r="CAA3" s="995"/>
      <c r="CAB3" s="995"/>
      <c r="CAC3" s="995"/>
      <c r="CAD3" s="995"/>
      <c r="CAE3" s="995"/>
      <c r="CAF3" s="995"/>
      <c r="CAG3" s="995"/>
      <c r="CAH3" s="995"/>
      <c r="CAI3" s="995"/>
      <c r="CAJ3" s="995"/>
      <c r="CAK3" s="995"/>
      <c r="CAL3" s="995"/>
      <c r="CAM3" s="995"/>
      <c r="CAN3" s="995"/>
      <c r="CAO3" s="995"/>
      <c r="CAP3" s="995"/>
      <c r="CAQ3" s="995"/>
      <c r="CAR3" s="995"/>
      <c r="CAS3" s="995"/>
      <c r="CAT3" s="995"/>
      <c r="CAU3" s="995"/>
      <c r="CAV3" s="995"/>
      <c r="CAW3" s="995"/>
      <c r="CAX3" s="995"/>
      <c r="CAY3" s="995"/>
      <c r="CAZ3" s="995"/>
      <c r="CBA3" s="995"/>
      <c r="CBB3" s="995"/>
      <c r="CBC3" s="995"/>
      <c r="CBD3" s="995"/>
      <c r="CBE3" s="995"/>
      <c r="CBF3" s="995"/>
      <c r="CBG3" s="995"/>
      <c r="CBH3" s="995"/>
      <c r="CBI3" s="995"/>
      <c r="CBJ3" s="995"/>
      <c r="CBK3" s="995"/>
      <c r="CBL3" s="995"/>
      <c r="CBM3" s="995"/>
      <c r="CBN3" s="995"/>
      <c r="CBO3" s="995"/>
      <c r="CBP3" s="995"/>
      <c r="CBQ3" s="995"/>
      <c r="CBR3" s="995"/>
      <c r="CBS3" s="995"/>
      <c r="CBT3" s="995"/>
      <c r="CBU3" s="995"/>
      <c r="CBV3" s="995"/>
      <c r="CBW3" s="995"/>
      <c r="CBX3" s="995"/>
      <c r="CBY3" s="995"/>
      <c r="CBZ3" s="995"/>
      <c r="CCA3" s="995"/>
      <c r="CCB3" s="995"/>
      <c r="CCC3" s="995"/>
      <c r="CCD3" s="995"/>
      <c r="CCE3" s="995"/>
      <c r="CCF3" s="995"/>
      <c r="CCG3" s="995"/>
      <c r="CCH3" s="995"/>
      <c r="CCI3" s="995"/>
      <c r="CCJ3" s="995"/>
      <c r="CCK3" s="995"/>
      <c r="CCL3" s="995"/>
      <c r="CCM3" s="995"/>
      <c r="CCN3" s="995"/>
      <c r="CCO3" s="995"/>
      <c r="CCP3" s="995"/>
      <c r="CCQ3" s="995"/>
      <c r="CCR3" s="995"/>
      <c r="CCS3" s="995"/>
      <c r="CCT3" s="995"/>
      <c r="CCU3" s="995"/>
      <c r="CCV3" s="995"/>
      <c r="CCW3" s="995"/>
      <c r="CCX3" s="995"/>
      <c r="CCY3" s="995"/>
      <c r="CCZ3" s="995"/>
      <c r="CDA3" s="995"/>
      <c r="CDB3" s="995"/>
      <c r="CDC3" s="995"/>
      <c r="CDD3" s="995"/>
      <c r="CDE3" s="995"/>
      <c r="CDF3" s="995"/>
      <c r="CDG3" s="995"/>
      <c r="CDH3" s="995"/>
      <c r="CDI3" s="995"/>
      <c r="CDJ3" s="995"/>
      <c r="CDK3" s="995"/>
      <c r="CDL3" s="995"/>
      <c r="CDM3" s="995"/>
      <c r="CDN3" s="995"/>
      <c r="CDO3" s="995"/>
      <c r="CDP3" s="995"/>
      <c r="CDQ3" s="995"/>
      <c r="CDR3" s="995"/>
      <c r="CDS3" s="995"/>
      <c r="CDT3" s="995"/>
      <c r="CDU3" s="995"/>
      <c r="CDV3" s="995"/>
      <c r="CDW3" s="995"/>
      <c r="CDX3" s="995"/>
      <c r="CDY3" s="995"/>
      <c r="CDZ3" s="995"/>
      <c r="CEA3" s="995"/>
      <c r="CEB3" s="995"/>
      <c r="CEC3" s="995"/>
      <c r="CED3" s="995"/>
      <c r="CEE3" s="995"/>
      <c r="CEF3" s="995"/>
      <c r="CEG3" s="995"/>
      <c r="CEH3" s="995"/>
      <c r="CEI3" s="995"/>
      <c r="CEJ3" s="995"/>
      <c r="CEK3" s="995"/>
      <c r="CEL3" s="995"/>
      <c r="CEM3" s="995"/>
      <c r="CEN3" s="995"/>
      <c r="CEO3" s="995"/>
      <c r="CEP3" s="995"/>
      <c r="CEQ3" s="995"/>
      <c r="CER3" s="995"/>
      <c r="CES3" s="995"/>
      <c r="CET3" s="995"/>
      <c r="CEU3" s="995"/>
      <c r="CEV3" s="995"/>
      <c r="CEW3" s="995"/>
      <c r="CEX3" s="995"/>
      <c r="CEY3" s="995"/>
      <c r="CEZ3" s="995"/>
      <c r="CFA3" s="995"/>
      <c r="CFB3" s="995"/>
      <c r="CFC3" s="995"/>
      <c r="CFD3" s="995"/>
      <c r="CFE3" s="995"/>
      <c r="CFF3" s="995"/>
      <c r="CFG3" s="995"/>
      <c r="CFH3" s="995"/>
      <c r="CFI3" s="995"/>
      <c r="CFJ3" s="995"/>
      <c r="CFK3" s="995"/>
      <c r="CFL3" s="995"/>
      <c r="CFM3" s="995"/>
      <c r="CFN3" s="995"/>
      <c r="CFO3" s="995"/>
      <c r="CFP3" s="995"/>
      <c r="CFQ3" s="995"/>
      <c r="CFR3" s="995"/>
      <c r="CFS3" s="995"/>
      <c r="CFT3" s="995"/>
      <c r="CFU3" s="995"/>
      <c r="CFV3" s="995"/>
      <c r="CFW3" s="995"/>
      <c r="CFX3" s="995"/>
      <c r="CFY3" s="995"/>
      <c r="CFZ3" s="995"/>
      <c r="CGA3" s="995"/>
      <c r="CGB3" s="995"/>
      <c r="CGC3" s="995"/>
      <c r="CGD3" s="995"/>
      <c r="CGE3" s="995"/>
      <c r="CGF3" s="995"/>
      <c r="CGG3" s="995"/>
      <c r="CGH3" s="995"/>
      <c r="CGI3" s="995"/>
      <c r="CGJ3" s="995"/>
      <c r="CGK3" s="995"/>
      <c r="CGL3" s="995"/>
      <c r="CGM3" s="995"/>
      <c r="CGN3" s="995"/>
      <c r="CGO3" s="995"/>
      <c r="CGP3" s="995"/>
      <c r="CGQ3" s="995"/>
      <c r="CGR3" s="995"/>
      <c r="CGS3" s="995"/>
      <c r="CGT3" s="995"/>
      <c r="CGU3" s="995"/>
      <c r="CGV3" s="995"/>
      <c r="CGW3" s="995"/>
      <c r="CGX3" s="995"/>
      <c r="CGY3" s="995"/>
      <c r="CGZ3" s="995"/>
      <c r="CHA3" s="995"/>
      <c r="CHB3" s="995"/>
      <c r="CHC3" s="995"/>
      <c r="CHD3" s="995"/>
      <c r="CHE3" s="995"/>
      <c r="CHF3" s="995"/>
      <c r="CHG3" s="995"/>
      <c r="CHH3" s="995"/>
      <c r="CHI3" s="995"/>
      <c r="CHJ3" s="995"/>
      <c r="CHK3" s="995"/>
      <c r="CHL3" s="995"/>
      <c r="CHM3" s="995"/>
      <c r="CHN3" s="995"/>
      <c r="CHO3" s="995"/>
      <c r="CHP3" s="995"/>
      <c r="CHQ3" s="995"/>
      <c r="CHR3" s="995"/>
      <c r="CHS3" s="995"/>
      <c r="CHT3" s="995"/>
      <c r="CHU3" s="995"/>
      <c r="CHV3" s="995"/>
      <c r="CHW3" s="995"/>
      <c r="CHX3" s="995"/>
      <c r="CHY3" s="995"/>
      <c r="CHZ3" s="995"/>
      <c r="CIA3" s="995"/>
      <c r="CIB3" s="995"/>
      <c r="CIC3" s="995"/>
      <c r="CID3" s="995"/>
      <c r="CIE3" s="995"/>
      <c r="CIF3" s="995"/>
      <c r="CIG3" s="995"/>
      <c r="CIH3" s="995"/>
      <c r="CII3" s="995"/>
      <c r="CIJ3" s="995"/>
      <c r="CIK3" s="995"/>
      <c r="CIL3" s="995"/>
      <c r="CIM3" s="995"/>
      <c r="CIN3" s="995"/>
      <c r="CIO3" s="995"/>
      <c r="CIP3" s="995"/>
      <c r="CIQ3" s="995"/>
      <c r="CIR3" s="995"/>
      <c r="CIS3" s="995"/>
      <c r="CIT3" s="995"/>
      <c r="CIU3" s="995"/>
      <c r="CIV3" s="995"/>
      <c r="CIW3" s="995"/>
      <c r="CIX3" s="995"/>
      <c r="CIY3" s="995"/>
      <c r="CIZ3" s="995"/>
      <c r="CJA3" s="995"/>
      <c r="CJB3" s="995"/>
      <c r="CJC3" s="995"/>
      <c r="CJD3" s="995"/>
      <c r="CJE3" s="995"/>
      <c r="CJF3" s="995"/>
      <c r="CJG3" s="995"/>
      <c r="CJH3" s="995"/>
      <c r="CJI3" s="995"/>
      <c r="CJJ3" s="995"/>
      <c r="CJK3" s="995"/>
      <c r="CJL3" s="995"/>
      <c r="CJM3" s="995"/>
      <c r="CJN3" s="995"/>
      <c r="CJO3" s="995"/>
      <c r="CJP3" s="995"/>
      <c r="CJQ3" s="995"/>
      <c r="CJR3" s="995"/>
      <c r="CJS3" s="995"/>
      <c r="CJT3" s="995"/>
      <c r="CJU3" s="995"/>
      <c r="CJV3" s="995"/>
      <c r="CJW3" s="995"/>
      <c r="CJX3" s="995"/>
      <c r="CJY3" s="995"/>
      <c r="CJZ3" s="995"/>
      <c r="CKA3" s="995"/>
      <c r="CKB3" s="995"/>
      <c r="CKC3" s="995"/>
      <c r="CKD3" s="995"/>
      <c r="CKE3" s="995"/>
      <c r="CKF3" s="995"/>
      <c r="CKG3" s="995"/>
      <c r="CKH3" s="995"/>
      <c r="CKI3" s="995"/>
      <c r="CKJ3" s="995"/>
      <c r="CKK3" s="995"/>
      <c r="CKL3" s="995"/>
      <c r="CKM3" s="995"/>
      <c r="CKN3" s="995"/>
      <c r="CKO3" s="995"/>
      <c r="CKP3" s="995"/>
      <c r="CKQ3" s="995"/>
      <c r="CKR3" s="995"/>
      <c r="CKS3" s="995"/>
      <c r="CKT3" s="995"/>
      <c r="CKU3" s="995"/>
      <c r="CKV3" s="995"/>
      <c r="CKW3" s="995"/>
      <c r="CKX3" s="995"/>
      <c r="CKY3" s="995"/>
      <c r="CKZ3" s="995"/>
      <c r="CLA3" s="995"/>
      <c r="CLB3" s="995"/>
      <c r="CLC3" s="995"/>
      <c r="CLD3" s="995"/>
      <c r="CLE3" s="995"/>
      <c r="CLF3" s="995"/>
      <c r="CLG3" s="995"/>
      <c r="CLH3" s="995"/>
      <c r="CLI3" s="995"/>
      <c r="CLJ3" s="995"/>
      <c r="CLK3" s="995"/>
      <c r="CLL3" s="995"/>
      <c r="CLM3" s="995"/>
      <c r="CLN3" s="995"/>
      <c r="CLO3" s="995"/>
      <c r="CLP3" s="995"/>
      <c r="CLQ3" s="995"/>
      <c r="CLR3" s="995"/>
      <c r="CLS3" s="995"/>
      <c r="CLT3" s="995"/>
      <c r="CLU3" s="995"/>
      <c r="CLV3" s="995"/>
      <c r="CLW3" s="995"/>
      <c r="CLX3" s="995"/>
      <c r="CLY3" s="995"/>
      <c r="CLZ3" s="995"/>
      <c r="CMA3" s="995"/>
      <c r="CMB3" s="995"/>
      <c r="CMC3" s="995"/>
      <c r="CMD3" s="995"/>
      <c r="CME3" s="995"/>
      <c r="CMF3" s="995"/>
      <c r="CMG3" s="995"/>
      <c r="CMH3" s="995"/>
      <c r="CMI3" s="995"/>
      <c r="CMJ3" s="995"/>
      <c r="CMK3" s="995"/>
      <c r="CML3" s="995"/>
      <c r="CMM3" s="995"/>
      <c r="CMN3" s="995"/>
      <c r="CMO3" s="995"/>
      <c r="CMP3" s="995"/>
      <c r="CMQ3" s="995"/>
      <c r="CMR3" s="995"/>
      <c r="CMS3" s="995"/>
      <c r="CMT3" s="995"/>
      <c r="CMU3" s="995"/>
      <c r="CMV3" s="995"/>
      <c r="CMW3" s="995"/>
      <c r="CMX3" s="995"/>
      <c r="CMY3" s="995"/>
      <c r="CMZ3" s="995"/>
      <c r="CNA3" s="995"/>
      <c r="CNB3" s="995"/>
      <c r="CNC3" s="995"/>
      <c r="CND3" s="995"/>
      <c r="CNE3" s="995"/>
      <c r="CNF3" s="995"/>
      <c r="CNG3" s="995"/>
      <c r="CNH3" s="995"/>
      <c r="CNI3" s="995"/>
      <c r="CNJ3" s="995"/>
      <c r="CNK3" s="995"/>
      <c r="CNL3" s="995"/>
      <c r="CNM3" s="995"/>
      <c r="CNN3" s="995"/>
      <c r="CNO3" s="995"/>
      <c r="CNP3" s="995"/>
      <c r="CNQ3" s="995"/>
      <c r="CNR3" s="995"/>
      <c r="CNS3" s="995"/>
      <c r="CNT3" s="995"/>
      <c r="CNU3" s="995"/>
      <c r="CNV3" s="995"/>
      <c r="CNW3" s="995"/>
      <c r="CNX3" s="995"/>
      <c r="CNY3" s="995"/>
      <c r="CNZ3" s="995"/>
      <c r="COA3" s="995"/>
      <c r="COB3" s="995"/>
      <c r="COC3" s="995"/>
      <c r="COD3" s="995"/>
      <c r="COE3" s="995"/>
      <c r="COF3" s="995"/>
      <c r="COG3" s="995"/>
      <c r="COH3" s="995"/>
      <c r="COI3" s="995"/>
      <c r="COJ3" s="995"/>
      <c r="COK3" s="995"/>
      <c r="COL3" s="995"/>
      <c r="COM3" s="995"/>
      <c r="CON3" s="995"/>
      <c r="COO3" s="995"/>
      <c r="COP3" s="995"/>
      <c r="COQ3" s="995"/>
      <c r="COR3" s="995"/>
      <c r="COS3" s="995"/>
      <c r="COT3" s="995"/>
      <c r="COU3" s="995"/>
      <c r="COV3" s="995"/>
      <c r="COW3" s="995"/>
      <c r="COX3" s="995"/>
      <c r="COY3" s="995"/>
      <c r="COZ3" s="995"/>
      <c r="CPA3" s="995"/>
      <c r="CPB3" s="995"/>
      <c r="CPC3" s="995"/>
      <c r="CPD3" s="995"/>
      <c r="CPE3" s="995"/>
      <c r="CPF3" s="995"/>
      <c r="CPG3" s="995"/>
      <c r="CPH3" s="995"/>
      <c r="CPI3" s="995"/>
      <c r="CPJ3" s="995"/>
      <c r="CPK3" s="995"/>
      <c r="CPL3" s="995"/>
      <c r="CPM3" s="995"/>
      <c r="CPN3" s="995"/>
      <c r="CPO3" s="995"/>
      <c r="CPP3" s="995"/>
      <c r="CPQ3" s="995"/>
      <c r="CPR3" s="995"/>
      <c r="CPS3" s="995"/>
      <c r="CPT3" s="995"/>
      <c r="CPU3" s="995"/>
      <c r="CPV3" s="995"/>
      <c r="CPW3" s="995"/>
      <c r="CPX3" s="995"/>
      <c r="CPY3" s="995"/>
      <c r="CPZ3" s="995"/>
      <c r="CQA3" s="995"/>
      <c r="CQB3" s="995"/>
      <c r="CQC3" s="995"/>
      <c r="CQD3" s="995"/>
      <c r="CQE3" s="995"/>
      <c r="CQF3" s="995"/>
      <c r="CQG3" s="995"/>
      <c r="CQH3" s="995"/>
      <c r="CQI3" s="995"/>
      <c r="CQJ3" s="995"/>
      <c r="CQK3" s="995"/>
      <c r="CQL3" s="995"/>
      <c r="CQM3" s="995"/>
      <c r="CQN3" s="995"/>
      <c r="CQO3" s="995"/>
      <c r="CQP3" s="995"/>
      <c r="CQQ3" s="995"/>
      <c r="CQR3" s="995"/>
      <c r="CQS3" s="995"/>
      <c r="CQT3" s="995"/>
      <c r="CQU3" s="995"/>
      <c r="CQV3" s="995"/>
      <c r="CQW3" s="995"/>
      <c r="CQX3" s="995"/>
      <c r="CQY3" s="995"/>
      <c r="CQZ3" s="995"/>
      <c r="CRA3" s="995"/>
      <c r="CRB3" s="995"/>
      <c r="CRC3" s="995"/>
      <c r="CRD3" s="995"/>
      <c r="CRE3" s="995"/>
      <c r="CRF3" s="995"/>
      <c r="CRG3" s="995"/>
      <c r="CRH3" s="995"/>
      <c r="CRI3" s="995"/>
      <c r="CRJ3" s="995"/>
      <c r="CRK3" s="995"/>
      <c r="CRL3" s="995"/>
      <c r="CRM3" s="995"/>
      <c r="CRN3" s="995"/>
      <c r="CRO3" s="995"/>
      <c r="CRP3" s="995"/>
      <c r="CRQ3" s="995"/>
      <c r="CRR3" s="995"/>
      <c r="CRS3" s="995"/>
      <c r="CRT3" s="995"/>
      <c r="CRU3" s="995"/>
      <c r="CRV3" s="995"/>
      <c r="CRW3" s="995"/>
      <c r="CRX3" s="995"/>
      <c r="CRY3" s="995"/>
      <c r="CRZ3" s="995"/>
      <c r="CSA3" s="995"/>
      <c r="CSB3" s="995"/>
      <c r="CSC3" s="995"/>
      <c r="CSD3" s="995"/>
      <c r="CSE3" s="995"/>
      <c r="CSF3" s="995"/>
      <c r="CSG3" s="995"/>
      <c r="CSH3" s="995"/>
      <c r="CSI3" s="995"/>
      <c r="CSJ3" s="995"/>
      <c r="CSK3" s="995"/>
      <c r="CSL3" s="995"/>
      <c r="CSM3" s="995"/>
      <c r="CSN3" s="995"/>
      <c r="CSO3" s="995"/>
      <c r="CSP3" s="995"/>
      <c r="CSQ3" s="995"/>
      <c r="CSR3" s="995"/>
      <c r="CSS3" s="995"/>
      <c r="CST3" s="995"/>
      <c r="CSU3" s="995"/>
      <c r="CSV3" s="995"/>
      <c r="CSW3" s="995"/>
      <c r="CSX3" s="995"/>
      <c r="CSY3" s="995"/>
      <c r="CSZ3" s="995"/>
      <c r="CTA3" s="995"/>
      <c r="CTB3" s="995"/>
      <c r="CTC3" s="995"/>
      <c r="CTD3" s="995"/>
      <c r="CTE3" s="995"/>
      <c r="CTF3" s="995"/>
      <c r="CTG3" s="995"/>
      <c r="CTH3" s="995"/>
      <c r="CTI3" s="995"/>
      <c r="CTJ3" s="995"/>
      <c r="CTK3" s="995"/>
      <c r="CTL3" s="995"/>
      <c r="CTM3" s="995"/>
      <c r="CTN3" s="995"/>
      <c r="CTO3" s="995"/>
      <c r="CTP3" s="995"/>
      <c r="CTQ3" s="995"/>
      <c r="CTR3" s="995"/>
      <c r="CTS3" s="995"/>
      <c r="CTT3" s="995"/>
      <c r="CTU3" s="995"/>
      <c r="CTV3" s="995"/>
      <c r="CTW3" s="995"/>
      <c r="CTX3" s="995"/>
      <c r="CTY3" s="995"/>
      <c r="CTZ3" s="995"/>
      <c r="CUA3" s="995"/>
      <c r="CUB3" s="995"/>
      <c r="CUC3" s="995"/>
      <c r="CUD3" s="995"/>
      <c r="CUE3" s="995"/>
      <c r="CUF3" s="995"/>
      <c r="CUG3" s="995"/>
      <c r="CUH3" s="995"/>
      <c r="CUI3" s="995"/>
      <c r="CUJ3" s="995"/>
      <c r="CUK3" s="995"/>
      <c r="CUL3" s="995"/>
      <c r="CUM3" s="995"/>
      <c r="CUN3" s="995"/>
      <c r="CUO3" s="995"/>
      <c r="CUP3" s="995"/>
      <c r="CUQ3" s="995"/>
      <c r="CUR3" s="995"/>
      <c r="CUS3" s="995"/>
      <c r="CUT3" s="995"/>
      <c r="CUU3" s="995"/>
      <c r="CUV3" s="995"/>
      <c r="CUW3" s="995"/>
      <c r="CUX3" s="995"/>
      <c r="CUY3" s="995"/>
      <c r="CUZ3" s="995"/>
      <c r="CVA3" s="995"/>
      <c r="CVB3" s="995"/>
      <c r="CVC3" s="995"/>
      <c r="CVD3" s="995"/>
      <c r="CVE3" s="995"/>
      <c r="CVF3" s="995"/>
      <c r="CVG3" s="995"/>
      <c r="CVH3" s="995"/>
      <c r="CVI3" s="995"/>
      <c r="CVJ3" s="995"/>
      <c r="CVK3" s="995"/>
      <c r="CVL3" s="995"/>
      <c r="CVM3" s="995"/>
      <c r="CVN3" s="995"/>
      <c r="CVO3" s="995"/>
      <c r="CVP3" s="995"/>
      <c r="CVQ3" s="995"/>
      <c r="CVR3" s="995"/>
      <c r="CVS3" s="995"/>
      <c r="CVT3" s="995"/>
      <c r="CVU3" s="995"/>
      <c r="CVV3" s="995"/>
      <c r="CVW3" s="995"/>
      <c r="CVX3" s="995"/>
      <c r="CVY3" s="995"/>
      <c r="CVZ3" s="995"/>
      <c r="CWA3" s="995"/>
      <c r="CWB3" s="995"/>
      <c r="CWC3" s="995"/>
      <c r="CWD3" s="995"/>
      <c r="CWE3" s="995"/>
      <c r="CWF3" s="995"/>
      <c r="CWG3" s="995"/>
      <c r="CWH3" s="995"/>
      <c r="CWI3" s="995"/>
      <c r="CWJ3" s="995"/>
      <c r="CWK3" s="995"/>
      <c r="CWL3" s="995"/>
      <c r="CWM3" s="995"/>
      <c r="CWN3" s="995"/>
      <c r="CWO3" s="995"/>
      <c r="CWP3" s="995"/>
      <c r="CWQ3" s="995"/>
      <c r="CWR3" s="995"/>
      <c r="CWS3" s="995"/>
      <c r="CWT3" s="995"/>
      <c r="CWU3" s="995"/>
      <c r="CWV3" s="995"/>
      <c r="CWW3" s="995"/>
      <c r="CWX3" s="995"/>
      <c r="CWY3" s="995"/>
      <c r="CWZ3" s="995"/>
      <c r="CXA3" s="995"/>
      <c r="CXB3" s="995"/>
      <c r="CXC3" s="995"/>
      <c r="CXD3" s="995"/>
      <c r="CXE3" s="995"/>
      <c r="CXF3" s="995"/>
      <c r="CXG3" s="995"/>
      <c r="CXH3" s="995"/>
      <c r="CXI3" s="995"/>
      <c r="CXJ3" s="995"/>
      <c r="CXK3" s="995"/>
      <c r="CXL3" s="995"/>
      <c r="CXM3" s="995"/>
      <c r="CXN3" s="995"/>
      <c r="CXO3" s="995"/>
      <c r="CXP3" s="995"/>
      <c r="CXQ3" s="995"/>
      <c r="CXR3" s="995"/>
      <c r="CXS3" s="995"/>
      <c r="CXT3" s="995"/>
      <c r="CXU3" s="995"/>
      <c r="CXV3" s="995"/>
      <c r="CXW3" s="995"/>
      <c r="CXX3" s="995"/>
      <c r="CXY3" s="995"/>
      <c r="CXZ3" s="995"/>
      <c r="CYA3" s="995"/>
      <c r="CYB3" s="995"/>
      <c r="CYC3" s="995"/>
      <c r="CYD3" s="995"/>
      <c r="CYE3" s="995"/>
      <c r="CYF3" s="995"/>
      <c r="CYG3" s="995"/>
      <c r="CYH3" s="995"/>
      <c r="CYI3" s="995"/>
      <c r="CYJ3" s="995"/>
      <c r="CYK3" s="995"/>
      <c r="CYL3" s="995"/>
      <c r="CYM3" s="995"/>
      <c r="CYN3" s="995"/>
      <c r="CYO3" s="995"/>
      <c r="CYP3" s="995"/>
      <c r="CYQ3" s="995"/>
      <c r="CYR3" s="995"/>
      <c r="CYS3" s="995"/>
      <c r="CYT3" s="995"/>
      <c r="CYU3" s="995"/>
      <c r="CYV3" s="995"/>
      <c r="CYW3" s="995"/>
      <c r="CYX3" s="995"/>
      <c r="CYY3" s="995"/>
      <c r="CYZ3" s="995"/>
      <c r="CZA3" s="995"/>
      <c r="CZB3" s="995"/>
      <c r="CZC3" s="995"/>
      <c r="CZD3" s="995"/>
      <c r="CZE3" s="995"/>
      <c r="CZF3" s="995"/>
      <c r="CZG3" s="995"/>
      <c r="CZH3" s="995"/>
      <c r="CZI3" s="995"/>
      <c r="CZJ3" s="995"/>
      <c r="CZK3" s="995"/>
      <c r="CZL3" s="995"/>
      <c r="CZM3" s="995"/>
      <c r="CZN3" s="995"/>
      <c r="CZO3" s="995"/>
      <c r="CZP3" s="995"/>
      <c r="CZQ3" s="995"/>
      <c r="CZR3" s="995"/>
      <c r="CZS3" s="995"/>
      <c r="CZT3" s="995"/>
      <c r="CZU3" s="995"/>
      <c r="CZV3" s="995"/>
      <c r="CZW3" s="995"/>
      <c r="CZX3" s="995"/>
      <c r="CZY3" s="995"/>
      <c r="CZZ3" s="995"/>
      <c r="DAA3" s="995"/>
      <c r="DAB3" s="995"/>
      <c r="DAC3" s="995"/>
      <c r="DAD3" s="995"/>
      <c r="DAE3" s="995"/>
      <c r="DAF3" s="995"/>
      <c r="DAG3" s="995"/>
      <c r="DAH3" s="995"/>
      <c r="DAI3" s="995"/>
      <c r="DAJ3" s="995"/>
      <c r="DAK3" s="995"/>
      <c r="DAL3" s="995"/>
      <c r="DAM3" s="995"/>
      <c r="DAN3" s="995"/>
      <c r="DAO3" s="995"/>
      <c r="DAP3" s="995"/>
      <c r="DAQ3" s="995"/>
      <c r="DAR3" s="995"/>
      <c r="DAS3" s="995"/>
      <c r="DAT3" s="995"/>
      <c r="DAU3" s="995"/>
      <c r="DAV3" s="995"/>
      <c r="DAW3" s="995"/>
      <c r="DAX3" s="995"/>
      <c r="DAY3" s="995"/>
      <c r="DAZ3" s="995"/>
      <c r="DBA3" s="995"/>
      <c r="DBB3" s="995"/>
      <c r="DBC3" s="995"/>
      <c r="DBD3" s="995"/>
      <c r="DBE3" s="995"/>
      <c r="DBF3" s="995"/>
      <c r="DBG3" s="995"/>
      <c r="DBH3" s="995"/>
      <c r="DBI3" s="995"/>
      <c r="DBJ3" s="995"/>
      <c r="DBK3" s="995"/>
      <c r="DBL3" s="995"/>
      <c r="DBM3" s="995"/>
      <c r="DBN3" s="995"/>
      <c r="DBO3" s="995"/>
      <c r="DBP3" s="995"/>
      <c r="DBQ3" s="995"/>
      <c r="DBR3" s="995"/>
      <c r="DBS3" s="995"/>
      <c r="DBT3" s="995"/>
      <c r="DBU3" s="995"/>
      <c r="DBV3" s="995"/>
      <c r="DBW3" s="995"/>
      <c r="DBX3" s="995"/>
      <c r="DBY3" s="995"/>
      <c r="DBZ3" s="995"/>
      <c r="DCA3" s="995"/>
      <c r="DCB3" s="995"/>
      <c r="DCC3" s="995"/>
      <c r="DCD3" s="995"/>
      <c r="DCE3" s="995"/>
      <c r="DCF3" s="995"/>
      <c r="DCG3" s="995"/>
      <c r="DCH3" s="995"/>
      <c r="DCI3" s="995"/>
      <c r="DCJ3" s="995"/>
      <c r="DCK3" s="995"/>
      <c r="DCL3" s="995"/>
      <c r="DCM3" s="995"/>
      <c r="DCN3" s="995"/>
      <c r="DCO3" s="995"/>
      <c r="DCP3" s="995"/>
      <c r="DCQ3" s="995"/>
      <c r="DCR3" s="995"/>
      <c r="DCS3" s="995"/>
      <c r="DCT3" s="995"/>
      <c r="DCU3" s="995"/>
      <c r="DCV3" s="995"/>
      <c r="DCW3" s="995"/>
      <c r="DCX3" s="995"/>
      <c r="DCY3" s="995"/>
      <c r="DCZ3" s="995"/>
      <c r="DDA3" s="995"/>
      <c r="DDB3" s="995"/>
      <c r="DDC3" s="995"/>
      <c r="DDD3" s="995"/>
      <c r="DDE3" s="995"/>
      <c r="DDF3" s="995"/>
      <c r="DDG3" s="995"/>
      <c r="DDH3" s="995"/>
      <c r="DDI3" s="995"/>
      <c r="DDJ3" s="995"/>
      <c r="DDK3" s="995"/>
      <c r="DDL3" s="995"/>
      <c r="DDM3" s="995"/>
      <c r="DDN3" s="995"/>
      <c r="DDO3" s="995"/>
      <c r="DDP3" s="995"/>
      <c r="DDQ3" s="995"/>
      <c r="DDR3" s="995"/>
      <c r="DDS3" s="995"/>
      <c r="DDT3" s="995"/>
      <c r="DDU3" s="995"/>
      <c r="DDV3" s="995"/>
      <c r="DDW3" s="995"/>
      <c r="DDX3" s="995"/>
      <c r="DDY3" s="995"/>
      <c r="DDZ3" s="995"/>
      <c r="DEA3" s="995"/>
      <c r="DEB3" s="995"/>
      <c r="DEC3" s="995"/>
      <c r="DED3" s="995"/>
      <c r="DEE3" s="995"/>
      <c r="DEF3" s="995"/>
      <c r="DEG3" s="995"/>
      <c r="DEH3" s="995"/>
      <c r="DEI3" s="995"/>
      <c r="DEJ3" s="995"/>
      <c r="DEK3" s="995"/>
      <c r="DEL3" s="995"/>
      <c r="DEM3" s="995"/>
      <c r="DEN3" s="995"/>
      <c r="DEO3" s="995"/>
      <c r="DEP3" s="995"/>
      <c r="DEQ3" s="995"/>
      <c r="DER3" s="995"/>
      <c r="DES3" s="995"/>
      <c r="DET3" s="995"/>
      <c r="DEU3" s="995"/>
      <c r="DEV3" s="995"/>
      <c r="DEW3" s="995"/>
      <c r="DEX3" s="995"/>
      <c r="DEY3" s="995"/>
      <c r="DEZ3" s="995"/>
      <c r="DFA3" s="995"/>
      <c r="DFB3" s="995"/>
      <c r="DFC3" s="995"/>
      <c r="DFD3" s="995"/>
      <c r="DFE3" s="995"/>
      <c r="DFF3" s="995"/>
      <c r="DFG3" s="995"/>
      <c r="DFH3" s="995"/>
      <c r="DFI3" s="995"/>
      <c r="DFJ3" s="995"/>
      <c r="DFK3" s="995"/>
      <c r="DFL3" s="995"/>
      <c r="DFM3" s="995"/>
      <c r="DFN3" s="995"/>
      <c r="DFO3" s="995"/>
      <c r="DFP3" s="995"/>
      <c r="DFQ3" s="995"/>
      <c r="DFR3" s="995"/>
      <c r="DFS3" s="995"/>
      <c r="DFT3" s="995"/>
      <c r="DFU3" s="995"/>
      <c r="DFV3" s="995"/>
      <c r="DFW3" s="995"/>
      <c r="DFX3" s="995"/>
      <c r="DFY3" s="995"/>
      <c r="DFZ3" s="995"/>
      <c r="DGA3" s="995"/>
      <c r="DGB3" s="995"/>
      <c r="DGC3" s="995"/>
      <c r="DGD3" s="995"/>
      <c r="DGE3" s="995"/>
      <c r="DGF3" s="995"/>
      <c r="DGG3" s="995"/>
      <c r="DGH3" s="995"/>
      <c r="DGI3" s="995"/>
      <c r="DGJ3" s="995"/>
      <c r="DGK3" s="995"/>
      <c r="DGL3" s="995"/>
      <c r="DGM3" s="995"/>
      <c r="DGN3" s="995"/>
      <c r="DGO3" s="995"/>
      <c r="DGP3" s="995"/>
      <c r="DGQ3" s="995"/>
      <c r="DGR3" s="995"/>
      <c r="DGS3" s="995"/>
      <c r="DGT3" s="995"/>
      <c r="DGU3" s="995"/>
      <c r="DGV3" s="995"/>
      <c r="DGW3" s="995"/>
      <c r="DGX3" s="995"/>
      <c r="DGY3" s="995"/>
      <c r="DGZ3" s="995"/>
      <c r="DHA3" s="995"/>
      <c r="DHB3" s="995"/>
      <c r="DHC3" s="995"/>
      <c r="DHD3" s="995"/>
      <c r="DHE3" s="995"/>
      <c r="DHF3" s="995"/>
      <c r="DHG3" s="995"/>
      <c r="DHH3" s="995"/>
      <c r="DHI3" s="995"/>
      <c r="DHJ3" s="995"/>
      <c r="DHK3" s="995"/>
      <c r="DHL3" s="995"/>
      <c r="DHM3" s="995"/>
      <c r="DHN3" s="995"/>
      <c r="DHO3" s="995"/>
      <c r="DHP3" s="995"/>
      <c r="DHQ3" s="995"/>
      <c r="DHR3" s="995"/>
      <c r="DHS3" s="995"/>
      <c r="DHT3" s="995"/>
      <c r="DHU3" s="995"/>
      <c r="DHV3" s="995"/>
      <c r="DHW3" s="995"/>
      <c r="DHX3" s="995"/>
      <c r="DHY3" s="995"/>
      <c r="DHZ3" s="995"/>
      <c r="DIA3" s="995"/>
      <c r="DIB3" s="995"/>
      <c r="DIC3" s="995"/>
      <c r="DID3" s="995"/>
      <c r="DIE3" s="995"/>
      <c r="DIF3" s="995"/>
      <c r="DIG3" s="995"/>
      <c r="DIH3" s="995"/>
      <c r="DII3" s="995"/>
      <c r="DIJ3" s="995"/>
      <c r="DIK3" s="995"/>
      <c r="DIL3" s="995"/>
      <c r="DIM3" s="995"/>
      <c r="DIN3" s="995"/>
      <c r="DIO3" s="995"/>
      <c r="DIP3" s="995"/>
      <c r="DIQ3" s="995"/>
      <c r="DIR3" s="995"/>
      <c r="DIS3" s="995"/>
      <c r="DIT3" s="995"/>
      <c r="DIU3" s="995"/>
      <c r="DIV3" s="995"/>
      <c r="DIW3" s="995"/>
      <c r="DIX3" s="995"/>
      <c r="DIY3" s="995"/>
      <c r="DIZ3" s="995"/>
      <c r="DJA3" s="995"/>
      <c r="DJB3" s="995"/>
      <c r="DJC3" s="995"/>
      <c r="DJD3" s="995"/>
      <c r="DJE3" s="995"/>
      <c r="DJF3" s="995"/>
      <c r="DJG3" s="995"/>
      <c r="DJH3" s="995"/>
      <c r="DJI3" s="995"/>
      <c r="DJJ3" s="995"/>
      <c r="DJK3" s="995"/>
      <c r="DJL3" s="995"/>
      <c r="DJM3" s="995"/>
      <c r="DJN3" s="995"/>
      <c r="DJO3" s="995"/>
      <c r="DJP3" s="995"/>
      <c r="DJQ3" s="995"/>
      <c r="DJR3" s="995"/>
      <c r="DJS3" s="995"/>
      <c r="DJT3" s="995"/>
      <c r="DJU3" s="995"/>
      <c r="DJV3" s="995"/>
      <c r="DJW3" s="995"/>
      <c r="DJX3" s="995"/>
      <c r="DJY3" s="995"/>
      <c r="DJZ3" s="995"/>
      <c r="DKA3" s="995"/>
      <c r="DKB3" s="995"/>
      <c r="DKC3" s="995"/>
      <c r="DKD3" s="995"/>
      <c r="DKE3" s="995"/>
      <c r="DKF3" s="995"/>
      <c r="DKG3" s="995"/>
      <c r="DKH3" s="995"/>
      <c r="DKI3" s="995"/>
      <c r="DKJ3" s="995"/>
      <c r="DKK3" s="995"/>
      <c r="DKL3" s="995"/>
      <c r="DKM3" s="995"/>
      <c r="DKN3" s="995"/>
      <c r="DKO3" s="995"/>
      <c r="DKP3" s="995"/>
      <c r="DKQ3" s="995"/>
      <c r="DKR3" s="995"/>
      <c r="DKS3" s="995"/>
      <c r="DKT3" s="995"/>
      <c r="DKU3" s="995"/>
      <c r="DKV3" s="995"/>
      <c r="DKW3" s="995"/>
      <c r="DKX3" s="995"/>
      <c r="DKY3" s="995"/>
      <c r="DKZ3" s="995"/>
      <c r="DLA3" s="995"/>
      <c r="DLB3" s="995"/>
      <c r="DLC3" s="995"/>
      <c r="DLD3" s="995"/>
      <c r="DLE3" s="995"/>
      <c r="DLF3" s="995"/>
      <c r="DLG3" s="995"/>
      <c r="DLH3" s="995"/>
      <c r="DLI3" s="995"/>
      <c r="DLJ3" s="995"/>
      <c r="DLK3" s="995"/>
      <c r="DLL3" s="995"/>
      <c r="DLM3" s="995"/>
      <c r="DLN3" s="995"/>
      <c r="DLO3" s="995"/>
      <c r="DLP3" s="995"/>
      <c r="DLQ3" s="995"/>
      <c r="DLR3" s="995"/>
      <c r="DLS3" s="995"/>
      <c r="DLT3" s="995"/>
      <c r="DLU3" s="995"/>
      <c r="DLV3" s="995"/>
      <c r="DLW3" s="995"/>
      <c r="DLX3" s="995"/>
      <c r="DLY3" s="995"/>
      <c r="DLZ3" s="995"/>
      <c r="DMA3" s="995"/>
      <c r="DMB3" s="995"/>
      <c r="DMC3" s="995"/>
      <c r="DMD3" s="995"/>
      <c r="DME3" s="995"/>
      <c r="DMF3" s="995"/>
      <c r="DMG3" s="995"/>
      <c r="DMH3" s="995"/>
      <c r="DMI3" s="995"/>
      <c r="DMJ3" s="995"/>
      <c r="DMK3" s="995"/>
      <c r="DML3" s="995"/>
      <c r="DMM3" s="995"/>
      <c r="DMN3" s="995"/>
      <c r="DMO3" s="995"/>
      <c r="DMP3" s="995"/>
      <c r="DMQ3" s="995"/>
      <c r="DMR3" s="995"/>
      <c r="DMS3" s="995"/>
      <c r="DMT3" s="995"/>
      <c r="DMU3" s="995"/>
      <c r="DMV3" s="995"/>
      <c r="DMW3" s="995"/>
      <c r="DMX3" s="995"/>
      <c r="DMY3" s="995"/>
      <c r="DMZ3" s="995"/>
      <c r="DNA3" s="995"/>
      <c r="DNB3" s="995"/>
      <c r="DNC3" s="995"/>
      <c r="DND3" s="995"/>
      <c r="DNE3" s="995"/>
      <c r="DNF3" s="995"/>
      <c r="DNG3" s="995"/>
      <c r="DNH3" s="995"/>
      <c r="DNI3" s="995"/>
      <c r="DNJ3" s="995"/>
      <c r="DNK3" s="995"/>
      <c r="DNL3" s="995"/>
      <c r="DNM3" s="995"/>
      <c r="DNN3" s="995"/>
      <c r="DNO3" s="995"/>
      <c r="DNP3" s="995"/>
      <c r="DNQ3" s="995"/>
      <c r="DNR3" s="995"/>
      <c r="DNS3" s="995"/>
      <c r="DNT3" s="995"/>
      <c r="DNU3" s="995"/>
      <c r="DNV3" s="995"/>
      <c r="DNW3" s="995"/>
      <c r="DNX3" s="995"/>
      <c r="DNY3" s="995"/>
      <c r="DNZ3" s="995"/>
      <c r="DOA3" s="995"/>
      <c r="DOB3" s="995"/>
      <c r="DOC3" s="995"/>
      <c r="DOD3" s="995"/>
      <c r="DOE3" s="995"/>
      <c r="DOF3" s="995"/>
      <c r="DOG3" s="995"/>
      <c r="DOH3" s="995"/>
      <c r="DOI3" s="995"/>
      <c r="DOJ3" s="995"/>
      <c r="DOK3" s="995"/>
      <c r="DOL3" s="995"/>
      <c r="DOM3" s="995"/>
      <c r="DON3" s="995"/>
      <c r="DOO3" s="995"/>
      <c r="DOP3" s="995"/>
      <c r="DOQ3" s="995"/>
      <c r="DOR3" s="995"/>
      <c r="DOS3" s="995"/>
      <c r="DOT3" s="995"/>
      <c r="DOU3" s="995"/>
      <c r="DOV3" s="995"/>
      <c r="DOW3" s="995"/>
      <c r="DOX3" s="995"/>
      <c r="DOY3" s="995"/>
      <c r="DOZ3" s="995"/>
      <c r="DPA3" s="995"/>
      <c r="DPB3" s="995"/>
      <c r="DPC3" s="995"/>
      <c r="DPD3" s="995"/>
      <c r="DPE3" s="995"/>
      <c r="DPF3" s="995"/>
      <c r="DPG3" s="995"/>
      <c r="DPH3" s="995"/>
      <c r="DPI3" s="995"/>
      <c r="DPJ3" s="995"/>
      <c r="DPK3" s="995"/>
      <c r="DPL3" s="995"/>
      <c r="DPM3" s="995"/>
      <c r="DPN3" s="995"/>
      <c r="DPO3" s="995"/>
      <c r="DPP3" s="995"/>
      <c r="DPQ3" s="995"/>
      <c r="DPR3" s="995"/>
      <c r="DPS3" s="995"/>
      <c r="DPT3" s="995"/>
      <c r="DPU3" s="995"/>
      <c r="DPV3" s="995"/>
      <c r="DPW3" s="995"/>
      <c r="DPX3" s="995"/>
      <c r="DPY3" s="995"/>
      <c r="DPZ3" s="995"/>
      <c r="DQA3" s="995"/>
      <c r="DQB3" s="995"/>
      <c r="DQC3" s="995"/>
      <c r="DQD3" s="995"/>
      <c r="DQE3" s="995"/>
      <c r="DQF3" s="995"/>
      <c r="DQG3" s="995"/>
      <c r="DQH3" s="995"/>
      <c r="DQI3" s="995"/>
      <c r="DQJ3" s="995"/>
      <c r="DQK3" s="995"/>
      <c r="DQL3" s="995"/>
      <c r="DQM3" s="995"/>
      <c r="DQN3" s="995"/>
      <c r="DQO3" s="995"/>
      <c r="DQP3" s="995"/>
      <c r="DQQ3" s="995"/>
      <c r="DQR3" s="995"/>
      <c r="DQS3" s="995"/>
      <c r="DQT3" s="995"/>
      <c r="DQU3" s="995"/>
      <c r="DQV3" s="995"/>
      <c r="DQW3" s="995"/>
      <c r="DQX3" s="995"/>
      <c r="DQY3" s="995"/>
      <c r="DQZ3" s="995"/>
      <c r="DRA3" s="995"/>
      <c r="DRB3" s="995"/>
      <c r="DRC3" s="995"/>
      <c r="DRD3" s="995"/>
      <c r="DRE3" s="995"/>
      <c r="DRF3" s="995"/>
      <c r="DRG3" s="995"/>
      <c r="DRH3" s="995"/>
      <c r="DRI3" s="995"/>
      <c r="DRJ3" s="995"/>
      <c r="DRK3" s="995"/>
      <c r="DRL3" s="995"/>
      <c r="DRM3" s="995"/>
      <c r="DRN3" s="995"/>
      <c r="DRO3" s="995"/>
      <c r="DRP3" s="995"/>
      <c r="DRQ3" s="995"/>
      <c r="DRR3" s="995"/>
      <c r="DRS3" s="995"/>
      <c r="DRT3" s="995"/>
      <c r="DRU3" s="995"/>
      <c r="DRV3" s="995"/>
      <c r="DRW3" s="995"/>
      <c r="DRX3" s="995"/>
      <c r="DRY3" s="995"/>
      <c r="DRZ3" s="995"/>
      <c r="DSA3" s="995"/>
      <c r="DSB3" s="995"/>
      <c r="DSC3" s="995"/>
      <c r="DSD3" s="995"/>
      <c r="DSE3" s="995"/>
      <c r="DSF3" s="995"/>
      <c r="DSG3" s="995"/>
      <c r="DSH3" s="995"/>
      <c r="DSI3" s="995"/>
      <c r="DSJ3" s="995"/>
      <c r="DSK3" s="995"/>
      <c r="DSL3" s="995"/>
      <c r="DSM3" s="995"/>
      <c r="DSN3" s="995"/>
      <c r="DSO3" s="995"/>
      <c r="DSP3" s="995"/>
      <c r="DSQ3" s="995"/>
      <c r="DSR3" s="995"/>
      <c r="DSS3" s="995"/>
      <c r="DST3" s="995"/>
      <c r="DSU3" s="995"/>
      <c r="DSV3" s="995"/>
      <c r="DSW3" s="995"/>
      <c r="DSX3" s="995"/>
      <c r="DSY3" s="995"/>
      <c r="DSZ3" s="995"/>
      <c r="DTA3" s="995"/>
      <c r="DTB3" s="995"/>
      <c r="DTC3" s="995"/>
      <c r="DTD3" s="995"/>
      <c r="DTE3" s="995"/>
      <c r="DTF3" s="995"/>
      <c r="DTG3" s="995"/>
      <c r="DTH3" s="995"/>
      <c r="DTI3" s="995"/>
      <c r="DTJ3" s="995"/>
      <c r="DTK3" s="995"/>
      <c r="DTL3" s="995"/>
      <c r="DTM3" s="995"/>
      <c r="DTN3" s="995"/>
      <c r="DTO3" s="995"/>
      <c r="DTP3" s="995"/>
      <c r="DTQ3" s="995"/>
      <c r="DTR3" s="995"/>
      <c r="DTS3" s="995"/>
      <c r="DTT3" s="995"/>
      <c r="DTU3" s="995"/>
      <c r="DTV3" s="995"/>
      <c r="DTW3" s="995"/>
      <c r="DTX3" s="995"/>
      <c r="DTY3" s="995"/>
      <c r="DTZ3" s="995"/>
      <c r="DUA3" s="995"/>
      <c r="DUB3" s="995"/>
      <c r="DUC3" s="995"/>
      <c r="DUD3" s="995"/>
      <c r="DUE3" s="995"/>
      <c r="DUF3" s="995"/>
      <c r="DUG3" s="995"/>
      <c r="DUH3" s="995"/>
      <c r="DUI3" s="995"/>
      <c r="DUJ3" s="995"/>
      <c r="DUK3" s="995"/>
      <c r="DUL3" s="995"/>
      <c r="DUM3" s="995"/>
      <c r="DUN3" s="995"/>
      <c r="DUO3" s="995"/>
      <c r="DUP3" s="995"/>
      <c r="DUQ3" s="995"/>
      <c r="DUR3" s="995"/>
      <c r="DUS3" s="995"/>
      <c r="DUT3" s="995"/>
      <c r="DUU3" s="995"/>
      <c r="DUV3" s="995"/>
      <c r="DUW3" s="995"/>
      <c r="DUX3" s="995"/>
      <c r="DUY3" s="995"/>
      <c r="DUZ3" s="995"/>
      <c r="DVA3" s="995"/>
      <c r="DVB3" s="995"/>
      <c r="DVC3" s="995"/>
      <c r="DVD3" s="995"/>
      <c r="DVE3" s="995"/>
      <c r="DVF3" s="995"/>
      <c r="DVG3" s="995"/>
      <c r="DVH3" s="995"/>
      <c r="DVI3" s="995"/>
      <c r="DVJ3" s="995"/>
      <c r="DVK3" s="995"/>
      <c r="DVL3" s="995"/>
      <c r="DVM3" s="995"/>
      <c r="DVN3" s="995"/>
      <c r="DVO3" s="995"/>
      <c r="DVP3" s="995"/>
      <c r="DVQ3" s="995"/>
      <c r="DVR3" s="995"/>
      <c r="DVS3" s="995"/>
      <c r="DVT3" s="995"/>
      <c r="DVU3" s="995"/>
      <c r="DVV3" s="995"/>
      <c r="DVW3" s="995"/>
      <c r="DVX3" s="995"/>
      <c r="DVY3" s="995"/>
      <c r="DVZ3" s="995"/>
      <c r="DWA3" s="995"/>
      <c r="DWB3" s="995"/>
      <c r="DWC3" s="995"/>
      <c r="DWD3" s="995"/>
      <c r="DWE3" s="995"/>
      <c r="DWF3" s="995"/>
      <c r="DWG3" s="995"/>
      <c r="DWH3" s="995"/>
      <c r="DWI3" s="995"/>
      <c r="DWJ3" s="995"/>
      <c r="DWK3" s="995"/>
      <c r="DWL3" s="995"/>
      <c r="DWM3" s="995"/>
      <c r="DWN3" s="995"/>
      <c r="DWO3" s="995"/>
      <c r="DWP3" s="995"/>
      <c r="DWQ3" s="995"/>
      <c r="DWR3" s="995"/>
      <c r="DWS3" s="995"/>
      <c r="DWT3" s="995"/>
      <c r="DWU3" s="995"/>
      <c r="DWV3" s="995"/>
      <c r="DWW3" s="995"/>
      <c r="DWX3" s="995"/>
      <c r="DWY3" s="995"/>
      <c r="DWZ3" s="995"/>
      <c r="DXA3" s="995"/>
      <c r="DXB3" s="995"/>
      <c r="DXC3" s="995"/>
      <c r="DXD3" s="995"/>
      <c r="DXE3" s="995"/>
      <c r="DXF3" s="995"/>
      <c r="DXG3" s="995"/>
      <c r="DXH3" s="995"/>
      <c r="DXI3" s="995"/>
      <c r="DXJ3" s="995"/>
      <c r="DXK3" s="995"/>
      <c r="DXL3" s="995"/>
      <c r="DXM3" s="995"/>
      <c r="DXN3" s="995"/>
      <c r="DXO3" s="995"/>
      <c r="DXP3" s="995"/>
      <c r="DXQ3" s="995"/>
      <c r="DXR3" s="995"/>
      <c r="DXS3" s="995"/>
      <c r="DXT3" s="995"/>
      <c r="DXU3" s="995"/>
      <c r="DXV3" s="995"/>
      <c r="DXW3" s="995"/>
      <c r="DXX3" s="995"/>
      <c r="DXY3" s="995"/>
      <c r="DXZ3" s="995"/>
      <c r="DYA3" s="995"/>
      <c r="DYB3" s="995"/>
      <c r="DYC3" s="995"/>
      <c r="DYD3" s="995"/>
      <c r="DYE3" s="995"/>
      <c r="DYF3" s="995"/>
      <c r="DYG3" s="995"/>
      <c r="DYH3" s="995"/>
      <c r="DYI3" s="995"/>
      <c r="DYJ3" s="995"/>
      <c r="DYK3" s="995"/>
      <c r="DYL3" s="995"/>
      <c r="DYM3" s="995"/>
      <c r="DYN3" s="995"/>
      <c r="DYO3" s="995"/>
      <c r="DYP3" s="995"/>
      <c r="DYQ3" s="995"/>
      <c r="DYR3" s="995"/>
      <c r="DYS3" s="995"/>
      <c r="DYT3" s="995"/>
      <c r="DYU3" s="995"/>
      <c r="DYV3" s="995"/>
      <c r="DYW3" s="995"/>
      <c r="DYX3" s="995"/>
      <c r="DYY3" s="995"/>
      <c r="DYZ3" s="995"/>
      <c r="DZA3" s="995"/>
      <c r="DZB3" s="995"/>
      <c r="DZC3" s="995"/>
      <c r="DZD3" s="995"/>
      <c r="DZE3" s="995"/>
      <c r="DZF3" s="995"/>
      <c r="DZG3" s="995"/>
      <c r="DZH3" s="995"/>
      <c r="DZI3" s="995"/>
      <c r="DZJ3" s="995"/>
      <c r="DZK3" s="995"/>
      <c r="DZL3" s="995"/>
      <c r="DZM3" s="995"/>
      <c r="DZN3" s="995"/>
      <c r="DZO3" s="995"/>
      <c r="DZP3" s="995"/>
      <c r="DZQ3" s="995"/>
      <c r="DZR3" s="995"/>
      <c r="DZS3" s="995"/>
      <c r="DZT3" s="995"/>
      <c r="DZU3" s="995"/>
      <c r="DZV3" s="995"/>
      <c r="DZW3" s="995"/>
      <c r="DZX3" s="995"/>
      <c r="DZY3" s="995"/>
      <c r="DZZ3" s="995"/>
      <c r="EAA3" s="995"/>
      <c r="EAB3" s="995"/>
      <c r="EAC3" s="995"/>
      <c r="EAD3" s="995"/>
      <c r="EAE3" s="995"/>
      <c r="EAF3" s="995"/>
      <c r="EAG3" s="995"/>
      <c r="EAH3" s="995"/>
      <c r="EAI3" s="995"/>
      <c r="EAJ3" s="995"/>
      <c r="EAK3" s="995"/>
      <c r="EAL3" s="995"/>
      <c r="EAM3" s="995"/>
      <c r="EAN3" s="995"/>
      <c r="EAO3" s="995"/>
      <c r="EAP3" s="995"/>
      <c r="EAQ3" s="995"/>
      <c r="EAR3" s="995"/>
      <c r="EAS3" s="995"/>
      <c r="EAT3" s="995"/>
      <c r="EAU3" s="995"/>
      <c r="EAV3" s="995"/>
      <c r="EAW3" s="995"/>
      <c r="EAX3" s="995"/>
      <c r="EAY3" s="995"/>
      <c r="EAZ3" s="995"/>
      <c r="EBA3" s="995"/>
      <c r="EBB3" s="995"/>
      <c r="EBC3" s="995"/>
      <c r="EBD3" s="995"/>
      <c r="EBE3" s="995"/>
      <c r="EBF3" s="995"/>
      <c r="EBG3" s="995"/>
      <c r="EBH3" s="995"/>
      <c r="EBI3" s="995"/>
      <c r="EBJ3" s="995"/>
      <c r="EBK3" s="995"/>
      <c r="EBL3" s="995"/>
      <c r="EBM3" s="995"/>
      <c r="EBN3" s="995"/>
      <c r="EBO3" s="995"/>
      <c r="EBP3" s="995"/>
      <c r="EBQ3" s="995"/>
      <c r="EBR3" s="995"/>
      <c r="EBS3" s="995"/>
      <c r="EBT3" s="995"/>
      <c r="EBU3" s="995"/>
      <c r="EBV3" s="995"/>
      <c r="EBW3" s="995"/>
      <c r="EBX3" s="995"/>
      <c r="EBY3" s="995"/>
      <c r="EBZ3" s="995"/>
      <c r="ECA3" s="995"/>
      <c r="ECB3" s="995"/>
      <c r="ECC3" s="995"/>
      <c r="ECD3" s="995"/>
      <c r="ECE3" s="995"/>
      <c r="ECF3" s="995"/>
      <c r="ECG3" s="995"/>
      <c r="ECH3" s="995"/>
      <c r="ECI3" s="995"/>
      <c r="ECJ3" s="995"/>
      <c r="ECK3" s="995"/>
      <c r="ECL3" s="995"/>
      <c r="ECM3" s="995"/>
      <c r="ECN3" s="995"/>
      <c r="ECO3" s="995"/>
      <c r="ECP3" s="995"/>
      <c r="ECQ3" s="995"/>
      <c r="ECR3" s="995"/>
      <c r="ECS3" s="995"/>
      <c r="ECT3" s="995"/>
      <c r="ECU3" s="995"/>
      <c r="ECV3" s="995"/>
      <c r="ECW3" s="995"/>
      <c r="ECX3" s="995"/>
      <c r="ECY3" s="995"/>
      <c r="ECZ3" s="995"/>
      <c r="EDA3" s="995"/>
      <c r="EDB3" s="995"/>
      <c r="EDC3" s="995"/>
      <c r="EDD3" s="995"/>
      <c r="EDE3" s="995"/>
      <c r="EDF3" s="995"/>
      <c r="EDG3" s="995"/>
      <c r="EDH3" s="995"/>
      <c r="EDI3" s="995"/>
      <c r="EDJ3" s="995"/>
      <c r="EDK3" s="995"/>
      <c r="EDL3" s="995"/>
      <c r="EDM3" s="995"/>
      <c r="EDN3" s="995"/>
      <c r="EDO3" s="995"/>
      <c r="EDP3" s="995"/>
      <c r="EDQ3" s="995"/>
      <c r="EDR3" s="995"/>
      <c r="EDS3" s="995"/>
      <c r="EDT3" s="995"/>
      <c r="EDU3" s="995"/>
      <c r="EDV3" s="995"/>
      <c r="EDW3" s="995"/>
      <c r="EDX3" s="995"/>
      <c r="EDY3" s="995"/>
      <c r="EDZ3" s="995"/>
      <c r="EEA3" s="995"/>
      <c r="EEB3" s="995"/>
      <c r="EEC3" s="995"/>
      <c r="EED3" s="995"/>
      <c r="EEE3" s="995"/>
      <c r="EEF3" s="995"/>
      <c r="EEG3" s="995"/>
      <c r="EEH3" s="995"/>
      <c r="EEI3" s="995"/>
      <c r="EEJ3" s="995"/>
      <c r="EEK3" s="995"/>
      <c r="EEL3" s="995"/>
      <c r="EEM3" s="995"/>
      <c r="EEN3" s="995"/>
      <c r="EEO3" s="995"/>
      <c r="EEP3" s="995"/>
      <c r="EEQ3" s="995"/>
      <c r="EER3" s="995"/>
      <c r="EES3" s="995"/>
      <c r="EET3" s="995"/>
      <c r="EEU3" s="995"/>
      <c r="EEV3" s="995"/>
      <c r="EEW3" s="995"/>
      <c r="EEX3" s="995"/>
      <c r="EEY3" s="995"/>
      <c r="EEZ3" s="995"/>
      <c r="EFA3" s="995"/>
      <c r="EFB3" s="995"/>
      <c r="EFC3" s="995"/>
      <c r="EFD3" s="995"/>
      <c r="EFE3" s="995"/>
      <c r="EFF3" s="995"/>
      <c r="EFG3" s="995"/>
      <c r="EFH3" s="995"/>
      <c r="EFI3" s="995"/>
      <c r="EFJ3" s="995"/>
      <c r="EFK3" s="995"/>
      <c r="EFL3" s="995"/>
      <c r="EFM3" s="995"/>
      <c r="EFN3" s="995"/>
      <c r="EFO3" s="995"/>
      <c r="EFP3" s="995"/>
      <c r="EFQ3" s="995"/>
      <c r="EFR3" s="995"/>
      <c r="EFS3" s="995"/>
      <c r="EFT3" s="995"/>
      <c r="EFU3" s="995"/>
      <c r="EFV3" s="995"/>
      <c r="EFW3" s="995"/>
      <c r="EFX3" s="995"/>
      <c r="EFY3" s="995"/>
      <c r="EFZ3" s="995"/>
      <c r="EGA3" s="995"/>
      <c r="EGB3" s="995"/>
      <c r="EGC3" s="995"/>
      <c r="EGD3" s="995"/>
      <c r="EGE3" s="995"/>
      <c r="EGF3" s="995"/>
      <c r="EGG3" s="995"/>
      <c r="EGH3" s="995"/>
      <c r="EGI3" s="995"/>
      <c r="EGJ3" s="995"/>
      <c r="EGK3" s="995"/>
      <c r="EGL3" s="995"/>
      <c r="EGM3" s="995"/>
      <c r="EGN3" s="995"/>
      <c r="EGO3" s="995"/>
      <c r="EGP3" s="995"/>
      <c r="EGQ3" s="995"/>
      <c r="EGR3" s="995"/>
      <c r="EGS3" s="995"/>
      <c r="EGT3" s="995"/>
      <c r="EGU3" s="995"/>
      <c r="EGV3" s="995"/>
      <c r="EGW3" s="995"/>
      <c r="EGX3" s="995"/>
      <c r="EGY3" s="995"/>
      <c r="EGZ3" s="995"/>
      <c r="EHA3" s="995"/>
      <c r="EHB3" s="995"/>
      <c r="EHC3" s="995"/>
      <c r="EHD3" s="995"/>
      <c r="EHE3" s="995"/>
      <c r="EHF3" s="995"/>
      <c r="EHG3" s="995"/>
      <c r="EHH3" s="995"/>
      <c r="EHI3" s="995"/>
      <c r="EHJ3" s="995"/>
      <c r="EHK3" s="995"/>
      <c r="EHL3" s="995"/>
      <c r="EHM3" s="995"/>
      <c r="EHN3" s="995"/>
      <c r="EHO3" s="995"/>
      <c r="EHP3" s="995"/>
      <c r="EHQ3" s="995"/>
      <c r="EHR3" s="995"/>
      <c r="EHS3" s="995"/>
      <c r="EHT3" s="995"/>
      <c r="EHU3" s="995"/>
      <c r="EHV3" s="995"/>
      <c r="EHW3" s="995"/>
      <c r="EHX3" s="995"/>
      <c r="EHY3" s="995"/>
      <c r="EHZ3" s="995"/>
      <c r="EIA3" s="995"/>
      <c r="EIB3" s="995"/>
      <c r="EIC3" s="995"/>
      <c r="EID3" s="995"/>
      <c r="EIE3" s="995"/>
      <c r="EIF3" s="995"/>
      <c r="EIG3" s="995"/>
      <c r="EIH3" s="995"/>
      <c r="EII3" s="995"/>
      <c r="EIJ3" s="995"/>
      <c r="EIK3" s="995"/>
      <c r="EIL3" s="995"/>
      <c r="EIM3" s="995"/>
      <c r="EIN3" s="995"/>
      <c r="EIO3" s="995"/>
      <c r="EIP3" s="995"/>
      <c r="EIQ3" s="995"/>
      <c r="EIR3" s="995"/>
      <c r="EIS3" s="995"/>
      <c r="EIT3" s="995"/>
      <c r="EIU3" s="995"/>
      <c r="EIV3" s="995"/>
      <c r="EIW3" s="995"/>
      <c r="EIX3" s="995"/>
      <c r="EIY3" s="995"/>
      <c r="EIZ3" s="995"/>
      <c r="EJA3" s="995"/>
      <c r="EJB3" s="995"/>
      <c r="EJC3" s="995"/>
      <c r="EJD3" s="995"/>
      <c r="EJE3" s="995"/>
      <c r="EJF3" s="995"/>
      <c r="EJG3" s="995"/>
      <c r="EJH3" s="995"/>
      <c r="EJI3" s="995"/>
      <c r="EJJ3" s="995"/>
      <c r="EJK3" s="995"/>
      <c r="EJL3" s="995"/>
      <c r="EJM3" s="995"/>
      <c r="EJN3" s="995"/>
      <c r="EJO3" s="995"/>
      <c r="EJP3" s="995"/>
      <c r="EJQ3" s="995"/>
      <c r="EJR3" s="995"/>
      <c r="EJS3" s="995"/>
      <c r="EJT3" s="995"/>
      <c r="EJU3" s="995"/>
      <c r="EJV3" s="995"/>
      <c r="EJW3" s="995"/>
      <c r="EJX3" s="995"/>
      <c r="EJY3" s="995"/>
      <c r="EJZ3" s="995"/>
      <c r="EKA3" s="995"/>
      <c r="EKB3" s="995"/>
      <c r="EKC3" s="995"/>
      <c r="EKD3" s="995"/>
      <c r="EKE3" s="995"/>
      <c r="EKF3" s="995"/>
      <c r="EKG3" s="995"/>
      <c r="EKH3" s="995"/>
      <c r="EKI3" s="995"/>
      <c r="EKJ3" s="995"/>
      <c r="EKK3" s="995"/>
      <c r="EKL3" s="995"/>
      <c r="EKM3" s="995"/>
      <c r="EKN3" s="995"/>
      <c r="EKO3" s="995"/>
      <c r="EKP3" s="995"/>
      <c r="EKQ3" s="995"/>
      <c r="EKR3" s="995"/>
      <c r="EKS3" s="995"/>
      <c r="EKT3" s="995"/>
      <c r="EKU3" s="995"/>
      <c r="EKV3" s="995"/>
      <c r="EKW3" s="995"/>
      <c r="EKX3" s="995"/>
      <c r="EKY3" s="995"/>
      <c r="EKZ3" s="995"/>
      <c r="ELA3" s="995"/>
      <c r="ELB3" s="995"/>
      <c r="ELC3" s="995"/>
      <c r="ELD3" s="995"/>
      <c r="ELE3" s="995"/>
      <c r="ELF3" s="995"/>
      <c r="ELG3" s="995"/>
      <c r="ELH3" s="995"/>
      <c r="ELI3" s="995"/>
      <c r="ELJ3" s="995"/>
      <c r="ELK3" s="995"/>
      <c r="ELL3" s="995"/>
      <c r="ELM3" s="995"/>
      <c r="ELN3" s="995"/>
      <c r="ELO3" s="995"/>
      <c r="ELP3" s="995"/>
      <c r="ELQ3" s="995"/>
      <c r="ELR3" s="995"/>
      <c r="ELS3" s="995"/>
      <c r="ELT3" s="995"/>
      <c r="ELU3" s="995"/>
      <c r="ELV3" s="995"/>
      <c r="ELW3" s="995"/>
      <c r="ELX3" s="995"/>
      <c r="ELY3" s="995"/>
      <c r="ELZ3" s="995"/>
      <c r="EMA3" s="995"/>
      <c r="EMB3" s="995"/>
      <c r="EMC3" s="995"/>
      <c r="EMD3" s="995"/>
      <c r="EME3" s="995"/>
      <c r="EMF3" s="995"/>
      <c r="EMG3" s="995"/>
      <c r="EMH3" s="995"/>
      <c r="EMI3" s="995"/>
      <c r="EMJ3" s="995"/>
      <c r="EMK3" s="995"/>
      <c r="EML3" s="995"/>
      <c r="EMM3" s="995"/>
      <c r="EMN3" s="995"/>
      <c r="EMO3" s="995"/>
      <c r="EMP3" s="995"/>
      <c r="EMQ3" s="995"/>
      <c r="EMR3" s="995"/>
      <c r="EMS3" s="995"/>
      <c r="EMT3" s="995"/>
      <c r="EMU3" s="995"/>
      <c r="EMV3" s="995"/>
      <c r="EMW3" s="995"/>
      <c r="EMX3" s="995"/>
      <c r="EMY3" s="995"/>
      <c r="EMZ3" s="995"/>
      <c r="ENA3" s="995"/>
      <c r="ENB3" s="995"/>
      <c r="ENC3" s="995"/>
      <c r="END3" s="995"/>
      <c r="ENE3" s="995"/>
      <c r="ENF3" s="995"/>
      <c r="ENG3" s="995"/>
      <c r="ENH3" s="995"/>
      <c r="ENI3" s="995"/>
      <c r="ENJ3" s="995"/>
      <c r="ENK3" s="995"/>
      <c r="ENL3" s="995"/>
      <c r="ENM3" s="995"/>
      <c r="ENN3" s="995"/>
      <c r="ENO3" s="995"/>
      <c r="ENP3" s="995"/>
      <c r="ENQ3" s="995"/>
      <c r="ENR3" s="995"/>
      <c r="ENS3" s="995"/>
      <c r="ENT3" s="995"/>
      <c r="ENU3" s="995"/>
      <c r="ENV3" s="995"/>
      <c r="ENW3" s="995"/>
      <c r="ENX3" s="995"/>
      <c r="ENY3" s="995"/>
      <c r="ENZ3" s="995"/>
      <c r="EOA3" s="995"/>
      <c r="EOB3" s="995"/>
      <c r="EOC3" s="995"/>
      <c r="EOD3" s="995"/>
      <c r="EOE3" s="995"/>
      <c r="EOF3" s="995"/>
      <c r="EOG3" s="995"/>
      <c r="EOH3" s="995"/>
      <c r="EOI3" s="995"/>
      <c r="EOJ3" s="995"/>
      <c r="EOK3" s="995"/>
      <c r="EOL3" s="995"/>
      <c r="EOM3" s="995"/>
      <c r="EON3" s="995"/>
      <c r="EOO3" s="995"/>
      <c r="EOP3" s="995"/>
      <c r="EOQ3" s="995"/>
      <c r="EOR3" s="995"/>
      <c r="EOS3" s="995"/>
      <c r="EOT3" s="995"/>
      <c r="EOU3" s="995"/>
      <c r="EOV3" s="995"/>
      <c r="EOW3" s="995"/>
      <c r="EOX3" s="995"/>
      <c r="EOY3" s="995"/>
      <c r="EOZ3" s="995"/>
      <c r="EPA3" s="995"/>
      <c r="EPB3" s="995"/>
      <c r="EPC3" s="995"/>
      <c r="EPD3" s="995"/>
      <c r="EPE3" s="995"/>
      <c r="EPF3" s="995"/>
      <c r="EPG3" s="995"/>
      <c r="EPH3" s="995"/>
      <c r="EPI3" s="995"/>
      <c r="EPJ3" s="995"/>
      <c r="EPK3" s="995"/>
      <c r="EPL3" s="995"/>
      <c r="EPM3" s="995"/>
      <c r="EPN3" s="995"/>
      <c r="EPO3" s="995"/>
      <c r="EPP3" s="995"/>
      <c r="EPQ3" s="995"/>
      <c r="EPR3" s="995"/>
      <c r="EPS3" s="995"/>
      <c r="EPT3" s="995"/>
      <c r="EPU3" s="995"/>
      <c r="EPV3" s="995"/>
      <c r="EPW3" s="995"/>
      <c r="EPX3" s="995"/>
      <c r="EPY3" s="995"/>
      <c r="EPZ3" s="995"/>
      <c r="EQA3" s="995"/>
      <c r="EQB3" s="995"/>
      <c r="EQC3" s="995"/>
      <c r="EQD3" s="995"/>
      <c r="EQE3" s="995"/>
      <c r="EQF3" s="995"/>
      <c r="EQG3" s="995"/>
      <c r="EQH3" s="995"/>
      <c r="EQI3" s="995"/>
      <c r="EQJ3" s="995"/>
      <c r="EQK3" s="995"/>
      <c r="EQL3" s="995"/>
      <c r="EQM3" s="995"/>
      <c r="EQN3" s="995"/>
      <c r="EQO3" s="995"/>
      <c r="EQP3" s="995"/>
      <c r="EQQ3" s="995"/>
      <c r="EQR3" s="995"/>
      <c r="EQS3" s="995"/>
      <c r="EQT3" s="995"/>
      <c r="EQU3" s="995"/>
      <c r="EQV3" s="995"/>
      <c r="EQW3" s="995"/>
      <c r="EQX3" s="995"/>
      <c r="EQY3" s="995"/>
      <c r="EQZ3" s="995"/>
      <c r="ERA3" s="995"/>
      <c r="ERB3" s="995"/>
      <c r="ERC3" s="995"/>
      <c r="ERD3" s="995"/>
      <c r="ERE3" s="995"/>
      <c r="ERF3" s="995"/>
      <c r="ERG3" s="995"/>
      <c r="ERH3" s="995"/>
      <c r="ERI3" s="995"/>
      <c r="ERJ3" s="995"/>
      <c r="ERK3" s="995"/>
      <c r="ERL3" s="995"/>
      <c r="ERM3" s="995"/>
      <c r="ERN3" s="995"/>
      <c r="ERO3" s="995"/>
      <c r="ERP3" s="995"/>
      <c r="ERQ3" s="995"/>
      <c r="ERR3" s="995"/>
      <c r="ERS3" s="995"/>
      <c r="ERT3" s="995"/>
      <c r="ERU3" s="995"/>
      <c r="ERV3" s="995"/>
      <c r="ERW3" s="995"/>
      <c r="ERX3" s="995"/>
      <c r="ERY3" s="995"/>
      <c r="ERZ3" s="995"/>
      <c r="ESA3" s="995"/>
      <c r="ESB3" s="995"/>
      <c r="ESC3" s="995"/>
      <c r="ESD3" s="995"/>
      <c r="ESE3" s="995"/>
      <c r="ESF3" s="995"/>
      <c r="ESG3" s="995"/>
      <c r="ESH3" s="995"/>
      <c r="ESI3" s="995"/>
      <c r="ESJ3" s="995"/>
      <c r="ESK3" s="995"/>
      <c r="ESL3" s="995"/>
      <c r="ESM3" s="995"/>
      <c r="ESN3" s="995"/>
      <c r="ESO3" s="995"/>
      <c r="ESP3" s="995"/>
      <c r="ESQ3" s="995"/>
      <c r="ESR3" s="995"/>
      <c r="ESS3" s="995"/>
      <c r="EST3" s="995"/>
      <c r="ESU3" s="995"/>
      <c r="ESV3" s="995"/>
      <c r="ESW3" s="995"/>
      <c r="ESX3" s="995"/>
      <c r="ESY3" s="995"/>
      <c r="ESZ3" s="995"/>
      <c r="ETA3" s="995"/>
      <c r="ETB3" s="995"/>
      <c r="ETC3" s="995"/>
      <c r="ETD3" s="995"/>
      <c r="ETE3" s="995"/>
      <c r="ETF3" s="995"/>
      <c r="ETG3" s="995"/>
      <c r="ETH3" s="995"/>
      <c r="ETI3" s="995"/>
      <c r="ETJ3" s="995"/>
      <c r="ETK3" s="995"/>
      <c r="ETL3" s="995"/>
      <c r="ETM3" s="995"/>
      <c r="ETN3" s="995"/>
      <c r="ETO3" s="995"/>
      <c r="ETP3" s="995"/>
      <c r="ETQ3" s="995"/>
      <c r="ETR3" s="995"/>
      <c r="ETS3" s="995"/>
      <c r="ETT3" s="995"/>
      <c r="ETU3" s="995"/>
      <c r="ETV3" s="995"/>
      <c r="ETW3" s="995"/>
      <c r="ETX3" s="995"/>
      <c r="ETY3" s="995"/>
      <c r="ETZ3" s="995"/>
      <c r="EUA3" s="995"/>
      <c r="EUB3" s="995"/>
      <c r="EUC3" s="995"/>
      <c r="EUD3" s="995"/>
      <c r="EUE3" s="995"/>
      <c r="EUF3" s="995"/>
      <c r="EUG3" s="995"/>
      <c r="EUH3" s="995"/>
      <c r="EUI3" s="995"/>
      <c r="EUJ3" s="995"/>
      <c r="EUK3" s="995"/>
      <c r="EUL3" s="995"/>
      <c r="EUM3" s="995"/>
      <c r="EUN3" s="995"/>
      <c r="EUO3" s="995"/>
      <c r="EUP3" s="995"/>
      <c r="EUQ3" s="995"/>
      <c r="EUR3" s="995"/>
      <c r="EUS3" s="995"/>
      <c r="EUT3" s="995"/>
      <c r="EUU3" s="995"/>
      <c r="EUV3" s="995"/>
      <c r="EUW3" s="995"/>
      <c r="EUX3" s="995"/>
      <c r="EUY3" s="995"/>
      <c r="EUZ3" s="995"/>
      <c r="EVA3" s="995"/>
      <c r="EVB3" s="995"/>
      <c r="EVC3" s="995"/>
      <c r="EVD3" s="995"/>
      <c r="EVE3" s="995"/>
      <c r="EVF3" s="995"/>
      <c r="EVG3" s="995"/>
      <c r="EVH3" s="995"/>
      <c r="EVI3" s="995"/>
      <c r="EVJ3" s="995"/>
      <c r="EVK3" s="995"/>
      <c r="EVL3" s="995"/>
      <c r="EVM3" s="995"/>
      <c r="EVN3" s="995"/>
      <c r="EVO3" s="995"/>
      <c r="EVP3" s="995"/>
      <c r="EVQ3" s="995"/>
      <c r="EVR3" s="995"/>
      <c r="EVS3" s="995"/>
      <c r="EVT3" s="995"/>
      <c r="EVU3" s="995"/>
      <c r="EVV3" s="995"/>
      <c r="EVW3" s="995"/>
      <c r="EVX3" s="995"/>
      <c r="EVY3" s="995"/>
      <c r="EVZ3" s="995"/>
      <c r="EWA3" s="995"/>
      <c r="EWB3" s="995"/>
      <c r="EWC3" s="995"/>
      <c r="EWD3" s="995"/>
      <c r="EWE3" s="995"/>
      <c r="EWF3" s="995"/>
      <c r="EWG3" s="995"/>
      <c r="EWH3" s="995"/>
      <c r="EWI3" s="995"/>
      <c r="EWJ3" s="995"/>
      <c r="EWK3" s="995"/>
      <c r="EWL3" s="995"/>
      <c r="EWM3" s="995"/>
      <c r="EWN3" s="995"/>
      <c r="EWO3" s="995"/>
      <c r="EWP3" s="995"/>
      <c r="EWQ3" s="995"/>
      <c r="EWR3" s="995"/>
      <c r="EWS3" s="995"/>
      <c r="EWT3" s="995"/>
      <c r="EWU3" s="995"/>
      <c r="EWV3" s="995"/>
      <c r="EWW3" s="995"/>
      <c r="EWX3" s="995"/>
      <c r="EWY3" s="995"/>
      <c r="EWZ3" s="995"/>
      <c r="EXA3" s="995"/>
      <c r="EXB3" s="995"/>
      <c r="EXC3" s="995"/>
      <c r="EXD3" s="995"/>
      <c r="EXE3" s="995"/>
      <c r="EXF3" s="995"/>
      <c r="EXG3" s="995"/>
      <c r="EXH3" s="995"/>
      <c r="EXI3" s="995"/>
      <c r="EXJ3" s="995"/>
      <c r="EXK3" s="995"/>
      <c r="EXL3" s="995"/>
      <c r="EXM3" s="995"/>
      <c r="EXN3" s="995"/>
      <c r="EXO3" s="995"/>
      <c r="EXP3" s="995"/>
      <c r="EXQ3" s="995"/>
      <c r="EXR3" s="995"/>
      <c r="EXS3" s="995"/>
      <c r="EXT3" s="995"/>
      <c r="EXU3" s="995"/>
      <c r="EXV3" s="995"/>
      <c r="EXW3" s="995"/>
      <c r="EXX3" s="995"/>
      <c r="EXY3" s="995"/>
      <c r="EXZ3" s="995"/>
      <c r="EYA3" s="995"/>
      <c r="EYB3" s="995"/>
      <c r="EYC3" s="995"/>
      <c r="EYD3" s="995"/>
      <c r="EYE3" s="995"/>
      <c r="EYF3" s="995"/>
      <c r="EYG3" s="995"/>
      <c r="EYH3" s="995"/>
      <c r="EYI3" s="995"/>
      <c r="EYJ3" s="995"/>
      <c r="EYK3" s="995"/>
      <c r="EYL3" s="995"/>
      <c r="EYM3" s="995"/>
      <c r="EYN3" s="995"/>
      <c r="EYO3" s="995"/>
      <c r="EYP3" s="995"/>
      <c r="EYQ3" s="995"/>
      <c r="EYR3" s="995"/>
      <c r="EYS3" s="995"/>
      <c r="EYT3" s="995"/>
      <c r="EYU3" s="995"/>
      <c r="EYV3" s="995"/>
      <c r="EYW3" s="995"/>
      <c r="EYX3" s="995"/>
      <c r="EYY3" s="995"/>
      <c r="EYZ3" s="995"/>
      <c r="EZA3" s="995"/>
      <c r="EZB3" s="995"/>
      <c r="EZC3" s="995"/>
      <c r="EZD3" s="995"/>
      <c r="EZE3" s="995"/>
      <c r="EZF3" s="995"/>
      <c r="EZG3" s="995"/>
      <c r="EZH3" s="995"/>
      <c r="EZI3" s="995"/>
      <c r="EZJ3" s="995"/>
      <c r="EZK3" s="995"/>
      <c r="EZL3" s="995"/>
      <c r="EZM3" s="995"/>
      <c r="EZN3" s="995"/>
      <c r="EZO3" s="995"/>
      <c r="EZP3" s="995"/>
      <c r="EZQ3" s="995"/>
      <c r="EZR3" s="995"/>
      <c r="EZS3" s="995"/>
      <c r="EZT3" s="995"/>
      <c r="EZU3" s="995"/>
      <c r="EZV3" s="995"/>
      <c r="EZW3" s="995"/>
      <c r="EZX3" s="995"/>
      <c r="EZY3" s="995"/>
      <c r="EZZ3" s="995"/>
      <c r="FAA3" s="995"/>
      <c r="FAB3" s="995"/>
      <c r="FAC3" s="995"/>
      <c r="FAD3" s="995"/>
      <c r="FAE3" s="995"/>
      <c r="FAF3" s="995"/>
      <c r="FAG3" s="995"/>
      <c r="FAH3" s="995"/>
      <c r="FAI3" s="995"/>
      <c r="FAJ3" s="995"/>
      <c r="FAK3" s="995"/>
      <c r="FAL3" s="995"/>
      <c r="FAM3" s="995"/>
      <c r="FAN3" s="995"/>
      <c r="FAO3" s="995"/>
      <c r="FAP3" s="995"/>
      <c r="FAQ3" s="995"/>
      <c r="FAR3" s="995"/>
      <c r="FAS3" s="995"/>
      <c r="FAT3" s="995"/>
      <c r="FAU3" s="995"/>
      <c r="FAV3" s="995"/>
      <c r="FAW3" s="995"/>
      <c r="FAX3" s="995"/>
      <c r="FAY3" s="995"/>
      <c r="FAZ3" s="995"/>
      <c r="FBA3" s="995"/>
      <c r="FBB3" s="995"/>
      <c r="FBC3" s="995"/>
      <c r="FBD3" s="995"/>
      <c r="FBE3" s="995"/>
      <c r="FBF3" s="995"/>
      <c r="FBG3" s="995"/>
      <c r="FBH3" s="995"/>
      <c r="FBI3" s="995"/>
      <c r="FBJ3" s="995"/>
      <c r="FBK3" s="995"/>
      <c r="FBL3" s="995"/>
      <c r="FBM3" s="995"/>
      <c r="FBN3" s="995"/>
      <c r="FBO3" s="995"/>
      <c r="FBP3" s="995"/>
      <c r="FBQ3" s="995"/>
      <c r="FBR3" s="995"/>
      <c r="FBS3" s="995"/>
      <c r="FBT3" s="995"/>
      <c r="FBU3" s="995"/>
      <c r="FBV3" s="995"/>
      <c r="FBW3" s="995"/>
      <c r="FBX3" s="995"/>
      <c r="FBY3" s="995"/>
      <c r="FBZ3" s="995"/>
      <c r="FCA3" s="995"/>
      <c r="FCB3" s="995"/>
      <c r="FCC3" s="995"/>
      <c r="FCD3" s="995"/>
      <c r="FCE3" s="995"/>
      <c r="FCF3" s="995"/>
      <c r="FCG3" s="995"/>
      <c r="FCH3" s="995"/>
      <c r="FCI3" s="995"/>
      <c r="FCJ3" s="995"/>
      <c r="FCK3" s="995"/>
      <c r="FCL3" s="995"/>
      <c r="FCM3" s="995"/>
      <c r="FCN3" s="995"/>
      <c r="FCO3" s="995"/>
      <c r="FCP3" s="995"/>
      <c r="FCQ3" s="995"/>
      <c r="FCR3" s="995"/>
      <c r="FCS3" s="995"/>
      <c r="FCT3" s="995"/>
      <c r="FCU3" s="995"/>
      <c r="FCV3" s="995"/>
      <c r="FCW3" s="995"/>
      <c r="FCX3" s="995"/>
      <c r="FCY3" s="995"/>
      <c r="FCZ3" s="995"/>
      <c r="FDA3" s="995"/>
      <c r="FDB3" s="995"/>
      <c r="FDC3" s="995"/>
      <c r="FDD3" s="995"/>
      <c r="FDE3" s="995"/>
      <c r="FDF3" s="995"/>
      <c r="FDG3" s="995"/>
      <c r="FDH3" s="995"/>
      <c r="FDI3" s="995"/>
      <c r="FDJ3" s="995"/>
      <c r="FDK3" s="995"/>
      <c r="FDL3" s="995"/>
      <c r="FDM3" s="995"/>
      <c r="FDN3" s="995"/>
      <c r="FDO3" s="995"/>
      <c r="FDP3" s="995"/>
      <c r="FDQ3" s="995"/>
      <c r="FDR3" s="995"/>
      <c r="FDS3" s="995"/>
      <c r="FDT3" s="995"/>
      <c r="FDU3" s="995"/>
      <c r="FDV3" s="995"/>
      <c r="FDW3" s="995"/>
      <c r="FDX3" s="995"/>
      <c r="FDY3" s="995"/>
      <c r="FDZ3" s="995"/>
      <c r="FEA3" s="995"/>
      <c r="FEB3" s="995"/>
      <c r="FEC3" s="995"/>
      <c r="FED3" s="995"/>
      <c r="FEE3" s="995"/>
      <c r="FEF3" s="995"/>
      <c r="FEG3" s="995"/>
      <c r="FEH3" s="995"/>
      <c r="FEI3" s="995"/>
      <c r="FEJ3" s="995"/>
      <c r="FEK3" s="995"/>
      <c r="FEL3" s="995"/>
      <c r="FEM3" s="995"/>
      <c r="FEN3" s="995"/>
      <c r="FEO3" s="995"/>
      <c r="FEP3" s="995"/>
      <c r="FEQ3" s="995"/>
      <c r="FER3" s="995"/>
      <c r="FES3" s="995"/>
      <c r="FET3" s="995"/>
      <c r="FEU3" s="995"/>
      <c r="FEV3" s="995"/>
      <c r="FEW3" s="995"/>
      <c r="FEX3" s="995"/>
      <c r="FEY3" s="995"/>
      <c r="FEZ3" s="995"/>
      <c r="FFA3" s="995"/>
      <c r="FFB3" s="995"/>
      <c r="FFC3" s="995"/>
      <c r="FFD3" s="995"/>
      <c r="FFE3" s="995"/>
      <c r="FFF3" s="995"/>
      <c r="FFG3" s="995"/>
      <c r="FFH3" s="995"/>
      <c r="FFI3" s="995"/>
      <c r="FFJ3" s="995"/>
      <c r="FFK3" s="995"/>
      <c r="FFL3" s="995"/>
      <c r="FFM3" s="995"/>
      <c r="FFN3" s="995"/>
      <c r="FFO3" s="995"/>
      <c r="FFP3" s="995"/>
      <c r="FFQ3" s="995"/>
      <c r="FFR3" s="995"/>
      <c r="FFS3" s="995"/>
      <c r="FFT3" s="995"/>
      <c r="FFU3" s="995"/>
      <c r="FFV3" s="995"/>
      <c r="FFW3" s="995"/>
      <c r="FFX3" s="995"/>
      <c r="FFY3" s="995"/>
      <c r="FFZ3" s="995"/>
      <c r="FGA3" s="995"/>
      <c r="FGB3" s="995"/>
      <c r="FGC3" s="995"/>
      <c r="FGD3" s="995"/>
      <c r="FGE3" s="995"/>
      <c r="FGF3" s="995"/>
      <c r="FGG3" s="995"/>
      <c r="FGH3" s="995"/>
      <c r="FGI3" s="995"/>
      <c r="FGJ3" s="995"/>
      <c r="FGK3" s="995"/>
      <c r="FGL3" s="995"/>
      <c r="FGM3" s="995"/>
      <c r="FGN3" s="995"/>
      <c r="FGO3" s="995"/>
      <c r="FGP3" s="995"/>
      <c r="FGQ3" s="995"/>
      <c r="FGR3" s="995"/>
      <c r="FGS3" s="995"/>
      <c r="FGT3" s="995"/>
      <c r="FGU3" s="995"/>
      <c r="FGV3" s="995"/>
      <c r="FGW3" s="995"/>
      <c r="FGX3" s="995"/>
      <c r="FGY3" s="995"/>
      <c r="FGZ3" s="995"/>
      <c r="FHA3" s="995"/>
      <c r="FHB3" s="995"/>
      <c r="FHC3" s="995"/>
      <c r="FHD3" s="995"/>
      <c r="FHE3" s="995"/>
      <c r="FHF3" s="995"/>
      <c r="FHG3" s="995"/>
      <c r="FHH3" s="995"/>
      <c r="FHI3" s="995"/>
      <c r="FHJ3" s="995"/>
      <c r="FHK3" s="995"/>
      <c r="FHL3" s="995"/>
      <c r="FHM3" s="995"/>
      <c r="FHN3" s="995"/>
      <c r="FHO3" s="995"/>
      <c r="FHP3" s="995"/>
      <c r="FHQ3" s="995"/>
      <c r="FHR3" s="995"/>
      <c r="FHS3" s="995"/>
      <c r="FHT3" s="995"/>
      <c r="FHU3" s="995"/>
      <c r="FHV3" s="995"/>
      <c r="FHW3" s="995"/>
      <c r="FHX3" s="995"/>
      <c r="FHY3" s="995"/>
      <c r="FHZ3" s="995"/>
      <c r="FIA3" s="995"/>
      <c r="FIB3" s="995"/>
      <c r="FIC3" s="995"/>
      <c r="FID3" s="995"/>
      <c r="FIE3" s="995"/>
      <c r="FIF3" s="995"/>
      <c r="FIG3" s="995"/>
      <c r="FIH3" s="995"/>
      <c r="FII3" s="995"/>
      <c r="FIJ3" s="995"/>
      <c r="FIK3" s="995"/>
      <c r="FIL3" s="995"/>
      <c r="FIM3" s="995"/>
      <c r="FIN3" s="995"/>
      <c r="FIO3" s="995"/>
      <c r="FIP3" s="995"/>
      <c r="FIQ3" s="995"/>
      <c r="FIR3" s="995"/>
      <c r="FIS3" s="995"/>
      <c r="FIT3" s="995"/>
      <c r="FIU3" s="995"/>
      <c r="FIV3" s="995"/>
      <c r="FIW3" s="995"/>
      <c r="FIX3" s="995"/>
      <c r="FIY3" s="995"/>
      <c r="FIZ3" s="995"/>
      <c r="FJA3" s="995"/>
      <c r="FJB3" s="995"/>
      <c r="FJC3" s="995"/>
      <c r="FJD3" s="995"/>
      <c r="FJE3" s="995"/>
      <c r="FJF3" s="995"/>
      <c r="FJG3" s="995"/>
      <c r="FJH3" s="995"/>
      <c r="FJI3" s="995"/>
      <c r="FJJ3" s="995"/>
      <c r="FJK3" s="995"/>
      <c r="FJL3" s="995"/>
      <c r="FJM3" s="995"/>
      <c r="FJN3" s="995"/>
      <c r="FJO3" s="995"/>
      <c r="FJP3" s="995"/>
      <c r="FJQ3" s="995"/>
      <c r="FJR3" s="995"/>
      <c r="FJS3" s="995"/>
      <c r="FJT3" s="995"/>
      <c r="FJU3" s="995"/>
      <c r="FJV3" s="995"/>
      <c r="FJW3" s="995"/>
      <c r="FJX3" s="995"/>
      <c r="FJY3" s="995"/>
      <c r="FJZ3" s="995"/>
      <c r="FKA3" s="995"/>
      <c r="FKB3" s="995"/>
      <c r="FKC3" s="995"/>
      <c r="FKD3" s="995"/>
      <c r="FKE3" s="995"/>
      <c r="FKF3" s="995"/>
      <c r="FKG3" s="995"/>
      <c r="FKH3" s="995"/>
      <c r="FKI3" s="995"/>
      <c r="FKJ3" s="995"/>
      <c r="FKK3" s="995"/>
      <c r="FKL3" s="995"/>
      <c r="FKM3" s="995"/>
      <c r="FKN3" s="995"/>
      <c r="FKO3" s="995"/>
      <c r="FKP3" s="995"/>
      <c r="FKQ3" s="995"/>
      <c r="FKR3" s="995"/>
      <c r="FKS3" s="995"/>
      <c r="FKT3" s="995"/>
      <c r="FKU3" s="995"/>
      <c r="FKV3" s="995"/>
      <c r="FKW3" s="995"/>
      <c r="FKX3" s="995"/>
      <c r="FKY3" s="995"/>
      <c r="FKZ3" s="995"/>
      <c r="FLA3" s="995"/>
      <c r="FLB3" s="995"/>
      <c r="FLC3" s="995"/>
      <c r="FLD3" s="995"/>
      <c r="FLE3" s="995"/>
      <c r="FLF3" s="995"/>
      <c r="FLG3" s="995"/>
      <c r="FLH3" s="995"/>
      <c r="FLI3" s="995"/>
      <c r="FLJ3" s="995"/>
      <c r="FLK3" s="995"/>
      <c r="FLL3" s="995"/>
      <c r="FLM3" s="995"/>
      <c r="FLN3" s="995"/>
      <c r="FLO3" s="995"/>
      <c r="FLP3" s="995"/>
      <c r="FLQ3" s="995"/>
      <c r="FLR3" s="995"/>
      <c r="FLS3" s="995"/>
      <c r="FLT3" s="995"/>
      <c r="FLU3" s="995"/>
      <c r="FLV3" s="995"/>
      <c r="FLW3" s="995"/>
      <c r="FLX3" s="995"/>
      <c r="FLY3" s="995"/>
      <c r="FLZ3" s="995"/>
      <c r="FMA3" s="995"/>
      <c r="FMB3" s="995"/>
      <c r="FMC3" s="995"/>
      <c r="FMD3" s="995"/>
      <c r="FME3" s="995"/>
      <c r="FMF3" s="995"/>
      <c r="FMG3" s="995"/>
      <c r="FMH3" s="995"/>
      <c r="FMI3" s="995"/>
      <c r="FMJ3" s="995"/>
      <c r="FMK3" s="995"/>
      <c r="FML3" s="995"/>
      <c r="FMM3" s="995"/>
      <c r="FMN3" s="995"/>
      <c r="FMO3" s="995"/>
      <c r="FMP3" s="995"/>
      <c r="FMQ3" s="995"/>
      <c r="FMR3" s="995"/>
      <c r="FMS3" s="995"/>
      <c r="FMT3" s="995"/>
      <c r="FMU3" s="995"/>
      <c r="FMV3" s="995"/>
      <c r="FMW3" s="995"/>
      <c r="FMX3" s="995"/>
      <c r="FMY3" s="995"/>
      <c r="FMZ3" s="995"/>
      <c r="FNA3" s="995"/>
      <c r="FNB3" s="995"/>
      <c r="FNC3" s="995"/>
      <c r="FND3" s="995"/>
      <c r="FNE3" s="995"/>
      <c r="FNF3" s="995"/>
      <c r="FNG3" s="995"/>
      <c r="FNH3" s="995"/>
      <c r="FNI3" s="995"/>
      <c r="FNJ3" s="995"/>
      <c r="FNK3" s="995"/>
      <c r="FNL3" s="995"/>
      <c r="FNM3" s="995"/>
      <c r="FNN3" s="995"/>
      <c r="FNO3" s="995"/>
      <c r="FNP3" s="995"/>
      <c r="FNQ3" s="995"/>
      <c r="FNR3" s="995"/>
      <c r="FNS3" s="995"/>
      <c r="FNT3" s="995"/>
      <c r="FNU3" s="995"/>
      <c r="FNV3" s="995"/>
      <c r="FNW3" s="995"/>
      <c r="FNX3" s="995"/>
      <c r="FNY3" s="995"/>
      <c r="FNZ3" s="995"/>
      <c r="FOA3" s="995"/>
      <c r="FOB3" s="995"/>
      <c r="FOC3" s="995"/>
      <c r="FOD3" s="995"/>
      <c r="FOE3" s="995"/>
      <c r="FOF3" s="995"/>
      <c r="FOG3" s="995"/>
      <c r="FOH3" s="995"/>
      <c r="FOI3" s="995"/>
      <c r="FOJ3" s="995"/>
      <c r="FOK3" s="995"/>
      <c r="FOL3" s="995"/>
      <c r="FOM3" s="995"/>
      <c r="FON3" s="995"/>
      <c r="FOO3" s="995"/>
      <c r="FOP3" s="995"/>
      <c r="FOQ3" s="995"/>
      <c r="FOR3" s="995"/>
      <c r="FOS3" s="995"/>
      <c r="FOT3" s="995"/>
      <c r="FOU3" s="995"/>
      <c r="FOV3" s="995"/>
      <c r="FOW3" s="995"/>
      <c r="FOX3" s="995"/>
      <c r="FOY3" s="995"/>
      <c r="FOZ3" s="995"/>
      <c r="FPA3" s="995"/>
      <c r="FPB3" s="995"/>
      <c r="FPC3" s="995"/>
      <c r="FPD3" s="995"/>
      <c r="FPE3" s="995"/>
      <c r="FPF3" s="995"/>
      <c r="FPG3" s="995"/>
      <c r="FPH3" s="995"/>
      <c r="FPI3" s="995"/>
      <c r="FPJ3" s="995"/>
      <c r="FPK3" s="995"/>
      <c r="FPL3" s="995"/>
      <c r="FPM3" s="995"/>
      <c r="FPN3" s="995"/>
      <c r="FPO3" s="995"/>
      <c r="FPP3" s="995"/>
      <c r="FPQ3" s="995"/>
      <c r="FPR3" s="995"/>
      <c r="FPS3" s="995"/>
      <c r="FPT3" s="995"/>
      <c r="FPU3" s="995"/>
      <c r="FPV3" s="995"/>
      <c r="FPW3" s="995"/>
      <c r="FPX3" s="995"/>
      <c r="FPY3" s="995"/>
      <c r="FPZ3" s="995"/>
      <c r="FQA3" s="995"/>
      <c r="FQB3" s="995"/>
      <c r="FQC3" s="995"/>
      <c r="FQD3" s="995"/>
      <c r="FQE3" s="995"/>
      <c r="FQF3" s="995"/>
      <c r="FQG3" s="995"/>
      <c r="FQH3" s="995"/>
      <c r="FQI3" s="995"/>
      <c r="FQJ3" s="995"/>
      <c r="FQK3" s="995"/>
      <c r="FQL3" s="995"/>
      <c r="FQM3" s="995"/>
      <c r="FQN3" s="995"/>
      <c r="FQO3" s="995"/>
      <c r="FQP3" s="995"/>
      <c r="FQQ3" s="995"/>
      <c r="FQR3" s="995"/>
      <c r="FQS3" s="995"/>
      <c r="FQT3" s="995"/>
      <c r="FQU3" s="995"/>
      <c r="FQV3" s="995"/>
      <c r="FQW3" s="995"/>
      <c r="FQX3" s="995"/>
      <c r="FQY3" s="995"/>
      <c r="FQZ3" s="995"/>
      <c r="FRA3" s="995"/>
      <c r="FRB3" s="995"/>
      <c r="FRC3" s="995"/>
      <c r="FRD3" s="995"/>
      <c r="FRE3" s="995"/>
      <c r="FRF3" s="995"/>
      <c r="FRG3" s="995"/>
      <c r="FRH3" s="995"/>
      <c r="FRI3" s="995"/>
      <c r="FRJ3" s="995"/>
      <c r="FRK3" s="995"/>
      <c r="FRL3" s="995"/>
      <c r="FRM3" s="995"/>
      <c r="FRN3" s="995"/>
      <c r="FRO3" s="995"/>
      <c r="FRP3" s="995"/>
      <c r="FRQ3" s="995"/>
      <c r="FRR3" s="995"/>
      <c r="FRS3" s="995"/>
      <c r="FRT3" s="995"/>
      <c r="FRU3" s="995"/>
      <c r="FRV3" s="995"/>
      <c r="FRW3" s="995"/>
      <c r="FRX3" s="995"/>
      <c r="FRY3" s="995"/>
      <c r="FRZ3" s="995"/>
      <c r="FSA3" s="995"/>
      <c r="FSB3" s="995"/>
      <c r="FSC3" s="995"/>
      <c r="FSD3" s="995"/>
      <c r="FSE3" s="995"/>
      <c r="FSF3" s="995"/>
      <c r="FSG3" s="995"/>
      <c r="FSH3" s="995"/>
      <c r="FSI3" s="995"/>
      <c r="FSJ3" s="995"/>
      <c r="FSK3" s="995"/>
      <c r="FSL3" s="995"/>
      <c r="FSM3" s="995"/>
      <c r="FSN3" s="995"/>
      <c r="FSO3" s="995"/>
      <c r="FSP3" s="995"/>
      <c r="FSQ3" s="995"/>
      <c r="FSR3" s="995"/>
      <c r="FSS3" s="995"/>
      <c r="FST3" s="995"/>
      <c r="FSU3" s="995"/>
      <c r="FSV3" s="995"/>
      <c r="FSW3" s="995"/>
      <c r="FSX3" s="995"/>
      <c r="FSY3" s="995"/>
      <c r="FSZ3" s="995"/>
      <c r="FTA3" s="995"/>
      <c r="FTB3" s="995"/>
      <c r="FTC3" s="995"/>
      <c r="FTD3" s="995"/>
      <c r="FTE3" s="995"/>
      <c r="FTF3" s="995"/>
      <c r="FTG3" s="995"/>
      <c r="FTH3" s="995"/>
      <c r="FTI3" s="995"/>
      <c r="FTJ3" s="995"/>
      <c r="FTK3" s="995"/>
      <c r="FTL3" s="995"/>
      <c r="FTM3" s="995"/>
      <c r="FTN3" s="995"/>
      <c r="FTO3" s="995"/>
      <c r="FTP3" s="995"/>
      <c r="FTQ3" s="995"/>
      <c r="FTR3" s="995"/>
      <c r="FTS3" s="995"/>
      <c r="FTT3" s="995"/>
      <c r="FTU3" s="995"/>
      <c r="FTV3" s="995"/>
      <c r="FTW3" s="995"/>
      <c r="FTX3" s="995"/>
      <c r="FTY3" s="995"/>
      <c r="FTZ3" s="995"/>
      <c r="FUA3" s="995"/>
      <c r="FUB3" s="995"/>
      <c r="FUC3" s="995"/>
      <c r="FUD3" s="995"/>
      <c r="FUE3" s="995"/>
      <c r="FUF3" s="995"/>
      <c r="FUG3" s="995"/>
      <c r="FUH3" s="995"/>
      <c r="FUI3" s="995"/>
      <c r="FUJ3" s="995"/>
      <c r="FUK3" s="995"/>
      <c r="FUL3" s="995"/>
      <c r="FUM3" s="995"/>
      <c r="FUN3" s="995"/>
      <c r="FUO3" s="995"/>
      <c r="FUP3" s="995"/>
      <c r="FUQ3" s="995"/>
      <c r="FUR3" s="995"/>
      <c r="FUS3" s="995"/>
      <c r="FUT3" s="995"/>
      <c r="FUU3" s="995"/>
      <c r="FUV3" s="995"/>
      <c r="FUW3" s="995"/>
      <c r="FUX3" s="995"/>
      <c r="FUY3" s="995"/>
      <c r="FUZ3" s="995"/>
      <c r="FVA3" s="995"/>
      <c r="FVB3" s="995"/>
      <c r="FVC3" s="995"/>
      <c r="FVD3" s="995"/>
      <c r="FVE3" s="995"/>
      <c r="FVF3" s="995"/>
      <c r="FVG3" s="995"/>
      <c r="FVH3" s="995"/>
      <c r="FVI3" s="995"/>
      <c r="FVJ3" s="995"/>
      <c r="FVK3" s="995"/>
      <c r="FVL3" s="995"/>
      <c r="FVM3" s="995"/>
      <c r="FVN3" s="995"/>
      <c r="FVO3" s="995"/>
      <c r="FVP3" s="995"/>
      <c r="FVQ3" s="995"/>
      <c r="FVR3" s="995"/>
      <c r="FVS3" s="995"/>
      <c r="FVT3" s="995"/>
      <c r="FVU3" s="995"/>
      <c r="FVV3" s="995"/>
      <c r="FVW3" s="995"/>
      <c r="FVX3" s="995"/>
      <c r="FVY3" s="995"/>
      <c r="FVZ3" s="995"/>
      <c r="FWA3" s="995"/>
      <c r="FWB3" s="995"/>
      <c r="FWC3" s="995"/>
      <c r="FWD3" s="995"/>
      <c r="FWE3" s="995"/>
      <c r="FWF3" s="995"/>
      <c r="FWG3" s="995"/>
      <c r="FWH3" s="995"/>
      <c r="FWI3" s="995"/>
      <c r="FWJ3" s="995"/>
      <c r="FWK3" s="995"/>
      <c r="FWL3" s="995"/>
      <c r="FWM3" s="995"/>
      <c r="FWN3" s="995"/>
      <c r="FWO3" s="995"/>
      <c r="FWP3" s="995"/>
      <c r="FWQ3" s="995"/>
      <c r="FWR3" s="995"/>
      <c r="FWS3" s="995"/>
      <c r="FWT3" s="995"/>
      <c r="FWU3" s="995"/>
      <c r="FWV3" s="995"/>
      <c r="FWW3" s="995"/>
      <c r="FWX3" s="995"/>
      <c r="FWY3" s="995"/>
      <c r="FWZ3" s="995"/>
      <c r="FXA3" s="995"/>
      <c r="FXB3" s="995"/>
      <c r="FXC3" s="995"/>
      <c r="FXD3" s="995"/>
      <c r="FXE3" s="995"/>
      <c r="FXF3" s="995"/>
      <c r="FXG3" s="995"/>
      <c r="FXH3" s="995"/>
      <c r="FXI3" s="995"/>
      <c r="FXJ3" s="995"/>
      <c r="FXK3" s="995"/>
      <c r="FXL3" s="995"/>
      <c r="FXM3" s="995"/>
      <c r="FXN3" s="995"/>
      <c r="FXO3" s="995"/>
      <c r="FXP3" s="995"/>
      <c r="FXQ3" s="995"/>
      <c r="FXR3" s="995"/>
      <c r="FXS3" s="995"/>
      <c r="FXT3" s="995"/>
      <c r="FXU3" s="995"/>
      <c r="FXV3" s="995"/>
      <c r="FXW3" s="995"/>
      <c r="FXX3" s="995"/>
      <c r="FXY3" s="995"/>
      <c r="FXZ3" s="995"/>
      <c r="FYA3" s="995"/>
      <c r="FYB3" s="995"/>
      <c r="FYC3" s="995"/>
      <c r="FYD3" s="995"/>
      <c r="FYE3" s="995"/>
      <c r="FYF3" s="995"/>
      <c r="FYG3" s="995"/>
      <c r="FYH3" s="995"/>
      <c r="FYI3" s="995"/>
      <c r="FYJ3" s="995"/>
      <c r="FYK3" s="995"/>
      <c r="FYL3" s="995"/>
      <c r="FYM3" s="995"/>
      <c r="FYN3" s="995"/>
      <c r="FYO3" s="995"/>
      <c r="FYP3" s="995"/>
      <c r="FYQ3" s="995"/>
      <c r="FYR3" s="995"/>
      <c r="FYS3" s="995"/>
      <c r="FYT3" s="995"/>
      <c r="FYU3" s="995"/>
      <c r="FYV3" s="995"/>
      <c r="FYW3" s="995"/>
      <c r="FYX3" s="995"/>
      <c r="FYY3" s="995"/>
      <c r="FYZ3" s="995"/>
      <c r="FZA3" s="995"/>
      <c r="FZB3" s="995"/>
      <c r="FZC3" s="995"/>
      <c r="FZD3" s="995"/>
      <c r="FZE3" s="995"/>
      <c r="FZF3" s="995"/>
      <c r="FZG3" s="995"/>
      <c r="FZH3" s="995"/>
      <c r="FZI3" s="995"/>
      <c r="FZJ3" s="995"/>
      <c r="FZK3" s="995"/>
      <c r="FZL3" s="995"/>
      <c r="FZM3" s="995"/>
      <c r="FZN3" s="995"/>
      <c r="FZO3" s="995"/>
      <c r="FZP3" s="995"/>
      <c r="FZQ3" s="995"/>
      <c r="FZR3" s="995"/>
      <c r="FZS3" s="995"/>
      <c r="FZT3" s="995"/>
      <c r="FZU3" s="995"/>
      <c r="FZV3" s="995"/>
      <c r="FZW3" s="995"/>
      <c r="FZX3" s="995"/>
      <c r="FZY3" s="995"/>
      <c r="FZZ3" s="995"/>
      <c r="GAA3" s="995"/>
      <c r="GAB3" s="995"/>
      <c r="GAC3" s="995"/>
      <c r="GAD3" s="995"/>
      <c r="GAE3" s="995"/>
      <c r="GAF3" s="995"/>
      <c r="GAG3" s="995"/>
      <c r="GAH3" s="995"/>
      <c r="GAI3" s="995"/>
      <c r="GAJ3" s="995"/>
      <c r="GAK3" s="995"/>
      <c r="GAL3" s="995"/>
      <c r="GAM3" s="995"/>
      <c r="GAN3" s="995"/>
      <c r="GAO3" s="995"/>
      <c r="GAP3" s="995"/>
      <c r="GAQ3" s="995"/>
      <c r="GAR3" s="995"/>
      <c r="GAS3" s="995"/>
      <c r="GAT3" s="995"/>
      <c r="GAU3" s="995"/>
      <c r="GAV3" s="995"/>
      <c r="GAW3" s="995"/>
      <c r="GAX3" s="995"/>
      <c r="GAY3" s="995"/>
      <c r="GAZ3" s="995"/>
      <c r="GBA3" s="995"/>
      <c r="GBB3" s="995"/>
      <c r="GBC3" s="995"/>
      <c r="GBD3" s="995"/>
      <c r="GBE3" s="995"/>
      <c r="GBF3" s="995"/>
      <c r="GBG3" s="995"/>
      <c r="GBH3" s="995"/>
      <c r="GBI3" s="995"/>
      <c r="GBJ3" s="995"/>
      <c r="GBK3" s="995"/>
      <c r="GBL3" s="995"/>
      <c r="GBM3" s="995"/>
      <c r="GBN3" s="995"/>
      <c r="GBO3" s="995"/>
      <c r="GBP3" s="995"/>
      <c r="GBQ3" s="995"/>
      <c r="GBR3" s="995"/>
      <c r="GBS3" s="995"/>
      <c r="GBT3" s="995"/>
      <c r="GBU3" s="995"/>
      <c r="GBV3" s="995"/>
      <c r="GBW3" s="995"/>
      <c r="GBX3" s="995"/>
      <c r="GBY3" s="995"/>
      <c r="GBZ3" s="995"/>
      <c r="GCA3" s="995"/>
      <c r="GCB3" s="995"/>
      <c r="GCC3" s="995"/>
      <c r="GCD3" s="995"/>
      <c r="GCE3" s="995"/>
      <c r="GCF3" s="995"/>
      <c r="GCG3" s="995"/>
      <c r="GCH3" s="995"/>
      <c r="GCI3" s="995"/>
      <c r="GCJ3" s="995"/>
      <c r="GCK3" s="995"/>
      <c r="GCL3" s="995"/>
      <c r="GCM3" s="995"/>
      <c r="GCN3" s="995"/>
      <c r="GCO3" s="995"/>
      <c r="GCP3" s="995"/>
      <c r="GCQ3" s="995"/>
      <c r="GCR3" s="995"/>
      <c r="GCS3" s="995"/>
      <c r="GCT3" s="995"/>
      <c r="GCU3" s="995"/>
      <c r="GCV3" s="995"/>
      <c r="GCW3" s="995"/>
      <c r="GCX3" s="995"/>
      <c r="GCY3" s="995"/>
      <c r="GCZ3" s="995"/>
      <c r="GDA3" s="995"/>
      <c r="GDB3" s="995"/>
      <c r="GDC3" s="995"/>
      <c r="GDD3" s="995"/>
      <c r="GDE3" s="995"/>
      <c r="GDF3" s="995"/>
      <c r="GDG3" s="995"/>
      <c r="GDH3" s="995"/>
      <c r="GDI3" s="995"/>
      <c r="GDJ3" s="995"/>
      <c r="GDK3" s="995"/>
      <c r="GDL3" s="995"/>
      <c r="GDM3" s="995"/>
      <c r="GDN3" s="995"/>
      <c r="GDO3" s="995"/>
      <c r="GDP3" s="995"/>
      <c r="GDQ3" s="995"/>
      <c r="GDR3" s="995"/>
      <c r="GDS3" s="995"/>
      <c r="GDT3" s="995"/>
      <c r="GDU3" s="995"/>
      <c r="GDV3" s="995"/>
      <c r="GDW3" s="995"/>
      <c r="GDX3" s="995"/>
      <c r="GDY3" s="995"/>
      <c r="GDZ3" s="995"/>
      <c r="GEA3" s="995"/>
      <c r="GEB3" s="995"/>
      <c r="GEC3" s="995"/>
      <c r="GED3" s="995"/>
      <c r="GEE3" s="995"/>
      <c r="GEF3" s="995"/>
      <c r="GEG3" s="995"/>
      <c r="GEH3" s="995"/>
      <c r="GEI3" s="995"/>
      <c r="GEJ3" s="995"/>
      <c r="GEK3" s="995"/>
      <c r="GEL3" s="995"/>
      <c r="GEM3" s="995"/>
      <c r="GEN3" s="995"/>
      <c r="GEO3" s="995"/>
      <c r="GEP3" s="995"/>
      <c r="GEQ3" s="995"/>
      <c r="GER3" s="995"/>
      <c r="GES3" s="995"/>
      <c r="GET3" s="995"/>
      <c r="GEU3" s="995"/>
      <c r="GEV3" s="995"/>
      <c r="GEW3" s="995"/>
      <c r="GEX3" s="995"/>
      <c r="GEY3" s="995"/>
      <c r="GEZ3" s="995"/>
      <c r="GFA3" s="995"/>
      <c r="GFB3" s="995"/>
      <c r="GFC3" s="995"/>
      <c r="GFD3" s="995"/>
      <c r="GFE3" s="995"/>
      <c r="GFF3" s="995"/>
      <c r="GFG3" s="995"/>
      <c r="GFH3" s="995"/>
      <c r="GFI3" s="995"/>
      <c r="GFJ3" s="995"/>
      <c r="GFK3" s="995"/>
      <c r="GFL3" s="995"/>
      <c r="GFM3" s="995"/>
      <c r="GFN3" s="995"/>
      <c r="GFO3" s="995"/>
      <c r="GFP3" s="995"/>
      <c r="GFQ3" s="995"/>
      <c r="GFR3" s="995"/>
      <c r="GFS3" s="995"/>
      <c r="GFT3" s="995"/>
      <c r="GFU3" s="995"/>
      <c r="GFV3" s="995"/>
      <c r="GFW3" s="995"/>
      <c r="GFX3" s="995"/>
      <c r="GFY3" s="995"/>
      <c r="GFZ3" s="995"/>
      <c r="GGA3" s="995"/>
      <c r="GGB3" s="995"/>
      <c r="GGC3" s="995"/>
      <c r="GGD3" s="995"/>
      <c r="GGE3" s="995"/>
      <c r="GGF3" s="995"/>
      <c r="GGG3" s="995"/>
      <c r="GGH3" s="995"/>
      <c r="GGI3" s="995"/>
      <c r="GGJ3" s="995"/>
      <c r="GGK3" s="995"/>
      <c r="GGL3" s="995"/>
      <c r="GGM3" s="995"/>
      <c r="GGN3" s="995"/>
      <c r="GGO3" s="995"/>
      <c r="GGP3" s="995"/>
      <c r="GGQ3" s="995"/>
      <c r="GGR3" s="995"/>
      <c r="GGS3" s="995"/>
      <c r="GGT3" s="995"/>
      <c r="GGU3" s="995"/>
      <c r="GGV3" s="995"/>
      <c r="GGW3" s="995"/>
      <c r="GGX3" s="995"/>
      <c r="GGY3" s="995"/>
      <c r="GGZ3" s="995"/>
      <c r="GHA3" s="995"/>
      <c r="GHB3" s="995"/>
      <c r="GHC3" s="995"/>
      <c r="GHD3" s="995"/>
      <c r="GHE3" s="995"/>
      <c r="GHF3" s="995"/>
      <c r="GHG3" s="995"/>
      <c r="GHH3" s="995"/>
      <c r="GHI3" s="995"/>
      <c r="GHJ3" s="995"/>
      <c r="GHK3" s="995"/>
      <c r="GHL3" s="995"/>
      <c r="GHM3" s="995"/>
      <c r="GHN3" s="995"/>
      <c r="GHO3" s="995"/>
      <c r="GHP3" s="995"/>
      <c r="GHQ3" s="995"/>
      <c r="GHR3" s="995"/>
      <c r="GHS3" s="995"/>
      <c r="GHT3" s="995"/>
      <c r="GHU3" s="995"/>
      <c r="GHV3" s="995"/>
      <c r="GHW3" s="995"/>
      <c r="GHX3" s="995"/>
      <c r="GHY3" s="995"/>
      <c r="GHZ3" s="995"/>
      <c r="GIA3" s="995"/>
      <c r="GIB3" s="995"/>
      <c r="GIC3" s="995"/>
      <c r="GID3" s="995"/>
      <c r="GIE3" s="995"/>
      <c r="GIF3" s="995"/>
      <c r="GIG3" s="995"/>
      <c r="GIH3" s="995"/>
      <c r="GII3" s="995"/>
      <c r="GIJ3" s="995"/>
      <c r="GIK3" s="995"/>
      <c r="GIL3" s="995"/>
      <c r="GIM3" s="995"/>
      <c r="GIN3" s="995"/>
      <c r="GIO3" s="995"/>
      <c r="GIP3" s="995"/>
      <c r="GIQ3" s="995"/>
      <c r="GIR3" s="995"/>
      <c r="GIS3" s="995"/>
      <c r="GIT3" s="995"/>
      <c r="GIU3" s="995"/>
      <c r="GIV3" s="995"/>
      <c r="GIW3" s="995"/>
      <c r="GIX3" s="995"/>
      <c r="GIY3" s="995"/>
      <c r="GIZ3" s="995"/>
      <c r="GJA3" s="995"/>
      <c r="GJB3" s="995"/>
      <c r="GJC3" s="995"/>
      <c r="GJD3" s="995"/>
      <c r="GJE3" s="995"/>
      <c r="GJF3" s="995"/>
      <c r="GJG3" s="995"/>
      <c r="GJH3" s="995"/>
      <c r="GJI3" s="995"/>
      <c r="GJJ3" s="995"/>
      <c r="GJK3" s="995"/>
      <c r="GJL3" s="995"/>
      <c r="GJM3" s="995"/>
      <c r="GJN3" s="995"/>
      <c r="GJO3" s="995"/>
      <c r="GJP3" s="995"/>
      <c r="GJQ3" s="995"/>
      <c r="GJR3" s="995"/>
      <c r="GJS3" s="995"/>
      <c r="GJT3" s="995"/>
      <c r="GJU3" s="995"/>
      <c r="GJV3" s="995"/>
      <c r="GJW3" s="995"/>
      <c r="GJX3" s="995"/>
      <c r="GJY3" s="995"/>
      <c r="GJZ3" s="995"/>
      <c r="GKA3" s="995"/>
      <c r="GKB3" s="995"/>
      <c r="GKC3" s="995"/>
      <c r="GKD3" s="995"/>
      <c r="GKE3" s="995"/>
      <c r="GKF3" s="995"/>
      <c r="GKG3" s="995"/>
      <c r="GKH3" s="995"/>
      <c r="GKI3" s="995"/>
      <c r="GKJ3" s="995"/>
      <c r="GKK3" s="995"/>
      <c r="GKL3" s="995"/>
      <c r="GKM3" s="995"/>
      <c r="GKN3" s="995"/>
      <c r="GKO3" s="995"/>
      <c r="GKP3" s="995"/>
      <c r="GKQ3" s="995"/>
      <c r="GKR3" s="995"/>
      <c r="GKS3" s="995"/>
      <c r="GKT3" s="995"/>
      <c r="GKU3" s="995"/>
      <c r="GKV3" s="995"/>
      <c r="GKW3" s="995"/>
      <c r="GKX3" s="995"/>
      <c r="GKY3" s="995"/>
      <c r="GKZ3" s="995"/>
      <c r="GLA3" s="995"/>
      <c r="GLB3" s="995"/>
      <c r="GLC3" s="995"/>
      <c r="GLD3" s="995"/>
      <c r="GLE3" s="995"/>
      <c r="GLF3" s="995"/>
      <c r="GLG3" s="995"/>
      <c r="GLH3" s="995"/>
      <c r="GLI3" s="995"/>
      <c r="GLJ3" s="995"/>
      <c r="GLK3" s="995"/>
      <c r="GLL3" s="995"/>
      <c r="GLM3" s="995"/>
      <c r="GLN3" s="995"/>
      <c r="GLO3" s="995"/>
      <c r="GLP3" s="995"/>
      <c r="GLQ3" s="995"/>
      <c r="GLR3" s="995"/>
      <c r="GLS3" s="995"/>
      <c r="GLT3" s="995"/>
      <c r="GLU3" s="995"/>
      <c r="GLV3" s="995"/>
      <c r="GLW3" s="995"/>
      <c r="GLX3" s="995"/>
      <c r="GLY3" s="995"/>
      <c r="GLZ3" s="995"/>
      <c r="GMA3" s="995"/>
      <c r="GMB3" s="995"/>
      <c r="GMC3" s="995"/>
      <c r="GMD3" s="995"/>
      <c r="GME3" s="995"/>
      <c r="GMF3" s="995"/>
      <c r="GMG3" s="995"/>
      <c r="GMH3" s="995"/>
      <c r="GMI3" s="995"/>
      <c r="GMJ3" s="995"/>
      <c r="GMK3" s="995"/>
      <c r="GML3" s="995"/>
      <c r="GMM3" s="995"/>
      <c r="GMN3" s="995"/>
      <c r="GMO3" s="995"/>
      <c r="GMP3" s="995"/>
      <c r="GMQ3" s="995"/>
      <c r="GMR3" s="995"/>
      <c r="GMS3" s="995"/>
      <c r="GMT3" s="995"/>
      <c r="GMU3" s="995"/>
      <c r="GMV3" s="995"/>
      <c r="GMW3" s="995"/>
      <c r="GMX3" s="995"/>
      <c r="GMY3" s="995"/>
      <c r="GMZ3" s="995"/>
      <c r="GNA3" s="995"/>
      <c r="GNB3" s="995"/>
      <c r="GNC3" s="995"/>
      <c r="GND3" s="995"/>
      <c r="GNE3" s="995"/>
      <c r="GNF3" s="995"/>
      <c r="GNG3" s="995"/>
      <c r="GNH3" s="995"/>
      <c r="GNI3" s="995"/>
      <c r="GNJ3" s="995"/>
      <c r="GNK3" s="995"/>
      <c r="GNL3" s="995"/>
      <c r="GNM3" s="995"/>
      <c r="GNN3" s="995"/>
      <c r="GNO3" s="995"/>
      <c r="GNP3" s="995"/>
      <c r="GNQ3" s="995"/>
      <c r="GNR3" s="995"/>
      <c r="GNS3" s="995"/>
      <c r="GNT3" s="995"/>
      <c r="GNU3" s="995"/>
      <c r="GNV3" s="995"/>
      <c r="GNW3" s="995"/>
      <c r="GNX3" s="995"/>
      <c r="GNY3" s="995"/>
      <c r="GNZ3" s="995"/>
      <c r="GOA3" s="995"/>
      <c r="GOB3" s="995"/>
      <c r="GOC3" s="995"/>
      <c r="GOD3" s="995"/>
      <c r="GOE3" s="995"/>
      <c r="GOF3" s="995"/>
      <c r="GOG3" s="995"/>
      <c r="GOH3" s="995"/>
      <c r="GOI3" s="995"/>
      <c r="GOJ3" s="995"/>
      <c r="GOK3" s="995"/>
      <c r="GOL3" s="995"/>
      <c r="GOM3" s="995"/>
      <c r="GON3" s="995"/>
      <c r="GOO3" s="995"/>
      <c r="GOP3" s="995"/>
      <c r="GOQ3" s="995"/>
      <c r="GOR3" s="995"/>
      <c r="GOS3" s="995"/>
      <c r="GOT3" s="995"/>
      <c r="GOU3" s="995"/>
      <c r="GOV3" s="995"/>
      <c r="GOW3" s="995"/>
      <c r="GOX3" s="995"/>
      <c r="GOY3" s="995"/>
      <c r="GOZ3" s="995"/>
      <c r="GPA3" s="995"/>
      <c r="GPB3" s="995"/>
      <c r="GPC3" s="995"/>
      <c r="GPD3" s="995"/>
      <c r="GPE3" s="995"/>
      <c r="GPF3" s="995"/>
      <c r="GPG3" s="995"/>
      <c r="GPH3" s="995"/>
      <c r="GPI3" s="995"/>
      <c r="GPJ3" s="995"/>
      <c r="GPK3" s="995"/>
      <c r="GPL3" s="995"/>
      <c r="GPM3" s="995"/>
      <c r="GPN3" s="995"/>
      <c r="GPO3" s="995"/>
      <c r="GPP3" s="995"/>
      <c r="GPQ3" s="995"/>
      <c r="GPR3" s="995"/>
      <c r="GPS3" s="995"/>
      <c r="GPT3" s="995"/>
      <c r="GPU3" s="995"/>
      <c r="GPV3" s="995"/>
      <c r="GPW3" s="995"/>
      <c r="GPX3" s="995"/>
      <c r="GPY3" s="995"/>
      <c r="GPZ3" s="995"/>
      <c r="GQA3" s="995"/>
      <c r="GQB3" s="995"/>
      <c r="GQC3" s="995"/>
      <c r="GQD3" s="995"/>
      <c r="GQE3" s="995"/>
      <c r="GQF3" s="995"/>
      <c r="GQG3" s="995"/>
      <c r="GQH3" s="995"/>
      <c r="GQI3" s="995"/>
      <c r="GQJ3" s="995"/>
      <c r="GQK3" s="995"/>
      <c r="GQL3" s="995"/>
      <c r="GQM3" s="995"/>
      <c r="GQN3" s="995"/>
      <c r="GQO3" s="995"/>
      <c r="GQP3" s="995"/>
      <c r="GQQ3" s="995"/>
      <c r="GQR3" s="995"/>
      <c r="GQS3" s="995"/>
      <c r="GQT3" s="995"/>
      <c r="GQU3" s="995"/>
      <c r="GQV3" s="995"/>
      <c r="GQW3" s="995"/>
      <c r="GQX3" s="995"/>
      <c r="GQY3" s="995"/>
      <c r="GQZ3" s="995"/>
      <c r="GRA3" s="995"/>
      <c r="GRB3" s="995"/>
      <c r="GRC3" s="995"/>
      <c r="GRD3" s="995"/>
      <c r="GRE3" s="995"/>
      <c r="GRF3" s="995"/>
      <c r="GRG3" s="995"/>
      <c r="GRH3" s="995"/>
      <c r="GRI3" s="995"/>
      <c r="GRJ3" s="995"/>
      <c r="GRK3" s="995"/>
      <c r="GRL3" s="995"/>
      <c r="GRM3" s="995"/>
      <c r="GRN3" s="995"/>
      <c r="GRO3" s="995"/>
      <c r="GRP3" s="995"/>
      <c r="GRQ3" s="995"/>
      <c r="GRR3" s="995"/>
      <c r="GRS3" s="995"/>
      <c r="GRT3" s="995"/>
      <c r="GRU3" s="995"/>
      <c r="GRV3" s="995"/>
      <c r="GRW3" s="995"/>
      <c r="GRX3" s="995"/>
      <c r="GRY3" s="995"/>
      <c r="GRZ3" s="995"/>
      <c r="GSA3" s="995"/>
      <c r="GSB3" s="995"/>
      <c r="GSC3" s="995"/>
      <c r="GSD3" s="995"/>
      <c r="GSE3" s="995"/>
      <c r="GSF3" s="995"/>
      <c r="GSG3" s="995"/>
      <c r="GSH3" s="995"/>
      <c r="GSI3" s="995"/>
      <c r="GSJ3" s="995"/>
      <c r="GSK3" s="995"/>
      <c r="GSL3" s="995"/>
      <c r="GSM3" s="995"/>
      <c r="GSN3" s="995"/>
      <c r="GSO3" s="995"/>
      <c r="GSP3" s="995"/>
      <c r="GSQ3" s="995"/>
      <c r="GSR3" s="995"/>
      <c r="GSS3" s="995"/>
      <c r="GST3" s="995"/>
      <c r="GSU3" s="995"/>
      <c r="GSV3" s="995"/>
      <c r="GSW3" s="995"/>
      <c r="GSX3" s="995"/>
      <c r="GSY3" s="995"/>
      <c r="GSZ3" s="995"/>
      <c r="GTA3" s="995"/>
      <c r="GTB3" s="995"/>
      <c r="GTC3" s="995"/>
      <c r="GTD3" s="995"/>
      <c r="GTE3" s="995"/>
      <c r="GTF3" s="995"/>
      <c r="GTG3" s="995"/>
      <c r="GTH3" s="995"/>
      <c r="GTI3" s="995"/>
      <c r="GTJ3" s="995"/>
      <c r="GTK3" s="995"/>
      <c r="GTL3" s="995"/>
      <c r="GTM3" s="995"/>
      <c r="GTN3" s="995"/>
      <c r="GTO3" s="995"/>
      <c r="GTP3" s="995"/>
      <c r="GTQ3" s="995"/>
      <c r="GTR3" s="995"/>
      <c r="GTS3" s="995"/>
      <c r="GTT3" s="995"/>
      <c r="GTU3" s="995"/>
      <c r="GTV3" s="995"/>
      <c r="GTW3" s="995"/>
      <c r="GTX3" s="995"/>
      <c r="GTY3" s="995"/>
      <c r="GTZ3" s="995"/>
      <c r="GUA3" s="995"/>
      <c r="GUB3" s="995"/>
      <c r="GUC3" s="995"/>
      <c r="GUD3" s="995"/>
      <c r="GUE3" s="995"/>
      <c r="GUF3" s="995"/>
      <c r="GUG3" s="995"/>
      <c r="GUH3" s="995"/>
      <c r="GUI3" s="995"/>
      <c r="GUJ3" s="995"/>
      <c r="GUK3" s="995"/>
      <c r="GUL3" s="995"/>
      <c r="GUM3" s="995"/>
      <c r="GUN3" s="995"/>
      <c r="GUO3" s="995"/>
      <c r="GUP3" s="995"/>
      <c r="GUQ3" s="995"/>
      <c r="GUR3" s="995"/>
      <c r="GUS3" s="995"/>
      <c r="GUT3" s="995"/>
      <c r="GUU3" s="995"/>
      <c r="GUV3" s="995"/>
      <c r="GUW3" s="995"/>
      <c r="GUX3" s="995"/>
      <c r="GUY3" s="995"/>
      <c r="GUZ3" s="995"/>
      <c r="GVA3" s="995"/>
      <c r="GVB3" s="995"/>
      <c r="GVC3" s="995"/>
      <c r="GVD3" s="995"/>
      <c r="GVE3" s="995"/>
      <c r="GVF3" s="995"/>
      <c r="GVG3" s="995"/>
      <c r="GVH3" s="995"/>
      <c r="GVI3" s="995"/>
      <c r="GVJ3" s="995"/>
      <c r="GVK3" s="995"/>
      <c r="GVL3" s="995"/>
      <c r="GVM3" s="995"/>
      <c r="GVN3" s="995"/>
      <c r="GVO3" s="995"/>
      <c r="GVP3" s="995"/>
      <c r="GVQ3" s="995"/>
      <c r="GVR3" s="995"/>
      <c r="GVS3" s="995"/>
      <c r="GVT3" s="995"/>
      <c r="GVU3" s="995"/>
      <c r="GVV3" s="995"/>
      <c r="GVW3" s="995"/>
      <c r="GVX3" s="995"/>
      <c r="GVY3" s="995"/>
      <c r="GVZ3" s="995"/>
      <c r="GWA3" s="995"/>
      <c r="GWB3" s="995"/>
      <c r="GWC3" s="995"/>
      <c r="GWD3" s="995"/>
      <c r="GWE3" s="995"/>
      <c r="GWF3" s="995"/>
      <c r="GWG3" s="995"/>
      <c r="GWH3" s="995"/>
      <c r="GWI3" s="995"/>
      <c r="GWJ3" s="995"/>
      <c r="GWK3" s="995"/>
      <c r="GWL3" s="995"/>
      <c r="GWM3" s="995"/>
      <c r="GWN3" s="995"/>
      <c r="GWO3" s="995"/>
      <c r="GWP3" s="995"/>
      <c r="GWQ3" s="995"/>
      <c r="GWR3" s="995"/>
      <c r="GWS3" s="995"/>
      <c r="GWT3" s="995"/>
      <c r="GWU3" s="995"/>
      <c r="GWV3" s="995"/>
      <c r="GWW3" s="995"/>
      <c r="GWX3" s="995"/>
      <c r="GWY3" s="995"/>
      <c r="GWZ3" s="995"/>
      <c r="GXA3" s="995"/>
      <c r="GXB3" s="995"/>
      <c r="GXC3" s="995"/>
      <c r="GXD3" s="995"/>
      <c r="GXE3" s="995"/>
      <c r="GXF3" s="995"/>
      <c r="GXG3" s="995"/>
      <c r="GXH3" s="995"/>
      <c r="GXI3" s="995"/>
      <c r="GXJ3" s="995"/>
      <c r="GXK3" s="995"/>
      <c r="GXL3" s="995"/>
      <c r="GXM3" s="995"/>
      <c r="GXN3" s="995"/>
      <c r="GXO3" s="995"/>
      <c r="GXP3" s="995"/>
      <c r="GXQ3" s="995"/>
      <c r="GXR3" s="995"/>
      <c r="GXS3" s="995"/>
      <c r="GXT3" s="995"/>
      <c r="GXU3" s="995"/>
      <c r="GXV3" s="995"/>
      <c r="GXW3" s="995"/>
      <c r="GXX3" s="995"/>
      <c r="GXY3" s="995"/>
      <c r="GXZ3" s="995"/>
      <c r="GYA3" s="995"/>
      <c r="GYB3" s="995"/>
      <c r="GYC3" s="995"/>
      <c r="GYD3" s="995"/>
      <c r="GYE3" s="995"/>
      <c r="GYF3" s="995"/>
      <c r="GYG3" s="995"/>
      <c r="GYH3" s="995"/>
      <c r="GYI3" s="995"/>
      <c r="GYJ3" s="995"/>
      <c r="GYK3" s="995"/>
      <c r="GYL3" s="995"/>
      <c r="GYM3" s="995"/>
      <c r="GYN3" s="995"/>
      <c r="GYO3" s="995"/>
      <c r="GYP3" s="995"/>
      <c r="GYQ3" s="995"/>
      <c r="GYR3" s="995"/>
      <c r="GYS3" s="995"/>
      <c r="GYT3" s="995"/>
      <c r="GYU3" s="995"/>
      <c r="GYV3" s="995"/>
      <c r="GYW3" s="995"/>
      <c r="GYX3" s="995"/>
      <c r="GYY3" s="995"/>
      <c r="GYZ3" s="995"/>
      <c r="GZA3" s="995"/>
      <c r="GZB3" s="995"/>
      <c r="GZC3" s="995"/>
      <c r="GZD3" s="995"/>
      <c r="GZE3" s="995"/>
      <c r="GZF3" s="995"/>
      <c r="GZG3" s="995"/>
      <c r="GZH3" s="995"/>
      <c r="GZI3" s="995"/>
      <c r="GZJ3" s="995"/>
      <c r="GZK3" s="995"/>
      <c r="GZL3" s="995"/>
      <c r="GZM3" s="995"/>
      <c r="GZN3" s="995"/>
      <c r="GZO3" s="995"/>
      <c r="GZP3" s="995"/>
      <c r="GZQ3" s="995"/>
      <c r="GZR3" s="995"/>
      <c r="GZS3" s="995"/>
      <c r="GZT3" s="995"/>
      <c r="GZU3" s="995"/>
      <c r="GZV3" s="995"/>
      <c r="GZW3" s="995"/>
      <c r="GZX3" s="995"/>
      <c r="GZY3" s="995"/>
      <c r="GZZ3" s="995"/>
      <c r="HAA3" s="995"/>
      <c r="HAB3" s="995"/>
      <c r="HAC3" s="995"/>
      <c r="HAD3" s="995"/>
      <c r="HAE3" s="995"/>
      <c r="HAF3" s="995"/>
      <c r="HAG3" s="995"/>
      <c r="HAH3" s="995"/>
      <c r="HAI3" s="995"/>
      <c r="HAJ3" s="995"/>
      <c r="HAK3" s="995"/>
      <c r="HAL3" s="995"/>
      <c r="HAM3" s="995"/>
      <c r="HAN3" s="995"/>
      <c r="HAO3" s="995"/>
      <c r="HAP3" s="995"/>
      <c r="HAQ3" s="995"/>
      <c r="HAR3" s="995"/>
      <c r="HAS3" s="995"/>
      <c r="HAT3" s="995"/>
      <c r="HAU3" s="995"/>
      <c r="HAV3" s="995"/>
      <c r="HAW3" s="995"/>
      <c r="HAX3" s="995"/>
      <c r="HAY3" s="995"/>
      <c r="HAZ3" s="995"/>
      <c r="HBA3" s="995"/>
      <c r="HBB3" s="995"/>
      <c r="HBC3" s="995"/>
      <c r="HBD3" s="995"/>
      <c r="HBE3" s="995"/>
      <c r="HBF3" s="995"/>
      <c r="HBG3" s="995"/>
      <c r="HBH3" s="995"/>
      <c r="HBI3" s="995"/>
      <c r="HBJ3" s="995"/>
      <c r="HBK3" s="995"/>
      <c r="HBL3" s="995"/>
      <c r="HBM3" s="995"/>
      <c r="HBN3" s="995"/>
      <c r="HBO3" s="995"/>
      <c r="HBP3" s="995"/>
      <c r="HBQ3" s="995"/>
      <c r="HBR3" s="995"/>
      <c r="HBS3" s="995"/>
      <c r="HBT3" s="995"/>
      <c r="HBU3" s="995"/>
      <c r="HBV3" s="995"/>
      <c r="HBW3" s="995"/>
      <c r="HBX3" s="995"/>
      <c r="HBY3" s="995"/>
      <c r="HBZ3" s="995"/>
      <c r="HCA3" s="995"/>
      <c r="HCB3" s="995"/>
      <c r="HCC3" s="995"/>
      <c r="HCD3" s="995"/>
      <c r="HCE3" s="995"/>
      <c r="HCF3" s="995"/>
      <c r="HCG3" s="995"/>
      <c r="HCH3" s="995"/>
      <c r="HCI3" s="995"/>
      <c r="HCJ3" s="995"/>
      <c r="HCK3" s="995"/>
      <c r="HCL3" s="995"/>
      <c r="HCM3" s="995"/>
      <c r="HCN3" s="995"/>
      <c r="HCO3" s="995"/>
      <c r="HCP3" s="995"/>
      <c r="HCQ3" s="995"/>
      <c r="HCR3" s="995"/>
      <c r="HCS3" s="995"/>
      <c r="HCT3" s="995"/>
      <c r="HCU3" s="995"/>
      <c r="HCV3" s="995"/>
      <c r="HCW3" s="995"/>
      <c r="HCX3" s="995"/>
      <c r="HCY3" s="995"/>
      <c r="HCZ3" s="995"/>
      <c r="HDA3" s="995"/>
      <c r="HDB3" s="995"/>
      <c r="HDC3" s="995"/>
      <c r="HDD3" s="995"/>
      <c r="HDE3" s="995"/>
      <c r="HDF3" s="995"/>
      <c r="HDG3" s="995"/>
      <c r="HDH3" s="995"/>
      <c r="HDI3" s="995"/>
      <c r="HDJ3" s="995"/>
      <c r="HDK3" s="995"/>
      <c r="HDL3" s="995"/>
      <c r="HDM3" s="995"/>
      <c r="HDN3" s="995"/>
      <c r="HDO3" s="995"/>
      <c r="HDP3" s="995"/>
      <c r="HDQ3" s="995"/>
      <c r="HDR3" s="995"/>
      <c r="HDS3" s="995"/>
      <c r="HDT3" s="995"/>
      <c r="HDU3" s="995"/>
      <c r="HDV3" s="995"/>
      <c r="HDW3" s="995"/>
      <c r="HDX3" s="995"/>
      <c r="HDY3" s="995"/>
      <c r="HDZ3" s="995"/>
      <c r="HEA3" s="995"/>
      <c r="HEB3" s="995"/>
      <c r="HEC3" s="995"/>
      <c r="HED3" s="995"/>
      <c r="HEE3" s="995"/>
      <c r="HEF3" s="995"/>
      <c r="HEG3" s="995"/>
      <c r="HEH3" s="995"/>
      <c r="HEI3" s="995"/>
      <c r="HEJ3" s="995"/>
      <c r="HEK3" s="995"/>
      <c r="HEL3" s="995"/>
      <c r="HEM3" s="995"/>
      <c r="HEN3" s="995"/>
      <c r="HEO3" s="995"/>
      <c r="HEP3" s="995"/>
      <c r="HEQ3" s="995"/>
      <c r="HER3" s="995"/>
      <c r="HES3" s="995"/>
      <c r="HET3" s="995"/>
      <c r="HEU3" s="995"/>
      <c r="HEV3" s="995"/>
      <c r="HEW3" s="995"/>
      <c r="HEX3" s="995"/>
      <c r="HEY3" s="995"/>
      <c r="HEZ3" s="995"/>
      <c r="HFA3" s="995"/>
      <c r="HFB3" s="995"/>
      <c r="HFC3" s="995"/>
      <c r="HFD3" s="995"/>
      <c r="HFE3" s="995"/>
      <c r="HFF3" s="995"/>
      <c r="HFG3" s="995"/>
      <c r="HFH3" s="995"/>
      <c r="HFI3" s="995"/>
      <c r="HFJ3" s="995"/>
      <c r="HFK3" s="995"/>
      <c r="HFL3" s="995"/>
      <c r="HFM3" s="995"/>
      <c r="HFN3" s="995"/>
      <c r="HFO3" s="995"/>
      <c r="HFP3" s="995"/>
      <c r="HFQ3" s="995"/>
      <c r="HFR3" s="995"/>
      <c r="HFS3" s="995"/>
      <c r="HFT3" s="995"/>
      <c r="HFU3" s="995"/>
      <c r="HFV3" s="995"/>
      <c r="HFW3" s="995"/>
      <c r="HFX3" s="995"/>
      <c r="HFY3" s="995"/>
      <c r="HFZ3" s="995"/>
      <c r="HGA3" s="995"/>
      <c r="HGB3" s="995"/>
      <c r="HGC3" s="995"/>
      <c r="HGD3" s="995"/>
      <c r="HGE3" s="995"/>
      <c r="HGF3" s="995"/>
      <c r="HGG3" s="995"/>
      <c r="HGH3" s="995"/>
      <c r="HGI3" s="995"/>
      <c r="HGJ3" s="995"/>
      <c r="HGK3" s="995"/>
      <c r="HGL3" s="995"/>
      <c r="HGM3" s="995"/>
      <c r="HGN3" s="995"/>
      <c r="HGO3" s="995"/>
      <c r="HGP3" s="995"/>
      <c r="HGQ3" s="995"/>
      <c r="HGR3" s="995"/>
      <c r="HGS3" s="995"/>
      <c r="HGT3" s="995"/>
      <c r="HGU3" s="995"/>
      <c r="HGV3" s="995"/>
      <c r="HGW3" s="995"/>
      <c r="HGX3" s="995"/>
      <c r="HGY3" s="995"/>
      <c r="HGZ3" s="995"/>
      <c r="HHA3" s="995"/>
      <c r="HHB3" s="995"/>
      <c r="HHC3" s="995"/>
      <c r="HHD3" s="995"/>
      <c r="HHE3" s="995"/>
      <c r="HHF3" s="995"/>
      <c r="HHG3" s="995"/>
      <c r="HHH3" s="995"/>
      <c r="HHI3" s="995"/>
      <c r="HHJ3" s="995"/>
      <c r="HHK3" s="995"/>
      <c r="HHL3" s="995"/>
      <c r="HHM3" s="995"/>
      <c r="HHN3" s="995"/>
      <c r="HHO3" s="995"/>
      <c r="HHP3" s="995"/>
      <c r="HHQ3" s="995"/>
      <c r="HHR3" s="995"/>
      <c r="HHS3" s="995"/>
      <c r="HHT3" s="995"/>
      <c r="HHU3" s="995"/>
      <c r="HHV3" s="995"/>
      <c r="HHW3" s="995"/>
      <c r="HHX3" s="995"/>
      <c r="HHY3" s="995"/>
      <c r="HHZ3" s="995"/>
      <c r="HIA3" s="995"/>
      <c r="HIB3" s="995"/>
      <c r="HIC3" s="995"/>
      <c r="HID3" s="995"/>
      <c r="HIE3" s="995"/>
      <c r="HIF3" s="995"/>
      <c r="HIG3" s="995"/>
      <c r="HIH3" s="995"/>
      <c r="HII3" s="995"/>
      <c r="HIJ3" s="995"/>
      <c r="HIK3" s="995"/>
      <c r="HIL3" s="995"/>
      <c r="HIM3" s="995"/>
      <c r="HIN3" s="995"/>
      <c r="HIO3" s="995"/>
      <c r="HIP3" s="995"/>
      <c r="HIQ3" s="995"/>
      <c r="HIR3" s="995"/>
      <c r="HIS3" s="995"/>
      <c r="HIT3" s="995"/>
      <c r="HIU3" s="995"/>
      <c r="HIV3" s="995"/>
      <c r="HIW3" s="995"/>
      <c r="HIX3" s="995"/>
      <c r="HIY3" s="995"/>
      <c r="HIZ3" s="995"/>
      <c r="HJA3" s="995"/>
      <c r="HJB3" s="995"/>
      <c r="HJC3" s="995"/>
      <c r="HJD3" s="995"/>
      <c r="HJE3" s="995"/>
      <c r="HJF3" s="995"/>
      <c r="HJG3" s="995"/>
      <c r="HJH3" s="995"/>
      <c r="HJI3" s="995"/>
      <c r="HJJ3" s="995"/>
      <c r="HJK3" s="995"/>
      <c r="HJL3" s="995"/>
      <c r="HJM3" s="995"/>
      <c r="HJN3" s="995"/>
      <c r="HJO3" s="995"/>
      <c r="HJP3" s="995"/>
      <c r="HJQ3" s="995"/>
      <c r="HJR3" s="995"/>
      <c r="HJS3" s="995"/>
      <c r="HJT3" s="995"/>
      <c r="HJU3" s="995"/>
      <c r="HJV3" s="995"/>
      <c r="HJW3" s="995"/>
      <c r="HJX3" s="995"/>
      <c r="HJY3" s="995"/>
      <c r="HJZ3" s="995"/>
      <c r="HKA3" s="995"/>
      <c r="HKB3" s="995"/>
      <c r="HKC3" s="995"/>
      <c r="HKD3" s="995"/>
      <c r="HKE3" s="995"/>
      <c r="HKF3" s="995"/>
      <c r="HKG3" s="995"/>
      <c r="HKH3" s="995"/>
      <c r="HKI3" s="995"/>
      <c r="HKJ3" s="995"/>
      <c r="HKK3" s="995"/>
      <c r="HKL3" s="995"/>
      <c r="HKM3" s="995"/>
      <c r="HKN3" s="995"/>
      <c r="HKO3" s="995"/>
      <c r="HKP3" s="995"/>
      <c r="HKQ3" s="995"/>
      <c r="HKR3" s="995"/>
      <c r="HKS3" s="995"/>
      <c r="HKT3" s="995"/>
      <c r="HKU3" s="995"/>
      <c r="HKV3" s="995"/>
      <c r="HKW3" s="995"/>
      <c r="HKX3" s="995"/>
      <c r="HKY3" s="995"/>
      <c r="HKZ3" s="995"/>
      <c r="HLA3" s="995"/>
      <c r="HLB3" s="995"/>
      <c r="HLC3" s="995"/>
      <c r="HLD3" s="995"/>
      <c r="HLE3" s="995"/>
      <c r="HLF3" s="995"/>
      <c r="HLG3" s="995"/>
      <c r="HLH3" s="995"/>
      <c r="HLI3" s="995"/>
      <c r="HLJ3" s="995"/>
      <c r="HLK3" s="995"/>
      <c r="HLL3" s="995"/>
      <c r="HLM3" s="995"/>
      <c r="HLN3" s="995"/>
      <c r="HLO3" s="995"/>
      <c r="HLP3" s="995"/>
      <c r="HLQ3" s="995"/>
      <c r="HLR3" s="995"/>
      <c r="HLS3" s="995"/>
      <c r="HLT3" s="995"/>
      <c r="HLU3" s="995"/>
      <c r="HLV3" s="995"/>
      <c r="HLW3" s="995"/>
      <c r="HLX3" s="995"/>
      <c r="HLY3" s="995"/>
      <c r="HLZ3" s="995"/>
      <c r="HMA3" s="995"/>
      <c r="HMB3" s="995"/>
      <c r="HMC3" s="995"/>
      <c r="HMD3" s="995"/>
      <c r="HME3" s="995"/>
      <c r="HMF3" s="995"/>
      <c r="HMG3" s="995"/>
      <c r="HMH3" s="995"/>
      <c r="HMI3" s="995"/>
      <c r="HMJ3" s="995"/>
      <c r="HMK3" s="995"/>
      <c r="HML3" s="995"/>
      <c r="HMM3" s="995"/>
      <c r="HMN3" s="995"/>
      <c r="HMO3" s="995"/>
      <c r="HMP3" s="995"/>
      <c r="HMQ3" s="995"/>
      <c r="HMR3" s="995"/>
      <c r="HMS3" s="995"/>
      <c r="HMT3" s="995"/>
      <c r="HMU3" s="995"/>
      <c r="HMV3" s="995"/>
      <c r="HMW3" s="995"/>
      <c r="HMX3" s="995"/>
      <c r="HMY3" s="995"/>
      <c r="HMZ3" s="995"/>
      <c r="HNA3" s="995"/>
      <c r="HNB3" s="995"/>
      <c r="HNC3" s="995"/>
      <c r="HND3" s="995"/>
      <c r="HNE3" s="995"/>
      <c r="HNF3" s="995"/>
      <c r="HNG3" s="995"/>
      <c r="HNH3" s="995"/>
      <c r="HNI3" s="995"/>
      <c r="HNJ3" s="995"/>
      <c r="HNK3" s="995"/>
      <c r="HNL3" s="995"/>
      <c r="HNM3" s="995"/>
      <c r="HNN3" s="995"/>
      <c r="HNO3" s="995"/>
      <c r="HNP3" s="995"/>
      <c r="HNQ3" s="995"/>
      <c r="HNR3" s="995"/>
      <c r="HNS3" s="995"/>
      <c r="HNT3" s="995"/>
      <c r="HNU3" s="995"/>
      <c r="HNV3" s="995"/>
      <c r="HNW3" s="995"/>
      <c r="HNX3" s="995"/>
      <c r="HNY3" s="995"/>
      <c r="HNZ3" s="995"/>
      <c r="HOA3" s="995"/>
      <c r="HOB3" s="995"/>
      <c r="HOC3" s="995"/>
      <c r="HOD3" s="995"/>
      <c r="HOE3" s="995"/>
      <c r="HOF3" s="995"/>
      <c r="HOG3" s="995"/>
      <c r="HOH3" s="995"/>
      <c r="HOI3" s="995"/>
      <c r="HOJ3" s="995"/>
      <c r="HOK3" s="995"/>
      <c r="HOL3" s="995"/>
      <c r="HOM3" s="995"/>
      <c r="HON3" s="995"/>
      <c r="HOO3" s="995"/>
      <c r="HOP3" s="995"/>
      <c r="HOQ3" s="995"/>
      <c r="HOR3" s="995"/>
      <c r="HOS3" s="995"/>
      <c r="HOT3" s="995"/>
      <c r="HOU3" s="995"/>
      <c r="HOV3" s="995"/>
      <c r="HOW3" s="995"/>
      <c r="HOX3" s="995"/>
      <c r="HOY3" s="995"/>
      <c r="HOZ3" s="995"/>
      <c r="HPA3" s="995"/>
      <c r="HPB3" s="995"/>
      <c r="HPC3" s="995"/>
      <c r="HPD3" s="995"/>
      <c r="HPE3" s="995"/>
      <c r="HPF3" s="995"/>
      <c r="HPG3" s="995"/>
      <c r="HPH3" s="995"/>
      <c r="HPI3" s="995"/>
      <c r="HPJ3" s="995"/>
      <c r="HPK3" s="995"/>
      <c r="HPL3" s="995"/>
      <c r="HPM3" s="995"/>
      <c r="HPN3" s="995"/>
      <c r="HPO3" s="995"/>
      <c r="HPP3" s="995"/>
      <c r="HPQ3" s="995"/>
      <c r="HPR3" s="995"/>
      <c r="HPS3" s="995"/>
      <c r="HPT3" s="995"/>
      <c r="HPU3" s="995"/>
      <c r="HPV3" s="995"/>
      <c r="HPW3" s="995"/>
      <c r="HPX3" s="995"/>
      <c r="HPY3" s="995"/>
      <c r="HPZ3" s="995"/>
      <c r="HQA3" s="995"/>
      <c r="HQB3" s="995"/>
      <c r="HQC3" s="995"/>
      <c r="HQD3" s="995"/>
      <c r="HQE3" s="995"/>
      <c r="HQF3" s="995"/>
      <c r="HQG3" s="995"/>
      <c r="HQH3" s="995"/>
      <c r="HQI3" s="995"/>
      <c r="HQJ3" s="995"/>
      <c r="HQK3" s="995"/>
      <c r="HQL3" s="995"/>
      <c r="HQM3" s="995"/>
      <c r="HQN3" s="995"/>
      <c r="HQO3" s="995"/>
      <c r="HQP3" s="995"/>
      <c r="HQQ3" s="995"/>
      <c r="HQR3" s="995"/>
      <c r="HQS3" s="995"/>
      <c r="HQT3" s="995"/>
      <c r="HQU3" s="995"/>
      <c r="HQV3" s="995"/>
      <c r="HQW3" s="995"/>
      <c r="HQX3" s="995"/>
      <c r="HQY3" s="995"/>
      <c r="HQZ3" s="995"/>
      <c r="HRA3" s="995"/>
      <c r="HRB3" s="995"/>
      <c r="HRC3" s="995"/>
      <c r="HRD3" s="995"/>
      <c r="HRE3" s="995"/>
      <c r="HRF3" s="995"/>
      <c r="HRG3" s="995"/>
      <c r="HRH3" s="995"/>
      <c r="HRI3" s="995"/>
      <c r="HRJ3" s="995"/>
      <c r="HRK3" s="995"/>
      <c r="HRL3" s="995"/>
      <c r="HRM3" s="995"/>
      <c r="HRN3" s="995"/>
      <c r="HRO3" s="995"/>
      <c r="HRP3" s="995"/>
      <c r="HRQ3" s="995"/>
      <c r="HRR3" s="995"/>
      <c r="HRS3" s="995"/>
      <c r="HRT3" s="995"/>
      <c r="HRU3" s="995"/>
      <c r="HRV3" s="995"/>
      <c r="HRW3" s="995"/>
      <c r="HRX3" s="995"/>
      <c r="HRY3" s="995"/>
      <c r="HRZ3" s="995"/>
      <c r="HSA3" s="995"/>
      <c r="HSB3" s="995"/>
      <c r="HSC3" s="995"/>
      <c r="HSD3" s="995"/>
      <c r="HSE3" s="995"/>
      <c r="HSF3" s="995"/>
      <c r="HSG3" s="995"/>
      <c r="HSH3" s="995"/>
      <c r="HSI3" s="995"/>
      <c r="HSJ3" s="995"/>
      <c r="HSK3" s="995"/>
      <c r="HSL3" s="995"/>
      <c r="HSM3" s="995"/>
      <c r="HSN3" s="995"/>
      <c r="HSO3" s="995"/>
      <c r="HSP3" s="995"/>
      <c r="HSQ3" s="995"/>
      <c r="HSR3" s="995"/>
      <c r="HSS3" s="995"/>
      <c r="HST3" s="995"/>
      <c r="HSU3" s="995"/>
      <c r="HSV3" s="995"/>
      <c r="HSW3" s="995"/>
      <c r="HSX3" s="995"/>
      <c r="HSY3" s="995"/>
      <c r="HSZ3" s="995"/>
      <c r="HTA3" s="995"/>
      <c r="HTB3" s="995"/>
      <c r="HTC3" s="995"/>
      <c r="HTD3" s="995"/>
      <c r="HTE3" s="995"/>
      <c r="HTF3" s="995"/>
      <c r="HTG3" s="995"/>
      <c r="HTH3" s="995"/>
      <c r="HTI3" s="995"/>
      <c r="HTJ3" s="995"/>
      <c r="HTK3" s="995"/>
      <c r="HTL3" s="995"/>
      <c r="HTM3" s="995"/>
      <c r="HTN3" s="995"/>
      <c r="HTO3" s="995"/>
      <c r="HTP3" s="995"/>
      <c r="HTQ3" s="995"/>
      <c r="HTR3" s="995"/>
      <c r="HTS3" s="995"/>
      <c r="HTT3" s="995"/>
      <c r="HTU3" s="995"/>
      <c r="HTV3" s="995"/>
      <c r="HTW3" s="995"/>
      <c r="HTX3" s="995"/>
      <c r="HTY3" s="995"/>
      <c r="HTZ3" s="995"/>
      <c r="HUA3" s="995"/>
      <c r="HUB3" s="995"/>
      <c r="HUC3" s="995"/>
      <c r="HUD3" s="995"/>
      <c r="HUE3" s="995"/>
      <c r="HUF3" s="995"/>
      <c r="HUG3" s="995"/>
      <c r="HUH3" s="995"/>
      <c r="HUI3" s="995"/>
      <c r="HUJ3" s="995"/>
      <c r="HUK3" s="995"/>
      <c r="HUL3" s="995"/>
      <c r="HUM3" s="995"/>
      <c r="HUN3" s="995"/>
      <c r="HUO3" s="995"/>
      <c r="HUP3" s="995"/>
      <c r="HUQ3" s="995"/>
      <c r="HUR3" s="995"/>
      <c r="HUS3" s="995"/>
      <c r="HUT3" s="995"/>
      <c r="HUU3" s="995"/>
      <c r="HUV3" s="995"/>
      <c r="HUW3" s="995"/>
      <c r="HUX3" s="995"/>
      <c r="HUY3" s="995"/>
      <c r="HUZ3" s="995"/>
      <c r="HVA3" s="995"/>
      <c r="HVB3" s="995"/>
      <c r="HVC3" s="995"/>
      <c r="HVD3" s="995"/>
      <c r="HVE3" s="995"/>
      <c r="HVF3" s="995"/>
      <c r="HVG3" s="995"/>
      <c r="HVH3" s="995"/>
      <c r="HVI3" s="995"/>
      <c r="HVJ3" s="995"/>
      <c r="HVK3" s="995"/>
      <c r="HVL3" s="995"/>
      <c r="HVM3" s="995"/>
      <c r="HVN3" s="995"/>
      <c r="HVO3" s="995"/>
      <c r="HVP3" s="995"/>
      <c r="HVQ3" s="995"/>
      <c r="HVR3" s="995"/>
      <c r="HVS3" s="995"/>
      <c r="HVT3" s="995"/>
      <c r="HVU3" s="995"/>
      <c r="HVV3" s="995"/>
      <c r="HVW3" s="995"/>
      <c r="HVX3" s="995"/>
      <c r="HVY3" s="995"/>
      <c r="HVZ3" s="995"/>
      <c r="HWA3" s="995"/>
      <c r="HWB3" s="995"/>
      <c r="HWC3" s="995"/>
      <c r="HWD3" s="995"/>
      <c r="HWE3" s="995"/>
      <c r="HWF3" s="995"/>
      <c r="HWG3" s="995"/>
      <c r="HWH3" s="995"/>
      <c r="HWI3" s="995"/>
      <c r="HWJ3" s="995"/>
      <c r="HWK3" s="995"/>
      <c r="HWL3" s="995"/>
      <c r="HWM3" s="995"/>
      <c r="HWN3" s="995"/>
      <c r="HWO3" s="995"/>
      <c r="HWP3" s="995"/>
      <c r="HWQ3" s="995"/>
      <c r="HWR3" s="995"/>
      <c r="HWS3" s="995"/>
      <c r="HWT3" s="995"/>
      <c r="HWU3" s="995"/>
      <c r="HWV3" s="995"/>
      <c r="HWW3" s="995"/>
      <c r="HWX3" s="995"/>
      <c r="HWY3" s="995"/>
      <c r="HWZ3" s="995"/>
      <c r="HXA3" s="995"/>
      <c r="HXB3" s="995"/>
      <c r="HXC3" s="995"/>
      <c r="HXD3" s="995"/>
      <c r="HXE3" s="995"/>
      <c r="HXF3" s="995"/>
      <c r="HXG3" s="995"/>
      <c r="HXH3" s="995"/>
      <c r="HXI3" s="995"/>
      <c r="HXJ3" s="995"/>
      <c r="HXK3" s="995"/>
      <c r="HXL3" s="995"/>
      <c r="HXM3" s="995"/>
      <c r="HXN3" s="995"/>
      <c r="HXO3" s="995"/>
      <c r="HXP3" s="995"/>
      <c r="HXQ3" s="995"/>
      <c r="HXR3" s="995"/>
      <c r="HXS3" s="995"/>
      <c r="HXT3" s="995"/>
      <c r="HXU3" s="995"/>
      <c r="HXV3" s="995"/>
      <c r="HXW3" s="995"/>
      <c r="HXX3" s="995"/>
      <c r="HXY3" s="995"/>
      <c r="HXZ3" s="995"/>
      <c r="HYA3" s="995"/>
      <c r="HYB3" s="995"/>
      <c r="HYC3" s="995"/>
      <c r="HYD3" s="995"/>
      <c r="HYE3" s="995"/>
      <c r="HYF3" s="995"/>
      <c r="HYG3" s="995"/>
      <c r="HYH3" s="995"/>
      <c r="HYI3" s="995"/>
      <c r="HYJ3" s="995"/>
      <c r="HYK3" s="995"/>
      <c r="HYL3" s="995"/>
      <c r="HYM3" s="995"/>
      <c r="HYN3" s="995"/>
      <c r="HYO3" s="995"/>
      <c r="HYP3" s="995"/>
      <c r="HYQ3" s="995"/>
      <c r="HYR3" s="995"/>
      <c r="HYS3" s="995"/>
      <c r="HYT3" s="995"/>
      <c r="HYU3" s="995"/>
      <c r="HYV3" s="995"/>
      <c r="HYW3" s="995"/>
      <c r="HYX3" s="995"/>
      <c r="HYY3" s="995"/>
      <c r="HYZ3" s="995"/>
      <c r="HZA3" s="995"/>
      <c r="HZB3" s="995"/>
      <c r="HZC3" s="995"/>
      <c r="HZD3" s="995"/>
      <c r="HZE3" s="995"/>
      <c r="HZF3" s="995"/>
      <c r="HZG3" s="995"/>
      <c r="HZH3" s="995"/>
      <c r="HZI3" s="995"/>
      <c r="HZJ3" s="995"/>
      <c r="HZK3" s="995"/>
      <c r="HZL3" s="995"/>
      <c r="HZM3" s="995"/>
      <c r="HZN3" s="995"/>
      <c r="HZO3" s="995"/>
      <c r="HZP3" s="995"/>
      <c r="HZQ3" s="995"/>
      <c r="HZR3" s="995"/>
      <c r="HZS3" s="995"/>
      <c r="HZT3" s="995"/>
      <c r="HZU3" s="995"/>
      <c r="HZV3" s="995"/>
      <c r="HZW3" s="995"/>
      <c r="HZX3" s="995"/>
      <c r="HZY3" s="995"/>
      <c r="HZZ3" s="995"/>
      <c r="IAA3" s="995"/>
      <c r="IAB3" s="995"/>
      <c r="IAC3" s="995"/>
      <c r="IAD3" s="995"/>
      <c r="IAE3" s="995"/>
      <c r="IAF3" s="995"/>
      <c r="IAG3" s="995"/>
      <c r="IAH3" s="995"/>
      <c r="IAI3" s="995"/>
      <c r="IAJ3" s="995"/>
      <c r="IAK3" s="995"/>
      <c r="IAL3" s="995"/>
      <c r="IAM3" s="995"/>
      <c r="IAN3" s="995"/>
      <c r="IAO3" s="995"/>
      <c r="IAP3" s="995"/>
      <c r="IAQ3" s="995"/>
      <c r="IAR3" s="995"/>
      <c r="IAS3" s="995"/>
      <c r="IAT3" s="995"/>
      <c r="IAU3" s="995"/>
      <c r="IAV3" s="995"/>
      <c r="IAW3" s="995"/>
      <c r="IAX3" s="995"/>
      <c r="IAY3" s="995"/>
      <c r="IAZ3" s="995"/>
      <c r="IBA3" s="995"/>
      <c r="IBB3" s="995"/>
      <c r="IBC3" s="995"/>
      <c r="IBD3" s="995"/>
      <c r="IBE3" s="995"/>
      <c r="IBF3" s="995"/>
      <c r="IBG3" s="995"/>
      <c r="IBH3" s="995"/>
      <c r="IBI3" s="995"/>
      <c r="IBJ3" s="995"/>
      <c r="IBK3" s="995"/>
      <c r="IBL3" s="995"/>
      <c r="IBM3" s="995"/>
      <c r="IBN3" s="995"/>
      <c r="IBO3" s="995"/>
      <c r="IBP3" s="995"/>
      <c r="IBQ3" s="995"/>
      <c r="IBR3" s="995"/>
      <c r="IBS3" s="995"/>
      <c r="IBT3" s="995"/>
      <c r="IBU3" s="995"/>
      <c r="IBV3" s="995"/>
      <c r="IBW3" s="995"/>
      <c r="IBX3" s="995"/>
      <c r="IBY3" s="995"/>
      <c r="IBZ3" s="995"/>
      <c r="ICA3" s="995"/>
      <c r="ICB3" s="995"/>
      <c r="ICC3" s="995"/>
      <c r="ICD3" s="995"/>
      <c r="ICE3" s="995"/>
      <c r="ICF3" s="995"/>
      <c r="ICG3" s="995"/>
      <c r="ICH3" s="995"/>
      <c r="ICI3" s="995"/>
      <c r="ICJ3" s="995"/>
      <c r="ICK3" s="995"/>
      <c r="ICL3" s="995"/>
      <c r="ICM3" s="995"/>
      <c r="ICN3" s="995"/>
      <c r="ICO3" s="995"/>
      <c r="ICP3" s="995"/>
      <c r="ICQ3" s="995"/>
      <c r="ICR3" s="995"/>
      <c r="ICS3" s="995"/>
      <c r="ICT3" s="995"/>
      <c r="ICU3" s="995"/>
      <c r="ICV3" s="995"/>
      <c r="ICW3" s="995"/>
      <c r="ICX3" s="995"/>
      <c r="ICY3" s="995"/>
      <c r="ICZ3" s="995"/>
      <c r="IDA3" s="995"/>
      <c r="IDB3" s="995"/>
      <c r="IDC3" s="995"/>
      <c r="IDD3" s="995"/>
      <c r="IDE3" s="995"/>
      <c r="IDF3" s="995"/>
      <c r="IDG3" s="995"/>
      <c r="IDH3" s="995"/>
      <c r="IDI3" s="995"/>
      <c r="IDJ3" s="995"/>
      <c r="IDK3" s="995"/>
      <c r="IDL3" s="995"/>
      <c r="IDM3" s="995"/>
      <c r="IDN3" s="995"/>
      <c r="IDO3" s="995"/>
      <c r="IDP3" s="995"/>
      <c r="IDQ3" s="995"/>
      <c r="IDR3" s="995"/>
      <c r="IDS3" s="995"/>
      <c r="IDT3" s="995"/>
      <c r="IDU3" s="995"/>
      <c r="IDV3" s="995"/>
      <c r="IDW3" s="995"/>
      <c r="IDX3" s="995"/>
      <c r="IDY3" s="995"/>
      <c r="IDZ3" s="995"/>
      <c r="IEA3" s="995"/>
      <c r="IEB3" s="995"/>
      <c r="IEC3" s="995"/>
      <c r="IED3" s="995"/>
      <c r="IEE3" s="995"/>
      <c r="IEF3" s="995"/>
      <c r="IEG3" s="995"/>
      <c r="IEH3" s="995"/>
      <c r="IEI3" s="995"/>
      <c r="IEJ3" s="995"/>
      <c r="IEK3" s="995"/>
      <c r="IEL3" s="995"/>
      <c r="IEM3" s="995"/>
      <c r="IEN3" s="995"/>
      <c r="IEO3" s="995"/>
      <c r="IEP3" s="995"/>
      <c r="IEQ3" s="995"/>
      <c r="IER3" s="995"/>
      <c r="IES3" s="995"/>
      <c r="IET3" s="995"/>
      <c r="IEU3" s="995"/>
      <c r="IEV3" s="995"/>
      <c r="IEW3" s="995"/>
      <c r="IEX3" s="995"/>
      <c r="IEY3" s="995"/>
      <c r="IEZ3" s="995"/>
      <c r="IFA3" s="995"/>
      <c r="IFB3" s="995"/>
      <c r="IFC3" s="995"/>
      <c r="IFD3" s="995"/>
      <c r="IFE3" s="995"/>
      <c r="IFF3" s="995"/>
      <c r="IFG3" s="995"/>
      <c r="IFH3" s="995"/>
      <c r="IFI3" s="995"/>
      <c r="IFJ3" s="995"/>
      <c r="IFK3" s="995"/>
      <c r="IFL3" s="995"/>
      <c r="IFM3" s="995"/>
      <c r="IFN3" s="995"/>
      <c r="IFO3" s="995"/>
      <c r="IFP3" s="995"/>
      <c r="IFQ3" s="995"/>
      <c r="IFR3" s="995"/>
      <c r="IFS3" s="995"/>
      <c r="IFT3" s="995"/>
      <c r="IFU3" s="995"/>
      <c r="IFV3" s="995"/>
      <c r="IFW3" s="995"/>
      <c r="IFX3" s="995"/>
      <c r="IFY3" s="995"/>
      <c r="IFZ3" s="995"/>
      <c r="IGA3" s="995"/>
      <c r="IGB3" s="995"/>
      <c r="IGC3" s="995"/>
      <c r="IGD3" s="995"/>
      <c r="IGE3" s="995"/>
      <c r="IGF3" s="995"/>
      <c r="IGG3" s="995"/>
      <c r="IGH3" s="995"/>
      <c r="IGI3" s="995"/>
      <c r="IGJ3" s="995"/>
      <c r="IGK3" s="995"/>
      <c r="IGL3" s="995"/>
      <c r="IGM3" s="995"/>
      <c r="IGN3" s="995"/>
      <c r="IGO3" s="995"/>
      <c r="IGP3" s="995"/>
      <c r="IGQ3" s="995"/>
      <c r="IGR3" s="995"/>
      <c r="IGS3" s="995"/>
      <c r="IGT3" s="995"/>
      <c r="IGU3" s="995"/>
      <c r="IGV3" s="995"/>
      <c r="IGW3" s="995"/>
      <c r="IGX3" s="995"/>
      <c r="IGY3" s="995"/>
      <c r="IGZ3" s="995"/>
      <c r="IHA3" s="995"/>
      <c r="IHB3" s="995"/>
      <c r="IHC3" s="995"/>
      <c r="IHD3" s="995"/>
      <c r="IHE3" s="995"/>
      <c r="IHF3" s="995"/>
      <c r="IHG3" s="995"/>
      <c r="IHH3" s="995"/>
      <c r="IHI3" s="995"/>
      <c r="IHJ3" s="995"/>
      <c r="IHK3" s="995"/>
      <c r="IHL3" s="995"/>
      <c r="IHM3" s="995"/>
      <c r="IHN3" s="995"/>
      <c r="IHO3" s="995"/>
      <c r="IHP3" s="995"/>
      <c r="IHQ3" s="995"/>
      <c r="IHR3" s="995"/>
      <c r="IHS3" s="995"/>
      <c r="IHT3" s="995"/>
      <c r="IHU3" s="995"/>
      <c r="IHV3" s="995"/>
      <c r="IHW3" s="995"/>
      <c r="IHX3" s="995"/>
      <c r="IHY3" s="995"/>
      <c r="IHZ3" s="995"/>
      <c r="IIA3" s="995"/>
      <c r="IIB3" s="995"/>
      <c r="IIC3" s="995"/>
      <c r="IID3" s="995"/>
      <c r="IIE3" s="995"/>
      <c r="IIF3" s="995"/>
      <c r="IIG3" s="995"/>
      <c r="IIH3" s="995"/>
      <c r="III3" s="995"/>
      <c r="IIJ3" s="995"/>
      <c r="IIK3" s="995"/>
      <c r="IIL3" s="995"/>
      <c r="IIM3" s="995"/>
      <c r="IIN3" s="995"/>
      <c r="IIO3" s="995"/>
      <c r="IIP3" s="995"/>
      <c r="IIQ3" s="995"/>
      <c r="IIR3" s="995"/>
      <c r="IIS3" s="995"/>
      <c r="IIT3" s="995"/>
      <c r="IIU3" s="995"/>
      <c r="IIV3" s="995"/>
      <c r="IIW3" s="995"/>
      <c r="IIX3" s="995"/>
      <c r="IIY3" s="995"/>
      <c r="IIZ3" s="995"/>
      <c r="IJA3" s="995"/>
      <c r="IJB3" s="995"/>
      <c r="IJC3" s="995"/>
      <c r="IJD3" s="995"/>
      <c r="IJE3" s="995"/>
      <c r="IJF3" s="995"/>
      <c r="IJG3" s="995"/>
      <c r="IJH3" s="995"/>
      <c r="IJI3" s="995"/>
      <c r="IJJ3" s="995"/>
      <c r="IJK3" s="995"/>
      <c r="IJL3" s="995"/>
      <c r="IJM3" s="995"/>
      <c r="IJN3" s="995"/>
      <c r="IJO3" s="995"/>
      <c r="IJP3" s="995"/>
      <c r="IJQ3" s="995"/>
      <c r="IJR3" s="995"/>
      <c r="IJS3" s="995"/>
      <c r="IJT3" s="995"/>
      <c r="IJU3" s="995"/>
      <c r="IJV3" s="995"/>
      <c r="IJW3" s="995"/>
      <c r="IJX3" s="995"/>
      <c r="IJY3" s="995"/>
      <c r="IJZ3" s="995"/>
      <c r="IKA3" s="995"/>
      <c r="IKB3" s="995"/>
      <c r="IKC3" s="995"/>
      <c r="IKD3" s="995"/>
      <c r="IKE3" s="995"/>
      <c r="IKF3" s="995"/>
      <c r="IKG3" s="995"/>
      <c r="IKH3" s="995"/>
      <c r="IKI3" s="995"/>
      <c r="IKJ3" s="995"/>
      <c r="IKK3" s="995"/>
      <c r="IKL3" s="995"/>
      <c r="IKM3" s="995"/>
      <c r="IKN3" s="995"/>
      <c r="IKO3" s="995"/>
      <c r="IKP3" s="995"/>
      <c r="IKQ3" s="995"/>
      <c r="IKR3" s="995"/>
      <c r="IKS3" s="995"/>
      <c r="IKT3" s="995"/>
      <c r="IKU3" s="995"/>
      <c r="IKV3" s="995"/>
      <c r="IKW3" s="995"/>
      <c r="IKX3" s="995"/>
      <c r="IKY3" s="995"/>
      <c r="IKZ3" s="995"/>
      <c r="ILA3" s="995"/>
      <c r="ILB3" s="995"/>
      <c r="ILC3" s="995"/>
      <c r="ILD3" s="995"/>
      <c r="ILE3" s="995"/>
      <c r="ILF3" s="995"/>
      <c r="ILG3" s="995"/>
      <c r="ILH3" s="995"/>
      <c r="ILI3" s="995"/>
      <c r="ILJ3" s="995"/>
      <c r="ILK3" s="995"/>
      <c r="ILL3" s="995"/>
      <c r="ILM3" s="995"/>
      <c r="ILN3" s="995"/>
      <c r="ILO3" s="995"/>
      <c r="ILP3" s="995"/>
      <c r="ILQ3" s="995"/>
      <c r="ILR3" s="995"/>
      <c r="ILS3" s="995"/>
      <c r="ILT3" s="995"/>
      <c r="ILU3" s="995"/>
      <c r="ILV3" s="995"/>
      <c r="ILW3" s="995"/>
      <c r="ILX3" s="995"/>
      <c r="ILY3" s="995"/>
      <c r="ILZ3" s="995"/>
      <c r="IMA3" s="995"/>
      <c r="IMB3" s="995"/>
      <c r="IMC3" s="995"/>
      <c r="IMD3" s="995"/>
      <c r="IME3" s="995"/>
      <c r="IMF3" s="995"/>
      <c r="IMG3" s="995"/>
      <c r="IMH3" s="995"/>
      <c r="IMI3" s="995"/>
      <c r="IMJ3" s="995"/>
      <c r="IMK3" s="995"/>
      <c r="IML3" s="995"/>
      <c r="IMM3" s="995"/>
      <c r="IMN3" s="995"/>
      <c r="IMO3" s="995"/>
      <c r="IMP3" s="995"/>
      <c r="IMQ3" s="995"/>
      <c r="IMR3" s="995"/>
      <c r="IMS3" s="995"/>
      <c r="IMT3" s="995"/>
      <c r="IMU3" s="995"/>
      <c r="IMV3" s="995"/>
      <c r="IMW3" s="995"/>
      <c r="IMX3" s="995"/>
      <c r="IMY3" s="995"/>
      <c r="IMZ3" s="995"/>
      <c r="INA3" s="995"/>
      <c r="INB3" s="995"/>
      <c r="INC3" s="995"/>
      <c r="IND3" s="995"/>
      <c r="INE3" s="995"/>
      <c r="INF3" s="995"/>
      <c r="ING3" s="995"/>
      <c r="INH3" s="995"/>
      <c r="INI3" s="995"/>
      <c r="INJ3" s="995"/>
      <c r="INK3" s="995"/>
      <c r="INL3" s="995"/>
      <c r="INM3" s="995"/>
      <c r="INN3" s="995"/>
      <c r="INO3" s="995"/>
      <c r="INP3" s="995"/>
      <c r="INQ3" s="995"/>
      <c r="INR3" s="995"/>
      <c r="INS3" s="995"/>
      <c r="INT3" s="995"/>
      <c r="INU3" s="995"/>
      <c r="INV3" s="995"/>
      <c r="INW3" s="995"/>
      <c r="INX3" s="995"/>
      <c r="INY3" s="995"/>
      <c r="INZ3" s="995"/>
      <c r="IOA3" s="995"/>
      <c r="IOB3" s="995"/>
      <c r="IOC3" s="995"/>
      <c r="IOD3" s="995"/>
      <c r="IOE3" s="995"/>
      <c r="IOF3" s="995"/>
      <c r="IOG3" s="995"/>
      <c r="IOH3" s="995"/>
      <c r="IOI3" s="995"/>
      <c r="IOJ3" s="995"/>
      <c r="IOK3" s="995"/>
      <c r="IOL3" s="995"/>
      <c r="IOM3" s="995"/>
      <c r="ION3" s="995"/>
      <c r="IOO3" s="995"/>
      <c r="IOP3" s="995"/>
      <c r="IOQ3" s="995"/>
      <c r="IOR3" s="995"/>
      <c r="IOS3" s="995"/>
      <c r="IOT3" s="995"/>
      <c r="IOU3" s="995"/>
      <c r="IOV3" s="995"/>
      <c r="IOW3" s="995"/>
      <c r="IOX3" s="995"/>
      <c r="IOY3" s="995"/>
      <c r="IOZ3" s="995"/>
      <c r="IPA3" s="995"/>
      <c r="IPB3" s="995"/>
      <c r="IPC3" s="995"/>
      <c r="IPD3" s="995"/>
      <c r="IPE3" s="995"/>
      <c r="IPF3" s="995"/>
      <c r="IPG3" s="995"/>
      <c r="IPH3" s="995"/>
      <c r="IPI3" s="995"/>
      <c r="IPJ3" s="995"/>
      <c r="IPK3" s="995"/>
      <c r="IPL3" s="995"/>
      <c r="IPM3" s="995"/>
      <c r="IPN3" s="995"/>
      <c r="IPO3" s="995"/>
      <c r="IPP3" s="995"/>
      <c r="IPQ3" s="995"/>
      <c r="IPR3" s="995"/>
      <c r="IPS3" s="995"/>
      <c r="IPT3" s="995"/>
      <c r="IPU3" s="995"/>
      <c r="IPV3" s="995"/>
      <c r="IPW3" s="995"/>
      <c r="IPX3" s="995"/>
      <c r="IPY3" s="995"/>
      <c r="IPZ3" s="995"/>
      <c r="IQA3" s="995"/>
      <c r="IQB3" s="995"/>
      <c r="IQC3" s="995"/>
      <c r="IQD3" s="995"/>
      <c r="IQE3" s="995"/>
      <c r="IQF3" s="995"/>
      <c r="IQG3" s="995"/>
      <c r="IQH3" s="995"/>
      <c r="IQI3" s="995"/>
      <c r="IQJ3" s="995"/>
      <c r="IQK3" s="995"/>
      <c r="IQL3" s="995"/>
      <c r="IQM3" s="995"/>
      <c r="IQN3" s="995"/>
      <c r="IQO3" s="995"/>
      <c r="IQP3" s="995"/>
      <c r="IQQ3" s="995"/>
      <c r="IQR3" s="995"/>
      <c r="IQS3" s="995"/>
      <c r="IQT3" s="995"/>
      <c r="IQU3" s="995"/>
      <c r="IQV3" s="995"/>
      <c r="IQW3" s="995"/>
      <c r="IQX3" s="995"/>
      <c r="IQY3" s="995"/>
      <c r="IQZ3" s="995"/>
      <c r="IRA3" s="995"/>
      <c r="IRB3" s="995"/>
      <c r="IRC3" s="995"/>
      <c r="IRD3" s="995"/>
      <c r="IRE3" s="995"/>
      <c r="IRF3" s="995"/>
      <c r="IRG3" s="995"/>
      <c r="IRH3" s="995"/>
      <c r="IRI3" s="995"/>
      <c r="IRJ3" s="995"/>
      <c r="IRK3" s="995"/>
      <c r="IRL3" s="995"/>
      <c r="IRM3" s="995"/>
      <c r="IRN3" s="995"/>
      <c r="IRO3" s="995"/>
      <c r="IRP3" s="995"/>
      <c r="IRQ3" s="995"/>
      <c r="IRR3" s="995"/>
      <c r="IRS3" s="995"/>
      <c r="IRT3" s="995"/>
      <c r="IRU3" s="995"/>
      <c r="IRV3" s="995"/>
      <c r="IRW3" s="995"/>
      <c r="IRX3" s="995"/>
      <c r="IRY3" s="995"/>
      <c r="IRZ3" s="995"/>
      <c r="ISA3" s="995"/>
      <c r="ISB3" s="995"/>
      <c r="ISC3" s="995"/>
      <c r="ISD3" s="995"/>
      <c r="ISE3" s="995"/>
      <c r="ISF3" s="995"/>
      <c r="ISG3" s="995"/>
      <c r="ISH3" s="995"/>
      <c r="ISI3" s="995"/>
      <c r="ISJ3" s="995"/>
      <c r="ISK3" s="995"/>
      <c r="ISL3" s="995"/>
      <c r="ISM3" s="995"/>
      <c r="ISN3" s="995"/>
      <c r="ISO3" s="995"/>
      <c r="ISP3" s="995"/>
      <c r="ISQ3" s="995"/>
      <c r="ISR3" s="995"/>
      <c r="ISS3" s="995"/>
      <c r="IST3" s="995"/>
      <c r="ISU3" s="995"/>
      <c r="ISV3" s="995"/>
      <c r="ISW3" s="995"/>
      <c r="ISX3" s="995"/>
      <c r="ISY3" s="995"/>
      <c r="ISZ3" s="995"/>
      <c r="ITA3" s="995"/>
      <c r="ITB3" s="995"/>
      <c r="ITC3" s="995"/>
      <c r="ITD3" s="995"/>
      <c r="ITE3" s="995"/>
      <c r="ITF3" s="995"/>
      <c r="ITG3" s="995"/>
      <c r="ITH3" s="995"/>
      <c r="ITI3" s="995"/>
      <c r="ITJ3" s="995"/>
      <c r="ITK3" s="995"/>
      <c r="ITL3" s="995"/>
      <c r="ITM3" s="995"/>
      <c r="ITN3" s="995"/>
      <c r="ITO3" s="995"/>
      <c r="ITP3" s="995"/>
      <c r="ITQ3" s="995"/>
      <c r="ITR3" s="995"/>
      <c r="ITS3" s="995"/>
      <c r="ITT3" s="995"/>
      <c r="ITU3" s="995"/>
      <c r="ITV3" s="995"/>
      <c r="ITW3" s="995"/>
      <c r="ITX3" s="995"/>
      <c r="ITY3" s="995"/>
      <c r="ITZ3" s="995"/>
      <c r="IUA3" s="995"/>
      <c r="IUB3" s="995"/>
      <c r="IUC3" s="995"/>
      <c r="IUD3" s="995"/>
      <c r="IUE3" s="995"/>
      <c r="IUF3" s="995"/>
      <c r="IUG3" s="995"/>
      <c r="IUH3" s="995"/>
      <c r="IUI3" s="995"/>
      <c r="IUJ3" s="995"/>
      <c r="IUK3" s="995"/>
      <c r="IUL3" s="995"/>
      <c r="IUM3" s="995"/>
      <c r="IUN3" s="995"/>
      <c r="IUO3" s="995"/>
      <c r="IUP3" s="995"/>
      <c r="IUQ3" s="995"/>
      <c r="IUR3" s="995"/>
      <c r="IUS3" s="995"/>
      <c r="IUT3" s="995"/>
      <c r="IUU3" s="995"/>
      <c r="IUV3" s="995"/>
      <c r="IUW3" s="995"/>
      <c r="IUX3" s="995"/>
      <c r="IUY3" s="995"/>
      <c r="IUZ3" s="995"/>
      <c r="IVA3" s="995"/>
      <c r="IVB3" s="995"/>
      <c r="IVC3" s="995"/>
      <c r="IVD3" s="995"/>
      <c r="IVE3" s="995"/>
      <c r="IVF3" s="995"/>
      <c r="IVG3" s="995"/>
      <c r="IVH3" s="995"/>
      <c r="IVI3" s="995"/>
      <c r="IVJ3" s="995"/>
      <c r="IVK3" s="995"/>
      <c r="IVL3" s="995"/>
      <c r="IVM3" s="995"/>
      <c r="IVN3" s="995"/>
      <c r="IVO3" s="995"/>
      <c r="IVP3" s="995"/>
      <c r="IVQ3" s="995"/>
      <c r="IVR3" s="995"/>
      <c r="IVS3" s="995"/>
      <c r="IVT3" s="995"/>
      <c r="IVU3" s="995"/>
      <c r="IVV3" s="995"/>
      <c r="IVW3" s="995"/>
      <c r="IVX3" s="995"/>
      <c r="IVY3" s="995"/>
      <c r="IVZ3" s="995"/>
      <c r="IWA3" s="995"/>
      <c r="IWB3" s="995"/>
      <c r="IWC3" s="995"/>
      <c r="IWD3" s="995"/>
      <c r="IWE3" s="995"/>
      <c r="IWF3" s="995"/>
      <c r="IWG3" s="995"/>
      <c r="IWH3" s="995"/>
      <c r="IWI3" s="995"/>
      <c r="IWJ3" s="995"/>
      <c r="IWK3" s="995"/>
      <c r="IWL3" s="995"/>
      <c r="IWM3" s="995"/>
      <c r="IWN3" s="995"/>
      <c r="IWO3" s="995"/>
      <c r="IWP3" s="995"/>
      <c r="IWQ3" s="995"/>
      <c r="IWR3" s="995"/>
      <c r="IWS3" s="995"/>
      <c r="IWT3" s="995"/>
      <c r="IWU3" s="995"/>
      <c r="IWV3" s="995"/>
      <c r="IWW3" s="995"/>
      <c r="IWX3" s="995"/>
      <c r="IWY3" s="995"/>
      <c r="IWZ3" s="995"/>
      <c r="IXA3" s="995"/>
      <c r="IXB3" s="995"/>
      <c r="IXC3" s="995"/>
      <c r="IXD3" s="995"/>
      <c r="IXE3" s="995"/>
      <c r="IXF3" s="995"/>
      <c r="IXG3" s="995"/>
      <c r="IXH3" s="995"/>
      <c r="IXI3" s="995"/>
      <c r="IXJ3" s="995"/>
      <c r="IXK3" s="995"/>
      <c r="IXL3" s="995"/>
      <c r="IXM3" s="995"/>
      <c r="IXN3" s="995"/>
      <c r="IXO3" s="995"/>
      <c r="IXP3" s="995"/>
      <c r="IXQ3" s="995"/>
      <c r="IXR3" s="995"/>
      <c r="IXS3" s="995"/>
      <c r="IXT3" s="995"/>
      <c r="IXU3" s="995"/>
      <c r="IXV3" s="995"/>
      <c r="IXW3" s="995"/>
      <c r="IXX3" s="995"/>
      <c r="IXY3" s="995"/>
      <c r="IXZ3" s="995"/>
      <c r="IYA3" s="995"/>
      <c r="IYB3" s="995"/>
      <c r="IYC3" s="995"/>
      <c r="IYD3" s="995"/>
      <c r="IYE3" s="995"/>
      <c r="IYF3" s="995"/>
      <c r="IYG3" s="995"/>
      <c r="IYH3" s="995"/>
      <c r="IYI3" s="995"/>
      <c r="IYJ3" s="995"/>
      <c r="IYK3" s="995"/>
      <c r="IYL3" s="995"/>
      <c r="IYM3" s="995"/>
      <c r="IYN3" s="995"/>
      <c r="IYO3" s="995"/>
      <c r="IYP3" s="995"/>
      <c r="IYQ3" s="995"/>
      <c r="IYR3" s="995"/>
      <c r="IYS3" s="995"/>
      <c r="IYT3" s="995"/>
      <c r="IYU3" s="995"/>
      <c r="IYV3" s="995"/>
      <c r="IYW3" s="995"/>
      <c r="IYX3" s="995"/>
      <c r="IYY3" s="995"/>
      <c r="IYZ3" s="995"/>
      <c r="IZA3" s="995"/>
      <c r="IZB3" s="995"/>
      <c r="IZC3" s="995"/>
      <c r="IZD3" s="995"/>
      <c r="IZE3" s="995"/>
      <c r="IZF3" s="995"/>
      <c r="IZG3" s="995"/>
      <c r="IZH3" s="995"/>
      <c r="IZI3" s="995"/>
      <c r="IZJ3" s="995"/>
      <c r="IZK3" s="995"/>
      <c r="IZL3" s="995"/>
      <c r="IZM3" s="995"/>
      <c r="IZN3" s="995"/>
      <c r="IZO3" s="995"/>
      <c r="IZP3" s="995"/>
      <c r="IZQ3" s="995"/>
      <c r="IZR3" s="995"/>
      <c r="IZS3" s="995"/>
      <c r="IZT3" s="995"/>
      <c r="IZU3" s="995"/>
      <c r="IZV3" s="995"/>
      <c r="IZW3" s="995"/>
      <c r="IZX3" s="995"/>
      <c r="IZY3" s="995"/>
      <c r="IZZ3" s="995"/>
      <c r="JAA3" s="995"/>
      <c r="JAB3" s="995"/>
      <c r="JAC3" s="995"/>
      <c r="JAD3" s="995"/>
      <c r="JAE3" s="995"/>
      <c r="JAF3" s="995"/>
      <c r="JAG3" s="995"/>
      <c r="JAH3" s="995"/>
      <c r="JAI3" s="995"/>
      <c r="JAJ3" s="995"/>
      <c r="JAK3" s="995"/>
      <c r="JAL3" s="995"/>
      <c r="JAM3" s="995"/>
      <c r="JAN3" s="995"/>
      <c r="JAO3" s="995"/>
      <c r="JAP3" s="995"/>
      <c r="JAQ3" s="995"/>
      <c r="JAR3" s="995"/>
      <c r="JAS3" s="995"/>
      <c r="JAT3" s="995"/>
      <c r="JAU3" s="995"/>
      <c r="JAV3" s="995"/>
      <c r="JAW3" s="995"/>
      <c r="JAX3" s="995"/>
      <c r="JAY3" s="995"/>
      <c r="JAZ3" s="995"/>
      <c r="JBA3" s="995"/>
      <c r="JBB3" s="995"/>
      <c r="JBC3" s="995"/>
      <c r="JBD3" s="995"/>
      <c r="JBE3" s="995"/>
      <c r="JBF3" s="995"/>
      <c r="JBG3" s="995"/>
      <c r="JBH3" s="995"/>
      <c r="JBI3" s="995"/>
      <c r="JBJ3" s="995"/>
      <c r="JBK3" s="995"/>
      <c r="JBL3" s="995"/>
      <c r="JBM3" s="995"/>
      <c r="JBN3" s="995"/>
      <c r="JBO3" s="995"/>
      <c r="JBP3" s="995"/>
      <c r="JBQ3" s="995"/>
      <c r="JBR3" s="995"/>
      <c r="JBS3" s="995"/>
      <c r="JBT3" s="995"/>
      <c r="JBU3" s="995"/>
      <c r="JBV3" s="995"/>
      <c r="JBW3" s="995"/>
      <c r="JBX3" s="995"/>
      <c r="JBY3" s="995"/>
      <c r="JBZ3" s="995"/>
      <c r="JCA3" s="995"/>
      <c r="JCB3" s="995"/>
      <c r="JCC3" s="995"/>
      <c r="JCD3" s="995"/>
      <c r="JCE3" s="995"/>
      <c r="JCF3" s="995"/>
      <c r="JCG3" s="995"/>
      <c r="JCH3" s="995"/>
      <c r="JCI3" s="995"/>
      <c r="JCJ3" s="995"/>
      <c r="JCK3" s="995"/>
      <c r="JCL3" s="995"/>
      <c r="JCM3" s="995"/>
      <c r="JCN3" s="995"/>
      <c r="JCO3" s="995"/>
      <c r="JCP3" s="995"/>
      <c r="JCQ3" s="995"/>
      <c r="JCR3" s="995"/>
      <c r="JCS3" s="995"/>
      <c r="JCT3" s="995"/>
      <c r="JCU3" s="995"/>
      <c r="JCV3" s="995"/>
      <c r="JCW3" s="995"/>
      <c r="JCX3" s="995"/>
      <c r="JCY3" s="995"/>
      <c r="JCZ3" s="995"/>
      <c r="JDA3" s="995"/>
      <c r="JDB3" s="995"/>
      <c r="JDC3" s="995"/>
      <c r="JDD3" s="995"/>
      <c r="JDE3" s="995"/>
      <c r="JDF3" s="995"/>
      <c r="JDG3" s="995"/>
      <c r="JDH3" s="995"/>
      <c r="JDI3" s="995"/>
      <c r="JDJ3" s="995"/>
      <c r="JDK3" s="995"/>
      <c r="JDL3" s="995"/>
      <c r="JDM3" s="995"/>
      <c r="JDN3" s="995"/>
      <c r="JDO3" s="995"/>
      <c r="JDP3" s="995"/>
      <c r="JDQ3" s="995"/>
      <c r="JDR3" s="995"/>
      <c r="JDS3" s="995"/>
      <c r="JDT3" s="995"/>
      <c r="JDU3" s="995"/>
      <c r="JDV3" s="995"/>
      <c r="JDW3" s="995"/>
      <c r="JDX3" s="995"/>
      <c r="JDY3" s="995"/>
      <c r="JDZ3" s="995"/>
      <c r="JEA3" s="995"/>
      <c r="JEB3" s="995"/>
      <c r="JEC3" s="995"/>
      <c r="JED3" s="995"/>
      <c r="JEE3" s="995"/>
      <c r="JEF3" s="995"/>
      <c r="JEG3" s="995"/>
      <c r="JEH3" s="995"/>
      <c r="JEI3" s="995"/>
      <c r="JEJ3" s="995"/>
      <c r="JEK3" s="995"/>
      <c r="JEL3" s="995"/>
      <c r="JEM3" s="995"/>
      <c r="JEN3" s="995"/>
      <c r="JEO3" s="995"/>
      <c r="JEP3" s="995"/>
      <c r="JEQ3" s="995"/>
      <c r="JER3" s="995"/>
      <c r="JES3" s="995"/>
      <c r="JET3" s="995"/>
      <c r="JEU3" s="995"/>
      <c r="JEV3" s="995"/>
      <c r="JEW3" s="995"/>
      <c r="JEX3" s="995"/>
      <c r="JEY3" s="995"/>
      <c r="JEZ3" s="995"/>
      <c r="JFA3" s="995"/>
      <c r="JFB3" s="995"/>
      <c r="JFC3" s="995"/>
      <c r="JFD3" s="995"/>
      <c r="JFE3" s="995"/>
      <c r="JFF3" s="995"/>
      <c r="JFG3" s="995"/>
      <c r="JFH3" s="995"/>
      <c r="JFI3" s="995"/>
      <c r="JFJ3" s="995"/>
      <c r="JFK3" s="995"/>
      <c r="JFL3" s="995"/>
      <c r="JFM3" s="995"/>
      <c r="JFN3" s="995"/>
      <c r="JFO3" s="995"/>
      <c r="JFP3" s="995"/>
      <c r="JFQ3" s="995"/>
      <c r="JFR3" s="995"/>
      <c r="JFS3" s="995"/>
      <c r="JFT3" s="995"/>
      <c r="JFU3" s="995"/>
      <c r="JFV3" s="995"/>
      <c r="JFW3" s="995"/>
      <c r="JFX3" s="995"/>
      <c r="JFY3" s="995"/>
      <c r="JFZ3" s="995"/>
      <c r="JGA3" s="995"/>
      <c r="JGB3" s="995"/>
      <c r="JGC3" s="995"/>
      <c r="JGD3" s="995"/>
      <c r="JGE3" s="995"/>
      <c r="JGF3" s="995"/>
      <c r="JGG3" s="995"/>
      <c r="JGH3" s="995"/>
      <c r="JGI3" s="995"/>
      <c r="JGJ3" s="995"/>
      <c r="JGK3" s="995"/>
      <c r="JGL3" s="995"/>
      <c r="JGM3" s="995"/>
      <c r="JGN3" s="995"/>
      <c r="JGO3" s="995"/>
      <c r="JGP3" s="995"/>
      <c r="JGQ3" s="995"/>
      <c r="JGR3" s="995"/>
      <c r="JGS3" s="995"/>
      <c r="JGT3" s="995"/>
      <c r="JGU3" s="995"/>
      <c r="JGV3" s="995"/>
      <c r="JGW3" s="995"/>
      <c r="JGX3" s="995"/>
      <c r="JGY3" s="995"/>
      <c r="JGZ3" s="995"/>
      <c r="JHA3" s="995"/>
      <c r="JHB3" s="995"/>
      <c r="JHC3" s="995"/>
      <c r="JHD3" s="995"/>
      <c r="JHE3" s="995"/>
      <c r="JHF3" s="995"/>
      <c r="JHG3" s="995"/>
      <c r="JHH3" s="995"/>
      <c r="JHI3" s="995"/>
      <c r="JHJ3" s="995"/>
      <c r="JHK3" s="995"/>
      <c r="JHL3" s="995"/>
      <c r="JHM3" s="995"/>
      <c r="JHN3" s="995"/>
      <c r="JHO3" s="995"/>
      <c r="JHP3" s="995"/>
      <c r="JHQ3" s="995"/>
      <c r="JHR3" s="995"/>
      <c r="JHS3" s="995"/>
      <c r="JHT3" s="995"/>
      <c r="JHU3" s="995"/>
      <c r="JHV3" s="995"/>
      <c r="JHW3" s="995"/>
      <c r="JHX3" s="995"/>
      <c r="JHY3" s="995"/>
      <c r="JHZ3" s="995"/>
      <c r="JIA3" s="995"/>
      <c r="JIB3" s="995"/>
      <c r="JIC3" s="995"/>
      <c r="JID3" s="995"/>
      <c r="JIE3" s="995"/>
      <c r="JIF3" s="995"/>
      <c r="JIG3" s="995"/>
      <c r="JIH3" s="995"/>
      <c r="JII3" s="995"/>
      <c r="JIJ3" s="995"/>
      <c r="JIK3" s="995"/>
      <c r="JIL3" s="995"/>
      <c r="JIM3" s="995"/>
      <c r="JIN3" s="995"/>
      <c r="JIO3" s="995"/>
      <c r="JIP3" s="995"/>
      <c r="JIQ3" s="995"/>
      <c r="JIR3" s="995"/>
      <c r="JIS3" s="995"/>
      <c r="JIT3" s="995"/>
      <c r="JIU3" s="995"/>
      <c r="JIV3" s="995"/>
      <c r="JIW3" s="995"/>
      <c r="JIX3" s="995"/>
      <c r="JIY3" s="995"/>
      <c r="JIZ3" s="995"/>
      <c r="JJA3" s="995"/>
      <c r="JJB3" s="995"/>
      <c r="JJC3" s="995"/>
      <c r="JJD3" s="995"/>
      <c r="JJE3" s="995"/>
      <c r="JJF3" s="995"/>
      <c r="JJG3" s="995"/>
      <c r="JJH3" s="995"/>
      <c r="JJI3" s="995"/>
      <c r="JJJ3" s="995"/>
      <c r="JJK3" s="995"/>
      <c r="JJL3" s="995"/>
      <c r="JJM3" s="995"/>
      <c r="JJN3" s="995"/>
      <c r="JJO3" s="995"/>
      <c r="JJP3" s="995"/>
      <c r="JJQ3" s="995"/>
      <c r="JJR3" s="995"/>
      <c r="JJS3" s="995"/>
      <c r="JJT3" s="995"/>
      <c r="JJU3" s="995"/>
      <c r="JJV3" s="995"/>
      <c r="JJW3" s="995"/>
      <c r="JJX3" s="995"/>
      <c r="JJY3" s="995"/>
      <c r="JJZ3" s="995"/>
      <c r="JKA3" s="995"/>
      <c r="JKB3" s="995"/>
      <c r="JKC3" s="995"/>
      <c r="JKD3" s="995"/>
      <c r="JKE3" s="995"/>
      <c r="JKF3" s="995"/>
      <c r="JKG3" s="995"/>
      <c r="JKH3" s="995"/>
      <c r="JKI3" s="995"/>
      <c r="JKJ3" s="995"/>
      <c r="JKK3" s="995"/>
      <c r="JKL3" s="995"/>
      <c r="JKM3" s="995"/>
      <c r="JKN3" s="995"/>
      <c r="JKO3" s="995"/>
      <c r="JKP3" s="995"/>
      <c r="JKQ3" s="995"/>
      <c r="JKR3" s="995"/>
      <c r="JKS3" s="995"/>
      <c r="JKT3" s="995"/>
      <c r="JKU3" s="995"/>
      <c r="JKV3" s="995"/>
      <c r="JKW3" s="995"/>
      <c r="JKX3" s="995"/>
      <c r="JKY3" s="995"/>
      <c r="JKZ3" s="995"/>
      <c r="JLA3" s="995"/>
      <c r="JLB3" s="995"/>
      <c r="JLC3" s="995"/>
      <c r="JLD3" s="995"/>
      <c r="JLE3" s="995"/>
      <c r="JLF3" s="995"/>
      <c r="JLG3" s="995"/>
      <c r="JLH3" s="995"/>
      <c r="JLI3" s="995"/>
      <c r="JLJ3" s="995"/>
      <c r="JLK3" s="995"/>
      <c r="JLL3" s="995"/>
      <c r="JLM3" s="995"/>
      <c r="JLN3" s="995"/>
      <c r="JLO3" s="995"/>
      <c r="JLP3" s="995"/>
      <c r="JLQ3" s="995"/>
      <c r="JLR3" s="995"/>
      <c r="JLS3" s="995"/>
      <c r="JLT3" s="995"/>
      <c r="JLU3" s="995"/>
      <c r="JLV3" s="995"/>
      <c r="JLW3" s="995"/>
      <c r="JLX3" s="995"/>
      <c r="JLY3" s="995"/>
      <c r="JLZ3" s="995"/>
      <c r="JMA3" s="995"/>
      <c r="JMB3" s="995"/>
      <c r="JMC3" s="995"/>
      <c r="JMD3" s="995"/>
      <c r="JME3" s="995"/>
      <c r="JMF3" s="995"/>
      <c r="JMG3" s="995"/>
      <c r="JMH3" s="995"/>
      <c r="JMI3" s="995"/>
      <c r="JMJ3" s="995"/>
      <c r="JMK3" s="995"/>
      <c r="JML3" s="995"/>
      <c r="JMM3" s="995"/>
      <c r="JMN3" s="995"/>
      <c r="JMO3" s="995"/>
      <c r="JMP3" s="995"/>
      <c r="JMQ3" s="995"/>
      <c r="JMR3" s="995"/>
      <c r="JMS3" s="995"/>
      <c r="JMT3" s="995"/>
      <c r="JMU3" s="995"/>
      <c r="JMV3" s="995"/>
      <c r="JMW3" s="995"/>
      <c r="JMX3" s="995"/>
      <c r="JMY3" s="995"/>
      <c r="JMZ3" s="995"/>
      <c r="JNA3" s="995"/>
      <c r="JNB3" s="995"/>
      <c r="JNC3" s="995"/>
      <c r="JND3" s="995"/>
      <c r="JNE3" s="995"/>
      <c r="JNF3" s="995"/>
      <c r="JNG3" s="995"/>
      <c r="JNH3" s="995"/>
      <c r="JNI3" s="995"/>
      <c r="JNJ3" s="995"/>
      <c r="JNK3" s="995"/>
      <c r="JNL3" s="995"/>
      <c r="JNM3" s="995"/>
      <c r="JNN3" s="995"/>
      <c r="JNO3" s="995"/>
      <c r="JNP3" s="995"/>
      <c r="JNQ3" s="995"/>
      <c r="JNR3" s="995"/>
      <c r="JNS3" s="995"/>
      <c r="JNT3" s="995"/>
      <c r="JNU3" s="995"/>
      <c r="JNV3" s="995"/>
      <c r="JNW3" s="995"/>
      <c r="JNX3" s="995"/>
      <c r="JNY3" s="995"/>
      <c r="JNZ3" s="995"/>
      <c r="JOA3" s="995"/>
      <c r="JOB3" s="995"/>
      <c r="JOC3" s="995"/>
      <c r="JOD3" s="995"/>
      <c r="JOE3" s="995"/>
      <c r="JOF3" s="995"/>
      <c r="JOG3" s="995"/>
      <c r="JOH3" s="995"/>
      <c r="JOI3" s="995"/>
      <c r="JOJ3" s="995"/>
      <c r="JOK3" s="995"/>
      <c r="JOL3" s="995"/>
      <c r="JOM3" s="995"/>
      <c r="JON3" s="995"/>
      <c r="JOO3" s="995"/>
      <c r="JOP3" s="995"/>
      <c r="JOQ3" s="995"/>
      <c r="JOR3" s="995"/>
      <c r="JOS3" s="995"/>
      <c r="JOT3" s="995"/>
      <c r="JOU3" s="995"/>
      <c r="JOV3" s="995"/>
      <c r="JOW3" s="995"/>
      <c r="JOX3" s="995"/>
      <c r="JOY3" s="995"/>
      <c r="JOZ3" s="995"/>
      <c r="JPA3" s="995"/>
      <c r="JPB3" s="995"/>
      <c r="JPC3" s="995"/>
      <c r="JPD3" s="995"/>
      <c r="JPE3" s="995"/>
      <c r="JPF3" s="995"/>
      <c r="JPG3" s="995"/>
      <c r="JPH3" s="995"/>
      <c r="JPI3" s="995"/>
      <c r="JPJ3" s="995"/>
      <c r="JPK3" s="995"/>
      <c r="JPL3" s="995"/>
      <c r="JPM3" s="995"/>
      <c r="JPN3" s="995"/>
      <c r="JPO3" s="995"/>
      <c r="JPP3" s="995"/>
      <c r="JPQ3" s="995"/>
      <c r="JPR3" s="995"/>
      <c r="JPS3" s="995"/>
      <c r="JPT3" s="995"/>
      <c r="JPU3" s="995"/>
      <c r="JPV3" s="995"/>
      <c r="JPW3" s="995"/>
      <c r="JPX3" s="995"/>
      <c r="JPY3" s="995"/>
      <c r="JPZ3" s="995"/>
      <c r="JQA3" s="995"/>
      <c r="JQB3" s="995"/>
      <c r="JQC3" s="995"/>
      <c r="JQD3" s="995"/>
      <c r="JQE3" s="995"/>
      <c r="JQF3" s="995"/>
      <c r="JQG3" s="995"/>
      <c r="JQH3" s="995"/>
      <c r="JQI3" s="995"/>
      <c r="JQJ3" s="995"/>
      <c r="JQK3" s="995"/>
      <c r="JQL3" s="995"/>
      <c r="JQM3" s="995"/>
      <c r="JQN3" s="995"/>
      <c r="JQO3" s="995"/>
      <c r="JQP3" s="995"/>
      <c r="JQQ3" s="995"/>
      <c r="JQR3" s="995"/>
      <c r="JQS3" s="995"/>
      <c r="JQT3" s="995"/>
      <c r="JQU3" s="995"/>
      <c r="JQV3" s="995"/>
      <c r="JQW3" s="995"/>
      <c r="JQX3" s="995"/>
      <c r="JQY3" s="995"/>
      <c r="JQZ3" s="995"/>
      <c r="JRA3" s="995"/>
      <c r="JRB3" s="995"/>
      <c r="JRC3" s="995"/>
      <c r="JRD3" s="995"/>
      <c r="JRE3" s="995"/>
      <c r="JRF3" s="995"/>
      <c r="JRG3" s="995"/>
      <c r="JRH3" s="995"/>
      <c r="JRI3" s="995"/>
      <c r="JRJ3" s="995"/>
      <c r="JRK3" s="995"/>
      <c r="JRL3" s="995"/>
      <c r="JRM3" s="995"/>
      <c r="JRN3" s="995"/>
      <c r="JRO3" s="995"/>
      <c r="JRP3" s="995"/>
      <c r="JRQ3" s="995"/>
      <c r="JRR3" s="995"/>
      <c r="JRS3" s="995"/>
      <c r="JRT3" s="995"/>
      <c r="JRU3" s="995"/>
      <c r="JRV3" s="995"/>
      <c r="JRW3" s="995"/>
      <c r="JRX3" s="995"/>
      <c r="JRY3" s="995"/>
      <c r="JRZ3" s="995"/>
      <c r="JSA3" s="995"/>
      <c r="JSB3" s="995"/>
      <c r="JSC3" s="995"/>
      <c r="JSD3" s="995"/>
      <c r="JSE3" s="995"/>
      <c r="JSF3" s="995"/>
      <c r="JSG3" s="995"/>
      <c r="JSH3" s="995"/>
      <c r="JSI3" s="995"/>
      <c r="JSJ3" s="995"/>
      <c r="JSK3" s="995"/>
      <c r="JSL3" s="995"/>
      <c r="JSM3" s="995"/>
      <c r="JSN3" s="995"/>
      <c r="JSO3" s="995"/>
      <c r="JSP3" s="995"/>
      <c r="JSQ3" s="995"/>
      <c r="JSR3" s="995"/>
      <c r="JSS3" s="995"/>
      <c r="JST3" s="995"/>
      <c r="JSU3" s="995"/>
      <c r="JSV3" s="995"/>
      <c r="JSW3" s="995"/>
      <c r="JSX3" s="995"/>
      <c r="JSY3" s="995"/>
      <c r="JSZ3" s="995"/>
      <c r="JTA3" s="995"/>
      <c r="JTB3" s="995"/>
      <c r="JTC3" s="995"/>
      <c r="JTD3" s="995"/>
      <c r="JTE3" s="995"/>
      <c r="JTF3" s="995"/>
      <c r="JTG3" s="995"/>
      <c r="JTH3" s="995"/>
      <c r="JTI3" s="995"/>
      <c r="JTJ3" s="995"/>
      <c r="JTK3" s="995"/>
      <c r="JTL3" s="995"/>
      <c r="JTM3" s="995"/>
      <c r="JTN3" s="995"/>
      <c r="JTO3" s="995"/>
      <c r="JTP3" s="995"/>
      <c r="JTQ3" s="995"/>
      <c r="JTR3" s="995"/>
      <c r="JTS3" s="995"/>
      <c r="JTT3" s="995"/>
      <c r="JTU3" s="995"/>
      <c r="JTV3" s="995"/>
      <c r="JTW3" s="995"/>
      <c r="JTX3" s="995"/>
      <c r="JTY3" s="995"/>
      <c r="JTZ3" s="995"/>
      <c r="JUA3" s="995"/>
      <c r="JUB3" s="995"/>
      <c r="JUC3" s="995"/>
      <c r="JUD3" s="995"/>
      <c r="JUE3" s="995"/>
      <c r="JUF3" s="995"/>
      <c r="JUG3" s="995"/>
      <c r="JUH3" s="995"/>
      <c r="JUI3" s="995"/>
      <c r="JUJ3" s="995"/>
      <c r="JUK3" s="995"/>
      <c r="JUL3" s="995"/>
      <c r="JUM3" s="995"/>
      <c r="JUN3" s="995"/>
      <c r="JUO3" s="995"/>
      <c r="JUP3" s="995"/>
      <c r="JUQ3" s="995"/>
      <c r="JUR3" s="995"/>
      <c r="JUS3" s="995"/>
      <c r="JUT3" s="995"/>
      <c r="JUU3" s="995"/>
      <c r="JUV3" s="995"/>
      <c r="JUW3" s="995"/>
      <c r="JUX3" s="995"/>
      <c r="JUY3" s="995"/>
      <c r="JUZ3" s="995"/>
      <c r="JVA3" s="995"/>
      <c r="JVB3" s="995"/>
      <c r="JVC3" s="995"/>
      <c r="JVD3" s="995"/>
      <c r="JVE3" s="995"/>
      <c r="JVF3" s="995"/>
      <c r="JVG3" s="995"/>
      <c r="JVH3" s="995"/>
      <c r="JVI3" s="995"/>
      <c r="JVJ3" s="995"/>
      <c r="JVK3" s="995"/>
      <c r="JVL3" s="995"/>
      <c r="JVM3" s="995"/>
      <c r="JVN3" s="995"/>
      <c r="JVO3" s="995"/>
      <c r="JVP3" s="995"/>
      <c r="JVQ3" s="995"/>
      <c r="JVR3" s="995"/>
      <c r="JVS3" s="995"/>
      <c r="JVT3" s="995"/>
      <c r="JVU3" s="995"/>
      <c r="JVV3" s="995"/>
      <c r="JVW3" s="995"/>
      <c r="JVX3" s="995"/>
      <c r="JVY3" s="995"/>
      <c r="JVZ3" s="995"/>
      <c r="JWA3" s="995"/>
      <c r="JWB3" s="995"/>
      <c r="JWC3" s="995"/>
      <c r="JWD3" s="995"/>
      <c r="JWE3" s="995"/>
      <c r="JWF3" s="995"/>
      <c r="JWG3" s="995"/>
      <c r="JWH3" s="995"/>
      <c r="JWI3" s="995"/>
      <c r="JWJ3" s="995"/>
      <c r="JWK3" s="995"/>
      <c r="JWL3" s="995"/>
      <c r="JWM3" s="995"/>
      <c r="JWN3" s="995"/>
      <c r="JWO3" s="995"/>
      <c r="JWP3" s="995"/>
      <c r="JWQ3" s="995"/>
      <c r="JWR3" s="995"/>
      <c r="JWS3" s="995"/>
      <c r="JWT3" s="995"/>
      <c r="JWU3" s="995"/>
      <c r="JWV3" s="995"/>
      <c r="JWW3" s="995"/>
      <c r="JWX3" s="995"/>
      <c r="JWY3" s="995"/>
      <c r="JWZ3" s="995"/>
      <c r="JXA3" s="995"/>
      <c r="JXB3" s="995"/>
      <c r="JXC3" s="995"/>
      <c r="JXD3" s="995"/>
      <c r="JXE3" s="995"/>
      <c r="JXF3" s="995"/>
      <c r="JXG3" s="995"/>
      <c r="JXH3" s="995"/>
      <c r="JXI3" s="995"/>
      <c r="JXJ3" s="995"/>
      <c r="JXK3" s="995"/>
      <c r="JXL3" s="995"/>
      <c r="JXM3" s="995"/>
      <c r="JXN3" s="995"/>
      <c r="JXO3" s="995"/>
      <c r="JXP3" s="995"/>
      <c r="JXQ3" s="995"/>
      <c r="JXR3" s="995"/>
      <c r="JXS3" s="995"/>
      <c r="JXT3" s="995"/>
      <c r="JXU3" s="995"/>
      <c r="JXV3" s="995"/>
      <c r="JXW3" s="995"/>
      <c r="JXX3" s="995"/>
      <c r="JXY3" s="995"/>
      <c r="JXZ3" s="995"/>
      <c r="JYA3" s="995"/>
      <c r="JYB3" s="995"/>
      <c r="JYC3" s="995"/>
      <c r="JYD3" s="995"/>
      <c r="JYE3" s="995"/>
      <c r="JYF3" s="995"/>
      <c r="JYG3" s="995"/>
      <c r="JYH3" s="995"/>
      <c r="JYI3" s="995"/>
      <c r="JYJ3" s="995"/>
      <c r="JYK3" s="995"/>
      <c r="JYL3" s="995"/>
      <c r="JYM3" s="995"/>
      <c r="JYN3" s="995"/>
      <c r="JYO3" s="995"/>
      <c r="JYP3" s="995"/>
      <c r="JYQ3" s="995"/>
      <c r="JYR3" s="995"/>
      <c r="JYS3" s="995"/>
      <c r="JYT3" s="995"/>
      <c r="JYU3" s="995"/>
      <c r="JYV3" s="995"/>
      <c r="JYW3" s="995"/>
      <c r="JYX3" s="995"/>
      <c r="JYY3" s="995"/>
      <c r="JYZ3" s="995"/>
      <c r="JZA3" s="995"/>
      <c r="JZB3" s="995"/>
      <c r="JZC3" s="995"/>
      <c r="JZD3" s="995"/>
      <c r="JZE3" s="995"/>
      <c r="JZF3" s="995"/>
      <c r="JZG3" s="995"/>
      <c r="JZH3" s="995"/>
      <c r="JZI3" s="995"/>
      <c r="JZJ3" s="995"/>
      <c r="JZK3" s="995"/>
      <c r="JZL3" s="995"/>
      <c r="JZM3" s="995"/>
      <c r="JZN3" s="995"/>
      <c r="JZO3" s="995"/>
      <c r="JZP3" s="995"/>
      <c r="JZQ3" s="995"/>
      <c r="JZR3" s="995"/>
      <c r="JZS3" s="995"/>
      <c r="JZT3" s="995"/>
      <c r="JZU3" s="995"/>
      <c r="JZV3" s="995"/>
      <c r="JZW3" s="995"/>
      <c r="JZX3" s="995"/>
      <c r="JZY3" s="995"/>
      <c r="JZZ3" s="995"/>
      <c r="KAA3" s="995"/>
      <c r="KAB3" s="995"/>
      <c r="KAC3" s="995"/>
      <c r="KAD3" s="995"/>
      <c r="KAE3" s="995"/>
      <c r="KAF3" s="995"/>
      <c r="KAG3" s="995"/>
      <c r="KAH3" s="995"/>
      <c r="KAI3" s="995"/>
      <c r="KAJ3" s="995"/>
      <c r="KAK3" s="995"/>
      <c r="KAL3" s="995"/>
      <c r="KAM3" s="995"/>
      <c r="KAN3" s="995"/>
      <c r="KAO3" s="995"/>
      <c r="KAP3" s="995"/>
      <c r="KAQ3" s="995"/>
      <c r="KAR3" s="995"/>
      <c r="KAS3" s="995"/>
      <c r="KAT3" s="995"/>
      <c r="KAU3" s="995"/>
      <c r="KAV3" s="995"/>
      <c r="KAW3" s="995"/>
      <c r="KAX3" s="995"/>
      <c r="KAY3" s="995"/>
      <c r="KAZ3" s="995"/>
      <c r="KBA3" s="995"/>
      <c r="KBB3" s="995"/>
      <c r="KBC3" s="995"/>
      <c r="KBD3" s="995"/>
      <c r="KBE3" s="995"/>
      <c r="KBF3" s="995"/>
      <c r="KBG3" s="995"/>
      <c r="KBH3" s="995"/>
      <c r="KBI3" s="995"/>
      <c r="KBJ3" s="995"/>
      <c r="KBK3" s="995"/>
      <c r="KBL3" s="995"/>
      <c r="KBM3" s="995"/>
      <c r="KBN3" s="995"/>
      <c r="KBO3" s="995"/>
      <c r="KBP3" s="995"/>
      <c r="KBQ3" s="995"/>
      <c r="KBR3" s="995"/>
      <c r="KBS3" s="995"/>
      <c r="KBT3" s="995"/>
      <c r="KBU3" s="995"/>
      <c r="KBV3" s="995"/>
      <c r="KBW3" s="995"/>
      <c r="KBX3" s="995"/>
      <c r="KBY3" s="995"/>
      <c r="KBZ3" s="995"/>
      <c r="KCA3" s="995"/>
      <c r="KCB3" s="995"/>
      <c r="KCC3" s="995"/>
      <c r="KCD3" s="995"/>
      <c r="KCE3" s="995"/>
      <c r="KCF3" s="995"/>
      <c r="KCG3" s="995"/>
      <c r="KCH3" s="995"/>
      <c r="KCI3" s="995"/>
      <c r="KCJ3" s="995"/>
      <c r="KCK3" s="995"/>
      <c r="KCL3" s="995"/>
      <c r="KCM3" s="995"/>
      <c r="KCN3" s="995"/>
      <c r="KCO3" s="995"/>
      <c r="KCP3" s="995"/>
      <c r="KCQ3" s="995"/>
      <c r="KCR3" s="995"/>
      <c r="KCS3" s="995"/>
      <c r="KCT3" s="995"/>
      <c r="KCU3" s="995"/>
      <c r="KCV3" s="995"/>
      <c r="KCW3" s="995"/>
      <c r="KCX3" s="995"/>
      <c r="KCY3" s="995"/>
      <c r="KCZ3" s="995"/>
      <c r="KDA3" s="995"/>
      <c r="KDB3" s="995"/>
      <c r="KDC3" s="995"/>
      <c r="KDD3" s="995"/>
      <c r="KDE3" s="995"/>
      <c r="KDF3" s="995"/>
      <c r="KDG3" s="995"/>
      <c r="KDH3" s="995"/>
      <c r="KDI3" s="995"/>
      <c r="KDJ3" s="995"/>
      <c r="KDK3" s="995"/>
      <c r="KDL3" s="995"/>
      <c r="KDM3" s="995"/>
      <c r="KDN3" s="995"/>
      <c r="KDO3" s="995"/>
      <c r="KDP3" s="995"/>
      <c r="KDQ3" s="995"/>
      <c r="KDR3" s="995"/>
      <c r="KDS3" s="995"/>
      <c r="KDT3" s="995"/>
      <c r="KDU3" s="995"/>
      <c r="KDV3" s="995"/>
      <c r="KDW3" s="995"/>
      <c r="KDX3" s="995"/>
      <c r="KDY3" s="995"/>
      <c r="KDZ3" s="995"/>
      <c r="KEA3" s="995"/>
      <c r="KEB3" s="995"/>
      <c r="KEC3" s="995"/>
      <c r="KED3" s="995"/>
      <c r="KEE3" s="995"/>
      <c r="KEF3" s="995"/>
      <c r="KEG3" s="995"/>
      <c r="KEH3" s="995"/>
      <c r="KEI3" s="995"/>
      <c r="KEJ3" s="995"/>
      <c r="KEK3" s="995"/>
      <c r="KEL3" s="995"/>
      <c r="KEM3" s="995"/>
      <c r="KEN3" s="995"/>
      <c r="KEO3" s="995"/>
      <c r="KEP3" s="995"/>
      <c r="KEQ3" s="995"/>
      <c r="KER3" s="995"/>
      <c r="KES3" s="995"/>
      <c r="KET3" s="995"/>
      <c r="KEU3" s="995"/>
      <c r="KEV3" s="995"/>
      <c r="KEW3" s="995"/>
      <c r="KEX3" s="995"/>
      <c r="KEY3" s="995"/>
      <c r="KEZ3" s="995"/>
      <c r="KFA3" s="995"/>
      <c r="KFB3" s="995"/>
      <c r="KFC3" s="995"/>
      <c r="KFD3" s="995"/>
      <c r="KFE3" s="995"/>
      <c r="KFF3" s="995"/>
      <c r="KFG3" s="995"/>
      <c r="KFH3" s="995"/>
      <c r="KFI3" s="995"/>
      <c r="KFJ3" s="995"/>
      <c r="KFK3" s="995"/>
      <c r="KFL3" s="995"/>
      <c r="KFM3" s="995"/>
      <c r="KFN3" s="995"/>
      <c r="KFO3" s="995"/>
      <c r="KFP3" s="995"/>
      <c r="KFQ3" s="995"/>
      <c r="KFR3" s="995"/>
      <c r="KFS3" s="995"/>
      <c r="KFT3" s="995"/>
      <c r="KFU3" s="995"/>
      <c r="KFV3" s="995"/>
      <c r="KFW3" s="995"/>
      <c r="KFX3" s="995"/>
      <c r="KFY3" s="995"/>
      <c r="KFZ3" s="995"/>
      <c r="KGA3" s="995"/>
      <c r="KGB3" s="995"/>
      <c r="KGC3" s="995"/>
      <c r="KGD3" s="995"/>
      <c r="KGE3" s="995"/>
      <c r="KGF3" s="995"/>
      <c r="KGG3" s="995"/>
      <c r="KGH3" s="995"/>
      <c r="KGI3" s="995"/>
      <c r="KGJ3" s="995"/>
      <c r="KGK3" s="995"/>
      <c r="KGL3" s="995"/>
      <c r="KGM3" s="995"/>
      <c r="KGN3" s="995"/>
      <c r="KGO3" s="995"/>
      <c r="KGP3" s="995"/>
      <c r="KGQ3" s="995"/>
      <c r="KGR3" s="995"/>
      <c r="KGS3" s="995"/>
      <c r="KGT3" s="995"/>
      <c r="KGU3" s="995"/>
      <c r="KGV3" s="995"/>
      <c r="KGW3" s="995"/>
      <c r="KGX3" s="995"/>
      <c r="KGY3" s="995"/>
      <c r="KGZ3" s="995"/>
      <c r="KHA3" s="995"/>
      <c r="KHB3" s="995"/>
      <c r="KHC3" s="995"/>
      <c r="KHD3" s="995"/>
      <c r="KHE3" s="995"/>
      <c r="KHF3" s="995"/>
      <c r="KHG3" s="995"/>
      <c r="KHH3" s="995"/>
      <c r="KHI3" s="995"/>
      <c r="KHJ3" s="995"/>
      <c r="KHK3" s="995"/>
      <c r="KHL3" s="995"/>
      <c r="KHM3" s="995"/>
      <c r="KHN3" s="995"/>
      <c r="KHO3" s="995"/>
      <c r="KHP3" s="995"/>
      <c r="KHQ3" s="995"/>
      <c r="KHR3" s="995"/>
      <c r="KHS3" s="995"/>
      <c r="KHT3" s="995"/>
      <c r="KHU3" s="995"/>
      <c r="KHV3" s="995"/>
      <c r="KHW3" s="995"/>
      <c r="KHX3" s="995"/>
      <c r="KHY3" s="995"/>
      <c r="KHZ3" s="995"/>
      <c r="KIA3" s="995"/>
      <c r="KIB3" s="995"/>
      <c r="KIC3" s="995"/>
      <c r="KID3" s="995"/>
      <c r="KIE3" s="995"/>
      <c r="KIF3" s="995"/>
      <c r="KIG3" s="995"/>
      <c r="KIH3" s="995"/>
      <c r="KII3" s="995"/>
      <c r="KIJ3" s="995"/>
      <c r="KIK3" s="995"/>
      <c r="KIL3" s="995"/>
      <c r="KIM3" s="995"/>
      <c r="KIN3" s="995"/>
      <c r="KIO3" s="995"/>
      <c r="KIP3" s="995"/>
      <c r="KIQ3" s="995"/>
      <c r="KIR3" s="995"/>
      <c r="KIS3" s="995"/>
      <c r="KIT3" s="995"/>
      <c r="KIU3" s="995"/>
      <c r="KIV3" s="995"/>
      <c r="KIW3" s="995"/>
      <c r="KIX3" s="995"/>
      <c r="KIY3" s="995"/>
      <c r="KIZ3" s="995"/>
      <c r="KJA3" s="995"/>
      <c r="KJB3" s="995"/>
      <c r="KJC3" s="995"/>
      <c r="KJD3" s="995"/>
      <c r="KJE3" s="995"/>
      <c r="KJF3" s="995"/>
      <c r="KJG3" s="995"/>
      <c r="KJH3" s="995"/>
      <c r="KJI3" s="995"/>
      <c r="KJJ3" s="995"/>
      <c r="KJK3" s="995"/>
      <c r="KJL3" s="995"/>
      <c r="KJM3" s="995"/>
      <c r="KJN3" s="995"/>
      <c r="KJO3" s="995"/>
      <c r="KJP3" s="995"/>
      <c r="KJQ3" s="995"/>
      <c r="KJR3" s="995"/>
      <c r="KJS3" s="995"/>
      <c r="KJT3" s="995"/>
      <c r="KJU3" s="995"/>
      <c r="KJV3" s="995"/>
      <c r="KJW3" s="995"/>
      <c r="KJX3" s="995"/>
      <c r="KJY3" s="995"/>
      <c r="KJZ3" s="995"/>
      <c r="KKA3" s="995"/>
      <c r="KKB3" s="995"/>
      <c r="KKC3" s="995"/>
      <c r="KKD3" s="995"/>
      <c r="KKE3" s="995"/>
      <c r="KKF3" s="995"/>
      <c r="KKG3" s="995"/>
      <c r="KKH3" s="995"/>
      <c r="KKI3" s="995"/>
      <c r="KKJ3" s="995"/>
      <c r="KKK3" s="995"/>
      <c r="KKL3" s="995"/>
      <c r="KKM3" s="995"/>
      <c r="KKN3" s="995"/>
      <c r="KKO3" s="995"/>
      <c r="KKP3" s="995"/>
      <c r="KKQ3" s="995"/>
      <c r="KKR3" s="995"/>
      <c r="KKS3" s="995"/>
      <c r="KKT3" s="995"/>
      <c r="KKU3" s="995"/>
      <c r="KKV3" s="995"/>
      <c r="KKW3" s="995"/>
      <c r="KKX3" s="995"/>
      <c r="KKY3" s="995"/>
      <c r="KKZ3" s="995"/>
      <c r="KLA3" s="995"/>
      <c r="KLB3" s="995"/>
      <c r="KLC3" s="995"/>
      <c r="KLD3" s="995"/>
      <c r="KLE3" s="995"/>
      <c r="KLF3" s="995"/>
      <c r="KLG3" s="995"/>
      <c r="KLH3" s="995"/>
      <c r="KLI3" s="995"/>
      <c r="KLJ3" s="995"/>
      <c r="KLK3" s="995"/>
      <c r="KLL3" s="995"/>
      <c r="KLM3" s="995"/>
      <c r="KLN3" s="995"/>
      <c r="KLO3" s="995"/>
      <c r="KLP3" s="995"/>
      <c r="KLQ3" s="995"/>
      <c r="KLR3" s="995"/>
      <c r="KLS3" s="995"/>
      <c r="KLT3" s="995"/>
      <c r="KLU3" s="995"/>
      <c r="KLV3" s="995"/>
      <c r="KLW3" s="995"/>
      <c r="KLX3" s="995"/>
      <c r="KLY3" s="995"/>
      <c r="KLZ3" s="995"/>
      <c r="KMA3" s="995"/>
      <c r="KMB3" s="995"/>
      <c r="KMC3" s="995"/>
      <c r="KMD3" s="995"/>
      <c r="KME3" s="995"/>
      <c r="KMF3" s="995"/>
      <c r="KMG3" s="995"/>
      <c r="KMH3" s="995"/>
      <c r="KMI3" s="995"/>
      <c r="KMJ3" s="995"/>
      <c r="KMK3" s="995"/>
      <c r="KML3" s="995"/>
      <c r="KMM3" s="995"/>
      <c r="KMN3" s="995"/>
      <c r="KMO3" s="995"/>
      <c r="KMP3" s="995"/>
      <c r="KMQ3" s="995"/>
      <c r="KMR3" s="995"/>
      <c r="KMS3" s="995"/>
      <c r="KMT3" s="995"/>
      <c r="KMU3" s="995"/>
      <c r="KMV3" s="995"/>
      <c r="KMW3" s="995"/>
      <c r="KMX3" s="995"/>
      <c r="KMY3" s="995"/>
      <c r="KMZ3" s="995"/>
      <c r="KNA3" s="995"/>
      <c r="KNB3" s="995"/>
      <c r="KNC3" s="995"/>
      <c r="KND3" s="995"/>
      <c r="KNE3" s="995"/>
      <c r="KNF3" s="995"/>
      <c r="KNG3" s="995"/>
      <c r="KNH3" s="995"/>
      <c r="KNI3" s="995"/>
      <c r="KNJ3" s="995"/>
      <c r="KNK3" s="995"/>
      <c r="KNL3" s="995"/>
      <c r="KNM3" s="995"/>
      <c r="KNN3" s="995"/>
      <c r="KNO3" s="995"/>
      <c r="KNP3" s="995"/>
      <c r="KNQ3" s="995"/>
      <c r="KNR3" s="995"/>
      <c r="KNS3" s="995"/>
      <c r="KNT3" s="995"/>
      <c r="KNU3" s="995"/>
      <c r="KNV3" s="995"/>
      <c r="KNW3" s="995"/>
      <c r="KNX3" s="995"/>
      <c r="KNY3" s="995"/>
      <c r="KNZ3" s="995"/>
      <c r="KOA3" s="995"/>
      <c r="KOB3" s="995"/>
      <c r="KOC3" s="995"/>
      <c r="KOD3" s="995"/>
      <c r="KOE3" s="995"/>
      <c r="KOF3" s="995"/>
      <c r="KOG3" s="995"/>
      <c r="KOH3" s="995"/>
      <c r="KOI3" s="995"/>
      <c r="KOJ3" s="995"/>
      <c r="KOK3" s="995"/>
      <c r="KOL3" s="995"/>
      <c r="KOM3" s="995"/>
      <c r="KON3" s="995"/>
      <c r="KOO3" s="995"/>
      <c r="KOP3" s="995"/>
      <c r="KOQ3" s="995"/>
      <c r="KOR3" s="995"/>
      <c r="KOS3" s="995"/>
      <c r="KOT3" s="995"/>
      <c r="KOU3" s="995"/>
      <c r="KOV3" s="995"/>
      <c r="KOW3" s="995"/>
      <c r="KOX3" s="995"/>
      <c r="KOY3" s="995"/>
      <c r="KOZ3" s="995"/>
      <c r="KPA3" s="995"/>
      <c r="KPB3" s="995"/>
      <c r="KPC3" s="995"/>
      <c r="KPD3" s="995"/>
      <c r="KPE3" s="995"/>
      <c r="KPF3" s="995"/>
      <c r="KPG3" s="995"/>
      <c r="KPH3" s="995"/>
      <c r="KPI3" s="995"/>
      <c r="KPJ3" s="995"/>
      <c r="KPK3" s="995"/>
      <c r="KPL3" s="995"/>
      <c r="KPM3" s="995"/>
      <c r="KPN3" s="995"/>
      <c r="KPO3" s="995"/>
      <c r="KPP3" s="995"/>
      <c r="KPQ3" s="995"/>
      <c r="KPR3" s="995"/>
      <c r="KPS3" s="995"/>
      <c r="KPT3" s="995"/>
      <c r="KPU3" s="995"/>
      <c r="KPV3" s="995"/>
      <c r="KPW3" s="995"/>
      <c r="KPX3" s="995"/>
      <c r="KPY3" s="995"/>
      <c r="KPZ3" s="995"/>
      <c r="KQA3" s="995"/>
      <c r="KQB3" s="995"/>
      <c r="KQC3" s="995"/>
      <c r="KQD3" s="995"/>
      <c r="KQE3" s="995"/>
      <c r="KQF3" s="995"/>
      <c r="KQG3" s="995"/>
      <c r="KQH3" s="995"/>
      <c r="KQI3" s="995"/>
      <c r="KQJ3" s="995"/>
      <c r="KQK3" s="995"/>
      <c r="KQL3" s="995"/>
      <c r="KQM3" s="995"/>
      <c r="KQN3" s="995"/>
      <c r="KQO3" s="995"/>
      <c r="KQP3" s="995"/>
      <c r="KQQ3" s="995"/>
      <c r="KQR3" s="995"/>
      <c r="KQS3" s="995"/>
      <c r="KQT3" s="995"/>
      <c r="KQU3" s="995"/>
      <c r="KQV3" s="995"/>
      <c r="KQW3" s="995"/>
      <c r="KQX3" s="995"/>
      <c r="KQY3" s="995"/>
      <c r="KQZ3" s="995"/>
      <c r="KRA3" s="995"/>
      <c r="KRB3" s="995"/>
      <c r="KRC3" s="995"/>
      <c r="KRD3" s="995"/>
      <c r="KRE3" s="995"/>
      <c r="KRF3" s="995"/>
      <c r="KRG3" s="995"/>
      <c r="KRH3" s="995"/>
      <c r="KRI3" s="995"/>
      <c r="KRJ3" s="995"/>
      <c r="KRK3" s="995"/>
      <c r="KRL3" s="995"/>
      <c r="KRM3" s="995"/>
      <c r="KRN3" s="995"/>
      <c r="KRO3" s="995"/>
      <c r="KRP3" s="995"/>
      <c r="KRQ3" s="995"/>
      <c r="KRR3" s="995"/>
      <c r="KRS3" s="995"/>
      <c r="KRT3" s="995"/>
      <c r="KRU3" s="995"/>
      <c r="KRV3" s="995"/>
      <c r="KRW3" s="995"/>
      <c r="KRX3" s="995"/>
      <c r="KRY3" s="995"/>
      <c r="KRZ3" s="995"/>
      <c r="KSA3" s="995"/>
      <c r="KSB3" s="995"/>
      <c r="KSC3" s="995"/>
      <c r="KSD3" s="995"/>
      <c r="KSE3" s="995"/>
      <c r="KSF3" s="995"/>
      <c r="KSG3" s="995"/>
      <c r="KSH3" s="995"/>
      <c r="KSI3" s="995"/>
      <c r="KSJ3" s="995"/>
      <c r="KSK3" s="995"/>
      <c r="KSL3" s="995"/>
      <c r="KSM3" s="995"/>
      <c r="KSN3" s="995"/>
      <c r="KSO3" s="995"/>
      <c r="KSP3" s="995"/>
      <c r="KSQ3" s="995"/>
      <c r="KSR3" s="995"/>
      <c r="KSS3" s="995"/>
      <c r="KST3" s="995"/>
      <c r="KSU3" s="995"/>
      <c r="KSV3" s="995"/>
      <c r="KSW3" s="995"/>
      <c r="KSX3" s="995"/>
      <c r="KSY3" s="995"/>
      <c r="KSZ3" s="995"/>
      <c r="KTA3" s="995"/>
      <c r="KTB3" s="995"/>
      <c r="KTC3" s="995"/>
      <c r="KTD3" s="995"/>
      <c r="KTE3" s="995"/>
      <c r="KTF3" s="995"/>
      <c r="KTG3" s="995"/>
      <c r="KTH3" s="995"/>
      <c r="KTI3" s="995"/>
      <c r="KTJ3" s="995"/>
      <c r="KTK3" s="995"/>
      <c r="KTL3" s="995"/>
      <c r="KTM3" s="995"/>
      <c r="KTN3" s="995"/>
      <c r="KTO3" s="995"/>
      <c r="KTP3" s="995"/>
      <c r="KTQ3" s="995"/>
      <c r="KTR3" s="995"/>
      <c r="KTS3" s="995"/>
      <c r="KTT3" s="995"/>
      <c r="KTU3" s="995"/>
      <c r="KTV3" s="995"/>
      <c r="KTW3" s="995"/>
      <c r="KTX3" s="995"/>
      <c r="KTY3" s="995"/>
      <c r="KTZ3" s="995"/>
      <c r="KUA3" s="995"/>
      <c r="KUB3" s="995"/>
      <c r="KUC3" s="995"/>
      <c r="KUD3" s="995"/>
      <c r="KUE3" s="995"/>
      <c r="KUF3" s="995"/>
      <c r="KUG3" s="995"/>
      <c r="KUH3" s="995"/>
      <c r="KUI3" s="995"/>
      <c r="KUJ3" s="995"/>
      <c r="KUK3" s="995"/>
      <c r="KUL3" s="995"/>
      <c r="KUM3" s="995"/>
      <c r="KUN3" s="995"/>
      <c r="KUO3" s="995"/>
      <c r="KUP3" s="995"/>
      <c r="KUQ3" s="995"/>
      <c r="KUR3" s="995"/>
      <c r="KUS3" s="995"/>
      <c r="KUT3" s="995"/>
      <c r="KUU3" s="995"/>
      <c r="KUV3" s="995"/>
      <c r="KUW3" s="995"/>
      <c r="KUX3" s="995"/>
      <c r="KUY3" s="995"/>
      <c r="KUZ3" s="995"/>
      <c r="KVA3" s="995"/>
      <c r="KVB3" s="995"/>
      <c r="KVC3" s="995"/>
      <c r="KVD3" s="995"/>
      <c r="KVE3" s="995"/>
      <c r="KVF3" s="995"/>
      <c r="KVG3" s="995"/>
      <c r="KVH3" s="995"/>
      <c r="KVI3" s="995"/>
      <c r="KVJ3" s="995"/>
      <c r="KVK3" s="995"/>
      <c r="KVL3" s="995"/>
      <c r="KVM3" s="995"/>
      <c r="KVN3" s="995"/>
      <c r="KVO3" s="995"/>
      <c r="KVP3" s="995"/>
      <c r="KVQ3" s="995"/>
      <c r="KVR3" s="995"/>
      <c r="KVS3" s="995"/>
      <c r="KVT3" s="995"/>
      <c r="KVU3" s="995"/>
      <c r="KVV3" s="995"/>
      <c r="KVW3" s="995"/>
      <c r="KVX3" s="995"/>
      <c r="KVY3" s="995"/>
      <c r="KVZ3" s="995"/>
      <c r="KWA3" s="995"/>
      <c r="KWB3" s="995"/>
      <c r="KWC3" s="995"/>
      <c r="KWD3" s="995"/>
      <c r="KWE3" s="995"/>
      <c r="KWF3" s="995"/>
      <c r="KWG3" s="995"/>
      <c r="KWH3" s="995"/>
      <c r="KWI3" s="995"/>
      <c r="KWJ3" s="995"/>
      <c r="KWK3" s="995"/>
      <c r="KWL3" s="995"/>
      <c r="KWM3" s="995"/>
      <c r="KWN3" s="995"/>
      <c r="KWO3" s="995"/>
      <c r="KWP3" s="995"/>
      <c r="KWQ3" s="995"/>
      <c r="KWR3" s="995"/>
      <c r="KWS3" s="995"/>
      <c r="KWT3" s="995"/>
      <c r="KWU3" s="995"/>
      <c r="KWV3" s="995"/>
      <c r="KWW3" s="995"/>
      <c r="KWX3" s="995"/>
      <c r="KWY3" s="995"/>
      <c r="KWZ3" s="995"/>
      <c r="KXA3" s="995"/>
      <c r="KXB3" s="995"/>
      <c r="KXC3" s="995"/>
      <c r="KXD3" s="995"/>
      <c r="KXE3" s="995"/>
      <c r="KXF3" s="995"/>
      <c r="KXG3" s="995"/>
      <c r="KXH3" s="995"/>
      <c r="KXI3" s="995"/>
      <c r="KXJ3" s="995"/>
      <c r="KXK3" s="995"/>
      <c r="KXL3" s="995"/>
      <c r="KXM3" s="995"/>
      <c r="KXN3" s="995"/>
      <c r="KXO3" s="995"/>
      <c r="KXP3" s="995"/>
      <c r="KXQ3" s="995"/>
      <c r="KXR3" s="995"/>
      <c r="KXS3" s="995"/>
      <c r="KXT3" s="995"/>
      <c r="KXU3" s="995"/>
      <c r="KXV3" s="995"/>
      <c r="KXW3" s="995"/>
      <c r="KXX3" s="995"/>
      <c r="KXY3" s="995"/>
      <c r="KXZ3" s="995"/>
      <c r="KYA3" s="995"/>
      <c r="KYB3" s="995"/>
      <c r="KYC3" s="995"/>
      <c r="KYD3" s="995"/>
      <c r="KYE3" s="995"/>
      <c r="KYF3" s="995"/>
      <c r="KYG3" s="995"/>
      <c r="KYH3" s="995"/>
      <c r="KYI3" s="995"/>
      <c r="KYJ3" s="995"/>
      <c r="KYK3" s="995"/>
      <c r="KYL3" s="995"/>
      <c r="KYM3" s="995"/>
      <c r="KYN3" s="995"/>
      <c r="KYO3" s="995"/>
      <c r="KYP3" s="995"/>
      <c r="KYQ3" s="995"/>
      <c r="KYR3" s="995"/>
      <c r="KYS3" s="995"/>
      <c r="KYT3" s="995"/>
      <c r="KYU3" s="995"/>
      <c r="KYV3" s="995"/>
      <c r="KYW3" s="995"/>
      <c r="KYX3" s="995"/>
      <c r="KYY3" s="995"/>
      <c r="KYZ3" s="995"/>
      <c r="KZA3" s="995"/>
      <c r="KZB3" s="995"/>
      <c r="KZC3" s="995"/>
      <c r="KZD3" s="995"/>
      <c r="KZE3" s="995"/>
      <c r="KZF3" s="995"/>
      <c r="KZG3" s="995"/>
      <c r="KZH3" s="995"/>
      <c r="KZI3" s="995"/>
      <c r="KZJ3" s="995"/>
      <c r="KZK3" s="995"/>
      <c r="KZL3" s="995"/>
      <c r="KZM3" s="995"/>
      <c r="KZN3" s="995"/>
      <c r="KZO3" s="995"/>
      <c r="KZP3" s="995"/>
      <c r="KZQ3" s="995"/>
      <c r="KZR3" s="995"/>
      <c r="KZS3" s="995"/>
      <c r="KZT3" s="995"/>
      <c r="KZU3" s="995"/>
      <c r="KZV3" s="995"/>
      <c r="KZW3" s="995"/>
      <c r="KZX3" s="995"/>
      <c r="KZY3" s="995"/>
      <c r="KZZ3" s="995"/>
      <c r="LAA3" s="995"/>
      <c r="LAB3" s="995"/>
      <c r="LAC3" s="995"/>
      <c r="LAD3" s="995"/>
      <c r="LAE3" s="995"/>
      <c r="LAF3" s="995"/>
      <c r="LAG3" s="995"/>
      <c r="LAH3" s="995"/>
      <c r="LAI3" s="995"/>
      <c r="LAJ3" s="995"/>
      <c r="LAK3" s="995"/>
      <c r="LAL3" s="995"/>
      <c r="LAM3" s="995"/>
      <c r="LAN3" s="995"/>
      <c r="LAO3" s="995"/>
      <c r="LAP3" s="995"/>
      <c r="LAQ3" s="995"/>
      <c r="LAR3" s="995"/>
      <c r="LAS3" s="995"/>
      <c r="LAT3" s="995"/>
      <c r="LAU3" s="995"/>
      <c r="LAV3" s="995"/>
      <c r="LAW3" s="995"/>
      <c r="LAX3" s="995"/>
      <c r="LAY3" s="995"/>
      <c r="LAZ3" s="995"/>
      <c r="LBA3" s="995"/>
      <c r="LBB3" s="995"/>
      <c r="LBC3" s="995"/>
      <c r="LBD3" s="995"/>
      <c r="LBE3" s="995"/>
      <c r="LBF3" s="995"/>
      <c r="LBG3" s="995"/>
      <c r="LBH3" s="995"/>
      <c r="LBI3" s="995"/>
      <c r="LBJ3" s="995"/>
      <c r="LBK3" s="995"/>
      <c r="LBL3" s="995"/>
      <c r="LBM3" s="995"/>
      <c r="LBN3" s="995"/>
      <c r="LBO3" s="995"/>
      <c r="LBP3" s="995"/>
      <c r="LBQ3" s="995"/>
      <c r="LBR3" s="995"/>
      <c r="LBS3" s="995"/>
      <c r="LBT3" s="995"/>
      <c r="LBU3" s="995"/>
      <c r="LBV3" s="995"/>
      <c r="LBW3" s="995"/>
      <c r="LBX3" s="995"/>
      <c r="LBY3" s="995"/>
      <c r="LBZ3" s="995"/>
      <c r="LCA3" s="995"/>
      <c r="LCB3" s="995"/>
      <c r="LCC3" s="995"/>
      <c r="LCD3" s="995"/>
      <c r="LCE3" s="995"/>
      <c r="LCF3" s="995"/>
      <c r="LCG3" s="995"/>
      <c r="LCH3" s="995"/>
      <c r="LCI3" s="995"/>
      <c r="LCJ3" s="995"/>
      <c r="LCK3" s="995"/>
      <c r="LCL3" s="995"/>
      <c r="LCM3" s="995"/>
      <c r="LCN3" s="995"/>
      <c r="LCO3" s="995"/>
      <c r="LCP3" s="995"/>
      <c r="LCQ3" s="995"/>
      <c r="LCR3" s="995"/>
      <c r="LCS3" s="995"/>
      <c r="LCT3" s="995"/>
      <c r="LCU3" s="995"/>
      <c r="LCV3" s="995"/>
      <c r="LCW3" s="995"/>
      <c r="LCX3" s="995"/>
      <c r="LCY3" s="995"/>
      <c r="LCZ3" s="995"/>
      <c r="LDA3" s="995"/>
      <c r="LDB3" s="995"/>
      <c r="LDC3" s="995"/>
      <c r="LDD3" s="995"/>
      <c r="LDE3" s="995"/>
      <c r="LDF3" s="995"/>
      <c r="LDG3" s="995"/>
      <c r="LDH3" s="995"/>
      <c r="LDI3" s="995"/>
      <c r="LDJ3" s="995"/>
      <c r="LDK3" s="995"/>
      <c r="LDL3" s="995"/>
      <c r="LDM3" s="995"/>
      <c r="LDN3" s="995"/>
      <c r="LDO3" s="995"/>
      <c r="LDP3" s="995"/>
      <c r="LDQ3" s="995"/>
      <c r="LDR3" s="995"/>
      <c r="LDS3" s="995"/>
      <c r="LDT3" s="995"/>
      <c r="LDU3" s="995"/>
      <c r="LDV3" s="995"/>
      <c r="LDW3" s="995"/>
      <c r="LDX3" s="995"/>
      <c r="LDY3" s="995"/>
      <c r="LDZ3" s="995"/>
      <c r="LEA3" s="995"/>
      <c r="LEB3" s="995"/>
      <c r="LEC3" s="995"/>
      <c r="LED3" s="995"/>
      <c r="LEE3" s="995"/>
      <c r="LEF3" s="995"/>
      <c r="LEG3" s="995"/>
      <c r="LEH3" s="995"/>
      <c r="LEI3" s="995"/>
      <c r="LEJ3" s="995"/>
      <c r="LEK3" s="995"/>
      <c r="LEL3" s="995"/>
      <c r="LEM3" s="995"/>
      <c r="LEN3" s="995"/>
      <c r="LEO3" s="995"/>
      <c r="LEP3" s="995"/>
      <c r="LEQ3" s="995"/>
      <c r="LER3" s="995"/>
      <c r="LES3" s="995"/>
      <c r="LET3" s="995"/>
      <c r="LEU3" s="995"/>
      <c r="LEV3" s="995"/>
      <c r="LEW3" s="995"/>
      <c r="LEX3" s="995"/>
      <c r="LEY3" s="995"/>
      <c r="LEZ3" s="995"/>
      <c r="LFA3" s="995"/>
      <c r="LFB3" s="995"/>
      <c r="LFC3" s="995"/>
      <c r="LFD3" s="995"/>
      <c r="LFE3" s="995"/>
      <c r="LFF3" s="995"/>
      <c r="LFG3" s="995"/>
      <c r="LFH3" s="995"/>
      <c r="LFI3" s="995"/>
      <c r="LFJ3" s="995"/>
      <c r="LFK3" s="995"/>
      <c r="LFL3" s="995"/>
      <c r="LFM3" s="995"/>
      <c r="LFN3" s="995"/>
      <c r="LFO3" s="995"/>
      <c r="LFP3" s="995"/>
      <c r="LFQ3" s="995"/>
      <c r="LFR3" s="995"/>
      <c r="LFS3" s="995"/>
      <c r="LFT3" s="995"/>
      <c r="LFU3" s="995"/>
      <c r="LFV3" s="995"/>
      <c r="LFW3" s="995"/>
      <c r="LFX3" s="995"/>
      <c r="LFY3" s="995"/>
      <c r="LFZ3" s="995"/>
      <c r="LGA3" s="995"/>
      <c r="LGB3" s="995"/>
      <c r="LGC3" s="995"/>
      <c r="LGD3" s="995"/>
      <c r="LGE3" s="995"/>
      <c r="LGF3" s="995"/>
      <c r="LGG3" s="995"/>
      <c r="LGH3" s="995"/>
      <c r="LGI3" s="995"/>
      <c r="LGJ3" s="995"/>
      <c r="LGK3" s="995"/>
      <c r="LGL3" s="995"/>
      <c r="LGM3" s="995"/>
      <c r="LGN3" s="995"/>
      <c r="LGO3" s="995"/>
      <c r="LGP3" s="995"/>
      <c r="LGQ3" s="995"/>
      <c r="LGR3" s="995"/>
      <c r="LGS3" s="995"/>
      <c r="LGT3" s="995"/>
      <c r="LGU3" s="995"/>
      <c r="LGV3" s="995"/>
      <c r="LGW3" s="995"/>
      <c r="LGX3" s="995"/>
      <c r="LGY3" s="995"/>
      <c r="LGZ3" s="995"/>
      <c r="LHA3" s="995"/>
      <c r="LHB3" s="995"/>
      <c r="LHC3" s="995"/>
      <c r="LHD3" s="995"/>
      <c r="LHE3" s="995"/>
      <c r="LHF3" s="995"/>
      <c r="LHG3" s="995"/>
      <c r="LHH3" s="995"/>
      <c r="LHI3" s="995"/>
      <c r="LHJ3" s="995"/>
      <c r="LHK3" s="995"/>
      <c r="LHL3" s="995"/>
      <c r="LHM3" s="995"/>
      <c r="LHN3" s="995"/>
      <c r="LHO3" s="995"/>
      <c r="LHP3" s="995"/>
      <c r="LHQ3" s="995"/>
      <c r="LHR3" s="995"/>
      <c r="LHS3" s="995"/>
      <c r="LHT3" s="995"/>
      <c r="LHU3" s="995"/>
      <c r="LHV3" s="995"/>
      <c r="LHW3" s="995"/>
      <c r="LHX3" s="995"/>
      <c r="LHY3" s="995"/>
      <c r="LHZ3" s="995"/>
      <c r="LIA3" s="995"/>
      <c r="LIB3" s="995"/>
      <c r="LIC3" s="995"/>
      <c r="LID3" s="995"/>
      <c r="LIE3" s="995"/>
      <c r="LIF3" s="995"/>
      <c r="LIG3" s="995"/>
      <c r="LIH3" s="995"/>
      <c r="LII3" s="995"/>
      <c r="LIJ3" s="995"/>
      <c r="LIK3" s="995"/>
      <c r="LIL3" s="995"/>
      <c r="LIM3" s="995"/>
      <c r="LIN3" s="995"/>
      <c r="LIO3" s="995"/>
      <c r="LIP3" s="995"/>
      <c r="LIQ3" s="995"/>
      <c r="LIR3" s="995"/>
      <c r="LIS3" s="995"/>
      <c r="LIT3" s="995"/>
      <c r="LIU3" s="995"/>
      <c r="LIV3" s="995"/>
      <c r="LIW3" s="995"/>
      <c r="LIX3" s="995"/>
      <c r="LIY3" s="995"/>
      <c r="LIZ3" s="995"/>
      <c r="LJA3" s="995"/>
      <c r="LJB3" s="995"/>
      <c r="LJC3" s="995"/>
      <c r="LJD3" s="995"/>
      <c r="LJE3" s="995"/>
      <c r="LJF3" s="995"/>
      <c r="LJG3" s="995"/>
      <c r="LJH3" s="995"/>
      <c r="LJI3" s="995"/>
      <c r="LJJ3" s="995"/>
      <c r="LJK3" s="995"/>
      <c r="LJL3" s="995"/>
      <c r="LJM3" s="995"/>
      <c r="LJN3" s="995"/>
      <c r="LJO3" s="995"/>
      <c r="LJP3" s="995"/>
      <c r="LJQ3" s="995"/>
      <c r="LJR3" s="995"/>
      <c r="LJS3" s="995"/>
      <c r="LJT3" s="995"/>
      <c r="LJU3" s="995"/>
      <c r="LJV3" s="995"/>
      <c r="LJW3" s="995"/>
      <c r="LJX3" s="995"/>
      <c r="LJY3" s="995"/>
      <c r="LJZ3" s="995"/>
      <c r="LKA3" s="995"/>
      <c r="LKB3" s="995"/>
      <c r="LKC3" s="995"/>
      <c r="LKD3" s="995"/>
      <c r="LKE3" s="995"/>
      <c r="LKF3" s="995"/>
      <c r="LKG3" s="995"/>
      <c r="LKH3" s="995"/>
      <c r="LKI3" s="995"/>
      <c r="LKJ3" s="995"/>
      <c r="LKK3" s="995"/>
      <c r="LKL3" s="995"/>
      <c r="LKM3" s="995"/>
      <c r="LKN3" s="995"/>
      <c r="LKO3" s="995"/>
      <c r="LKP3" s="995"/>
      <c r="LKQ3" s="995"/>
      <c r="LKR3" s="995"/>
      <c r="LKS3" s="995"/>
      <c r="LKT3" s="995"/>
      <c r="LKU3" s="995"/>
      <c r="LKV3" s="995"/>
      <c r="LKW3" s="995"/>
      <c r="LKX3" s="995"/>
      <c r="LKY3" s="995"/>
      <c r="LKZ3" s="995"/>
      <c r="LLA3" s="995"/>
      <c r="LLB3" s="995"/>
      <c r="LLC3" s="995"/>
      <c r="LLD3" s="995"/>
      <c r="LLE3" s="995"/>
      <c r="LLF3" s="995"/>
      <c r="LLG3" s="995"/>
      <c r="LLH3" s="995"/>
      <c r="LLI3" s="995"/>
      <c r="LLJ3" s="995"/>
      <c r="LLK3" s="995"/>
      <c r="LLL3" s="995"/>
      <c r="LLM3" s="995"/>
      <c r="LLN3" s="995"/>
      <c r="LLO3" s="995"/>
      <c r="LLP3" s="995"/>
      <c r="LLQ3" s="995"/>
      <c r="LLR3" s="995"/>
      <c r="LLS3" s="995"/>
      <c r="LLT3" s="995"/>
      <c r="LLU3" s="995"/>
      <c r="LLV3" s="995"/>
      <c r="LLW3" s="995"/>
      <c r="LLX3" s="995"/>
      <c r="LLY3" s="995"/>
      <c r="LLZ3" s="995"/>
      <c r="LMA3" s="995"/>
      <c r="LMB3" s="995"/>
      <c r="LMC3" s="995"/>
      <c r="LMD3" s="995"/>
      <c r="LME3" s="995"/>
      <c r="LMF3" s="995"/>
      <c r="LMG3" s="995"/>
      <c r="LMH3" s="995"/>
      <c r="LMI3" s="995"/>
      <c r="LMJ3" s="995"/>
      <c r="LMK3" s="995"/>
      <c r="LML3" s="995"/>
      <c r="LMM3" s="995"/>
      <c r="LMN3" s="995"/>
      <c r="LMO3" s="995"/>
      <c r="LMP3" s="995"/>
      <c r="LMQ3" s="995"/>
      <c r="LMR3" s="995"/>
      <c r="LMS3" s="995"/>
      <c r="LMT3" s="995"/>
      <c r="LMU3" s="995"/>
      <c r="LMV3" s="995"/>
      <c r="LMW3" s="995"/>
      <c r="LMX3" s="995"/>
      <c r="LMY3" s="995"/>
      <c r="LMZ3" s="995"/>
      <c r="LNA3" s="995"/>
      <c r="LNB3" s="995"/>
      <c r="LNC3" s="995"/>
      <c r="LND3" s="995"/>
      <c r="LNE3" s="995"/>
      <c r="LNF3" s="995"/>
      <c r="LNG3" s="995"/>
      <c r="LNH3" s="995"/>
      <c r="LNI3" s="995"/>
      <c r="LNJ3" s="995"/>
      <c r="LNK3" s="995"/>
      <c r="LNL3" s="995"/>
      <c r="LNM3" s="995"/>
      <c r="LNN3" s="995"/>
      <c r="LNO3" s="995"/>
      <c r="LNP3" s="995"/>
      <c r="LNQ3" s="995"/>
      <c r="LNR3" s="995"/>
      <c r="LNS3" s="995"/>
      <c r="LNT3" s="995"/>
      <c r="LNU3" s="995"/>
      <c r="LNV3" s="995"/>
      <c r="LNW3" s="995"/>
      <c r="LNX3" s="995"/>
      <c r="LNY3" s="995"/>
      <c r="LNZ3" s="995"/>
      <c r="LOA3" s="995"/>
      <c r="LOB3" s="995"/>
      <c r="LOC3" s="995"/>
      <c r="LOD3" s="995"/>
      <c r="LOE3" s="995"/>
      <c r="LOF3" s="995"/>
      <c r="LOG3" s="995"/>
      <c r="LOH3" s="995"/>
      <c r="LOI3" s="995"/>
      <c r="LOJ3" s="995"/>
      <c r="LOK3" s="995"/>
      <c r="LOL3" s="995"/>
      <c r="LOM3" s="995"/>
      <c r="LON3" s="995"/>
      <c r="LOO3" s="995"/>
      <c r="LOP3" s="995"/>
      <c r="LOQ3" s="995"/>
      <c r="LOR3" s="995"/>
      <c r="LOS3" s="995"/>
      <c r="LOT3" s="995"/>
      <c r="LOU3" s="995"/>
      <c r="LOV3" s="995"/>
      <c r="LOW3" s="995"/>
      <c r="LOX3" s="995"/>
      <c r="LOY3" s="995"/>
      <c r="LOZ3" s="995"/>
      <c r="LPA3" s="995"/>
      <c r="LPB3" s="995"/>
      <c r="LPC3" s="995"/>
      <c r="LPD3" s="995"/>
      <c r="LPE3" s="995"/>
      <c r="LPF3" s="995"/>
      <c r="LPG3" s="995"/>
      <c r="LPH3" s="995"/>
      <c r="LPI3" s="995"/>
      <c r="LPJ3" s="995"/>
      <c r="LPK3" s="995"/>
      <c r="LPL3" s="995"/>
      <c r="LPM3" s="995"/>
      <c r="LPN3" s="995"/>
      <c r="LPO3" s="995"/>
      <c r="LPP3" s="995"/>
      <c r="LPQ3" s="995"/>
      <c r="LPR3" s="995"/>
      <c r="LPS3" s="995"/>
      <c r="LPT3" s="995"/>
      <c r="LPU3" s="995"/>
      <c r="LPV3" s="995"/>
      <c r="LPW3" s="995"/>
      <c r="LPX3" s="995"/>
      <c r="LPY3" s="995"/>
      <c r="LPZ3" s="995"/>
      <c r="LQA3" s="995"/>
      <c r="LQB3" s="995"/>
      <c r="LQC3" s="995"/>
      <c r="LQD3" s="995"/>
      <c r="LQE3" s="995"/>
      <c r="LQF3" s="995"/>
      <c r="LQG3" s="995"/>
      <c r="LQH3" s="995"/>
      <c r="LQI3" s="995"/>
      <c r="LQJ3" s="995"/>
      <c r="LQK3" s="995"/>
      <c r="LQL3" s="995"/>
      <c r="LQM3" s="995"/>
      <c r="LQN3" s="995"/>
      <c r="LQO3" s="995"/>
      <c r="LQP3" s="995"/>
      <c r="LQQ3" s="995"/>
      <c r="LQR3" s="995"/>
      <c r="LQS3" s="995"/>
      <c r="LQT3" s="995"/>
      <c r="LQU3" s="995"/>
      <c r="LQV3" s="995"/>
      <c r="LQW3" s="995"/>
      <c r="LQX3" s="995"/>
      <c r="LQY3" s="995"/>
      <c r="LQZ3" s="995"/>
      <c r="LRA3" s="995"/>
      <c r="LRB3" s="995"/>
      <c r="LRC3" s="995"/>
      <c r="LRD3" s="995"/>
      <c r="LRE3" s="995"/>
      <c r="LRF3" s="995"/>
      <c r="LRG3" s="995"/>
      <c r="LRH3" s="995"/>
      <c r="LRI3" s="995"/>
      <c r="LRJ3" s="995"/>
      <c r="LRK3" s="995"/>
      <c r="LRL3" s="995"/>
      <c r="LRM3" s="995"/>
      <c r="LRN3" s="995"/>
      <c r="LRO3" s="995"/>
      <c r="LRP3" s="995"/>
      <c r="LRQ3" s="995"/>
      <c r="LRR3" s="995"/>
      <c r="LRS3" s="995"/>
      <c r="LRT3" s="995"/>
      <c r="LRU3" s="995"/>
      <c r="LRV3" s="995"/>
      <c r="LRW3" s="995"/>
      <c r="LRX3" s="995"/>
      <c r="LRY3" s="995"/>
      <c r="LRZ3" s="995"/>
      <c r="LSA3" s="995"/>
      <c r="LSB3" s="995"/>
      <c r="LSC3" s="995"/>
      <c r="LSD3" s="995"/>
      <c r="LSE3" s="995"/>
      <c r="LSF3" s="995"/>
      <c r="LSG3" s="995"/>
      <c r="LSH3" s="995"/>
      <c r="LSI3" s="995"/>
      <c r="LSJ3" s="995"/>
      <c r="LSK3" s="995"/>
      <c r="LSL3" s="995"/>
      <c r="LSM3" s="995"/>
      <c r="LSN3" s="995"/>
      <c r="LSO3" s="995"/>
      <c r="LSP3" s="995"/>
      <c r="LSQ3" s="995"/>
      <c r="LSR3" s="995"/>
      <c r="LSS3" s="995"/>
      <c r="LST3" s="995"/>
      <c r="LSU3" s="995"/>
      <c r="LSV3" s="995"/>
      <c r="LSW3" s="995"/>
      <c r="LSX3" s="995"/>
      <c r="LSY3" s="995"/>
      <c r="LSZ3" s="995"/>
      <c r="LTA3" s="995"/>
      <c r="LTB3" s="995"/>
      <c r="LTC3" s="995"/>
      <c r="LTD3" s="995"/>
      <c r="LTE3" s="995"/>
      <c r="LTF3" s="995"/>
      <c r="LTG3" s="995"/>
      <c r="LTH3" s="995"/>
      <c r="LTI3" s="995"/>
      <c r="LTJ3" s="995"/>
      <c r="LTK3" s="995"/>
      <c r="LTL3" s="995"/>
      <c r="LTM3" s="995"/>
      <c r="LTN3" s="995"/>
      <c r="LTO3" s="995"/>
      <c r="LTP3" s="995"/>
      <c r="LTQ3" s="995"/>
      <c r="LTR3" s="995"/>
      <c r="LTS3" s="995"/>
      <c r="LTT3" s="995"/>
      <c r="LTU3" s="995"/>
      <c r="LTV3" s="995"/>
      <c r="LTW3" s="995"/>
      <c r="LTX3" s="995"/>
      <c r="LTY3" s="995"/>
      <c r="LTZ3" s="995"/>
      <c r="LUA3" s="995"/>
      <c r="LUB3" s="995"/>
      <c r="LUC3" s="995"/>
      <c r="LUD3" s="995"/>
      <c r="LUE3" s="995"/>
      <c r="LUF3" s="995"/>
      <c r="LUG3" s="995"/>
      <c r="LUH3" s="995"/>
      <c r="LUI3" s="995"/>
      <c r="LUJ3" s="995"/>
      <c r="LUK3" s="995"/>
      <c r="LUL3" s="995"/>
      <c r="LUM3" s="995"/>
      <c r="LUN3" s="995"/>
      <c r="LUO3" s="995"/>
      <c r="LUP3" s="995"/>
      <c r="LUQ3" s="995"/>
      <c r="LUR3" s="995"/>
      <c r="LUS3" s="995"/>
      <c r="LUT3" s="995"/>
      <c r="LUU3" s="995"/>
      <c r="LUV3" s="995"/>
      <c r="LUW3" s="995"/>
      <c r="LUX3" s="995"/>
      <c r="LUY3" s="995"/>
      <c r="LUZ3" s="995"/>
      <c r="LVA3" s="995"/>
      <c r="LVB3" s="995"/>
      <c r="LVC3" s="995"/>
      <c r="LVD3" s="995"/>
      <c r="LVE3" s="995"/>
      <c r="LVF3" s="995"/>
      <c r="LVG3" s="995"/>
      <c r="LVH3" s="995"/>
      <c r="LVI3" s="995"/>
      <c r="LVJ3" s="995"/>
      <c r="LVK3" s="995"/>
      <c r="LVL3" s="995"/>
      <c r="LVM3" s="995"/>
      <c r="LVN3" s="995"/>
      <c r="LVO3" s="995"/>
      <c r="LVP3" s="995"/>
      <c r="LVQ3" s="995"/>
      <c r="LVR3" s="995"/>
      <c r="LVS3" s="995"/>
      <c r="LVT3" s="995"/>
      <c r="LVU3" s="995"/>
      <c r="LVV3" s="995"/>
      <c r="LVW3" s="995"/>
      <c r="LVX3" s="995"/>
      <c r="LVY3" s="995"/>
      <c r="LVZ3" s="995"/>
      <c r="LWA3" s="995"/>
      <c r="LWB3" s="995"/>
      <c r="LWC3" s="995"/>
      <c r="LWD3" s="995"/>
      <c r="LWE3" s="995"/>
      <c r="LWF3" s="995"/>
      <c r="LWG3" s="995"/>
      <c r="LWH3" s="995"/>
      <c r="LWI3" s="995"/>
      <c r="LWJ3" s="995"/>
      <c r="LWK3" s="995"/>
      <c r="LWL3" s="995"/>
      <c r="LWM3" s="995"/>
      <c r="LWN3" s="995"/>
      <c r="LWO3" s="995"/>
      <c r="LWP3" s="995"/>
      <c r="LWQ3" s="995"/>
      <c r="LWR3" s="995"/>
      <c r="LWS3" s="995"/>
      <c r="LWT3" s="995"/>
      <c r="LWU3" s="995"/>
      <c r="LWV3" s="995"/>
      <c r="LWW3" s="995"/>
      <c r="LWX3" s="995"/>
      <c r="LWY3" s="995"/>
      <c r="LWZ3" s="995"/>
      <c r="LXA3" s="995"/>
      <c r="LXB3" s="995"/>
      <c r="LXC3" s="995"/>
      <c r="LXD3" s="995"/>
      <c r="LXE3" s="995"/>
      <c r="LXF3" s="995"/>
      <c r="LXG3" s="995"/>
      <c r="LXH3" s="995"/>
      <c r="LXI3" s="995"/>
      <c r="LXJ3" s="995"/>
      <c r="LXK3" s="995"/>
      <c r="LXL3" s="995"/>
      <c r="LXM3" s="995"/>
      <c r="LXN3" s="995"/>
      <c r="LXO3" s="995"/>
      <c r="LXP3" s="995"/>
      <c r="LXQ3" s="995"/>
      <c r="LXR3" s="995"/>
      <c r="LXS3" s="995"/>
      <c r="LXT3" s="995"/>
      <c r="LXU3" s="995"/>
      <c r="LXV3" s="995"/>
      <c r="LXW3" s="995"/>
      <c r="LXX3" s="995"/>
      <c r="LXY3" s="995"/>
      <c r="LXZ3" s="995"/>
      <c r="LYA3" s="995"/>
      <c r="LYB3" s="995"/>
      <c r="LYC3" s="995"/>
      <c r="LYD3" s="995"/>
      <c r="LYE3" s="995"/>
      <c r="LYF3" s="995"/>
      <c r="LYG3" s="995"/>
      <c r="LYH3" s="995"/>
      <c r="LYI3" s="995"/>
      <c r="LYJ3" s="995"/>
      <c r="LYK3" s="995"/>
      <c r="LYL3" s="995"/>
      <c r="LYM3" s="995"/>
      <c r="LYN3" s="995"/>
      <c r="LYO3" s="995"/>
      <c r="LYP3" s="995"/>
      <c r="LYQ3" s="995"/>
      <c r="LYR3" s="995"/>
      <c r="LYS3" s="995"/>
      <c r="LYT3" s="995"/>
      <c r="LYU3" s="995"/>
      <c r="LYV3" s="995"/>
      <c r="LYW3" s="995"/>
      <c r="LYX3" s="995"/>
      <c r="LYY3" s="995"/>
      <c r="LYZ3" s="995"/>
      <c r="LZA3" s="995"/>
      <c r="LZB3" s="995"/>
      <c r="LZC3" s="995"/>
      <c r="LZD3" s="995"/>
      <c r="LZE3" s="995"/>
      <c r="LZF3" s="995"/>
      <c r="LZG3" s="995"/>
      <c r="LZH3" s="995"/>
      <c r="LZI3" s="995"/>
      <c r="LZJ3" s="995"/>
      <c r="LZK3" s="995"/>
      <c r="LZL3" s="995"/>
      <c r="LZM3" s="995"/>
      <c r="LZN3" s="995"/>
      <c r="LZO3" s="995"/>
      <c r="LZP3" s="995"/>
      <c r="LZQ3" s="995"/>
      <c r="LZR3" s="995"/>
      <c r="LZS3" s="995"/>
      <c r="LZT3" s="995"/>
      <c r="LZU3" s="995"/>
      <c r="LZV3" s="995"/>
      <c r="LZW3" s="995"/>
      <c r="LZX3" s="995"/>
      <c r="LZY3" s="995"/>
      <c r="LZZ3" s="995"/>
      <c r="MAA3" s="995"/>
      <c r="MAB3" s="995"/>
      <c r="MAC3" s="995"/>
      <c r="MAD3" s="995"/>
      <c r="MAE3" s="995"/>
      <c r="MAF3" s="995"/>
      <c r="MAG3" s="995"/>
      <c r="MAH3" s="995"/>
      <c r="MAI3" s="995"/>
      <c r="MAJ3" s="995"/>
      <c r="MAK3" s="995"/>
      <c r="MAL3" s="995"/>
      <c r="MAM3" s="995"/>
      <c r="MAN3" s="995"/>
      <c r="MAO3" s="995"/>
      <c r="MAP3" s="995"/>
      <c r="MAQ3" s="995"/>
      <c r="MAR3" s="995"/>
      <c r="MAS3" s="995"/>
      <c r="MAT3" s="995"/>
      <c r="MAU3" s="995"/>
      <c r="MAV3" s="995"/>
      <c r="MAW3" s="995"/>
      <c r="MAX3" s="995"/>
      <c r="MAY3" s="995"/>
      <c r="MAZ3" s="995"/>
      <c r="MBA3" s="995"/>
      <c r="MBB3" s="995"/>
      <c r="MBC3" s="995"/>
      <c r="MBD3" s="995"/>
      <c r="MBE3" s="995"/>
      <c r="MBF3" s="995"/>
      <c r="MBG3" s="995"/>
      <c r="MBH3" s="995"/>
      <c r="MBI3" s="995"/>
      <c r="MBJ3" s="995"/>
      <c r="MBK3" s="995"/>
      <c r="MBL3" s="995"/>
      <c r="MBM3" s="995"/>
      <c r="MBN3" s="995"/>
      <c r="MBO3" s="995"/>
      <c r="MBP3" s="995"/>
      <c r="MBQ3" s="995"/>
      <c r="MBR3" s="995"/>
      <c r="MBS3" s="995"/>
      <c r="MBT3" s="995"/>
      <c r="MBU3" s="995"/>
      <c r="MBV3" s="995"/>
      <c r="MBW3" s="995"/>
      <c r="MBX3" s="995"/>
      <c r="MBY3" s="995"/>
      <c r="MBZ3" s="995"/>
      <c r="MCA3" s="995"/>
      <c r="MCB3" s="995"/>
      <c r="MCC3" s="995"/>
      <c r="MCD3" s="995"/>
      <c r="MCE3" s="995"/>
      <c r="MCF3" s="995"/>
      <c r="MCG3" s="995"/>
      <c r="MCH3" s="995"/>
      <c r="MCI3" s="995"/>
      <c r="MCJ3" s="995"/>
      <c r="MCK3" s="995"/>
      <c r="MCL3" s="995"/>
      <c r="MCM3" s="995"/>
      <c r="MCN3" s="995"/>
      <c r="MCO3" s="995"/>
      <c r="MCP3" s="995"/>
      <c r="MCQ3" s="995"/>
      <c r="MCR3" s="995"/>
      <c r="MCS3" s="995"/>
      <c r="MCT3" s="995"/>
      <c r="MCU3" s="995"/>
      <c r="MCV3" s="995"/>
      <c r="MCW3" s="995"/>
      <c r="MCX3" s="995"/>
      <c r="MCY3" s="995"/>
      <c r="MCZ3" s="995"/>
      <c r="MDA3" s="995"/>
      <c r="MDB3" s="995"/>
      <c r="MDC3" s="995"/>
      <c r="MDD3" s="995"/>
      <c r="MDE3" s="995"/>
      <c r="MDF3" s="995"/>
      <c r="MDG3" s="995"/>
      <c r="MDH3" s="995"/>
      <c r="MDI3" s="995"/>
      <c r="MDJ3" s="995"/>
      <c r="MDK3" s="995"/>
      <c r="MDL3" s="995"/>
      <c r="MDM3" s="995"/>
      <c r="MDN3" s="995"/>
      <c r="MDO3" s="995"/>
      <c r="MDP3" s="995"/>
      <c r="MDQ3" s="995"/>
      <c r="MDR3" s="995"/>
      <c r="MDS3" s="995"/>
      <c r="MDT3" s="995"/>
      <c r="MDU3" s="995"/>
      <c r="MDV3" s="995"/>
      <c r="MDW3" s="995"/>
      <c r="MDX3" s="995"/>
      <c r="MDY3" s="995"/>
      <c r="MDZ3" s="995"/>
      <c r="MEA3" s="995"/>
      <c r="MEB3" s="995"/>
      <c r="MEC3" s="995"/>
      <c r="MED3" s="995"/>
      <c r="MEE3" s="995"/>
      <c r="MEF3" s="995"/>
      <c r="MEG3" s="995"/>
      <c r="MEH3" s="995"/>
      <c r="MEI3" s="995"/>
      <c r="MEJ3" s="995"/>
      <c r="MEK3" s="995"/>
      <c r="MEL3" s="995"/>
      <c r="MEM3" s="995"/>
      <c r="MEN3" s="995"/>
      <c r="MEO3" s="995"/>
      <c r="MEP3" s="995"/>
      <c r="MEQ3" s="995"/>
      <c r="MER3" s="995"/>
      <c r="MES3" s="995"/>
      <c r="MET3" s="995"/>
      <c r="MEU3" s="995"/>
      <c r="MEV3" s="995"/>
      <c r="MEW3" s="995"/>
      <c r="MEX3" s="995"/>
      <c r="MEY3" s="995"/>
      <c r="MEZ3" s="995"/>
      <c r="MFA3" s="995"/>
      <c r="MFB3" s="995"/>
      <c r="MFC3" s="995"/>
      <c r="MFD3" s="995"/>
      <c r="MFE3" s="995"/>
      <c r="MFF3" s="995"/>
      <c r="MFG3" s="995"/>
      <c r="MFH3" s="995"/>
      <c r="MFI3" s="995"/>
      <c r="MFJ3" s="995"/>
      <c r="MFK3" s="995"/>
      <c r="MFL3" s="995"/>
      <c r="MFM3" s="995"/>
      <c r="MFN3" s="995"/>
      <c r="MFO3" s="995"/>
      <c r="MFP3" s="995"/>
      <c r="MFQ3" s="995"/>
      <c r="MFR3" s="995"/>
      <c r="MFS3" s="995"/>
      <c r="MFT3" s="995"/>
      <c r="MFU3" s="995"/>
      <c r="MFV3" s="995"/>
      <c r="MFW3" s="995"/>
      <c r="MFX3" s="995"/>
      <c r="MFY3" s="995"/>
      <c r="MFZ3" s="995"/>
      <c r="MGA3" s="995"/>
      <c r="MGB3" s="995"/>
      <c r="MGC3" s="995"/>
      <c r="MGD3" s="995"/>
      <c r="MGE3" s="995"/>
      <c r="MGF3" s="995"/>
      <c r="MGG3" s="995"/>
      <c r="MGH3" s="995"/>
      <c r="MGI3" s="995"/>
      <c r="MGJ3" s="995"/>
      <c r="MGK3" s="995"/>
      <c r="MGL3" s="995"/>
      <c r="MGM3" s="995"/>
      <c r="MGN3" s="995"/>
      <c r="MGO3" s="995"/>
      <c r="MGP3" s="995"/>
      <c r="MGQ3" s="995"/>
      <c r="MGR3" s="995"/>
      <c r="MGS3" s="995"/>
      <c r="MGT3" s="995"/>
      <c r="MGU3" s="995"/>
      <c r="MGV3" s="995"/>
      <c r="MGW3" s="995"/>
      <c r="MGX3" s="995"/>
      <c r="MGY3" s="995"/>
      <c r="MGZ3" s="995"/>
      <c r="MHA3" s="995"/>
      <c r="MHB3" s="995"/>
      <c r="MHC3" s="995"/>
      <c r="MHD3" s="995"/>
      <c r="MHE3" s="995"/>
      <c r="MHF3" s="995"/>
      <c r="MHG3" s="995"/>
      <c r="MHH3" s="995"/>
      <c r="MHI3" s="995"/>
      <c r="MHJ3" s="995"/>
      <c r="MHK3" s="995"/>
      <c r="MHL3" s="995"/>
      <c r="MHM3" s="995"/>
      <c r="MHN3" s="995"/>
      <c r="MHO3" s="995"/>
      <c r="MHP3" s="995"/>
      <c r="MHQ3" s="995"/>
      <c r="MHR3" s="995"/>
      <c r="MHS3" s="995"/>
      <c r="MHT3" s="995"/>
      <c r="MHU3" s="995"/>
      <c r="MHV3" s="995"/>
      <c r="MHW3" s="995"/>
      <c r="MHX3" s="995"/>
      <c r="MHY3" s="995"/>
      <c r="MHZ3" s="995"/>
      <c r="MIA3" s="995"/>
      <c r="MIB3" s="995"/>
      <c r="MIC3" s="995"/>
      <c r="MID3" s="995"/>
      <c r="MIE3" s="995"/>
      <c r="MIF3" s="995"/>
      <c r="MIG3" s="995"/>
      <c r="MIH3" s="995"/>
      <c r="MII3" s="995"/>
      <c r="MIJ3" s="995"/>
      <c r="MIK3" s="995"/>
      <c r="MIL3" s="995"/>
      <c r="MIM3" s="995"/>
      <c r="MIN3" s="995"/>
      <c r="MIO3" s="995"/>
      <c r="MIP3" s="995"/>
      <c r="MIQ3" s="995"/>
      <c r="MIR3" s="995"/>
      <c r="MIS3" s="995"/>
      <c r="MIT3" s="995"/>
      <c r="MIU3" s="995"/>
      <c r="MIV3" s="995"/>
      <c r="MIW3" s="995"/>
      <c r="MIX3" s="995"/>
      <c r="MIY3" s="995"/>
      <c r="MIZ3" s="995"/>
      <c r="MJA3" s="995"/>
      <c r="MJB3" s="995"/>
      <c r="MJC3" s="995"/>
      <c r="MJD3" s="995"/>
      <c r="MJE3" s="995"/>
      <c r="MJF3" s="995"/>
      <c r="MJG3" s="995"/>
      <c r="MJH3" s="995"/>
      <c r="MJI3" s="995"/>
      <c r="MJJ3" s="995"/>
      <c r="MJK3" s="995"/>
      <c r="MJL3" s="995"/>
      <c r="MJM3" s="995"/>
      <c r="MJN3" s="995"/>
      <c r="MJO3" s="995"/>
      <c r="MJP3" s="995"/>
      <c r="MJQ3" s="995"/>
      <c r="MJR3" s="995"/>
      <c r="MJS3" s="995"/>
      <c r="MJT3" s="995"/>
      <c r="MJU3" s="995"/>
      <c r="MJV3" s="995"/>
      <c r="MJW3" s="995"/>
      <c r="MJX3" s="995"/>
      <c r="MJY3" s="995"/>
      <c r="MJZ3" s="995"/>
      <c r="MKA3" s="995"/>
      <c r="MKB3" s="995"/>
      <c r="MKC3" s="995"/>
      <c r="MKD3" s="995"/>
      <c r="MKE3" s="995"/>
      <c r="MKF3" s="995"/>
      <c r="MKG3" s="995"/>
      <c r="MKH3" s="995"/>
      <c r="MKI3" s="995"/>
      <c r="MKJ3" s="995"/>
      <c r="MKK3" s="995"/>
      <c r="MKL3" s="995"/>
      <c r="MKM3" s="995"/>
      <c r="MKN3" s="995"/>
      <c r="MKO3" s="995"/>
      <c r="MKP3" s="995"/>
      <c r="MKQ3" s="995"/>
      <c r="MKR3" s="995"/>
      <c r="MKS3" s="995"/>
      <c r="MKT3" s="995"/>
      <c r="MKU3" s="995"/>
      <c r="MKV3" s="995"/>
      <c r="MKW3" s="995"/>
      <c r="MKX3" s="995"/>
      <c r="MKY3" s="995"/>
      <c r="MKZ3" s="995"/>
      <c r="MLA3" s="995"/>
      <c r="MLB3" s="995"/>
      <c r="MLC3" s="995"/>
      <c r="MLD3" s="995"/>
      <c r="MLE3" s="995"/>
      <c r="MLF3" s="995"/>
      <c r="MLG3" s="995"/>
      <c r="MLH3" s="995"/>
      <c r="MLI3" s="995"/>
      <c r="MLJ3" s="995"/>
      <c r="MLK3" s="995"/>
      <c r="MLL3" s="995"/>
      <c r="MLM3" s="995"/>
      <c r="MLN3" s="995"/>
      <c r="MLO3" s="995"/>
      <c r="MLP3" s="995"/>
      <c r="MLQ3" s="995"/>
      <c r="MLR3" s="995"/>
      <c r="MLS3" s="995"/>
      <c r="MLT3" s="995"/>
      <c r="MLU3" s="995"/>
      <c r="MLV3" s="995"/>
      <c r="MLW3" s="995"/>
      <c r="MLX3" s="995"/>
      <c r="MLY3" s="995"/>
      <c r="MLZ3" s="995"/>
      <c r="MMA3" s="995"/>
      <c r="MMB3" s="995"/>
      <c r="MMC3" s="995"/>
      <c r="MMD3" s="995"/>
      <c r="MME3" s="995"/>
      <c r="MMF3" s="995"/>
      <c r="MMG3" s="995"/>
      <c r="MMH3" s="995"/>
      <c r="MMI3" s="995"/>
      <c r="MMJ3" s="995"/>
      <c r="MMK3" s="995"/>
      <c r="MML3" s="995"/>
      <c r="MMM3" s="995"/>
      <c r="MMN3" s="995"/>
      <c r="MMO3" s="995"/>
      <c r="MMP3" s="995"/>
      <c r="MMQ3" s="995"/>
      <c r="MMR3" s="995"/>
      <c r="MMS3" s="995"/>
      <c r="MMT3" s="995"/>
      <c r="MMU3" s="995"/>
      <c r="MMV3" s="995"/>
      <c r="MMW3" s="995"/>
      <c r="MMX3" s="995"/>
      <c r="MMY3" s="995"/>
      <c r="MMZ3" s="995"/>
      <c r="MNA3" s="995"/>
      <c r="MNB3" s="995"/>
      <c r="MNC3" s="995"/>
      <c r="MND3" s="995"/>
      <c r="MNE3" s="995"/>
      <c r="MNF3" s="995"/>
      <c r="MNG3" s="995"/>
      <c r="MNH3" s="995"/>
      <c r="MNI3" s="995"/>
      <c r="MNJ3" s="995"/>
      <c r="MNK3" s="995"/>
      <c r="MNL3" s="995"/>
      <c r="MNM3" s="995"/>
      <c r="MNN3" s="995"/>
      <c r="MNO3" s="995"/>
      <c r="MNP3" s="995"/>
      <c r="MNQ3" s="995"/>
      <c r="MNR3" s="995"/>
      <c r="MNS3" s="995"/>
      <c r="MNT3" s="995"/>
      <c r="MNU3" s="995"/>
      <c r="MNV3" s="995"/>
      <c r="MNW3" s="995"/>
      <c r="MNX3" s="995"/>
      <c r="MNY3" s="995"/>
      <c r="MNZ3" s="995"/>
      <c r="MOA3" s="995"/>
      <c r="MOB3" s="995"/>
      <c r="MOC3" s="995"/>
      <c r="MOD3" s="995"/>
      <c r="MOE3" s="995"/>
      <c r="MOF3" s="995"/>
      <c r="MOG3" s="995"/>
      <c r="MOH3" s="995"/>
      <c r="MOI3" s="995"/>
      <c r="MOJ3" s="995"/>
      <c r="MOK3" s="995"/>
      <c r="MOL3" s="995"/>
      <c r="MOM3" s="995"/>
      <c r="MON3" s="995"/>
      <c r="MOO3" s="995"/>
      <c r="MOP3" s="995"/>
      <c r="MOQ3" s="995"/>
      <c r="MOR3" s="995"/>
      <c r="MOS3" s="995"/>
      <c r="MOT3" s="995"/>
      <c r="MOU3" s="995"/>
      <c r="MOV3" s="995"/>
      <c r="MOW3" s="995"/>
      <c r="MOX3" s="995"/>
      <c r="MOY3" s="995"/>
      <c r="MOZ3" s="995"/>
      <c r="MPA3" s="995"/>
      <c r="MPB3" s="995"/>
      <c r="MPC3" s="995"/>
      <c r="MPD3" s="995"/>
      <c r="MPE3" s="995"/>
      <c r="MPF3" s="995"/>
      <c r="MPG3" s="995"/>
      <c r="MPH3" s="995"/>
      <c r="MPI3" s="995"/>
      <c r="MPJ3" s="995"/>
      <c r="MPK3" s="995"/>
      <c r="MPL3" s="995"/>
      <c r="MPM3" s="995"/>
      <c r="MPN3" s="995"/>
      <c r="MPO3" s="995"/>
      <c r="MPP3" s="995"/>
      <c r="MPQ3" s="995"/>
      <c r="MPR3" s="995"/>
      <c r="MPS3" s="995"/>
      <c r="MPT3" s="995"/>
      <c r="MPU3" s="995"/>
      <c r="MPV3" s="995"/>
      <c r="MPW3" s="995"/>
      <c r="MPX3" s="995"/>
      <c r="MPY3" s="995"/>
      <c r="MPZ3" s="995"/>
      <c r="MQA3" s="995"/>
      <c r="MQB3" s="995"/>
      <c r="MQC3" s="995"/>
      <c r="MQD3" s="995"/>
      <c r="MQE3" s="995"/>
      <c r="MQF3" s="995"/>
      <c r="MQG3" s="995"/>
      <c r="MQH3" s="995"/>
      <c r="MQI3" s="995"/>
      <c r="MQJ3" s="995"/>
      <c r="MQK3" s="995"/>
      <c r="MQL3" s="995"/>
      <c r="MQM3" s="995"/>
      <c r="MQN3" s="995"/>
      <c r="MQO3" s="995"/>
      <c r="MQP3" s="995"/>
      <c r="MQQ3" s="995"/>
      <c r="MQR3" s="995"/>
      <c r="MQS3" s="995"/>
      <c r="MQT3" s="995"/>
      <c r="MQU3" s="995"/>
      <c r="MQV3" s="995"/>
      <c r="MQW3" s="995"/>
      <c r="MQX3" s="995"/>
      <c r="MQY3" s="995"/>
      <c r="MQZ3" s="995"/>
      <c r="MRA3" s="995"/>
      <c r="MRB3" s="995"/>
      <c r="MRC3" s="995"/>
      <c r="MRD3" s="995"/>
      <c r="MRE3" s="995"/>
      <c r="MRF3" s="995"/>
      <c r="MRG3" s="995"/>
      <c r="MRH3" s="995"/>
      <c r="MRI3" s="995"/>
      <c r="MRJ3" s="995"/>
      <c r="MRK3" s="995"/>
      <c r="MRL3" s="995"/>
      <c r="MRM3" s="995"/>
      <c r="MRN3" s="995"/>
      <c r="MRO3" s="995"/>
      <c r="MRP3" s="995"/>
      <c r="MRQ3" s="995"/>
      <c r="MRR3" s="995"/>
      <c r="MRS3" s="995"/>
      <c r="MRT3" s="995"/>
      <c r="MRU3" s="995"/>
      <c r="MRV3" s="995"/>
      <c r="MRW3" s="995"/>
      <c r="MRX3" s="995"/>
      <c r="MRY3" s="995"/>
      <c r="MRZ3" s="995"/>
      <c r="MSA3" s="995"/>
      <c r="MSB3" s="995"/>
      <c r="MSC3" s="995"/>
      <c r="MSD3" s="995"/>
      <c r="MSE3" s="995"/>
      <c r="MSF3" s="995"/>
      <c r="MSG3" s="995"/>
      <c r="MSH3" s="995"/>
      <c r="MSI3" s="995"/>
      <c r="MSJ3" s="995"/>
      <c r="MSK3" s="995"/>
      <c r="MSL3" s="995"/>
      <c r="MSM3" s="995"/>
      <c r="MSN3" s="995"/>
      <c r="MSO3" s="995"/>
      <c r="MSP3" s="995"/>
      <c r="MSQ3" s="995"/>
      <c r="MSR3" s="995"/>
      <c r="MSS3" s="995"/>
      <c r="MST3" s="995"/>
      <c r="MSU3" s="995"/>
      <c r="MSV3" s="995"/>
      <c r="MSW3" s="995"/>
      <c r="MSX3" s="995"/>
      <c r="MSY3" s="995"/>
      <c r="MSZ3" s="995"/>
      <c r="MTA3" s="995"/>
      <c r="MTB3" s="995"/>
      <c r="MTC3" s="995"/>
      <c r="MTD3" s="995"/>
      <c r="MTE3" s="995"/>
      <c r="MTF3" s="995"/>
      <c r="MTG3" s="995"/>
      <c r="MTH3" s="995"/>
      <c r="MTI3" s="995"/>
      <c r="MTJ3" s="995"/>
      <c r="MTK3" s="995"/>
      <c r="MTL3" s="995"/>
      <c r="MTM3" s="995"/>
      <c r="MTN3" s="995"/>
      <c r="MTO3" s="995"/>
      <c r="MTP3" s="995"/>
      <c r="MTQ3" s="995"/>
      <c r="MTR3" s="995"/>
      <c r="MTS3" s="995"/>
      <c r="MTT3" s="995"/>
      <c r="MTU3" s="995"/>
      <c r="MTV3" s="995"/>
      <c r="MTW3" s="995"/>
      <c r="MTX3" s="995"/>
      <c r="MTY3" s="995"/>
      <c r="MTZ3" s="995"/>
      <c r="MUA3" s="995"/>
      <c r="MUB3" s="995"/>
      <c r="MUC3" s="995"/>
      <c r="MUD3" s="995"/>
      <c r="MUE3" s="995"/>
      <c r="MUF3" s="995"/>
      <c r="MUG3" s="995"/>
      <c r="MUH3" s="995"/>
      <c r="MUI3" s="995"/>
      <c r="MUJ3" s="995"/>
      <c r="MUK3" s="995"/>
      <c r="MUL3" s="995"/>
      <c r="MUM3" s="995"/>
      <c r="MUN3" s="995"/>
      <c r="MUO3" s="995"/>
      <c r="MUP3" s="995"/>
      <c r="MUQ3" s="995"/>
      <c r="MUR3" s="995"/>
      <c r="MUS3" s="995"/>
      <c r="MUT3" s="995"/>
      <c r="MUU3" s="995"/>
      <c r="MUV3" s="995"/>
      <c r="MUW3" s="995"/>
      <c r="MUX3" s="995"/>
      <c r="MUY3" s="995"/>
      <c r="MUZ3" s="995"/>
      <c r="MVA3" s="995"/>
      <c r="MVB3" s="995"/>
      <c r="MVC3" s="995"/>
      <c r="MVD3" s="995"/>
      <c r="MVE3" s="995"/>
      <c r="MVF3" s="995"/>
      <c r="MVG3" s="995"/>
      <c r="MVH3" s="995"/>
      <c r="MVI3" s="995"/>
      <c r="MVJ3" s="995"/>
      <c r="MVK3" s="995"/>
      <c r="MVL3" s="995"/>
      <c r="MVM3" s="995"/>
      <c r="MVN3" s="995"/>
      <c r="MVO3" s="995"/>
      <c r="MVP3" s="995"/>
      <c r="MVQ3" s="995"/>
      <c r="MVR3" s="995"/>
      <c r="MVS3" s="995"/>
      <c r="MVT3" s="995"/>
      <c r="MVU3" s="995"/>
      <c r="MVV3" s="995"/>
      <c r="MVW3" s="995"/>
      <c r="MVX3" s="995"/>
      <c r="MVY3" s="995"/>
      <c r="MVZ3" s="995"/>
      <c r="MWA3" s="995"/>
      <c r="MWB3" s="995"/>
      <c r="MWC3" s="995"/>
      <c r="MWD3" s="995"/>
      <c r="MWE3" s="995"/>
      <c r="MWF3" s="995"/>
      <c r="MWG3" s="995"/>
      <c r="MWH3" s="995"/>
      <c r="MWI3" s="995"/>
      <c r="MWJ3" s="995"/>
      <c r="MWK3" s="995"/>
      <c r="MWL3" s="995"/>
      <c r="MWM3" s="995"/>
      <c r="MWN3" s="995"/>
      <c r="MWO3" s="995"/>
      <c r="MWP3" s="995"/>
      <c r="MWQ3" s="995"/>
      <c r="MWR3" s="995"/>
      <c r="MWS3" s="995"/>
      <c r="MWT3" s="995"/>
      <c r="MWU3" s="995"/>
      <c r="MWV3" s="995"/>
      <c r="MWW3" s="995"/>
      <c r="MWX3" s="995"/>
      <c r="MWY3" s="995"/>
      <c r="MWZ3" s="995"/>
      <c r="MXA3" s="995"/>
      <c r="MXB3" s="995"/>
      <c r="MXC3" s="995"/>
      <c r="MXD3" s="995"/>
      <c r="MXE3" s="995"/>
      <c r="MXF3" s="995"/>
      <c r="MXG3" s="995"/>
      <c r="MXH3" s="995"/>
      <c r="MXI3" s="995"/>
      <c r="MXJ3" s="995"/>
      <c r="MXK3" s="995"/>
      <c r="MXL3" s="995"/>
      <c r="MXM3" s="995"/>
      <c r="MXN3" s="995"/>
      <c r="MXO3" s="995"/>
      <c r="MXP3" s="995"/>
      <c r="MXQ3" s="995"/>
      <c r="MXR3" s="995"/>
      <c r="MXS3" s="995"/>
      <c r="MXT3" s="995"/>
      <c r="MXU3" s="995"/>
      <c r="MXV3" s="995"/>
      <c r="MXW3" s="995"/>
      <c r="MXX3" s="995"/>
      <c r="MXY3" s="995"/>
      <c r="MXZ3" s="995"/>
      <c r="MYA3" s="995"/>
      <c r="MYB3" s="995"/>
      <c r="MYC3" s="995"/>
      <c r="MYD3" s="995"/>
      <c r="MYE3" s="995"/>
      <c r="MYF3" s="995"/>
      <c r="MYG3" s="995"/>
      <c r="MYH3" s="995"/>
      <c r="MYI3" s="995"/>
      <c r="MYJ3" s="995"/>
      <c r="MYK3" s="995"/>
      <c r="MYL3" s="995"/>
      <c r="MYM3" s="995"/>
      <c r="MYN3" s="995"/>
      <c r="MYO3" s="995"/>
      <c r="MYP3" s="995"/>
      <c r="MYQ3" s="995"/>
      <c r="MYR3" s="995"/>
      <c r="MYS3" s="995"/>
      <c r="MYT3" s="995"/>
      <c r="MYU3" s="995"/>
      <c r="MYV3" s="995"/>
      <c r="MYW3" s="995"/>
      <c r="MYX3" s="995"/>
      <c r="MYY3" s="995"/>
      <c r="MYZ3" s="995"/>
      <c r="MZA3" s="995"/>
      <c r="MZB3" s="995"/>
      <c r="MZC3" s="995"/>
      <c r="MZD3" s="995"/>
      <c r="MZE3" s="995"/>
      <c r="MZF3" s="995"/>
      <c r="MZG3" s="995"/>
      <c r="MZH3" s="995"/>
      <c r="MZI3" s="995"/>
      <c r="MZJ3" s="995"/>
      <c r="MZK3" s="995"/>
      <c r="MZL3" s="995"/>
      <c r="MZM3" s="995"/>
      <c r="MZN3" s="995"/>
      <c r="MZO3" s="995"/>
      <c r="MZP3" s="995"/>
      <c r="MZQ3" s="995"/>
      <c r="MZR3" s="995"/>
      <c r="MZS3" s="995"/>
      <c r="MZT3" s="995"/>
      <c r="MZU3" s="995"/>
      <c r="MZV3" s="995"/>
      <c r="MZW3" s="995"/>
      <c r="MZX3" s="995"/>
      <c r="MZY3" s="995"/>
      <c r="MZZ3" s="995"/>
      <c r="NAA3" s="995"/>
      <c r="NAB3" s="995"/>
      <c r="NAC3" s="995"/>
      <c r="NAD3" s="995"/>
      <c r="NAE3" s="995"/>
      <c r="NAF3" s="995"/>
      <c r="NAG3" s="995"/>
      <c r="NAH3" s="995"/>
      <c r="NAI3" s="995"/>
      <c r="NAJ3" s="995"/>
      <c r="NAK3" s="995"/>
      <c r="NAL3" s="995"/>
      <c r="NAM3" s="995"/>
      <c r="NAN3" s="995"/>
      <c r="NAO3" s="995"/>
      <c r="NAP3" s="995"/>
      <c r="NAQ3" s="995"/>
      <c r="NAR3" s="995"/>
      <c r="NAS3" s="995"/>
      <c r="NAT3" s="995"/>
      <c r="NAU3" s="995"/>
      <c r="NAV3" s="995"/>
      <c r="NAW3" s="995"/>
      <c r="NAX3" s="995"/>
      <c r="NAY3" s="995"/>
      <c r="NAZ3" s="995"/>
      <c r="NBA3" s="995"/>
      <c r="NBB3" s="995"/>
      <c r="NBC3" s="995"/>
      <c r="NBD3" s="995"/>
      <c r="NBE3" s="995"/>
      <c r="NBF3" s="995"/>
      <c r="NBG3" s="995"/>
      <c r="NBH3" s="995"/>
      <c r="NBI3" s="995"/>
      <c r="NBJ3" s="995"/>
      <c r="NBK3" s="995"/>
      <c r="NBL3" s="995"/>
      <c r="NBM3" s="995"/>
      <c r="NBN3" s="995"/>
      <c r="NBO3" s="995"/>
      <c r="NBP3" s="995"/>
      <c r="NBQ3" s="995"/>
      <c r="NBR3" s="995"/>
      <c r="NBS3" s="995"/>
      <c r="NBT3" s="995"/>
      <c r="NBU3" s="995"/>
      <c r="NBV3" s="995"/>
      <c r="NBW3" s="995"/>
      <c r="NBX3" s="995"/>
      <c r="NBY3" s="995"/>
      <c r="NBZ3" s="995"/>
      <c r="NCA3" s="995"/>
      <c r="NCB3" s="995"/>
      <c r="NCC3" s="995"/>
      <c r="NCD3" s="995"/>
      <c r="NCE3" s="995"/>
      <c r="NCF3" s="995"/>
      <c r="NCG3" s="995"/>
      <c r="NCH3" s="995"/>
      <c r="NCI3" s="995"/>
      <c r="NCJ3" s="995"/>
      <c r="NCK3" s="995"/>
      <c r="NCL3" s="995"/>
      <c r="NCM3" s="995"/>
      <c r="NCN3" s="995"/>
      <c r="NCO3" s="995"/>
      <c r="NCP3" s="995"/>
      <c r="NCQ3" s="995"/>
      <c r="NCR3" s="995"/>
      <c r="NCS3" s="995"/>
      <c r="NCT3" s="995"/>
      <c r="NCU3" s="995"/>
      <c r="NCV3" s="995"/>
      <c r="NCW3" s="995"/>
      <c r="NCX3" s="995"/>
      <c r="NCY3" s="995"/>
      <c r="NCZ3" s="995"/>
      <c r="NDA3" s="995"/>
      <c r="NDB3" s="995"/>
      <c r="NDC3" s="995"/>
      <c r="NDD3" s="995"/>
      <c r="NDE3" s="995"/>
      <c r="NDF3" s="995"/>
      <c r="NDG3" s="995"/>
      <c r="NDH3" s="995"/>
      <c r="NDI3" s="995"/>
      <c r="NDJ3" s="995"/>
      <c r="NDK3" s="995"/>
      <c r="NDL3" s="995"/>
      <c r="NDM3" s="995"/>
      <c r="NDN3" s="995"/>
      <c r="NDO3" s="995"/>
      <c r="NDP3" s="995"/>
      <c r="NDQ3" s="995"/>
      <c r="NDR3" s="995"/>
      <c r="NDS3" s="995"/>
      <c r="NDT3" s="995"/>
      <c r="NDU3" s="995"/>
      <c r="NDV3" s="995"/>
      <c r="NDW3" s="995"/>
      <c r="NDX3" s="995"/>
      <c r="NDY3" s="995"/>
      <c r="NDZ3" s="995"/>
      <c r="NEA3" s="995"/>
      <c r="NEB3" s="995"/>
      <c r="NEC3" s="995"/>
      <c r="NED3" s="995"/>
      <c r="NEE3" s="995"/>
      <c r="NEF3" s="995"/>
      <c r="NEG3" s="995"/>
      <c r="NEH3" s="995"/>
      <c r="NEI3" s="995"/>
      <c r="NEJ3" s="995"/>
      <c r="NEK3" s="995"/>
      <c r="NEL3" s="995"/>
      <c r="NEM3" s="995"/>
      <c r="NEN3" s="995"/>
      <c r="NEO3" s="995"/>
      <c r="NEP3" s="995"/>
      <c r="NEQ3" s="995"/>
      <c r="NER3" s="995"/>
      <c r="NES3" s="995"/>
      <c r="NET3" s="995"/>
      <c r="NEU3" s="995"/>
      <c r="NEV3" s="995"/>
      <c r="NEW3" s="995"/>
      <c r="NEX3" s="995"/>
      <c r="NEY3" s="995"/>
      <c r="NEZ3" s="995"/>
      <c r="NFA3" s="995"/>
      <c r="NFB3" s="995"/>
      <c r="NFC3" s="995"/>
      <c r="NFD3" s="995"/>
      <c r="NFE3" s="995"/>
      <c r="NFF3" s="995"/>
      <c r="NFG3" s="995"/>
      <c r="NFH3" s="995"/>
      <c r="NFI3" s="995"/>
      <c r="NFJ3" s="995"/>
      <c r="NFK3" s="995"/>
      <c r="NFL3" s="995"/>
      <c r="NFM3" s="995"/>
      <c r="NFN3" s="995"/>
      <c r="NFO3" s="995"/>
      <c r="NFP3" s="995"/>
      <c r="NFQ3" s="995"/>
      <c r="NFR3" s="995"/>
      <c r="NFS3" s="995"/>
      <c r="NFT3" s="995"/>
      <c r="NFU3" s="995"/>
      <c r="NFV3" s="995"/>
      <c r="NFW3" s="995"/>
      <c r="NFX3" s="995"/>
      <c r="NFY3" s="995"/>
      <c r="NFZ3" s="995"/>
      <c r="NGA3" s="995"/>
      <c r="NGB3" s="995"/>
      <c r="NGC3" s="995"/>
      <c r="NGD3" s="995"/>
      <c r="NGE3" s="995"/>
      <c r="NGF3" s="995"/>
      <c r="NGG3" s="995"/>
      <c r="NGH3" s="995"/>
      <c r="NGI3" s="995"/>
      <c r="NGJ3" s="995"/>
      <c r="NGK3" s="995"/>
      <c r="NGL3" s="995"/>
      <c r="NGM3" s="995"/>
      <c r="NGN3" s="995"/>
      <c r="NGO3" s="995"/>
      <c r="NGP3" s="995"/>
      <c r="NGQ3" s="995"/>
      <c r="NGR3" s="995"/>
      <c r="NGS3" s="995"/>
      <c r="NGT3" s="995"/>
      <c r="NGU3" s="995"/>
      <c r="NGV3" s="995"/>
      <c r="NGW3" s="995"/>
      <c r="NGX3" s="995"/>
      <c r="NGY3" s="995"/>
      <c r="NGZ3" s="995"/>
      <c r="NHA3" s="995"/>
      <c r="NHB3" s="995"/>
      <c r="NHC3" s="995"/>
      <c r="NHD3" s="995"/>
      <c r="NHE3" s="995"/>
      <c r="NHF3" s="995"/>
      <c r="NHG3" s="995"/>
      <c r="NHH3" s="995"/>
      <c r="NHI3" s="995"/>
      <c r="NHJ3" s="995"/>
      <c r="NHK3" s="995"/>
      <c r="NHL3" s="995"/>
      <c r="NHM3" s="995"/>
      <c r="NHN3" s="995"/>
      <c r="NHO3" s="995"/>
      <c r="NHP3" s="995"/>
      <c r="NHQ3" s="995"/>
      <c r="NHR3" s="995"/>
      <c r="NHS3" s="995"/>
      <c r="NHT3" s="995"/>
      <c r="NHU3" s="995"/>
      <c r="NHV3" s="995"/>
      <c r="NHW3" s="995"/>
      <c r="NHX3" s="995"/>
      <c r="NHY3" s="995"/>
      <c r="NHZ3" s="995"/>
      <c r="NIA3" s="995"/>
      <c r="NIB3" s="995"/>
      <c r="NIC3" s="995"/>
      <c r="NID3" s="995"/>
      <c r="NIE3" s="995"/>
      <c r="NIF3" s="995"/>
      <c r="NIG3" s="995"/>
      <c r="NIH3" s="995"/>
      <c r="NII3" s="995"/>
      <c r="NIJ3" s="995"/>
      <c r="NIK3" s="995"/>
      <c r="NIL3" s="995"/>
      <c r="NIM3" s="995"/>
      <c r="NIN3" s="995"/>
      <c r="NIO3" s="995"/>
      <c r="NIP3" s="995"/>
      <c r="NIQ3" s="995"/>
      <c r="NIR3" s="995"/>
      <c r="NIS3" s="995"/>
      <c r="NIT3" s="995"/>
      <c r="NIU3" s="995"/>
      <c r="NIV3" s="995"/>
      <c r="NIW3" s="995"/>
      <c r="NIX3" s="995"/>
      <c r="NIY3" s="995"/>
      <c r="NIZ3" s="995"/>
      <c r="NJA3" s="995"/>
      <c r="NJB3" s="995"/>
      <c r="NJC3" s="995"/>
      <c r="NJD3" s="995"/>
      <c r="NJE3" s="995"/>
      <c r="NJF3" s="995"/>
      <c r="NJG3" s="995"/>
      <c r="NJH3" s="995"/>
      <c r="NJI3" s="995"/>
      <c r="NJJ3" s="995"/>
      <c r="NJK3" s="995"/>
      <c r="NJL3" s="995"/>
      <c r="NJM3" s="995"/>
      <c r="NJN3" s="995"/>
      <c r="NJO3" s="995"/>
      <c r="NJP3" s="995"/>
      <c r="NJQ3" s="995"/>
      <c r="NJR3" s="995"/>
      <c r="NJS3" s="995"/>
      <c r="NJT3" s="995"/>
      <c r="NJU3" s="995"/>
      <c r="NJV3" s="995"/>
      <c r="NJW3" s="995"/>
      <c r="NJX3" s="995"/>
      <c r="NJY3" s="995"/>
      <c r="NJZ3" s="995"/>
      <c r="NKA3" s="995"/>
      <c r="NKB3" s="995"/>
      <c r="NKC3" s="995"/>
      <c r="NKD3" s="995"/>
      <c r="NKE3" s="995"/>
      <c r="NKF3" s="995"/>
      <c r="NKG3" s="995"/>
      <c r="NKH3" s="995"/>
      <c r="NKI3" s="995"/>
      <c r="NKJ3" s="995"/>
      <c r="NKK3" s="995"/>
      <c r="NKL3" s="995"/>
      <c r="NKM3" s="995"/>
      <c r="NKN3" s="995"/>
      <c r="NKO3" s="995"/>
      <c r="NKP3" s="995"/>
      <c r="NKQ3" s="995"/>
      <c r="NKR3" s="995"/>
      <c r="NKS3" s="995"/>
      <c r="NKT3" s="995"/>
      <c r="NKU3" s="995"/>
      <c r="NKV3" s="995"/>
      <c r="NKW3" s="995"/>
      <c r="NKX3" s="995"/>
      <c r="NKY3" s="995"/>
      <c r="NKZ3" s="995"/>
      <c r="NLA3" s="995"/>
      <c r="NLB3" s="995"/>
      <c r="NLC3" s="995"/>
      <c r="NLD3" s="995"/>
      <c r="NLE3" s="995"/>
      <c r="NLF3" s="995"/>
      <c r="NLG3" s="995"/>
      <c r="NLH3" s="995"/>
      <c r="NLI3" s="995"/>
      <c r="NLJ3" s="995"/>
      <c r="NLK3" s="995"/>
      <c r="NLL3" s="995"/>
      <c r="NLM3" s="995"/>
      <c r="NLN3" s="995"/>
      <c r="NLO3" s="995"/>
      <c r="NLP3" s="995"/>
      <c r="NLQ3" s="995"/>
      <c r="NLR3" s="995"/>
      <c r="NLS3" s="995"/>
      <c r="NLT3" s="995"/>
      <c r="NLU3" s="995"/>
      <c r="NLV3" s="995"/>
      <c r="NLW3" s="995"/>
      <c r="NLX3" s="995"/>
      <c r="NLY3" s="995"/>
      <c r="NLZ3" s="995"/>
      <c r="NMA3" s="995"/>
      <c r="NMB3" s="995"/>
      <c r="NMC3" s="995"/>
      <c r="NMD3" s="995"/>
      <c r="NME3" s="995"/>
      <c r="NMF3" s="995"/>
      <c r="NMG3" s="995"/>
      <c r="NMH3" s="995"/>
      <c r="NMI3" s="995"/>
      <c r="NMJ3" s="995"/>
      <c r="NMK3" s="995"/>
      <c r="NML3" s="995"/>
      <c r="NMM3" s="995"/>
      <c r="NMN3" s="995"/>
      <c r="NMO3" s="995"/>
      <c r="NMP3" s="995"/>
      <c r="NMQ3" s="995"/>
      <c r="NMR3" s="995"/>
      <c r="NMS3" s="995"/>
      <c r="NMT3" s="995"/>
      <c r="NMU3" s="995"/>
      <c r="NMV3" s="995"/>
      <c r="NMW3" s="995"/>
      <c r="NMX3" s="995"/>
      <c r="NMY3" s="995"/>
      <c r="NMZ3" s="995"/>
      <c r="NNA3" s="995"/>
      <c r="NNB3" s="995"/>
      <c r="NNC3" s="995"/>
      <c r="NND3" s="995"/>
      <c r="NNE3" s="995"/>
      <c r="NNF3" s="995"/>
      <c r="NNG3" s="995"/>
      <c r="NNH3" s="995"/>
      <c r="NNI3" s="995"/>
      <c r="NNJ3" s="995"/>
      <c r="NNK3" s="995"/>
      <c r="NNL3" s="995"/>
      <c r="NNM3" s="995"/>
      <c r="NNN3" s="995"/>
      <c r="NNO3" s="995"/>
      <c r="NNP3" s="995"/>
      <c r="NNQ3" s="995"/>
      <c r="NNR3" s="995"/>
      <c r="NNS3" s="995"/>
      <c r="NNT3" s="995"/>
      <c r="NNU3" s="995"/>
      <c r="NNV3" s="995"/>
      <c r="NNW3" s="995"/>
      <c r="NNX3" s="995"/>
      <c r="NNY3" s="995"/>
      <c r="NNZ3" s="995"/>
      <c r="NOA3" s="995"/>
      <c r="NOB3" s="995"/>
      <c r="NOC3" s="995"/>
      <c r="NOD3" s="995"/>
      <c r="NOE3" s="995"/>
      <c r="NOF3" s="995"/>
      <c r="NOG3" s="995"/>
      <c r="NOH3" s="995"/>
      <c r="NOI3" s="995"/>
      <c r="NOJ3" s="995"/>
      <c r="NOK3" s="995"/>
      <c r="NOL3" s="995"/>
      <c r="NOM3" s="995"/>
      <c r="NON3" s="995"/>
      <c r="NOO3" s="995"/>
      <c r="NOP3" s="995"/>
      <c r="NOQ3" s="995"/>
      <c r="NOR3" s="995"/>
      <c r="NOS3" s="995"/>
      <c r="NOT3" s="995"/>
      <c r="NOU3" s="995"/>
      <c r="NOV3" s="995"/>
      <c r="NOW3" s="995"/>
      <c r="NOX3" s="995"/>
      <c r="NOY3" s="995"/>
      <c r="NOZ3" s="995"/>
      <c r="NPA3" s="995"/>
      <c r="NPB3" s="995"/>
      <c r="NPC3" s="995"/>
      <c r="NPD3" s="995"/>
      <c r="NPE3" s="995"/>
      <c r="NPF3" s="995"/>
      <c r="NPG3" s="995"/>
      <c r="NPH3" s="995"/>
      <c r="NPI3" s="995"/>
      <c r="NPJ3" s="995"/>
      <c r="NPK3" s="995"/>
      <c r="NPL3" s="995"/>
      <c r="NPM3" s="995"/>
      <c r="NPN3" s="995"/>
      <c r="NPO3" s="995"/>
      <c r="NPP3" s="995"/>
      <c r="NPQ3" s="995"/>
      <c r="NPR3" s="995"/>
      <c r="NPS3" s="995"/>
      <c r="NPT3" s="995"/>
      <c r="NPU3" s="995"/>
      <c r="NPV3" s="995"/>
      <c r="NPW3" s="995"/>
      <c r="NPX3" s="995"/>
      <c r="NPY3" s="995"/>
      <c r="NPZ3" s="995"/>
      <c r="NQA3" s="995"/>
      <c r="NQB3" s="995"/>
      <c r="NQC3" s="995"/>
      <c r="NQD3" s="995"/>
      <c r="NQE3" s="995"/>
      <c r="NQF3" s="995"/>
      <c r="NQG3" s="995"/>
      <c r="NQH3" s="995"/>
      <c r="NQI3" s="995"/>
      <c r="NQJ3" s="995"/>
      <c r="NQK3" s="995"/>
      <c r="NQL3" s="995"/>
      <c r="NQM3" s="995"/>
      <c r="NQN3" s="995"/>
      <c r="NQO3" s="995"/>
      <c r="NQP3" s="995"/>
      <c r="NQQ3" s="995"/>
      <c r="NQR3" s="995"/>
      <c r="NQS3" s="995"/>
      <c r="NQT3" s="995"/>
      <c r="NQU3" s="995"/>
      <c r="NQV3" s="995"/>
      <c r="NQW3" s="995"/>
      <c r="NQX3" s="995"/>
      <c r="NQY3" s="995"/>
      <c r="NQZ3" s="995"/>
      <c r="NRA3" s="995"/>
      <c r="NRB3" s="995"/>
      <c r="NRC3" s="995"/>
      <c r="NRD3" s="995"/>
      <c r="NRE3" s="995"/>
      <c r="NRF3" s="995"/>
      <c r="NRG3" s="995"/>
      <c r="NRH3" s="995"/>
      <c r="NRI3" s="995"/>
      <c r="NRJ3" s="995"/>
      <c r="NRK3" s="995"/>
      <c r="NRL3" s="995"/>
      <c r="NRM3" s="995"/>
      <c r="NRN3" s="995"/>
      <c r="NRO3" s="995"/>
      <c r="NRP3" s="995"/>
      <c r="NRQ3" s="995"/>
      <c r="NRR3" s="995"/>
      <c r="NRS3" s="995"/>
      <c r="NRT3" s="995"/>
      <c r="NRU3" s="995"/>
      <c r="NRV3" s="995"/>
      <c r="NRW3" s="995"/>
      <c r="NRX3" s="995"/>
      <c r="NRY3" s="995"/>
      <c r="NRZ3" s="995"/>
      <c r="NSA3" s="995"/>
      <c r="NSB3" s="995"/>
      <c r="NSC3" s="995"/>
      <c r="NSD3" s="995"/>
      <c r="NSE3" s="995"/>
      <c r="NSF3" s="995"/>
      <c r="NSG3" s="995"/>
      <c r="NSH3" s="995"/>
      <c r="NSI3" s="995"/>
      <c r="NSJ3" s="995"/>
      <c r="NSK3" s="995"/>
      <c r="NSL3" s="995"/>
      <c r="NSM3" s="995"/>
      <c r="NSN3" s="995"/>
      <c r="NSO3" s="995"/>
      <c r="NSP3" s="995"/>
      <c r="NSQ3" s="995"/>
      <c r="NSR3" s="995"/>
      <c r="NSS3" s="995"/>
      <c r="NST3" s="995"/>
      <c r="NSU3" s="995"/>
      <c r="NSV3" s="995"/>
      <c r="NSW3" s="995"/>
      <c r="NSX3" s="995"/>
      <c r="NSY3" s="995"/>
      <c r="NSZ3" s="995"/>
      <c r="NTA3" s="995"/>
      <c r="NTB3" s="995"/>
      <c r="NTC3" s="995"/>
      <c r="NTD3" s="995"/>
      <c r="NTE3" s="995"/>
      <c r="NTF3" s="995"/>
      <c r="NTG3" s="995"/>
      <c r="NTH3" s="995"/>
      <c r="NTI3" s="995"/>
      <c r="NTJ3" s="995"/>
      <c r="NTK3" s="995"/>
      <c r="NTL3" s="995"/>
      <c r="NTM3" s="995"/>
      <c r="NTN3" s="995"/>
      <c r="NTO3" s="995"/>
      <c r="NTP3" s="995"/>
      <c r="NTQ3" s="995"/>
      <c r="NTR3" s="995"/>
      <c r="NTS3" s="995"/>
      <c r="NTT3" s="995"/>
      <c r="NTU3" s="995"/>
      <c r="NTV3" s="995"/>
      <c r="NTW3" s="995"/>
      <c r="NTX3" s="995"/>
      <c r="NTY3" s="995"/>
      <c r="NTZ3" s="995"/>
      <c r="NUA3" s="995"/>
      <c r="NUB3" s="995"/>
      <c r="NUC3" s="995"/>
      <c r="NUD3" s="995"/>
      <c r="NUE3" s="995"/>
      <c r="NUF3" s="995"/>
      <c r="NUG3" s="995"/>
      <c r="NUH3" s="995"/>
      <c r="NUI3" s="995"/>
      <c r="NUJ3" s="995"/>
      <c r="NUK3" s="995"/>
      <c r="NUL3" s="995"/>
      <c r="NUM3" s="995"/>
      <c r="NUN3" s="995"/>
      <c r="NUO3" s="995"/>
      <c r="NUP3" s="995"/>
      <c r="NUQ3" s="995"/>
      <c r="NUR3" s="995"/>
      <c r="NUS3" s="995"/>
      <c r="NUT3" s="995"/>
      <c r="NUU3" s="995"/>
      <c r="NUV3" s="995"/>
      <c r="NUW3" s="995"/>
      <c r="NUX3" s="995"/>
      <c r="NUY3" s="995"/>
      <c r="NUZ3" s="995"/>
      <c r="NVA3" s="995"/>
      <c r="NVB3" s="995"/>
      <c r="NVC3" s="995"/>
      <c r="NVD3" s="995"/>
      <c r="NVE3" s="995"/>
      <c r="NVF3" s="995"/>
      <c r="NVG3" s="995"/>
      <c r="NVH3" s="995"/>
      <c r="NVI3" s="995"/>
      <c r="NVJ3" s="995"/>
      <c r="NVK3" s="995"/>
      <c r="NVL3" s="995"/>
      <c r="NVM3" s="995"/>
      <c r="NVN3" s="995"/>
      <c r="NVO3" s="995"/>
      <c r="NVP3" s="995"/>
      <c r="NVQ3" s="995"/>
      <c r="NVR3" s="995"/>
      <c r="NVS3" s="995"/>
      <c r="NVT3" s="995"/>
      <c r="NVU3" s="995"/>
      <c r="NVV3" s="995"/>
      <c r="NVW3" s="995"/>
      <c r="NVX3" s="995"/>
      <c r="NVY3" s="995"/>
      <c r="NVZ3" s="995"/>
      <c r="NWA3" s="995"/>
      <c r="NWB3" s="995"/>
      <c r="NWC3" s="995"/>
      <c r="NWD3" s="995"/>
      <c r="NWE3" s="995"/>
      <c r="NWF3" s="995"/>
      <c r="NWG3" s="995"/>
      <c r="NWH3" s="995"/>
      <c r="NWI3" s="995"/>
      <c r="NWJ3" s="995"/>
      <c r="NWK3" s="995"/>
      <c r="NWL3" s="995"/>
      <c r="NWM3" s="995"/>
      <c r="NWN3" s="995"/>
      <c r="NWO3" s="995"/>
      <c r="NWP3" s="995"/>
      <c r="NWQ3" s="995"/>
      <c r="NWR3" s="995"/>
      <c r="NWS3" s="995"/>
      <c r="NWT3" s="995"/>
      <c r="NWU3" s="995"/>
      <c r="NWV3" s="995"/>
      <c r="NWW3" s="995"/>
      <c r="NWX3" s="995"/>
      <c r="NWY3" s="995"/>
      <c r="NWZ3" s="995"/>
      <c r="NXA3" s="995"/>
      <c r="NXB3" s="995"/>
      <c r="NXC3" s="995"/>
      <c r="NXD3" s="995"/>
      <c r="NXE3" s="995"/>
      <c r="NXF3" s="995"/>
      <c r="NXG3" s="995"/>
      <c r="NXH3" s="995"/>
      <c r="NXI3" s="995"/>
      <c r="NXJ3" s="995"/>
      <c r="NXK3" s="995"/>
      <c r="NXL3" s="995"/>
      <c r="NXM3" s="995"/>
      <c r="NXN3" s="995"/>
      <c r="NXO3" s="995"/>
      <c r="NXP3" s="995"/>
      <c r="NXQ3" s="995"/>
      <c r="NXR3" s="995"/>
      <c r="NXS3" s="995"/>
      <c r="NXT3" s="995"/>
      <c r="NXU3" s="995"/>
      <c r="NXV3" s="995"/>
      <c r="NXW3" s="995"/>
      <c r="NXX3" s="995"/>
      <c r="NXY3" s="995"/>
      <c r="NXZ3" s="995"/>
      <c r="NYA3" s="995"/>
      <c r="NYB3" s="995"/>
      <c r="NYC3" s="995"/>
      <c r="NYD3" s="995"/>
      <c r="NYE3" s="995"/>
      <c r="NYF3" s="995"/>
      <c r="NYG3" s="995"/>
      <c r="NYH3" s="995"/>
      <c r="NYI3" s="995"/>
      <c r="NYJ3" s="995"/>
      <c r="NYK3" s="995"/>
      <c r="NYL3" s="995"/>
      <c r="NYM3" s="995"/>
      <c r="NYN3" s="995"/>
      <c r="NYO3" s="995"/>
      <c r="NYP3" s="995"/>
      <c r="NYQ3" s="995"/>
      <c r="NYR3" s="995"/>
      <c r="NYS3" s="995"/>
      <c r="NYT3" s="995"/>
      <c r="NYU3" s="995"/>
      <c r="NYV3" s="995"/>
      <c r="NYW3" s="995"/>
      <c r="NYX3" s="995"/>
      <c r="NYY3" s="995"/>
      <c r="NYZ3" s="995"/>
      <c r="NZA3" s="995"/>
      <c r="NZB3" s="995"/>
      <c r="NZC3" s="995"/>
      <c r="NZD3" s="995"/>
      <c r="NZE3" s="995"/>
      <c r="NZF3" s="995"/>
      <c r="NZG3" s="995"/>
      <c r="NZH3" s="995"/>
      <c r="NZI3" s="995"/>
      <c r="NZJ3" s="995"/>
      <c r="NZK3" s="995"/>
      <c r="NZL3" s="995"/>
      <c r="NZM3" s="995"/>
      <c r="NZN3" s="995"/>
      <c r="NZO3" s="995"/>
      <c r="NZP3" s="995"/>
      <c r="NZQ3" s="995"/>
      <c r="NZR3" s="995"/>
      <c r="NZS3" s="995"/>
      <c r="NZT3" s="995"/>
      <c r="NZU3" s="995"/>
      <c r="NZV3" s="995"/>
      <c r="NZW3" s="995"/>
      <c r="NZX3" s="995"/>
      <c r="NZY3" s="995"/>
      <c r="NZZ3" s="995"/>
      <c r="OAA3" s="995"/>
      <c r="OAB3" s="995"/>
      <c r="OAC3" s="995"/>
      <c r="OAD3" s="995"/>
      <c r="OAE3" s="995"/>
      <c r="OAF3" s="995"/>
      <c r="OAG3" s="995"/>
      <c r="OAH3" s="995"/>
      <c r="OAI3" s="995"/>
      <c r="OAJ3" s="995"/>
      <c r="OAK3" s="995"/>
      <c r="OAL3" s="995"/>
      <c r="OAM3" s="995"/>
      <c r="OAN3" s="995"/>
      <c r="OAO3" s="995"/>
      <c r="OAP3" s="995"/>
      <c r="OAQ3" s="995"/>
      <c r="OAR3" s="995"/>
      <c r="OAS3" s="995"/>
      <c r="OAT3" s="995"/>
      <c r="OAU3" s="995"/>
      <c r="OAV3" s="995"/>
      <c r="OAW3" s="995"/>
      <c r="OAX3" s="995"/>
      <c r="OAY3" s="995"/>
      <c r="OAZ3" s="995"/>
      <c r="OBA3" s="995"/>
      <c r="OBB3" s="995"/>
      <c r="OBC3" s="995"/>
      <c r="OBD3" s="995"/>
      <c r="OBE3" s="995"/>
      <c r="OBF3" s="995"/>
      <c r="OBG3" s="995"/>
      <c r="OBH3" s="995"/>
      <c r="OBI3" s="995"/>
      <c r="OBJ3" s="995"/>
      <c r="OBK3" s="995"/>
      <c r="OBL3" s="995"/>
      <c r="OBM3" s="995"/>
      <c r="OBN3" s="995"/>
      <c r="OBO3" s="995"/>
      <c r="OBP3" s="995"/>
      <c r="OBQ3" s="995"/>
      <c r="OBR3" s="995"/>
      <c r="OBS3" s="995"/>
      <c r="OBT3" s="995"/>
      <c r="OBU3" s="995"/>
      <c r="OBV3" s="995"/>
      <c r="OBW3" s="995"/>
      <c r="OBX3" s="995"/>
      <c r="OBY3" s="995"/>
      <c r="OBZ3" s="995"/>
      <c r="OCA3" s="995"/>
      <c r="OCB3" s="995"/>
      <c r="OCC3" s="995"/>
      <c r="OCD3" s="995"/>
      <c r="OCE3" s="995"/>
      <c r="OCF3" s="995"/>
      <c r="OCG3" s="995"/>
      <c r="OCH3" s="995"/>
      <c r="OCI3" s="995"/>
      <c r="OCJ3" s="995"/>
      <c r="OCK3" s="995"/>
      <c r="OCL3" s="995"/>
      <c r="OCM3" s="995"/>
      <c r="OCN3" s="995"/>
      <c r="OCO3" s="995"/>
      <c r="OCP3" s="995"/>
      <c r="OCQ3" s="995"/>
      <c r="OCR3" s="995"/>
      <c r="OCS3" s="995"/>
      <c r="OCT3" s="995"/>
      <c r="OCU3" s="995"/>
      <c r="OCV3" s="995"/>
      <c r="OCW3" s="995"/>
      <c r="OCX3" s="995"/>
      <c r="OCY3" s="995"/>
      <c r="OCZ3" s="995"/>
      <c r="ODA3" s="995"/>
      <c r="ODB3" s="995"/>
      <c r="ODC3" s="995"/>
      <c r="ODD3" s="995"/>
      <c r="ODE3" s="995"/>
      <c r="ODF3" s="995"/>
      <c r="ODG3" s="995"/>
      <c r="ODH3" s="995"/>
      <c r="ODI3" s="995"/>
      <c r="ODJ3" s="995"/>
      <c r="ODK3" s="995"/>
      <c r="ODL3" s="995"/>
      <c r="ODM3" s="995"/>
      <c r="ODN3" s="995"/>
      <c r="ODO3" s="995"/>
      <c r="ODP3" s="995"/>
      <c r="ODQ3" s="995"/>
      <c r="ODR3" s="995"/>
      <c r="ODS3" s="995"/>
      <c r="ODT3" s="995"/>
      <c r="ODU3" s="995"/>
      <c r="ODV3" s="995"/>
      <c r="ODW3" s="995"/>
      <c r="ODX3" s="995"/>
      <c r="ODY3" s="995"/>
      <c r="ODZ3" s="995"/>
      <c r="OEA3" s="995"/>
      <c r="OEB3" s="995"/>
      <c r="OEC3" s="995"/>
      <c r="OED3" s="995"/>
      <c r="OEE3" s="995"/>
      <c r="OEF3" s="995"/>
      <c r="OEG3" s="995"/>
      <c r="OEH3" s="995"/>
      <c r="OEI3" s="995"/>
      <c r="OEJ3" s="995"/>
      <c r="OEK3" s="995"/>
      <c r="OEL3" s="995"/>
      <c r="OEM3" s="995"/>
      <c r="OEN3" s="995"/>
      <c r="OEO3" s="995"/>
      <c r="OEP3" s="995"/>
      <c r="OEQ3" s="995"/>
      <c r="OER3" s="995"/>
      <c r="OES3" s="995"/>
      <c r="OET3" s="995"/>
      <c r="OEU3" s="995"/>
      <c r="OEV3" s="995"/>
      <c r="OEW3" s="995"/>
      <c r="OEX3" s="995"/>
      <c r="OEY3" s="995"/>
      <c r="OEZ3" s="995"/>
      <c r="OFA3" s="995"/>
      <c r="OFB3" s="995"/>
      <c r="OFC3" s="995"/>
      <c r="OFD3" s="995"/>
      <c r="OFE3" s="995"/>
      <c r="OFF3" s="995"/>
      <c r="OFG3" s="995"/>
      <c r="OFH3" s="995"/>
      <c r="OFI3" s="995"/>
      <c r="OFJ3" s="995"/>
      <c r="OFK3" s="995"/>
      <c r="OFL3" s="995"/>
      <c r="OFM3" s="995"/>
      <c r="OFN3" s="995"/>
      <c r="OFO3" s="995"/>
      <c r="OFP3" s="995"/>
      <c r="OFQ3" s="995"/>
      <c r="OFR3" s="995"/>
      <c r="OFS3" s="995"/>
      <c r="OFT3" s="995"/>
      <c r="OFU3" s="995"/>
      <c r="OFV3" s="995"/>
      <c r="OFW3" s="995"/>
      <c r="OFX3" s="995"/>
      <c r="OFY3" s="995"/>
      <c r="OFZ3" s="995"/>
      <c r="OGA3" s="995"/>
      <c r="OGB3" s="995"/>
      <c r="OGC3" s="995"/>
      <c r="OGD3" s="995"/>
      <c r="OGE3" s="995"/>
      <c r="OGF3" s="995"/>
      <c r="OGG3" s="995"/>
      <c r="OGH3" s="995"/>
      <c r="OGI3" s="995"/>
      <c r="OGJ3" s="995"/>
      <c r="OGK3" s="995"/>
      <c r="OGL3" s="995"/>
      <c r="OGM3" s="995"/>
      <c r="OGN3" s="995"/>
      <c r="OGO3" s="995"/>
      <c r="OGP3" s="995"/>
      <c r="OGQ3" s="995"/>
      <c r="OGR3" s="995"/>
      <c r="OGS3" s="995"/>
      <c r="OGT3" s="995"/>
      <c r="OGU3" s="995"/>
      <c r="OGV3" s="995"/>
      <c r="OGW3" s="995"/>
      <c r="OGX3" s="995"/>
      <c r="OGY3" s="995"/>
      <c r="OGZ3" s="995"/>
      <c r="OHA3" s="995"/>
      <c r="OHB3" s="995"/>
      <c r="OHC3" s="995"/>
      <c r="OHD3" s="995"/>
      <c r="OHE3" s="995"/>
      <c r="OHF3" s="995"/>
      <c r="OHG3" s="995"/>
      <c r="OHH3" s="995"/>
      <c r="OHI3" s="995"/>
      <c r="OHJ3" s="995"/>
      <c r="OHK3" s="995"/>
      <c r="OHL3" s="995"/>
      <c r="OHM3" s="995"/>
      <c r="OHN3" s="995"/>
      <c r="OHO3" s="995"/>
      <c r="OHP3" s="995"/>
      <c r="OHQ3" s="995"/>
      <c r="OHR3" s="995"/>
      <c r="OHS3" s="995"/>
      <c r="OHT3" s="995"/>
      <c r="OHU3" s="995"/>
      <c r="OHV3" s="995"/>
      <c r="OHW3" s="995"/>
      <c r="OHX3" s="995"/>
      <c r="OHY3" s="995"/>
      <c r="OHZ3" s="995"/>
      <c r="OIA3" s="995"/>
      <c r="OIB3" s="995"/>
      <c r="OIC3" s="995"/>
      <c r="OID3" s="995"/>
      <c r="OIE3" s="995"/>
      <c r="OIF3" s="995"/>
      <c r="OIG3" s="995"/>
      <c r="OIH3" s="995"/>
      <c r="OII3" s="995"/>
      <c r="OIJ3" s="995"/>
      <c r="OIK3" s="995"/>
      <c r="OIL3" s="995"/>
      <c r="OIM3" s="995"/>
      <c r="OIN3" s="995"/>
      <c r="OIO3" s="995"/>
      <c r="OIP3" s="995"/>
      <c r="OIQ3" s="995"/>
      <c r="OIR3" s="995"/>
      <c r="OIS3" s="995"/>
      <c r="OIT3" s="995"/>
      <c r="OIU3" s="995"/>
      <c r="OIV3" s="995"/>
      <c r="OIW3" s="995"/>
      <c r="OIX3" s="995"/>
      <c r="OIY3" s="995"/>
      <c r="OIZ3" s="995"/>
      <c r="OJA3" s="995"/>
      <c r="OJB3" s="995"/>
      <c r="OJC3" s="995"/>
      <c r="OJD3" s="995"/>
      <c r="OJE3" s="995"/>
      <c r="OJF3" s="995"/>
      <c r="OJG3" s="995"/>
      <c r="OJH3" s="995"/>
      <c r="OJI3" s="995"/>
      <c r="OJJ3" s="995"/>
      <c r="OJK3" s="995"/>
      <c r="OJL3" s="995"/>
      <c r="OJM3" s="995"/>
      <c r="OJN3" s="995"/>
      <c r="OJO3" s="995"/>
      <c r="OJP3" s="995"/>
      <c r="OJQ3" s="995"/>
      <c r="OJR3" s="995"/>
      <c r="OJS3" s="995"/>
      <c r="OJT3" s="995"/>
      <c r="OJU3" s="995"/>
      <c r="OJV3" s="995"/>
      <c r="OJW3" s="995"/>
      <c r="OJX3" s="995"/>
      <c r="OJY3" s="995"/>
      <c r="OJZ3" s="995"/>
      <c r="OKA3" s="995"/>
      <c r="OKB3" s="995"/>
      <c r="OKC3" s="995"/>
      <c r="OKD3" s="995"/>
      <c r="OKE3" s="995"/>
      <c r="OKF3" s="995"/>
      <c r="OKG3" s="995"/>
      <c r="OKH3" s="995"/>
      <c r="OKI3" s="995"/>
      <c r="OKJ3" s="995"/>
      <c r="OKK3" s="995"/>
      <c r="OKL3" s="995"/>
      <c r="OKM3" s="995"/>
      <c r="OKN3" s="995"/>
      <c r="OKO3" s="995"/>
      <c r="OKP3" s="995"/>
      <c r="OKQ3" s="995"/>
      <c r="OKR3" s="995"/>
      <c r="OKS3" s="995"/>
      <c r="OKT3" s="995"/>
      <c r="OKU3" s="995"/>
      <c r="OKV3" s="995"/>
      <c r="OKW3" s="995"/>
      <c r="OKX3" s="995"/>
      <c r="OKY3" s="995"/>
      <c r="OKZ3" s="995"/>
      <c r="OLA3" s="995"/>
      <c r="OLB3" s="995"/>
      <c r="OLC3" s="995"/>
      <c r="OLD3" s="995"/>
      <c r="OLE3" s="995"/>
      <c r="OLF3" s="995"/>
      <c r="OLG3" s="995"/>
      <c r="OLH3" s="995"/>
      <c r="OLI3" s="995"/>
      <c r="OLJ3" s="995"/>
      <c r="OLK3" s="995"/>
      <c r="OLL3" s="995"/>
      <c r="OLM3" s="995"/>
      <c r="OLN3" s="995"/>
      <c r="OLO3" s="995"/>
      <c r="OLP3" s="995"/>
      <c r="OLQ3" s="995"/>
      <c r="OLR3" s="995"/>
      <c r="OLS3" s="995"/>
      <c r="OLT3" s="995"/>
      <c r="OLU3" s="995"/>
      <c r="OLV3" s="995"/>
      <c r="OLW3" s="995"/>
      <c r="OLX3" s="995"/>
      <c r="OLY3" s="995"/>
      <c r="OLZ3" s="995"/>
      <c r="OMA3" s="995"/>
      <c r="OMB3" s="995"/>
      <c r="OMC3" s="995"/>
      <c r="OMD3" s="995"/>
      <c r="OME3" s="995"/>
      <c r="OMF3" s="995"/>
      <c r="OMG3" s="995"/>
      <c r="OMH3" s="995"/>
      <c r="OMI3" s="995"/>
      <c r="OMJ3" s="995"/>
      <c r="OMK3" s="995"/>
      <c r="OML3" s="995"/>
      <c r="OMM3" s="995"/>
      <c r="OMN3" s="995"/>
      <c r="OMO3" s="995"/>
      <c r="OMP3" s="995"/>
      <c r="OMQ3" s="995"/>
      <c r="OMR3" s="995"/>
      <c r="OMS3" s="995"/>
      <c r="OMT3" s="995"/>
      <c r="OMU3" s="995"/>
      <c r="OMV3" s="995"/>
      <c r="OMW3" s="995"/>
      <c r="OMX3" s="995"/>
      <c r="OMY3" s="995"/>
      <c r="OMZ3" s="995"/>
      <c r="ONA3" s="995"/>
      <c r="ONB3" s="995"/>
      <c r="ONC3" s="995"/>
      <c r="OND3" s="995"/>
      <c r="ONE3" s="995"/>
      <c r="ONF3" s="995"/>
      <c r="ONG3" s="995"/>
      <c r="ONH3" s="995"/>
      <c r="ONI3" s="995"/>
      <c r="ONJ3" s="995"/>
      <c r="ONK3" s="995"/>
      <c r="ONL3" s="995"/>
      <c r="ONM3" s="995"/>
      <c r="ONN3" s="995"/>
      <c r="ONO3" s="995"/>
      <c r="ONP3" s="995"/>
      <c r="ONQ3" s="995"/>
      <c r="ONR3" s="995"/>
      <c r="ONS3" s="995"/>
      <c r="ONT3" s="995"/>
      <c r="ONU3" s="995"/>
      <c r="ONV3" s="995"/>
      <c r="ONW3" s="995"/>
      <c r="ONX3" s="995"/>
      <c r="ONY3" s="995"/>
      <c r="ONZ3" s="995"/>
      <c r="OOA3" s="995"/>
      <c r="OOB3" s="995"/>
      <c r="OOC3" s="995"/>
      <c r="OOD3" s="995"/>
      <c r="OOE3" s="995"/>
      <c r="OOF3" s="995"/>
      <c r="OOG3" s="995"/>
      <c r="OOH3" s="995"/>
      <c r="OOI3" s="995"/>
      <c r="OOJ3" s="995"/>
      <c r="OOK3" s="995"/>
      <c r="OOL3" s="995"/>
      <c r="OOM3" s="995"/>
      <c r="OON3" s="995"/>
      <c r="OOO3" s="995"/>
      <c r="OOP3" s="995"/>
      <c r="OOQ3" s="995"/>
      <c r="OOR3" s="995"/>
      <c r="OOS3" s="995"/>
      <c r="OOT3" s="995"/>
      <c r="OOU3" s="995"/>
      <c r="OOV3" s="995"/>
      <c r="OOW3" s="995"/>
      <c r="OOX3" s="995"/>
      <c r="OOY3" s="995"/>
      <c r="OOZ3" s="995"/>
      <c r="OPA3" s="995"/>
      <c r="OPB3" s="995"/>
      <c r="OPC3" s="995"/>
      <c r="OPD3" s="995"/>
      <c r="OPE3" s="995"/>
      <c r="OPF3" s="995"/>
      <c r="OPG3" s="995"/>
      <c r="OPH3" s="995"/>
      <c r="OPI3" s="995"/>
      <c r="OPJ3" s="995"/>
      <c r="OPK3" s="995"/>
      <c r="OPL3" s="995"/>
      <c r="OPM3" s="995"/>
      <c r="OPN3" s="995"/>
      <c r="OPO3" s="995"/>
      <c r="OPP3" s="995"/>
      <c r="OPQ3" s="995"/>
      <c r="OPR3" s="995"/>
      <c r="OPS3" s="995"/>
      <c r="OPT3" s="995"/>
      <c r="OPU3" s="995"/>
      <c r="OPV3" s="995"/>
      <c r="OPW3" s="995"/>
      <c r="OPX3" s="995"/>
      <c r="OPY3" s="995"/>
      <c r="OPZ3" s="995"/>
      <c r="OQA3" s="995"/>
      <c r="OQB3" s="995"/>
      <c r="OQC3" s="995"/>
      <c r="OQD3" s="995"/>
      <c r="OQE3" s="995"/>
      <c r="OQF3" s="995"/>
      <c r="OQG3" s="995"/>
      <c r="OQH3" s="995"/>
      <c r="OQI3" s="995"/>
      <c r="OQJ3" s="995"/>
      <c r="OQK3" s="995"/>
      <c r="OQL3" s="995"/>
      <c r="OQM3" s="995"/>
      <c r="OQN3" s="995"/>
      <c r="OQO3" s="995"/>
      <c r="OQP3" s="995"/>
      <c r="OQQ3" s="995"/>
      <c r="OQR3" s="995"/>
      <c r="OQS3" s="995"/>
      <c r="OQT3" s="995"/>
      <c r="OQU3" s="995"/>
      <c r="OQV3" s="995"/>
      <c r="OQW3" s="995"/>
      <c r="OQX3" s="995"/>
      <c r="OQY3" s="995"/>
      <c r="OQZ3" s="995"/>
      <c r="ORA3" s="995"/>
      <c r="ORB3" s="995"/>
      <c r="ORC3" s="995"/>
      <c r="ORD3" s="995"/>
      <c r="ORE3" s="995"/>
      <c r="ORF3" s="995"/>
      <c r="ORG3" s="995"/>
      <c r="ORH3" s="995"/>
      <c r="ORI3" s="995"/>
      <c r="ORJ3" s="995"/>
      <c r="ORK3" s="995"/>
      <c r="ORL3" s="995"/>
      <c r="ORM3" s="995"/>
      <c r="ORN3" s="995"/>
      <c r="ORO3" s="995"/>
      <c r="ORP3" s="995"/>
      <c r="ORQ3" s="995"/>
      <c r="ORR3" s="995"/>
      <c r="ORS3" s="995"/>
      <c r="ORT3" s="995"/>
      <c r="ORU3" s="995"/>
      <c r="ORV3" s="995"/>
      <c r="ORW3" s="995"/>
      <c r="ORX3" s="995"/>
      <c r="ORY3" s="995"/>
      <c r="ORZ3" s="995"/>
      <c r="OSA3" s="995"/>
      <c r="OSB3" s="995"/>
      <c r="OSC3" s="995"/>
      <c r="OSD3" s="995"/>
      <c r="OSE3" s="995"/>
      <c r="OSF3" s="995"/>
      <c r="OSG3" s="995"/>
      <c r="OSH3" s="995"/>
      <c r="OSI3" s="995"/>
      <c r="OSJ3" s="995"/>
      <c r="OSK3" s="995"/>
      <c r="OSL3" s="995"/>
      <c r="OSM3" s="995"/>
      <c r="OSN3" s="995"/>
      <c r="OSO3" s="995"/>
      <c r="OSP3" s="995"/>
      <c r="OSQ3" s="995"/>
      <c r="OSR3" s="995"/>
      <c r="OSS3" s="995"/>
      <c r="OST3" s="995"/>
      <c r="OSU3" s="995"/>
      <c r="OSV3" s="995"/>
      <c r="OSW3" s="995"/>
      <c r="OSX3" s="995"/>
      <c r="OSY3" s="995"/>
      <c r="OSZ3" s="995"/>
      <c r="OTA3" s="995"/>
      <c r="OTB3" s="995"/>
      <c r="OTC3" s="995"/>
      <c r="OTD3" s="995"/>
      <c r="OTE3" s="995"/>
      <c r="OTF3" s="995"/>
      <c r="OTG3" s="995"/>
      <c r="OTH3" s="995"/>
      <c r="OTI3" s="995"/>
      <c r="OTJ3" s="995"/>
      <c r="OTK3" s="995"/>
      <c r="OTL3" s="995"/>
      <c r="OTM3" s="995"/>
      <c r="OTN3" s="995"/>
      <c r="OTO3" s="995"/>
      <c r="OTP3" s="995"/>
      <c r="OTQ3" s="995"/>
      <c r="OTR3" s="995"/>
      <c r="OTS3" s="995"/>
      <c r="OTT3" s="995"/>
      <c r="OTU3" s="995"/>
      <c r="OTV3" s="995"/>
      <c r="OTW3" s="995"/>
      <c r="OTX3" s="995"/>
      <c r="OTY3" s="995"/>
      <c r="OTZ3" s="995"/>
      <c r="OUA3" s="995"/>
      <c r="OUB3" s="995"/>
      <c r="OUC3" s="995"/>
      <c r="OUD3" s="995"/>
      <c r="OUE3" s="995"/>
      <c r="OUF3" s="995"/>
      <c r="OUG3" s="995"/>
      <c r="OUH3" s="995"/>
      <c r="OUI3" s="995"/>
      <c r="OUJ3" s="995"/>
      <c r="OUK3" s="995"/>
      <c r="OUL3" s="995"/>
      <c r="OUM3" s="995"/>
      <c r="OUN3" s="995"/>
      <c r="OUO3" s="995"/>
      <c r="OUP3" s="995"/>
      <c r="OUQ3" s="995"/>
      <c r="OUR3" s="995"/>
      <c r="OUS3" s="995"/>
      <c r="OUT3" s="995"/>
      <c r="OUU3" s="995"/>
      <c r="OUV3" s="995"/>
      <c r="OUW3" s="995"/>
      <c r="OUX3" s="995"/>
      <c r="OUY3" s="995"/>
      <c r="OUZ3" s="995"/>
      <c r="OVA3" s="995"/>
      <c r="OVB3" s="995"/>
      <c r="OVC3" s="995"/>
      <c r="OVD3" s="995"/>
      <c r="OVE3" s="995"/>
      <c r="OVF3" s="995"/>
      <c r="OVG3" s="995"/>
      <c r="OVH3" s="995"/>
      <c r="OVI3" s="995"/>
      <c r="OVJ3" s="995"/>
      <c r="OVK3" s="995"/>
      <c r="OVL3" s="995"/>
      <c r="OVM3" s="995"/>
      <c r="OVN3" s="995"/>
      <c r="OVO3" s="995"/>
      <c r="OVP3" s="995"/>
      <c r="OVQ3" s="995"/>
      <c r="OVR3" s="995"/>
      <c r="OVS3" s="995"/>
      <c r="OVT3" s="995"/>
      <c r="OVU3" s="995"/>
      <c r="OVV3" s="995"/>
      <c r="OVW3" s="995"/>
      <c r="OVX3" s="995"/>
      <c r="OVY3" s="995"/>
      <c r="OVZ3" s="995"/>
      <c r="OWA3" s="995"/>
      <c r="OWB3" s="995"/>
      <c r="OWC3" s="995"/>
      <c r="OWD3" s="995"/>
      <c r="OWE3" s="995"/>
      <c r="OWF3" s="995"/>
      <c r="OWG3" s="995"/>
      <c r="OWH3" s="995"/>
      <c r="OWI3" s="995"/>
      <c r="OWJ3" s="995"/>
      <c r="OWK3" s="995"/>
      <c r="OWL3" s="995"/>
      <c r="OWM3" s="995"/>
      <c r="OWN3" s="995"/>
      <c r="OWO3" s="995"/>
      <c r="OWP3" s="995"/>
      <c r="OWQ3" s="995"/>
      <c r="OWR3" s="995"/>
      <c r="OWS3" s="995"/>
      <c r="OWT3" s="995"/>
      <c r="OWU3" s="995"/>
      <c r="OWV3" s="995"/>
      <c r="OWW3" s="995"/>
      <c r="OWX3" s="995"/>
      <c r="OWY3" s="995"/>
      <c r="OWZ3" s="995"/>
      <c r="OXA3" s="995"/>
      <c r="OXB3" s="995"/>
      <c r="OXC3" s="995"/>
      <c r="OXD3" s="995"/>
      <c r="OXE3" s="995"/>
      <c r="OXF3" s="995"/>
      <c r="OXG3" s="995"/>
      <c r="OXH3" s="995"/>
      <c r="OXI3" s="995"/>
      <c r="OXJ3" s="995"/>
      <c r="OXK3" s="995"/>
      <c r="OXL3" s="995"/>
      <c r="OXM3" s="995"/>
      <c r="OXN3" s="995"/>
      <c r="OXO3" s="995"/>
      <c r="OXP3" s="995"/>
      <c r="OXQ3" s="995"/>
      <c r="OXR3" s="995"/>
      <c r="OXS3" s="995"/>
      <c r="OXT3" s="995"/>
      <c r="OXU3" s="995"/>
      <c r="OXV3" s="995"/>
      <c r="OXW3" s="995"/>
      <c r="OXX3" s="995"/>
      <c r="OXY3" s="995"/>
      <c r="OXZ3" s="995"/>
      <c r="OYA3" s="995"/>
      <c r="OYB3" s="995"/>
      <c r="OYC3" s="995"/>
      <c r="OYD3" s="995"/>
      <c r="OYE3" s="995"/>
      <c r="OYF3" s="995"/>
      <c r="OYG3" s="995"/>
      <c r="OYH3" s="995"/>
      <c r="OYI3" s="995"/>
      <c r="OYJ3" s="995"/>
      <c r="OYK3" s="995"/>
      <c r="OYL3" s="995"/>
      <c r="OYM3" s="995"/>
      <c r="OYN3" s="995"/>
      <c r="OYO3" s="995"/>
      <c r="OYP3" s="995"/>
      <c r="OYQ3" s="995"/>
      <c r="OYR3" s="995"/>
      <c r="OYS3" s="995"/>
      <c r="OYT3" s="995"/>
      <c r="OYU3" s="995"/>
      <c r="OYV3" s="995"/>
      <c r="OYW3" s="995"/>
      <c r="OYX3" s="995"/>
      <c r="OYY3" s="995"/>
      <c r="OYZ3" s="995"/>
      <c r="OZA3" s="995"/>
      <c r="OZB3" s="995"/>
      <c r="OZC3" s="995"/>
      <c r="OZD3" s="995"/>
      <c r="OZE3" s="995"/>
      <c r="OZF3" s="995"/>
      <c r="OZG3" s="995"/>
      <c r="OZH3" s="995"/>
      <c r="OZI3" s="995"/>
      <c r="OZJ3" s="995"/>
      <c r="OZK3" s="995"/>
      <c r="OZL3" s="995"/>
      <c r="OZM3" s="995"/>
      <c r="OZN3" s="995"/>
      <c r="OZO3" s="995"/>
      <c r="OZP3" s="995"/>
      <c r="OZQ3" s="995"/>
      <c r="OZR3" s="995"/>
      <c r="OZS3" s="995"/>
      <c r="OZT3" s="995"/>
      <c r="OZU3" s="995"/>
      <c r="OZV3" s="995"/>
      <c r="OZW3" s="995"/>
      <c r="OZX3" s="995"/>
      <c r="OZY3" s="995"/>
      <c r="OZZ3" s="995"/>
      <c r="PAA3" s="995"/>
      <c r="PAB3" s="995"/>
      <c r="PAC3" s="995"/>
      <c r="PAD3" s="995"/>
      <c r="PAE3" s="995"/>
      <c r="PAF3" s="995"/>
      <c r="PAG3" s="995"/>
      <c r="PAH3" s="995"/>
      <c r="PAI3" s="995"/>
      <c r="PAJ3" s="995"/>
      <c r="PAK3" s="995"/>
      <c r="PAL3" s="995"/>
      <c r="PAM3" s="995"/>
      <c r="PAN3" s="995"/>
      <c r="PAO3" s="995"/>
      <c r="PAP3" s="995"/>
      <c r="PAQ3" s="995"/>
      <c r="PAR3" s="995"/>
      <c r="PAS3" s="995"/>
      <c r="PAT3" s="995"/>
      <c r="PAU3" s="995"/>
      <c r="PAV3" s="995"/>
      <c r="PAW3" s="995"/>
      <c r="PAX3" s="995"/>
      <c r="PAY3" s="995"/>
      <c r="PAZ3" s="995"/>
      <c r="PBA3" s="995"/>
      <c r="PBB3" s="995"/>
      <c r="PBC3" s="995"/>
      <c r="PBD3" s="995"/>
      <c r="PBE3" s="995"/>
      <c r="PBF3" s="995"/>
      <c r="PBG3" s="995"/>
      <c r="PBH3" s="995"/>
      <c r="PBI3" s="995"/>
      <c r="PBJ3" s="995"/>
      <c r="PBK3" s="995"/>
      <c r="PBL3" s="995"/>
      <c r="PBM3" s="995"/>
      <c r="PBN3" s="995"/>
      <c r="PBO3" s="995"/>
      <c r="PBP3" s="995"/>
      <c r="PBQ3" s="995"/>
      <c r="PBR3" s="995"/>
      <c r="PBS3" s="995"/>
      <c r="PBT3" s="995"/>
      <c r="PBU3" s="995"/>
      <c r="PBV3" s="995"/>
      <c r="PBW3" s="995"/>
      <c r="PBX3" s="995"/>
      <c r="PBY3" s="995"/>
      <c r="PBZ3" s="995"/>
      <c r="PCA3" s="995"/>
      <c r="PCB3" s="995"/>
      <c r="PCC3" s="995"/>
      <c r="PCD3" s="995"/>
      <c r="PCE3" s="995"/>
      <c r="PCF3" s="995"/>
      <c r="PCG3" s="995"/>
      <c r="PCH3" s="995"/>
      <c r="PCI3" s="995"/>
      <c r="PCJ3" s="995"/>
      <c r="PCK3" s="995"/>
      <c r="PCL3" s="995"/>
      <c r="PCM3" s="995"/>
      <c r="PCN3" s="995"/>
      <c r="PCO3" s="995"/>
      <c r="PCP3" s="995"/>
      <c r="PCQ3" s="995"/>
      <c r="PCR3" s="995"/>
      <c r="PCS3" s="995"/>
      <c r="PCT3" s="995"/>
      <c r="PCU3" s="995"/>
      <c r="PCV3" s="995"/>
      <c r="PCW3" s="995"/>
      <c r="PCX3" s="995"/>
      <c r="PCY3" s="995"/>
      <c r="PCZ3" s="995"/>
      <c r="PDA3" s="995"/>
      <c r="PDB3" s="995"/>
      <c r="PDC3" s="995"/>
      <c r="PDD3" s="995"/>
      <c r="PDE3" s="995"/>
      <c r="PDF3" s="995"/>
      <c r="PDG3" s="995"/>
      <c r="PDH3" s="995"/>
      <c r="PDI3" s="995"/>
      <c r="PDJ3" s="995"/>
      <c r="PDK3" s="995"/>
      <c r="PDL3" s="995"/>
      <c r="PDM3" s="995"/>
      <c r="PDN3" s="995"/>
      <c r="PDO3" s="995"/>
      <c r="PDP3" s="995"/>
      <c r="PDQ3" s="995"/>
      <c r="PDR3" s="995"/>
      <c r="PDS3" s="995"/>
      <c r="PDT3" s="995"/>
      <c r="PDU3" s="995"/>
      <c r="PDV3" s="995"/>
      <c r="PDW3" s="995"/>
      <c r="PDX3" s="995"/>
      <c r="PDY3" s="995"/>
      <c r="PDZ3" s="995"/>
      <c r="PEA3" s="995"/>
      <c r="PEB3" s="995"/>
      <c r="PEC3" s="995"/>
      <c r="PED3" s="995"/>
      <c r="PEE3" s="995"/>
      <c r="PEF3" s="995"/>
      <c r="PEG3" s="995"/>
      <c r="PEH3" s="995"/>
      <c r="PEI3" s="995"/>
      <c r="PEJ3" s="995"/>
      <c r="PEK3" s="995"/>
      <c r="PEL3" s="995"/>
      <c r="PEM3" s="995"/>
      <c r="PEN3" s="995"/>
      <c r="PEO3" s="995"/>
      <c r="PEP3" s="995"/>
      <c r="PEQ3" s="995"/>
      <c r="PER3" s="995"/>
      <c r="PES3" s="995"/>
      <c r="PET3" s="995"/>
      <c r="PEU3" s="995"/>
      <c r="PEV3" s="995"/>
      <c r="PEW3" s="995"/>
      <c r="PEX3" s="995"/>
      <c r="PEY3" s="995"/>
      <c r="PEZ3" s="995"/>
      <c r="PFA3" s="995"/>
      <c r="PFB3" s="995"/>
      <c r="PFC3" s="995"/>
      <c r="PFD3" s="995"/>
      <c r="PFE3" s="995"/>
      <c r="PFF3" s="995"/>
      <c r="PFG3" s="995"/>
      <c r="PFH3" s="995"/>
      <c r="PFI3" s="995"/>
      <c r="PFJ3" s="995"/>
      <c r="PFK3" s="995"/>
      <c r="PFL3" s="995"/>
      <c r="PFM3" s="995"/>
      <c r="PFN3" s="995"/>
      <c r="PFO3" s="995"/>
      <c r="PFP3" s="995"/>
      <c r="PFQ3" s="995"/>
      <c r="PFR3" s="995"/>
      <c r="PFS3" s="995"/>
      <c r="PFT3" s="995"/>
      <c r="PFU3" s="995"/>
      <c r="PFV3" s="995"/>
      <c r="PFW3" s="995"/>
      <c r="PFX3" s="995"/>
      <c r="PFY3" s="995"/>
      <c r="PFZ3" s="995"/>
      <c r="PGA3" s="995"/>
      <c r="PGB3" s="995"/>
      <c r="PGC3" s="995"/>
      <c r="PGD3" s="995"/>
      <c r="PGE3" s="995"/>
      <c r="PGF3" s="995"/>
      <c r="PGG3" s="995"/>
      <c r="PGH3" s="995"/>
      <c r="PGI3" s="995"/>
      <c r="PGJ3" s="995"/>
      <c r="PGK3" s="995"/>
      <c r="PGL3" s="995"/>
      <c r="PGM3" s="995"/>
      <c r="PGN3" s="995"/>
      <c r="PGO3" s="995"/>
      <c r="PGP3" s="995"/>
      <c r="PGQ3" s="995"/>
      <c r="PGR3" s="995"/>
      <c r="PGS3" s="995"/>
      <c r="PGT3" s="995"/>
      <c r="PGU3" s="995"/>
      <c r="PGV3" s="995"/>
      <c r="PGW3" s="995"/>
      <c r="PGX3" s="995"/>
      <c r="PGY3" s="995"/>
      <c r="PGZ3" s="995"/>
      <c r="PHA3" s="995"/>
      <c r="PHB3" s="995"/>
      <c r="PHC3" s="995"/>
      <c r="PHD3" s="995"/>
      <c r="PHE3" s="995"/>
      <c r="PHF3" s="995"/>
      <c r="PHG3" s="995"/>
      <c r="PHH3" s="995"/>
      <c r="PHI3" s="995"/>
      <c r="PHJ3" s="995"/>
      <c r="PHK3" s="995"/>
      <c r="PHL3" s="995"/>
      <c r="PHM3" s="995"/>
      <c r="PHN3" s="995"/>
      <c r="PHO3" s="995"/>
      <c r="PHP3" s="995"/>
      <c r="PHQ3" s="995"/>
      <c r="PHR3" s="995"/>
      <c r="PHS3" s="995"/>
      <c r="PHT3" s="995"/>
      <c r="PHU3" s="995"/>
      <c r="PHV3" s="995"/>
      <c r="PHW3" s="995"/>
      <c r="PHX3" s="995"/>
      <c r="PHY3" s="995"/>
      <c r="PHZ3" s="995"/>
      <c r="PIA3" s="995"/>
      <c r="PIB3" s="995"/>
      <c r="PIC3" s="995"/>
      <c r="PID3" s="995"/>
      <c r="PIE3" s="995"/>
      <c r="PIF3" s="995"/>
      <c r="PIG3" s="995"/>
      <c r="PIH3" s="995"/>
      <c r="PII3" s="995"/>
      <c r="PIJ3" s="995"/>
      <c r="PIK3" s="995"/>
      <c r="PIL3" s="995"/>
      <c r="PIM3" s="995"/>
      <c r="PIN3" s="995"/>
      <c r="PIO3" s="995"/>
      <c r="PIP3" s="995"/>
      <c r="PIQ3" s="995"/>
      <c r="PIR3" s="995"/>
      <c r="PIS3" s="995"/>
      <c r="PIT3" s="995"/>
      <c r="PIU3" s="995"/>
      <c r="PIV3" s="995"/>
      <c r="PIW3" s="995"/>
      <c r="PIX3" s="995"/>
      <c r="PIY3" s="995"/>
      <c r="PIZ3" s="995"/>
      <c r="PJA3" s="995"/>
      <c r="PJB3" s="995"/>
      <c r="PJC3" s="995"/>
      <c r="PJD3" s="995"/>
      <c r="PJE3" s="995"/>
      <c r="PJF3" s="995"/>
      <c r="PJG3" s="995"/>
      <c r="PJH3" s="995"/>
      <c r="PJI3" s="995"/>
      <c r="PJJ3" s="995"/>
      <c r="PJK3" s="995"/>
      <c r="PJL3" s="995"/>
      <c r="PJM3" s="995"/>
      <c r="PJN3" s="995"/>
      <c r="PJO3" s="995"/>
      <c r="PJP3" s="995"/>
      <c r="PJQ3" s="995"/>
      <c r="PJR3" s="995"/>
      <c r="PJS3" s="995"/>
      <c r="PJT3" s="995"/>
      <c r="PJU3" s="995"/>
      <c r="PJV3" s="995"/>
      <c r="PJW3" s="995"/>
      <c r="PJX3" s="995"/>
      <c r="PJY3" s="995"/>
      <c r="PJZ3" s="995"/>
      <c r="PKA3" s="995"/>
      <c r="PKB3" s="995"/>
      <c r="PKC3" s="995"/>
      <c r="PKD3" s="995"/>
      <c r="PKE3" s="995"/>
      <c r="PKF3" s="995"/>
      <c r="PKG3" s="995"/>
      <c r="PKH3" s="995"/>
      <c r="PKI3" s="995"/>
      <c r="PKJ3" s="995"/>
      <c r="PKK3" s="995"/>
      <c r="PKL3" s="995"/>
      <c r="PKM3" s="995"/>
      <c r="PKN3" s="995"/>
      <c r="PKO3" s="995"/>
      <c r="PKP3" s="995"/>
      <c r="PKQ3" s="995"/>
      <c r="PKR3" s="995"/>
      <c r="PKS3" s="995"/>
      <c r="PKT3" s="995"/>
      <c r="PKU3" s="995"/>
      <c r="PKV3" s="995"/>
      <c r="PKW3" s="995"/>
      <c r="PKX3" s="995"/>
      <c r="PKY3" s="995"/>
      <c r="PKZ3" s="995"/>
      <c r="PLA3" s="995"/>
      <c r="PLB3" s="995"/>
      <c r="PLC3" s="995"/>
      <c r="PLD3" s="995"/>
      <c r="PLE3" s="995"/>
      <c r="PLF3" s="995"/>
      <c r="PLG3" s="995"/>
      <c r="PLH3" s="995"/>
      <c r="PLI3" s="995"/>
      <c r="PLJ3" s="995"/>
      <c r="PLK3" s="995"/>
      <c r="PLL3" s="995"/>
      <c r="PLM3" s="995"/>
      <c r="PLN3" s="995"/>
      <c r="PLO3" s="995"/>
      <c r="PLP3" s="995"/>
      <c r="PLQ3" s="995"/>
      <c r="PLR3" s="995"/>
      <c r="PLS3" s="995"/>
      <c r="PLT3" s="995"/>
      <c r="PLU3" s="995"/>
      <c r="PLV3" s="995"/>
      <c r="PLW3" s="995"/>
      <c r="PLX3" s="995"/>
      <c r="PLY3" s="995"/>
      <c r="PLZ3" s="995"/>
      <c r="PMA3" s="995"/>
      <c r="PMB3" s="995"/>
      <c r="PMC3" s="995"/>
      <c r="PMD3" s="995"/>
      <c r="PME3" s="995"/>
      <c r="PMF3" s="995"/>
      <c r="PMG3" s="995"/>
      <c r="PMH3" s="995"/>
      <c r="PMI3" s="995"/>
      <c r="PMJ3" s="995"/>
      <c r="PMK3" s="995"/>
      <c r="PML3" s="995"/>
      <c r="PMM3" s="995"/>
      <c r="PMN3" s="995"/>
      <c r="PMO3" s="995"/>
      <c r="PMP3" s="995"/>
      <c r="PMQ3" s="995"/>
      <c r="PMR3" s="995"/>
      <c r="PMS3" s="995"/>
      <c r="PMT3" s="995"/>
      <c r="PMU3" s="995"/>
      <c r="PMV3" s="995"/>
      <c r="PMW3" s="995"/>
      <c r="PMX3" s="995"/>
      <c r="PMY3" s="995"/>
      <c r="PMZ3" s="995"/>
      <c r="PNA3" s="995"/>
      <c r="PNB3" s="995"/>
      <c r="PNC3" s="995"/>
      <c r="PND3" s="995"/>
      <c r="PNE3" s="995"/>
      <c r="PNF3" s="995"/>
      <c r="PNG3" s="995"/>
      <c r="PNH3" s="995"/>
      <c r="PNI3" s="995"/>
      <c r="PNJ3" s="995"/>
      <c r="PNK3" s="995"/>
      <c r="PNL3" s="995"/>
      <c r="PNM3" s="995"/>
      <c r="PNN3" s="995"/>
      <c r="PNO3" s="995"/>
      <c r="PNP3" s="995"/>
      <c r="PNQ3" s="995"/>
      <c r="PNR3" s="995"/>
      <c r="PNS3" s="995"/>
      <c r="PNT3" s="995"/>
      <c r="PNU3" s="995"/>
      <c r="PNV3" s="995"/>
      <c r="PNW3" s="995"/>
      <c r="PNX3" s="995"/>
      <c r="PNY3" s="995"/>
      <c r="PNZ3" s="995"/>
      <c r="POA3" s="995"/>
      <c r="POB3" s="995"/>
      <c r="POC3" s="995"/>
      <c r="POD3" s="995"/>
      <c r="POE3" s="995"/>
      <c r="POF3" s="995"/>
      <c r="POG3" s="995"/>
      <c r="POH3" s="995"/>
      <c r="POI3" s="995"/>
      <c r="POJ3" s="995"/>
      <c r="POK3" s="995"/>
      <c r="POL3" s="995"/>
      <c r="POM3" s="995"/>
      <c r="PON3" s="995"/>
      <c r="POO3" s="995"/>
      <c r="POP3" s="995"/>
      <c r="POQ3" s="995"/>
      <c r="POR3" s="995"/>
      <c r="POS3" s="995"/>
      <c r="POT3" s="995"/>
      <c r="POU3" s="995"/>
      <c r="POV3" s="995"/>
      <c r="POW3" s="995"/>
      <c r="POX3" s="995"/>
      <c r="POY3" s="995"/>
      <c r="POZ3" s="995"/>
      <c r="PPA3" s="995"/>
      <c r="PPB3" s="995"/>
      <c r="PPC3" s="995"/>
      <c r="PPD3" s="995"/>
      <c r="PPE3" s="995"/>
      <c r="PPF3" s="995"/>
      <c r="PPG3" s="995"/>
      <c r="PPH3" s="995"/>
      <c r="PPI3" s="995"/>
      <c r="PPJ3" s="995"/>
      <c r="PPK3" s="995"/>
      <c r="PPL3" s="995"/>
      <c r="PPM3" s="995"/>
      <c r="PPN3" s="995"/>
      <c r="PPO3" s="995"/>
      <c r="PPP3" s="995"/>
      <c r="PPQ3" s="995"/>
      <c r="PPR3" s="995"/>
      <c r="PPS3" s="995"/>
      <c r="PPT3" s="995"/>
      <c r="PPU3" s="995"/>
      <c r="PPV3" s="995"/>
      <c r="PPW3" s="995"/>
      <c r="PPX3" s="995"/>
      <c r="PPY3" s="995"/>
      <c r="PPZ3" s="995"/>
      <c r="PQA3" s="995"/>
      <c r="PQB3" s="995"/>
      <c r="PQC3" s="995"/>
      <c r="PQD3" s="995"/>
      <c r="PQE3" s="995"/>
      <c r="PQF3" s="995"/>
      <c r="PQG3" s="995"/>
      <c r="PQH3" s="995"/>
      <c r="PQI3" s="995"/>
      <c r="PQJ3" s="995"/>
      <c r="PQK3" s="995"/>
      <c r="PQL3" s="995"/>
      <c r="PQM3" s="995"/>
      <c r="PQN3" s="995"/>
      <c r="PQO3" s="995"/>
      <c r="PQP3" s="995"/>
      <c r="PQQ3" s="995"/>
      <c r="PQR3" s="995"/>
      <c r="PQS3" s="995"/>
      <c r="PQT3" s="995"/>
      <c r="PQU3" s="995"/>
      <c r="PQV3" s="995"/>
      <c r="PQW3" s="995"/>
      <c r="PQX3" s="995"/>
      <c r="PQY3" s="995"/>
      <c r="PQZ3" s="995"/>
      <c r="PRA3" s="995"/>
      <c r="PRB3" s="995"/>
      <c r="PRC3" s="995"/>
      <c r="PRD3" s="995"/>
      <c r="PRE3" s="995"/>
      <c r="PRF3" s="995"/>
      <c r="PRG3" s="995"/>
      <c r="PRH3" s="995"/>
      <c r="PRI3" s="995"/>
      <c r="PRJ3" s="995"/>
      <c r="PRK3" s="995"/>
      <c r="PRL3" s="995"/>
      <c r="PRM3" s="995"/>
      <c r="PRN3" s="995"/>
      <c r="PRO3" s="995"/>
      <c r="PRP3" s="995"/>
      <c r="PRQ3" s="995"/>
      <c r="PRR3" s="995"/>
      <c r="PRS3" s="995"/>
      <c r="PRT3" s="995"/>
      <c r="PRU3" s="995"/>
      <c r="PRV3" s="995"/>
      <c r="PRW3" s="995"/>
      <c r="PRX3" s="995"/>
      <c r="PRY3" s="995"/>
      <c r="PRZ3" s="995"/>
      <c r="PSA3" s="995"/>
      <c r="PSB3" s="995"/>
      <c r="PSC3" s="995"/>
      <c r="PSD3" s="995"/>
      <c r="PSE3" s="995"/>
      <c r="PSF3" s="995"/>
      <c r="PSG3" s="995"/>
      <c r="PSH3" s="995"/>
      <c r="PSI3" s="995"/>
      <c r="PSJ3" s="995"/>
      <c r="PSK3" s="995"/>
      <c r="PSL3" s="995"/>
      <c r="PSM3" s="995"/>
      <c r="PSN3" s="995"/>
      <c r="PSO3" s="995"/>
      <c r="PSP3" s="995"/>
      <c r="PSQ3" s="995"/>
      <c r="PSR3" s="995"/>
      <c r="PSS3" s="995"/>
      <c r="PST3" s="995"/>
      <c r="PSU3" s="995"/>
      <c r="PSV3" s="995"/>
      <c r="PSW3" s="995"/>
      <c r="PSX3" s="995"/>
      <c r="PSY3" s="995"/>
      <c r="PSZ3" s="995"/>
      <c r="PTA3" s="995"/>
      <c r="PTB3" s="995"/>
      <c r="PTC3" s="995"/>
      <c r="PTD3" s="995"/>
      <c r="PTE3" s="995"/>
      <c r="PTF3" s="995"/>
      <c r="PTG3" s="995"/>
      <c r="PTH3" s="995"/>
      <c r="PTI3" s="995"/>
      <c r="PTJ3" s="995"/>
      <c r="PTK3" s="995"/>
      <c r="PTL3" s="995"/>
      <c r="PTM3" s="995"/>
      <c r="PTN3" s="995"/>
      <c r="PTO3" s="995"/>
      <c r="PTP3" s="995"/>
      <c r="PTQ3" s="995"/>
      <c r="PTR3" s="995"/>
      <c r="PTS3" s="995"/>
      <c r="PTT3" s="995"/>
      <c r="PTU3" s="995"/>
      <c r="PTV3" s="995"/>
      <c r="PTW3" s="995"/>
      <c r="PTX3" s="995"/>
      <c r="PTY3" s="995"/>
      <c r="PTZ3" s="995"/>
      <c r="PUA3" s="995"/>
      <c r="PUB3" s="995"/>
      <c r="PUC3" s="995"/>
      <c r="PUD3" s="995"/>
      <c r="PUE3" s="995"/>
      <c r="PUF3" s="995"/>
      <c r="PUG3" s="995"/>
      <c r="PUH3" s="995"/>
      <c r="PUI3" s="995"/>
      <c r="PUJ3" s="995"/>
      <c r="PUK3" s="995"/>
      <c r="PUL3" s="995"/>
      <c r="PUM3" s="995"/>
      <c r="PUN3" s="995"/>
      <c r="PUO3" s="995"/>
      <c r="PUP3" s="995"/>
      <c r="PUQ3" s="995"/>
      <c r="PUR3" s="995"/>
      <c r="PUS3" s="995"/>
      <c r="PUT3" s="995"/>
      <c r="PUU3" s="995"/>
      <c r="PUV3" s="995"/>
      <c r="PUW3" s="995"/>
      <c r="PUX3" s="995"/>
      <c r="PUY3" s="995"/>
      <c r="PUZ3" s="995"/>
      <c r="PVA3" s="995"/>
      <c r="PVB3" s="995"/>
      <c r="PVC3" s="995"/>
      <c r="PVD3" s="995"/>
      <c r="PVE3" s="995"/>
      <c r="PVF3" s="995"/>
      <c r="PVG3" s="995"/>
      <c r="PVH3" s="995"/>
      <c r="PVI3" s="995"/>
      <c r="PVJ3" s="995"/>
      <c r="PVK3" s="995"/>
      <c r="PVL3" s="995"/>
      <c r="PVM3" s="995"/>
      <c r="PVN3" s="995"/>
      <c r="PVO3" s="995"/>
      <c r="PVP3" s="995"/>
      <c r="PVQ3" s="995"/>
      <c r="PVR3" s="995"/>
      <c r="PVS3" s="995"/>
      <c r="PVT3" s="995"/>
      <c r="PVU3" s="995"/>
      <c r="PVV3" s="995"/>
      <c r="PVW3" s="995"/>
      <c r="PVX3" s="995"/>
      <c r="PVY3" s="995"/>
      <c r="PVZ3" s="995"/>
      <c r="PWA3" s="995"/>
      <c r="PWB3" s="995"/>
      <c r="PWC3" s="995"/>
      <c r="PWD3" s="995"/>
      <c r="PWE3" s="995"/>
      <c r="PWF3" s="995"/>
      <c r="PWG3" s="995"/>
      <c r="PWH3" s="995"/>
      <c r="PWI3" s="995"/>
      <c r="PWJ3" s="995"/>
      <c r="PWK3" s="995"/>
      <c r="PWL3" s="995"/>
      <c r="PWM3" s="995"/>
      <c r="PWN3" s="995"/>
      <c r="PWO3" s="995"/>
      <c r="PWP3" s="995"/>
      <c r="PWQ3" s="995"/>
      <c r="PWR3" s="995"/>
      <c r="PWS3" s="995"/>
      <c r="PWT3" s="995"/>
      <c r="PWU3" s="995"/>
      <c r="PWV3" s="995"/>
      <c r="PWW3" s="995"/>
      <c r="PWX3" s="995"/>
      <c r="PWY3" s="995"/>
      <c r="PWZ3" s="995"/>
      <c r="PXA3" s="995"/>
      <c r="PXB3" s="995"/>
      <c r="PXC3" s="995"/>
      <c r="PXD3" s="995"/>
      <c r="PXE3" s="995"/>
      <c r="PXF3" s="995"/>
      <c r="PXG3" s="995"/>
      <c r="PXH3" s="995"/>
      <c r="PXI3" s="995"/>
      <c r="PXJ3" s="995"/>
      <c r="PXK3" s="995"/>
      <c r="PXL3" s="995"/>
      <c r="PXM3" s="995"/>
      <c r="PXN3" s="995"/>
      <c r="PXO3" s="995"/>
      <c r="PXP3" s="995"/>
      <c r="PXQ3" s="995"/>
      <c r="PXR3" s="995"/>
      <c r="PXS3" s="995"/>
      <c r="PXT3" s="995"/>
      <c r="PXU3" s="995"/>
      <c r="PXV3" s="995"/>
      <c r="PXW3" s="995"/>
      <c r="PXX3" s="995"/>
      <c r="PXY3" s="995"/>
      <c r="PXZ3" s="995"/>
      <c r="PYA3" s="995"/>
      <c r="PYB3" s="995"/>
      <c r="PYC3" s="995"/>
      <c r="PYD3" s="995"/>
      <c r="PYE3" s="995"/>
      <c r="PYF3" s="995"/>
      <c r="PYG3" s="995"/>
      <c r="PYH3" s="995"/>
      <c r="PYI3" s="995"/>
      <c r="PYJ3" s="995"/>
      <c r="PYK3" s="995"/>
      <c r="PYL3" s="995"/>
      <c r="PYM3" s="995"/>
      <c r="PYN3" s="995"/>
      <c r="PYO3" s="995"/>
      <c r="PYP3" s="995"/>
      <c r="PYQ3" s="995"/>
      <c r="PYR3" s="995"/>
      <c r="PYS3" s="995"/>
      <c r="PYT3" s="995"/>
      <c r="PYU3" s="995"/>
      <c r="PYV3" s="995"/>
      <c r="PYW3" s="995"/>
      <c r="PYX3" s="995"/>
      <c r="PYY3" s="995"/>
      <c r="PYZ3" s="995"/>
      <c r="PZA3" s="995"/>
      <c r="PZB3" s="995"/>
      <c r="PZC3" s="995"/>
      <c r="PZD3" s="995"/>
      <c r="PZE3" s="995"/>
      <c r="PZF3" s="995"/>
      <c r="PZG3" s="995"/>
      <c r="PZH3" s="995"/>
      <c r="PZI3" s="995"/>
      <c r="PZJ3" s="995"/>
      <c r="PZK3" s="995"/>
      <c r="PZL3" s="995"/>
      <c r="PZM3" s="995"/>
      <c r="PZN3" s="995"/>
      <c r="PZO3" s="995"/>
      <c r="PZP3" s="995"/>
      <c r="PZQ3" s="995"/>
      <c r="PZR3" s="995"/>
      <c r="PZS3" s="995"/>
      <c r="PZT3" s="995"/>
      <c r="PZU3" s="995"/>
      <c r="PZV3" s="995"/>
      <c r="PZW3" s="995"/>
      <c r="PZX3" s="995"/>
      <c r="PZY3" s="995"/>
      <c r="PZZ3" s="995"/>
      <c r="QAA3" s="995"/>
      <c r="QAB3" s="995"/>
      <c r="QAC3" s="995"/>
      <c r="QAD3" s="995"/>
      <c r="QAE3" s="995"/>
      <c r="QAF3" s="995"/>
      <c r="QAG3" s="995"/>
      <c r="QAH3" s="995"/>
      <c r="QAI3" s="995"/>
      <c r="QAJ3" s="995"/>
      <c r="QAK3" s="995"/>
      <c r="QAL3" s="995"/>
      <c r="QAM3" s="995"/>
      <c r="QAN3" s="995"/>
      <c r="QAO3" s="995"/>
      <c r="QAP3" s="995"/>
      <c r="QAQ3" s="995"/>
      <c r="QAR3" s="995"/>
      <c r="QAS3" s="995"/>
      <c r="QAT3" s="995"/>
      <c r="QAU3" s="995"/>
      <c r="QAV3" s="995"/>
      <c r="QAW3" s="995"/>
      <c r="QAX3" s="995"/>
      <c r="QAY3" s="995"/>
      <c r="QAZ3" s="995"/>
      <c r="QBA3" s="995"/>
      <c r="QBB3" s="995"/>
      <c r="QBC3" s="995"/>
      <c r="QBD3" s="995"/>
      <c r="QBE3" s="995"/>
      <c r="QBF3" s="995"/>
      <c r="QBG3" s="995"/>
      <c r="QBH3" s="995"/>
      <c r="QBI3" s="995"/>
      <c r="QBJ3" s="995"/>
      <c r="QBK3" s="995"/>
      <c r="QBL3" s="995"/>
      <c r="QBM3" s="995"/>
      <c r="QBN3" s="995"/>
      <c r="QBO3" s="995"/>
      <c r="QBP3" s="995"/>
      <c r="QBQ3" s="995"/>
      <c r="QBR3" s="995"/>
      <c r="QBS3" s="995"/>
      <c r="QBT3" s="995"/>
      <c r="QBU3" s="995"/>
      <c r="QBV3" s="995"/>
      <c r="QBW3" s="995"/>
      <c r="QBX3" s="995"/>
      <c r="QBY3" s="995"/>
      <c r="QBZ3" s="995"/>
      <c r="QCA3" s="995"/>
      <c r="QCB3" s="995"/>
      <c r="QCC3" s="995"/>
      <c r="QCD3" s="995"/>
      <c r="QCE3" s="995"/>
      <c r="QCF3" s="995"/>
      <c r="QCG3" s="995"/>
      <c r="QCH3" s="995"/>
      <c r="QCI3" s="995"/>
      <c r="QCJ3" s="995"/>
      <c r="QCK3" s="995"/>
      <c r="QCL3" s="995"/>
      <c r="QCM3" s="995"/>
      <c r="QCN3" s="995"/>
      <c r="QCO3" s="995"/>
      <c r="QCP3" s="995"/>
      <c r="QCQ3" s="995"/>
      <c r="QCR3" s="995"/>
      <c r="QCS3" s="995"/>
      <c r="QCT3" s="995"/>
      <c r="QCU3" s="995"/>
      <c r="QCV3" s="995"/>
      <c r="QCW3" s="995"/>
      <c r="QCX3" s="995"/>
      <c r="QCY3" s="995"/>
      <c r="QCZ3" s="995"/>
      <c r="QDA3" s="995"/>
      <c r="QDB3" s="995"/>
      <c r="QDC3" s="995"/>
      <c r="QDD3" s="995"/>
      <c r="QDE3" s="995"/>
      <c r="QDF3" s="995"/>
      <c r="QDG3" s="995"/>
      <c r="QDH3" s="995"/>
      <c r="QDI3" s="995"/>
      <c r="QDJ3" s="995"/>
      <c r="QDK3" s="995"/>
      <c r="QDL3" s="995"/>
      <c r="QDM3" s="995"/>
      <c r="QDN3" s="995"/>
      <c r="QDO3" s="995"/>
      <c r="QDP3" s="995"/>
      <c r="QDQ3" s="995"/>
      <c r="QDR3" s="995"/>
      <c r="QDS3" s="995"/>
      <c r="QDT3" s="995"/>
      <c r="QDU3" s="995"/>
      <c r="QDV3" s="995"/>
      <c r="QDW3" s="995"/>
      <c r="QDX3" s="995"/>
      <c r="QDY3" s="995"/>
      <c r="QDZ3" s="995"/>
      <c r="QEA3" s="995"/>
      <c r="QEB3" s="995"/>
      <c r="QEC3" s="995"/>
      <c r="QED3" s="995"/>
      <c r="QEE3" s="995"/>
      <c r="QEF3" s="995"/>
      <c r="QEG3" s="995"/>
      <c r="QEH3" s="995"/>
      <c r="QEI3" s="995"/>
      <c r="QEJ3" s="995"/>
      <c r="QEK3" s="995"/>
      <c r="QEL3" s="995"/>
      <c r="QEM3" s="995"/>
      <c r="QEN3" s="995"/>
      <c r="QEO3" s="995"/>
      <c r="QEP3" s="995"/>
      <c r="QEQ3" s="995"/>
      <c r="QER3" s="995"/>
      <c r="QES3" s="995"/>
      <c r="QET3" s="995"/>
      <c r="QEU3" s="995"/>
      <c r="QEV3" s="995"/>
      <c r="QEW3" s="995"/>
      <c r="QEX3" s="995"/>
      <c r="QEY3" s="995"/>
      <c r="QEZ3" s="995"/>
      <c r="QFA3" s="995"/>
      <c r="QFB3" s="995"/>
      <c r="QFC3" s="995"/>
      <c r="QFD3" s="995"/>
      <c r="QFE3" s="995"/>
      <c r="QFF3" s="995"/>
      <c r="QFG3" s="995"/>
      <c r="QFH3" s="995"/>
      <c r="QFI3" s="995"/>
      <c r="QFJ3" s="995"/>
      <c r="QFK3" s="995"/>
      <c r="QFL3" s="995"/>
      <c r="QFM3" s="995"/>
      <c r="QFN3" s="995"/>
      <c r="QFO3" s="995"/>
      <c r="QFP3" s="995"/>
      <c r="QFQ3" s="995"/>
      <c r="QFR3" s="995"/>
      <c r="QFS3" s="995"/>
      <c r="QFT3" s="995"/>
      <c r="QFU3" s="995"/>
      <c r="QFV3" s="995"/>
      <c r="QFW3" s="995"/>
      <c r="QFX3" s="995"/>
      <c r="QFY3" s="995"/>
      <c r="QFZ3" s="995"/>
      <c r="QGA3" s="995"/>
      <c r="QGB3" s="995"/>
      <c r="QGC3" s="995"/>
      <c r="QGD3" s="995"/>
      <c r="QGE3" s="995"/>
      <c r="QGF3" s="995"/>
      <c r="QGG3" s="995"/>
      <c r="QGH3" s="995"/>
      <c r="QGI3" s="995"/>
      <c r="QGJ3" s="995"/>
      <c r="QGK3" s="995"/>
      <c r="QGL3" s="995"/>
      <c r="QGM3" s="995"/>
      <c r="QGN3" s="995"/>
      <c r="QGO3" s="995"/>
      <c r="QGP3" s="995"/>
      <c r="QGQ3" s="995"/>
      <c r="QGR3" s="995"/>
      <c r="QGS3" s="995"/>
      <c r="QGT3" s="995"/>
      <c r="QGU3" s="995"/>
      <c r="QGV3" s="995"/>
      <c r="QGW3" s="995"/>
      <c r="QGX3" s="995"/>
      <c r="QGY3" s="995"/>
      <c r="QGZ3" s="995"/>
      <c r="QHA3" s="995"/>
      <c r="QHB3" s="995"/>
      <c r="QHC3" s="995"/>
      <c r="QHD3" s="995"/>
      <c r="QHE3" s="995"/>
      <c r="QHF3" s="995"/>
      <c r="QHG3" s="995"/>
      <c r="QHH3" s="995"/>
      <c r="QHI3" s="995"/>
      <c r="QHJ3" s="995"/>
      <c r="QHK3" s="995"/>
      <c r="QHL3" s="995"/>
      <c r="QHM3" s="995"/>
      <c r="QHN3" s="995"/>
      <c r="QHO3" s="995"/>
      <c r="QHP3" s="995"/>
      <c r="QHQ3" s="995"/>
      <c r="QHR3" s="995"/>
      <c r="QHS3" s="995"/>
      <c r="QHT3" s="995"/>
      <c r="QHU3" s="995"/>
      <c r="QHV3" s="995"/>
      <c r="QHW3" s="995"/>
      <c r="QHX3" s="995"/>
      <c r="QHY3" s="995"/>
      <c r="QHZ3" s="995"/>
      <c r="QIA3" s="995"/>
      <c r="QIB3" s="995"/>
      <c r="QIC3" s="995"/>
      <c r="QID3" s="995"/>
      <c r="QIE3" s="995"/>
      <c r="QIF3" s="995"/>
      <c r="QIG3" s="995"/>
      <c r="QIH3" s="995"/>
      <c r="QII3" s="995"/>
      <c r="QIJ3" s="995"/>
      <c r="QIK3" s="995"/>
      <c r="QIL3" s="995"/>
      <c r="QIM3" s="995"/>
      <c r="QIN3" s="995"/>
      <c r="QIO3" s="995"/>
      <c r="QIP3" s="995"/>
      <c r="QIQ3" s="995"/>
      <c r="QIR3" s="995"/>
      <c r="QIS3" s="995"/>
      <c r="QIT3" s="995"/>
      <c r="QIU3" s="995"/>
      <c r="QIV3" s="995"/>
      <c r="QIW3" s="995"/>
      <c r="QIX3" s="995"/>
      <c r="QIY3" s="995"/>
      <c r="QIZ3" s="995"/>
      <c r="QJA3" s="995"/>
      <c r="QJB3" s="995"/>
      <c r="QJC3" s="995"/>
      <c r="QJD3" s="995"/>
      <c r="QJE3" s="995"/>
      <c r="QJF3" s="995"/>
      <c r="QJG3" s="995"/>
      <c r="QJH3" s="995"/>
      <c r="QJI3" s="995"/>
      <c r="QJJ3" s="995"/>
      <c r="QJK3" s="995"/>
      <c r="QJL3" s="995"/>
      <c r="QJM3" s="995"/>
      <c r="QJN3" s="995"/>
      <c r="QJO3" s="995"/>
      <c r="QJP3" s="995"/>
      <c r="QJQ3" s="995"/>
      <c r="QJR3" s="995"/>
      <c r="QJS3" s="995"/>
      <c r="QJT3" s="995"/>
      <c r="QJU3" s="995"/>
      <c r="QJV3" s="995"/>
      <c r="QJW3" s="995"/>
      <c r="QJX3" s="995"/>
      <c r="QJY3" s="995"/>
      <c r="QJZ3" s="995"/>
      <c r="QKA3" s="995"/>
      <c r="QKB3" s="995"/>
      <c r="QKC3" s="995"/>
      <c r="QKD3" s="995"/>
      <c r="QKE3" s="995"/>
      <c r="QKF3" s="995"/>
      <c r="QKG3" s="995"/>
      <c r="QKH3" s="995"/>
      <c r="QKI3" s="995"/>
      <c r="QKJ3" s="995"/>
      <c r="QKK3" s="995"/>
      <c r="QKL3" s="995"/>
      <c r="QKM3" s="995"/>
      <c r="QKN3" s="995"/>
      <c r="QKO3" s="995"/>
      <c r="QKP3" s="995"/>
      <c r="QKQ3" s="995"/>
      <c r="QKR3" s="995"/>
      <c r="QKS3" s="995"/>
      <c r="QKT3" s="995"/>
      <c r="QKU3" s="995"/>
      <c r="QKV3" s="995"/>
      <c r="QKW3" s="995"/>
      <c r="QKX3" s="995"/>
      <c r="QKY3" s="995"/>
      <c r="QKZ3" s="995"/>
      <c r="QLA3" s="995"/>
      <c r="QLB3" s="995"/>
      <c r="QLC3" s="995"/>
      <c r="QLD3" s="995"/>
      <c r="QLE3" s="995"/>
      <c r="QLF3" s="995"/>
      <c r="QLG3" s="995"/>
      <c r="QLH3" s="995"/>
      <c r="QLI3" s="995"/>
      <c r="QLJ3" s="995"/>
      <c r="QLK3" s="995"/>
      <c r="QLL3" s="995"/>
      <c r="QLM3" s="995"/>
      <c r="QLN3" s="995"/>
      <c r="QLO3" s="995"/>
      <c r="QLP3" s="995"/>
      <c r="QLQ3" s="995"/>
      <c r="QLR3" s="995"/>
      <c r="QLS3" s="995"/>
      <c r="QLT3" s="995"/>
      <c r="QLU3" s="995"/>
      <c r="QLV3" s="995"/>
      <c r="QLW3" s="995"/>
      <c r="QLX3" s="995"/>
      <c r="QLY3" s="995"/>
      <c r="QLZ3" s="995"/>
      <c r="QMA3" s="995"/>
      <c r="QMB3" s="995"/>
      <c r="QMC3" s="995"/>
      <c r="QMD3" s="995"/>
      <c r="QME3" s="995"/>
      <c r="QMF3" s="995"/>
      <c r="QMG3" s="995"/>
      <c r="QMH3" s="995"/>
      <c r="QMI3" s="995"/>
      <c r="QMJ3" s="995"/>
      <c r="QMK3" s="995"/>
      <c r="QML3" s="995"/>
      <c r="QMM3" s="995"/>
      <c r="QMN3" s="995"/>
      <c r="QMO3" s="995"/>
      <c r="QMP3" s="995"/>
      <c r="QMQ3" s="995"/>
      <c r="QMR3" s="995"/>
      <c r="QMS3" s="995"/>
      <c r="QMT3" s="995"/>
      <c r="QMU3" s="995"/>
      <c r="QMV3" s="995"/>
      <c r="QMW3" s="995"/>
      <c r="QMX3" s="995"/>
      <c r="QMY3" s="995"/>
      <c r="QMZ3" s="995"/>
      <c r="QNA3" s="995"/>
      <c r="QNB3" s="995"/>
      <c r="QNC3" s="995"/>
      <c r="QND3" s="995"/>
      <c r="QNE3" s="995"/>
      <c r="QNF3" s="995"/>
      <c r="QNG3" s="995"/>
      <c r="QNH3" s="995"/>
      <c r="QNI3" s="995"/>
      <c r="QNJ3" s="995"/>
      <c r="QNK3" s="995"/>
      <c r="QNL3" s="995"/>
      <c r="QNM3" s="995"/>
      <c r="QNN3" s="995"/>
      <c r="QNO3" s="995"/>
      <c r="QNP3" s="995"/>
      <c r="QNQ3" s="995"/>
      <c r="QNR3" s="995"/>
      <c r="QNS3" s="995"/>
      <c r="QNT3" s="995"/>
      <c r="QNU3" s="995"/>
      <c r="QNV3" s="995"/>
      <c r="QNW3" s="995"/>
      <c r="QNX3" s="995"/>
      <c r="QNY3" s="995"/>
      <c r="QNZ3" s="995"/>
      <c r="QOA3" s="995"/>
      <c r="QOB3" s="995"/>
      <c r="QOC3" s="995"/>
      <c r="QOD3" s="995"/>
      <c r="QOE3" s="995"/>
      <c r="QOF3" s="995"/>
      <c r="QOG3" s="995"/>
      <c r="QOH3" s="995"/>
      <c r="QOI3" s="995"/>
      <c r="QOJ3" s="995"/>
      <c r="QOK3" s="995"/>
      <c r="QOL3" s="995"/>
      <c r="QOM3" s="995"/>
      <c r="QON3" s="995"/>
      <c r="QOO3" s="995"/>
      <c r="QOP3" s="995"/>
      <c r="QOQ3" s="995"/>
      <c r="QOR3" s="995"/>
      <c r="QOS3" s="995"/>
      <c r="QOT3" s="995"/>
      <c r="QOU3" s="995"/>
      <c r="QOV3" s="995"/>
      <c r="QOW3" s="995"/>
      <c r="QOX3" s="995"/>
      <c r="QOY3" s="995"/>
      <c r="QOZ3" s="995"/>
      <c r="QPA3" s="995"/>
      <c r="QPB3" s="995"/>
      <c r="QPC3" s="995"/>
      <c r="QPD3" s="995"/>
      <c r="QPE3" s="995"/>
      <c r="QPF3" s="995"/>
      <c r="QPG3" s="995"/>
      <c r="QPH3" s="995"/>
      <c r="QPI3" s="995"/>
      <c r="QPJ3" s="995"/>
      <c r="QPK3" s="995"/>
      <c r="QPL3" s="995"/>
      <c r="QPM3" s="995"/>
      <c r="QPN3" s="995"/>
      <c r="QPO3" s="995"/>
      <c r="QPP3" s="995"/>
      <c r="QPQ3" s="995"/>
      <c r="QPR3" s="995"/>
      <c r="QPS3" s="995"/>
      <c r="QPT3" s="995"/>
      <c r="QPU3" s="995"/>
      <c r="QPV3" s="995"/>
      <c r="QPW3" s="995"/>
      <c r="QPX3" s="995"/>
      <c r="QPY3" s="995"/>
      <c r="QPZ3" s="995"/>
      <c r="QQA3" s="995"/>
      <c r="QQB3" s="995"/>
      <c r="QQC3" s="995"/>
      <c r="QQD3" s="995"/>
      <c r="QQE3" s="995"/>
      <c r="QQF3" s="995"/>
      <c r="QQG3" s="995"/>
      <c r="QQH3" s="995"/>
      <c r="QQI3" s="995"/>
      <c r="QQJ3" s="995"/>
      <c r="QQK3" s="995"/>
      <c r="QQL3" s="995"/>
      <c r="QQM3" s="995"/>
      <c r="QQN3" s="995"/>
      <c r="QQO3" s="995"/>
      <c r="QQP3" s="995"/>
      <c r="QQQ3" s="995"/>
      <c r="QQR3" s="995"/>
      <c r="QQS3" s="995"/>
      <c r="QQT3" s="995"/>
      <c r="QQU3" s="995"/>
      <c r="QQV3" s="995"/>
      <c r="QQW3" s="995"/>
      <c r="QQX3" s="995"/>
      <c r="QQY3" s="995"/>
      <c r="QQZ3" s="995"/>
      <c r="QRA3" s="995"/>
      <c r="QRB3" s="995"/>
      <c r="QRC3" s="995"/>
      <c r="QRD3" s="995"/>
      <c r="QRE3" s="995"/>
      <c r="QRF3" s="995"/>
      <c r="QRG3" s="995"/>
      <c r="QRH3" s="995"/>
      <c r="QRI3" s="995"/>
      <c r="QRJ3" s="995"/>
      <c r="QRK3" s="995"/>
      <c r="QRL3" s="995"/>
      <c r="QRM3" s="995"/>
      <c r="QRN3" s="995"/>
      <c r="QRO3" s="995"/>
      <c r="QRP3" s="995"/>
      <c r="QRQ3" s="995"/>
      <c r="QRR3" s="995"/>
      <c r="QRS3" s="995"/>
      <c r="QRT3" s="995"/>
      <c r="QRU3" s="995"/>
      <c r="QRV3" s="995"/>
      <c r="QRW3" s="995"/>
      <c r="QRX3" s="995"/>
      <c r="QRY3" s="995"/>
      <c r="QRZ3" s="995"/>
      <c r="QSA3" s="995"/>
      <c r="QSB3" s="995"/>
      <c r="QSC3" s="995"/>
      <c r="QSD3" s="995"/>
      <c r="QSE3" s="995"/>
      <c r="QSF3" s="995"/>
      <c r="QSG3" s="995"/>
      <c r="QSH3" s="995"/>
      <c r="QSI3" s="995"/>
      <c r="QSJ3" s="995"/>
      <c r="QSK3" s="995"/>
      <c r="QSL3" s="995"/>
      <c r="QSM3" s="995"/>
      <c r="QSN3" s="995"/>
      <c r="QSO3" s="995"/>
      <c r="QSP3" s="995"/>
      <c r="QSQ3" s="995"/>
      <c r="QSR3" s="995"/>
      <c r="QSS3" s="995"/>
      <c r="QST3" s="995"/>
      <c r="QSU3" s="995"/>
      <c r="QSV3" s="995"/>
      <c r="QSW3" s="995"/>
      <c r="QSX3" s="995"/>
      <c r="QSY3" s="995"/>
      <c r="QSZ3" s="995"/>
      <c r="QTA3" s="995"/>
      <c r="QTB3" s="995"/>
      <c r="QTC3" s="995"/>
      <c r="QTD3" s="995"/>
      <c r="QTE3" s="995"/>
      <c r="QTF3" s="995"/>
      <c r="QTG3" s="995"/>
      <c r="QTH3" s="995"/>
      <c r="QTI3" s="995"/>
      <c r="QTJ3" s="995"/>
      <c r="QTK3" s="995"/>
      <c r="QTL3" s="995"/>
      <c r="QTM3" s="995"/>
      <c r="QTN3" s="995"/>
      <c r="QTO3" s="995"/>
      <c r="QTP3" s="995"/>
      <c r="QTQ3" s="995"/>
      <c r="QTR3" s="995"/>
      <c r="QTS3" s="995"/>
      <c r="QTT3" s="995"/>
      <c r="QTU3" s="995"/>
      <c r="QTV3" s="995"/>
      <c r="QTW3" s="995"/>
      <c r="QTX3" s="995"/>
      <c r="QTY3" s="995"/>
      <c r="QTZ3" s="995"/>
      <c r="QUA3" s="995"/>
      <c r="QUB3" s="995"/>
      <c r="QUC3" s="995"/>
      <c r="QUD3" s="995"/>
      <c r="QUE3" s="995"/>
      <c r="QUF3" s="995"/>
      <c r="QUG3" s="995"/>
      <c r="QUH3" s="995"/>
      <c r="QUI3" s="995"/>
      <c r="QUJ3" s="995"/>
      <c r="QUK3" s="995"/>
      <c r="QUL3" s="995"/>
      <c r="QUM3" s="995"/>
      <c r="QUN3" s="995"/>
      <c r="QUO3" s="995"/>
      <c r="QUP3" s="995"/>
      <c r="QUQ3" s="995"/>
      <c r="QUR3" s="995"/>
      <c r="QUS3" s="995"/>
      <c r="QUT3" s="995"/>
      <c r="QUU3" s="995"/>
      <c r="QUV3" s="995"/>
      <c r="QUW3" s="995"/>
      <c r="QUX3" s="995"/>
      <c r="QUY3" s="995"/>
      <c r="QUZ3" s="995"/>
      <c r="QVA3" s="995"/>
      <c r="QVB3" s="995"/>
      <c r="QVC3" s="995"/>
      <c r="QVD3" s="995"/>
      <c r="QVE3" s="995"/>
      <c r="QVF3" s="995"/>
      <c r="QVG3" s="995"/>
      <c r="QVH3" s="995"/>
      <c r="QVI3" s="995"/>
      <c r="QVJ3" s="995"/>
      <c r="QVK3" s="995"/>
      <c r="QVL3" s="995"/>
      <c r="QVM3" s="995"/>
      <c r="QVN3" s="995"/>
      <c r="QVO3" s="995"/>
      <c r="QVP3" s="995"/>
      <c r="QVQ3" s="995"/>
      <c r="QVR3" s="995"/>
      <c r="QVS3" s="995"/>
      <c r="QVT3" s="995"/>
      <c r="QVU3" s="995"/>
      <c r="QVV3" s="995"/>
      <c r="QVW3" s="995"/>
      <c r="QVX3" s="995"/>
      <c r="QVY3" s="995"/>
      <c r="QVZ3" s="995"/>
      <c r="QWA3" s="995"/>
      <c r="QWB3" s="995"/>
      <c r="QWC3" s="995"/>
      <c r="QWD3" s="995"/>
      <c r="QWE3" s="995"/>
      <c r="QWF3" s="995"/>
      <c r="QWG3" s="995"/>
      <c r="QWH3" s="995"/>
      <c r="QWI3" s="995"/>
      <c r="QWJ3" s="995"/>
      <c r="QWK3" s="995"/>
      <c r="QWL3" s="995"/>
      <c r="QWM3" s="995"/>
      <c r="QWN3" s="995"/>
      <c r="QWO3" s="995"/>
      <c r="QWP3" s="995"/>
      <c r="QWQ3" s="995"/>
      <c r="QWR3" s="995"/>
      <c r="QWS3" s="995"/>
      <c r="QWT3" s="995"/>
      <c r="QWU3" s="995"/>
      <c r="QWV3" s="995"/>
      <c r="QWW3" s="995"/>
      <c r="QWX3" s="995"/>
      <c r="QWY3" s="995"/>
      <c r="QWZ3" s="995"/>
      <c r="QXA3" s="995"/>
      <c r="QXB3" s="995"/>
      <c r="QXC3" s="995"/>
      <c r="QXD3" s="995"/>
      <c r="QXE3" s="995"/>
      <c r="QXF3" s="995"/>
      <c r="QXG3" s="995"/>
      <c r="QXH3" s="995"/>
      <c r="QXI3" s="995"/>
      <c r="QXJ3" s="995"/>
      <c r="QXK3" s="995"/>
      <c r="QXL3" s="995"/>
      <c r="QXM3" s="995"/>
      <c r="QXN3" s="995"/>
      <c r="QXO3" s="995"/>
      <c r="QXP3" s="995"/>
      <c r="QXQ3" s="995"/>
      <c r="QXR3" s="995"/>
      <c r="QXS3" s="995"/>
      <c r="QXT3" s="995"/>
      <c r="QXU3" s="995"/>
      <c r="QXV3" s="995"/>
      <c r="QXW3" s="995"/>
      <c r="QXX3" s="995"/>
      <c r="QXY3" s="995"/>
      <c r="QXZ3" s="995"/>
      <c r="QYA3" s="995"/>
      <c r="QYB3" s="995"/>
      <c r="QYC3" s="995"/>
      <c r="QYD3" s="995"/>
      <c r="QYE3" s="995"/>
      <c r="QYF3" s="995"/>
      <c r="QYG3" s="995"/>
      <c r="QYH3" s="995"/>
      <c r="QYI3" s="995"/>
      <c r="QYJ3" s="995"/>
      <c r="QYK3" s="995"/>
      <c r="QYL3" s="995"/>
      <c r="QYM3" s="995"/>
      <c r="QYN3" s="995"/>
      <c r="QYO3" s="995"/>
      <c r="QYP3" s="995"/>
      <c r="QYQ3" s="995"/>
      <c r="QYR3" s="995"/>
      <c r="QYS3" s="995"/>
      <c r="QYT3" s="995"/>
      <c r="QYU3" s="995"/>
      <c r="QYV3" s="995"/>
      <c r="QYW3" s="995"/>
      <c r="QYX3" s="995"/>
      <c r="QYY3" s="995"/>
      <c r="QYZ3" s="995"/>
      <c r="QZA3" s="995"/>
      <c r="QZB3" s="995"/>
      <c r="QZC3" s="995"/>
      <c r="QZD3" s="995"/>
      <c r="QZE3" s="995"/>
      <c r="QZF3" s="995"/>
      <c r="QZG3" s="995"/>
      <c r="QZH3" s="995"/>
      <c r="QZI3" s="995"/>
      <c r="QZJ3" s="995"/>
      <c r="QZK3" s="995"/>
      <c r="QZL3" s="995"/>
      <c r="QZM3" s="995"/>
      <c r="QZN3" s="995"/>
      <c r="QZO3" s="995"/>
      <c r="QZP3" s="995"/>
      <c r="QZQ3" s="995"/>
      <c r="QZR3" s="995"/>
      <c r="QZS3" s="995"/>
      <c r="QZT3" s="995"/>
      <c r="QZU3" s="995"/>
      <c r="QZV3" s="995"/>
      <c r="QZW3" s="995"/>
      <c r="QZX3" s="995"/>
      <c r="QZY3" s="995"/>
      <c r="QZZ3" s="995"/>
      <c r="RAA3" s="995"/>
      <c r="RAB3" s="995"/>
      <c r="RAC3" s="995"/>
      <c r="RAD3" s="995"/>
      <c r="RAE3" s="995"/>
      <c r="RAF3" s="995"/>
      <c r="RAG3" s="995"/>
      <c r="RAH3" s="995"/>
      <c r="RAI3" s="995"/>
      <c r="RAJ3" s="995"/>
      <c r="RAK3" s="995"/>
      <c r="RAL3" s="995"/>
      <c r="RAM3" s="995"/>
      <c r="RAN3" s="995"/>
      <c r="RAO3" s="995"/>
      <c r="RAP3" s="995"/>
      <c r="RAQ3" s="995"/>
      <c r="RAR3" s="995"/>
      <c r="RAS3" s="995"/>
      <c r="RAT3" s="995"/>
      <c r="RAU3" s="995"/>
      <c r="RAV3" s="995"/>
      <c r="RAW3" s="995"/>
      <c r="RAX3" s="995"/>
      <c r="RAY3" s="995"/>
      <c r="RAZ3" s="995"/>
      <c r="RBA3" s="995"/>
      <c r="RBB3" s="995"/>
      <c r="RBC3" s="995"/>
      <c r="RBD3" s="995"/>
      <c r="RBE3" s="995"/>
      <c r="RBF3" s="995"/>
      <c r="RBG3" s="995"/>
      <c r="RBH3" s="995"/>
      <c r="RBI3" s="995"/>
      <c r="RBJ3" s="995"/>
      <c r="RBK3" s="995"/>
      <c r="RBL3" s="995"/>
      <c r="RBM3" s="995"/>
      <c r="RBN3" s="995"/>
      <c r="RBO3" s="995"/>
      <c r="RBP3" s="995"/>
      <c r="RBQ3" s="995"/>
      <c r="RBR3" s="995"/>
      <c r="RBS3" s="995"/>
      <c r="RBT3" s="995"/>
      <c r="RBU3" s="995"/>
      <c r="RBV3" s="995"/>
      <c r="RBW3" s="995"/>
      <c r="RBX3" s="995"/>
      <c r="RBY3" s="995"/>
      <c r="RBZ3" s="995"/>
      <c r="RCA3" s="995"/>
      <c r="RCB3" s="995"/>
      <c r="RCC3" s="995"/>
      <c r="RCD3" s="995"/>
      <c r="RCE3" s="995"/>
      <c r="RCF3" s="995"/>
      <c r="RCG3" s="995"/>
      <c r="RCH3" s="995"/>
      <c r="RCI3" s="995"/>
      <c r="RCJ3" s="995"/>
      <c r="RCK3" s="995"/>
      <c r="RCL3" s="995"/>
      <c r="RCM3" s="995"/>
      <c r="RCN3" s="995"/>
      <c r="RCO3" s="995"/>
      <c r="RCP3" s="995"/>
      <c r="RCQ3" s="995"/>
      <c r="RCR3" s="995"/>
      <c r="RCS3" s="995"/>
      <c r="RCT3" s="995"/>
      <c r="RCU3" s="995"/>
      <c r="RCV3" s="995"/>
      <c r="RCW3" s="995"/>
      <c r="RCX3" s="995"/>
      <c r="RCY3" s="995"/>
      <c r="RCZ3" s="995"/>
      <c r="RDA3" s="995"/>
      <c r="RDB3" s="995"/>
      <c r="RDC3" s="995"/>
      <c r="RDD3" s="995"/>
      <c r="RDE3" s="995"/>
      <c r="RDF3" s="995"/>
      <c r="RDG3" s="995"/>
      <c r="RDH3" s="995"/>
      <c r="RDI3" s="995"/>
      <c r="RDJ3" s="995"/>
      <c r="RDK3" s="995"/>
      <c r="RDL3" s="995"/>
      <c r="RDM3" s="995"/>
      <c r="RDN3" s="995"/>
      <c r="RDO3" s="995"/>
      <c r="RDP3" s="995"/>
      <c r="RDQ3" s="995"/>
      <c r="RDR3" s="995"/>
      <c r="RDS3" s="995"/>
      <c r="RDT3" s="995"/>
      <c r="RDU3" s="995"/>
      <c r="RDV3" s="995"/>
      <c r="RDW3" s="995"/>
      <c r="RDX3" s="995"/>
      <c r="RDY3" s="995"/>
      <c r="RDZ3" s="995"/>
      <c r="REA3" s="995"/>
      <c r="REB3" s="995"/>
      <c r="REC3" s="995"/>
      <c r="RED3" s="995"/>
      <c r="REE3" s="995"/>
      <c r="REF3" s="995"/>
      <c r="REG3" s="995"/>
      <c r="REH3" s="995"/>
      <c r="REI3" s="995"/>
      <c r="REJ3" s="995"/>
      <c r="REK3" s="995"/>
      <c r="REL3" s="995"/>
      <c r="REM3" s="995"/>
      <c r="REN3" s="995"/>
      <c r="REO3" s="995"/>
      <c r="REP3" s="995"/>
      <c r="REQ3" s="995"/>
      <c r="RER3" s="995"/>
      <c r="RES3" s="995"/>
      <c r="RET3" s="995"/>
      <c r="REU3" s="995"/>
      <c r="REV3" s="995"/>
      <c r="REW3" s="995"/>
      <c r="REX3" s="995"/>
      <c r="REY3" s="995"/>
      <c r="REZ3" s="995"/>
      <c r="RFA3" s="995"/>
      <c r="RFB3" s="995"/>
      <c r="RFC3" s="995"/>
      <c r="RFD3" s="995"/>
      <c r="RFE3" s="995"/>
      <c r="RFF3" s="995"/>
      <c r="RFG3" s="995"/>
      <c r="RFH3" s="995"/>
      <c r="RFI3" s="995"/>
      <c r="RFJ3" s="995"/>
      <c r="RFK3" s="995"/>
      <c r="RFL3" s="995"/>
      <c r="RFM3" s="995"/>
      <c r="RFN3" s="995"/>
      <c r="RFO3" s="995"/>
      <c r="RFP3" s="995"/>
      <c r="RFQ3" s="995"/>
      <c r="RFR3" s="995"/>
      <c r="RFS3" s="995"/>
      <c r="RFT3" s="995"/>
      <c r="RFU3" s="995"/>
      <c r="RFV3" s="995"/>
      <c r="RFW3" s="995"/>
      <c r="RFX3" s="995"/>
      <c r="RFY3" s="995"/>
      <c r="RFZ3" s="995"/>
      <c r="RGA3" s="995"/>
      <c r="RGB3" s="995"/>
      <c r="RGC3" s="995"/>
      <c r="RGD3" s="995"/>
      <c r="RGE3" s="995"/>
      <c r="RGF3" s="995"/>
      <c r="RGG3" s="995"/>
      <c r="RGH3" s="995"/>
      <c r="RGI3" s="995"/>
      <c r="RGJ3" s="995"/>
      <c r="RGK3" s="995"/>
      <c r="RGL3" s="995"/>
      <c r="RGM3" s="995"/>
      <c r="RGN3" s="995"/>
      <c r="RGO3" s="995"/>
      <c r="RGP3" s="995"/>
      <c r="RGQ3" s="995"/>
      <c r="RGR3" s="995"/>
      <c r="RGS3" s="995"/>
      <c r="RGT3" s="995"/>
      <c r="RGU3" s="995"/>
      <c r="RGV3" s="995"/>
      <c r="RGW3" s="995"/>
      <c r="RGX3" s="995"/>
      <c r="RGY3" s="995"/>
      <c r="RGZ3" s="995"/>
      <c r="RHA3" s="995"/>
      <c r="RHB3" s="995"/>
      <c r="RHC3" s="995"/>
      <c r="RHD3" s="995"/>
      <c r="RHE3" s="995"/>
      <c r="RHF3" s="995"/>
      <c r="RHG3" s="995"/>
      <c r="RHH3" s="995"/>
      <c r="RHI3" s="995"/>
      <c r="RHJ3" s="995"/>
      <c r="RHK3" s="995"/>
      <c r="RHL3" s="995"/>
      <c r="RHM3" s="995"/>
      <c r="RHN3" s="995"/>
      <c r="RHO3" s="995"/>
      <c r="RHP3" s="995"/>
      <c r="RHQ3" s="995"/>
      <c r="RHR3" s="995"/>
      <c r="RHS3" s="995"/>
      <c r="RHT3" s="995"/>
      <c r="RHU3" s="995"/>
      <c r="RHV3" s="995"/>
      <c r="RHW3" s="995"/>
      <c r="RHX3" s="995"/>
      <c r="RHY3" s="995"/>
      <c r="RHZ3" s="995"/>
      <c r="RIA3" s="995"/>
      <c r="RIB3" s="995"/>
      <c r="RIC3" s="995"/>
      <c r="RID3" s="995"/>
      <c r="RIE3" s="995"/>
      <c r="RIF3" s="995"/>
      <c r="RIG3" s="995"/>
      <c r="RIH3" s="995"/>
      <c r="RII3" s="995"/>
      <c r="RIJ3" s="995"/>
      <c r="RIK3" s="995"/>
      <c r="RIL3" s="995"/>
      <c r="RIM3" s="995"/>
      <c r="RIN3" s="995"/>
      <c r="RIO3" s="995"/>
      <c r="RIP3" s="995"/>
      <c r="RIQ3" s="995"/>
      <c r="RIR3" s="995"/>
      <c r="RIS3" s="995"/>
      <c r="RIT3" s="995"/>
      <c r="RIU3" s="995"/>
      <c r="RIV3" s="995"/>
      <c r="RIW3" s="995"/>
      <c r="RIX3" s="995"/>
      <c r="RIY3" s="995"/>
      <c r="RIZ3" s="995"/>
      <c r="RJA3" s="995"/>
      <c r="RJB3" s="995"/>
      <c r="RJC3" s="995"/>
      <c r="RJD3" s="995"/>
      <c r="RJE3" s="995"/>
      <c r="RJF3" s="995"/>
      <c r="RJG3" s="995"/>
      <c r="RJH3" s="995"/>
      <c r="RJI3" s="995"/>
      <c r="RJJ3" s="995"/>
      <c r="RJK3" s="995"/>
      <c r="RJL3" s="995"/>
      <c r="RJM3" s="995"/>
      <c r="RJN3" s="995"/>
      <c r="RJO3" s="995"/>
      <c r="RJP3" s="995"/>
      <c r="RJQ3" s="995"/>
      <c r="RJR3" s="995"/>
      <c r="RJS3" s="995"/>
      <c r="RJT3" s="995"/>
      <c r="RJU3" s="995"/>
      <c r="RJV3" s="995"/>
      <c r="RJW3" s="995"/>
      <c r="RJX3" s="995"/>
      <c r="RJY3" s="995"/>
      <c r="RJZ3" s="995"/>
      <c r="RKA3" s="995"/>
      <c r="RKB3" s="995"/>
      <c r="RKC3" s="995"/>
      <c r="RKD3" s="995"/>
      <c r="RKE3" s="995"/>
      <c r="RKF3" s="995"/>
      <c r="RKG3" s="995"/>
      <c r="RKH3" s="995"/>
      <c r="RKI3" s="995"/>
      <c r="RKJ3" s="995"/>
      <c r="RKK3" s="995"/>
      <c r="RKL3" s="995"/>
      <c r="RKM3" s="995"/>
      <c r="RKN3" s="995"/>
      <c r="RKO3" s="995"/>
      <c r="RKP3" s="995"/>
      <c r="RKQ3" s="995"/>
      <c r="RKR3" s="995"/>
      <c r="RKS3" s="995"/>
      <c r="RKT3" s="995"/>
      <c r="RKU3" s="995"/>
      <c r="RKV3" s="995"/>
      <c r="RKW3" s="995"/>
      <c r="RKX3" s="995"/>
      <c r="RKY3" s="995"/>
      <c r="RKZ3" s="995"/>
      <c r="RLA3" s="995"/>
      <c r="RLB3" s="995"/>
      <c r="RLC3" s="995"/>
      <c r="RLD3" s="995"/>
      <c r="RLE3" s="995"/>
      <c r="RLF3" s="995"/>
      <c r="RLG3" s="995"/>
      <c r="RLH3" s="995"/>
      <c r="RLI3" s="995"/>
      <c r="RLJ3" s="995"/>
      <c r="RLK3" s="995"/>
      <c r="RLL3" s="995"/>
      <c r="RLM3" s="995"/>
      <c r="RLN3" s="995"/>
      <c r="RLO3" s="995"/>
      <c r="RLP3" s="995"/>
      <c r="RLQ3" s="995"/>
      <c r="RLR3" s="995"/>
      <c r="RLS3" s="995"/>
      <c r="RLT3" s="995"/>
      <c r="RLU3" s="995"/>
      <c r="RLV3" s="995"/>
      <c r="RLW3" s="995"/>
      <c r="RLX3" s="995"/>
      <c r="RLY3" s="995"/>
      <c r="RLZ3" s="995"/>
      <c r="RMA3" s="995"/>
      <c r="RMB3" s="995"/>
      <c r="RMC3" s="995"/>
      <c r="RMD3" s="995"/>
      <c r="RME3" s="995"/>
      <c r="RMF3" s="995"/>
      <c r="RMG3" s="995"/>
      <c r="RMH3" s="995"/>
      <c r="RMI3" s="995"/>
      <c r="RMJ3" s="995"/>
      <c r="RMK3" s="995"/>
      <c r="RML3" s="995"/>
      <c r="RMM3" s="995"/>
      <c r="RMN3" s="995"/>
      <c r="RMO3" s="995"/>
      <c r="RMP3" s="995"/>
      <c r="RMQ3" s="995"/>
      <c r="RMR3" s="995"/>
      <c r="RMS3" s="995"/>
      <c r="RMT3" s="995"/>
      <c r="RMU3" s="995"/>
      <c r="RMV3" s="995"/>
      <c r="RMW3" s="995"/>
      <c r="RMX3" s="995"/>
      <c r="RMY3" s="995"/>
      <c r="RMZ3" s="995"/>
      <c r="RNA3" s="995"/>
      <c r="RNB3" s="995"/>
      <c r="RNC3" s="995"/>
      <c r="RND3" s="995"/>
      <c r="RNE3" s="995"/>
      <c r="RNF3" s="995"/>
      <c r="RNG3" s="995"/>
      <c r="RNH3" s="995"/>
      <c r="RNI3" s="995"/>
      <c r="RNJ3" s="995"/>
      <c r="RNK3" s="995"/>
      <c r="RNL3" s="995"/>
      <c r="RNM3" s="995"/>
      <c r="RNN3" s="995"/>
      <c r="RNO3" s="995"/>
      <c r="RNP3" s="995"/>
      <c r="RNQ3" s="995"/>
      <c r="RNR3" s="995"/>
      <c r="RNS3" s="995"/>
      <c r="RNT3" s="995"/>
      <c r="RNU3" s="995"/>
      <c r="RNV3" s="995"/>
      <c r="RNW3" s="995"/>
      <c r="RNX3" s="995"/>
      <c r="RNY3" s="995"/>
      <c r="RNZ3" s="995"/>
      <c r="ROA3" s="995"/>
      <c r="ROB3" s="995"/>
      <c r="ROC3" s="995"/>
      <c r="ROD3" s="995"/>
      <c r="ROE3" s="995"/>
      <c r="ROF3" s="995"/>
      <c r="ROG3" s="995"/>
      <c r="ROH3" s="995"/>
      <c r="ROI3" s="995"/>
      <c r="ROJ3" s="995"/>
      <c r="ROK3" s="995"/>
      <c r="ROL3" s="995"/>
      <c r="ROM3" s="995"/>
      <c r="RON3" s="995"/>
      <c r="ROO3" s="995"/>
      <c r="ROP3" s="995"/>
      <c r="ROQ3" s="995"/>
      <c r="ROR3" s="995"/>
      <c r="ROS3" s="995"/>
      <c r="ROT3" s="995"/>
      <c r="ROU3" s="995"/>
      <c r="ROV3" s="995"/>
      <c r="ROW3" s="995"/>
      <c r="ROX3" s="995"/>
      <c r="ROY3" s="995"/>
      <c r="ROZ3" s="995"/>
      <c r="RPA3" s="995"/>
      <c r="RPB3" s="995"/>
      <c r="RPC3" s="995"/>
      <c r="RPD3" s="995"/>
      <c r="RPE3" s="995"/>
      <c r="RPF3" s="995"/>
      <c r="RPG3" s="995"/>
      <c r="RPH3" s="995"/>
      <c r="RPI3" s="995"/>
      <c r="RPJ3" s="995"/>
      <c r="RPK3" s="995"/>
      <c r="RPL3" s="995"/>
      <c r="RPM3" s="995"/>
      <c r="RPN3" s="995"/>
      <c r="RPO3" s="995"/>
      <c r="RPP3" s="995"/>
      <c r="RPQ3" s="995"/>
      <c r="RPR3" s="995"/>
      <c r="RPS3" s="995"/>
      <c r="RPT3" s="995"/>
      <c r="RPU3" s="995"/>
      <c r="RPV3" s="995"/>
      <c r="RPW3" s="995"/>
      <c r="RPX3" s="995"/>
      <c r="RPY3" s="995"/>
      <c r="RPZ3" s="995"/>
      <c r="RQA3" s="995"/>
      <c r="RQB3" s="995"/>
      <c r="RQC3" s="995"/>
      <c r="RQD3" s="995"/>
      <c r="RQE3" s="995"/>
      <c r="RQF3" s="995"/>
      <c r="RQG3" s="995"/>
      <c r="RQH3" s="995"/>
      <c r="RQI3" s="995"/>
      <c r="RQJ3" s="995"/>
      <c r="RQK3" s="995"/>
      <c r="RQL3" s="995"/>
      <c r="RQM3" s="995"/>
      <c r="RQN3" s="995"/>
      <c r="RQO3" s="995"/>
      <c r="RQP3" s="995"/>
      <c r="RQQ3" s="995"/>
      <c r="RQR3" s="995"/>
      <c r="RQS3" s="995"/>
      <c r="RQT3" s="995"/>
      <c r="RQU3" s="995"/>
      <c r="RQV3" s="995"/>
      <c r="RQW3" s="995"/>
      <c r="RQX3" s="995"/>
      <c r="RQY3" s="995"/>
      <c r="RQZ3" s="995"/>
      <c r="RRA3" s="995"/>
      <c r="RRB3" s="995"/>
      <c r="RRC3" s="995"/>
      <c r="RRD3" s="995"/>
      <c r="RRE3" s="995"/>
      <c r="RRF3" s="995"/>
      <c r="RRG3" s="995"/>
      <c r="RRH3" s="995"/>
      <c r="RRI3" s="995"/>
      <c r="RRJ3" s="995"/>
      <c r="RRK3" s="995"/>
      <c r="RRL3" s="995"/>
      <c r="RRM3" s="995"/>
      <c r="RRN3" s="995"/>
      <c r="RRO3" s="995"/>
      <c r="RRP3" s="995"/>
      <c r="RRQ3" s="995"/>
      <c r="RRR3" s="995"/>
      <c r="RRS3" s="995"/>
      <c r="RRT3" s="995"/>
      <c r="RRU3" s="995"/>
      <c r="RRV3" s="995"/>
      <c r="RRW3" s="995"/>
      <c r="RRX3" s="995"/>
      <c r="RRY3" s="995"/>
      <c r="RRZ3" s="995"/>
      <c r="RSA3" s="995"/>
      <c r="RSB3" s="995"/>
      <c r="RSC3" s="995"/>
      <c r="RSD3" s="995"/>
      <c r="RSE3" s="995"/>
      <c r="RSF3" s="995"/>
      <c r="RSG3" s="995"/>
      <c r="RSH3" s="995"/>
      <c r="RSI3" s="995"/>
      <c r="RSJ3" s="995"/>
      <c r="RSK3" s="995"/>
      <c r="RSL3" s="995"/>
      <c r="RSM3" s="995"/>
      <c r="RSN3" s="995"/>
      <c r="RSO3" s="995"/>
      <c r="RSP3" s="995"/>
      <c r="RSQ3" s="995"/>
      <c r="RSR3" s="995"/>
      <c r="RSS3" s="995"/>
      <c r="RST3" s="995"/>
      <c r="RSU3" s="995"/>
      <c r="RSV3" s="995"/>
      <c r="RSW3" s="995"/>
      <c r="RSX3" s="995"/>
      <c r="RSY3" s="995"/>
      <c r="RSZ3" s="995"/>
      <c r="RTA3" s="995"/>
      <c r="RTB3" s="995"/>
      <c r="RTC3" s="995"/>
      <c r="RTD3" s="995"/>
      <c r="RTE3" s="995"/>
      <c r="RTF3" s="995"/>
      <c r="RTG3" s="995"/>
      <c r="RTH3" s="995"/>
      <c r="RTI3" s="995"/>
      <c r="RTJ3" s="995"/>
      <c r="RTK3" s="995"/>
      <c r="RTL3" s="995"/>
      <c r="RTM3" s="995"/>
      <c r="RTN3" s="995"/>
      <c r="RTO3" s="995"/>
      <c r="RTP3" s="995"/>
      <c r="RTQ3" s="995"/>
      <c r="RTR3" s="995"/>
      <c r="RTS3" s="995"/>
      <c r="RTT3" s="995"/>
      <c r="RTU3" s="995"/>
      <c r="RTV3" s="995"/>
      <c r="RTW3" s="995"/>
      <c r="RTX3" s="995"/>
      <c r="RTY3" s="995"/>
      <c r="RTZ3" s="995"/>
      <c r="RUA3" s="995"/>
      <c r="RUB3" s="995"/>
      <c r="RUC3" s="995"/>
      <c r="RUD3" s="995"/>
      <c r="RUE3" s="995"/>
      <c r="RUF3" s="995"/>
      <c r="RUG3" s="995"/>
      <c r="RUH3" s="995"/>
      <c r="RUI3" s="995"/>
      <c r="RUJ3" s="995"/>
      <c r="RUK3" s="995"/>
      <c r="RUL3" s="995"/>
      <c r="RUM3" s="995"/>
      <c r="RUN3" s="995"/>
      <c r="RUO3" s="995"/>
      <c r="RUP3" s="995"/>
      <c r="RUQ3" s="995"/>
      <c r="RUR3" s="995"/>
      <c r="RUS3" s="995"/>
      <c r="RUT3" s="995"/>
      <c r="RUU3" s="995"/>
      <c r="RUV3" s="995"/>
      <c r="RUW3" s="995"/>
      <c r="RUX3" s="995"/>
      <c r="RUY3" s="995"/>
      <c r="RUZ3" s="995"/>
      <c r="RVA3" s="995"/>
      <c r="RVB3" s="995"/>
      <c r="RVC3" s="995"/>
      <c r="RVD3" s="995"/>
      <c r="RVE3" s="995"/>
      <c r="RVF3" s="995"/>
      <c r="RVG3" s="995"/>
      <c r="RVH3" s="995"/>
      <c r="RVI3" s="995"/>
      <c r="RVJ3" s="995"/>
      <c r="RVK3" s="995"/>
      <c r="RVL3" s="995"/>
      <c r="RVM3" s="995"/>
      <c r="RVN3" s="995"/>
      <c r="RVO3" s="995"/>
      <c r="RVP3" s="995"/>
      <c r="RVQ3" s="995"/>
      <c r="RVR3" s="995"/>
      <c r="RVS3" s="995"/>
      <c r="RVT3" s="995"/>
      <c r="RVU3" s="995"/>
      <c r="RVV3" s="995"/>
      <c r="RVW3" s="995"/>
      <c r="RVX3" s="995"/>
      <c r="RVY3" s="995"/>
      <c r="RVZ3" s="995"/>
      <c r="RWA3" s="995"/>
      <c r="RWB3" s="995"/>
      <c r="RWC3" s="995"/>
      <c r="RWD3" s="995"/>
      <c r="RWE3" s="995"/>
      <c r="RWF3" s="995"/>
      <c r="RWG3" s="995"/>
      <c r="RWH3" s="995"/>
      <c r="RWI3" s="995"/>
      <c r="RWJ3" s="995"/>
      <c r="RWK3" s="995"/>
      <c r="RWL3" s="995"/>
      <c r="RWM3" s="995"/>
      <c r="RWN3" s="995"/>
      <c r="RWO3" s="995"/>
      <c r="RWP3" s="995"/>
      <c r="RWQ3" s="995"/>
      <c r="RWR3" s="995"/>
      <c r="RWS3" s="995"/>
      <c r="RWT3" s="995"/>
      <c r="RWU3" s="995"/>
      <c r="RWV3" s="995"/>
      <c r="RWW3" s="995"/>
      <c r="RWX3" s="995"/>
      <c r="RWY3" s="995"/>
      <c r="RWZ3" s="995"/>
      <c r="RXA3" s="995"/>
      <c r="RXB3" s="995"/>
      <c r="RXC3" s="995"/>
      <c r="RXD3" s="995"/>
      <c r="RXE3" s="995"/>
      <c r="RXF3" s="995"/>
      <c r="RXG3" s="995"/>
      <c r="RXH3" s="995"/>
      <c r="RXI3" s="995"/>
      <c r="RXJ3" s="995"/>
      <c r="RXK3" s="995"/>
      <c r="RXL3" s="995"/>
      <c r="RXM3" s="995"/>
      <c r="RXN3" s="995"/>
      <c r="RXO3" s="995"/>
      <c r="RXP3" s="995"/>
      <c r="RXQ3" s="995"/>
      <c r="RXR3" s="995"/>
      <c r="RXS3" s="995"/>
      <c r="RXT3" s="995"/>
      <c r="RXU3" s="995"/>
      <c r="RXV3" s="995"/>
      <c r="RXW3" s="995"/>
      <c r="RXX3" s="995"/>
      <c r="RXY3" s="995"/>
      <c r="RXZ3" s="995"/>
      <c r="RYA3" s="995"/>
      <c r="RYB3" s="995"/>
      <c r="RYC3" s="995"/>
      <c r="RYD3" s="995"/>
      <c r="RYE3" s="995"/>
      <c r="RYF3" s="995"/>
      <c r="RYG3" s="995"/>
      <c r="RYH3" s="995"/>
      <c r="RYI3" s="995"/>
      <c r="RYJ3" s="995"/>
      <c r="RYK3" s="995"/>
      <c r="RYL3" s="995"/>
      <c r="RYM3" s="995"/>
      <c r="RYN3" s="995"/>
      <c r="RYO3" s="995"/>
      <c r="RYP3" s="995"/>
      <c r="RYQ3" s="995"/>
      <c r="RYR3" s="995"/>
      <c r="RYS3" s="995"/>
      <c r="RYT3" s="995"/>
      <c r="RYU3" s="995"/>
      <c r="RYV3" s="995"/>
      <c r="RYW3" s="995"/>
      <c r="RYX3" s="995"/>
      <c r="RYY3" s="995"/>
      <c r="RYZ3" s="995"/>
      <c r="RZA3" s="995"/>
      <c r="RZB3" s="995"/>
      <c r="RZC3" s="995"/>
      <c r="RZD3" s="995"/>
      <c r="RZE3" s="995"/>
      <c r="RZF3" s="995"/>
      <c r="RZG3" s="995"/>
      <c r="RZH3" s="995"/>
      <c r="RZI3" s="995"/>
      <c r="RZJ3" s="995"/>
      <c r="RZK3" s="995"/>
      <c r="RZL3" s="995"/>
      <c r="RZM3" s="995"/>
      <c r="RZN3" s="995"/>
      <c r="RZO3" s="995"/>
      <c r="RZP3" s="995"/>
      <c r="RZQ3" s="995"/>
      <c r="RZR3" s="995"/>
      <c r="RZS3" s="995"/>
      <c r="RZT3" s="995"/>
      <c r="RZU3" s="995"/>
      <c r="RZV3" s="995"/>
      <c r="RZW3" s="995"/>
      <c r="RZX3" s="995"/>
      <c r="RZY3" s="995"/>
      <c r="RZZ3" s="995"/>
      <c r="SAA3" s="995"/>
      <c r="SAB3" s="995"/>
      <c r="SAC3" s="995"/>
      <c r="SAD3" s="995"/>
      <c r="SAE3" s="995"/>
      <c r="SAF3" s="995"/>
      <c r="SAG3" s="995"/>
      <c r="SAH3" s="995"/>
      <c r="SAI3" s="995"/>
      <c r="SAJ3" s="995"/>
      <c r="SAK3" s="995"/>
      <c r="SAL3" s="995"/>
      <c r="SAM3" s="995"/>
      <c r="SAN3" s="995"/>
      <c r="SAO3" s="995"/>
      <c r="SAP3" s="995"/>
      <c r="SAQ3" s="995"/>
      <c r="SAR3" s="995"/>
      <c r="SAS3" s="995"/>
      <c r="SAT3" s="995"/>
      <c r="SAU3" s="995"/>
      <c r="SAV3" s="995"/>
      <c r="SAW3" s="995"/>
      <c r="SAX3" s="995"/>
      <c r="SAY3" s="995"/>
      <c r="SAZ3" s="995"/>
      <c r="SBA3" s="995"/>
      <c r="SBB3" s="995"/>
      <c r="SBC3" s="995"/>
      <c r="SBD3" s="995"/>
      <c r="SBE3" s="995"/>
      <c r="SBF3" s="995"/>
      <c r="SBG3" s="995"/>
      <c r="SBH3" s="995"/>
      <c r="SBI3" s="995"/>
      <c r="SBJ3" s="995"/>
      <c r="SBK3" s="995"/>
      <c r="SBL3" s="995"/>
      <c r="SBM3" s="995"/>
      <c r="SBN3" s="995"/>
      <c r="SBO3" s="995"/>
      <c r="SBP3" s="995"/>
      <c r="SBQ3" s="995"/>
      <c r="SBR3" s="995"/>
      <c r="SBS3" s="995"/>
      <c r="SBT3" s="995"/>
      <c r="SBU3" s="995"/>
      <c r="SBV3" s="995"/>
      <c r="SBW3" s="995"/>
      <c r="SBX3" s="995"/>
      <c r="SBY3" s="995"/>
      <c r="SBZ3" s="995"/>
      <c r="SCA3" s="995"/>
      <c r="SCB3" s="995"/>
      <c r="SCC3" s="995"/>
      <c r="SCD3" s="995"/>
      <c r="SCE3" s="995"/>
      <c r="SCF3" s="995"/>
      <c r="SCG3" s="995"/>
      <c r="SCH3" s="995"/>
      <c r="SCI3" s="995"/>
      <c r="SCJ3" s="995"/>
      <c r="SCK3" s="995"/>
      <c r="SCL3" s="995"/>
      <c r="SCM3" s="995"/>
      <c r="SCN3" s="995"/>
      <c r="SCO3" s="995"/>
      <c r="SCP3" s="995"/>
      <c r="SCQ3" s="995"/>
      <c r="SCR3" s="995"/>
      <c r="SCS3" s="995"/>
      <c r="SCT3" s="995"/>
      <c r="SCU3" s="995"/>
      <c r="SCV3" s="995"/>
      <c r="SCW3" s="995"/>
      <c r="SCX3" s="995"/>
      <c r="SCY3" s="995"/>
      <c r="SCZ3" s="995"/>
      <c r="SDA3" s="995"/>
      <c r="SDB3" s="995"/>
      <c r="SDC3" s="995"/>
      <c r="SDD3" s="995"/>
      <c r="SDE3" s="995"/>
      <c r="SDF3" s="995"/>
      <c r="SDG3" s="995"/>
      <c r="SDH3" s="995"/>
      <c r="SDI3" s="995"/>
      <c r="SDJ3" s="995"/>
      <c r="SDK3" s="995"/>
      <c r="SDL3" s="995"/>
      <c r="SDM3" s="995"/>
      <c r="SDN3" s="995"/>
      <c r="SDO3" s="995"/>
      <c r="SDP3" s="995"/>
      <c r="SDQ3" s="995"/>
      <c r="SDR3" s="995"/>
      <c r="SDS3" s="995"/>
      <c r="SDT3" s="995"/>
      <c r="SDU3" s="995"/>
      <c r="SDV3" s="995"/>
      <c r="SDW3" s="995"/>
      <c r="SDX3" s="995"/>
      <c r="SDY3" s="995"/>
      <c r="SDZ3" s="995"/>
      <c r="SEA3" s="995"/>
      <c r="SEB3" s="995"/>
      <c r="SEC3" s="995"/>
      <c r="SED3" s="995"/>
      <c r="SEE3" s="995"/>
      <c r="SEF3" s="995"/>
      <c r="SEG3" s="995"/>
      <c r="SEH3" s="995"/>
      <c r="SEI3" s="995"/>
      <c r="SEJ3" s="995"/>
      <c r="SEK3" s="995"/>
      <c r="SEL3" s="995"/>
      <c r="SEM3" s="995"/>
      <c r="SEN3" s="995"/>
      <c r="SEO3" s="995"/>
      <c r="SEP3" s="995"/>
      <c r="SEQ3" s="995"/>
      <c r="SER3" s="995"/>
      <c r="SES3" s="995"/>
      <c r="SET3" s="995"/>
      <c r="SEU3" s="995"/>
      <c r="SEV3" s="995"/>
      <c r="SEW3" s="995"/>
      <c r="SEX3" s="995"/>
      <c r="SEY3" s="995"/>
      <c r="SEZ3" s="995"/>
      <c r="SFA3" s="995"/>
      <c r="SFB3" s="995"/>
      <c r="SFC3" s="995"/>
      <c r="SFD3" s="995"/>
      <c r="SFE3" s="995"/>
      <c r="SFF3" s="995"/>
      <c r="SFG3" s="995"/>
      <c r="SFH3" s="995"/>
      <c r="SFI3" s="995"/>
      <c r="SFJ3" s="995"/>
      <c r="SFK3" s="995"/>
      <c r="SFL3" s="995"/>
      <c r="SFM3" s="995"/>
      <c r="SFN3" s="995"/>
      <c r="SFO3" s="995"/>
      <c r="SFP3" s="995"/>
      <c r="SFQ3" s="995"/>
      <c r="SFR3" s="995"/>
      <c r="SFS3" s="995"/>
      <c r="SFT3" s="995"/>
      <c r="SFU3" s="995"/>
      <c r="SFV3" s="995"/>
      <c r="SFW3" s="995"/>
      <c r="SFX3" s="995"/>
      <c r="SFY3" s="995"/>
      <c r="SFZ3" s="995"/>
      <c r="SGA3" s="995"/>
      <c r="SGB3" s="995"/>
      <c r="SGC3" s="995"/>
      <c r="SGD3" s="995"/>
      <c r="SGE3" s="995"/>
      <c r="SGF3" s="995"/>
      <c r="SGG3" s="995"/>
      <c r="SGH3" s="995"/>
      <c r="SGI3" s="995"/>
      <c r="SGJ3" s="995"/>
      <c r="SGK3" s="995"/>
      <c r="SGL3" s="995"/>
      <c r="SGM3" s="995"/>
      <c r="SGN3" s="995"/>
      <c r="SGO3" s="995"/>
      <c r="SGP3" s="995"/>
      <c r="SGQ3" s="995"/>
      <c r="SGR3" s="995"/>
      <c r="SGS3" s="995"/>
      <c r="SGT3" s="995"/>
      <c r="SGU3" s="995"/>
      <c r="SGV3" s="995"/>
      <c r="SGW3" s="995"/>
      <c r="SGX3" s="995"/>
      <c r="SGY3" s="995"/>
      <c r="SGZ3" s="995"/>
      <c r="SHA3" s="995"/>
      <c r="SHB3" s="995"/>
      <c r="SHC3" s="995"/>
      <c r="SHD3" s="995"/>
      <c r="SHE3" s="995"/>
      <c r="SHF3" s="995"/>
      <c r="SHG3" s="995"/>
      <c r="SHH3" s="995"/>
      <c r="SHI3" s="995"/>
      <c r="SHJ3" s="995"/>
      <c r="SHK3" s="995"/>
      <c r="SHL3" s="995"/>
      <c r="SHM3" s="995"/>
      <c r="SHN3" s="995"/>
      <c r="SHO3" s="995"/>
      <c r="SHP3" s="995"/>
      <c r="SHQ3" s="995"/>
      <c r="SHR3" s="995"/>
      <c r="SHS3" s="995"/>
      <c r="SHT3" s="995"/>
      <c r="SHU3" s="995"/>
      <c r="SHV3" s="995"/>
      <c r="SHW3" s="995"/>
      <c r="SHX3" s="995"/>
      <c r="SHY3" s="995"/>
      <c r="SHZ3" s="995"/>
      <c r="SIA3" s="995"/>
      <c r="SIB3" s="995"/>
      <c r="SIC3" s="995"/>
      <c r="SID3" s="995"/>
      <c r="SIE3" s="995"/>
      <c r="SIF3" s="995"/>
      <c r="SIG3" s="995"/>
      <c r="SIH3" s="995"/>
      <c r="SII3" s="995"/>
      <c r="SIJ3" s="995"/>
      <c r="SIK3" s="995"/>
      <c r="SIL3" s="995"/>
      <c r="SIM3" s="995"/>
      <c r="SIN3" s="995"/>
      <c r="SIO3" s="995"/>
      <c r="SIP3" s="995"/>
      <c r="SIQ3" s="995"/>
      <c r="SIR3" s="995"/>
      <c r="SIS3" s="995"/>
      <c r="SIT3" s="995"/>
      <c r="SIU3" s="995"/>
      <c r="SIV3" s="995"/>
      <c r="SIW3" s="995"/>
      <c r="SIX3" s="995"/>
      <c r="SIY3" s="995"/>
      <c r="SIZ3" s="995"/>
      <c r="SJA3" s="995"/>
      <c r="SJB3" s="995"/>
      <c r="SJC3" s="995"/>
      <c r="SJD3" s="995"/>
      <c r="SJE3" s="995"/>
      <c r="SJF3" s="995"/>
      <c r="SJG3" s="995"/>
      <c r="SJH3" s="995"/>
      <c r="SJI3" s="995"/>
      <c r="SJJ3" s="995"/>
      <c r="SJK3" s="995"/>
      <c r="SJL3" s="995"/>
      <c r="SJM3" s="995"/>
      <c r="SJN3" s="995"/>
      <c r="SJO3" s="995"/>
      <c r="SJP3" s="995"/>
      <c r="SJQ3" s="995"/>
      <c r="SJR3" s="995"/>
      <c r="SJS3" s="995"/>
      <c r="SJT3" s="995"/>
      <c r="SJU3" s="995"/>
      <c r="SJV3" s="995"/>
      <c r="SJW3" s="995"/>
      <c r="SJX3" s="995"/>
      <c r="SJY3" s="995"/>
      <c r="SJZ3" s="995"/>
      <c r="SKA3" s="995"/>
      <c r="SKB3" s="995"/>
      <c r="SKC3" s="995"/>
      <c r="SKD3" s="995"/>
      <c r="SKE3" s="995"/>
      <c r="SKF3" s="995"/>
      <c r="SKG3" s="995"/>
      <c r="SKH3" s="995"/>
      <c r="SKI3" s="995"/>
      <c r="SKJ3" s="995"/>
      <c r="SKK3" s="995"/>
      <c r="SKL3" s="995"/>
      <c r="SKM3" s="995"/>
      <c r="SKN3" s="995"/>
      <c r="SKO3" s="995"/>
      <c r="SKP3" s="995"/>
      <c r="SKQ3" s="995"/>
      <c r="SKR3" s="995"/>
      <c r="SKS3" s="995"/>
      <c r="SKT3" s="995"/>
      <c r="SKU3" s="995"/>
      <c r="SKV3" s="995"/>
      <c r="SKW3" s="995"/>
      <c r="SKX3" s="995"/>
      <c r="SKY3" s="995"/>
      <c r="SKZ3" s="995"/>
      <c r="SLA3" s="995"/>
      <c r="SLB3" s="995"/>
      <c r="SLC3" s="995"/>
      <c r="SLD3" s="995"/>
      <c r="SLE3" s="995"/>
      <c r="SLF3" s="995"/>
      <c r="SLG3" s="995"/>
      <c r="SLH3" s="995"/>
      <c r="SLI3" s="995"/>
      <c r="SLJ3" s="995"/>
      <c r="SLK3" s="995"/>
      <c r="SLL3" s="995"/>
      <c r="SLM3" s="995"/>
      <c r="SLN3" s="995"/>
      <c r="SLO3" s="995"/>
      <c r="SLP3" s="995"/>
      <c r="SLQ3" s="995"/>
      <c r="SLR3" s="995"/>
      <c r="SLS3" s="995"/>
      <c r="SLT3" s="995"/>
      <c r="SLU3" s="995"/>
      <c r="SLV3" s="995"/>
      <c r="SLW3" s="995"/>
      <c r="SLX3" s="995"/>
      <c r="SLY3" s="995"/>
      <c r="SLZ3" s="995"/>
      <c r="SMA3" s="995"/>
      <c r="SMB3" s="995"/>
      <c r="SMC3" s="995"/>
      <c r="SMD3" s="995"/>
      <c r="SME3" s="995"/>
      <c r="SMF3" s="995"/>
      <c r="SMG3" s="995"/>
      <c r="SMH3" s="995"/>
      <c r="SMI3" s="995"/>
      <c r="SMJ3" s="995"/>
      <c r="SMK3" s="995"/>
      <c r="SML3" s="995"/>
      <c r="SMM3" s="995"/>
      <c r="SMN3" s="995"/>
      <c r="SMO3" s="995"/>
      <c r="SMP3" s="995"/>
      <c r="SMQ3" s="995"/>
      <c r="SMR3" s="995"/>
      <c r="SMS3" s="995"/>
      <c r="SMT3" s="995"/>
      <c r="SMU3" s="995"/>
      <c r="SMV3" s="995"/>
      <c r="SMW3" s="995"/>
      <c r="SMX3" s="995"/>
      <c r="SMY3" s="995"/>
      <c r="SMZ3" s="995"/>
      <c r="SNA3" s="995"/>
      <c r="SNB3" s="995"/>
      <c r="SNC3" s="995"/>
      <c r="SND3" s="995"/>
      <c r="SNE3" s="995"/>
      <c r="SNF3" s="995"/>
      <c r="SNG3" s="995"/>
      <c r="SNH3" s="995"/>
      <c r="SNI3" s="995"/>
      <c r="SNJ3" s="995"/>
      <c r="SNK3" s="995"/>
      <c r="SNL3" s="995"/>
      <c r="SNM3" s="995"/>
      <c r="SNN3" s="995"/>
      <c r="SNO3" s="995"/>
      <c r="SNP3" s="995"/>
      <c r="SNQ3" s="995"/>
      <c r="SNR3" s="995"/>
      <c r="SNS3" s="995"/>
      <c r="SNT3" s="995"/>
      <c r="SNU3" s="995"/>
      <c r="SNV3" s="995"/>
      <c r="SNW3" s="995"/>
      <c r="SNX3" s="995"/>
      <c r="SNY3" s="995"/>
      <c r="SNZ3" s="995"/>
      <c r="SOA3" s="995"/>
      <c r="SOB3" s="995"/>
      <c r="SOC3" s="995"/>
      <c r="SOD3" s="995"/>
      <c r="SOE3" s="995"/>
      <c r="SOF3" s="995"/>
      <c r="SOG3" s="995"/>
      <c r="SOH3" s="995"/>
      <c r="SOI3" s="995"/>
      <c r="SOJ3" s="995"/>
      <c r="SOK3" s="995"/>
      <c r="SOL3" s="995"/>
      <c r="SOM3" s="995"/>
      <c r="SON3" s="995"/>
      <c r="SOO3" s="995"/>
      <c r="SOP3" s="995"/>
      <c r="SOQ3" s="995"/>
      <c r="SOR3" s="995"/>
      <c r="SOS3" s="995"/>
      <c r="SOT3" s="995"/>
      <c r="SOU3" s="995"/>
      <c r="SOV3" s="995"/>
      <c r="SOW3" s="995"/>
      <c r="SOX3" s="995"/>
      <c r="SOY3" s="995"/>
      <c r="SOZ3" s="995"/>
      <c r="SPA3" s="995"/>
      <c r="SPB3" s="995"/>
      <c r="SPC3" s="995"/>
      <c r="SPD3" s="995"/>
      <c r="SPE3" s="995"/>
      <c r="SPF3" s="995"/>
      <c r="SPG3" s="995"/>
      <c r="SPH3" s="995"/>
      <c r="SPI3" s="995"/>
      <c r="SPJ3" s="995"/>
      <c r="SPK3" s="995"/>
      <c r="SPL3" s="995"/>
      <c r="SPM3" s="995"/>
      <c r="SPN3" s="995"/>
      <c r="SPO3" s="995"/>
      <c r="SPP3" s="995"/>
      <c r="SPQ3" s="995"/>
      <c r="SPR3" s="995"/>
      <c r="SPS3" s="995"/>
      <c r="SPT3" s="995"/>
      <c r="SPU3" s="995"/>
      <c r="SPV3" s="995"/>
      <c r="SPW3" s="995"/>
      <c r="SPX3" s="995"/>
      <c r="SPY3" s="995"/>
      <c r="SPZ3" s="995"/>
      <c r="SQA3" s="995"/>
      <c r="SQB3" s="995"/>
      <c r="SQC3" s="995"/>
      <c r="SQD3" s="995"/>
      <c r="SQE3" s="995"/>
      <c r="SQF3" s="995"/>
      <c r="SQG3" s="995"/>
      <c r="SQH3" s="995"/>
      <c r="SQI3" s="995"/>
      <c r="SQJ3" s="995"/>
      <c r="SQK3" s="995"/>
      <c r="SQL3" s="995"/>
      <c r="SQM3" s="995"/>
      <c r="SQN3" s="995"/>
      <c r="SQO3" s="995"/>
      <c r="SQP3" s="995"/>
      <c r="SQQ3" s="995"/>
      <c r="SQR3" s="995"/>
      <c r="SQS3" s="995"/>
      <c r="SQT3" s="995"/>
      <c r="SQU3" s="995"/>
      <c r="SQV3" s="995"/>
      <c r="SQW3" s="995"/>
      <c r="SQX3" s="995"/>
      <c r="SQY3" s="995"/>
      <c r="SQZ3" s="995"/>
      <c r="SRA3" s="995"/>
      <c r="SRB3" s="995"/>
      <c r="SRC3" s="995"/>
      <c r="SRD3" s="995"/>
      <c r="SRE3" s="995"/>
      <c r="SRF3" s="995"/>
      <c r="SRG3" s="995"/>
      <c r="SRH3" s="995"/>
      <c r="SRI3" s="995"/>
      <c r="SRJ3" s="995"/>
      <c r="SRK3" s="995"/>
      <c r="SRL3" s="995"/>
      <c r="SRM3" s="995"/>
      <c r="SRN3" s="995"/>
      <c r="SRO3" s="995"/>
      <c r="SRP3" s="995"/>
      <c r="SRQ3" s="995"/>
      <c r="SRR3" s="995"/>
      <c r="SRS3" s="995"/>
      <c r="SRT3" s="995"/>
      <c r="SRU3" s="995"/>
      <c r="SRV3" s="995"/>
      <c r="SRW3" s="995"/>
      <c r="SRX3" s="995"/>
      <c r="SRY3" s="995"/>
      <c r="SRZ3" s="995"/>
      <c r="SSA3" s="995"/>
      <c r="SSB3" s="995"/>
      <c r="SSC3" s="995"/>
      <c r="SSD3" s="995"/>
      <c r="SSE3" s="995"/>
      <c r="SSF3" s="995"/>
      <c r="SSG3" s="995"/>
      <c r="SSH3" s="995"/>
      <c r="SSI3" s="995"/>
      <c r="SSJ3" s="995"/>
      <c r="SSK3" s="995"/>
      <c r="SSL3" s="995"/>
      <c r="SSM3" s="995"/>
      <c r="SSN3" s="995"/>
      <c r="SSO3" s="995"/>
      <c r="SSP3" s="995"/>
      <c r="SSQ3" s="995"/>
      <c r="SSR3" s="995"/>
      <c r="SSS3" s="995"/>
      <c r="SST3" s="995"/>
      <c r="SSU3" s="995"/>
      <c r="SSV3" s="995"/>
      <c r="SSW3" s="995"/>
      <c r="SSX3" s="995"/>
      <c r="SSY3" s="995"/>
      <c r="SSZ3" s="995"/>
      <c r="STA3" s="995"/>
      <c r="STB3" s="995"/>
      <c r="STC3" s="995"/>
      <c r="STD3" s="995"/>
      <c r="STE3" s="995"/>
      <c r="STF3" s="995"/>
      <c r="STG3" s="995"/>
      <c r="STH3" s="995"/>
      <c r="STI3" s="995"/>
      <c r="STJ3" s="995"/>
      <c r="STK3" s="995"/>
      <c r="STL3" s="995"/>
      <c r="STM3" s="995"/>
      <c r="STN3" s="995"/>
      <c r="STO3" s="995"/>
      <c r="STP3" s="995"/>
      <c r="STQ3" s="995"/>
      <c r="STR3" s="995"/>
      <c r="STS3" s="995"/>
      <c r="STT3" s="995"/>
      <c r="STU3" s="995"/>
      <c r="STV3" s="995"/>
      <c r="STW3" s="995"/>
      <c r="STX3" s="995"/>
      <c r="STY3" s="995"/>
      <c r="STZ3" s="995"/>
      <c r="SUA3" s="995"/>
      <c r="SUB3" s="995"/>
      <c r="SUC3" s="995"/>
      <c r="SUD3" s="995"/>
      <c r="SUE3" s="995"/>
      <c r="SUF3" s="995"/>
      <c r="SUG3" s="995"/>
      <c r="SUH3" s="995"/>
      <c r="SUI3" s="995"/>
      <c r="SUJ3" s="995"/>
      <c r="SUK3" s="995"/>
      <c r="SUL3" s="995"/>
      <c r="SUM3" s="995"/>
      <c r="SUN3" s="995"/>
      <c r="SUO3" s="995"/>
      <c r="SUP3" s="995"/>
      <c r="SUQ3" s="995"/>
      <c r="SUR3" s="995"/>
      <c r="SUS3" s="995"/>
      <c r="SUT3" s="995"/>
      <c r="SUU3" s="995"/>
      <c r="SUV3" s="995"/>
      <c r="SUW3" s="995"/>
      <c r="SUX3" s="995"/>
      <c r="SUY3" s="995"/>
      <c r="SUZ3" s="995"/>
      <c r="SVA3" s="995"/>
      <c r="SVB3" s="995"/>
      <c r="SVC3" s="995"/>
      <c r="SVD3" s="995"/>
      <c r="SVE3" s="995"/>
      <c r="SVF3" s="995"/>
      <c r="SVG3" s="995"/>
      <c r="SVH3" s="995"/>
      <c r="SVI3" s="995"/>
      <c r="SVJ3" s="995"/>
      <c r="SVK3" s="995"/>
      <c r="SVL3" s="995"/>
      <c r="SVM3" s="995"/>
      <c r="SVN3" s="995"/>
      <c r="SVO3" s="995"/>
      <c r="SVP3" s="995"/>
      <c r="SVQ3" s="995"/>
      <c r="SVR3" s="995"/>
      <c r="SVS3" s="995"/>
      <c r="SVT3" s="995"/>
      <c r="SVU3" s="995"/>
      <c r="SVV3" s="995"/>
      <c r="SVW3" s="995"/>
      <c r="SVX3" s="995"/>
      <c r="SVY3" s="995"/>
      <c r="SVZ3" s="995"/>
      <c r="SWA3" s="995"/>
      <c r="SWB3" s="995"/>
      <c r="SWC3" s="995"/>
      <c r="SWD3" s="995"/>
      <c r="SWE3" s="995"/>
      <c r="SWF3" s="995"/>
      <c r="SWG3" s="995"/>
      <c r="SWH3" s="995"/>
      <c r="SWI3" s="995"/>
      <c r="SWJ3" s="995"/>
      <c r="SWK3" s="995"/>
      <c r="SWL3" s="995"/>
      <c r="SWM3" s="995"/>
      <c r="SWN3" s="995"/>
      <c r="SWO3" s="995"/>
      <c r="SWP3" s="995"/>
      <c r="SWQ3" s="995"/>
      <c r="SWR3" s="995"/>
      <c r="SWS3" s="995"/>
      <c r="SWT3" s="995"/>
      <c r="SWU3" s="995"/>
      <c r="SWV3" s="995"/>
      <c r="SWW3" s="995"/>
      <c r="SWX3" s="995"/>
      <c r="SWY3" s="995"/>
      <c r="SWZ3" s="995"/>
      <c r="SXA3" s="995"/>
      <c r="SXB3" s="995"/>
      <c r="SXC3" s="995"/>
      <c r="SXD3" s="995"/>
      <c r="SXE3" s="995"/>
      <c r="SXF3" s="995"/>
      <c r="SXG3" s="995"/>
      <c r="SXH3" s="995"/>
      <c r="SXI3" s="995"/>
      <c r="SXJ3" s="995"/>
      <c r="SXK3" s="995"/>
      <c r="SXL3" s="995"/>
      <c r="SXM3" s="995"/>
      <c r="SXN3" s="995"/>
      <c r="SXO3" s="995"/>
      <c r="SXP3" s="995"/>
      <c r="SXQ3" s="995"/>
      <c r="SXR3" s="995"/>
      <c r="SXS3" s="995"/>
      <c r="SXT3" s="995"/>
      <c r="SXU3" s="995"/>
      <c r="SXV3" s="995"/>
      <c r="SXW3" s="995"/>
      <c r="SXX3" s="995"/>
      <c r="SXY3" s="995"/>
      <c r="SXZ3" s="995"/>
      <c r="SYA3" s="995"/>
      <c r="SYB3" s="995"/>
      <c r="SYC3" s="995"/>
      <c r="SYD3" s="995"/>
      <c r="SYE3" s="995"/>
      <c r="SYF3" s="995"/>
      <c r="SYG3" s="995"/>
      <c r="SYH3" s="995"/>
      <c r="SYI3" s="995"/>
      <c r="SYJ3" s="995"/>
      <c r="SYK3" s="995"/>
      <c r="SYL3" s="995"/>
      <c r="SYM3" s="995"/>
      <c r="SYN3" s="995"/>
      <c r="SYO3" s="995"/>
      <c r="SYP3" s="995"/>
      <c r="SYQ3" s="995"/>
      <c r="SYR3" s="995"/>
      <c r="SYS3" s="995"/>
      <c r="SYT3" s="995"/>
      <c r="SYU3" s="995"/>
      <c r="SYV3" s="995"/>
      <c r="SYW3" s="995"/>
      <c r="SYX3" s="995"/>
      <c r="SYY3" s="995"/>
      <c r="SYZ3" s="995"/>
      <c r="SZA3" s="995"/>
      <c r="SZB3" s="995"/>
      <c r="SZC3" s="995"/>
      <c r="SZD3" s="995"/>
      <c r="SZE3" s="995"/>
      <c r="SZF3" s="995"/>
      <c r="SZG3" s="995"/>
      <c r="SZH3" s="995"/>
      <c r="SZI3" s="995"/>
      <c r="SZJ3" s="995"/>
      <c r="SZK3" s="995"/>
      <c r="SZL3" s="995"/>
      <c r="SZM3" s="995"/>
      <c r="SZN3" s="995"/>
      <c r="SZO3" s="995"/>
      <c r="SZP3" s="995"/>
      <c r="SZQ3" s="995"/>
      <c r="SZR3" s="995"/>
      <c r="SZS3" s="995"/>
      <c r="SZT3" s="995"/>
      <c r="SZU3" s="995"/>
      <c r="SZV3" s="995"/>
      <c r="SZW3" s="995"/>
      <c r="SZX3" s="995"/>
      <c r="SZY3" s="995"/>
      <c r="SZZ3" s="995"/>
      <c r="TAA3" s="995"/>
      <c r="TAB3" s="995"/>
      <c r="TAC3" s="995"/>
      <c r="TAD3" s="995"/>
      <c r="TAE3" s="995"/>
      <c r="TAF3" s="995"/>
      <c r="TAG3" s="995"/>
      <c r="TAH3" s="995"/>
      <c r="TAI3" s="995"/>
      <c r="TAJ3" s="995"/>
      <c r="TAK3" s="995"/>
      <c r="TAL3" s="995"/>
      <c r="TAM3" s="995"/>
      <c r="TAN3" s="995"/>
      <c r="TAO3" s="995"/>
      <c r="TAP3" s="995"/>
      <c r="TAQ3" s="995"/>
      <c r="TAR3" s="995"/>
      <c r="TAS3" s="995"/>
      <c r="TAT3" s="995"/>
      <c r="TAU3" s="995"/>
      <c r="TAV3" s="995"/>
      <c r="TAW3" s="995"/>
      <c r="TAX3" s="995"/>
      <c r="TAY3" s="995"/>
      <c r="TAZ3" s="995"/>
      <c r="TBA3" s="995"/>
      <c r="TBB3" s="995"/>
      <c r="TBC3" s="995"/>
      <c r="TBD3" s="995"/>
      <c r="TBE3" s="995"/>
      <c r="TBF3" s="995"/>
      <c r="TBG3" s="995"/>
      <c r="TBH3" s="995"/>
      <c r="TBI3" s="995"/>
      <c r="TBJ3" s="995"/>
      <c r="TBK3" s="995"/>
      <c r="TBL3" s="995"/>
      <c r="TBM3" s="995"/>
      <c r="TBN3" s="995"/>
      <c r="TBO3" s="995"/>
      <c r="TBP3" s="995"/>
      <c r="TBQ3" s="995"/>
      <c r="TBR3" s="995"/>
      <c r="TBS3" s="995"/>
      <c r="TBT3" s="995"/>
      <c r="TBU3" s="995"/>
      <c r="TBV3" s="995"/>
      <c r="TBW3" s="995"/>
      <c r="TBX3" s="995"/>
      <c r="TBY3" s="995"/>
      <c r="TBZ3" s="995"/>
      <c r="TCA3" s="995"/>
      <c r="TCB3" s="995"/>
      <c r="TCC3" s="995"/>
      <c r="TCD3" s="995"/>
      <c r="TCE3" s="995"/>
      <c r="TCF3" s="995"/>
      <c r="TCG3" s="995"/>
      <c r="TCH3" s="995"/>
      <c r="TCI3" s="995"/>
      <c r="TCJ3" s="995"/>
      <c r="TCK3" s="995"/>
      <c r="TCL3" s="995"/>
      <c r="TCM3" s="995"/>
      <c r="TCN3" s="995"/>
      <c r="TCO3" s="995"/>
      <c r="TCP3" s="995"/>
      <c r="TCQ3" s="995"/>
      <c r="TCR3" s="995"/>
      <c r="TCS3" s="995"/>
      <c r="TCT3" s="995"/>
      <c r="TCU3" s="995"/>
      <c r="TCV3" s="995"/>
      <c r="TCW3" s="995"/>
      <c r="TCX3" s="995"/>
      <c r="TCY3" s="995"/>
      <c r="TCZ3" s="995"/>
      <c r="TDA3" s="995"/>
      <c r="TDB3" s="995"/>
      <c r="TDC3" s="995"/>
      <c r="TDD3" s="995"/>
      <c r="TDE3" s="995"/>
      <c r="TDF3" s="995"/>
      <c r="TDG3" s="995"/>
      <c r="TDH3" s="995"/>
      <c r="TDI3" s="995"/>
      <c r="TDJ3" s="995"/>
      <c r="TDK3" s="995"/>
      <c r="TDL3" s="995"/>
      <c r="TDM3" s="995"/>
      <c r="TDN3" s="995"/>
      <c r="TDO3" s="995"/>
      <c r="TDP3" s="995"/>
      <c r="TDQ3" s="995"/>
      <c r="TDR3" s="995"/>
      <c r="TDS3" s="995"/>
      <c r="TDT3" s="995"/>
      <c r="TDU3" s="995"/>
      <c r="TDV3" s="995"/>
      <c r="TDW3" s="995"/>
      <c r="TDX3" s="995"/>
      <c r="TDY3" s="995"/>
      <c r="TDZ3" s="995"/>
      <c r="TEA3" s="995"/>
      <c r="TEB3" s="995"/>
      <c r="TEC3" s="995"/>
      <c r="TED3" s="995"/>
      <c r="TEE3" s="995"/>
      <c r="TEF3" s="995"/>
      <c r="TEG3" s="995"/>
      <c r="TEH3" s="995"/>
      <c r="TEI3" s="995"/>
      <c r="TEJ3" s="995"/>
      <c r="TEK3" s="995"/>
      <c r="TEL3" s="995"/>
      <c r="TEM3" s="995"/>
      <c r="TEN3" s="995"/>
      <c r="TEO3" s="995"/>
      <c r="TEP3" s="995"/>
      <c r="TEQ3" s="995"/>
      <c r="TER3" s="995"/>
      <c r="TES3" s="995"/>
      <c r="TET3" s="995"/>
      <c r="TEU3" s="995"/>
      <c r="TEV3" s="995"/>
      <c r="TEW3" s="995"/>
      <c r="TEX3" s="995"/>
      <c r="TEY3" s="995"/>
      <c r="TEZ3" s="995"/>
      <c r="TFA3" s="995"/>
      <c r="TFB3" s="995"/>
      <c r="TFC3" s="995"/>
      <c r="TFD3" s="995"/>
      <c r="TFE3" s="995"/>
      <c r="TFF3" s="995"/>
      <c r="TFG3" s="995"/>
      <c r="TFH3" s="995"/>
      <c r="TFI3" s="995"/>
      <c r="TFJ3" s="995"/>
      <c r="TFK3" s="995"/>
      <c r="TFL3" s="995"/>
      <c r="TFM3" s="995"/>
      <c r="TFN3" s="995"/>
      <c r="TFO3" s="995"/>
      <c r="TFP3" s="995"/>
      <c r="TFQ3" s="995"/>
      <c r="TFR3" s="995"/>
      <c r="TFS3" s="995"/>
      <c r="TFT3" s="995"/>
      <c r="TFU3" s="995"/>
      <c r="TFV3" s="995"/>
      <c r="TFW3" s="995"/>
      <c r="TFX3" s="995"/>
      <c r="TFY3" s="995"/>
      <c r="TFZ3" s="995"/>
      <c r="TGA3" s="995"/>
      <c r="TGB3" s="995"/>
      <c r="TGC3" s="995"/>
      <c r="TGD3" s="995"/>
      <c r="TGE3" s="995"/>
      <c r="TGF3" s="995"/>
      <c r="TGG3" s="995"/>
      <c r="TGH3" s="995"/>
      <c r="TGI3" s="995"/>
      <c r="TGJ3" s="995"/>
      <c r="TGK3" s="995"/>
      <c r="TGL3" s="995"/>
      <c r="TGM3" s="995"/>
      <c r="TGN3" s="995"/>
      <c r="TGO3" s="995"/>
      <c r="TGP3" s="995"/>
      <c r="TGQ3" s="995"/>
      <c r="TGR3" s="995"/>
      <c r="TGS3" s="995"/>
      <c r="TGT3" s="995"/>
      <c r="TGU3" s="995"/>
      <c r="TGV3" s="995"/>
      <c r="TGW3" s="995"/>
      <c r="TGX3" s="995"/>
      <c r="TGY3" s="995"/>
      <c r="TGZ3" s="995"/>
      <c r="THA3" s="995"/>
      <c r="THB3" s="995"/>
      <c r="THC3" s="995"/>
      <c r="THD3" s="995"/>
      <c r="THE3" s="995"/>
      <c r="THF3" s="995"/>
      <c r="THG3" s="995"/>
      <c r="THH3" s="995"/>
      <c r="THI3" s="995"/>
      <c r="THJ3" s="995"/>
      <c r="THK3" s="995"/>
      <c r="THL3" s="995"/>
      <c r="THM3" s="995"/>
      <c r="THN3" s="995"/>
      <c r="THO3" s="995"/>
      <c r="THP3" s="995"/>
      <c r="THQ3" s="995"/>
      <c r="THR3" s="995"/>
      <c r="THS3" s="995"/>
      <c r="THT3" s="995"/>
      <c r="THU3" s="995"/>
      <c r="THV3" s="995"/>
      <c r="THW3" s="995"/>
      <c r="THX3" s="995"/>
      <c r="THY3" s="995"/>
      <c r="THZ3" s="995"/>
      <c r="TIA3" s="995"/>
      <c r="TIB3" s="995"/>
      <c r="TIC3" s="995"/>
      <c r="TID3" s="995"/>
      <c r="TIE3" s="995"/>
      <c r="TIF3" s="995"/>
      <c r="TIG3" s="995"/>
      <c r="TIH3" s="995"/>
      <c r="TII3" s="995"/>
      <c r="TIJ3" s="995"/>
      <c r="TIK3" s="995"/>
      <c r="TIL3" s="995"/>
      <c r="TIM3" s="995"/>
      <c r="TIN3" s="995"/>
      <c r="TIO3" s="995"/>
      <c r="TIP3" s="995"/>
      <c r="TIQ3" s="995"/>
      <c r="TIR3" s="995"/>
      <c r="TIS3" s="995"/>
      <c r="TIT3" s="995"/>
      <c r="TIU3" s="995"/>
      <c r="TIV3" s="995"/>
      <c r="TIW3" s="995"/>
      <c r="TIX3" s="995"/>
      <c r="TIY3" s="995"/>
      <c r="TIZ3" s="995"/>
      <c r="TJA3" s="995"/>
      <c r="TJB3" s="995"/>
      <c r="TJC3" s="995"/>
      <c r="TJD3" s="995"/>
      <c r="TJE3" s="995"/>
      <c r="TJF3" s="995"/>
      <c r="TJG3" s="995"/>
      <c r="TJH3" s="995"/>
      <c r="TJI3" s="995"/>
      <c r="TJJ3" s="995"/>
      <c r="TJK3" s="995"/>
      <c r="TJL3" s="995"/>
      <c r="TJM3" s="995"/>
      <c r="TJN3" s="995"/>
      <c r="TJO3" s="995"/>
      <c r="TJP3" s="995"/>
      <c r="TJQ3" s="995"/>
      <c r="TJR3" s="995"/>
      <c r="TJS3" s="995"/>
      <c r="TJT3" s="995"/>
      <c r="TJU3" s="995"/>
      <c r="TJV3" s="995"/>
      <c r="TJW3" s="995"/>
      <c r="TJX3" s="995"/>
      <c r="TJY3" s="995"/>
      <c r="TJZ3" s="995"/>
      <c r="TKA3" s="995"/>
      <c r="TKB3" s="995"/>
      <c r="TKC3" s="995"/>
      <c r="TKD3" s="995"/>
      <c r="TKE3" s="995"/>
      <c r="TKF3" s="995"/>
      <c r="TKG3" s="995"/>
      <c r="TKH3" s="995"/>
      <c r="TKI3" s="995"/>
      <c r="TKJ3" s="995"/>
      <c r="TKK3" s="995"/>
      <c r="TKL3" s="995"/>
      <c r="TKM3" s="995"/>
      <c r="TKN3" s="995"/>
      <c r="TKO3" s="995"/>
      <c r="TKP3" s="995"/>
      <c r="TKQ3" s="995"/>
      <c r="TKR3" s="995"/>
      <c r="TKS3" s="995"/>
      <c r="TKT3" s="995"/>
      <c r="TKU3" s="995"/>
      <c r="TKV3" s="995"/>
      <c r="TKW3" s="995"/>
      <c r="TKX3" s="995"/>
      <c r="TKY3" s="995"/>
      <c r="TKZ3" s="995"/>
      <c r="TLA3" s="995"/>
      <c r="TLB3" s="995"/>
      <c r="TLC3" s="995"/>
      <c r="TLD3" s="995"/>
      <c r="TLE3" s="995"/>
      <c r="TLF3" s="995"/>
      <c r="TLG3" s="995"/>
      <c r="TLH3" s="995"/>
      <c r="TLI3" s="995"/>
      <c r="TLJ3" s="995"/>
      <c r="TLK3" s="995"/>
      <c r="TLL3" s="995"/>
      <c r="TLM3" s="995"/>
      <c r="TLN3" s="995"/>
      <c r="TLO3" s="995"/>
      <c r="TLP3" s="995"/>
      <c r="TLQ3" s="995"/>
      <c r="TLR3" s="995"/>
      <c r="TLS3" s="995"/>
      <c r="TLT3" s="995"/>
      <c r="TLU3" s="995"/>
      <c r="TLV3" s="995"/>
      <c r="TLW3" s="995"/>
      <c r="TLX3" s="995"/>
      <c r="TLY3" s="995"/>
      <c r="TLZ3" s="995"/>
      <c r="TMA3" s="995"/>
      <c r="TMB3" s="995"/>
      <c r="TMC3" s="995"/>
      <c r="TMD3" s="995"/>
      <c r="TME3" s="995"/>
      <c r="TMF3" s="995"/>
      <c r="TMG3" s="995"/>
      <c r="TMH3" s="995"/>
      <c r="TMI3" s="995"/>
      <c r="TMJ3" s="995"/>
      <c r="TMK3" s="995"/>
      <c r="TML3" s="995"/>
      <c r="TMM3" s="995"/>
      <c r="TMN3" s="995"/>
      <c r="TMO3" s="995"/>
      <c r="TMP3" s="995"/>
      <c r="TMQ3" s="995"/>
      <c r="TMR3" s="995"/>
      <c r="TMS3" s="995"/>
      <c r="TMT3" s="995"/>
      <c r="TMU3" s="995"/>
      <c r="TMV3" s="995"/>
      <c r="TMW3" s="995"/>
      <c r="TMX3" s="995"/>
      <c r="TMY3" s="995"/>
      <c r="TMZ3" s="995"/>
      <c r="TNA3" s="995"/>
      <c r="TNB3" s="995"/>
      <c r="TNC3" s="995"/>
      <c r="TND3" s="995"/>
      <c r="TNE3" s="995"/>
      <c r="TNF3" s="995"/>
      <c r="TNG3" s="995"/>
      <c r="TNH3" s="995"/>
      <c r="TNI3" s="995"/>
      <c r="TNJ3" s="995"/>
      <c r="TNK3" s="995"/>
      <c r="TNL3" s="995"/>
      <c r="TNM3" s="995"/>
      <c r="TNN3" s="995"/>
      <c r="TNO3" s="995"/>
      <c r="TNP3" s="995"/>
      <c r="TNQ3" s="995"/>
      <c r="TNR3" s="995"/>
      <c r="TNS3" s="995"/>
      <c r="TNT3" s="995"/>
      <c r="TNU3" s="995"/>
      <c r="TNV3" s="995"/>
      <c r="TNW3" s="995"/>
      <c r="TNX3" s="995"/>
      <c r="TNY3" s="995"/>
      <c r="TNZ3" s="995"/>
      <c r="TOA3" s="995"/>
      <c r="TOB3" s="995"/>
      <c r="TOC3" s="995"/>
      <c r="TOD3" s="995"/>
      <c r="TOE3" s="995"/>
      <c r="TOF3" s="995"/>
      <c r="TOG3" s="995"/>
      <c r="TOH3" s="995"/>
      <c r="TOI3" s="995"/>
      <c r="TOJ3" s="995"/>
      <c r="TOK3" s="995"/>
      <c r="TOL3" s="995"/>
      <c r="TOM3" s="995"/>
      <c r="TON3" s="995"/>
      <c r="TOO3" s="995"/>
      <c r="TOP3" s="995"/>
      <c r="TOQ3" s="995"/>
      <c r="TOR3" s="995"/>
      <c r="TOS3" s="995"/>
      <c r="TOT3" s="995"/>
      <c r="TOU3" s="995"/>
      <c r="TOV3" s="995"/>
      <c r="TOW3" s="995"/>
      <c r="TOX3" s="995"/>
      <c r="TOY3" s="995"/>
      <c r="TOZ3" s="995"/>
      <c r="TPA3" s="995"/>
      <c r="TPB3" s="995"/>
      <c r="TPC3" s="995"/>
      <c r="TPD3" s="995"/>
      <c r="TPE3" s="995"/>
      <c r="TPF3" s="995"/>
      <c r="TPG3" s="995"/>
      <c r="TPH3" s="995"/>
      <c r="TPI3" s="995"/>
      <c r="TPJ3" s="995"/>
      <c r="TPK3" s="995"/>
      <c r="TPL3" s="995"/>
      <c r="TPM3" s="995"/>
      <c r="TPN3" s="995"/>
      <c r="TPO3" s="995"/>
      <c r="TPP3" s="995"/>
      <c r="TPQ3" s="995"/>
      <c r="TPR3" s="995"/>
      <c r="TPS3" s="995"/>
      <c r="TPT3" s="995"/>
      <c r="TPU3" s="995"/>
      <c r="TPV3" s="995"/>
      <c r="TPW3" s="995"/>
      <c r="TPX3" s="995"/>
      <c r="TPY3" s="995"/>
      <c r="TPZ3" s="995"/>
      <c r="TQA3" s="995"/>
      <c r="TQB3" s="995"/>
      <c r="TQC3" s="995"/>
      <c r="TQD3" s="995"/>
      <c r="TQE3" s="995"/>
      <c r="TQF3" s="995"/>
      <c r="TQG3" s="995"/>
      <c r="TQH3" s="995"/>
      <c r="TQI3" s="995"/>
      <c r="TQJ3" s="995"/>
      <c r="TQK3" s="995"/>
      <c r="TQL3" s="995"/>
      <c r="TQM3" s="995"/>
      <c r="TQN3" s="995"/>
      <c r="TQO3" s="995"/>
      <c r="TQP3" s="995"/>
      <c r="TQQ3" s="995"/>
      <c r="TQR3" s="995"/>
      <c r="TQS3" s="995"/>
      <c r="TQT3" s="995"/>
      <c r="TQU3" s="995"/>
      <c r="TQV3" s="995"/>
      <c r="TQW3" s="995"/>
      <c r="TQX3" s="995"/>
      <c r="TQY3" s="995"/>
      <c r="TQZ3" s="995"/>
      <c r="TRA3" s="995"/>
      <c r="TRB3" s="995"/>
      <c r="TRC3" s="995"/>
      <c r="TRD3" s="995"/>
      <c r="TRE3" s="995"/>
      <c r="TRF3" s="995"/>
      <c r="TRG3" s="995"/>
      <c r="TRH3" s="995"/>
      <c r="TRI3" s="995"/>
      <c r="TRJ3" s="995"/>
      <c r="TRK3" s="995"/>
      <c r="TRL3" s="995"/>
      <c r="TRM3" s="995"/>
      <c r="TRN3" s="995"/>
      <c r="TRO3" s="995"/>
      <c r="TRP3" s="995"/>
      <c r="TRQ3" s="995"/>
      <c r="TRR3" s="995"/>
      <c r="TRS3" s="995"/>
      <c r="TRT3" s="995"/>
      <c r="TRU3" s="995"/>
      <c r="TRV3" s="995"/>
      <c r="TRW3" s="995"/>
      <c r="TRX3" s="995"/>
      <c r="TRY3" s="995"/>
      <c r="TRZ3" s="995"/>
      <c r="TSA3" s="995"/>
      <c r="TSB3" s="995"/>
      <c r="TSC3" s="995"/>
      <c r="TSD3" s="995"/>
      <c r="TSE3" s="995"/>
      <c r="TSF3" s="995"/>
      <c r="TSG3" s="995"/>
      <c r="TSH3" s="995"/>
      <c r="TSI3" s="995"/>
      <c r="TSJ3" s="995"/>
      <c r="TSK3" s="995"/>
      <c r="TSL3" s="995"/>
      <c r="TSM3" s="995"/>
      <c r="TSN3" s="995"/>
      <c r="TSO3" s="995"/>
      <c r="TSP3" s="995"/>
      <c r="TSQ3" s="995"/>
      <c r="TSR3" s="995"/>
      <c r="TSS3" s="995"/>
      <c r="TST3" s="995"/>
      <c r="TSU3" s="995"/>
      <c r="TSV3" s="995"/>
      <c r="TSW3" s="995"/>
      <c r="TSX3" s="995"/>
      <c r="TSY3" s="995"/>
      <c r="TSZ3" s="995"/>
      <c r="TTA3" s="995"/>
      <c r="TTB3" s="995"/>
      <c r="TTC3" s="995"/>
      <c r="TTD3" s="995"/>
      <c r="TTE3" s="995"/>
      <c r="TTF3" s="995"/>
      <c r="TTG3" s="995"/>
      <c r="TTH3" s="995"/>
      <c r="TTI3" s="995"/>
      <c r="TTJ3" s="995"/>
      <c r="TTK3" s="995"/>
      <c r="TTL3" s="995"/>
      <c r="TTM3" s="995"/>
      <c r="TTN3" s="995"/>
      <c r="TTO3" s="995"/>
      <c r="TTP3" s="995"/>
      <c r="TTQ3" s="995"/>
      <c r="TTR3" s="995"/>
      <c r="TTS3" s="995"/>
      <c r="TTT3" s="995"/>
      <c r="TTU3" s="995"/>
      <c r="TTV3" s="995"/>
      <c r="TTW3" s="995"/>
      <c r="TTX3" s="995"/>
      <c r="TTY3" s="995"/>
      <c r="TTZ3" s="995"/>
      <c r="TUA3" s="995"/>
      <c r="TUB3" s="995"/>
      <c r="TUC3" s="995"/>
      <c r="TUD3" s="995"/>
      <c r="TUE3" s="995"/>
      <c r="TUF3" s="995"/>
      <c r="TUG3" s="995"/>
      <c r="TUH3" s="995"/>
      <c r="TUI3" s="995"/>
      <c r="TUJ3" s="995"/>
      <c r="TUK3" s="995"/>
      <c r="TUL3" s="995"/>
      <c r="TUM3" s="995"/>
      <c r="TUN3" s="995"/>
      <c r="TUO3" s="995"/>
      <c r="TUP3" s="995"/>
      <c r="TUQ3" s="995"/>
      <c r="TUR3" s="995"/>
      <c r="TUS3" s="995"/>
      <c r="TUT3" s="995"/>
      <c r="TUU3" s="995"/>
      <c r="TUV3" s="995"/>
      <c r="TUW3" s="995"/>
      <c r="TUX3" s="995"/>
      <c r="TUY3" s="995"/>
      <c r="TUZ3" s="995"/>
      <c r="TVA3" s="995"/>
      <c r="TVB3" s="995"/>
      <c r="TVC3" s="995"/>
      <c r="TVD3" s="995"/>
      <c r="TVE3" s="995"/>
      <c r="TVF3" s="995"/>
      <c r="TVG3" s="995"/>
      <c r="TVH3" s="995"/>
      <c r="TVI3" s="995"/>
      <c r="TVJ3" s="995"/>
      <c r="TVK3" s="995"/>
      <c r="TVL3" s="995"/>
      <c r="TVM3" s="995"/>
      <c r="TVN3" s="995"/>
      <c r="TVO3" s="995"/>
      <c r="TVP3" s="995"/>
      <c r="TVQ3" s="995"/>
      <c r="TVR3" s="995"/>
      <c r="TVS3" s="995"/>
      <c r="TVT3" s="995"/>
      <c r="TVU3" s="995"/>
      <c r="TVV3" s="995"/>
      <c r="TVW3" s="995"/>
      <c r="TVX3" s="995"/>
      <c r="TVY3" s="995"/>
      <c r="TVZ3" s="995"/>
      <c r="TWA3" s="995"/>
      <c r="TWB3" s="995"/>
      <c r="TWC3" s="995"/>
      <c r="TWD3" s="995"/>
      <c r="TWE3" s="995"/>
      <c r="TWF3" s="995"/>
      <c r="TWG3" s="995"/>
      <c r="TWH3" s="995"/>
      <c r="TWI3" s="995"/>
      <c r="TWJ3" s="995"/>
      <c r="TWK3" s="995"/>
      <c r="TWL3" s="995"/>
      <c r="TWM3" s="995"/>
      <c r="TWN3" s="995"/>
      <c r="TWO3" s="995"/>
      <c r="TWP3" s="995"/>
      <c r="TWQ3" s="995"/>
      <c r="TWR3" s="995"/>
      <c r="TWS3" s="995"/>
      <c r="TWT3" s="995"/>
      <c r="TWU3" s="995"/>
      <c r="TWV3" s="995"/>
      <c r="TWW3" s="995"/>
      <c r="TWX3" s="995"/>
      <c r="TWY3" s="995"/>
      <c r="TWZ3" s="995"/>
      <c r="TXA3" s="995"/>
      <c r="TXB3" s="995"/>
      <c r="TXC3" s="995"/>
      <c r="TXD3" s="995"/>
      <c r="TXE3" s="995"/>
      <c r="TXF3" s="995"/>
      <c r="TXG3" s="995"/>
      <c r="TXH3" s="995"/>
      <c r="TXI3" s="995"/>
      <c r="TXJ3" s="995"/>
      <c r="TXK3" s="995"/>
      <c r="TXL3" s="995"/>
      <c r="TXM3" s="995"/>
      <c r="TXN3" s="995"/>
      <c r="TXO3" s="995"/>
      <c r="TXP3" s="995"/>
      <c r="TXQ3" s="995"/>
      <c r="TXR3" s="995"/>
      <c r="TXS3" s="995"/>
      <c r="TXT3" s="995"/>
      <c r="TXU3" s="995"/>
      <c r="TXV3" s="995"/>
      <c r="TXW3" s="995"/>
      <c r="TXX3" s="995"/>
      <c r="TXY3" s="995"/>
      <c r="TXZ3" s="995"/>
      <c r="TYA3" s="995"/>
      <c r="TYB3" s="995"/>
      <c r="TYC3" s="995"/>
      <c r="TYD3" s="995"/>
      <c r="TYE3" s="995"/>
      <c r="TYF3" s="995"/>
      <c r="TYG3" s="995"/>
      <c r="TYH3" s="995"/>
      <c r="TYI3" s="995"/>
      <c r="TYJ3" s="995"/>
      <c r="TYK3" s="995"/>
      <c r="TYL3" s="995"/>
      <c r="TYM3" s="995"/>
      <c r="TYN3" s="995"/>
      <c r="TYO3" s="995"/>
      <c r="TYP3" s="995"/>
      <c r="TYQ3" s="995"/>
      <c r="TYR3" s="995"/>
      <c r="TYS3" s="995"/>
      <c r="TYT3" s="995"/>
      <c r="TYU3" s="995"/>
      <c r="TYV3" s="995"/>
      <c r="TYW3" s="995"/>
      <c r="TYX3" s="995"/>
      <c r="TYY3" s="995"/>
      <c r="TYZ3" s="995"/>
      <c r="TZA3" s="995"/>
      <c r="TZB3" s="995"/>
      <c r="TZC3" s="995"/>
      <c r="TZD3" s="995"/>
      <c r="TZE3" s="995"/>
      <c r="TZF3" s="995"/>
      <c r="TZG3" s="995"/>
      <c r="TZH3" s="995"/>
      <c r="TZI3" s="995"/>
      <c r="TZJ3" s="995"/>
      <c r="TZK3" s="995"/>
      <c r="TZL3" s="995"/>
      <c r="TZM3" s="995"/>
      <c r="TZN3" s="995"/>
      <c r="TZO3" s="995"/>
      <c r="TZP3" s="995"/>
      <c r="TZQ3" s="995"/>
      <c r="TZR3" s="995"/>
      <c r="TZS3" s="995"/>
      <c r="TZT3" s="995"/>
      <c r="TZU3" s="995"/>
      <c r="TZV3" s="995"/>
      <c r="TZW3" s="995"/>
      <c r="TZX3" s="995"/>
      <c r="TZY3" s="995"/>
      <c r="TZZ3" s="995"/>
      <c r="UAA3" s="995"/>
      <c r="UAB3" s="995"/>
      <c r="UAC3" s="995"/>
      <c r="UAD3" s="995"/>
      <c r="UAE3" s="995"/>
      <c r="UAF3" s="995"/>
      <c r="UAG3" s="995"/>
      <c r="UAH3" s="995"/>
      <c r="UAI3" s="995"/>
      <c r="UAJ3" s="995"/>
      <c r="UAK3" s="995"/>
      <c r="UAL3" s="995"/>
      <c r="UAM3" s="995"/>
      <c r="UAN3" s="995"/>
      <c r="UAO3" s="995"/>
      <c r="UAP3" s="995"/>
      <c r="UAQ3" s="995"/>
      <c r="UAR3" s="995"/>
      <c r="UAS3" s="995"/>
      <c r="UAT3" s="995"/>
      <c r="UAU3" s="995"/>
      <c r="UAV3" s="995"/>
      <c r="UAW3" s="995"/>
      <c r="UAX3" s="995"/>
      <c r="UAY3" s="995"/>
      <c r="UAZ3" s="995"/>
      <c r="UBA3" s="995"/>
      <c r="UBB3" s="995"/>
      <c r="UBC3" s="995"/>
      <c r="UBD3" s="995"/>
      <c r="UBE3" s="995"/>
      <c r="UBF3" s="995"/>
      <c r="UBG3" s="995"/>
      <c r="UBH3" s="995"/>
      <c r="UBI3" s="995"/>
      <c r="UBJ3" s="995"/>
      <c r="UBK3" s="995"/>
      <c r="UBL3" s="995"/>
      <c r="UBM3" s="995"/>
      <c r="UBN3" s="995"/>
      <c r="UBO3" s="995"/>
      <c r="UBP3" s="995"/>
      <c r="UBQ3" s="995"/>
      <c r="UBR3" s="995"/>
      <c r="UBS3" s="995"/>
      <c r="UBT3" s="995"/>
      <c r="UBU3" s="995"/>
      <c r="UBV3" s="995"/>
      <c r="UBW3" s="995"/>
      <c r="UBX3" s="995"/>
      <c r="UBY3" s="995"/>
      <c r="UBZ3" s="995"/>
      <c r="UCA3" s="995"/>
      <c r="UCB3" s="995"/>
      <c r="UCC3" s="995"/>
      <c r="UCD3" s="995"/>
      <c r="UCE3" s="995"/>
      <c r="UCF3" s="995"/>
      <c r="UCG3" s="995"/>
      <c r="UCH3" s="995"/>
      <c r="UCI3" s="995"/>
      <c r="UCJ3" s="995"/>
      <c r="UCK3" s="995"/>
      <c r="UCL3" s="995"/>
      <c r="UCM3" s="995"/>
      <c r="UCN3" s="995"/>
      <c r="UCO3" s="995"/>
      <c r="UCP3" s="995"/>
      <c r="UCQ3" s="995"/>
      <c r="UCR3" s="995"/>
      <c r="UCS3" s="995"/>
      <c r="UCT3" s="995"/>
      <c r="UCU3" s="995"/>
      <c r="UCV3" s="995"/>
      <c r="UCW3" s="995"/>
      <c r="UCX3" s="995"/>
      <c r="UCY3" s="995"/>
      <c r="UCZ3" s="995"/>
      <c r="UDA3" s="995"/>
      <c r="UDB3" s="995"/>
      <c r="UDC3" s="995"/>
      <c r="UDD3" s="995"/>
      <c r="UDE3" s="995"/>
      <c r="UDF3" s="995"/>
      <c r="UDG3" s="995"/>
      <c r="UDH3" s="995"/>
      <c r="UDI3" s="995"/>
      <c r="UDJ3" s="995"/>
      <c r="UDK3" s="995"/>
      <c r="UDL3" s="995"/>
      <c r="UDM3" s="995"/>
      <c r="UDN3" s="995"/>
      <c r="UDO3" s="995"/>
      <c r="UDP3" s="995"/>
      <c r="UDQ3" s="995"/>
      <c r="UDR3" s="995"/>
      <c r="UDS3" s="995"/>
      <c r="UDT3" s="995"/>
      <c r="UDU3" s="995"/>
      <c r="UDV3" s="995"/>
      <c r="UDW3" s="995"/>
      <c r="UDX3" s="995"/>
      <c r="UDY3" s="995"/>
      <c r="UDZ3" s="995"/>
      <c r="UEA3" s="995"/>
      <c r="UEB3" s="995"/>
      <c r="UEC3" s="995"/>
      <c r="UED3" s="995"/>
      <c r="UEE3" s="995"/>
      <c r="UEF3" s="995"/>
      <c r="UEG3" s="995"/>
      <c r="UEH3" s="995"/>
      <c r="UEI3" s="995"/>
      <c r="UEJ3" s="995"/>
      <c r="UEK3" s="995"/>
      <c r="UEL3" s="995"/>
      <c r="UEM3" s="995"/>
      <c r="UEN3" s="995"/>
      <c r="UEO3" s="995"/>
      <c r="UEP3" s="995"/>
      <c r="UEQ3" s="995"/>
      <c r="UER3" s="995"/>
      <c r="UES3" s="995"/>
      <c r="UET3" s="995"/>
      <c r="UEU3" s="995"/>
      <c r="UEV3" s="995"/>
      <c r="UEW3" s="995"/>
      <c r="UEX3" s="995"/>
      <c r="UEY3" s="995"/>
      <c r="UEZ3" s="995"/>
      <c r="UFA3" s="995"/>
      <c r="UFB3" s="995"/>
      <c r="UFC3" s="995"/>
      <c r="UFD3" s="995"/>
      <c r="UFE3" s="995"/>
      <c r="UFF3" s="995"/>
      <c r="UFG3" s="995"/>
      <c r="UFH3" s="995"/>
      <c r="UFI3" s="995"/>
      <c r="UFJ3" s="995"/>
      <c r="UFK3" s="995"/>
      <c r="UFL3" s="995"/>
      <c r="UFM3" s="995"/>
      <c r="UFN3" s="995"/>
      <c r="UFO3" s="995"/>
      <c r="UFP3" s="995"/>
      <c r="UFQ3" s="995"/>
      <c r="UFR3" s="995"/>
      <c r="UFS3" s="995"/>
      <c r="UFT3" s="995"/>
      <c r="UFU3" s="995"/>
      <c r="UFV3" s="995"/>
      <c r="UFW3" s="995"/>
      <c r="UFX3" s="995"/>
      <c r="UFY3" s="995"/>
      <c r="UFZ3" s="995"/>
      <c r="UGA3" s="995"/>
      <c r="UGB3" s="995"/>
      <c r="UGC3" s="995"/>
      <c r="UGD3" s="995"/>
      <c r="UGE3" s="995"/>
      <c r="UGF3" s="995"/>
      <c r="UGG3" s="995"/>
      <c r="UGH3" s="995"/>
      <c r="UGI3" s="995"/>
      <c r="UGJ3" s="995"/>
      <c r="UGK3" s="995"/>
      <c r="UGL3" s="995"/>
      <c r="UGM3" s="995"/>
      <c r="UGN3" s="995"/>
      <c r="UGO3" s="995"/>
      <c r="UGP3" s="995"/>
      <c r="UGQ3" s="995"/>
      <c r="UGR3" s="995"/>
      <c r="UGS3" s="995"/>
      <c r="UGT3" s="995"/>
      <c r="UGU3" s="995"/>
      <c r="UGV3" s="995"/>
      <c r="UGW3" s="995"/>
      <c r="UGX3" s="995"/>
      <c r="UGY3" s="995"/>
      <c r="UGZ3" s="995"/>
      <c r="UHA3" s="995"/>
      <c r="UHB3" s="995"/>
      <c r="UHC3" s="995"/>
      <c r="UHD3" s="995"/>
      <c r="UHE3" s="995"/>
      <c r="UHF3" s="995"/>
      <c r="UHG3" s="995"/>
      <c r="UHH3" s="995"/>
      <c r="UHI3" s="995"/>
      <c r="UHJ3" s="995"/>
      <c r="UHK3" s="995"/>
      <c r="UHL3" s="995"/>
      <c r="UHM3" s="995"/>
      <c r="UHN3" s="995"/>
      <c r="UHO3" s="995"/>
      <c r="UHP3" s="995"/>
      <c r="UHQ3" s="995"/>
      <c r="UHR3" s="995"/>
      <c r="UHS3" s="995"/>
      <c r="UHT3" s="995"/>
      <c r="UHU3" s="995"/>
      <c r="UHV3" s="995"/>
      <c r="UHW3" s="995"/>
      <c r="UHX3" s="995"/>
      <c r="UHY3" s="995"/>
      <c r="UHZ3" s="995"/>
      <c r="UIA3" s="995"/>
      <c r="UIB3" s="995"/>
      <c r="UIC3" s="995"/>
      <c r="UID3" s="995"/>
      <c r="UIE3" s="995"/>
      <c r="UIF3" s="995"/>
      <c r="UIG3" s="995"/>
      <c r="UIH3" s="995"/>
      <c r="UII3" s="995"/>
      <c r="UIJ3" s="995"/>
      <c r="UIK3" s="995"/>
      <c r="UIL3" s="995"/>
      <c r="UIM3" s="995"/>
      <c r="UIN3" s="995"/>
      <c r="UIO3" s="995"/>
      <c r="UIP3" s="995"/>
      <c r="UIQ3" s="995"/>
      <c r="UIR3" s="995"/>
      <c r="UIS3" s="995"/>
      <c r="UIT3" s="995"/>
      <c r="UIU3" s="995"/>
      <c r="UIV3" s="995"/>
      <c r="UIW3" s="995"/>
      <c r="UIX3" s="995"/>
      <c r="UIY3" s="995"/>
      <c r="UIZ3" s="995"/>
      <c r="UJA3" s="995"/>
      <c r="UJB3" s="995"/>
      <c r="UJC3" s="995"/>
      <c r="UJD3" s="995"/>
      <c r="UJE3" s="995"/>
      <c r="UJF3" s="995"/>
      <c r="UJG3" s="995"/>
      <c r="UJH3" s="995"/>
      <c r="UJI3" s="995"/>
      <c r="UJJ3" s="995"/>
      <c r="UJK3" s="995"/>
      <c r="UJL3" s="995"/>
      <c r="UJM3" s="995"/>
      <c r="UJN3" s="995"/>
      <c r="UJO3" s="995"/>
      <c r="UJP3" s="995"/>
      <c r="UJQ3" s="995"/>
      <c r="UJR3" s="995"/>
      <c r="UJS3" s="995"/>
      <c r="UJT3" s="995"/>
      <c r="UJU3" s="995"/>
      <c r="UJV3" s="995"/>
      <c r="UJW3" s="995"/>
      <c r="UJX3" s="995"/>
      <c r="UJY3" s="995"/>
      <c r="UJZ3" s="995"/>
      <c r="UKA3" s="995"/>
      <c r="UKB3" s="995"/>
      <c r="UKC3" s="995"/>
      <c r="UKD3" s="995"/>
      <c r="UKE3" s="995"/>
      <c r="UKF3" s="995"/>
      <c r="UKG3" s="995"/>
      <c r="UKH3" s="995"/>
      <c r="UKI3" s="995"/>
      <c r="UKJ3" s="995"/>
      <c r="UKK3" s="995"/>
      <c r="UKL3" s="995"/>
      <c r="UKM3" s="995"/>
      <c r="UKN3" s="995"/>
      <c r="UKO3" s="995"/>
      <c r="UKP3" s="995"/>
      <c r="UKQ3" s="995"/>
      <c r="UKR3" s="995"/>
      <c r="UKS3" s="995"/>
      <c r="UKT3" s="995"/>
      <c r="UKU3" s="995"/>
      <c r="UKV3" s="995"/>
      <c r="UKW3" s="995"/>
      <c r="UKX3" s="995"/>
      <c r="UKY3" s="995"/>
      <c r="UKZ3" s="995"/>
      <c r="ULA3" s="995"/>
      <c r="ULB3" s="995"/>
      <c r="ULC3" s="995"/>
      <c r="ULD3" s="995"/>
      <c r="ULE3" s="995"/>
      <c r="ULF3" s="995"/>
      <c r="ULG3" s="995"/>
      <c r="ULH3" s="995"/>
      <c r="ULI3" s="995"/>
      <c r="ULJ3" s="995"/>
      <c r="ULK3" s="995"/>
      <c r="ULL3" s="995"/>
      <c r="ULM3" s="995"/>
      <c r="ULN3" s="995"/>
      <c r="ULO3" s="995"/>
      <c r="ULP3" s="995"/>
      <c r="ULQ3" s="995"/>
      <c r="ULR3" s="995"/>
      <c r="ULS3" s="995"/>
      <c r="ULT3" s="995"/>
      <c r="ULU3" s="995"/>
      <c r="ULV3" s="995"/>
      <c r="ULW3" s="995"/>
      <c r="ULX3" s="995"/>
      <c r="ULY3" s="995"/>
      <c r="ULZ3" s="995"/>
      <c r="UMA3" s="995"/>
      <c r="UMB3" s="995"/>
      <c r="UMC3" s="995"/>
      <c r="UMD3" s="995"/>
      <c r="UME3" s="995"/>
      <c r="UMF3" s="995"/>
      <c r="UMG3" s="995"/>
      <c r="UMH3" s="995"/>
      <c r="UMI3" s="995"/>
      <c r="UMJ3" s="995"/>
      <c r="UMK3" s="995"/>
      <c r="UML3" s="995"/>
      <c r="UMM3" s="995"/>
      <c r="UMN3" s="995"/>
      <c r="UMO3" s="995"/>
      <c r="UMP3" s="995"/>
      <c r="UMQ3" s="995"/>
      <c r="UMR3" s="995"/>
      <c r="UMS3" s="995"/>
      <c r="UMT3" s="995"/>
      <c r="UMU3" s="995"/>
      <c r="UMV3" s="995"/>
      <c r="UMW3" s="995"/>
      <c r="UMX3" s="995"/>
      <c r="UMY3" s="995"/>
      <c r="UMZ3" s="995"/>
      <c r="UNA3" s="995"/>
      <c r="UNB3" s="995"/>
      <c r="UNC3" s="995"/>
      <c r="UND3" s="995"/>
      <c r="UNE3" s="995"/>
      <c r="UNF3" s="995"/>
      <c r="UNG3" s="995"/>
      <c r="UNH3" s="995"/>
      <c r="UNI3" s="995"/>
      <c r="UNJ3" s="995"/>
      <c r="UNK3" s="995"/>
      <c r="UNL3" s="995"/>
      <c r="UNM3" s="995"/>
      <c r="UNN3" s="995"/>
      <c r="UNO3" s="995"/>
      <c r="UNP3" s="995"/>
      <c r="UNQ3" s="995"/>
      <c r="UNR3" s="995"/>
      <c r="UNS3" s="995"/>
      <c r="UNT3" s="995"/>
      <c r="UNU3" s="995"/>
      <c r="UNV3" s="995"/>
      <c r="UNW3" s="995"/>
      <c r="UNX3" s="995"/>
      <c r="UNY3" s="995"/>
      <c r="UNZ3" s="995"/>
      <c r="UOA3" s="995"/>
      <c r="UOB3" s="995"/>
      <c r="UOC3" s="995"/>
      <c r="UOD3" s="995"/>
      <c r="UOE3" s="995"/>
      <c r="UOF3" s="995"/>
      <c r="UOG3" s="995"/>
      <c r="UOH3" s="995"/>
      <c r="UOI3" s="995"/>
      <c r="UOJ3" s="995"/>
      <c r="UOK3" s="995"/>
      <c r="UOL3" s="995"/>
      <c r="UOM3" s="995"/>
      <c r="UON3" s="995"/>
      <c r="UOO3" s="995"/>
      <c r="UOP3" s="995"/>
      <c r="UOQ3" s="995"/>
      <c r="UOR3" s="995"/>
      <c r="UOS3" s="995"/>
      <c r="UOT3" s="995"/>
      <c r="UOU3" s="995"/>
      <c r="UOV3" s="995"/>
      <c r="UOW3" s="995"/>
      <c r="UOX3" s="995"/>
      <c r="UOY3" s="995"/>
      <c r="UOZ3" s="995"/>
      <c r="UPA3" s="995"/>
      <c r="UPB3" s="995"/>
      <c r="UPC3" s="995"/>
      <c r="UPD3" s="995"/>
      <c r="UPE3" s="995"/>
      <c r="UPF3" s="995"/>
      <c r="UPG3" s="995"/>
      <c r="UPH3" s="995"/>
      <c r="UPI3" s="995"/>
      <c r="UPJ3" s="995"/>
      <c r="UPK3" s="995"/>
      <c r="UPL3" s="995"/>
      <c r="UPM3" s="995"/>
      <c r="UPN3" s="995"/>
      <c r="UPO3" s="995"/>
      <c r="UPP3" s="995"/>
      <c r="UPQ3" s="995"/>
      <c r="UPR3" s="995"/>
      <c r="UPS3" s="995"/>
      <c r="UPT3" s="995"/>
      <c r="UPU3" s="995"/>
      <c r="UPV3" s="995"/>
      <c r="UPW3" s="995"/>
      <c r="UPX3" s="995"/>
      <c r="UPY3" s="995"/>
      <c r="UPZ3" s="995"/>
      <c r="UQA3" s="995"/>
      <c r="UQB3" s="995"/>
      <c r="UQC3" s="995"/>
      <c r="UQD3" s="995"/>
      <c r="UQE3" s="995"/>
      <c r="UQF3" s="995"/>
      <c r="UQG3" s="995"/>
      <c r="UQH3" s="995"/>
      <c r="UQI3" s="995"/>
      <c r="UQJ3" s="995"/>
      <c r="UQK3" s="995"/>
      <c r="UQL3" s="995"/>
      <c r="UQM3" s="995"/>
      <c r="UQN3" s="995"/>
      <c r="UQO3" s="995"/>
      <c r="UQP3" s="995"/>
      <c r="UQQ3" s="995"/>
      <c r="UQR3" s="995"/>
      <c r="UQS3" s="995"/>
      <c r="UQT3" s="995"/>
      <c r="UQU3" s="995"/>
      <c r="UQV3" s="995"/>
      <c r="UQW3" s="995"/>
      <c r="UQX3" s="995"/>
      <c r="UQY3" s="995"/>
      <c r="UQZ3" s="995"/>
      <c r="URA3" s="995"/>
      <c r="URB3" s="995"/>
      <c r="URC3" s="995"/>
      <c r="URD3" s="995"/>
      <c r="URE3" s="995"/>
      <c r="URF3" s="995"/>
      <c r="URG3" s="995"/>
      <c r="URH3" s="995"/>
      <c r="URI3" s="995"/>
      <c r="URJ3" s="995"/>
      <c r="URK3" s="995"/>
      <c r="URL3" s="995"/>
      <c r="URM3" s="995"/>
      <c r="URN3" s="995"/>
      <c r="URO3" s="995"/>
      <c r="URP3" s="995"/>
      <c r="URQ3" s="995"/>
      <c r="URR3" s="995"/>
      <c r="URS3" s="995"/>
      <c r="URT3" s="995"/>
      <c r="URU3" s="995"/>
      <c r="URV3" s="995"/>
      <c r="URW3" s="995"/>
      <c r="URX3" s="995"/>
      <c r="URY3" s="995"/>
      <c r="URZ3" s="995"/>
      <c r="USA3" s="995"/>
      <c r="USB3" s="995"/>
      <c r="USC3" s="995"/>
      <c r="USD3" s="995"/>
      <c r="USE3" s="995"/>
      <c r="USF3" s="995"/>
      <c r="USG3" s="995"/>
      <c r="USH3" s="995"/>
      <c r="USI3" s="995"/>
      <c r="USJ3" s="995"/>
      <c r="USK3" s="995"/>
      <c r="USL3" s="995"/>
      <c r="USM3" s="995"/>
      <c r="USN3" s="995"/>
      <c r="USO3" s="995"/>
      <c r="USP3" s="995"/>
      <c r="USQ3" s="995"/>
      <c r="USR3" s="995"/>
      <c r="USS3" s="995"/>
      <c r="UST3" s="995"/>
      <c r="USU3" s="995"/>
      <c r="USV3" s="995"/>
      <c r="USW3" s="995"/>
      <c r="USX3" s="995"/>
      <c r="USY3" s="995"/>
      <c r="USZ3" s="995"/>
      <c r="UTA3" s="995"/>
      <c r="UTB3" s="995"/>
      <c r="UTC3" s="995"/>
      <c r="UTD3" s="995"/>
      <c r="UTE3" s="995"/>
      <c r="UTF3" s="995"/>
      <c r="UTG3" s="995"/>
      <c r="UTH3" s="995"/>
      <c r="UTI3" s="995"/>
      <c r="UTJ3" s="995"/>
      <c r="UTK3" s="995"/>
      <c r="UTL3" s="995"/>
      <c r="UTM3" s="995"/>
      <c r="UTN3" s="995"/>
      <c r="UTO3" s="995"/>
      <c r="UTP3" s="995"/>
      <c r="UTQ3" s="995"/>
      <c r="UTR3" s="995"/>
      <c r="UTS3" s="995"/>
      <c r="UTT3" s="995"/>
      <c r="UTU3" s="995"/>
      <c r="UTV3" s="995"/>
      <c r="UTW3" s="995"/>
      <c r="UTX3" s="995"/>
      <c r="UTY3" s="995"/>
      <c r="UTZ3" s="995"/>
      <c r="UUA3" s="995"/>
      <c r="UUB3" s="995"/>
      <c r="UUC3" s="995"/>
      <c r="UUD3" s="995"/>
      <c r="UUE3" s="995"/>
      <c r="UUF3" s="995"/>
      <c r="UUG3" s="995"/>
      <c r="UUH3" s="995"/>
      <c r="UUI3" s="995"/>
      <c r="UUJ3" s="995"/>
      <c r="UUK3" s="995"/>
      <c r="UUL3" s="995"/>
      <c r="UUM3" s="995"/>
      <c r="UUN3" s="995"/>
      <c r="UUO3" s="995"/>
      <c r="UUP3" s="995"/>
      <c r="UUQ3" s="995"/>
      <c r="UUR3" s="995"/>
      <c r="UUS3" s="995"/>
      <c r="UUT3" s="995"/>
      <c r="UUU3" s="995"/>
      <c r="UUV3" s="995"/>
      <c r="UUW3" s="995"/>
      <c r="UUX3" s="995"/>
      <c r="UUY3" s="995"/>
      <c r="UUZ3" s="995"/>
      <c r="UVA3" s="995"/>
      <c r="UVB3" s="995"/>
      <c r="UVC3" s="995"/>
      <c r="UVD3" s="995"/>
      <c r="UVE3" s="995"/>
      <c r="UVF3" s="995"/>
      <c r="UVG3" s="995"/>
      <c r="UVH3" s="995"/>
      <c r="UVI3" s="995"/>
      <c r="UVJ3" s="995"/>
      <c r="UVK3" s="995"/>
      <c r="UVL3" s="995"/>
      <c r="UVM3" s="995"/>
      <c r="UVN3" s="995"/>
      <c r="UVO3" s="995"/>
      <c r="UVP3" s="995"/>
      <c r="UVQ3" s="995"/>
      <c r="UVR3" s="995"/>
      <c r="UVS3" s="995"/>
      <c r="UVT3" s="995"/>
      <c r="UVU3" s="995"/>
      <c r="UVV3" s="995"/>
      <c r="UVW3" s="995"/>
      <c r="UVX3" s="995"/>
      <c r="UVY3" s="995"/>
      <c r="UVZ3" s="995"/>
      <c r="UWA3" s="995"/>
      <c r="UWB3" s="995"/>
      <c r="UWC3" s="995"/>
      <c r="UWD3" s="995"/>
      <c r="UWE3" s="995"/>
      <c r="UWF3" s="995"/>
      <c r="UWG3" s="995"/>
      <c r="UWH3" s="995"/>
      <c r="UWI3" s="995"/>
      <c r="UWJ3" s="995"/>
      <c r="UWK3" s="995"/>
      <c r="UWL3" s="995"/>
      <c r="UWM3" s="995"/>
      <c r="UWN3" s="995"/>
      <c r="UWO3" s="995"/>
      <c r="UWP3" s="995"/>
      <c r="UWQ3" s="995"/>
      <c r="UWR3" s="995"/>
      <c r="UWS3" s="995"/>
      <c r="UWT3" s="995"/>
      <c r="UWU3" s="995"/>
      <c r="UWV3" s="995"/>
      <c r="UWW3" s="995"/>
      <c r="UWX3" s="995"/>
      <c r="UWY3" s="995"/>
      <c r="UWZ3" s="995"/>
      <c r="UXA3" s="995"/>
      <c r="UXB3" s="995"/>
      <c r="UXC3" s="995"/>
      <c r="UXD3" s="995"/>
      <c r="UXE3" s="995"/>
      <c r="UXF3" s="995"/>
      <c r="UXG3" s="995"/>
      <c r="UXH3" s="995"/>
      <c r="UXI3" s="995"/>
      <c r="UXJ3" s="995"/>
      <c r="UXK3" s="995"/>
      <c r="UXL3" s="995"/>
      <c r="UXM3" s="995"/>
      <c r="UXN3" s="995"/>
      <c r="UXO3" s="995"/>
      <c r="UXP3" s="995"/>
      <c r="UXQ3" s="995"/>
      <c r="UXR3" s="995"/>
      <c r="UXS3" s="995"/>
      <c r="UXT3" s="995"/>
      <c r="UXU3" s="995"/>
      <c r="UXV3" s="995"/>
      <c r="UXW3" s="995"/>
      <c r="UXX3" s="995"/>
      <c r="UXY3" s="995"/>
      <c r="UXZ3" s="995"/>
      <c r="UYA3" s="995"/>
      <c r="UYB3" s="995"/>
      <c r="UYC3" s="995"/>
      <c r="UYD3" s="995"/>
      <c r="UYE3" s="995"/>
      <c r="UYF3" s="995"/>
      <c r="UYG3" s="995"/>
      <c r="UYH3" s="995"/>
      <c r="UYI3" s="995"/>
      <c r="UYJ3" s="995"/>
      <c r="UYK3" s="995"/>
      <c r="UYL3" s="995"/>
      <c r="UYM3" s="995"/>
      <c r="UYN3" s="995"/>
      <c r="UYO3" s="995"/>
      <c r="UYP3" s="995"/>
      <c r="UYQ3" s="995"/>
      <c r="UYR3" s="995"/>
      <c r="UYS3" s="995"/>
      <c r="UYT3" s="995"/>
      <c r="UYU3" s="995"/>
      <c r="UYV3" s="995"/>
      <c r="UYW3" s="995"/>
      <c r="UYX3" s="995"/>
      <c r="UYY3" s="995"/>
      <c r="UYZ3" s="995"/>
      <c r="UZA3" s="995"/>
      <c r="UZB3" s="995"/>
      <c r="UZC3" s="995"/>
      <c r="UZD3" s="995"/>
      <c r="UZE3" s="995"/>
      <c r="UZF3" s="995"/>
      <c r="UZG3" s="995"/>
      <c r="UZH3" s="995"/>
      <c r="UZI3" s="995"/>
      <c r="UZJ3" s="995"/>
      <c r="UZK3" s="995"/>
      <c r="UZL3" s="995"/>
      <c r="UZM3" s="995"/>
      <c r="UZN3" s="995"/>
      <c r="UZO3" s="995"/>
      <c r="UZP3" s="995"/>
      <c r="UZQ3" s="995"/>
      <c r="UZR3" s="995"/>
      <c r="UZS3" s="995"/>
      <c r="UZT3" s="995"/>
      <c r="UZU3" s="995"/>
      <c r="UZV3" s="995"/>
      <c r="UZW3" s="995"/>
      <c r="UZX3" s="995"/>
      <c r="UZY3" s="995"/>
      <c r="UZZ3" s="995"/>
      <c r="VAA3" s="995"/>
      <c r="VAB3" s="995"/>
      <c r="VAC3" s="995"/>
      <c r="VAD3" s="995"/>
      <c r="VAE3" s="995"/>
      <c r="VAF3" s="995"/>
      <c r="VAG3" s="995"/>
      <c r="VAH3" s="995"/>
      <c r="VAI3" s="995"/>
      <c r="VAJ3" s="995"/>
      <c r="VAK3" s="995"/>
      <c r="VAL3" s="995"/>
      <c r="VAM3" s="995"/>
      <c r="VAN3" s="995"/>
      <c r="VAO3" s="995"/>
      <c r="VAP3" s="995"/>
      <c r="VAQ3" s="995"/>
      <c r="VAR3" s="995"/>
      <c r="VAS3" s="995"/>
      <c r="VAT3" s="995"/>
      <c r="VAU3" s="995"/>
      <c r="VAV3" s="995"/>
      <c r="VAW3" s="995"/>
      <c r="VAX3" s="995"/>
      <c r="VAY3" s="995"/>
      <c r="VAZ3" s="995"/>
      <c r="VBA3" s="995"/>
      <c r="VBB3" s="995"/>
      <c r="VBC3" s="995"/>
      <c r="VBD3" s="995"/>
      <c r="VBE3" s="995"/>
      <c r="VBF3" s="995"/>
      <c r="VBG3" s="995"/>
      <c r="VBH3" s="995"/>
      <c r="VBI3" s="995"/>
      <c r="VBJ3" s="995"/>
      <c r="VBK3" s="995"/>
      <c r="VBL3" s="995"/>
      <c r="VBM3" s="995"/>
      <c r="VBN3" s="995"/>
      <c r="VBO3" s="995"/>
      <c r="VBP3" s="995"/>
      <c r="VBQ3" s="995"/>
      <c r="VBR3" s="995"/>
      <c r="VBS3" s="995"/>
      <c r="VBT3" s="995"/>
      <c r="VBU3" s="995"/>
      <c r="VBV3" s="995"/>
      <c r="VBW3" s="995"/>
      <c r="VBX3" s="995"/>
      <c r="VBY3" s="995"/>
      <c r="VBZ3" s="995"/>
      <c r="VCA3" s="995"/>
      <c r="VCB3" s="995"/>
      <c r="VCC3" s="995"/>
      <c r="VCD3" s="995"/>
      <c r="VCE3" s="995"/>
      <c r="VCF3" s="995"/>
      <c r="VCG3" s="995"/>
      <c r="VCH3" s="995"/>
      <c r="VCI3" s="995"/>
      <c r="VCJ3" s="995"/>
      <c r="VCK3" s="995"/>
      <c r="VCL3" s="995"/>
      <c r="VCM3" s="995"/>
      <c r="VCN3" s="995"/>
      <c r="VCO3" s="995"/>
      <c r="VCP3" s="995"/>
      <c r="VCQ3" s="995"/>
      <c r="VCR3" s="995"/>
      <c r="VCS3" s="995"/>
      <c r="VCT3" s="995"/>
      <c r="VCU3" s="995"/>
      <c r="VCV3" s="995"/>
      <c r="VCW3" s="995"/>
      <c r="VCX3" s="995"/>
      <c r="VCY3" s="995"/>
      <c r="VCZ3" s="995"/>
      <c r="VDA3" s="995"/>
      <c r="VDB3" s="995"/>
      <c r="VDC3" s="995"/>
      <c r="VDD3" s="995"/>
      <c r="VDE3" s="995"/>
      <c r="VDF3" s="995"/>
      <c r="VDG3" s="995"/>
      <c r="VDH3" s="995"/>
      <c r="VDI3" s="995"/>
      <c r="VDJ3" s="995"/>
      <c r="VDK3" s="995"/>
      <c r="VDL3" s="995"/>
      <c r="VDM3" s="995"/>
      <c r="VDN3" s="995"/>
      <c r="VDO3" s="995"/>
      <c r="VDP3" s="995"/>
      <c r="VDQ3" s="995"/>
      <c r="VDR3" s="995"/>
      <c r="VDS3" s="995"/>
      <c r="VDT3" s="995"/>
      <c r="VDU3" s="995"/>
      <c r="VDV3" s="995"/>
      <c r="VDW3" s="995"/>
      <c r="VDX3" s="995"/>
      <c r="VDY3" s="995"/>
      <c r="VDZ3" s="995"/>
      <c r="VEA3" s="995"/>
      <c r="VEB3" s="995"/>
      <c r="VEC3" s="995"/>
      <c r="VED3" s="995"/>
      <c r="VEE3" s="995"/>
      <c r="VEF3" s="995"/>
      <c r="VEG3" s="995"/>
      <c r="VEH3" s="995"/>
      <c r="VEI3" s="995"/>
      <c r="VEJ3" s="995"/>
      <c r="VEK3" s="995"/>
      <c r="VEL3" s="995"/>
      <c r="VEM3" s="995"/>
      <c r="VEN3" s="995"/>
      <c r="VEO3" s="995"/>
      <c r="VEP3" s="995"/>
      <c r="VEQ3" s="995"/>
      <c r="VER3" s="995"/>
      <c r="VES3" s="995"/>
      <c r="VET3" s="995"/>
      <c r="VEU3" s="995"/>
      <c r="VEV3" s="995"/>
      <c r="VEW3" s="995"/>
      <c r="VEX3" s="995"/>
      <c r="VEY3" s="995"/>
      <c r="VEZ3" s="995"/>
      <c r="VFA3" s="995"/>
      <c r="VFB3" s="995"/>
      <c r="VFC3" s="995"/>
      <c r="VFD3" s="995"/>
      <c r="VFE3" s="995"/>
      <c r="VFF3" s="995"/>
      <c r="VFG3" s="995"/>
      <c r="VFH3" s="995"/>
      <c r="VFI3" s="995"/>
      <c r="VFJ3" s="995"/>
      <c r="VFK3" s="995"/>
      <c r="VFL3" s="995"/>
      <c r="VFM3" s="995"/>
      <c r="VFN3" s="995"/>
      <c r="VFO3" s="995"/>
      <c r="VFP3" s="995"/>
      <c r="VFQ3" s="995"/>
      <c r="VFR3" s="995"/>
      <c r="VFS3" s="995"/>
      <c r="VFT3" s="995"/>
      <c r="VFU3" s="995"/>
      <c r="VFV3" s="995"/>
      <c r="VFW3" s="995"/>
      <c r="VFX3" s="995"/>
      <c r="VFY3" s="995"/>
      <c r="VFZ3" s="995"/>
      <c r="VGA3" s="995"/>
      <c r="VGB3" s="995"/>
      <c r="VGC3" s="995"/>
      <c r="VGD3" s="995"/>
      <c r="VGE3" s="995"/>
      <c r="VGF3" s="995"/>
      <c r="VGG3" s="995"/>
      <c r="VGH3" s="995"/>
      <c r="VGI3" s="995"/>
      <c r="VGJ3" s="995"/>
      <c r="VGK3" s="995"/>
      <c r="VGL3" s="995"/>
      <c r="VGM3" s="995"/>
      <c r="VGN3" s="995"/>
      <c r="VGO3" s="995"/>
      <c r="VGP3" s="995"/>
      <c r="VGQ3" s="995"/>
      <c r="VGR3" s="995"/>
      <c r="VGS3" s="995"/>
      <c r="VGT3" s="995"/>
      <c r="VGU3" s="995"/>
      <c r="VGV3" s="995"/>
      <c r="VGW3" s="995"/>
      <c r="VGX3" s="995"/>
      <c r="VGY3" s="995"/>
      <c r="VGZ3" s="995"/>
      <c r="VHA3" s="995"/>
      <c r="VHB3" s="995"/>
      <c r="VHC3" s="995"/>
      <c r="VHD3" s="995"/>
      <c r="VHE3" s="995"/>
      <c r="VHF3" s="995"/>
      <c r="VHG3" s="995"/>
      <c r="VHH3" s="995"/>
      <c r="VHI3" s="995"/>
      <c r="VHJ3" s="995"/>
      <c r="VHK3" s="995"/>
      <c r="VHL3" s="995"/>
      <c r="VHM3" s="995"/>
      <c r="VHN3" s="995"/>
      <c r="VHO3" s="995"/>
      <c r="VHP3" s="995"/>
      <c r="VHQ3" s="995"/>
      <c r="VHR3" s="995"/>
      <c r="VHS3" s="995"/>
      <c r="VHT3" s="995"/>
      <c r="VHU3" s="995"/>
      <c r="VHV3" s="995"/>
      <c r="VHW3" s="995"/>
      <c r="VHX3" s="995"/>
      <c r="VHY3" s="995"/>
      <c r="VHZ3" s="995"/>
      <c r="VIA3" s="995"/>
      <c r="VIB3" s="995"/>
      <c r="VIC3" s="995"/>
      <c r="VID3" s="995"/>
      <c r="VIE3" s="995"/>
      <c r="VIF3" s="995"/>
      <c r="VIG3" s="995"/>
      <c r="VIH3" s="995"/>
      <c r="VII3" s="995"/>
      <c r="VIJ3" s="995"/>
      <c r="VIK3" s="995"/>
      <c r="VIL3" s="995"/>
      <c r="VIM3" s="995"/>
      <c r="VIN3" s="995"/>
      <c r="VIO3" s="995"/>
      <c r="VIP3" s="995"/>
      <c r="VIQ3" s="995"/>
      <c r="VIR3" s="995"/>
      <c r="VIS3" s="995"/>
      <c r="VIT3" s="995"/>
      <c r="VIU3" s="995"/>
      <c r="VIV3" s="995"/>
      <c r="VIW3" s="995"/>
      <c r="VIX3" s="995"/>
      <c r="VIY3" s="995"/>
      <c r="VIZ3" s="995"/>
      <c r="VJA3" s="995"/>
      <c r="VJB3" s="995"/>
      <c r="VJC3" s="995"/>
      <c r="VJD3" s="995"/>
      <c r="VJE3" s="995"/>
      <c r="VJF3" s="995"/>
      <c r="VJG3" s="995"/>
      <c r="VJH3" s="995"/>
      <c r="VJI3" s="995"/>
      <c r="VJJ3" s="995"/>
      <c r="VJK3" s="995"/>
      <c r="VJL3" s="995"/>
      <c r="VJM3" s="995"/>
      <c r="VJN3" s="995"/>
      <c r="VJO3" s="995"/>
      <c r="VJP3" s="995"/>
      <c r="VJQ3" s="995"/>
      <c r="VJR3" s="995"/>
      <c r="VJS3" s="995"/>
      <c r="VJT3" s="995"/>
      <c r="VJU3" s="995"/>
      <c r="VJV3" s="995"/>
      <c r="VJW3" s="995"/>
      <c r="VJX3" s="995"/>
      <c r="VJY3" s="995"/>
      <c r="VJZ3" s="995"/>
      <c r="VKA3" s="995"/>
      <c r="VKB3" s="995"/>
      <c r="VKC3" s="995"/>
      <c r="VKD3" s="995"/>
      <c r="VKE3" s="995"/>
      <c r="VKF3" s="995"/>
      <c r="VKG3" s="995"/>
      <c r="VKH3" s="995"/>
      <c r="VKI3" s="995"/>
      <c r="VKJ3" s="995"/>
      <c r="VKK3" s="995"/>
      <c r="VKL3" s="995"/>
      <c r="VKM3" s="995"/>
      <c r="VKN3" s="995"/>
      <c r="VKO3" s="995"/>
      <c r="VKP3" s="995"/>
      <c r="VKQ3" s="995"/>
      <c r="VKR3" s="995"/>
      <c r="VKS3" s="995"/>
      <c r="VKT3" s="995"/>
      <c r="VKU3" s="995"/>
      <c r="VKV3" s="995"/>
      <c r="VKW3" s="995"/>
      <c r="VKX3" s="995"/>
      <c r="VKY3" s="995"/>
      <c r="VKZ3" s="995"/>
      <c r="VLA3" s="995"/>
      <c r="VLB3" s="995"/>
      <c r="VLC3" s="995"/>
      <c r="VLD3" s="995"/>
      <c r="VLE3" s="995"/>
      <c r="VLF3" s="995"/>
      <c r="VLG3" s="995"/>
      <c r="VLH3" s="995"/>
      <c r="VLI3" s="995"/>
      <c r="VLJ3" s="995"/>
      <c r="VLK3" s="995"/>
      <c r="VLL3" s="995"/>
      <c r="VLM3" s="995"/>
      <c r="VLN3" s="995"/>
      <c r="VLO3" s="995"/>
      <c r="VLP3" s="995"/>
      <c r="VLQ3" s="995"/>
      <c r="VLR3" s="995"/>
      <c r="VLS3" s="995"/>
      <c r="VLT3" s="995"/>
      <c r="VLU3" s="995"/>
      <c r="VLV3" s="995"/>
      <c r="VLW3" s="995"/>
      <c r="VLX3" s="995"/>
      <c r="VLY3" s="995"/>
      <c r="VLZ3" s="995"/>
      <c r="VMA3" s="995"/>
      <c r="VMB3" s="995"/>
      <c r="VMC3" s="995"/>
      <c r="VMD3" s="995"/>
      <c r="VME3" s="995"/>
      <c r="VMF3" s="995"/>
      <c r="VMG3" s="995"/>
      <c r="VMH3" s="995"/>
      <c r="VMI3" s="995"/>
      <c r="VMJ3" s="995"/>
      <c r="VMK3" s="995"/>
      <c r="VML3" s="995"/>
      <c r="VMM3" s="995"/>
      <c r="VMN3" s="995"/>
      <c r="VMO3" s="995"/>
      <c r="VMP3" s="995"/>
      <c r="VMQ3" s="995"/>
      <c r="VMR3" s="995"/>
      <c r="VMS3" s="995"/>
      <c r="VMT3" s="995"/>
      <c r="VMU3" s="995"/>
      <c r="VMV3" s="995"/>
      <c r="VMW3" s="995"/>
      <c r="VMX3" s="995"/>
      <c r="VMY3" s="995"/>
      <c r="VMZ3" s="995"/>
      <c r="VNA3" s="995"/>
      <c r="VNB3" s="995"/>
      <c r="VNC3" s="995"/>
      <c r="VND3" s="995"/>
      <c r="VNE3" s="995"/>
      <c r="VNF3" s="995"/>
      <c r="VNG3" s="995"/>
      <c r="VNH3" s="995"/>
      <c r="VNI3" s="995"/>
      <c r="VNJ3" s="995"/>
      <c r="VNK3" s="995"/>
      <c r="VNL3" s="995"/>
      <c r="VNM3" s="995"/>
      <c r="VNN3" s="995"/>
      <c r="VNO3" s="995"/>
      <c r="VNP3" s="995"/>
      <c r="VNQ3" s="995"/>
      <c r="VNR3" s="995"/>
      <c r="VNS3" s="995"/>
      <c r="VNT3" s="995"/>
      <c r="VNU3" s="995"/>
      <c r="VNV3" s="995"/>
      <c r="VNW3" s="995"/>
      <c r="VNX3" s="995"/>
      <c r="VNY3" s="995"/>
      <c r="VNZ3" s="995"/>
      <c r="VOA3" s="995"/>
      <c r="VOB3" s="995"/>
      <c r="VOC3" s="995"/>
      <c r="VOD3" s="995"/>
      <c r="VOE3" s="995"/>
      <c r="VOF3" s="995"/>
      <c r="VOG3" s="995"/>
      <c r="VOH3" s="995"/>
      <c r="VOI3" s="995"/>
      <c r="VOJ3" s="995"/>
      <c r="VOK3" s="995"/>
      <c r="VOL3" s="995"/>
      <c r="VOM3" s="995"/>
      <c r="VON3" s="995"/>
      <c r="VOO3" s="995"/>
      <c r="VOP3" s="995"/>
      <c r="VOQ3" s="995"/>
      <c r="VOR3" s="995"/>
      <c r="VOS3" s="995"/>
      <c r="VOT3" s="995"/>
      <c r="VOU3" s="995"/>
      <c r="VOV3" s="995"/>
      <c r="VOW3" s="995"/>
      <c r="VOX3" s="995"/>
      <c r="VOY3" s="995"/>
      <c r="VOZ3" s="995"/>
      <c r="VPA3" s="995"/>
      <c r="VPB3" s="995"/>
      <c r="VPC3" s="995"/>
      <c r="VPD3" s="995"/>
      <c r="VPE3" s="995"/>
      <c r="VPF3" s="995"/>
      <c r="VPG3" s="995"/>
      <c r="VPH3" s="995"/>
      <c r="VPI3" s="995"/>
      <c r="VPJ3" s="995"/>
      <c r="VPK3" s="995"/>
      <c r="VPL3" s="995"/>
      <c r="VPM3" s="995"/>
      <c r="VPN3" s="995"/>
      <c r="VPO3" s="995"/>
      <c r="VPP3" s="995"/>
      <c r="VPQ3" s="995"/>
      <c r="VPR3" s="995"/>
      <c r="VPS3" s="995"/>
      <c r="VPT3" s="995"/>
      <c r="VPU3" s="995"/>
      <c r="VPV3" s="995"/>
      <c r="VPW3" s="995"/>
      <c r="VPX3" s="995"/>
      <c r="VPY3" s="995"/>
      <c r="VPZ3" s="995"/>
      <c r="VQA3" s="995"/>
      <c r="VQB3" s="995"/>
      <c r="VQC3" s="995"/>
      <c r="VQD3" s="995"/>
      <c r="VQE3" s="995"/>
      <c r="VQF3" s="995"/>
      <c r="VQG3" s="995"/>
      <c r="VQH3" s="995"/>
      <c r="VQI3" s="995"/>
      <c r="VQJ3" s="995"/>
      <c r="VQK3" s="995"/>
      <c r="VQL3" s="995"/>
      <c r="VQM3" s="995"/>
      <c r="VQN3" s="995"/>
      <c r="VQO3" s="995"/>
      <c r="VQP3" s="995"/>
      <c r="VQQ3" s="995"/>
      <c r="VQR3" s="995"/>
      <c r="VQS3" s="995"/>
      <c r="VQT3" s="995"/>
      <c r="VQU3" s="995"/>
      <c r="VQV3" s="995"/>
      <c r="VQW3" s="995"/>
      <c r="VQX3" s="995"/>
      <c r="VQY3" s="995"/>
      <c r="VQZ3" s="995"/>
      <c r="VRA3" s="995"/>
      <c r="VRB3" s="995"/>
      <c r="VRC3" s="995"/>
      <c r="VRD3" s="995"/>
      <c r="VRE3" s="995"/>
      <c r="VRF3" s="995"/>
      <c r="VRG3" s="995"/>
      <c r="VRH3" s="995"/>
      <c r="VRI3" s="995"/>
      <c r="VRJ3" s="995"/>
      <c r="VRK3" s="995"/>
      <c r="VRL3" s="995"/>
      <c r="VRM3" s="995"/>
      <c r="VRN3" s="995"/>
      <c r="VRO3" s="995"/>
      <c r="VRP3" s="995"/>
      <c r="VRQ3" s="995"/>
      <c r="VRR3" s="995"/>
      <c r="VRS3" s="995"/>
      <c r="VRT3" s="995"/>
      <c r="VRU3" s="995"/>
      <c r="VRV3" s="995"/>
      <c r="VRW3" s="995"/>
      <c r="VRX3" s="995"/>
      <c r="VRY3" s="995"/>
      <c r="VRZ3" s="995"/>
      <c r="VSA3" s="995"/>
      <c r="VSB3" s="995"/>
      <c r="VSC3" s="995"/>
      <c r="VSD3" s="995"/>
      <c r="VSE3" s="995"/>
      <c r="VSF3" s="995"/>
      <c r="VSG3" s="995"/>
      <c r="VSH3" s="995"/>
      <c r="VSI3" s="995"/>
      <c r="VSJ3" s="995"/>
      <c r="VSK3" s="995"/>
      <c r="VSL3" s="995"/>
      <c r="VSM3" s="995"/>
      <c r="VSN3" s="995"/>
      <c r="VSO3" s="995"/>
      <c r="VSP3" s="995"/>
      <c r="VSQ3" s="995"/>
      <c r="VSR3" s="995"/>
      <c r="VSS3" s="995"/>
      <c r="VST3" s="995"/>
      <c r="VSU3" s="995"/>
      <c r="VSV3" s="995"/>
      <c r="VSW3" s="995"/>
      <c r="VSX3" s="995"/>
      <c r="VSY3" s="995"/>
      <c r="VSZ3" s="995"/>
      <c r="VTA3" s="995"/>
      <c r="VTB3" s="995"/>
      <c r="VTC3" s="995"/>
      <c r="VTD3" s="995"/>
      <c r="VTE3" s="995"/>
      <c r="VTF3" s="995"/>
      <c r="VTG3" s="995"/>
      <c r="VTH3" s="995"/>
      <c r="VTI3" s="995"/>
      <c r="VTJ3" s="995"/>
      <c r="VTK3" s="995"/>
      <c r="VTL3" s="995"/>
      <c r="VTM3" s="995"/>
      <c r="VTN3" s="995"/>
      <c r="VTO3" s="995"/>
      <c r="VTP3" s="995"/>
      <c r="VTQ3" s="995"/>
      <c r="VTR3" s="995"/>
      <c r="VTS3" s="995"/>
      <c r="VTT3" s="995"/>
      <c r="VTU3" s="995"/>
      <c r="VTV3" s="995"/>
      <c r="VTW3" s="995"/>
      <c r="VTX3" s="995"/>
      <c r="VTY3" s="995"/>
      <c r="VTZ3" s="995"/>
      <c r="VUA3" s="995"/>
      <c r="VUB3" s="995"/>
      <c r="VUC3" s="995"/>
      <c r="VUD3" s="995"/>
      <c r="VUE3" s="995"/>
      <c r="VUF3" s="995"/>
      <c r="VUG3" s="995"/>
      <c r="VUH3" s="995"/>
      <c r="VUI3" s="995"/>
      <c r="VUJ3" s="995"/>
      <c r="VUK3" s="995"/>
      <c r="VUL3" s="995"/>
      <c r="VUM3" s="995"/>
      <c r="VUN3" s="995"/>
      <c r="VUO3" s="995"/>
      <c r="VUP3" s="995"/>
      <c r="VUQ3" s="995"/>
      <c r="VUR3" s="995"/>
      <c r="VUS3" s="995"/>
      <c r="VUT3" s="995"/>
      <c r="VUU3" s="995"/>
      <c r="VUV3" s="995"/>
      <c r="VUW3" s="995"/>
      <c r="VUX3" s="995"/>
      <c r="VUY3" s="995"/>
      <c r="VUZ3" s="995"/>
      <c r="VVA3" s="995"/>
      <c r="VVB3" s="995"/>
      <c r="VVC3" s="995"/>
      <c r="VVD3" s="995"/>
      <c r="VVE3" s="995"/>
      <c r="VVF3" s="995"/>
      <c r="VVG3" s="995"/>
      <c r="VVH3" s="995"/>
      <c r="VVI3" s="995"/>
      <c r="VVJ3" s="995"/>
      <c r="VVK3" s="995"/>
      <c r="VVL3" s="995"/>
      <c r="VVM3" s="995"/>
      <c r="VVN3" s="995"/>
      <c r="VVO3" s="995"/>
      <c r="VVP3" s="995"/>
      <c r="VVQ3" s="995"/>
      <c r="VVR3" s="995"/>
      <c r="VVS3" s="995"/>
      <c r="VVT3" s="995"/>
      <c r="VVU3" s="995"/>
      <c r="VVV3" s="995"/>
      <c r="VVW3" s="995"/>
      <c r="VVX3" s="995"/>
      <c r="VVY3" s="995"/>
      <c r="VVZ3" s="995"/>
      <c r="VWA3" s="995"/>
      <c r="VWB3" s="995"/>
      <c r="VWC3" s="995"/>
      <c r="VWD3" s="995"/>
      <c r="VWE3" s="995"/>
      <c r="VWF3" s="995"/>
      <c r="VWG3" s="995"/>
      <c r="VWH3" s="995"/>
      <c r="VWI3" s="995"/>
      <c r="VWJ3" s="995"/>
      <c r="VWK3" s="995"/>
      <c r="VWL3" s="995"/>
      <c r="VWM3" s="995"/>
      <c r="VWN3" s="995"/>
      <c r="VWO3" s="995"/>
      <c r="VWP3" s="995"/>
      <c r="VWQ3" s="995"/>
      <c r="VWR3" s="995"/>
      <c r="VWS3" s="995"/>
      <c r="VWT3" s="995"/>
      <c r="VWU3" s="995"/>
      <c r="VWV3" s="995"/>
      <c r="VWW3" s="995"/>
      <c r="VWX3" s="995"/>
      <c r="VWY3" s="995"/>
      <c r="VWZ3" s="995"/>
      <c r="VXA3" s="995"/>
      <c r="VXB3" s="995"/>
      <c r="VXC3" s="995"/>
      <c r="VXD3" s="995"/>
      <c r="VXE3" s="995"/>
      <c r="VXF3" s="995"/>
      <c r="VXG3" s="995"/>
      <c r="VXH3" s="995"/>
      <c r="VXI3" s="995"/>
      <c r="VXJ3" s="995"/>
      <c r="VXK3" s="995"/>
      <c r="VXL3" s="995"/>
      <c r="VXM3" s="995"/>
      <c r="VXN3" s="995"/>
      <c r="VXO3" s="995"/>
      <c r="VXP3" s="995"/>
      <c r="VXQ3" s="995"/>
      <c r="VXR3" s="995"/>
      <c r="VXS3" s="995"/>
      <c r="VXT3" s="995"/>
      <c r="VXU3" s="995"/>
      <c r="VXV3" s="995"/>
      <c r="VXW3" s="995"/>
      <c r="VXX3" s="995"/>
      <c r="VXY3" s="995"/>
      <c r="VXZ3" s="995"/>
      <c r="VYA3" s="995"/>
      <c r="VYB3" s="995"/>
      <c r="VYC3" s="995"/>
      <c r="VYD3" s="995"/>
      <c r="VYE3" s="995"/>
      <c r="VYF3" s="995"/>
      <c r="VYG3" s="995"/>
      <c r="VYH3" s="995"/>
      <c r="VYI3" s="995"/>
      <c r="VYJ3" s="995"/>
      <c r="VYK3" s="995"/>
      <c r="VYL3" s="995"/>
      <c r="VYM3" s="995"/>
      <c r="VYN3" s="995"/>
      <c r="VYO3" s="995"/>
      <c r="VYP3" s="995"/>
      <c r="VYQ3" s="995"/>
      <c r="VYR3" s="995"/>
      <c r="VYS3" s="995"/>
      <c r="VYT3" s="995"/>
      <c r="VYU3" s="995"/>
      <c r="VYV3" s="995"/>
      <c r="VYW3" s="995"/>
      <c r="VYX3" s="995"/>
      <c r="VYY3" s="995"/>
      <c r="VYZ3" s="995"/>
      <c r="VZA3" s="995"/>
      <c r="VZB3" s="995"/>
      <c r="VZC3" s="995"/>
      <c r="VZD3" s="995"/>
      <c r="VZE3" s="995"/>
      <c r="VZF3" s="995"/>
      <c r="VZG3" s="995"/>
      <c r="VZH3" s="995"/>
      <c r="VZI3" s="995"/>
      <c r="VZJ3" s="995"/>
      <c r="VZK3" s="995"/>
      <c r="VZL3" s="995"/>
      <c r="VZM3" s="995"/>
      <c r="VZN3" s="995"/>
      <c r="VZO3" s="995"/>
      <c r="VZP3" s="995"/>
      <c r="VZQ3" s="995"/>
      <c r="VZR3" s="995"/>
      <c r="VZS3" s="995"/>
      <c r="VZT3" s="995"/>
      <c r="VZU3" s="995"/>
      <c r="VZV3" s="995"/>
      <c r="VZW3" s="995"/>
      <c r="VZX3" s="995"/>
      <c r="VZY3" s="995"/>
      <c r="VZZ3" s="995"/>
      <c r="WAA3" s="995"/>
      <c r="WAB3" s="995"/>
      <c r="WAC3" s="995"/>
      <c r="WAD3" s="995"/>
      <c r="WAE3" s="995"/>
      <c r="WAF3" s="995"/>
      <c r="WAG3" s="995"/>
      <c r="WAH3" s="995"/>
      <c r="WAI3" s="995"/>
      <c r="WAJ3" s="995"/>
      <c r="WAK3" s="995"/>
      <c r="WAL3" s="995"/>
      <c r="WAM3" s="995"/>
      <c r="WAN3" s="995"/>
      <c r="WAO3" s="995"/>
      <c r="WAP3" s="995"/>
      <c r="WAQ3" s="995"/>
      <c r="WAR3" s="995"/>
      <c r="WAS3" s="995"/>
      <c r="WAT3" s="995"/>
      <c r="WAU3" s="995"/>
      <c r="WAV3" s="995"/>
      <c r="WAW3" s="995"/>
      <c r="WAX3" s="995"/>
      <c r="WAY3" s="995"/>
      <c r="WAZ3" s="995"/>
      <c r="WBA3" s="995"/>
      <c r="WBB3" s="995"/>
      <c r="WBC3" s="995"/>
      <c r="WBD3" s="995"/>
      <c r="WBE3" s="995"/>
      <c r="WBF3" s="995"/>
      <c r="WBG3" s="995"/>
      <c r="WBH3" s="995"/>
      <c r="WBI3" s="995"/>
      <c r="WBJ3" s="995"/>
      <c r="WBK3" s="995"/>
      <c r="WBL3" s="995"/>
      <c r="WBM3" s="995"/>
      <c r="WBN3" s="995"/>
      <c r="WBO3" s="995"/>
      <c r="WBP3" s="995"/>
      <c r="WBQ3" s="995"/>
      <c r="WBR3" s="995"/>
      <c r="WBS3" s="995"/>
      <c r="WBT3" s="995"/>
      <c r="WBU3" s="995"/>
      <c r="WBV3" s="995"/>
      <c r="WBW3" s="995"/>
      <c r="WBX3" s="995"/>
      <c r="WBY3" s="995"/>
      <c r="WBZ3" s="995"/>
      <c r="WCA3" s="995"/>
      <c r="WCB3" s="995"/>
      <c r="WCC3" s="995"/>
      <c r="WCD3" s="995"/>
      <c r="WCE3" s="995"/>
      <c r="WCF3" s="995"/>
      <c r="WCG3" s="995"/>
      <c r="WCH3" s="995"/>
      <c r="WCI3" s="995"/>
      <c r="WCJ3" s="995"/>
      <c r="WCK3" s="995"/>
      <c r="WCL3" s="995"/>
      <c r="WCM3" s="995"/>
      <c r="WCN3" s="995"/>
      <c r="WCO3" s="995"/>
      <c r="WCP3" s="995"/>
      <c r="WCQ3" s="995"/>
      <c r="WCR3" s="995"/>
      <c r="WCS3" s="995"/>
      <c r="WCT3" s="995"/>
      <c r="WCU3" s="995"/>
      <c r="WCV3" s="995"/>
      <c r="WCW3" s="995"/>
      <c r="WCX3" s="995"/>
      <c r="WCY3" s="995"/>
      <c r="WCZ3" s="995"/>
      <c r="WDA3" s="995"/>
      <c r="WDB3" s="995"/>
      <c r="WDC3" s="995"/>
      <c r="WDD3" s="995"/>
      <c r="WDE3" s="995"/>
      <c r="WDF3" s="995"/>
      <c r="WDG3" s="995"/>
      <c r="WDH3" s="995"/>
      <c r="WDI3" s="995"/>
      <c r="WDJ3" s="995"/>
      <c r="WDK3" s="995"/>
      <c r="WDL3" s="995"/>
      <c r="WDM3" s="995"/>
      <c r="WDN3" s="995"/>
      <c r="WDO3" s="995"/>
      <c r="WDP3" s="995"/>
      <c r="WDQ3" s="995"/>
      <c r="WDR3" s="995"/>
      <c r="WDS3" s="995"/>
      <c r="WDT3" s="995"/>
      <c r="WDU3" s="995"/>
      <c r="WDV3" s="995"/>
      <c r="WDW3" s="995"/>
      <c r="WDX3" s="995"/>
      <c r="WDY3" s="995"/>
      <c r="WDZ3" s="995"/>
      <c r="WEA3" s="995"/>
      <c r="WEB3" s="995"/>
      <c r="WEC3" s="995"/>
      <c r="WED3" s="995"/>
      <c r="WEE3" s="995"/>
      <c r="WEF3" s="995"/>
      <c r="WEG3" s="995"/>
      <c r="WEH3" s="995"/>
      <c r="WEI3" s="995"/>
      <c r="WEJ3" s="995"/>
      <c r="WEK3" s="995"/>
      <c r="WEL3" s="995"/>
      <c r="WEM3" s="995"/>
      <c r="WEN3" s="995"/>
      <c r="WEO3" s="995"/>
      <c r="WEP3" s="995"/>
      <c r="WEQ3" s="995"/>
      <c r="WER3" s="995"/>
      <c r="WES3" s="995"/>
      <c r="WET3" s="995"/>
      <c r="WEU3" s="995"/>
      <c r="WEV3" s="995"/>
      <c r="WEW3" s="995"/>
      <c r="WEX3" s="995"/>
      <c r="WEY3" s="995"/>
      <c r="WEZ3" s="995"/>
      <c r="WFA3" s="995"/>
      <c r="WFB3" s="995"/>
      <c r="WFC3" s="995"/>
      <c r="WFD3" s="995"/>
      <c r="WFE3" s="995"/>
      <c r="WFF3" s="995"/>
      <c r="WFG3" s="995"/>
      <c r="WFH3" s="995"/>
      <c r="WFI3" s="995"/>
      <c r="WFJ3" s="995"/>
      <c r="WFK3" s="995"/>
      <c r="WFL3" s="995"/>
      <c r="WFM3" s="995"/>
      <c r="WFN3" s="995"/>
      <c r="WFO3" s="995"/>
      <c r="WFP3" s="995"/>
      <c r="WFQ3" s="995"/>
      <c r="WFR3" s="995"/>
      <c r="WFS3" s="995"/>
      <c r="WFT3" s="995"/>
      <c r="WFU3" s="995"/>
      <c r="WFV3" s="995"/>
      <c r="WFW3" s="995"/>
      <c r="WFX3" s="995"/>
      <c r="WFY3" s="995"/>
      <c r="WFZ3" s="995"/>
      <c r="WGA3" s="995"/>
      <c r="WGB3" s="995"/>
      <c r="WGC3" s="995"/>
      <c r="WGD3" s="995"/>
      <c r="WGE3" s="995"/>
      <c r="WGF3" s="995"/>
      <c r="WGG3" s="995"/>
      <c r="WGH3" s="995"/>
      <c r="WGI3" s="995"/>
      <c r="WGJ3" s="995"/>
      <c r="WGK3" s="995"/>
      <c r="WGL3" s="995"/>
      <c r="WGM3" s="995"/>
      <c r="WGN3" s="995"/>
      <c r="WGO3" s="995"/>
      <c r="WGP3" s="995"/>
      <c r="WGQ3" s="995"/>
      <c r="WGR3" s="995"/>
      <c r="WGS3" s="995"/>
      <c r="WGT3" s="995"/>
      <c r="WGU3" s="995"/>
      <c r="WGV3" s="995"/>
      <c r="WGW3" s="995"/>
      <c r="WGX3" s="995"/>
      <c r="WGY3" s="995"/>
      <c r="WGZ3" s="995"/>
      <c r="WHA3" s="995"/>
      <c r="WHB3" s="995"/>
      <c r="WHC3" s="995"/>
      <c r="WHD3" s="995"/>
      <c r="WHE3" s="995"/>
      <c r="WHF3" s="995"/>
      <c r="WHG3" s="995"/>
      <c r="WHH3" s="995"/>
      <c r="WHI3" s="995"/>
      <c r="WHJ3" s="995"/>
      <c r="WHK3" s="995"/>
      <c r="WHL3" s="995"/>
      <c r="WHM3" s="995"/>
      <c r="WHN3" s="995"/>
      <c r="WHO3" s="995"/>
      <c r="WHP3" s="995"/>
      <c r="WHQ3" s="995"/>
      <c r="WHR3" s="995"/>
      <c r="WHS3" s="995"/>
      <c r="WHT3" s="995"/>
      <c r="WHU3" s="995"/>
      <c r="WHV3" s="995"/>
      <c r="WHW3" s="995"/>
      <c r="WHX3" s="995"/>
      <c r="WHY3" s="995"/>
      <c r="WHZ3" s="995"/>
      <c r="WIA3" s="995"/>
      <c r="WIB3" s="995"/>
      <c r="WIC3" s="995"/>
      <c r="WID3" s="995"/>
      <c r="WIE3" s="995"/>
      <c r="WIF3" s="995"/>
      <c r="WIG3" s="995"/>
      <c r="WIH3" s="995"/>
      <c r="WII3" s="995"/>
      <c r="WIJ3" s="995"/>
      <c r="WIK3" s="995"/>
      <c r="WIL3" s="995"/>
      <c r="WIM3" s="995"/>
      <c r="WIN3" s="995"/>
      <c r="WIO3" s="995"/>
      <c r="WIP3" s="995"/>
      <c r="WIQ3" s="995"/>
      <c r="WIR3" s="995"/>
      <c r="WIS3" s="995"/>
      <c r="WIT3" s="995"/>
      <c r="WIU3" s="995"/>
      <c r="WIV3" s="995"/>
      <c r="WIW3" s="995"/>
      <c r="WIX3" s="995"/>
      <c r="WIY3" s="995"/>
      <c r="WIZ3" s="995"/>
      <c r="WJA3" s="995"/>
      <c r="WJB3" s="995"/>
      <c r="WJC3" s="995"/>
      <c r="WJD3" s="995"/>
      <c r="WJE3" s="995"/>
      <c r="WJF3" s="995"/>
      <c r="WJG3" s="995"/>
      <c r="WJH3" s="995"/>
      <c r="WJI3" s="995"/>
      <c r="WJJ3" s="995"/>
      <c r="WJK3" s="995"/>
      <c r="WJL3" s="995"/>
      <c r="WJM3" s="995"/>
      <c r="WJN3" s="995"/>
      <c r="WJO3" s="995"/>
      <c r="WJP3" s="995"/>
      <c r="WJQ3" s="995"/>
      <c r="WJR3" s="995"/>
      <c r="WJS3" s="995"/>
      <c r="WJT3" s="995"/>
      <c r="WJU3" s="995"/>
      <c r="WJV3" s="995"/>
      <c r="WJW3" s="995"/>
      <c r="WJX3" s="995"/>
      <c r="WJY3" s="995"/>
      <c r="WJZ3" s="995"/>
      <c r="WKA3" s="995"/>
      <c r="WKB3" s="995"/>
      <c r="WKC3" s="995"/>
      <c r="WKD3" s="995"/>
      <c r="WKE3" s="995"/>
      <c r="WKF3" s="995"/>
      <c r="WKG3" s="995"/>
      <c r="WKH3" s="995"/>
      <c r="WKI3" s="995"/>
      <c r="WKJ3" s="995"/>
      <c r="WKK3" s="995"/>
      <c r="WKL3" s="995"/>
      <c r="WKM3" s="995"/>
      <c r="WKN3" s="995"/>
      <c r="WKO3" s="995"/>
      <c r="WKP3" s="995"/>
      <c r="WKQ3" s="995"/>
      <c r="WKR3" s="995"/>
      <c r="WKS3" s="995"/>
      <c r="WKT3" s="995"/>
      <c r="WKU3" s="995"/>
      <c r="WKV3" s="995"/>
      <c r="WKW3" s="995"/>
      <c r="WKX3" s="995"/>
      <c r="WKY3" s="995"/>
      <c r="WKZ3" s="995"/>
      <c r="WLA3" s="995"/>
      <c r="WLB3" s="995"/>
      <c r="WLC3" s="995"/>
      <c r="WLD3" s="995"/>
      <c r="WLE3" s="995"/>
      <c r="WLF3" s="995"/>
      <c r="WLG3" s="995"/>
      <c r="WLH3" s="995"/>
      <c r="WLI3" s="995"/>
      <c r="WLJ3" s="995"/>
      <c r="WLK3" s="995"/>
      <c r="WLL3" s="995"/>
      <c r="WLM3" s="995"/>
      <c r="WLN3" s="995"/>
      <c r="WLO3" s="995"/>
      <c r="WLP3" s="995"/>
      <c r="WLQ3" s="995"/>
      <c r="WLR3" s="995"/>
      <c r="WLS3" s="995"/>
      <c r="WLT3" s="995"/>
      <c r="WLU3" s="995"/>
      <c r="WLV3" s="995"/>
      <c r="WLW3" s="995"/>
      <c r="WLX3" s="995"/>
      <c r="WLY3" s="995"/>
      <c r="WLZ3" s="995"/>
      <c r="WMA3" s="995"/>
      <c r="WMB3" s="995"/>
      <c r="WMC3" s="995"/>
      <c r="WMD3" s="995"/>
      <c r="WME3" s="995"/>
      <c r="WMF3" s="995"/>
      <c r="WMG3" s="995"/>
      <c r="WMH3" s="995"/>
      <c r="WMI3" s="995"/>
      <c r="WMJ3" s="995"/>
      <c r="WMK3" s="995"/>
      <c r="WML3" s="995"/>
      <c r="WMM3" s="995"/>
      <c r="WMN3" s="995"/>
      <c r="WMO3" s="995"/>
      <c r="WMP3" s="995"/>
      <c r="WMQ3" s="995"/>
      <c r="WMR3" s="995"/>
      <c r="WMS3" s="995"/>
      <c r="WMT3" s="995"/>
      <c r="WMU3" s="995"/>
      <c r="WMV3" s="995"/>
      <c r="WMW3" s="995"/>
      <c r="WMX3" s="995"/>
      <c r="WMY3" s="995"/>
      <c r="WMZ3" s="995"/>
      <c r="WNA3" s="995"/>
      <c r="WNB3" s="995"/>
      <c r="WNC3" s="995"/>
      <c r="WND3" s="995"/>
      <c r="WNE3" s="995"/>
      <c r="WNF3" s="995"/>
      <c r="WNG3" s="995"/>
      <c r="WNH3" s="995"/>
      <c r="WNI3" s="995"/>
      <c r="WNJ3" s="995"/>
      <c r="WNK3" s="995"/>
      <c r="WNL3" s="995"/>
      <c r="WNM3" s="995"/>
      <c r="WNN3" s="995"/>
      <c r="WNO3" s="995"/>
      <c r="WNP3" s="995"/>
      <c r="WNQ3" s="995"/>
      <c r="WNR3" s="995"/>
      <c r="WNS3" s="995"/>
      <c r="WNT3" s="995"/>
      <c r="WNU3" s="995"/>
      <c r="WNV3" s="995"/>
      <c r="WNW3" s="995"/>
      <c r="WNX3" s="995"/>
      <c r="WNY3" s="995"/>
      <c r="WNZ3" s="995"/>
      <c r="WOA3" s="995"/>
      <c r="WOB3" s="995"/>
      <c r="WOC3" s="995"/>
      <c r="WOD3" s="995"/>
      <c r="WOE3" s="995"/>
      <c r="WOF3" s="995"/>
      <c r="WOG3" s="995"/>
      <c r="WOH3" s="995"/>
      <c r="WOI3" s="995"/>
      <c r="WOJ3" s="995"/>
      <c r="WOK3" s="995"/>
      <c r="WOL3" s="995"/>
      <c r="WOM3" s="995"/>
      <c r="WON3" s="995"/>
      <c r="WOO3" s="995"/>
      <c r="WOP3" s="995"/>
      <c r="WOQ3" s="995"/>
      <c r="WOR3" s="995"/>
      <c r="WOS3" s="995"/>
      <c r="WOT3" s="995"/>
      <c r="WOU3" s="995"/>
      <c r="WOV3" s="995"/>
      <c r="WOW3" s="995"/>
      <c r="WOX3" s="995"/>
      <c r="WOY3" s="995"/>
      <c r="WOZ3" s="995"/>
      <c r="WPA3" s="995"/>
      <c r="WPB3" s="995"/>
      <c r="WPC3" s="995"/>
      <c r="WPD3" s="995"/>
      <c r="WPE3" s="995"/>
      <c r="WPF3" s="995"/>
      <c r="WPG3" s="995"/>
      <c r="WPH3" s="995"/>
      <c r="WPI3" s="995"/>
      <c r="WPJ3" s="995"/>
      <c r="WPK3" s="995"/>
      <c r="WPL3" s="995"/>
      <c r="WPM3" s="995"/>
      <c r="WPN3" s="995"/>
      <c r="WPO3" s="995"/>
      <c r="WPP3" s="995"/>
      <c r="WPQ3" s="995"/>
      <c r="WPR3" s="995"/>
      <c r="WPS3" s="995"/>
      <c r="WPT3" s="995"/>
      <c r="WPU3" s="995"/>
      <c r="WPV3" s="995"/>
      <c r="WPW3" s="995"/>
      <c r="WPX3" s="995"/>
      <c r="WPY3" s="995"/>
      <c r="WPZ3" s="995"/>
      <c r="WQA3" s="995"/>
      <c r="WQB3" s="995"/>
      <c r="WQC3" s="995"/>
      <c r="WQD3" s="995"/>
      <c r="WQE3" s="995"/>
      <c r="WQF3" s="995"/>
      <c r="WQG3" s="995"/>
      <c r="WQH3" s="995"/>
      <c r="WQI3" s="995"/>
      <c r="WQJ3" s="995"/>
      <c r="WQK3" s="995"/>
      <c r="WQL3" s="995"/>
      <c r="WQM3" s="995"/>
      <c r="WQN3" s="995"/>
      <c r="WQO3" s="995"/>
      <c r="WQP3" s="995"/>
      <c r="WQQ3" s="995"/>
      <c r="WQR3" s="995"/>
      <c r="WQS3" s="995"/>
      <c r="WQT3" s="995"/>
      <c r="WQU3" s="995"/>
      <c r="WQV3" s="995"/>
      <c r="WQW3" s="995"/>
      <c r="WQX3" s="995"/>
      <c r="WQY3" s="995"/>
      <c r="WQZ3" s="995"/>
      <c r="WRA3" s="995"/>
      <c r="WRB3" s="995"/>
      <c r="WRC3" s="995"/>
      <c r="WRD3" s="995"/>
      <c r="WRE3" s="995"/>
      <c r="WRF3" s="995"/>
      <c r="WRG3" s="995"/>
      <c r="WRH3" s="995"/>
      <c r="WRI3" s="995"/>
      <c r="WRJ3" s="995"/>
      <c r="WRK3" s="995"/>
      <c r="WRL3" s="995"/>
      <c r="WRM3" s="995"/>
      <c r="WRN3" s="995"/>
      <c r="WRO3" s="995"/>
      <c r="WRP3" s="995"/>
      <c r="WRQ3" s="995"/>
      <c r="WRR3" s="995"/>
      <c r="WRS3" s="995"/>
      <c r="WRT3" s="995"/>
      <c r="WRU3" s="995"/>
      <c r="WRV3" s="995"/>
      <c r="WRW3" s="995"/>
      <c r="WRX3" s="995"/>
      <c r="WRY3" s="995"/>
      <c r="WRZ3" s="995"/>
      <c r="WSA3" s="995"/>
      <c r="WSB3" s="995"/>
      <c r="WSC3" s="995"/>
      <c r="WSD3" s="995"/>
      <c r="WSE3" s="995"/>
      <c r="WSF3" s="995"/>
      <c r="WSG3" s="995"/>
      <c r="WSH3" s="995"/>
      <c r="WSI3" s="995"/>
      <c r="WSJ3" s="995"/>
      <c r="WSK3" s="995"/>
      <c r="WSL3" s="995"/>
      <c r="WSM3" s="995"/>
      <c r="WSN3" s="995"/>
      <c r="WSO3" s="995"/>
      <c r="WSP3" s="995"/>
      <c r="WSQ3" s="995"/>
      <c r="WSR3" s="995"/>
      <c r="WSS3" s="995"/>
      <c r="WST3" s="995"/>
      <c r="WSU3" s="995"/>
      <c r="WSV3" s="995"/>
      <c r="WSW3" s="995"/>
      <c r="WSX3" s="995"/>
      <c r="WSY3" s="995"/>
      <c r="WSZ3" s="995"/>
      <c r="WTA3" s="995"/>
      <c r="WTB3" s="995"/>
      <c r="WTC3" s="995"/>
      <c r="WTD3" s="995"/>
      <c r="WTE3" s="995"/>
      <c r="WTF3" s="995"/>
      <c r="WTG3" s="995"/>
      <c r="WTH3" s="995"/>
      <c r="WTI3" s="995"/>
      <c r="WTJ3" s="995"/>
      <c r="WTK3" s="995"/>
      <c r="WTL3" s="995"/>
      <c r="WTM3" s="995"/>
      <c r="WTN3" s="995"/>
      <c r="WTO3" s="995"/>
      <c r="WTP3" s="995"/>
      <c r="WTQ3" s="995"/>
      <c r="WTR3" s="995"/>
      <c r="WTS3" s="995"/>
      <c r="WTT3" s="995"/>
      <c r="WTU3" s="995"/>
      <c r="WTV3" s="995"/>
      <c r="WTW3" s="995"/>
      <c r="WTX3" s="995"/>
      <c r="WTY3" s="995"/>
      <c r="WTZ3" s="995"/>
      <c r="WUA3" s="995"/>
      <c r="WUB3" s="995"/>
      <c r="WUC3" s="995"/>
      <c r="WUD3" s="995"/>
      <c r="WUE3" s="995"/>
      <c r="WUF3" s="995"/>
      <c r="WUG3" s="995"/>
      <c r="WUH3" s="995"/>
      <c r="WUI3" s="995"/>
      <c r="WUJ3" s="995"/>
      <c r="WUK3" s="995"/>
      <c r="WUL3" s="995"/>
      <c r="WUM3" s="995"/>
      <c r="WUN3" s="995"/>
      <c r="WUO3" s="995"/>
      <c r="WUP3" s="995"/>
      <c r="WUQ3" s="995"/>
      <c r="WUR3" s="995"/>
      <c r="WUS3" s="995"/>
      <c r="WUT3" s="995"/>
      <c r="WUU3" s="995"/>
      <c r="WUV3" s="995"/>
      <c r="WUW3" s="995"/>
      <c r="WUX3" s="995"/>
      <c r="WUY3" s="995"/>
      <c r="WUZ3" s="995"/>
      <c r="WVA3" s="995"/>
      <c r="WVB3" s="995"/>
      <c r="WVC3" s="995"/>
      <c r="WVD3" s="995"/>
      <c r="WVE3" s="995"/>
      <c r="WVF3" s="995"/>
      <c r="WVG3" s="995"/>
      <c r="WVH3" s="995"/>
      <c r="WVI3" s="995"/>
      <c r="WVJ3" s="995"/>
      <c r="WVK3" s="995"/>
      <c r="WVL3" s="995"/>
      <c r="WVM3" s="995"/>
      <c r="WVN3" s="995"/>
      <c r="WVO3" s="995"/>
      <c r="WVP3" s="995"/>
      <c r="WVQ3" s="995"/>
      <c r="WVR3" s="995"/>
      <c r="WVS3" s="995"/>
      <c r="WVT3" s="995"/>
      <c r="WVU3" s="995"/>
      <c r="WVV3" s="995"/>
      <c r="WVW3" s="995"/>
      <c r="WVX3" s="995"/>
      <c r="WVY3" s="995"/>
      <c r="WVZ3" s="995"/>
      <c r="WWA3" s="995"/>
      <c r="WWB3" s="995"/>
      <c r="WWC3" s="995"/>
      <c r="WWD3" s="995"/>
      <c r="WWE3" s="995"/>
      <c r="WWF3" s="995"/>
      <c r="WWG3" s="995"/>
      <c r="WWH3" s="995"/>
      <c r="WWI3" s="995"/>
      <c r="WWJ3" s="995"/>
      <c r="WWK3" s="995"/>
      <c r="WWL3" s="995"/>
      <c r="WWM3" s="995"/>
      <c r="WWN3" s="995"/>
      <c r="WWO3" s="995"/>
      <c r="WWP3" s="995"/>
      <c r="WWQ3" s="995"/>
      <c r="WWR3" s="995"/>
      <c r="WWS3" s="995"/>
      <c r="WWT3" s="995"/>
      <c r="WWU3" s="995"/>
      <c r="WWV3" s="995"/>
      <c r="WWW3" s="995"/>
      <c r="WWX3" s="995"/>
      <c r="WWY3" s="995"/>
      <c r="WWZ3" s="995"/>
      <c r="WXA3" s="995"/>
      <c r="WXB3" s="995"/>
      <c r="WXC3" s="995"/>
      <c r="WXD3" s="995"/>
      <c r="WXE3" s="995"/>
      <c r="WXF3" s="995"/>
      <c r="WXG3" s="995"/>
      <c r="WXH3" s="995"/>
      <c r="WXI3" s="995"/>
      <c r="WXJ3" s="995"/>
      <c r="WXK3" s="995"/>
      <c r="WXL3" s="995"/>
      <c r="WXM3" s="995"/>
      <c r="WXN3" s="995"/>
      <c r="WXO3" s="995"/>
      <c r="WXP3" s="995"/>
      <c r="WXQ3" s="995"/>
      <c r="WXR3" s="995"/>
      <c r="WXS3" s="995"/>
      <c r="WXT3" s="995"/>
      <c r="WXU3" s="995"/>
      <c r="WXV3" s="995"/>
      <c r="WXW3" s="995"/>
      <c r="WXX3" s="995"/>
      <c r="WXY3" s="995"/>
      <c r="WXZ3" s="995"/>
      <c r="WYA3" s="995"/>
      <c r="WYB3" s="995"/>
      <c r="WYC3" s="995"/>
      <c r="WYD3" s="995"/>
      <c r="WYE3" s="995"/>
      <c r="WYF3" s="995"/>
      <c r="WYG3" s="995"/>
      <c r="WYH3" s="995"/>
      <c r="WYI3" s="995"/>
      <c r="WYJ3" s="995"/>
      <c r="WYK3" s="995"/>
      <c r="WYL3" s="995"/>
      <c r="WYM3" s="995"/>
      <c r="WYN3" s="995"/>
      <c r="WYO3" s="995"/>
      <c r="WYP3" s="995"/>
      <c r="WYQ3" s="995"/>
      <c r="WYR3" s="995"/>
      <c r="WYS3" s="995"/>
      <c r="WYT3" s="995"/>
      <c r="WYU3" s="995"/>
      <c r="WYV3" s="995"/>
      <c r="WYW3" s="995"/>
      <c r="WYX3" s="995"/>
      <c r="WYY3" s="995"/>
      <c r="WYZ3" s="995"/>
      <c r="WZA3" s="995"/>
      <c r="WZB3" s="995"/>
      <c r="WZC3" s="995"/>
      <c r="WZD3" s="995"/>
      <c r="WZE3" s="995"/>
      <c r="WZF3" s="995"/>
      <c r="WZG3" s="995"/>
      <c r="WZH3" s="995"/>
      <c r="WZI3" s="995"/>
      <c r="WZJ3" s="995"/>
      <c r="WZK3" s="995"/>
      <c r="WZL3" s="995"/>
      <c r="WZM3" s="995"/>
      <c r="WZN3" s="995"/>
      <c r="WZO3" s="995"/>
      <c r="WZP3" s="995"/>
      <c r="WZQ3" s="995"/>
      <c r="WZR3" s="995"/>
      <c r="WZS3" s="995"/>
      <c r="WZT3" s="995"/>
      <c r="WZU3" s="995"/>
      <c r="WZV3" s="995"/>
      <c r="WZW3" s="995"/>
      <c r="WZX3" s="995"/>
      <c r="WZY3" s="995"/>
      <c r="WZZ3" s="995"/>
      <c r="XAA3" s="995"/>
      <c r="XAB3" s="995"/>
      <c r="XAC3" s="995"/>
      <c r="XAD3" s="995"/>
      <c r="XAE3" s="995"/>
      <c r="XAF3" s="995"/>
      <c r="XAG3" s="995"/>
      <c r="XAH3" s="995"/>
      <c r="XAI3" s="995"/>
      <c r="XAJ3" s="995"/>
      <c r="XAK3" s="995"/>
      <c r="XAL3" s="995"/>
      <c r="XAM3" s="995"/>
      <c r="XAN3" s="995"/>
      <c r="XAO3" s="995"/>
      <c r="XAP3" s="995"/>
      <c r="XAQ3" s="995"/>
      <c r="XAR3" s="995"/>
      <c r="XAS3" s="995"/>
      <c r="XAT3" s="995"/>
      <c r="XAU3" s="995"/>
      <c r="XAV3" s="995"/>
      <c r="XAW3" s="995"/>
      <c r="XAX3" s="995"/>
      <c r="XAY3" s="995"/>
      <c r="XAZ3" s="995"/>
      <c r="XBA3" s="995"/>
      <c r="XBB3" s="995"/>
      <c r="XBC3" s="995"/>
      <c r="XBD3" s="995"/>
      <c r="XBE3" s="995"/>
      <c r="XBF3" s="995"/>
      <c r="XBG3" s="995"/>
      <c r="XBH3" s="995"/>
      <c r="XBI3" s="995"/>
      <c r="XBJ3" s="995"/>
      <c r="XBK3" s="995"/>
      <c r="XBL3" s="995"/>
      <c r="XBM3" s="995"/>
      <c r="XBN3" s="995"/>
      <c r="XBO3" s="995"/>
      <c r="XBP3" s="995"/>
      <c r="XBQ3" s="995"/>
      <c r="XBR3" s="995"/>
      <c r="XBS3" s="995"/>
      <c r="XBT3" s="995"/>
      <c r="XBU3" s="995"/>
      <c r="XBV3" s="995"/>
      <c r="XBW3" s="995"/>
      <c r="XBX3" s="995"/>
      <c r="XBY3" s="995"/>
      <c r="XBZ3" s="995"/>
      <c r="XCA3" s="995"/>
      <c r="XCB3" s="995"/>
      <c r="XCC3" s="995"/>
      <c r="XCD3" s="995"/>
      <c r="XCE3" s="995"/>
      <c r="XCF3" s="995"/>
      <c r="XCG3" s="995"/>
      <c r="XCH3" s="995"/>
      <c r="XCI3" s="995"/>
      <c r="XCJ3" s="995"/>
      <c r="XCK3" s="995"/>
      <c r="XCL3" s="995"/>
      <c r="XCM3" s="995"/>
      <c r="XCN3" s="995"/>
      <c r="XCO3" s="995"/>
      <c r="XCP3" s="995"/>
      <c r="XCQ3" s="995"/>
      <c r="XCR3" s="995"/>
      <c r="XCS3" s="995"/>
      <c r="XCT3" s="995"/>
      <c r="XCU3" s="995"/>
      <c r="XCV3" s="995"/>
      <c r="XCW3" s="995"/>
      <c r="XCX3" s="995"/>
      <c r="XCY3" s="995"/>
      <c r="XCZ3" s="995"/>
      <c r="XDA3" s="995"/>
      <c r="XDB3" s="995"/>
      <c r="XDC3" s="995"/>
      <c r="XDD3" s="995"/>
      <c r="XDE3" s="995"/>
      <c r="XDF3" s="995"/>
      <c r="XDG3" s="995"/>
      <c r="XDH3" s="995"/>
      <c r="XDI3" s="995"/>
      <c r="XDJ3" s="995"/>
      <c r="XDK3" s="995"/>
      <c r="XDL3" s="995"/>
      <c r="XDM3" s="995"/>
      <c r="XDN3" s="995"/>
      <c r="XDO3" s="995"/>
      <c r="XDP3" s="995"/>
      <c r="XDQ3" s="995"/>
      <c r="XDR3" s="995"/>
      <c r="XDS3" s="995"/>
      <c r="XDT3" s="995"/>
      <c r="XDU3" s="995"/>
      <c r="XDV3" s="995"/>
      <c r="XDW3" s="995"/>
      <c r="XDX3" s="995"/>
      <c r="XDY3" s="995"/>
      <c r="XDZ3" s="995"/>
      <c r="XEA3" s="995"/>
      <c r="XEB3" s="995"/>
      <c r="XEC3" s="995"/>
      <c r="XED3" s="995"/>
      <c r="XEE3" s="995"/>
      <c r="XEF3" s="995"/>
      <c r="XEG3" s="995"/>
      <c r="XEH3" s="995"/>
      <c r="XEI3" s="995"/>
      <c r="XEJ3" s="995"/>
      <c r="XEK3" s="995"/>
      <c r="XEL3" s="995"/>
      <c r="XEM3" s="995"/>
      <c r="XEN3" s="995"/>
      <c r="XEO3" s="995"/>
      <c r="XEP3" s="995"/>
      <c r="XEQ3" s="995"/>
      <c r="XER3" s="995"/>
      <c r="XES3" s="995"/>
      <c r="XET3" s="995"/>
      <c r="XEU3" s="995"/>
      <c r="XEV3" s="995"/>
      <c r="XEW3" s="995"/>
      <c r="XEX3" s="995"/>
      <c r="XEY3" s="995"/>
      <c r="XEZ3" s="995"/>
      <c r="XFA3" s="995"/>
      <c r="XFB3" s="995"/>
      <c r="XFC3" s="995"/>
      <c r="XFD3" s="995"/>
    </row>
    <row r="4" spans="1:16384" s="654" customFormat="1" ht="21" x14ac:dyDescent="0.65">
      <c r="A4" s="586" t="s">
        <v>870</v>
      </c>
      <c r="B4" s="585">
        <f>Variabelen!C5</f>
        <v>2026</v>
      </c>
      <c r="C4" s="995"/>
      <c r="D4" s="995"/>
      <c r="E4" s="995"/>
      <c r="F4" s="995"/>
      <c r="G4" s="995"/>
      <c r="H4" s="995"/>
      <c r="I4" s="995"/>
      <c r="J4" s="995"/>
      <c r="K4" s="995"/>
      <c r="L4" s="995"/>
      <c r="M4" s="995"/>
      <c r="N4" s="995"/>
      <c r="O4" s="995"/>
      <c r="P4" s="995"/>
      <c r="Q4" s="995"/>
      <c r="R4" s="995"/>
      <c r="S4" s="995"/>
      <c r="T4" s="995"/>
      <c r="U4" s="995"/>
      <c r="V4" s="995"/>
      <c r="W4" s="995"/>
      <c r="X4" s="995"/>
      <c r="Y4" s="995"/>
      <c r="Z4" s="995"/>
      <c r="AA4" s="995"/>
      <c r="AB4" s="995"/>
      <c r="AC4" s="995"/>
      <c r="AD4" s="995"/>
      <c r="AE4" s="995"/>
      <c r="AF4" s="995"/>
      <c r="AG4" s="995"/>
      <c r="AH4" s="995"/>
      <c r="AI4" s="995"/>
      <c r="AJ4" s="995"/>
      <c r="AK4" s="995"/>
      <c r="AL4" s="995"/>
      <c r="AM4" s="995"/>
      <c r="AN4" s="995"/>
      <c r="AO4" s="995"/>
      <c r="AP4" s="995"/>
      <c r="AQ4" s="995"/>
      <c r="AR4" s="995"/>
      <c r="AS4" s="995"/>
      <c r="AT4" s="995"/>
      <c r="AU4" s="995"/>
      <c r="AV4" s="995"/>
      <c r="AW4" s="995"/>
      <c r="AX4" s="995"/>
      <c r="AY4" s="995"/>
      <c r="AZ4" s="995"/>
      <c r="BA4" s="995"/>
      <c r="BB4" s="995"/>
      <c r="BC4" s="995"/>
      <c r="BD4" s="995"/>
      <c r="BE4" s="995"/>
      <c r="BF4" s="995"/>
      <c r="BG4" s="995"/>
      <c r="BH4" s="995"/>
      <c r="BI4" s="995"/>
      <c r="BJ4" s="995"/>
      <c r="BK4" s="995"/>
      <c r="BL4" s="995"/>
      <c r="BM4" s="995"/>
      <c r="BN4" s="995"/>
      <c r="BO4" s="995"/>
      <c r="BP4" s="995"/>
      <c r="BQ4" s="995"/>
      <c r="BR4" s="995"/>
      <c r="BS4" s="995"/>
      <c r="BT4" s="995"/>
      <c r="BU4" s="995"/>
      <c r="BV4" s="995"/>
      <c r="BW4" s="995"/>
      <c r="BX4" s="995"/>
      <c r="BY4" s="995"/>
      <c r="BZ4" s="995"/>
      <c r="CA4" s="995"/>
      <c r="CB4" s="995"/>
      <c r="CC4" s="995"/>
      <c r="CD4" s="995"/>
      <c r="CE4" s="995"/>
      <c r="CF4" s="995"/>
      <c r="CG4" s="995"/>
      <c r="CH4" s="995"/>
      <c r="CI4" s="995"/>
      <c r="CJ4" s="995"/>
      <c r="CK4" s="995"/>
      <c r="CL4" s="995"/>
      <c r="CM4" s="995"/>
      <c r="CN4" s="995"/>
      <c r="CO4" s="995"/>
      <c r="CP4" s="995"/>
      <c r="CQ4" s="995"/>
      <c r="CR4" s="995"/>
      <c r="CS4" s="995"/>
      <c r="CT4" s="995"/>
      <c r="CU4" s="995"/>
      <c r="CV4" s="995"/>
      <c r="CW4" s="995"/>
      <c r="CX4" s="995"/>
      <c r="CY4" s="995"/>
      <c r="CZ4" s="995"/>
      <c r="DA4" s="995"/>
      <c r="DB4" s="995"/>
      <c r="DC4" s="995"/>
      <c r="DD4" s="995"/>
      <c r="DE4" s="995"/>
      <c r="DF4" s="995"/>
      <c r="DG4" s="995"/>
      <c r="DH4" s="995"/>
      <c r="DI4" s="995"/>
      <c r="DJ4" s="995"/>
      <c r="DK4" s="995"/>
      <c r="DL4" s="995"/>
      <c r="DM4" s="995"/>
      <c r="DN4" s="995"/>
      <c r="DO4" s="995"/>
      <c r="DP4" s="995"/>
      <c r="DQ4" s="995"/>
      <c r="DR4" s="995"/>
      <c r="DS4" s="995"/>
      <c r="DT4" s="995"/>
      <c r="DU4" s="995"/>
      <c r="DV4" s="995"/>
      <c r="DW4" s="995"/>
      <c r="DX4" s="995"/>
      <c r="DY4" s="995"/>
      <c r="DZ4" s="995"/>
      <c r="EA4" s="995"/>
      <c r="EB4" s="995"/>
      <c r="EC4" s="995"/>
      <c r="ED4" s="995"/>
      <c r="EE4" s="995"/>
      <c r="EF4" s="995"/>
      <c r="EG4" s="995"/>
      <c r="EH4" s="995"/>
      <c r="EI4" s="995"/>
      <c r="EJ4" s="995"/>
      <c r="EK4" s="995"/>
      <c r="EL4" s="995"/>
      <c r="EM4" s="995"/>
      <c r="EN4" s="995"/>
      <c r="EO4" s="995"/>
      <c r="EP4" s="995"/>
      <c r="EQ4" s="995"/>
      <c r="ER4" s="995"/>
      <c r="ES4" s="995"/>
      <c r="ET4" s="995"/>
      <c r="EU4" s="995"/>
      <c r="EV4" s="995"/>
      <c r="EW4" s="995"/>
      <c r="EX4" s="995"/>
      <c r="EY4" s="995"/>
      <c r="EZ4" s="995"/>
      <c r="FA4" s="995"/>
      <c r="FB4" s="995"/>
      <c r="FC4" s="995"/>
      <c r="FD4" s="995"/>
      <c r="FE4" s="995"/>
      <c r="FF4" s="995"/>
      <c r="FG4" s="995"/>
      <c r="FH4" s="995"/>
      <c r="FI4" s="995"/>
      <c r="FJ4" s="995"/>
      <c r="FK4" s="995"/>
      <c r="FL4" s="995"/>
      <c r="FM4" s="995"/>
      <c r="FN4" s="995"/>
      <c r="FO4" s="995"/>
      <c r="FP4" s="995"/>
      <c r="FQ4" s="995"/>
      <c r="FR4" s="995"/>
      <c r="FS4" s="995"/>
      <c r="FT4" s="995"/>
      <c r="FU4" s="995"/>
      <c r="FV4" s="995"/>
      <c r="FW4" s="995"/>
      <c r="FX4" s="995"/>
      <c r="FY4" s="995"/>
      <c r="FZ4" s="995"/>
      <c r="GA4" s="995"/>
      <c r="GB4" s="995"/>
      <c r="GC4" s="995"/>
      <c r="GD4" s="995"/>
      <c r="GE4" s="995"/>
      <c r="GF4" s="995"/>
      <c r="GG4" s="995"/>
      <c r="GH4" s="995"/>
      <c r="GI4" s="995"/>
      <c r="GJ4" s="995"/>
      <c r="GK4" s="995"/>
      <c r="GL4" s="995"/>
      <c r="GM4" s="995"/>
      <c r="GN4" s="995"/>
      <c r="GO4" s="995"/>
      <c r="GP4" s="995"/>
      <c r="GQ4" s="995"/>
      <c r="GR4" s="995"/>
      <c r="GS4" s="995"/>
      <c r="GT4" s="995"/>
      <c r="GU4" s="995"/>
      <c r="GV4" s="995"/>
      <c r="GW4" s="995"/>
      <c r="GX4" s="995"/>
      <c r="GY4" s="995"/>
      <c r="GZ4" s="995"/>
      <c r="HA4" s="995"/>
      <c r="HB4" s="995"/>
      <c r="HC4" s="995"/>
      <c r="HD4" s="995"/>
      <c r="HE4" s="995"/>
      <c r="HF4" s="995"/>
      <c r="HG4" s="995"/>
      <c r="HH4" s="995"/>
      <c r="HI4" s="995"/>
      <c r="HJ4" s="995"/>
      <c r="HK4" s="995"/>
      <c r="HL4" s="995"/>
      <c r="HM4" s="995"/>
      <c r="HN4" s="995"/>
      <c r="HO4" s="995"/>
      <c r="HP4" s="995"/>
      <c r="HQ4" s="995"/>
      <c r="HR4" s="995"/>
      <c r="HS4" s="995"/>
      <c r="HT4" s="995"/>
      <c r="HU4" s="995"/>
      <c r="HV4" s="995"/>
      <c r="HW4" s="995"/>
      <c r="HX4" s="995"/>
      <c r="HY4" s="995"/>
      <c r="HZ4" s="995"/>
      <c r="IA4" s="995"/>
      <c r="IB4" s="995"/>
      <c r="IC4" s="995"/>
      <c r="ID4" s="995"/>
      <c r="IE4" s="995"/>
      <c r="IF4" s="995"/>
      <c r="IG4" s="995"/>
      <c r="IH4" s="995"/>
      <c r="II4" s="995"/>
      <c r="IJ4" s="995"/>
      <c r="IK4" s="995"/>
      <c r="IL4" s="995"/>
      <c r="IM4" s="995"/>
      <c r="IN4" s="995"/>
      <c r="IO4" s="995"/>
      <c r="IP4" s="995"/>
      <c r="IQ4" s="995"/>
      <c r="IR4" s="995"/>
      <c r="IS4" s="995"/>
      <c r="IT4" s="995"/>
      <c r="IU4" s="995"/>
      <c r="IV4" s="995"/>
      <c r="IW4" s="995"/>
      <c r="IX4" s="995"/>
      <c r="IY4" s="995"/>
      <c r="IZ4" s="995"/>
      <c r="JA4" s="995"/>
      <c r="JB4" s="995"/>
      <c r="JC4" s="995"/>
      <c r="JD4" s="995"/>
      <c r="JE4" s="995"/>
      <c r="JF4" s="995"/>
      <c r="JG4" s="995"/>
      <c r="JH4" s="995"/>
      <c r="JI4" s="995"/>
      <c r="JJ4" s="995"/>
      <c r="JK4" s="995"/>
      <c r="JL4" s="995"/>
      <c r="JM4" s="995"/>
      <c r="JN4" s="995"/>
      <c r="JO4" s="995"/>
      <c r="JP4" s="995"/>
      <c r="JQ4" s="995"/>
      <c r="JR4" s="995"/>
      <c r="JS4" s="995"/>
      <c r="JT4" s="995"/>
      <c r="JU4" s="995"/>
      <c r="JV4" s="995"/>
      <c r="JW4" s="995"/>
      <c r="JX4" s="995"/>
      <c r="JY4" s="995"/>
      <c r="JZ4" s="995"/>
      <c r="KA4" s="995"/>
      <c r="KB4" s="995"/>
      <c r="KC4" s="995"/>
      <c r="KD4" s="995"/>
      <c r="KE4" s="995"/>
      <c r="KF4" s="995"/>
      <c r="KG4" s="995"/>
      <c r="KH4" s="995"/>
      <c r="KI4" s="995"/>
      <c r="KJ4" s="995"/>
      <c r="KK4" s="995"/>
      <c r="KL4" s="995"/>
      <c r="KM4" s="995"/>
      <c r="KN4" s="995"/>
      <c r="KO4" s="995"/>
      <c r="KP4" s="995"/>
      <c r="KQ4" s="995"/>
      <c r="KR4" s="995"/>
      <c r="KS4" s="995"/>
      <c r="KT4" s="995"/>
      <c r="KU4" s="995"/>
      <c r="KV4" s="995"/>
      <c r="KW4" s="995"/>
      <c r="KX4" s="995"/>
      <c r="KY4" s="995"/>
      <c r="KZ4" s="995"/>
      <c r="LA4" s="995"/>
      <c r="LB4" s="995"/>
      <c r="LC4" s="995"/>
      <c r="LD4" s="995"/>
      <c r="LE4" s="995"/>
      <c r="LF4" s="995"/>
      <c r="LG4" s="995"/>
      <c r="LH4" s="995"/>
      <c r="LI4" s="995"/>
      <c r="LJ4" s="995"/>
      <c r="LK4" s="995"/>
      <c r="LL4" s="995"/>
      <c r="LM4" s="995"/>
      <c r="LN4" s="995"/>
      <c r="LO4" s="995"/>
      <c r="LP4" s="995"/>
      <c r="LQ4" s="995"/>
      <c r="LR4" s="995"/>
      <c r="LS4" s="995"/>
      <c r="LT4" s="995"/>
      <c r="LU4" s="995"/>
      <c r="LV4" s="995"/>
      <c r="LW4" s="995"/>
      <c r="LX4" s="995"/>
      <c r="LY4" s="995"/>
      <c r="LZ4" s="995"/>
      <c r="MA4" s="995"/>
      <c r="MB4" s="995"/>
      <c r="MC4" s="995"/>
      <c r="MD4" s="995"/>
      <c r="ME4" s="995"/>
      <c r="MF4" s="995"/>
      <c r="MG4" s="995"/>
      <c r="MH4" s="995"/>
      <c r="MI4" s="995"/>
      <c r="MJ4" s="995"/>
      <c r="MK4" s="995"/>
      <c r="ML4" s="995"/>
      <c r="MM4" s="995"/>
      <c r="MN4" s="995"/>
      <c r="MO4" s="995"/>
      <c r="MP4" s="995"/>
      <c r="MQ4" s="995"/>
      <c r="MR4" s="995"/>
      <c r="MS4" s="995"/>
      <c r="MT4" s="995"/>
      <c r="MU4" s="995"/>
      <c r="MV4" s="995"/>
      <c r="MW4" s="995"/>
      <c r="MX4" s="995"/>
      <c r="MY4" s="995"/>
      <c r="MZ4" s="995"/>
      <c r="NA4" s="995"/>
      <c r="NB4" s="995"/>
      <c r="NC4" s="995"/>
      <c r="ND4" s="995"/>
      <c r="NE4" s="995"/>
      <c r="NF4" s="995"/>
      <c r="NG4" s="995"/>
      <c r="NH4" s="995"/>
      <c r="NI4" s="995"/>
      <c r="NJ4" s="995"/>
      <c r="NK4" s="995"/>
      <c r="NL4" s="995"/>
      <c r="NM4" s="995"/>
      <c r="NN4" s="995"/>
      <c r="NO4" s="995"/>
      <c r="NP4" s="995"/>
      <c r="NQ4" s="995"/>
      <c r="NR4" s="995"/>
      <c r="NS4" s="995"/>
      <c r="NT4" s="995"/>
      <c r="NU4" s="995"/>
      <c r="NV4" s="995"/>
      <c r="NW4" s="995"/>
      <c r="NX4" s="995"/>
      <c r="NY4" s="995"/>
      <c r="NZ4" s="995"/>
      <c r="OA4" s="995"/>
      <c r="OB4" s="995"/>
      <c r="OC4" s="995"/>
      <c r="OD4" s="995"/>
      <c r="OE4" s="995"/>
      <c r="OF4" s="995"/>
      <c r="OG4" s="995"/>
      <c r="OH4" s="995"/>
      <c r="OI4" s="995"/>
      <c r="OJ4" s="995"/>
      <c r="OK4" s="995"/>
      <c r="OL4" s="995"/>
      <c r="OM4" s="995"/>
      <c r="ON4" s="995"/>
      <c r="OO4" s="995"/>
      <c r="OP4" s="995"/>
      <c r="OQ4" s="995"/>
      <c r="OR4" s="995"/>
      <c r="OS4" s="995"/>
      <c r="OT4" s="995"/>
      <c r="OU4" s="995"/>
      <c r="OV4" s="995"/>
      <c r="OW4" s="995"/>
      <c r="OX4" s="995"/>
      <c r="OY4" s="995"/>
      <c r="OZ4" s="995"/>
      <c r="PA4" s="995"/>
      <c r="PB4" s="995"/>
      <c r="PC4" s="995"/>
      <c r="PD4" s="995"/>
      <c r="PE4" s="995"/>
      <c r="PF4" s="995"/>
      <c r="PG4" s="995"/>
      <c r="PH4" s="995"/>
      <c r="PI4" s="995"/>
      <c r="PJ4" s="995"/>
      <c r="PK4" s="995"/>
      <c r="PL4" s="995"/>
      <c r="PM4" s="995"/>
      <c r="PN4" s="995"/>
      <c r="PO4" s="995"/>
      <c r="PP4" s="995"/>
      <c r="PQ4" s="995"/>
      <c r="PR4" s="995"/>
      <c r="PS4" s="995"/>
      <c r="PT4" s="995"/>
      <c r="PU4" s="995"/>
      <c r="PV4" s="995"/>
      <c r="PW4" s="995"/>
      <c r="PX4" s="995"/>
      <c r="PY4" s="995"/>
      <c r="PZ4" s="995"/>
      <c r="QA4" s="995"/>
      <c r="QB4" s="995"/>
      <c r="QC4" s="995"/>
      <c r="QD4" s="995"/>
      <c r="QE4" s="995"/>
      <c r="QF4" s="995"/>
      <c r="QG4" s="995"/>
      <c r="QH4" s="995"/>
      <c r="QI4" s="995"/>
      <c r="QJ4" s="995"/>
      <c r="QK4" s="995"/>
      <c r="QL4" s="995"/>
      <c r="QM4" s="995"/>
      <c r="QN4" s="995"/>
      <c r="QO4" s="995"/>
      <c r="QP4" s="995"/>
      <c r="QQ4" s="995"/>
      <c r="QR4" s="995"/>
      <c r="QS4" s="995"/>
      <c r="QT4" s="995"/>
      <c r="QU4" s="995"/>
      <c r="QV4" s="995"/>
      <c r="QW4" s="995"/>
      <c r="QX4" s="995"/>
      <c r="QY4" s="995"/>
      <c r="QZ4" s="995"/>
      <c r="RA4" s="995"/>
      <c r="RB4" s="995"/>
      <c r="RC4" s="995"/>
      <c r="RD4" s="995"/>
      <c r="RE4" s="995"/>
      <c r="RF4" s="995"/>
      <c r="RG4" s="995"/>
      <c r="RH4" s="995"/>
      <c r="RI4" s="995"/>
      <c r="RJ4" s="995"/>
      <c r="RK4" s="995"/>
      <c r="RL4" s="995"/>
      <c r="RM4" s="995"/>
      <c r="RN4" s="995"/>
      <c r="RO4" s="995"/>
      <c r="RP4" s="995"/>
      <c r="RQ4" s="995"/>
      <c r="RR4" s="995"/>
      <c r="RS4" s="995"/>
      <c r="RT4" s="995"/>
      <c r="RU4" s="995"/>
      <c r="RV4" s="995"/>
      <c r="RW4" s="995"/>
      <c r="RX4" s="995"/>
      <c r="RY4" s="995"/>
      <c r="RZ4" s="995"/>
      <c r="SA4" s="995"/>
      <c r="SB4" s="995"/>
      <c r="SC4" s="995"/>
      <c r="SD4" s="995"/>
      <c r="SE4" s="995"/>
      <c r="SF4" s="995"/>
      <c r="SG4" s="995"/>
      <c r="SH4" s="995"/>
      <c r="SI4" s="995"/>
      <c r="SJ4" s="995"/>
      <c r="SK4" s="995"/>
      <c r="SL4" s="995"/>
      <c r="SM4" s="995"/>
      <c r="SN4" s="995"/>
      <c r="SO4" s="995"/>
      <c r="SP4" s="995"/>
      <c r="SQ4" s="995"/>
      <c r="SR4" s="995"/>
      <c r="SS4" s="995"/>
      <c r="ST4" s="995"/>
      <c r="SU4" s="995"/>
      <c r="SV4" s="995"/>
      <c r="SW4" s="995"/>
      <c r="SX4" s="995"/>
      <c r="SY4" s="995"/>
      <c r="SZ4" s="995"/>
      <c r="TA4" s="995"/>
      <c r="TB4" s="995"/>
      <c r="TC4" s="995"/>
      <c r="TD4" s="995"/>
      <c r="TE4" s="995"/>
      <c r="TF4" s="995"/>
      <c r="TG4" s="995"/>
      <c r="TH4" s="995"/>
      <c r="TI4" s="995"/>
      <c r="TJ4" s="995"/>
      <c r="TK4" s="995"/>
      <c r="TL4" s="995"/>
      <c r="TM4" s="995"/>
      <c r="TN4" s="995"/>
      <c r="TO4" s="995"/>
      <c r="TP4" s="995"/>
      <c r="TQ4" s="995"/>
      <c r="TR4" s="995"/>
      <c r="TS4" s="995"/>
      <c r="TT4" s="995"/>
      <c r="TU4" s="995"/>
      <c r="TV4" s="995"/>
      <c r="TW4" s="995"/>
      <c r="TX4" s="995"/>
      <c r="TY4" s="995"/>
      <c r="TZ4" s="995"/>
      <c r="UA4" s="995"/>
      <c r="UB4" s="995"/>
      <c r="UC4" s="995"/>
      <c r="UD4" s="995"/>
      <c r="UE4" s="995"/>
      <c r="UF4" s="995"/>
      <c r="UG4" s="995"/>
      <c r="UH4" s="995"/>
      <c r="UI4" s="995"/>
      <c r="UJ4" s="995"/>
      <c r="UK4" s="995"/>
      <c r="UL4" s="995"/>
      <c r="UM4" s="995"/>
      <c r="UN4" s="995"/>
      <c r="UO4" s="995"/>
      <c r="UP4" s="995"/>
      <c r="UQ4" s="995"/>
      <c r="UR4" s="995"/>
      <c r="US4" s="995"/>
      <c r="UT4" s="995"/>
      <c r="UU4" s="995"/>
      <c r="UV4" s="995"/>
      <c r="UW4" s="995"/>
      <c r="UX4" s="995"/>
      <c r="UY4" s="995"/>
      <c r="UZ4" s="995"/>
      <c r="VA4" s="995"/>
      <c r="VB4" s="995"/>
      <c r="VC4" s="995"/>
      <c r="VD4" s="995"/>
      <c r="VE4" s="995"/>
      <c r="VF4" s="995"/>
      <c r="VG4" s="995"/>
      <c r="VH4" s="995"/>
      <c r="VI4" s="995"/>
      <c r="VJ4" s="995"/>
      <c r="VK4" s="995"/>
      <c r="VL4" s="995"/>
      <c r="VM4" s="995"/>
      <c r="VN4" s="995"/>
      <c r="VO4" s="995"/>
      <c r="VP4" s="995"/>
      <c r="VQ4" s="995"/>
      <c r="VR4" s="995"/>
      <c r="VS4" s="995"/>
      <c r="VT4" s="995"/>
      <c r="VU4" s="995"/>
      <c r="VV4" s="995"/>
      <c r="VW4" s="995"/>
      <c r="VX4" s="995"/>
      <c r="VY4" s="995"/>
      <c r="VZ4" s="995"/>
      <c r="WA4" s="995"/>
      <c r="WB4" s="995"/>
      <c r="WC4" s="995"/>
      <c r="WD4" s="995"/>
      <c r="WE4" s="995"/>
      <c r="WF4" s="995"/>
      <c r="WG4" s="995"/>
      <c r="WH4" s="995"/>
      <c r="WI4" s="995"/>
      <c r="WJ4" s="995"/>
      <c r="WK4" s="995"/>
      <c r="WL4" s="995"/>
      <c r="WM4" s="995"/>
      <c r="WN4" s="995"/>
      <c r="WO4" s="995"/>
      <c r="WP4" s="995"/>
      <c r="WQ4" s="995"/>
      <c r="WR4" s="995"/>
      <c r="WS4" s="995"/>
      <c r="WT4" s="995"/>
      <c r="WU4" s="995"/>
      <c r="WV4" s="995"/>
      <c r="WW4" s="995"/>
      <c r="WX4" s="995"/>
      <c r="WY4" s="995"/>
      <c r="WZ4" s="995"/>
      <c r="XA4" s="995"/>
      <c r="XB4" s="995"/>
      <c r="XC4" s="995"/>
      <c r="XD4" s="995"/>
      <c r="XE4" s="995"/>
      <c r="XF4" s="995"/>
      <c r="XG4" s="995"/>
      <c r="XH4" s="995"/>
      <c r="XI4" s="995"/>
      <c r="XJ4" s="995"/>
      <c r="XK4" s="995"/>
      <c r="XL4" s="995"/>
      <c r="XM4" s="995"/>
      <c r="XN4" s="995"/>
      <c r="XO4" s="995"/>
      <c r="XP4" s="995"/>
      <c r="XQ4" s="995"/>
      <c r="XR4" s="995"/>
      <c r="XS4" s="995"/>
      <c r="XT4" s="995"/>
      <c r="XU4" s="995"/>
      <c r="XV4" s="995"/>
      <c r="XW4" s="995"/>
      <c r="XX4" s="995"/>
      <c r="XY4" s="995"/>
      <c r="XZ4" s="995"/>
      <c r="YA4" s="995"/>
      <c r="YB4" s="995"/>
      <c r="YC4" s="995"/>
      <c r="YD4" s="995"/>
      <c r="YE4" s="995"/>
      <c r="YF4" s="995"/>
      <c r="YG4" s="995"/>
      <c r="YH4" s="995"/>
      <c r="YI4" s="995"/>
      <c r="YJ4" s="995"/>
      <c r="YK4" s="995"/>
      <c r="YL4" s="995"/>
      <c r="YM4" s="995"/>
      <c r="YN4" s="995"/>
      <c r="YO4" s="995"/>
      <c r="YP4" s="995"/>
      <c r="YQ4" s="995"/>
      <c r="YR4" s="995"/>
      <c r="YS4" s="995"/>
      <c r="YT4" s="995"/>
      <c r="YU4" s="995"/>
      <c r="YV4" s="995"/>
      <c r="YW4" s="995"/>
      <c r="YX4" s="995"/>
      <c r="YY4" s="995"/>
      <c r="YZ4" s="995"/>
      <c r="ZA4" s="995"/>
      <c r="ZB4" s="995"/>
      <c r="ZC4" s="995"/>
      <c r="ZD4" s="995"/>
      <c r="ZE4" s="995"/>
      <c r="ZF4" s="995"/>
      <c r="ZG4" s="995"/>
      <c r="ZH4" s="995"/>
      <c r="ZI4" s="995"/>
      <c r="ZJ4" s="995"/>
      <c r="ZK4" s="995"/>
      <c r="ZL4" s="995"/>
      <c r="ZM4" s="995"/>
      <c r="ZN4" s="995"/>
      <c r="ZO4" s="995"/>
      <c r="ZP4" s="995"/>
      <c r="ZQ4" s="995"/>
      <c r="ZR4" s="995"/>
      <c r="ZS4" s="995"/>
      <c r="ZT4" s="995"/>
      <c r="ZU4" s="995"/>
      <c r="ZV4" s="995"/>
      <c r="ZW4" s="995"/>
      <c r="ZX4" s="995"/>
      <c r="ZY4" s="995"/>
      <c r="ZZ4" s="995"/>
      <c r="AAA4" s="995"/>
      <c r="AAB4" s="995"/>
      <c r="AAC4" s="995"/>
      <c r="AAD4" s="995"/>
      <c r="AAE4" s="995"/>
      <c r="AAF4" s="995"/>
      <c r="AAG4" s="995"/>
      <c r="AAH4" s="995"/>
      <c r="AAI4" s="995"/>
      <c r="AAJ4" s="995"/>
      <c r="AAK4" s="995"/>
      <c r="AAL4" s="995"/>
      <c r="AAM4" s="995"/>
      <c r="AAN4" s="995"/>
      <c r="AAO4" s="995"/>
      <c r="AAP4" s="995"/>
      <c r="AAQ4" s="995"/>
      <c r="AAR4" s="995"/>
      <c r="AAS4" s="995"/>
      <c r="AAT4" s="995"/>
      <c r="AAU4" s="995"/>
      <c r="AAV4" s="995"/>
      <c r="AAW4" s="995"/>
      <c r="AAX4" s="995"/>
      <c r="AAY4" s="995"/>
      <c r="AAZ4" s="995"/>
      <c r="ABA4" s="995"/>
      <c r="ABB4" s="995"/>
      <c r="ABC4" s="995"/>
      <c r="ABD4" s="995"/>
      <c r="ABE4" s="995"/>
      <c r="ABF4" s="995"/>
      <c r="ABG4" s="995"/>
      <c r="ABH4" s="995"/>
      <c r="ABI4" s="995"/>
      <c r="ABJ4" s="995"/>
      <c r="ABK4" s="995"/>
      <c r="ABL4" s="995"/>
      <c r="ABM4" s="995"/>
      <c r="ABN4" s="995"/>
      <c r="ABO4" s="995"/>
      <c r="ABP4" s="995"/>
      <c r="ABQ4" s="995"/>
      <c r="ABR4" s="995"/>
      <c r="ABS4" s="995"/>
      <c r="ABT4" s="995"/>
      <c r="ABU4" s="995"/>
      <c r="ABV4" s="995"/>
      <c r="ABW4" s="995"/>
      <c r="ABX4" s="995"/>
      <c r="ABY4" s="995"/>
      <c r="ABZ4" s="995"/>
      <c r="ACA4" s="995"/>
      <c r="ACB4" s="995"/>
      <c r="ACC4" s="995"/>
      <c r="ACD4" s="995"/>
      <c r="ACE4" s="995"/>
      <c r="ACF4" s="995"/>
      <c r="ACG4" s="995"/>
      <c r="ACH4" s="995"/>
      <c r="ACI4" s="995"/>
      <c r="ACJ4" s="995"/>
      <c r="ACK4" s="995"/>
      <c r="ACL4" s="995"/>
      <c r="ACM4" s="995"/>
      <c r="ACN4" s="995"/>
      <c r="ACO4" s="995"/>
      <c r="ACP4" s="995"/>
      <c r="ACQ4" s="995"/>
      <c r="ACR4" s="995"/>
      <c r="ACS4" s="995"/>
      <c r="ACT4" s="995"/>
      <c r="ACU4" s="995"/>
      <c r="ACV4" s="995"/>
      <c r="ACW4" s="995"/>
      <c r="ACX4" s="995"/>
      <c r="ACY4" s="995"/>
      <c r="ACZ4" s="995"/>
      <c r="ADA4" s="995"/>
      <c r="ADB4" s="995"/>
      <c r="ADC4" s="995"/>
      <c r="ADD4" s="995"/>
      <c r="ADE4" s="995"/>
      <c r="ADF4" s="995"/>
      <c r="ADG4" s="995"/>
      <c r="ADH4" s="995"/>
      <c r="ADI4" s="995"/>
      <c r="ADJ4" s="995"/>
      <c r="ADK4" s="995"/>
      <c r="ADL4" s="995"/>
      <c r="ADM4" s="995"/>
      <c r="ADN4" s="995"/>
      <c r="ADO4" s="995"/>
      <c r="ADP4" s="995"/>
      <c r="ADQ4" s="995"/>
      <c r="ADR4" s="995"/>
      <c r="ADS4" s="995"/>
      <c r="ADT4" s="995"/>
      <c r="ADU4" s="995"/>
      <c r="ADV4" s="995"/>
      <c r="ADW4" s="995"/>
      <c r="ADX4" s="995"/>
      <c r="ADY4" s="995"/>
      <c r="ADZ4" s="995"/>
      <c r="AEA4" s="995"/>
      <c r="AEB4" s="995"/>
      <c r="AEC4" s="995"/>
      <c r="AED4" s="995"/>
      <c r="AEE4" s="995"/>
      <c r="AEF4" s="995"/>
      <c r="AEG4" s="995"/>
      <c r="AEH4" s="995"/>
      <c r="AEI4" s="995"/>
      <c r="AEJ4" s="995"/>
      <c r="AEK4" s="995"/>
      <c r="AEL4" s="995"/>
      <c r="AEM4" s="995"/>
      <c r="AEN4" s="995"/>
      <c r="AEO4" s="995"/>
      <c r="AEP4" s="995"/>
      <c r="AEQ4" s="995"/>
      <c r="AER4" s="995"/>
      <c r="AES4" s="995"/>
      <c r="AET4" s="995"/>
      <c r="AEU4" s="995"/>
      <c r="AEV4" s="995"/>
      <c r="AEW4" s="995"/>
      <c r="AEX4" s="995"/>
      <c r="AEY4" s="995"/>
      <c r="AEZ4" s="995"/>
      <c r="AFA4" s="995"/>
      <c r="AFB4" s="995"/>
      <c r="AFC4" s="995"/>
      <c r="AFD4" s="995"/>
      <c r="AFE4" s="995"/>
      <c r="AFF4" s="995"/>
      <c r="AFG4" s="995"/>
      <c r="AFH4" s="995"/>
      <c r="AFI4" s="995"/>
      <c r="AFJ4" s="995"/>
      <c r="AFK4" s="995"/>
      <c r="AFL4" s="995"/>
      <c r="AFM4" s="995"/>
      <c r="AFN4" s="995"/>
      <c r="AFO4" s="995"/>
      <c r="AFP4" s="995"/>
      <c r="AFQ4" s="995"/>
      <c r="AFR4" s="995"/>
      <c r="AFS4" s="995"/>
      <c r="AFT4" s="995"/>
      <c r="AFU4" s="995"/>
      <c r="AFV4" s="995"/>
      <c r="AFW4" s="995"/>
      <c r="AFX4" s="995"/>
      <c r="AFY4" s="995"/>
      <c r="AFZ4" s="995"/>
      <c r="AGA4" s="995"/>
      <c r="AGB4" s="995"/>
      <c r="AGC4" s="995"/>
      <c r="AGD4" s="995"/>
      <c r="AGE4" s="995"/>
      <c r="AGF4" s="995"/>
      <c r="AGG4" s="995"/>
      <c r="AGH4" s="995"/>
      <c r="AGI4" s="995"/>
      <c r="AGJ4" s="995"/>
      <c r="AGK4" s="995"/>
      <c r="AGL4" s="995"/>
      <c r="AGM4" s="995"/>
      <c r="AGN4" s="995"/>
      <c r="AGO4" s="995"/>
      <c r="AGP4" s="995"/>
      <c r="AGQ4" s="995"/>
      <c r="AGR4" s="995"/>
      <c r="AGS4" s="995"/>
      <c r="AGT4" s="995"/>
      <c r="AGU4" s="995"/>
      <c r="AGV4" s="995"/>
      <c r="AGW4" s="995"/>
      <c r="AGX4" s="995"/>
      <c r="AGY4" s="995"/>
      <c r="AGZ4" s="995"/>
      <c r="AHA4" s="995"/>
      <c r="AHB4" s="995"/>
      <c r="AHC4" s="995"/>
      <c r="AHD4" s="995"/>
      <c r="AHE4" s="995"/>
      <c r="AHF4" s="995"/>
      <c r="AHG4" s="995"/>
      <c r="AHH4" s="995"/>
      <c r="AHI4" s="995"/>
      <c r="AHJ4" s="995"/>
      <c r="AHK4" s="995"/>
      <c r="AHL4" s="995"/>
      <c r="AHM4" s="995"/>
      <c r="AHN4" s="995"/>
      <c r="AHO4" s="995"/>
      <c r="AHP4" s="995"/>
      <c r="AHQ4" s="995"/>
      <c r="AHR4" s="995"/>
      <c r="AHS4" s="995"/>
      <c r="AHT4" s="995"/>
      <c r="AHU4" s="995"/>
      <c r="AHV4" s="995"/>
      <c r="AHW4" s="995"/>
      <c r="AHX4" s="995"/>
      <c r="AHY4" s="995"/>
      <c r="AHZ4" s="995"/>
      <c r="AIA4" s="995"/>
      <c r="AIB4" s="995"/>
      <c r="AIC4" s="995"/>
      <c r="AID4" s="995"/>
      <c r="AIE4" s="995"/>
      <c r="AIF4" s="995"/>
      <c r="AIG4" s="995"/>
      <c r="AIH4" s="995"/>
      <c r="AII4" s="995"/>
      <c r="AIJ4" s="995"/>
      <c r="AIK4" s="995"/>
      <c r="AIL4" s="995"/>
      <c r="AIM4" s="995"/>
      <c r="AIN4" s="995"/>
      <c r="AIO4" s="995"/>
      <c r="AIP4" s="995"/>
      <c r="AIQ4" s="995"/>
      <c r="AIR4" s="995"/>
      <c r="AIS4" s="995"/>
      <c r="AIT4" s="995"/>
      <c r="AIU4" s="995"/>
      <c r="AIV4" s="995"/>
      <c r="AIW4" s="995"/>
      <c r="AIX4" s="995"/>
      <c r="AIY4" s="995"/>
      <c r="AIZ4" s="995"/>
      <c r="AJA4" s="995"/>
      <c r="AJB4" s="995"/>
      <c r="AJC4" s="995"/>
      <c r="AJD4" s="995"/>
      <c r="AJE4" s="995"/>
      <c r="AJF4" s="995"/>
      <c r="AJG4" s="995"/>
      <c r="AJH4" s="995"/>
      <c r="AJI4" s="995"/>
      <c r="AJJ4" s="995"/>
      <c r="AJK4" s="995"/>
      <c r="AJL4" s="995"/>
      <c r="AJM4" s="995"/>
      <c r="AJN4" s="995"/>
      <c r="AJO4" s="995"/>
      <c r="AJP4" s="995"/>
      <c r="AJQ4" s="995"/>
      <c r="AJR4" s="995"/>
      <c r="AJS4" s="995"/>
      <c r="AJT4" s="995"/>
      <c r="AJU4" s="995"/>
      <c r="AJV4" s="995"/>
      <c r="AJW4" s="995"/>
      <c r="AJX4" s="995"/>
      <c r="AJY4" s="995"/>
      <c r="AJZ4" s="995"/>
      <c r="AKA4" s="995"/>
      <c r="AKB4" s="995"/>
      <c r="AKC4" s="995"/>
      <c r="AKD4" s="995"/>
      <c r="AKE4" s="995"/>
      <c r="AKF4" s="995"/>
      <c r="AKG4" s="995"/>
      <c r="AKH4" s="995"/>
      <c r="AKI4" s="995"/>
      <c r="AKJ4" s="995"/>
      <c r="AKK4" s="995"/>
      <c r="AKL4" s="995"/>
      <c r="AKM4" s="995"/>
      <c r="AKN4" s="995"/>
      <c r="AKO4" s="995"/>
      <c r="AKP4" s="995"/>
      <c r="AKQ4" s="995"/>
      <c r="AKR4" s="995"/>
      <c r="AKS4" s="995"/>
      <c r="AKT4" s="995"/>
      <c r="AKU4" s="995"/>
      <c r="AKV4" s="995"/>
      <c r="AKW4" s="995"/>
      <c r="AKX4" s="995"/>
      <c r="AKY4" s="995"/>
      <c r="AKZ4" s="995"/>
      <c r="ALA4" s="995"/>
      <c r="ALB4" s="995"/>
      <c r="ALC4" s="995"/>
      <c r="ALD4" s="995"/>
      <c r="ALE4" s="995"/>
      <c r="ALF4" s="995"/>
      <c r="ALG4" s="995"/>
      <c r="ALH4" s="995"/>
      <c r="ALI4" s="995"/>
      <c r="ALJ4" s="995"/>
      <c r="ALK4" s="995"/>
      <c r="ALL4" s="995"/>
      <c r="ALM4" s="995"/>
      <c r="ALN4" s="995"/>
      <c r="ALO4" s="995"/>
      <c r="ALP4" s="995"/>
      <c r="ALQ4" s="995"/>
      <c r="ALR4" s="995"/>
      <c r="ALS4" s="995"/>
      <c r="ALT4" s="995"/>
      <c r="ALU4" s="995"/>
      <c r="ALV4" s="995"/>
      <c r="ALW4" s="995"/>
      <c r="ALX4" s="995"/>
      <c r="ALY4" s="995"/>
      <c r="ALZ4" s="995"/>
      <c r="AMA4" s="995"/>
      <c r="AMB4" s="995"/>
      <c r="AMC4" s="995"/>
      <c r="AMD4" s="995"/>
      <c r="AME4" s="995"/>
      <c r="AMF4" s="995"/>
      <c r="AMG4" s="995"/>
      <c r="AMH4" s="995"/>
      <c r="AMI4" s="995"/>
      <c r="AMJ4" s="995"/>
      <c r="AMK4" s="995"/>
      <c r="AML4" s="995"/>
      <c r="AMM4" s="995"/>
      <c r="AMN4" s="995"/>
      <c r="AMO4" s="995"/>
      <c r="AMP4" s="995"/>
      <c r="AMQ4" s="995"/>
      <c r="AMR4" s="995"/>
      <c r="AMS4" s="995"/>
      <c r="AMT4" s="995"/>
      <c r="AMU4" s="995"/>
      <c r="AMV4" s="995"/>
      <c r="AMW4" s="995"/>
      <c r="AMX4" s="995"/>
      <c r="AMY4" s="995"/>
      <c r="AMZ4" s="995"/>
      <c r="ANA4" s="995"/>
      <c r="ANB4" s="995"/>
      <c r="ANC4" s="995"/>
      <c r="AND4" s="995"/>
      <c r="ANE4" s="995"/>
      <c r="ANF4" s="995"/>
      <c r="ANG4" s="995"/>
      <c r="ANH4" s="995"/>
      <c r="ANI4" s="995"/>
      <c r="ANJ4" s="995"/>
      <c r="ANK4" s="995"/>
      <c r="ANL4" s="995"/>
      <c r="ANM4" s="995"/>
      <c r="ANN4" s="995"/>
      <c r="ANO4" s="995"/>
      <c r="ANP4" s="995"/>
      <c r="ANQ4" s="995"/>
      <c r="ANR4" s="995"/>
      <c r="ANS4" s="995"/>
      <c r="ANT4" s="995"/>
      <c r="ANU4" s="995"/>
      <c r="ANV4" s="995"/>
      <c r="ANW4" s="995"/>
      <c r="ANX4" s="995"/>
      <c r="ANY4" s="995"/>
      <c r="ANZ4" s="995"/>
      <c r="AOA4" s="995"/>
      <c r="AOB4" s="995"/>
      <c r="AOC4" s="995"/>
      <c r="AOD4" s="995"/>
      <c r="AOE4" s="995"/>
      <c r="AOF4" s="995"/>
      <c r="AOG4" s="995"/>
      <c r="AOH4" s="995"/>
      <c r="AOI4" s="995"/>
      <c r="AOJ4" s="995"/>
      <c r="AOK4" s="995"/>
      <c r="AOL4" s="995"/>
      <c r="AOM4" s="995"/>
      <c r="AON4" s="995"/>
      <c r="AOO4" s="995"/>
      <c r="AOP4" s="995"/>
      <c r="AOQ4" s="995"/>
      <c r="AOR4" s="995"/>
      <c r="AOS4" s="995"/>
      <c r="AOT4" s="995"/>
      <c r="AOU4" s="995"/>
      <c r="AOV4" s="995"/>
      <c r="AOW4" s="995"/>
      <c r="AOX4" s="995"/>
      <c r="AOY4" s="995"/>
      <c r="AOZ4" s="995"/>
      <c r="APA4" s="995"/>
      <c r="APB4" s="995"/>
      <c r="APC4" s="995"/>
      <c r="APD4" s="995"/>
      <c r="APE4" s="995"/>
      <c r="APF4" s="995"/>
      <c r="APG4" s="995"/>
      <c r="APH4" s="995"/>
      <c r="API4" s="995"/>
      <c r="APJ4" s="995"/>
      <c r="APK4" s="995"/>
      <c r="APL4" s="995"/>
      <c r="APM4" s="995"/>
      <c r="APN4" s="995"/>
      <c r="APO4" s="995"/>
      <c r="APP4" s="995"/>
      <c r="APQ4" s="995"/>
      <c r="APR4" s="995"/>
      <c r="APS4" s="995"/>
      <c r="APT4" s="995"/>
      <c r="APU4" s="995"/>
      <c r="APV4" s="995"/>
      <c r="APW4" s="995"/>
      <c r="APX4" s="995"/>
      <c r="APY4" s="995"/>
      <c r="APZ4" s="995"/>
      <c r="AQA4" s="995"/>
      <c r="AQB4" s="995"/>
      <c r="AQC4" s="995"/>
      <c r="AQD4" s="995"/>
      <c r="AQE4" s="995"/>
      <c r="AQF4" s="995"/>
      <c r="AQG4" s="995"/>
      <c r="AQH4" s="995"/>
      <c r="AQI4" s="995"/>
      <c r="AQJ4" s="995"/>
      <c r="AQK4" s="995"/>
      <c r="AQL4" s="995"/>
      <c r="AQM4" s="995"/>
      <c r="AQN4" s="995"/>
      <c r="AQO4" s="995"/>
      <c r="AQP4" s="995"/>
      <c r="AQQ4" s="995"/>
      <c r="AQR4" s="995"/>
      <c r="AQS4" s="995"/>
      <c r="AQT4" s="995"/>
      <c r="AQU4" s="995"/>
      <c r="AQV4" s="995"/>
      <c r="AQW4" s="995"/>
      <c r="AQX4" s="995"/>
      <c r="AQY4" s="995"/>
      <c r="AQZ4" s="995"/>
      <c r="ARA4" s="995"/>
      <c r="ARB4" s="995"/>
      <c r="ARC4" s="995"/>
      <c r="ARD4" s="995"/>
      <c r="ARE4" s="995"/>
      <c r="ARF4" s="995"/>
      <c r="ARG4" s="995"/>
      <c r="ARH4" s="995"/>
      <c r="ARI4" s="995"/>
      <c r="ARJ4" s="995"/>
      <c r="ARK4" s="995"/>
      <c r="ARL4" s="995"/>
      <c r="ARM4" s="995"/>
      <c r="ARN4" s="995"/>
      <c r="ARO4" s="995"/>
      <c r="ARP4" s="995"/>
      <c r="ARQ4" s="995"/>
      <c r="ARR4" s="995"/>
      <c r="ARS4" s="995"/>
      <c r="ART4" s="995"/>
      <c r="ARU4" s="995"/>
      <c r="ARV4" s="995"/>
      <c r="ARW4" s="995"/>
      <c r="ARX4" s="995"/>
      <c r="ARY4" s="995"/>
      <c r="ARZ4" s="995"/>
      <c r="ASA4" s="995"/>
      <c r="ASB4" s="995"/>
      <c r="ASC4" s="995"/>
      <c r="ASD4" s="995"/>
      <c r="ASE4" s="995"/>
      <c r="ASF4" s="995"/>
      <c r="ASG4" s="995"/>
      <c r="ASH4" s="995"/>
      <c r="ASI4" s="995"/>
      <c r="ASJ4" s="995"/>
      <c r="ASK4" s="995"/>
      <c r="ASL4" s="995"/>
      <c r="ASM4" s="995"/>
      <c r="ASN4" s="995"/>
      <c r="ASO4" s="995"/>
      <c r="ASP4" s="995"/>
      <c r="ASQ4" s="995"/>
      <c r="ASR4" s="995"/>
      <c r="ASS4" s="995"/>
      <c r="AST4" s="995"/>
      <c r="ASU4" s="995"/>
      <c r="ASV4" s="995"/>
      <c r="ASW4" s="995"/>
      <c r="ASX4" s="995"/>
      <c r="ASY4" s="995"/>
      <c r="ASZ4" s="995"/>
      <c r="ATA4" s="995"/>
      <c r="ATB4" s="995"/>
      <c r="ATC4" s="995"/>
      <c r="ATD4" s="995"/>
      <c r="ATE4" s="995"/>
      <c r="ATF4" s="995"/>
      <c r="ATG4" s="995"/>
      <c r="ATH4" s="995"/>
      <c r="ATI4" s="995"/>
      <c r="ATJ4" s="995"/>
      <c r="ATK4" s="995"/>
      <c r="ATL4" s="995"/>
      <c r="ATM4" s="995"/>
      <c r="ATN4" s="995"/>
      <c r="ATO4" s="995"/>
      <c r="ATP4" s="995"/>
      <c r="ATQ4" s="995"/>
      <c r="ATR4" s="995"/>
      <c r="ATS4" s="995"/>
      <c r="ATT4" s="995"/>
      <c r="ATU4" s="995"/>
      <c r="ATV4" s="995"/>
      <c r="ATW4" s="995"/>
      <c r="ATX4" s="995"/>
      <c r="ATY4" s="995"/>
      <c r="ATZ4" s="995"/>
      <c r="AUA4" s="995"/>
      <c r="AUB4" s="995"/>
      <c r="AUC4" s="995"/>
      <c r="AUD4" s="995"/>
      <c r="AUE4" s="995"/>
      <c r="AUF4" s="995"/>
      <c r="AUG4" s="995"/>
      <c r="AUH4" s="995"/>
      <c r="AUI4" s="995"/>
      <c r="AUJ4" s="995"/>
      <c r="AUK4" s="995"/>
      <c r="AUL4" s="995"/>
      <c r="AUM4" s="995"/>
      <c r="AUN4" s="995"/>
      <c r="AUO4" s="995"/>
      <c r="AUP4" s="995"/>
      <c r="AUQ4" s="995"/>
      <c r="AUR4" s="995"/>
      <c r="AUS4" s="995"/>
      <c r="AUT4" s="995"/>
      <c r="AUU4" s="995"/>
      <c r="AUV4" s="995"/>
      <c r="AUW4" s="995"/>
      <c r="AUX4" s="995"/>
      <c r="AUY4" s="995"/>
      <c r="AUZ4" s="995"/>
      <c r="AVA4" s="995"/>
      <c r="AVB4" s="995"/>
      <c r="AVC4" s="995"/>
      <c r="AVD4" s="995"/>
      <c r="AVE4" s="995"/>
      <c r="AVF4" s="995"/>
      <c r="AVG4" s="995"/>
      <c r="AVH4" s="995"/>
      <c r="AVI4" s="995"/>
      <c r="AVJ4" s="995"/>
      <c r="AVK4" s="995"/>
      <c r="AVL4" s="995"/>
      <c r="AVM4" s="995"/>
      <c r="AVN4" s="995"/>
      <c r="AVO4" s="995"/>
      <c r="AVP4" s="995"/>
      <c r="AVQ4" s="995"/>
      <c r="AVR4" s="995"/>
      <c r="AVS4" s="995"/>
      <c r="AVT4" s="995"/>
      <c r="AVU4" s="995"/>
      <c r="AVV4" s="995"/>
      <c r="AVW4" s="995"/>
      <c r="AVX4" s="995"/>
      <c r="AVY4" s="995"/>
      <c r="AVZ4" s="995"/>
      <c r="AWA4" s="995"/>
      <c r="AWB4" s="995"/>
      <c r="AWC4" s="995"/>
      <c r="AWD4" s="995"/>
      <c r="AWE4" s="995"/>
      <c r="AWF4" s="995"/>
      <c r="AWG4" s="995"/>
      <c r="AWH4" s="995"/>
      <c r="AWI4" s="995"/>
      <c r="AWJ4" s="995"/>
      <c r="AWK4" s="995"/>
      <c r="AWL4" s="995"/>
      <c r="AWM4" s="995"/>
      <c r="AWN4" s="995"/>
      <c r="AWO4" s="995"/>
      <c r="AWP4" s="995"/>
      <c r="AWQ4" s="995"/>
      <c r="AWR4" s="995"/>
      <c r="AWS4" s="995"/>
      <c r="AWT4" s="995"/>
      <c r="AWU4" s="995"/>
      <c r="AWV4" s="995"/>
      <c r="AWW4" s="995"/>
      <c r="AWX4" s="995"/>
      <c r="AWY4" s="995"/>
      <c r="AWZ4" s="995"/>
      <c r="AXA4" s="995"/>
      <c r="AXB4" s="995"/>
      <c r="AXC4" s="995"/>
      <c r="AXD4" s="995"/>
      <c r="AXE4" s="995"/>
      <c r="AXF4" s="995"/>
      <c r="AXG4" s="995"/>
      <c r="AXH4" s="995"/>
      <c r="AXI4" s="995"/>
      <c r="AXJ4" s="995"/>
      <c r="AXK4" s="995"/>
      <c r="AXL4" s="995"/>
      <c r="AXM4" s="995"/>
      <c r="AXN4" s="995"/>
      <c r="AXO4" s="995"/>
      <c r="AXP4" s="995"/>
      <c r="AXQ4" s="995"/>
      <c r="AXR4" s="995"/>
      <c r="AXS4" s="995"/>
      <c r="AXT4" s="995"/>
      <c r="AXU4" s="995"/>
      <c r="AXV4" s="995"/>
      <c r="AXW4" s="995"/>
      <c r="AXX4" s="995"/>
      <c r="AXY4" s="995"/>
      <c r="AXZ4" s="995"/>
      <c r="AYA4" s="995"/>
      <c r="AYB4" s="995"/>
      <c r="AYC4" s="995"/>
      <c r="AYD4" s="995"/>
      <c r="AYE4" s="995"/>
      <c r="AYF4" s="995"/>
      <c r="AYG4" s="995"/>
      <c r="AYH4" s="995"/>
      <c r="AYI4" s="995"/>
      <c r="AYJ4" s="995"/>
      <c r="AYK4" s="995"/>
      <c r="AYL4" s="995"/>
      <c r="AYM4" s="995"/>
      <c r="AYN4" s="995"/>
      <c r="AYO4" s="995"/>
      <c r="AYP4" s="995"/>
      <c r="AYQ4" s="995"/>
      <c r="AYR4" s="995"/>
      <c r="AYS4" s="995"/>
      <c r="AYT4" s="995"/>
      <c r="AYU4" s="995"/>
      <c r="AYV4" s="995"/>
      <c r="AYW4" s="995"/>
      <c r="AYX4" s="995"/>
      <c r="AYY4" s="995"/>
      <c r="AYZ4" s="995"/>
      <c r="AZA4" s="995"/>
      <c r="AZB4" s="995"/>
      <c r="AZC4" s="995"/>
      <c r="AZD4" s="995"/>
      <c r="AZE4" s="995"/>
      <c r="AZF4" s="995"/>
      <c r="AZG4" s="995"/>
      <c r="AZH4" s="995"/>
      <c r="AZI4" s="995"/>
      <c r="AZJ4" s="995"/>
      <c r="AZK4" s="995"/>
      <c r="AZL4" s="995"/>
      <c r="AZM4" s="995"/>
      <c r="AZN4" s="995"/>
      <c r="AZO4" s="995"/>
      <c r="AZP4" s="995"/>
      <c r="AZQ4" s="995"/>
      <c r="AZR4" s="995"/>
      <c r="AZS4" s="995"/>
      <c r="AZT4" s="995"/>
      <c r="AZU4" s="995"/>
      <c r="AZV4" s="995"/>
      <c r="AZW4" s="995"/>
      <c r="AZX4" s="995"/>
      <c r="AZY4" s="995"/>
      <c r="AZZ4" s="995"/>
      <c r="BAA4" s="995"/>
      <c r="BAB4" s="995"/>
      <c r="BAC4" s="995"/>
      <c r="BAD4" s="995"/>
      <c r="BAE4" s="995"/>
      <c r="BAF4" s="995"/>
      <c r="BAG4" s="995"/>
      <c r="BAH4" s="995"/>
      <c r="BAI4" s="995"/>
      <c r="BAJ4" s="995"/>
      <c r="BAK4" s="995"/>
      <c r="BAL4" s="995"/>
      <c r="BAM4" s="995"/>
      <c r="BAN4" s="995"/>
      <c r="BAO4" s="995"/>
      <c r="BAP4" s="995"/>
      <c r="BAQ4" s="995"/>
      <c r="BAR4" s="995"/>
      <c r="BAS4" s="995"/>
      <c r="BAT4" s="995"/>
      <c r="BAU4" s="995"/>
      <c r="BAV4" s="995"/>
      <c r="BAW4" s="995"/>
      <c r="BAX4" s="995"/>
      <c r="BAY4" s="995"/>
      <c r="BAZ4" s="995"/>
      <c r="BBA4" s="995"/>
      <c r="BBB4" s="995"/>
      <c r="BBC4" s="995"/>
      <c r="BBD4" s="995"/>
      <c r="BBE4" s="995"/>
      <c r="BBF4" s="995"/>
      <c r="BBG4" s="995"/>
      <c r="BBH4" s="995"/>
      <c r="BBI4" s="995"/>
      <c r="BBJ4" s="995"/>
      <c r="BBK4" s="995"/>
      <c r="BBL4" s="995"/>
      <c r="BBM4" s="995"/>
      <c r="BBN4" s="995"/>
      <c r="BBO4" s="995"/>
      <c r="BBP4" s="995"/>
      <c r="BBQ4" s="995"/>
      <c r="BBR4" s="995"/>
      <c r="BBS4" s="995"/>
      <c r="BBT4" s="995"/>
      <c r="BBU4" s="995"/>
      <c r="BBV4" s="995"/>
      <c r="BBW4" s="995"/>
      <c r="BBX4" s="995"/>
      <c r="BBY4" s="995"/>
      <c r="BBZ4" s="995"/>
      <c r="BCA4" s="995"/>
      <c r="BCB4" s="995"/>
      <c r="BCC4" s="995"/>
      <c r="BCD4" s="995"/>
      <c r="BCE4" s="995"/>
      <c r="BCF4" s="995"/>
      <c r="BCG4" s="995"/>
      <c r="BCH4" s="995"/>
      <c r="BCI4" s="995"/>
      <c r="BCJ4" s="995"/>
      <c r="BCK4" s="995"/>
      <c r="BCL4" s="995"/>
      <c r="BCM4" s="995"/>
      <c r="BCN4" s="995"/>
      <c r="BCO4" s="995"/>
      <c r="BCP4" s="995"/>
      <c r="BCQ4" s="995"/>
      <c r="BCR4" s="995"/>
      <c r="BCS4" s="995"/>
      <c r="BCT4" s="995"/>
      <c r="BCU4" s="995"/>
      <c r="BCV4" s="995"/>
      <c r="BCW4" s="995"/>
      <c r="BCX4" s="995"/>
      <c r="BCY4" s="995"/>
      <c r="BCZ4" s="995"/>
      <c r="BDA4" s="995"/>
      <c r="BDB4" s="995"/>
      <c r="BDC4" s="995"/>
      <c r="BDD4" s="995"/>
      <c r="BDE4" s="995"/>
      <c r="BDF4" s="995"/>
      <c r="BDG4" s="995"/>
      <c r="BDH4" s="995"/>
      <c r="BDI4" s="995"/>
      <c r="BDJ4" s="995"/>
      <c r="BDK4" s="995"/>
      <c r="BDL4" s="995"/>
      <c r="BDM4" s="995"/>
      <c r="BDN4" s="995"/>
      <c r="BDO4" s="995"/>
      <c r="BDP4" s="995"/>
      <c r="BDQ4" s="995"/>
      <c r="BDR4" s="995"/>
      <c r="BDS4" s="995"/>
      <c r="BDT4" s="995"/>
      <c r="BDU4" s="995"/>
      <c r="BDV4" s="995"/>
      <c r="BDW4" s="995"/>
      <c r="BDX4" s="995"/>
      <c r="BDY4" s="995"/>
      <c r="BDZ4" s="995"/>
      <c r="BEA4" s="995"/>
      <c r="BEB4" s="995"/>
      <c r="BEC4" s="995"/>
      <c r="BED4" s="995"/>
      <c r="BEE4" s="995"/>
      <c r="BEF4" s="995"/>
      <c r="BEG4" s="995"/>
      <c r="BEH4" s="995"/>
      <c r="BEI4" s="995"/>
      <c r="BEJ4" s="995"/>
      <c r="BEK4" s="995"/>
      <c r="BEL4" s="995"/>
      <c r="BEM4" s="995"/>
      <c r="BEN4" s="995"/>
      <c r="BEO4" s="995"/>
      <c r="BEP4" s="995"/>
      <c r="BEQ4" s="995"/>
      <c r="BER4" s="995"/>
      <c r="BES4" s="995"/>
      <c r="BET4" s="995"/>
      <c r="BEU4" s="995"/>
      <c r="BEV4" s="995"/>
      <c r="BEW4" s="995"/>
      <c r="BEX4" s="995"/>
      <c r="BEY4" s="995"/>
      <c r="BEZ4" s="995"/>
      <c r="BFA4" s="995"/>
      <c r="BFB4" s="995"/>
      <c r="BFC4" s="995"/>
      <c r="BFD4" s="995"/>
      <c r="BFE4" s="995"/>
      <c r="BFF4" s="995"/>
      <c r="BFG4" s="995"/>
      <c r="BFH4" s="995"/>
      <c r="BFI4" s="995"/>
      <c r="BFJ4" s="995"/>
      <c r="BFK4" s="995"/>
      <c r="BFL4" s="995"/>
      <c r="BFM4" s="995"/>
      <c r="BFN4" s="995"/>
      <c r="BFO4" s="995"/>
      <c r="BFP4" s="995"/>
      <c r="BFQ4" s="995"/>
      <c r="BFR4" s="995"/>
      <c r="BFS4" s="995"/>
      <c r="BFT4" s="995"/>
      <c r="BFU4" s="995"/>
      <c r="BFV4" s="995"/>
      <c r="BFW4" s="995"/>
      <c r="BFX4" s="995"/>
      <c r="BFY4" s="995"/>
      <c r="BFZ4" s="995"/>
      <c r="BGA4" s="995"/>
      <c r="BGB4" s="995"/>
      <c r="BGC4" s="995"/>
      <c r="BGD4" s="995"/>
      <c r="BGE4" s="995"/>
      <c r="BGF4" s="995"/>
      <c r="BGG4" s="995"/>
      <c r="BGH4" s="995"/>
      <c r="BGI4" s="995"/>
      <c r="BGJ4" s="995"/>
      <c r="BGK4" s="995"/>
      <c r="BGL4" s="995"/>
      <c r="BGM4" s="995"/>
      <c r="BGN4" s="995"/>
      <c r="BGO4" s="995"/>
      <c r="BGP4" s="995"/>
      <c r="BGQ4" s="995"/>
      <c r="BGR4" s="995"/>
      <c r="BGS4" s="995"/>
      <c r="BGT4" s="995"/>
      <c r="BGU4" s="995"/>
      <c r="BGV4" s="995"/>
      <c r="BGW4" s="995"/>
      <c r="BGX4" s="995"/>
      <c r="BGY4" s="995"/>
      <c r="BGZ4" s="995"/>
      <c r="BHA4" s="995"/>
      <c r="BHB4" s="995"/>
      <c r="BHC4" s="995"/>
      <c r="BHD4" s="995"/>
      <c r="BHE4" s="995"/>
      <c r="BHF4" s="995"/>
      <c r="BHG4" s="995"/>
      <c r="BHH4" s="995"/>
      <c r="BHI4" s="995"/>
      <c r="BHJ4" s="995"/>
      <c r="BHK4" s="995"/>
      <c r="BHL4" s="995"/>
      <c r="BHM4" s="995"/>
      <c r="BHN4" s="995"/>
      <c r="BHO4" s="995"/>
      <c r="BHP4" s="995"/>
      <c r="BHQ4" s="995"/>
      <c r="BHR4" s="995"/>
      <c r="BHS4" s="995"/>
      <c r="BHT4" s="995"/>
      <c r="BHU4" s="995"/>
      <c r="BHV4" s="995"/>
      <c r="BHW4" s="995"/>
      <c r="BHX4" s="995"/>
      <c r="BHY4" s="995"/>
      <c r="BHZ4" s="995"/>
      <c r="BIA4" s="995"/>
      <c r="BIB4" s="995"/>
      <c r="BIC4" s="995"/>
      <c r="BID4" s="995"/>
      <c r="BIE4" s="995"/>
      <c r="BIF4" s="995"/>
      <c r="BIG4" s="995"/>
      <c r="BIH4" s="995"/>
      <c r="BII4" s="995"/>
      <c r="BIJ4" s="995"/>
      <c r="BIK4" s="995"/>
      <c r="BIL4" s="995"/>
      <c r="BIM4" s="995"/>
      <c r="BIN4" s="995"/>
      <c r="BIO4" s="995"/>
      <c r="BIP4" s="995"/>
      <c r="BIQ4" s="995"/>
      <c r="BIR4" s="995"/>
      <c r="BIS4" s="995"/>
      <c r="BIT4" s="995"/>
      <c r="BIU4" s="995"/>
      <c r="BIV4" s="995"/>
      <c r="BIW4" s="995"/>
      <c r="BIX4" s="995"/>
      <c r="BIY4" s="995"/>
      <c r="BIZ4" s="995"/>
      <c r="BJA4" s="995"/>
      <c r="BJB4" s="995"/>
      <c r="BJC4" s="995"/>
      <c r="BJD4" s="995"/>
      <c r="BJE4" s="995"/>
      <c r="BJF4" s="995"/>
      <c r="BJG4" s="995"/>
      <c r="BJH4" s="995"/>
      <c r="BJI4" s="995"/>
      <c r="BJJ4" s="995"/>
      <c r="BJK4" s="995"/>
      <c r="BJL4" s="995"/>
      <c r="BJM4" s="995"/>
      <c r="BJN4" s="995"/>
      <c r="BJO4" s="995"/>
      <c r="BJP4" s="995"/>
      <c r="BJQ4" s="995"/>
      <c r="BJR4" s="995"/>
      <c r="BJS4" s="995"/>
      <c r="BJT4" s="995"/>
      <c r="BJU4" s="995"/>
      <c r="BJV4" s="995"/>
      <c r="BJW4" s="995"/>
      <c r="BJX4" s="995"/>
      <c r="BJY4" s="995"/>
      <c r="BJZ4" s="995"/>
      <c r="BKA4" s="995"/>
      <c r="BKB4" s="995"/>
      <c r="BKC4" s="995"/>
      <c r="BKD4" s="995"/>
      <c r="BKE4" s="995"/>
      <c r="BKF4" s="995"/>
      <c r="BKG4" s="995"/>
      <c r="BKH4" s="995"/>
      <c r="BKI4" s="995"/>
      <c r="BKJ4" s="995"/>
      <c r="BKK4" s="995"/>
      <c r="BKL4" s="995"/>
      <c r="BKM4" s="995"/>
      <c r="BKN4" s="995"/>
      <c r="BKO4" s="995"/>
      <c r="BKP4" s="995"/>
      <c r="BKQ4" s="995"/>
      <c r="BKR4" s="995"/>
      <c r="BKS4" s="995"/>
      <c r="BKT4" s="995"/>
      <c r="BKU4" s="995"/>
      <c r="BKV4" s="995"/>
      <c r="BKW4" s="995"/>
      <c r="BKX4" s="995"/>
      <c r="BKY4" s="995"/>
      <c r="BKZ4" s="995"/>
      <c r="BLA4" s="995"/>
      <c r="BLB4" s="995"/>
      <c r="BLC4" s="995"/>
      <c r="BLD4" s="995"/>
      <c r="BLE4" s="995"/>
      <c r="BLF4" s="995"/>
      <c r="BLG4" s="995"/>
      <c r="BLH4" s="995"/>
      <c r="BLI4" s="995"/>
      <c r="BLJ4" s="995"/>
      <c r="BLK4" s="995"/>
      <c r="BLL4" s="995"/>
      <c r="BLM4" s="995"/>
      <c r="BLN4" s="995"/>
      <c r="BLO4" s="995"/>
      <c r="BLP4" s="995"/>
      <c r="BLQ4" s="995"/>
      <c r="BLR4" s="995"/>
      <c r="BLS4" s="995"/>
      <c r="BLT4" s="995"/>
      <c r="BLU4" s="995"/>
      <c r="BLV4" s="995"/>
      <c r="BLW4" s="995"/>
      <c r="BLX4" s="995"/>
      <c r="BLY4" s="995"/>
      <c r="BLZ4" s="995"/>
      <c r="BMA4" s="995"/>
      <c r="BMB4" s="995"/>
      <c r="BMC4" s="995"/>
      <c r="BMD4" s="995"/>
      <c r="BME4" s="995"/>
      <c r="BMF4" s="995"/>
      <c r="BMG4" s="995"/>
      <c r="BMH4" s="995"/>
      <c r="BMI4" s="995"/>
      <c r="BMJ4" s="995"/>
      <c r="BMK4" s="995"/>
      <c r="BML4" s="995"/>
      <c r="BMM4" s="995"/>
      <c r="BMN4" s="995"/>
      <c r="BMO4" s="995"/>
      <c r="BMP4" s="995"/>
      <c r="BMQ4" s="995"/>
      <c r="BMR4" s="995"/>
      <c r="BMS4" s="995"/>
      <c r="BMT4" s="995"/>
      <c r="BMU4" s="995"/>
      <c r="BMV4" s="995"/>
      <c r="BMW4" s="995"/>
      <c r="BMX4" s="995"/>
      <c r="BMY4" s="995"/>
      <c r="BMZ4" s="995"/>
      <c r="BNA4" s="995"/>
      <c r="BNB4" s="995"/>
      <c r="BNC4" s="995"/>
      <c r="BND4" s="995"/>
      <c r="BNE4" s="995"/>
      <c r="BNF4" s="995"/>
      <c r="BNG4" s="995"/>
      <c r="BNH4" s="995"/>
      <c r="BNI4" s="995"/>
      <c r="BNJ4" s="995"/>
      <c r="BNK4" s="995"/>
      <c r="BNL4" s="995"/>
      <c r="BNM4" s="995"/>
      <c r="BNN4" s="995"/>
      <c r="BNO4" s="995"/>
      <c r="BNP4" s="995"/>
      <c r="BNQ4" s="995"/>
      <c r="BNR4" s="995"/>
      <c r="BNS4" s="995"/>
      <c r="BNT4" s="995"/>
      <c r="BNU4" s="995"/>
      <c r="BNV4" s="995"/>
      <c r="BNW4" s="995"/>
      <c r="BNX4" s="995"/>
      <c r="BNY4" s="995"/>
      <c r="BNZ4" s="995"/>
      <c r="BOA4" s="995"/>
      <c r="BOB4" s="995"/>
      <c r="BOC4" s="995"/>
      <c r="BOD4" s="995"/>
      <c r="BOE4" s="995"/>
      <c r="BOF4" s="995"/>
      <c r="BOG4" s="995"/>
      <c r="BOH4" s="995"/>
      <c r="BOI4" s="995"/>
      <c r="BOJ4" s="995"/>
      <c r="BOK4" s="995"/>
      <c r="BOL4" s="995"/>
      <c r="BOM4" s="995"/>
      <c r="BON4" s="995"/>
      <c r="BOO4" s="995"/>
      <c r="BOP4" s="995"/>
      <c r="BOQ4" s="995"/>
      <c r="BOR4" s="995"/>
      <c r="BOS4" s="995"/>
      <c r="BOT4" s="995"/>
      <c r="BOU4" s="995"/>
      <c r="BOV4" s="995"/>
      <c r="BOW4" s="995"/>
      <c r="BOX4" s="995"/>
      <c r="BOY4" s="995"/>
      <c r="BOZ4" s="995"/>
      <c r="BPA4" s="995"/>
      <c r="BPB4" s="995"/>
      <c r="BPC4" s="995"/>
      <c r="BPD4" s="995"/>
      <c r="BPE4" s="995"/>
      <c r="BPF4" s="995"/>
      <c r="BPG4" s="995"/>
      <c r="BPH4" s="995"/>
      <c r="BPI4" s="995"/>
      <c r="BPJ4" s="995"/>
      <c r="BPK4" s="995"/>
      <c r="BPL4" s="995"/>
      <c r="BPM4" s="995"/>
      <c r="BPN4" s="995"/>
      <c r="BPO4" s="995"/>
      <c r="BPP4" s="995"/>
      <c r="BPQ4" s="995"/>
      <c r="BPR4" s="995"/>
      <c r="BPS4" s="995"/>
      <c r="BPT4" s="995"/>
      <c r="BPU4" s="995"/>
      <c r="BPV4" s="995"/>
      <c r="BPW4" s="995"/>
      <c r="BPX4" s="995"/>
      <c r="BPY4" s="995"/>
      <c r="BPZ4" s="995"/>
      <c r="BQA4" s="995"/>
      <c r="BQB4" s="995"/>
      <c r="BQC4" s="995"/>
      <c r="BQD4" s="995"/>
      <c r="BQE4" s="995"/>
      <c r="BQF4" s="995"/>
      <c r="BQG4" s="995"/>
      <c r="BQH4" s="995"/>
      <c r="BQI4" s="995"/>
      <c r="BQJ4" s="995"/>
      <c r="BQK4" s="995"/>
      <c r="BQL4" s="995"/>
      <c r="BQM4" s="995"/>
      <c r="BQN4" s="995"/>
      <c r="BQO4" s="995"/>
      <c r="BQP4" s="995"/>
      <c r="BQQ4" s="995"/>
      <c r="BQR4" s="995"/>
      <c r="BQS4" s="995"/>
      <c r="BQT4" s="995"/>
      <c r="BQU4" s="995"/>
      <c r="BQV4" s="995"/>
      <c r="BQW4" s="995"/>
      <c r="BQX4" s="995"/>
      <c r="BQY4" s="995"/>
      <c r="BQZ4" s="995"/>
      <c r="BRA4" s="995"/>
      <c r="BRB4" s="995"/>
      <c r="BRC4" s="995"/>
      <c r="BRD4" s="995"/>
      <c r="BRE4" s="995"/>
      <c r="BRF4" s="995"/>
      <c r="BRG4" s="995"/>
      <c r="BRH4" s="995"/>
      <c r="BRI4" s="995"/>
      <c r="BRJ4" s="995"/>
      <c r="BRK4" s="995"/>
      <c r="BRL4" s="995"/>
      <c r="BRM4" s="995"/>
      <c r="BRN4" s="995"/>
      <c r="BRO4" s="995"/>
      <c r="BRP4" s="995"/>
      <c r="BRQ4" s="995"/>
      <c r="BRR4" s="995"/>
      <c r="BRS4" s="995"/>
      <c r="BRT4" s="995"/>
      <c r="BRU4" s="995"/>
      <c r="BRV4" s="995"/>
      <c r="BRW4" s="995"/>
      <c r="BRX4" s="995"/>
      <c r="BRY4" s="995"/>
      <c r="BRZ4" s="995"/>
      <c r="BSA4" s="995"/>
      <c r="BSB4" s="995"/>
      <c r="BSC4" s="995"/>
      <c r="BSD4" s="995"/>
      <c r="BSE4" s="995"/>
      <c r="BSF4" s="995"/>
      <c r="BSG4" s="995"/>
      <c r="BSH4" s="995"/>
      <c r="BSI4" s="995"/>
      <c r="BSJ4" s="995"/>
      <c r="BSK4" s="995"/>
      <c r="BSL4" s="995"/>
      <c r="BSM4" s="995"/>
      <c r="BSN4" s="995"/>
      <c r="BSO4" s="995"/>
      <c r="BSP4" s="995"/>
      <c r="BSQ4" s="995"/>
      <c r="BSR4" s="995"/>
      <c r="BSS4" s="995"/>
      <c r="BST4" s="995"/>
      <c r="BSU4" s="995"/>
      <c r="BSV4" s="995"/>
      <c r="BSW4" s="995"/>
      <c r="BSX4" s="995"/>
      <c r="BSY4" s="995"/>
      <c r="BSZ4" s="995"/>
      <c r="BTA4" s="995"/>
      <c r="BTB4" s="995"/>
      <c r="BTC4" s="995"/>
      <c r="BTD4" s="995"/>
      <c r="BTE4" s="995"/>
      <c r="BTF4" s="995"/>
      <c r="BTG4" s="995"/>
      <c r="BTH4" s="995"/>
      <c r="BTI4" s="995"/>
      <c r="BTJ4" s="995"/>
      <c r="BTK4" s="995"/>
      <c r="BTL4" s="995"/>
      <c r="BTM4" s="995"/>
      <c r="BTN4" s="995"/>
      <c r="BTO4" s="995"/>
      <c r="BTP4" s="995"/>
      <c r="BTQ4" s="995"/>
      <c r="BTR4" s="995"/>
      <c r="BTS4" s="995"/>
      <c r="BTT4" s="995"/>
      <c r="BTU4" s="995"/>
      <c r="BTV4" s="995"/>
      <c r="BTW4" s="995"/>
      <c r="BTX4" s="995"/>
      <c r="BTY4" s="995"/>
      <c r="BTZ4" s="995"/>
      <c r="BUA4" s="995"/>
      <c r="BUB4" s="995"/>
      <c r="BUC4" s="995"/>
      <c r="BUD4" s="995"/>
      <c r="BUE4" s="995"/>
      <c r="BUF4" s="995"/>
      <c r="BUG4" s="995"/>
      <c r="BUH4" s="995"/>
      <c r="BUI4" s="995"/>
      <c r="BUJ4" s="995"/>
      <c r="BUK4" s="995"/>
      <c r="BUL4" s="995"/>
      <c r="BUM4" s="995"/>
      <c r="BUN4" s="995"/>
      <c r="BUO4" s="995"/>
      <c r="BUP4" s="995"/>
      <c r="BUQ4" s="995"/>
      <c r="BUR4" s="995"/>
      <c r="BUS4" s="995"/>
      <c r="BUT4" s="995"/>
      <c r="BUU4" s="995"/>
      <c r="BUV4" s="995"/>
      <c r="BUW4" s="995"/>
      <c r="BUX4" s="995"/>
      <c r="BUY4" s="995"/>
      <c r="BUZ4" s="995"/>
      <c r="BVA4" s="995"/>
      <c r="BVB4" s="995"/>
      <c r="BVC4" s="995"/>
      <c r="BVD4" s="995"/>
      <c r="BVE4" s="995"/>
      <c r="BVF4" s="995"/>
      <c r="BVG4" s="995"/>
      <c r="BVH4" s="995"/>
      <c r="BVI4" s="995"/>
      <c r="BVJ4" s="995"/>
      <c r="BVK4" s="995"/>
      <c r="BVL4" s="995"/>
      <c r="BVM4" s="995"/>
      <c r="BVN4" s="995"/>
      <c r="BVO4" s="995"/>
      <c r="BVP4" s="995"/>
      <c r="BVQ4" s="995"/>
      <c r="BVR4" s="995"/>
      <c r="BVS4" s="995"/>
      <c r="BVT4" s="995"/>
      <c r="BVU4" s="995"/>
      <c r="BVV4" s="995"/>
      <c r="BVW4" s="995"/>
      <c r="BVX4" s="995"/>
      <c r="BVY4" s="995"/>
      <c r="BVZ4" s="995"/>
      <c r="BWA4" s="995"/>
      <c r="BWB4" s="995"/>
      <c r="BWC4" s="995"/>
      <c r="BWD4" s="995"/>
      <c r="BWE4" s="995"/>
      <c r="BWF4" s="995"/>
      <c r="BWG4" s="995"/>
      <c r="BWH4" s="995"/>
      <c r="BWI4" s="995"/>
      <c r="BWJ4" s="995"/>
      <c r="BWK4" s="995"/>
      <c r="BWL4" s="995"/>
      <c r="BWM4" s="995"/>
      <c r="BWN4" s="995"/>
      <c r="BWO4" s="995"/>
      <c r="BWP4" s="995"/>
      <c r="BWQ4" s="995"/>
      <c r="BWR4" s="995"/>
      <c r="BWS4" s="995"/>
      <c r="BWT4" s="995"/>
      <c r="BWU4" s="995"/>
      <c r="BWV4" s="995"/>
      <c r="BWW4" s="995"/>
      <c r="BWX4" s="995"/>
      <c r="BWY4" s="995"/>
      <c r="BWZ4" s="995"/>
      <c r="BXA4" s="995"/>
      <c r="BXB4" s="995"/>
      <c r="BXC4" s="995"/>
      <c r="BXD4" s="995"/>
      <c r="BXE4" s="995"/>
      <c r="BXF4" s="995"/>
      <c r="BXG4" s="995"/>
      <c r="BXH4" s="995"/>
      <c r="BXI4" s="995"/>
      <c r="BXJ4" s="995"/>
      <c r="BXK4" s="995"/>
      <c r="BXL4" s="995"/>
      <c r="BXM4" s="995"/>
      <c r="BXN4" s="995"/>
      <c r="BXO4" s="995"/>
      <c r="BXP4" s="995"/>
      <c r="BXQ4" s="995"/>
      <c r="BXR4" s="995"/>
      <c r="BXS4" s="995"/>
      <c r="BXT4" s="995"/>
      <c r="BXU4" s="995"/>
      <c r="BXV4" s="995"/>
      <c r="BXW4" s="995"/>
      <c r="BXX4" s="995"/>
      <c r="BXY4" s="995"/>
      <c r="BXZ4" s="995"/>
      <c r="BYA4" s="995"/>
      <c r="BYB4" s="995"/>
      <c r="BYC4" s="995"/>
      <c r="BYD4" s="995"/>
      <c r="BYE4" s="995"/>
      <c r="BYF4" s="995"/>
      <c r="BYG4" s="995"/>
      <c r="BYH4" s="995"/>
      <c r="BYI4" s="995"/>
      <c r="BYJ4" s="995"/>
      <c r="BYK4" s="995"/>
      <c r="BYL4" s="995"/>
      <c r="BYM4" s="995"/>
      <c r="BYN4" s="995"/>
      <c r="BYO4" s="995"/>
      <c r="BYP4" s="995"/>
      <c r="BYQ4" s="995"/>
      <c r="BYR4" s="995"/>
      <c r="BYS4" s="995"/>
      <c r="BYT4" s="995"/>
      <c r="BYU4" s="995"/>
      <c r="BYV4" s="995"/>
      <c r="BYW4" s="995"/>
      <c r="BYX4" s="995"/>
      <c r="BYY4" s="995"/>
      <c r="BYZ4" s="995"/>
      <c r="BZA4" s="995"/>
      <c r="BZB4" s="995"/>
      <c r="BZC4" s="995"/>
      <c r="BZD4" s="995"/>
      <c r="BZE4" s="995"/>
      <c r="BZF4" s="995"/>
      <c r="BZG4" s="995"/>
      <c r="BZH4" s="995"/>
      <c r="BZI4" s="995"/>
      <c r="BZJ4" s="995"/>
      <c r="BZK4" s="995"/>
      <c r="BZL4" s="995"/>
      <c r="BZM4" s="995"/>
      <c r="BZN4" s="995"/>
      <c r="BZO4" s="995"/>
      <c r="BZP4" s="995"/>
      <c r="BZQ4" s="995"/>
      <c r="BZR4" s="995"/>
      <c r="BZS4" s="995"/>
      <c r="BZT4" s="995"/>
      <c r="BZU4" s="995"/>
      <c r="BZV4" s="995"/>
      <c r="BZW4" s="995"/>
      <c r="BZX4" s="995"/>
      <c r="BZY4" s="995"/>
      <c r="BZZ4" s="995"/>
      <c r="CAA4" s="995"/>
      <c r="CAB4" s="995"/>
      <c r="CAC4" s="995"/>
      <c r="CAD4" s="995"/>
      <c r="CAE4" s="995"/>
      <c r="CAF4" s="995"/>
      <c r="CAG4" s="995"/>
      <c r="CAH4" s="995"/>
      <c r="CAI4" s="995"/>
      <c r="CAJ4" s="995"/>
      <c r="CAK4" s="995"/>
      <c r="CAL4" s="995"/>
      <c r="CAM4" s="995"/>
      <c r="CAN4" s="995"/>
      <c r="CAO4" s="995"/>
      <c r="CAP4" s="995"/>
      <c r="CAQ4" s="995"/>
      <c r="CAR4" s="995"/>
      <c r="CAS4" s="995"/>
      <c r="CAT4" s="995"/>
      <c r="CAU4" s="995"/>
      <c r="CAV4" s="995"/>
      <c r="CAW4" s="995"/>
      <c r="CAX4" s="995"/>
      <c r="CAY4" s="995"/>
      <c r="CAZ4" s="995"/>
      <c r="CBA4" s="995"/>
      <c r="CBB4" s="995"/>
      <c r="CBC4" s="995"/>
      <c r="CBD4" s="995"/>
      <c r="CBE4" s="995"/>
      <c r="CBF4" s="995"/>
      <c r="CBG4" s="995"/>
      <c r="CBH4" s="995"/>
      <c r="CBI4" s="995"/>
      <c r="CBJ4" s="995"/>
      <c r="CBK4" s="995"/>
      <c r="CBL4" s="995"/>
      <c r="CBM4" s="995"/>
      <c r="CBN4" s="995"/>
      <c r="CBO4" s="995"/>
      <c r="CBP4" s="995"/>
      <c r="CBQ4" s="995"/>
      <c r="CBR4" s="995"/>
      <c r="CBS4" s="995"/>
      <c r="CBT4" s="995"/>
      <c r="CBU4" s="995"/>
      <c r="CBV4" s="995"/>
      <c r="CBW4" s="995"/>
      <c r="CBX4" s="995"/>
      <c r="CBY4" s="995"/>
      <c r="CBZ4" s="995"/>
      <c r="CCA4" s="995"/>
      <c r="CCB4" s="995"/>
      <c r="CCC4" s="995"/>
      <c r="CCD4" s="995"/>
      <c r="CCE4" s="995"/>
      <c r="CCF4" s="995"/>
      <c r="CCG4" s="995"/>
      <c r="CCH4" s="995"/>
      <c r="CCI4" s="995"/>
      <c r="CCJ4" s="995"/>
      <c r="CCK4" s="995"/>
      <c r="CCL4" s="995"/>
      <c r="CCM4" s="995"/>
      <c r="CCN4" s="995"/>
      <c r="CCO4" s="995"/>
      <c r="CCP4" s="995"/>
      <c r="CCQ4" s="995"/>
      <c r="CCR4" s="995"/>
      <c r="CCS4" s="995"/>
      <c r="CCT4" s="995"/>
      <c r="CCU4" s="995"/>
      <c r="CCV4" s="995"/>
      <c r="CCW4" s="995"/>
      <c r="CCX4" s="995"/>
      <c r="CCY4" s="995"/>
      <c r="CCZ4" s="995"/>
      <c r="CDA4" s="995"/>
      <c r="CDB4" s="995"/>
      <c r="CDC4" s="995"/>
      <c r="CDD4" s="995"/>
      <c r="CDE4" s="995"/>
      <c r="CDF4" s="995"/>
      <c r="CDG4" s="995"/>
      <c r="CDH4" s="995"/>
      <c r="CDI4" s="995"/>
      <c r="CDJ4" s="995"/>
      <c r="CDK4" s="995"/>
      <c r="CDL4" s="995"/>
      <c r="CDM4" s="995"/>
      <c r="CDN4" s="995"/>
      <c r="CDO4" s="995"/>
      <c r="CDP4" s="995"/>
      <c r="CDQ4" s="995"/>
      <c r="CDR4" s="995"/>
      <c r="CDS4" s="995"/>
      <c r="CDT4" s="995"/>
      <c r="CDU4" s="995"/>
      <c r="CDV4" s="995"/>
      <c r="CDW4" s="995"/>
      <c r="CDX4" s="995"/>
      <c r="CDY4" s="995"/>
      <c r="CDZ4" s="995"/>
      <c r="CEA4" s="995"/>
      <c r="CEB4" s="995"/>
      <c r="CEC4" s="995"/>
      <c r="CED4" s="995"/>
      <c r="CEE4" s="995"/>
      <c r="CEF4" s="995"/>
      <c r="CEG4" s="995"/>
      <c r="CEH4" s="995"/>
      <c r="CEI4" s="995"/>
      <c r="CEJ4" s="995"/>
      <c r="CEK4" s="995"/>
      <c r="CEL4" s="995"/>
      <c r="CEM4" s="995"/>
      <c r="CEN4" s="995"/>
      <c r="CEO4" s="995"/>
      <c r="CEP4" s="995"/>
      <c r="CEQ4" s="995"/>
      <c r="CER4" s="995"/>
      <c r="CES4" s="995"/>
      <c r="CET4" s="995"/>
      <c r="CEU4" s="995"/>
      <c r="CEV4" s="995"/>
      <c r="CEW4" s="995"/>
      <c r="CEX4" s="995"/>
      <c r="CEY4" s="995"/>
      <c r="CEZ4" s="995"/>
      <c r="CFA4" s="995"/>
      <c r="CFB4" s="995"/>
      <c r="CFC4" s="995"/>
      <c r="CFD4" s="995"/>
      <c r="CFE4" s="995"/>
      <c r="CFF4" s="995"/>
      <c r="CFG4" s="995"/>
      <c r="CFH4" s="995"/>
      <c r="CFI4" s="995"/>
      <c r="CFJ4" s="995"/>
      <c r="CFK4" s="995"/>
      <c r="CFL4" s="995"/>
      <c r="CFM4" s="995"/>
      <c r="CFN4" s="995"/>
      <c r="CFO4" s="995"/>
      <c r="CFP4" s="995"/>
      <c r="CFQ4" s="995"/>
      <c r="CFR4" s="995"/>
      <c r="CFS4" s="995"/>
      <c r="CFT4" s="995"/>
      <c r="CFU4" s="995"/>
      <c r="CFV4" s="995"/>
      <c r="CFW4" s="995"/>
      <c r="CFX4" s="995"/>
      <c r="CFY4" s="995"/>
      <c r="CFZ4" s="995"/>
      <c r="CGA4" s="995"/>
      <c r="CGB4" s="995"/>
      <c r="CGC4" s="995"/>
      <c r="CGD4" s="995"/>
      <c r="CGE4" s="995"/>
      <c r="CGF4" s="995"/>
      <c r="CGG4" s="995"/>
      <c r="CGH4" s="995"/>
      <c r="CGI4" s="995"/>
      <c r="CGJ4" s="995"/>
      <c r="CGK4" s="995"/>
      <c r="CGL4" s="995"/>
      <c r="CGM4" s="995"/>
      <c r="CGN4" s="995"/>
      <c r="CGO4" s="995"/>
      <c r="CGP4" s="995"/>
      <c r="CGQ4" s="995"/>
      <c r="CGR4" s="995"/>
      <c r="CGS4" s="995"/>
      <c r="CGT4" s="995"/>
      <c r="CGU4" s="995"/>
      <c r="CGV4" s="995"/>
      <c r="CGW4" s="995"/>
      <c r="CGX4" s="995"/>
      <c r="CGY4" s="995"/>
      <c r="CGZ4" s="995"/>
      <c r="CHA4" s="995"/>
      <c r="CHB4" s="995"/>
      <c r="CHC4" s="995"/>
      <c r="CHD4" s="995"/>
      <c r="CHE4" s="995"/>
      <c r="CHF4" s="995"/>
      <c r="CHG4" s="995"/>
      <c r="CHH4" s="995"/>
      <c r="CHI4" s="995"/>
      <c r="CHJ4" s="995"/>
      <c r="CHK4" s="995"/>
      <c r="CHL4" s="995"/>
      <c r="CHM4" s="995"/>
      <c r="CHN4" s="995"/>
      <c r="CHO4" s="995"/>
      <c r="CHP4" s="995"/>
      <c r="CHQ4" s="995"/>
      <c r="CHR4" s="995"/>
      <c r="CHS4" s="995"/>
      <c r="CHT4" s="995"/>
      <c r="CHU4" s="995"/>
      <c r="CHV4" s="995"/>
      <c r="CHW4" s="995"/>
      <c r="CHX4" s="995"/>
      <c r="CHY4" s="995"/>
      <c r="CHZ4" s="995"/>
      <c r="CIA4" s="995"/>
      <c r="CIB4" s="995"/>
      <c r="CIC4" s="995"/>
      <c r="CID4" s="995"/>
      <c r="CIE4" s="995"/>
      <c r="CIF4" s="995"/>
      <c r="CIG4" s="995"/>
      <c r="CIH4" s="995"/>
      <c r="CII4" s="995"/>
      <c r="CIJ4" s="995"/>
      <c r="CIK4" s="995"/>
      <c r="CIL4" s="995"/>
      <c r="CIM4" s="995"/>
      <c r="CIN4" s="995"/>
      <c r="CIO4" s="995"/>
      <c r="CIP4" s="995"/>
      <c r="CIQ4" s="995"/>
      <c r="CIR4" s="995"/>
      <c r="CIS4" s="995"/>
      <c r="CIT4" s="995"/>
      <c r="CIU4" s="995"/>
      <c r="CIV4" s="995"/>
      <c r="CIW4" s="995"/>
      <c r="CIX4" s="995"/>
      <c r="CIY4" s="995"/>
      <c r="CIZ4" s="995"/>
      <c r="CJA4" s="995"/>
      <c r="CJB4" s="995"/>
      <c r="CJC4" s="995"/>
      <c r="CJD4" s="995"/>
      <c r="CJE4" s="995"/>
      <c r="CJF4" s="995"/>
      <c r="CJG4" s="995"/>
      <c r="CJH4" s="995"/>
      <c r="CJI4" s="995"/>
      <c r="CJJ4" s="995"/>
      <c r="CJK4" s="995"/>
      <c r="CJL4" s="995"/>
      <c r="CJM4" s="995"/>
      <c r="CJN4" s="995"/>
      <c r="CJO4" s="995"/>
      <c r="CJP4" s="995"/>
      <c r="CJQ4" s="995"/>
      <c r="CJR4" s="995"/>
      <c r="CJS4" s="995"/>
      <c r="CJT4" s="995"/>
      <c r="CJU4" s="995"/>
      <c r="CJV4" s="995"/>
      <c r="CJW4" s="995"/>
      <c r="CJX4" s="995"/>
      <c r="CJY4" s="995"/>
      <c r="CJZ4" s="995"/>
      <c r="CKA4" s="995"/>
      <c r="CKB4" s="995"/>
      <c r="CKC4" s="995"/>
      <c r="CKD4" s="995"/>
      <c r="CKE4" s="995"/>
      <c r="CKF4" s="995"/>
      <c r="CKG4" s="995"/>
      <c r="CKH4" s="995"/>
      <c r="CKI4" s="995"/>
      <c r="CKJ4" s="995"/>
      <c r="CKK4" s="995"/>
      <c r="CKL4" s="995"/>
      <c r="CKM4" s="995"/>
      <c r="CKN4" s="995"/>
      <c r="CKO4" s="995"/>
      <c r="CKP4" s="995"/>
      <c r="CKQ4" s="995"/>
      <c r="CKR4" s="995"/>
      <c r="CKS4" s="995"/>
      <c r="CKT4" s="995"/>
      <c r="CKU4" s="995"/>
      <c r="CKV4" s="995"/>
      <c r="CKW4" s="995"/>
      <c r="CKX4" s="995"/>
      <c r="CKY4" s="995"/>
      <c r="CKZ4" s="995"/>
      <c r="CLA4" s="995"/>
      <c r="CLB4" s="995"/>
      <c r="CLC4" s="995"/>
      <c r="CLD4" s="995"/>
      <c r="CLE4" s="995"/>
      <c r="CLF4" s="995"/>
      <c r="CLG4" s="995"/>
      <c r="CLH4" s="995"/>
      <c r="CLI4" s="995"/>
      <c r="CLJ4" s="995"/>
      <c r="CLK4" s="995"/>
      <c r="CLL4" s="995"/>
      <c r="CLM4" s="995"/>
      <c r="CLN4" s="995"/>
      <c r="CLO4" s="995"/>
      <c r="CLP4" s="995"/>
      <c r="CLQ4" s="995"/>
      <c r="CLR4" s="995"/>
      <c r="CLS4" s="995"/>
      <c r="CLT4" s="995"/>
      <c r="CLU4" s="995"/>
      <c r="CLV4" s="995"/>
      <c r="CLW4" s="995"/>
      <c r="CLX4" s="995"/>
      <c r="CLY4" s="995"/>
      <c r="CLZ4" s="995"/>
      <c r="CMA4" s="995"/>
      <c r="CMB4" s="995"/>
      <c r="CMC4" s="995"/>
      <c r="CMD4" s="995"/>
      <c r="CME4" s="995"/>
      <c r="CMF4" s="995"/>
      <c r="CMG4" s="995"/>
      <c r="CMH4" s="995"/>
      <c r="CMI4" s="995"/>
      <c r="CMJ4" s="995"/>
      <c r="CMK4" s="995"/>
      <c r="CML4" s="995"/>
      <c r="CMM4" s="995"/>
      <c r="CMN4" s="995"/>
      <c r="CMO4" s="995"/>
      <c r="CMP4" s="995"/>
      <c r="CMQ4" s="995"/>
      <c r="CMR4" s="995"/>
      <c r="CMS4" s="995"/>
      <c r="CMT4" s="995"/>
      <c r="CMU4" s="995"/>
      <c r="CMV4" s="995"/>
      <c r="CMW4" s="995"/>
      <c r="CMX4" s="995"/>
      <c r="CMY4" s="995"/>
      <c r="CMZ4" s="995"/>
      <c r="CNA4" s="995"/>
      <c r="CNB4" s="995"/>
      <c r="CNC4" s="995"/>
      <c r="CND4" s="995"/>
      <c r="CNE4" s="995"/>
      <c r="CNF4" s="995"/>
      <c r="CNG4" s="995"/>
      <c r="CNH4" s="995"/>
      <c r="CNI4" s="995"/>
      <c r="CNJ4" s="995"/>
      <c r="CNK4" s="995"/>
      <c r="CNL4" s="995"/>
      <c r="CNM4" s="995"/>
      <c r="CNN4" s="995"/>
      <c r="CNO4" s="995"/>
      <c r="CNP4" s="995"/>
      <c r="CNQ4" s="995"/>
      <c r="CNR4" s="995"/>
      <c r="CNS4" s="995"/>
      <c r="CNT4" s="995"/>
      <c r="CNU4" s="995"/>
      <c r="CNV4" s="995"/>
      <c r="CNW4" s="995"/>
      <c r="CNX4" s="995"/>
      <c r="CNY4" s="995"/>
      <c r="CNZ4" s="995"/>
      <c r="COA4" s="995"/>
      <c r="COB4" s="995"/>
      <c r="COC4" s="995"/>
      <c r="COD4" s="995"/>
      <c r="COE4" s="995"/>
      <c r="COF4" s="995"/>
      <c r="COG4" s="995"/>
      <c r="COH4" s="995"/>
      <c r="COI4" s="995"/>
      <c r="COJ4" s="995"/>
      <c r="COK4" s="995"/>
      <c r="COL4" s="995"/>
      <c r="COM4" s="995"/>
      <c r="CON4" s="995"/>
      <c r="COO4" s="995"/>
      <c r="COP4" s="995"/>
      <c r="COQ4" s="995"/>
      <c r="COR4" s="995"/>
      <c r="COS4" s="995"/>
      <c r="COT4" s="995"/>
      <c r="COU4" s="995"/>
      <c r="COV4" s="995"/>
      <c r="COW4" s="995"/>
      <c r="COX4" s="995"/>
      <c r="COY4" s="995"/>
      <c r="COZ4" s="995"/>
      <c r="CPA4" s="995"/>
      <c r="CPB4" s="995"/>
      <c r="CPC4" s="995"/>
      <c r="CPD4" s="995"/>
      <c r="CPE4" s="995"/>
      <c r="CPF4" s="995"/>
      <c r="CPG4" s="995"/>
      <c r="CPH4" s="995"/>
      <c r="CPI4" s="995"/>
      <c r="CPJ4" s="995"/>
      <c r="CPK4" s="995"/>
      <c r="CPL4" s="995"/>
      <c r="CPM4" s="995"/>
      <c r="CPN4" s="995"/>
      <c r="CPO4" s="995"/>
      <c r="CPP4" s="995"/>
      <c r="CPQ4" s="995"/>
      <c r="CPR4" s="995"/>
      <c r="CPS4" s="995"/>
      <c r="CPT4" s="995"/>
      <c r="CPU4" s="995"/>
      <c r="CPV4" s="995"/>
      <c r="CPW4" s="995"/>
      <c r="CPX4" s="995"/>
      <c r="CPY4" s="995"/>
      <c r="CPZ4" s="995"/>
      <c r="CQA4" s="995"/>
      <c r="CQB4" s="995"/>
      <c r="CQC4" s="995"/>
      <c r="CQD4" s="995"/>
      <c r="CQE4" s="995"/>
      <c r="CQF4" s="995"/>
      <c r="CQG4" s="995"/>
      <c r="CQH4" s="995"/>
      <c r="CQI4" s="995"/>
      <c r="CQJ4" s="995"/>
      <c r="CQK4" s="995"/>
      <c r="CQL4" s="995"/>
      <c r="CQM4" s="995"/>
      <c r="CQN4" s="995"/>
      <c r="CQO4" s="995"/>
      <c r="CQP4" s="995"/>
      <c r="CQQ4" s="995"/>
      <c r="CQR4" s="995"/>
      <c r="CQS4" s="995"/>
      <c r="CQT4" s="995"/>
      <c r="CQU4" s="995"/>
      <c r="CQV4" s="995"/>
      <c r="CQW4" s="995"/>
      <c r="CQX4" s="995"/>
      <c r="CQY4" s="995"/>
      <c r="CQZ4" s="995"/>
      <c r="CRA4" s="995"/>
      <c r="CRB4" s="995"/>
      <c r="CRC4" s="995"/>
      <c r="CRD4" s="995"/>
      <c r="CRE4" s="995"/>
      <c r="CRF4" s="995"/>
      <c r="CRG4" s="995"/>
      <c r="CRH4" s="995"/>
      <c r="CRI4" s="995"/>
      <c r="CRJ4" s="995"/>
      <c r="CRK4" s="995"/>
      <c r="CRL4" s="995"/>
      <c r="CRM4" s="995"/>
      <c r="CRN4" s="995"/>
      <c r="CRO4" s="995"/>
      <c r="CRP4" s="995"/>
      <c r="CRQ4" s="995"/>
      <c r="CRR4" s="995"/>
      <c r="CRS4" s="995"/>
      <c r="CRT4" s="995"/>
      <c r="CRU4" s="995"/>
      <c r="CRV4" s="995"/>
      <c r="CRW4" s="995"/>
      <c r="CRX4" s="995"/>
      <c r="CRY4" s="995"/>
      <c r="CRZ4" s="995"/>
      <c r="CSA4" s="995"/>
      <c r="CSB4" s="995"/>
      <c r="CSC4" s="995"/>
      <c r="CSD4" s="995"/>
      <c r="CSE4" s="995"/>
      <c r="CSF4" s="995"/>
      <c r="CSG4" s="995"/>
      <c r="CSH4" s="995"/>
      <c r="CSI4" s="995"/>
      <c r="CSJ4" s="995"/>
      <c r="CSK4" s="995"/>
      <c r="CSL4" s="995"/>
      <c r="CSM4" s="995"/>
      <c r="CSN4" s="995"/>
      <c r="CSO4" s="995"/>
      <c r="CSP4" s="995"/>
      <c r="CSQ4" s="995"/>
      <c r="CSR4" s="995"/>
      <c r="CSS4" s="995"/>
      <c r="CST4" s="995"/>
      <c r="CSU4" s="995"/>
      <c r="CSV4" s="995"/>
      <c r="CSW4" s="995"/>
      <c r="CSX4" s="995"/>
      <c r="CSY4" s="995"/>
      <c r="CSZ4" s="995"/>
      <c r="CTA4" s="995"/>
      <c r="CTB4" s="995"/>
      <c r="CTC4" s="995"/>
      <c r="CTD4" s="995"/>
      <c r="CTE4" s="995"/>
      <c r="CTF4" s="995"/>
      <c r="CTG4" s="995"/>
      <c r="CTH4" s="995"/>
      <c r="CTI4" s="995"/>
      <c r="CTJ4" s="995"/>
      <c r="CTK4" s="995"/>
      <c r="CTL4" s="995"/>
      <c r="CTM4" s="995"/>
      <c r="CTN4" s="995"/>
      <c r="CTO4" s="995"/>
      <c r="CTP4" s="995"/>
      <c r="CTQ4" s="995"/>
      <c r="CTR4" s="995"/>
      <c r="CTS4" s="995"/>
      <c r="CTT4" s="995"/>
      <c r="CTU4" s="995"/>
      <c r="CTV4" s="995"/>
      <c r="CTW4" s="995"/>
      <c r="CTX4" s="995"/>
      <c r="CTY4" s="995"/>
      <c r="CTZ4" s="995"/>
      <c r="CUA4" s="995"/>
      <c r="CUB4" s="995"/>
      <c r="CUC4" s="995"/>
      <c r="CUD4" s="995"/>
      <c r="CUE4" s="995"/>
      <c r="CUF4" s="995"/>
      <c r="CUG4" s="995"/>
      <c r="CUH4" s="995"/>
      <c r="CUI4" s="995"/>
      <c r="CUJ4" s="995"/>
      <c r="CUK4" s="995"/>
      <c r="CUL4" s="995"/>
      <c r="CUM4" s="995"/>
      <c r="CUN4" s="995"/>
      <c r="CUO4" s="995"/>
      <c r="CUP4" s="995"/>
      <c r="CUQ4" s="995"/>
      <c r="CUR4" s="995"/>
      <c r="CUS4" s="995"/>
      <c r="CUT4" s="995"/>
      <c r="CUU4" s="995"/>
      <c r="CUV4" s="995"/>
      <c r="CUW4" s="995"/>
      <c r="CUX4" s="995"/>
      <c r="CUY4" s="995"/>
      <c r="CUZ4" s="995"/>
      <c r="CVA4" s="995"/>
      <c r="CVB4" s="995"/>
      <c r="CVC4" s="995"/>
      <c r="CVD4" s="995"/>
      <c r="CVE4" s="995"/>
      <c r="CVF4" s="995"/>
      <c r="CVG4" s="995"/>
      <c r="CVH4" s="995"/>
      <c r="CVI4" s="995"/>
      <c r="CVJ4" s="995"/>
      <c r="CVK4" s="995"/>
      <c r="CVL4" s="995"/>
      <c r="CVM4" s="995"/>
      <c r="CVN4" s="995"/>
      <c r="CVO4" s="995"/>
      <c r="CVP4" s="995"/>
      <c r="CVQ4" s="995"/>
      <c r="CVR4" s="995"/>
      <c r="CVS4" s="995"/>
      <c r="CVT4" s="995"/>
      <c r="CVU4" s="995"/>
      <c r="CVV4" s="995"/>
      <c r="CVW4" s="995"/>
      <c r="CVX4" s="995"/>
      <c r="CVY4" s="995"/>
      <c r="CVZ4" s="995"/>
      <c r="CWA4" s="995"/>
      <c r="CWB4" s="995"/>
      <c r="CWC4" s="995"/>
      <c r="CWD4" s="995"/>
      <c r="CWE4" s="995"/>
      <c r="CWF4" s="995"/>
      <c r="CWG4" s="995"/>
      <c r="CWH4" s="995"/>
      <c r="CWI4" s="995"/>
      <c r="CWJ4" s="995"/>
      <c r="CWK4" s="995"/>
      <c r="CWL4" s="995"/>
      <c r="CWM4" s="995"/>
      <c r="CWN4" s="995"/>
      <c r="CWO4" s="995"/>
      <c r="CWP4" s="995"/>
      <c r="CWQ4" s="995"/>
      <c r="CWR4" s="995"/>
      <c r="CWS4" s="995"/>
      <c r="CWT4" s="995"/>
      <c r="CWU4" s="995"/>
      <c r="CWV4" s="995"/>
      <c r="CWW4" s="995"/>
      <c r="CWX4" s="995"/>
      <c r="CWY4" s="995"/>
      <c r="CWZ4" s="995"/>
      <c r="CXA4" s="995"/>
      <c r="CXB4" s="995"/>
      <c r="CXC4" s="995"/>
      <c r="CXD4" s="995"/>
      <c r="CXE4" s="995"/>
      <c r="CXF4" s="995"/>
      <c r="CXG4" s="995"/>
      <c r="CXH4" s="995"/>
      <c r="CXI4" s="995"/>
      <c r="CXJ4" s="995"/>
      <c r="CXK4" s="995"/>
      <c r="CXL4" s="995"/>
      <c r="CXM4" s="995"/>
      <c r="CXN4" s="995"/>
      <c r="CXO4" s="995"/>
      <c r="CXP4" s="995"/>
      <c r="CXQ4" s="995"/>
      <c r="CXR4" s="995"/>
      <c r="CXS4" s="995"/>
      <c r="CXT4" s="995"/>
      <c r="CXU4" s="995"/>
      <c r="CXV4" s="995"/>
      <c r="CXW4" s="995"/>
      <c r="CXX4" s="995"/>
      <c r="CXY4" s="995"/>
      <c r="CXZ4" s="995"/>
      <c r="CYA4" s="995"/>
      <c r="CYB4" s="995"/>
      <c r="CYC4" s="995"/>
      <c r="CYD4" s="995"/>
      <c r="CYE4" s="995"/>
      <c r="CYF4" s="995"/>
      <c r="CYG4" s="995"/>
      <c r="CYH4" s="995"/>
      <c r="CYI4" s="995"/>
      <c r="CYJ4" s="995"/>
      <c r="CYK4" s="995"/>
      <c r="CYL4" s="995"/>
      <c r="CYM4" s="995"/>
      <c r="CYN4" s="995"/>
      <c r="CYO4" s="995"/>
      <c r="CYP4" s="995"/>
      <c r="CYQ4" s="995"/>
      <c r="CYR4" s="995"/>
      <c r="CYS4" s="995"/>
      <c r="CYT4" s="995"/>
      <c r="CYU4" s="995"/>
      <c r="CYV4" s="995"/>
      <c r="CYW4" s="995"/>
      <c r="CYX4" s="995"/>
      <c r="CYY4" s="995"/>
      <c r="CYZ4" s="995"/>
      <c r="CZA4" s="995"/>
      <c r="CZB4" s="995"/>
      <c r="CZC4" s="995"/>
      <c r="CZD4" s="995"/>
      <c r="CZE4" s="995"/>
      <c r="CZF4" s="995"/>
      <c r="CZG4" s="995"/>
      <c r="CZH4" s="995"/>
      <c r="CZI4" s="995"/>
      <c r="CZJ4" s="995"/>
      <c r="CZK4" s="995"/>
      <c r="CZL4" s="995"/>
      <c r="CZM4" s="995"/>
      <c r="CZN4" s="995"/>
      <c r="CZO4" s="995"/>
      <c r="CZP4" s="995"/>
      <c r="CZQ4" s="995"/>
      <c r="CZR4" s="995"/>
      <c r="CZS4" s="995"/>
      <c r="CZT4" s="995"/>
      <c r="CZU4" s="995"/>
      <c r="CZV4" s="995"/>
      <c r="CZW4" s="995"/>
      <c r="CZX4" s="995"/>
      <c r="CZY4" s="995"/>
      <c r="CZZ4" s="995"/>
      <c r="DAA4" s="995"/>
      <c r="DAB4" s="995"/>
      <c r="DAC4" s="995"/>
      <c r="DAD4" s="995"/>
      <c r="DAE4" s="995"/>
      <c r="DAF4" s="995"/>
      <c r="DAG4" s="995"/>
      <c r="DAH4" s="995"/>
      <c r="DAI4" s="995"/>
      <c r="DAJ4" s="995"/>
      <c r="DAK4" s="995"/>
      <c r="DAL4" s="995"/>
      <c r="DAM4" s="995"/>
      <c r="DAN4" s="995"/>
      <c r="DAO4" s="995"/>
      <c r="DAP4" s="995"/>
      <c r="DAQ4" s="995"/>
      <c r="DAR4" s="995"/>
      <c r="DAS4" s="995"/>
      <c r="DAT4" s="995"/>
      <c r="DAU4" s="995"/>
      <c r="DAV4" s="995"/>
      <c r="DAW4" s="995"/>
      <c r="DAX4" s="995"/>
      <c r="DAY4" s="995"/>
      <c r="DAZ4" s="995"/>
      <c r="DBA4" s="995"/>
      <c r="DBB4" s="995"/>
      <c r="DBC4" s="995"/>
      <c r="DBD4" s="995"/>
      <c r="DBE4" s="995"/>
      <c r="DBF4" s="995"/>
      <c r="DBG4" s="995"/>
      <c r="DBH4" s="995"/>
      <c r="DBI4" s="995"/>
      <c r="DBJ4" s="995"/>
      <c r="DBK4" s="995"/>
      <c r="DBL4" s="995"/>
      <c r="DBM4" s="995"/>
      <c r="DBN4" s="995"/>
      <c r="DBO4" s="995"/>
      <c r="DBP4" s="995"/>
      <c r="DBQ4" s="995"/>
      <c r="DBR4" s="995"/>
      <c r="DBS4" s="995"/>
      <c r="DBT4" s="995"/>
      <c r="DBU4" s="995"/>
      <c r="DBV4" s="995"/>
      <c r="DBW4" s="995"/>
      <c r="DBX4" s="995"/>
      <c r="DBY4" s="995"/>
      <c r="DBZ4" s="995"/>
      <c r="DCA4" s="995"/>
      <c r="DCB4" s="995"/>
      <c r="DCC4" s="995"/>
      <c r="DCD4" s="995"/>
      <c r="DCE4" s="995"/>
      <c r="DCF4" s="995"/>
      <c r="DCG4" s="995"/>
      <c r="DCH4" s="995"/>
      <c r="DCI4" s="995"/>
      <c r="DCJ4" s="995"/>
      <c r="DCK4" s="995"/>
      <c r="DCL4" s="995"/>
      <c r="DCM4" s="995"/>
      <c r="DCN4" s="995"/>
      <c r="DCO4" s="995"/>
      <c r="DCP4" s="995"/>
      <c r="DCQ4" s="995"/>
      <c r="DCR4" s="995"/>
      <c r="DCS4" s="995"/>
      <c r="DCT4" s="995"/>
      <c r="DCU4" s="995"/>
      <c r="DCV4" s="995"/>
      <c r="DCW4" s="995"/>
      <c r="DCX4" s="995"/>
      <c r="DCY4" s="995"/>
      <c r="DCZ4" s="995"/>
      <c r="DDA4" s="995"/>
      <c r="DDB4" s="995"/>
      <c r="DDC4" s="995"/>
      <c r="DDD4" s="995"/>
      <c r="DDE4" s="995"/>
      <c r="DDF4" s="995"/>
      <c r="DDG4" s="995"/>
      <c r="DDH4" s="995"/>
      <c r="DDI4" s="995"/>
      <c r="DDJ4" s="995"/>
      <c r="DDK4" s="995"/>
      <c r="DDL4" s="995"/>
      <c r="DDM4" s="995"/>
      <c r="DDN4" s="995"/>
      <c r="DDO4" s="995"/>
      <c r="DDP4" s="995"/>
      <c r="DDQ4" s="995"/>
      <c r="DDR4" s="995"/>
      <c r="DDS4" s="995"/>
      <c r="DDT4" s="995"/>
      <c r="DDU4" s="995"/>
      <c r="DDV4" s="995"/>
      <c r="DDW4" s="995"/>
      <c r="DDX4" s="995"/>
      <c r="DDY4" s="995"/>
      <c r="DDZ4" s="995"/>
      <c r="DEA4" s="995"/>
      <c r="DEB4" s="995"/>
      <c r="DEC4" s="995"/>
      <c r="DED4" s="995"/>
      <c r="DEE4" s="995"/>
      <c r="DEF4" s="995"/>
      <c r="DEG4" s="995"/>
      <c r="DEH4" s="995"/>
      <c r="DEI4" s="995"/>
      <c r="DEJ4" s="995"/>
      <c r="DEK4" s="995"/>
      <c r="DEL4" s="995"/>
      <c r="DEM4" s="995"/>
      <c r="DEN4" s="995"/>
      <c r="DEO4" s="995"/>
      <c r="DEP4" s="995"/>
      <c r="DEQ4" s="995"/>
      <c r="DER4" s="995"/>
      <c r="DES4" s="995"/>
      <c r="DET4" s="995"/>
      <c r="DEU4" s="995"/>
      <c r="DEV4" s="995"/>
      <c r="DEW4" s="995"/>
      <c r="DEX4" s="995"/>
      <c r="DEY4" s="995"/>
      <c r="DEZ4" s="995"/>
      <c r="DFA4" s="995"/>
      <c r="DFB4" s="995"/>
      <c r="DFC4" s="995"/>
      <c r="DFD4" s="995"/>
      <c r="DFE4" s="995"/>
      <c r="DFF4" s="995"/>
      <c r="DFG4" s="995"/>
      <c r="DFH4" s="995"/>
      <c r="DFI4" s="995"/>
      <c r="DFJ4" s="995"/>
      <c r="DFK4" s="995"/>
      <c r="DFL4" s="995"/>
      <c r="DFM4" s="995"/>
      <c r="DFN4" s="995"/>
      <c r="DFO4" s="995"/>
      <c r="DFP4" s="995"/>
      <c r="DFQ4" s="995"/>
      <c r="DFR4" s="995"/>
      <c r="DFS4" s="995"/>
      <c r="DFT4" s="995"/>
      <c r="DFU4" s="995"/>
      <c r="DFV4" s="995"/>
      <c r="DFW4" s="995"/>
      <c r="DFX4" s="995"/>
      <c r="DFY4" s="995"/>
      <c r="DFZ4" s="995"/>
      <c r="DGA4" s="995"/>
      <c r="DGB4" s="995"/>
      <c r="DGC4" s="995"/>
      <c r="DGD4" s="995"/>
      <c r="DGE4" s="995"/>
      <c r="DGF4" s="995"/>
      <c r="DGG4" s="995"/>
      <c r="DGH4" s="995"/>
      <c r="DGI4" s="995"/>
      <c r="DGJ4" s="995"/>
      <c r="DGK4" s="995"/>
      <c r="DGL4" s="995"/>
      <c r="DGM4" s="995"/>
      <c r="DGN4" s="995"/>
      <c r="DGO4" s="995"/>
      <c r="DGP4" s="995"/>
      <c r="DGQ4" s="995"/>
      <c r="DGR4" s="995"/>
      <c r="DGS4" s="995"/>
      <c r="DGT4" s="995"/>
      <c r="DGU4" s="995"/>
      <c r="DGV4" s="995"/>
      <c r="DGW4" s="995"/>
      <c r="DGX4" s="995"/>
      <c r="DGY4" s="995"/>
      <c r="DGZ4" s="995"/>
      <c r="DHA4" s="995"/>
      <c r="DHB4" s="995"/>
      <c r="DHC4" s="995"/>
      <c r="DHD4" s="995"/>
      <c r="DHE4" s="995"/>
      <c r="DHF4" s="995"/>
      <c r="DHG4" s="995"/>
      <c r="DHH4" s="995"/>
      <c r="DHI4" s="995"/>
      <c r="DHJ4" s="995"/>
      <c r="DHK4" s="995"/>
      <c r="DHL4" s="995"/>
      <c r="DHM4" s="995"/>
      <c r="DHN4" s="995"/>
      <c r="DHO4" s="995"/>
      <c r="DHP4" s="995"/>
      <c r="DHQ4" s="995"/>
      <c r="DHR4" s="995"/>
      <c r="DHS4" s="995"/>
      <c r="DHT4" s="995"/>
      <c r="DHU4" s="995"/>
      <c r="DHV4" s="995"/>
      <c r="DHW4" s="995"/>
      <c r="DHX4" s="995"/>
      <c r="DHY4" s="995"/>
      <c r="DHZ4" s="995"/>
      <c r="DIA4" s="995"/>
      <c r="DIB4" s="995"/>
      <c r="DIC4" s="995"/>
      <c r="DID4" s="995"/>
      <c r="DIE4" s="995"/>
      <c r="DIF4" s="995"/>
      <c r="DIG4" s="995"/>
      <c r="DIH4" s="995"/>
      <c r="DII4" s="995"/>
      <c r="DIJ4" s="995"/>
      <c r="DIK4" s="995"/>
      <c r="DIL4" s="995"/>
      <c r="DIM4" s="995"/>
      <c r="DIN4" s="995"/>
      <c r="DIO4" s="995"/>
      <c r="DIP4" s="995"/>
      <c r="DIQ4" s="995"/>
      <c r="DIR4" s="995"/>
      <c r="DIS4" s="995"/>
      <c r="DIT4" s="995"/>
      <c r="DIU4" s="995"/>
      <c r="DIV4" s="995"/>
      <c r="DIW4" s="995"/>
      <c r="DIX4" s="995"/>
      <c r="DIY4" s="995"/>
      <c r="DIZ4" s="995"/>
      <c r="DJA4" s="995"/>
      <c r="DJB4" s="995"/>
      <c r="DJC4" s="995"/>
      <c r="DJD4" s="995"/>
      <c r="DJE4" s="995"/>
      <c r="DJF4" s="995"/>
      <c r="DJG4" s="995"/>
      <c r="DJH4" s="995"/>
      <c r="DJI4" s="995"/>
      <c r="DJJ4" s="995"/>
      <c r="DJK4" s="995"/>
      <c r="DJL4" s="995"/>
      <c r="DJM4" s="995"/>
      <c r="DJN4" s="995"/>
      <c r="DJO4" s="995"/>
      <c r="DJP4" s="995"/>
      <c r="DJQ4" s="995"/>
      <c r="DJR4" s="995"/>
      <c r="DJS4" s="995"/>
      <c r="DJT4" s="995"/>
      <c r="DJU4" s="995"/>
      <c r="DJV4" s="995"/>
      <c r="DJW4" s="995"/>
      <c r="DJX4" s="995"/>
      <c r="DJY4" s="995"/>
      <c r="DJZ4" s="995"/>
      <c r="DKA4" s="995"/>
      <c r="DKB4" s="995"/>
      <c r="DKC4" s="995"/>
      <c r="DKD4" s="995"/>
      <c r="DKE4" s="995"/>
      <c r="DKF4" s="995"/>
      <c r="DKG4" s="995"/>
      <c r="DKH4" s="995"/>
      <c r="DKI4" s="995"/>
      <c r="DKJ4" s="995"/>
      <c r="DKK4" s="995"/>
      <c r="DKL4" s="995"/>
      <c r="DKM4" s="995"/>
      <c r="DKN4" s="995"/>
      <c r="DKO4" s="995"/>
      <c r="DKP4" s="995"/>
      <c r="DKQ4" s="995"/>
      <c r="DKR4" s="995"/>
      <c r="DKS4" s="995"/>
      <c r="DKT4" s="995"/>
      <c r="DKU4" s="995"/>
      <c r="DKV4" s="995"/>
      <c r="DKW4" s="995"/>
      <c r="DKX4" s="995"/>
      <c r="DKY4" s="995"/>
      <c r="DKZ4" s="995"/>
      <c r="DLA4" s="995"/>
      <c r="DLB4" s="995"/>
      <c r="DLC4" s="995"/>
      <c r="DLD4" s="995"/>
      <c r="DLE4" s="995"/>
      <c r="DLF4" s="995"/>
      <c r="DLG4" s="995"/>
      <c r="DLH4" s="995"/>
      <c r="DLI4" s="995"/>
      <c r="DLJ4" s="995"/>
      <c r="DLK4" s="995"/>
      <c r="DLL4" s="995"/>
      <c r="DLM4" s="995"/>
      <c r="DLN4" s="995"/>
      <c r="DLO4" s="995"/>
      <c r="DLP4" s="995"/>
      <c r="DLQ4" s="995"/>
      <c r="DLR4" s="995"/>
      <c r="DLS4" s="995"/>
      <c r="DLT4" s="995"/>
      <c r="DLU4" s="995"/>
      <c r="DLV4" s="995"/>
      <c r="DLW4" s="995"/>
      <c r="DLX4" s="995"/>
      <c r="DLY4" s="995"/>
      <c r="DLZ4" s="995"/>
      <c r="DMA4" s="995"/>
      <c r="DMB4" s="995"/>
      <c r="DMC4" s="995"/>
      <c r="DMD4" s="995"/>
      <c r="DME4" s="995"/>
      <c r="DMF4" s="995"/>
      <c r="DMG4" s="995"/>
      <c r="DMH4" s="995"/>
      <c r="DMI4" s="995"/>
      <c r="DMJ4" s="995"/>
      <c r="DMK4" s="995"/>
      <c r="DML4" s="995"/>
      <c r="DMM4" s="995"/>
      <c r="DMN4" s="995"/>
      <c r="DMO4" s="995"/>
      <c r="DMP4" s="995"/>
      <c r="DMQ4" s="995"/>
      <c r="DMR4" s="995"/>
      <c r="DMS4" s="995"/>
      <c r="DMT4" s="995"/>
      <c r="DMU4" s="995"/>
      <c r="DMV4" s="995"/>
      <c r="DMW4" s="995"/>
      <c r="DMX4" s="995"/>
      <c r="DMY4" s="995"/>
      <c r="DMZ4" s="995"/>
      <c r="DNA4" s="995"/>
      <c r="DNB4" s="995"/>
      <c r="DNC4" s="995"/>
      <c r="DND4" s="995"/>
      <c r="DNE4" s="995"/>
      <c r="DNF4" s="995"/>
      <c r="DNG4" s="995"/>
      <c r="DNH4" s="995"/>
      <c r="DNI4" s="995"/>
      <c r="DNJ4" s="995"/>
      <c r="DNK4" s="995"/>
      <c r="DNL4" s="995"/>
      <c r="DNM4" s="995"/>
      <c r="DNN4" s="995"/>
      <c r="DNO4" s="995"/>
      <c r="DNP4" s="995"/>
      <c r="DNQ4" s="995"/>
      <c r="DNR4" s="995"/>
      <c r="DNS4" s="995"/>
      <c r="DNT4" s="995"/>
      <c r="DNU4" s="995"/>
      <c r="DNV4" s="995"/>
      <c r="DNW4" s="995"/>
      <c r="DNX4" s="995"/>
      <c r="DNY4" s="995"/>
      <c r="DNZ4" s="995"/>
      <c r="DOA4" s="995"/>
      <c r="DOB4" s="995"/>
      <c r="DOC4" s="995"/>
      <c r="DOD4" s="995"/>
      <c r="DOE4" s="995"/>
      <c r="DOF4" s="995"/>
      <c r="DOG4" s="995"/>
      <c r="DOH4" s="995"/>
      <c r="DOI4" s="995"/>
      <c r="DOJ4" s="995"/>
      <c r="DOK4" s="995"/>
      <c r="DOL4" s="995"/>
      <c r="DOM4" s="995"/>
      <c r="DON4" s="995"/>
      <c r="DOO4" s="995"/>
      <c r="DOP4" s="995"/>
      <c r="DOQ4" s="995"/>
      <c r="DOR4" s="995"/>
      <c r="DOS4" s="995"/>
      <c r="DOT4" s="995"/>
      <c r="DOU4" s="995"/>
      <c r="DOV4" s="995"/>
      <c r="DOW4" s="995"/>
      <c r="DOX4" s="995"/>
      <c r="DOY4" s="995"/>
      <c r="DOZ4" s="995"/>
      <c r="DPA4" s="995"/>
      <c r="DPB4" s="995"/>
      <c r="DPC4" s="995"/>
      <c r="DPD4" s="995"/>
      <c r="DPE4" s="995"/>
      <c r="DPF4" s="995"/>
      <c r="DPG4" s="995"/>
      <c r="DPH4" s="995"/>
      <c r="DPI4" s="995"/>
      <c r="DPJ4" s="995"/>
      <c r="DPK4" s="995"/>
      <c r="DPL4" s="995"/>
      <c r="DPM4" s="995"/>
      <c r="DPN4" s="995"/>
      <c r="DPO4" s="995"/>
      <c r="DPP4" s="995"/>
      <c r="DPQ4" s="995"/>
      <c r="DPR4" s="995"/>
      <c r="DPS4" s="995"/>
      <c r="DPT4" s="995"/>
      <c r="DPU4" s="995"/>
      <c r="DPV4" s="995"/>
      <c r="DPW4" s="995"/>
      <c r="DPX4" s="995"/>
      <c r="DPY4" s="995"/>
      <c r="DPZ4" s="995"/>
      <c r="DQA4" s="995"/>
      <c r="DQB4" s="995"/>
      <c r="DQC4" s="995"/>
      <c r="DQD4" s="995"/>
      <c r="DQE4" s="995"/>
      <c r="DQF4" s="995"/>
      <c r="DQG4" s="995"/>
      <c r="DQH4" s="995"/>
      <c r="DQI4" s="995"/>
      <c r="DQJ4" s="995"/>
      <c r="DQK4" s="995"/>
      <c r="DQL4" s="995"/>
      <c r="DQM4" s="995"/>
      <c r="DQN4" s="995"/>
      <c r="DQO4" s="995"/>
      <c r="DQP4" s="995"/>
      <c r="DQQ4" s="995"/>
      <c r="DQR4" s="995"/>
      <c r="DQS4" s="995"/>
      <c r="DQT4" s="995"/>
      <c r="DQU4" s="995"/>
      <c r="DQV4" s="995"/>
      <c r="DQW4" s="995"/>
      <c r="DQX4" s="995"/>
      <c r="DQY4" s="995"/>
      <c r="DQZ4" s="995"/>
      <c r="DRA4" s="995"/>
      <c r="DRB4" s="995"/>
      <c r="DRC4" s="995"/>
      <c r="DRD4" s="995"/>
      <c r="DRE4" s="995"/>
      <c r="DRF4" s="995"/>
      <c r="DRG4" s="995"/>
      <c r="DRH4" s="995"/>
      <c r="DRI4" s="995"/>
      <c r="DRJ4" s="995"/>
      <c r="DRK4" s="995"/>
      <c r="DRL4" s="995"/>
      <c r="DRM4" s="995"/>
      <c r="DRN4" s="995"/>
      <c r="DRO4" s="995"/>
      <c r="DRP4" s="995"/>
      <c r="DRQ4" s="995"/>
      <c r="DRR4" s="995"/>
      <c r="DRS4" s="995"/>
      <c r="DRT4" s="995"/>
      <c r="DRU4" s="995"/>
      <c r="DRV4" s="995"/>
      <c r="DRW4" s="995"/>
      <c r="DRX4" s="995"/>
      <c r="DRY4" s="995"/>
      <c r="DRZ4" s="995"/>
      <c r="DSA4" s="995"/>
      <c r="DSB4" s="995"/>
      <c r="DSC4" s="995"/>
      <c r="DSD4" s="995"/>
      <c r="DSE4" s="995"/>
      <c r="DSF4" s="995"/>
      <c r="DSG4" s="995"/>
      <c r="DSH4" s="995"/>
      <c r="DSI4" s="995"/>
      <c r="DSJ4" s="995"/>
      <c r="DSK4" s="995"/>
      <c r="DSL4" s="995"/>
      <c r="DSM4" s="995"/>
      <c r="DSN4" s="995"/>
      <c r="DSO4" s="995"/>
      <c r="DSP4" s="995"/>
      <c r="DSQ4" s="995"/>
      <c r="DSR4" s="995"/>
      <c r="DSS4" s="995"/>
      <c r="DST4" s="995"/>
      <c r="DSU4" s="995"/>
      <c r="DSV4" s="995"/>
      <c r="DSW4" s="995"/>
      <c r="DSX4" s="995"/>
      <c r="DSY4" s="995"/>
      <c r="DSZ4" s="995"/>
      <c r="DTA4" s="995"/>
      <c r="DTB4" s="995"/>
      <c r="DTC4" s="995"/>
      <c r="DTD4" s="995"/>
      <c r="DTE4" s="995"/>
      <c r="DTF4" s="995"/>
      <c r="DTG4" s="995"/>
      <c r="DTH4" s="995"/>
      <c r="DTI4" s="995"/>
      <c r="DTJ4" s="995"/>
      <c r="DTK4" s="995"/>
      <c r="DTL4" s="995"/>
      <c r="DTM4" s="995"/>
      <c r="DTN4" s="995"/>
      <c r="DTO4" s="995"/>
      <c r="DTP4" s="995"/>
      <c r="DTQ4" s="995"/>
      <c r="DTR4" s="995"/>
      <c r="DTS4" s="995"/>
      <c r="DTT4" s="995"/>
      <c r="DTU4" s="995"/>
      <c r="DTV4" s="995"/>
      <c r="DTW4" s="995"/>
      <c r="DTX4" s="995"/>
      <c r="DTY4" s="995"/>
      <c r="DTZ4" s="995"/>
      <c r="DUA4" s="995"/>
      <c r="DUB4" s="995"/>
      <c r="DUC4" s="995"/>
      <c r="DUD4" s="995"/>
      <c r="DUE4" s="995"/>
      <c r="DUF4" s="995"/>
      <c r="DUG4" s="995"/>
      <c r="DUH4" s="995"/>
      <c r="DUI4" s="995"/>
      <c r="DUJ4" s="995"/>
      <c r="DUK4" s="995"/>
      <c r="DUL4" s="995"/>
      <c r="DUM4" s="995"/>
      <c r="DUN4" s="995"/>
      <c r="DUO4" s="995"/>
      <c r="DUP4" s="995"/>
      <c r="DUQ4" s="995"/>
      <c r="DUR4" s="995"/>
      <c r="DUS4" s="995"/>
      <c r="DUT4" s="995"/>
      <c r="DUU4" s="995"/>
      <c r="DUV4" s="995"/>
      <c r="DUW4" s="995"/>
      <c r="DUX4" s="995"/>
      <c r="DUY4" s="995"/>
      <c r="DUZ4" s="995"/>
      <c r="DVA4" s="995"/>
      <c r="DVB4" s="995"/>
      <c r="DVC4" s="995"/>
      <c r="DVD4" s="995"/>
      <c r="DVE4" s="995"/>
      <c r="DVF4" s="995"/>
      <c r="DVG4" s="995"/>
      <c r="DVH4" s="995"/>
      <c r="DVI4" s="995"/>
      <c r="DVJ4" s="995"/>
      <c r="DVK4" s="995"/>
      <c r="DVL4" s="995"/>
      <c r="DVM4" s="995"/>
      <c r="DVN4" s="995"/>
      <c r="DVO4" s="995"/>
      <c r="DVP4" s="995"/>
      <c r="DVQ4" s="995"/>
      <c r="DVR4" s="995"/>
      <c r="DVS4" s="995"/>
      <c r="DVT4" s="995"/>
      <c r="DVU4" s="995"/>
      <c r="DVV4" s="995"/>
      <c r="DVW4" s="995"/>
      <c r="DVX4" s="995"/>
      <c r="DVY4" s="995"/>
      <c r="DVZ4" s="995"/>
      <c r="DWA4" s="995"/>
      <c r="DWB4" s="995"/>
      <c r="DWC4" s="995"/>
      <c r="DWD4" s="995"/>
      <c r="DWE4" s="995"/>
      <c r="DWF4" s="995"/>
      <c r="DWG4" s="995"/>
      <c r="DWH4" s="995"/>
      <c r="DWI4" s="995"/>
      <c r="DWJ4" s="995"/>
      <c r="DWK4" s="995"/>
      <c r="DWL4" s="995"/>
      <c r="DWM4" s="995"/>
      <c r="DWN4" s="995"/>
      <c r="DWO4" s="995"/>
      <c r="DWP4" s="995"/>
      <c r="DWQ4" s="995"/>
      <c r="DWR4" s="995"/>
      <c r="DWS4" s="995"/>
      <c r="DWT4" s="995"/>
      <c r="DWU4" s="995"/>
      <c r="DWV4" s="995"/>
      <c r="DWW4" s="995"/>
      <c r="DWX4" s="995"/>
      <c r="DWY4" s="995"/>
      <c r="DWZ4" s="995"/>
      <c r="DXA4" s="995"/>
      <c r="DXB4" s="995"/>
      <c r="DXC4" s="995"/>
      <c r="DXD4" s="995"/>
      <c r="DXE4" s="995"/>
      <c r="DXF4" s="995"/>
      <c r="DXG4" s="995"/>
      <c r="DXH4" s="995"/>
      <c r="DXI4" s="995"/>
      <c r="DXJ4" s="995"/>
      <c r="DXK4" s="995"/>
      <c r="DXL4" s="995"/>
      <c r="DXM4" s="995"/>
      <c r="DXN4" s="995"/>
      <c r="DXO4" s="995"/>
      <c r="DXP4" s="995"/>
      <c r="DXQ4" s="995"/>
      <c r="DXR4" s="995"/>
      <c r="DXS4" s="995"/>
      <c r="DXT4" s="995"/>
      <c r="DXU4" s="995"/>
      <c r="DXV4" s="995"/>
      <c r="DXW4" s="995"/>
      <c r="DXX4" s="995"/>
      <c r="DXY4" s="995"/>
      <c r="DXZ4" s="995"/>
      <c r="DYA4" s="995"/>
      <c r="DYB4" s="995"/>
      <c r="DYC4" s="995"/>
      <c r="DYD4" s="995"/>
      <c r="DYE4" s="995"/>
      <c r="DYF4" s="995"/>
      <c r="DYG4" s="995"/>
      <c r="DYH4" s="995"/>
      <c r="DYI4" s="995"/>
      <c r="DYJ4" s="995"/>
      <c r="DYK4" s="995"/>
      <c r="DYL4" s="995"/>
      <c r="DYM4" s="995"/>
      <c r="DYN4" s="995"/>
      <c r="DYO4" s="995"/>
      <c r="DYP4" s="995"/>
      <c r="DYQ4" s="995"/>
      <c r="DYR4" s="995"/>
      <c r="DYS4" s="995"/>
      <c r="DYT4" s="995"/>
      <c r="DYU4" s="995"/>
      <c r="DYV4" s="995"/>
      <c r="DYW4" s="995"/>
      <c r="DYX4" s="995"/>
      <c r="DYY4" s="995"/>
      <c r="DYZ4" s="995"/>
      <c r="DZA4" s="995"/>
      <c r="DZB4" s="995"/>
      <c r="DZC4" s="995"/>
      <c r="DZD4" s="995"/>
      <c r="DZE4" s="995"/>
      <c r="DZF4" s="995"/>
      <c r="DZG4" s="995"/>
      <c r="DZH4" s="995"/>
      <c r="DZI4" s="995"/>
      <c r="DZJ4" s="995"/>
      <c r="DZK4" s="995"/>
      <c r="DZL4" s="995"/>
      <c r="DZM4" s="995"/>
      <c r="DZN4" s="995"/>
      <c r="DZO4" s="995"/>
      <c r="DZP4" s="995"/>
      <c r="DZQ4" s="995"/>
      <c r="DZR4" s="995"/>
      <c r="DZS4" s="995"/>
      <c r="DZT4" s="995"/>
      <c r="DZU4" s="995"/>
      <c r="DZV4" s="995"/>
      <c r="DZW4" s="995"/>
      <c r="DZX4" s="995"/>
      <c r="DZY4" s="995"/>
      <c r="DZZ4" s="995"/>
      <c r="EAA4" s="995"/>
      <c r="EAB4" s="995"/>
      <c r="EAC4" s="995"/>
      <c r="EAD4" s="995"/>
      <c r="EAE4" s="995"/>
      <c r="EAF4" s="995"/>
      <c r="EAG4" s="995"/>
      <c r="EAH4" s="995"/>
      <c r="EAI4" s="995"/>
      <c r="EAJ4" s="995"/>
      <c r="EAK4" s="995"/>
      <c r="EAL4" s="995"/>
      <c r="EAM4" s="995"/>
      <c r="EAN4" s="995"/>
      <c r="EAO4" s="995"/>
      <c r="EAP4" s="995"/>
      <c r="EAQ4" s="995"/>
      <c r="EAR4" s="995"/>
      <c r="EAS4" s="995"/>
      <c r="EAT4" s="995"/>
      <c r="EAU4" s="995"/>
      <c r="EAV4" s="995"/>
      <c r="EAW4" s="995"/>
      <c r="EAX4" s="995"/>
      <c r="EAY4" s="995"/>
      <c r="EAZ4" s="995"/>
      <c r="EBA4" s="995"/>
      <c r="EBB4" s="995"/>
      <c r="EBC4" s="995"/>
      <c r="EBD4" s="995"/>
      <c r="EBE4" s="995"/>
      <c r="EBF4" s="995"/>
      <c r="EBG4" s="995"/>
      <c r="EBH4" s="995"/>
      <c r="EBI4" s="995"/>
      <c r="EBJ4" s="995"/>
      <c r="EBK4" s="995"/>
      <c r="EBL4" s="995"/>
      <c r="EBM4" s="995"/>
      <c r="EBN4" s="995"/>
      <c r="EBO4" s="995"/>
      <c r="EBP4" s="995"/>
      <c r="EBQ4" s="995"/>
      <c r="EBR4" s="995"/>
      <c r="EBS4" s="995"/>
      <c r="EBT4" s="995"/>
      <c r="EBU4" s="995"/>
      <c r="EBV4" s="995"/>
      <c r="EBW4" s="995"/>
      <c r="EBX4" s="995"/>
      <c r="EBY4" s="995"/>
      <c r="EBZ4" s="995"/>
      <c r="ECA4" s="995"/>
      <c r="ECB4" s="995"/>
      <c r="ECC4" s="995"/>
      <c r="ECD4" s="995"/>
      <c r="ECE4" s="995"/>
      <c r="ECF4" s="995"/>
      <c r="ECG4" s="995"/>
      <c r="ECH4" s="995"/>
      <c r="ECI4" s="995"/>
      <c r="ECJ4" s="995"/>
      <c r="ECK4" s="995"/>
      <c r="ECL4" s="995"/>
      <c r="ECM4" s="995"/>
      <c r="ECN4" s="995"/>
      <c r="ECO4" s="995"/>
      <c r="ECP4" s="995"/>
      <c r="ECQ4" s="995"/>
      <c r="ECR4" s="995"/>
      <c r="ECS4" s="995"/>
      <c r="ECT4" s="995"/>
      <c r="ECU4" s="995"/>
      <c r="ECV4" s="995"/>
      <c r="ECW4" s="995"/>
      <c r="ECX4" s="995"/>
      <c r="ECY4" s="995"/>
      <c r="ECZ4" s="995"/>
      <c r="EDA4" s="995"/>
      <c r="EDB4" s="995"/>
      <c r="EDC4" s="995"/>
      <c r="EDD4" s="995"/>
      <c r="EDE4" s="995"/>
      <c r="EDF4" s="995"/>
      <c r="EDG4" s="995"/>
      <c r="EDH4" s="995"/>
      <c r="EDI4" s="995"/>
      <c r="EDJ4" s="995"/>
      <c r="EDK4" s="995"/>
      <c r="EDL4" s="995"/>
      <c r="EDM4" s="995"/>
      <c r="EDN4" s="995"/>
      <c r="EDO4" s="995"/>
      <c r="EDP4" s="995"/>
      <c r="EDQ4" s="995"/>
      <c r="EDR4" s="995"/>
      <c r="EDS4" s="995"/>
      <c r="EDT4" s="995"/>
      <c r="EDU4" s="995"/>
      <c r="EDV4" s="995"/>
      <c r="EDW4" s="995"/>
      <c r="EDX4" s="995"/>
      <c r="EDY4" s="995"/>
      <c r="EDZ4" s="995"/>
      <c r="EEA4" s="995"/>
      <c r="EEB4" s="995"/>
      <c r="EEC4" s="995"/>
      <c r="EED4" s="995"/>
      <c r="EEE4" s="995"/>
      <c r="EEF4" s="995"/>
      <c r="EEG4" s="995"/>
      <c r="EEH4" s="995"/>
      <c r="EEI4" s="995"/>
      <c r="EEJ4" s="995"/>
      <c r="EEK4" s="995"/>
      <c r="EEL4" s="995"/>
      <c r="EEM4" s="995"/>
      <c r="EEN4" s="995"/>
      <c r="EEO4" s="995"/>
      <c r="EEP4" s="995"/>
      <c r="EEQ4" s="995"/>
      <c r="EER4" s="995"/>
      <c r="EES4" s="995"/>
      <c r="EET4" s="995"/>
      <c r="EEU4" s="995"/>
      <c r="EEV4" s="995"/>
      <c r="EEW4" s="995"/>
      <c r="EEX4" s="995"/>
      <c r="EEY4" s="995"/>
      <c r="EEZ4" s="995"/>
      <c r="EFA4" s="995"/>
      <c r="EFB4" s="995"/>
      <c r="EFC4" s="995"/>
      <c r="EFD4" s="995"/>
      <c r="EFE4" s="995"/>
      <c r="EFF4" s="995"/>
      <c r="EFG4" s="995"/>
      <c r="EFH4" s="995"/>
      <c r="EFI4" s="995"/>
      <c r="EFJ4" s="995"/>
      <c r="EFK4" s="995"/>
      <c r="EFL4" s="995"/>
      <c r="EFM4" s="995"/>
      <c r="EFN4" s="995"/>
      <c r="EFO4" s="995"/>
      <c r="EFP4" s="995"/>
      <c r="EFQ4" s="995"/>
      <c r="EFR4" s="995"/>
      <c r="EFS4" s="995"/>
      <c r="EFT4" s="995"/>
      <c r="EFU4" s="995"/>
      <c r="EFV4" s="995"/>
      <c r="EFW4" s="995"/>
      <c r="EFX4" s="995"/>
      <c r="EFY4" s="995"/>
      <c r="EFZ4" s="995"/>
      <c r="EGA4" s="995"/>
      <c r="EGB4" s="995"/>
      <c r="EGC4" s="995"/>
      <c r="EGD4" s="995"/>
      <c r="EGE4" s="995"/>
      <c r="EGF4" s="995"/>
      <c r="EGG4" s="995"/>
      <c r="EGH4" s="995"/>
      <c r="EGI4" s="995"/>
      <c r="EGJ4" s="995"/>
      <c r="EGK4" s="995"/>
      <c r="EGL4" s="995"/>
      <c r="EGM4" s="995"/>
      <c r="EGN4" s="995"/>
      <c r="EGO4" s="995"/>
      <c r="EGP4" s="995"/>
      <c r="EGQ4" s="995"/>
      <c r="EGR4" s="995"/>
      <c r="EGS4" s="995"/>
      <c r="EGT4" s="995"/>
      <c r="EGU4" s="995"/>
      <c r="EGV4" s="995"/>
      <c r="EGW4" s="995"/>
      <c r="EGX4" s="995"/>
      <c r="EGY4" s="995"/>
      <c r="EGZ4" s="995"/>
      <c r="EHA4" s="995"/>
      <c r="EHB4" s="995"/>
      <c r="EHC4" s="995"/>
      <c r="EHD4" s="995"/>
      <c r="EHE4" s="995"/>
      <c r="EHF4" s="995"/>
      <c r="EHG4" s="995"/>
      <c r="EHH4" s="995"/>
      <c r="EHI4" s="995"/>
      <c r="EHJ4" s="995"/>
      <c r="EHK4" s="995"/>
      <c r="EHL4" s="995"/>
      <c r="EHM4" s="995"/>
      <c r="EHN4" s="995"/>
      <c r="EHO4" s="995"/>
      <c r="EHP4" s="995"/>
      <c r="EHQ4" s="995"/>
      <c r="EHR4" s="995"/>
      <c r="EHS4" s="995"/>
      <c r="EHT4" s="995"/>
      <c r="EHU4" s="995"/>
      <c r="EHV4" s="995"/>
      <c r="EHW4" s="995"/>
      <c r="EHX4" s="995"/>
      <c r="EHY4" s="995"/>
      <c r="EHZ4" s="995"/>
      <c r="EIA4" s="995"/>
      <c r="EIB4" s="995"/>
      <c r="EIC4" s="995"/>
      <c r="EID4" s="995"/>
      <c r="EIE4" s="995"/>
      <c r="EIF4" s="995"/>
      <c r="EIG4" s="995"/>
      <c r="EIH4" s="995"/>
      <c r="EII4" s="995"/>
      <c r="EIJ4" s="995"/>
      <c r="EIK4" s="995"/>
      <c r="EIL4" s="995"/>
      <c r="EIM4" s="995"/>
      <c r="EIN4" s="995"/>
      <c r="EIO4" s="995"/>
      <c r="EIP4" s="995"/>
      <c r="EIQ4" s="995"/>
      <c r="EIR4" s="995"/>
      <c r="EIS4" s="995"/>
      <c r="EIT4" s="995"/>
      <c r="EIU4" s="995"/>
      <c r="EIV4" s="995"/>
      <c r="EIW4" s="995"/>
      <c r="EIX4" s="995"/>
      <c r="EIY4" s="995"/>
      <c r="EIZ4" s="995"/>
      <c r="EJA4" s="995"/>
      <c r="EJB4" s="995"/>
      <c r="EJC4" s="995"/>
      <c r="EJD4" s="995"/>
      <c r="EJE4" s="995"/>
      <c r="EJF4" s="995"/>
      <c r="EJG4" s="995"/>
      <c r="EJH4" s="995"/>
      <c r="EJI4" s="995"/>
      <c r="EJJ4" s="995"/>
      <c r="EJK4" s="995"/>
      <c r="EJL4" s="995"/>
      <c r="EJM4" s="995"/>
      <c r="EJN4" s="995"/>
      <c r="EJO4" s="995"/>
      <c r="EJP4" s="995"/>
      <c r="EJQ4" s="995"/>
      <c r="EJR4" s="995"/>
      <c r="EJS4" s="995"/>
      <c r="EJT4" s="995"/>
      <c r="EJU4" s="995"/>
      <c r="EJV4" s="995"/>
      <c r="EJW4" s="995"/>
      <c r="EJX4" s="995"/>
      <c r="EJY4" s="995"/>
      <c r="EJZ4" s="995"/>
      <c r="EKA4" s="995"/>
      <c r="EKB4" s="995"/>
      <c r="EKC4" s="995"/>
      <c r="EKD4" s="995"/>
      <c r="EKE4" s="995"/>
      <c r="EKF4" s="995"/>
      <c r="EKG4" s="995"/>
      <c r="EKH4" s="995"/>
      <c r="EKI4" s="995"/>
      <c r="EKJ4" s="995"/>
      <c r="EKK4" s="995"/>
      <c r="EKL4" s="995"/>
      <c r="EKM4" s="995"/>
      <c r="EKN4" s="995"/>
      <c r="EKO4" s="995"/>
      <c r="EKP4" s="995"/>
      <c r="EKQ4" s="995"/>
      <c r="EKR4" s="995"/>
      <c r="EKS4" s="995"/>
      <c r="EKT4" s="995"/>
      <c r="EKU4" s="995"/>
      <c r="EKV4" s="995"/>
      <c r="EKW4" s="995"/>
      <c r="EKX4" s="995"/>
      <c r="EKY4" s="995"/>
      <c r="EKZ4" s="995"/>
      <c r="ELA4" s="995"/>
      <c r="ELB4" s="995"/>
      <c r="ELC4" s="995"/>
      <c r="ELD4" s="995"/>
      <c r="ELE4" s="995"/>
      <c r="ELF4" s="995"/>
      <c r="ELG4" s="995"/>
      <c r="ELH4" s="995"/>
      <c r="ELI4" s="995"/>
      <c r="ELJ4" s="995"/>
      <c r="ELK4" s="995"/>
      <c r="ELL4" s="995"/>
      <c r="ELM4" s="995"/>
      <c r="ELN4" s="995"/>
      <c r="ELO4" s="995"/>
      <c r="ELP4" s="995"/>
      <c r="ELQ4" s="995"/>
      <c r="ELR4" s="995"/>
      <c r="ELS4" s="995"/>
      <c r="ELT4" s="995"/>
      <c r="ELU4" s="995"/>
      <c r="ELV4" s="995"/>
      <c r="ELW4" s="995"/>
      <c r="ELX4" s="995"/>
      <c r="ELY4" s="995"/>
      <c r="ELZ4" s="995"/>
      <c r="EMA4" s="995"/>
      <c r="EMB4" s="995"/>
      <c r="EMC4" s="995"/>
      <c r="EMD4" s="995"/>
      <c r="EME4" s="995"/>
      <c r="EMF4" s="995"/>
      <c r="EMG4" s="995"/>
      <c r="EMH4" s="995"/>
      <c r="EMI4" s="995"/>
      <c r="EMJ4" s="995"/>
      <c r="EMK4" s="995"/>
      <c r="EML4" s="995"/>
      <c r="EMM4" s="995"/>
      <c r="EMN4" s="995"/>
      <c r="EMO4" s="995"/>
      <c r="EMP4" s="995"/>
      <c r="EMQ4" s="995"/>
      <c r="EMR4" s="995"/>
      <c r="EMS4" s="995"/>
      <c r="EMT4" s="995"/>
      <c r="EMU4" s="995"/>
      <c r="EMV4" s="995"/>
      <c r="EMW4" s="995"/>
      <c r="EMX4" s="995"/>
      <c r="EMY4" s="995"/>
      <c r="EMZ4" s="995"/>
      <c r="ENA4" s="995"/>
      <c r="ENB4" s="995"/>
      <c r="ENC4" s="995"/>
      <c r="END4" s="995"/>
      <c r="ENE4" s="995"/>
      <c r="ENF4" s="995"/>
      <c r="ENG4" s="995"/>
      <c r="ENH4" s="995"/>
      <c r="ENI4" s="995"/>
      <c r="ENJ4" s="995"/>
      <c r="ENK4" s="995"/>
      <c r="ENL4" s="995"/>
      <c r="ENM4" s="995"/>
      <c r="ENN4" s="995"/>
      <c r="ENO4" s="995"/>
      <c r="ENP4" s="995"/>
      <c r="ENQ4" s="995"/>
      <c r="ENR4" s="995"/>
      <c r="ENS4" s="995"/>
      <c r="ENT4" s="995"/>
      <c r="ENU4" s="995"/>
      <c r="ENV4" s="995"/>
      <c r="ENW4" s="995"/>
      <c r="ENX4" s="995"/>
      <c r="ENY4" s="995"/>
      <c r="ENZ4" s="995"/>
      <c r="EOA4" s="995"/>
      <c r="EOB4" s="995"/>
      <c r="EOC4" s="995"/>
      <c r="EOD4" s="995"/>
      <c r="EOE4" s="995"/>
      <c r="EOF4" s="995"/>
      <c r="EOG4" s="995"/>
      <c r="EOH4" s="995"/>
      <c r="EOI4" s="995"/>
      <c r="EOJ4" s="995"/>
      <c r="EOK4" s="995"/>
      <c r="EOL4" s="995"/>
      <c r="EOM4" s="995"/>
      <c r="EON4" s="995"/>
      <c r="EOO4" s="995"/>
      <c r="EOP4" s="995"/>
      <c r="EOQ4" s="995"/>
      <c r="EOR4" s="995"/>
      <c r="EOS4" s="995"/>
      <c r="EOT4" s="995"/>
      <c r="EOU4" s="995"/>
      <c r="EOV4" s="995"/>
      <c r="EOW4" s="995"/>
      <c r="EOX4" s="995"/>
      <c r="EOY4" s="995"/>
      <c r="EOZ4" s="995"/>
      <c r="EPA4" s="995"/>
      <c r="EPB4" s="995"/>
      <c r="EPC4" s="995"/>
      <c r="EPD4" s="995"/>
      <c r="EPE4" s="995"/>
      <c r="EPF4" s="995"/>
      <c r="EPG4" s="995"/>
      <c r="EPH4" s="995"/>
      <c r="EPI4" s="995"/>
      <c r="EPJ4" s="995"/>
      <c r="EPK4" s="995"/>
      <c r="EPL4" s="995"/>
      <c r="EPM4" s="995"/>
      <c r="EPN4" s="995"/>
      <c r="EPO4" s="995"/>
      <c r="EPP4" s="995"/>
      <c r="EPQ4" s="995"/>
      <c r="EPR4" s="995"/>
      <c r="EPS4" s="995"/>
      <c r="EPT4" s="995"/>
      <c r="EPU4" s="995"/>
      <c r="EPV4" s="995"/>
      <c r="EPW4" s="995"/>
      <c r="EPX4" s="995"/>
      <c r="EPY4" s="995"/>
      <c r="EPZ4" s="995"/>
      <c r="EQA4" s="995"/>
      <c r="EQB4" s="995"/>
      <c r="EQC4" s="995"/>
      <c r="EQD4" s="995"/>
      <c r="EQE4" s="995"/>
      <c r="EQF4" s="995"/>
      <c r="EQG4" s="995"/>
      <c r="EQH4" s="995"/>
      <c r="EQI4" s="995"/>
      <c r="EQJ4" s="995"/>
      <c r="EQK4" s="995"/>
      <c r="EQL4" s="995"/>
      <c r="EQM4" s="995"/>
      <c r="EQN4" s="995"/>
      <c r="EQO4" s="995"/>
      <c r="EQP4" s="995"/>
      <c r="EQQ4" s="995"/>
      <c r="EQR4" s="995"/>
      <c r="EQS4" s="995"/>
      <c r="EQT4" s="995"/>
      <c r="EQU4" s="995"/>
      <c r="EQV4" s="995"/>
      <c r="EQW4" s="995"/>
      <c r="EQX4" s="995"/>
      <c r="EQY4" s="995"/>
      <c r="EQZ4" s="995"/>
      <c r="ERA4" s="995"/>
      <c r="ERB4" s="995"/>
      <c r="ERC4" s="995"/>
      <c r="ERD4" s="995"/>
      <c r="ERE4" s="995"/>
      <c r="ERF4" s="995"/>
      <c r="ERG4" s="995"/>
      <c r="ERH4" s="995"/>
      <c r="ERI4" s="995"/>
      <c r="ERJ4" s="995"/>
      <c r="ERK4" s="995"/>
      <c r="ERL4" s="995"/>
      <c r="ERM4" s="995"/>
      <c r="ERN4" s="995"/>
      <c r="ERO4" s="995"/>
      <c r="ERP4" s="995"/>
      <c r="ERQ4" s="995"/>
      <c r="ERR4" s="995"/>
      <c r="ERS4" s="995"/>
      <c r="ERT4" s="995"/>
      <c r="ERU4" s="995"/>
      <c r="ERV4" s="995"/>
      <c r="ERW4" s="995"/>
      <c r="ERX4" s="995"/>
      <c r="ERY4" s="995"/>
      <c r="ERZ4" s="995"/>
      <c r="ESA4" s="995"/>
      <c r="ESB4" s="995"/>
      <c r="ESC4" s="995"/>
      <c r="ESD4" s="995"/>
      <c r="ESE4" s="995"/>
      <c r="ESF4" s="995"/>
      <c r="ESG4" s="995"/>
      <c r="ESH4" s="995"/>
      <c r="ESI4" s="995"/>
      <c r="ESJ4" s="995"/>
      <c r="ESK4" s="995"/>
      <c r="ESL4" s="995"/>
      <c r="ESM4" s="995"/>
      <c r="ESN4" s="995"/>
      <c r="ESO4" s="995"/>
      <c r="ESP4" s="995"/>
      <c r="ESQ4" s="995"/>
      <c r="ESR4" s="995"/>
      <c r="ESS4" s="995"/>
      <c r="EST4" s="995"/>
      <c r="ESU4" s="995"/>
      <c r="ESV4" s="995"/>
      <c r="ESW4" s="995"/>
      <c r="ESX4" s="995"/>
      <c r="ESY4" s="995"/>
      <c r="ESZ4" s="995"/>
      <c r="ETA4" s="995"/>
      <c r="ETB4" s="995"/>
      <c r="ETC4" s="995"/>
      <c r="ETD4" s="995"/>
      <c r="ETE4" s="995"/>
      <c r="ETF4" s="995"/>
      <c r="ETG4" s="995"/>
      <c r="ETH4" s="995"/>
      <c r="ETI4" s="995"/>
      <c r="ETJ4" s="995"/>
      <c r="ETK4" s="995"/>
      <c r="ETL4" s="995"/>
      <c r="ETM4" s="995"/>
      <c r="ETN4" s="995"/>
      <c r="ETO4" s="995"/>
      <c r="ETP4" s="995"/>
      <c r="ETQ4" s="995"/>
      <c r="ETR4" s="995"/>
      <c r="ETS4" s="995"/>
      <c r="ETT4" s="995"/>
      <c r="ETU4" s="995"/>
      <c r="ETV4" s="995"/>
      <c r="ETW4" s="995"/>
      <c r="ETX4" s="995"/>
      <c r="ETY4" s="995"/>
      <c r="ETZ4" s="995"/>
      <c r="EUA4" s="995"/>
      <c r="EUB4" s="995"/>
      <c r="EUC4" s="995"/>
      <c r="EUD4" s="995"/>
      <c r="EUE4" s="995"/>
      <c r="EUF4" s="995"/>
      <c r="EUG4" s="995"/>
      <c r="EUH4" s="995"/>
      <c r="EUI4" s="995"/>
      <c r="EUJ4" s="995"/>
      <c r="EUK4" s="995"/>
      <c r="EUL4" s="995"/>
      <c r="EUM4" s="995"/>
      <c r="EUN4" s="995"/>
      <c r="EUO4" s="995"/>
      <c r="EUP4" s="995"/>
      <c r="EUQ4" s="995"/>
      <c r="EUR4" s="995"/>
      <c r="EUS4" s="995"/>
      <c r="EUT4" s="995"/>
      <c r="EUU4" s="995"/>
      <c r="EUV4" s="995"/>
      <c r="EUW4" s="995"/>
      <c r="EUX4" s="995"/>
      <c r="EUY4" s="995"/>
      <c r="EUZ4" s="995"/>
      <c r="EVA4" s="995"/>
      <c r="EVB4" s="995"/>
      <c r="EVC4" s="995"/>
      <c r="EVD4" s="995"/>
      <c r="EVE4" s="995"/>
      <c r="EVF4" s="995"/>
      <c r="EVG4" s="995"/>
      <c r="EVH4" s="995"/>
      <c r="EVI4" s="995"/>
      <c r="EVJ4" s="995"/>
      <c r="EVK4" s="995"/>
      <c r="EVL4" s="995"/>
      <c r="EVM4" s="995"/>
      <c r="EVN4" s="995"/>
      <c r="EVO4" s="995"/>
      <c r="EVP4" s="995"/>
      <c r="EVQ4" s="995"/>
      <c r="EVR4" s="995"/>
      <c r="EVS4" s="995"/>
      <c r="EVT4" s="995"/>
      <c r="EVU4" s="995"/>
      <c r="EVV4" s="995"/>
      <c r="EVW4" s="995"/>
      <c r="EVX4" s="995"/>
      <c r="EVY4" s="995"/>
      <c r="EVZ4" s="995"/>
      <c r="EWA4" s="995"/>
      <c r="EWB4" s="995"/>
      <c r="EWC4" s="995"/>
      <c r="EWD4" s="995"/>
      <c r="EWE4" s="995"/>
      <c r="EWF4" s="995"/>
      <c r="EWG4" s="995"/>
      <c r="EWH4" s="995"/>
      <c r="EWI4" s="995"/>
      <c r="EWJ4" s="995"/>
      <c r="EWK4" s="995"/>
      <c r="EWL4" s="995"/>
      <c r="EWM4" s="995"/>
      <c r="EWN4" s="995"/>
      <c r="EWO4" s="995"/>
      <c r="EWP4" s="995"/>
      <c r="EWQ4" s="995"/>
      <c r="EWR4" s="995"/>
      <c r="EWS4" s="995"/>
      <c r="EWT4" s="995"/>
      <c r="EWU4" s="995"/>
      <c r="EWV4" s="995"/>
      <c r="EWW4" s="995"/>
      <c r="EWX4" s="995"/>
      <c r="EWY4" s="995"/>
      <c r="EWZ4" s="995"/>
      <c r="EXA4" s="995"/>
      <c r="EXB4" s="995"/>
      <c r="EXC4" s="995"/>
      <c r="EXD4" s="995"/>
      <c r="EXE4" s="995"/>
      <c r="EXF4" s="995"/>
      <c r="EXG4" s="995"/>
      <c r="EXH4" s="995"/>
      <c r="EXI4" s="995"/>
      <c r="EXJ4" s="995"/>
      <c r="EXK4" s="995"/>
      <c r="EXL4" s="995"/>
      <c r="EXM4" s="995"/>
      <c r="EXN4" s="995"/>
      <c r="EXO4" s="995"/>
      <c r="EXP4" s="995"/>
      <c r="EXQ4" s="995"/>
      <c r="EXR4" s="995"/>
      <c r="EXS4" s="995"/>
      <c r="EXT4" s="995"/>
      <c r="EXU4" s="995"/>
      <c r="EXV4" s="995"/>
      <c r="EXW4" s="995"/>
      <c r="EXX4" s="995"/>
      <c r="EXY4" s="995"/>
      <c r="EXZ4" s="995"/>
      <c r="EYA4" s="995"/>
      <c r="EYB4" s="995"/>
      <c r="EYC4" s="995"/>
      <c r="EYD4" s="995"/>
      <c r="EYE4" s="995"/>
      <c r="EYF4" s="995"/>
      <c r="EYG4" s="995"/>
      <c r="EYH4" s="995"/>
      <c r="EYI4" s="995"/>
      <c r="EYJ4" s="995"/>
      <c r="EYK4" s="995"/>
      <c r="EYL4" s="995"/>
      <c r="EYM4" s="995"/>
      <c r="EYN4" s="995"/>
      <c r="EYO4" s="995"/>
      <c r="EYP4" s="995"/>
      <c r="EYQ4" s="995"/>
      <c r="EYR4" s="995"/>
      <c r="EYS4" s="995"/>
      <c r="EYT4" s="995"/>
      <c r="EYU4" s="995"/>
      <c r="EYV4" s="995"/>
      <c r="EYW4" s="995"/>
      <c r="EYX4" s="995"/>
      <c r="EYY4" s="995"/>
      <c r="EYZ4" s="995"/>
      <c r="EZA4" s="995"/>
      <c r="EZB4" s="995"/>
      <c r="EZC4" s="995"/>
      <c r="EZD4" s="995"/>
      <c r="EZE4" s="995"/>
      <c r="EZF4" s="995"/>
      <c r="EZG4" s="995"/>
      <c r="EZH4" s="995"/>
      <c r="EZI4" s="995"/>
      <c r="EZJ4" s="995"/>
      <c r="EZK4" s="995"/>
      <c r="EZL4" s="995"/>
      <c r="EZM4" s="995"/>
      <c r="EZN4" s="995"/>
      <c r="EZO4" s="995"/>
      <c r="EZP4" s="995"/>
      <c r="EZQ4" s="995"/>
      <c r="EZR4" s="995"/>
      <c r="EZS4" s="995"/>
      <c r="EZT4" s="995"/>
      <c r="EZU4" s="995"/>
      <c r="EZV4" s="995"/>
      <c r="EZW4" s="995"/>
      <c r="EZX4" s="995"/>
      <c r="EZY4" s="995"/>
      <c r="EZZ4" s="995"/>
      <c r="FAA4" s="995"/>
      <c r="FAB4" s="995"/>
      <c r="FAC4" s="995"/>
      <c r="FAD4" s="995"/>
      <c r="FAE4" s="995"/>
      <c r="FAF4" s="995"/>
      <c r="FAG4" s="995"/>
      <c r="FAH4" s="995"/>
      <c r="FAI4" s="995"/>
      <c r="FAJ4" s="995"/>
      <c r="FAK4" s="995"/>
      <c r="FAL4" s="995"/>
      <c r="FAM4" s="995"/>
      <c r="FAN4" s="995"/>
      <c r="FAO4" s="995"/>
      <c r="FAP4" s="995"/>
      <c r="FAQ4" s="995"/>
      <c r="FAR4" s="995"/>
      <c r="FAS4" s="995"/>
      <c r="FAT4" s="995"/>
      <c r="FAU4" s="995"/>
      <c r="FAV4" s="995"/>
      <c r="FAW4" s="995"/>
      <c r="FAX4" s="995"/>
      <c r="FAY4" s="995"/>
      <c r="FAZ4" s="995"/>
      <c r="FBA4" s="995"/>
      <c r="FBB4" s="995"/>
      <c r="FBC4" s="995"/>
      <c r="FBD4" s="995"/>
      <c r="FBE4" s="995"/>
      <c r="FBF4" s="995"/>
      <c r="FBG4" s="995"/>
      <c r="FBH4" s="995"/>
      <c r="FBI4" s="995"/>
      <c r="FBJ4" s="995"/>
      <c r="FBK4" s="995"/>
      <c r="FBL4" s="995"/>
      <c r="FBM4" s="995"/>
      <c r="FBN4" s="995"/>
      <c r="FBO4" s="995"/>
      <c r="FBP4" s="995"/>
      <c r="FBQ4" s="995"/>
      <c r="FBR4" s="995"/>
      <c r="FBS4" s="995"/>
      <c r="FBT4" s="995"/>
      <c r="FBU4" s="995"/>
      <c r="FBV4" s="995"/>
      <c r="FBW4" s="995"/>
      <c r="FBX4" s="995"/>
      <c r="FBY4" s="995"/>
      <c r="FBZ4" s="995"/>
      <c r="FCA4" s="995"/>
      <c r="FCB4" s="995"/>
      <c r="FCC4" s="995"/>
      <c r="FCD4" s="995"/>
      <c r="FCE4" s="995"/>
      <c r="FCF4" s="995"/>
      <c r="FCG4" s="995"/>
      <c r="FCH4" s="995"/>
      <c r="FCI4" s="995"/>
      <c r="FCJ4" s="995"/>
      <c r="FCK4" s="995"/>
      <c r="FCL4" s="995"/>
      <c r="FCM4" s="995"/>
      <c r="FCN4" s="995"/>
      <c r="FCO4" s="995"/>
      <c r="FCP4" s="995"/>
      <c r="FCQ4" s="995"/>
      <c r="FCR4" s="995"/>
      <c r="FCS4" s="995"/>
      <c r="FCT4" s="995"/>
      <c r="FCU4" s="995"/>
      <c r="FCV4" s="995"/>
      <c r="FCW4" s="995"/>
      <c r="FCX4" s="995"/>
      <c r="FCY4" s="995"/>
      <c r="FCZ4" s="995"/>
      <c r="FDA4" s="995"/>
      <c r="FDB4" s="995"/>
      <c r="FDC4" s="995"/>
      <c r="FDD4" s="995"/>
      <c r="FDE4" s="995"/>
      <c r="FDF4" s="995"/>
      <c r="FDG4" s="995"/>
      <c r="FDH4" s="995"/>
      <c r="FDI4" s="995"/>
      <c r="FDJ4" s="995"/>
      <c r="FDK4" s="995"/>
      <c r="FDL4" s="995"/>
      <c r="FDM4" s="995"/>
      <c r="FDN4" s="995"/>
      <c r="FDO4" s="995"/>
      <c r="FDP4" s="995"/>
      <c r="FDQ4" s="995"/>
      <c r="FDR4" s="995"/>
      <c r="FDS4" s="995"/>
      <c r="FDT4" s="995"/>
      <c r="FDU4" s="995"/>
      <c r="FDV4" s="995"/>
      <c r="FDW4" s="995"/>
      <c r="FDX4" s="995"/>
      <c r="FDY4" s="995"/>
      <c r="FDZ4" s="995"/>
      <c r="FEA4" s="995"/>
      <c r="FEB4" s="995"/>
      <c r="FEC4" s="995"/>
      <c r="FED4" s="995"/>
      <c r="FEE4" s="995"/>
      <c r="FEF4" s="995"/>
      <c r="FEG4" s="995"/>
      <c r="FEH4" s="995"/>
      <c r="FEI4" s="995"/>
      <c r="FEJ4" s="995"/>
      <c r="FEK4" s="995"/>
      <c r="FEL4" s="995"/>
      <c r="FEM4" s="995"/>
      <c r="FEN4" s="995"/>
      <c r="FEO4" s="995"/>
      <c r="FEP4" s="995"/>
      <c r="FEQ4" s="995"/>
      <c r="FER4" s="995"/>
      <c r="FES4" s="995"/>
      <c r="FET4" s="995"/>
      <c r="FEU4" s="995"/>
      <c r="FEV4" s="995"/>
      <c r="FEW4" s="995"/>
      <c r="FEX4" s="995"/>
      <c r="FEY4" s="995"/>
      <c r="FEZ4" s="995"/>
      <c r="FFA4" s="995"/>
      <c r="FFB4" s="995"/>
      <c r="FFC4" s="995"/>
      <c r="FFD4" s="995"/>
      <c r="FFE4" s="995"/>
      <c r="FFF4" s="995"/>
      <c r="FFG4" s="995"/>
      <c r="FFH4" s="995"/>
      <c r="FFI4" s="995"/>
      <c r="FFJ4" s="995"/>
      <c r="FFK4" s="995"/>
      <c r="FFL4" s="995"/>
      <c r="FFM4" s="995"/>
      <c r="FFN4" s="995"/>
      <c r="FFO4" s="995"/>
      <c r="FFP4" s="995"/>
      <c r="FFQ4" s="995"/>
      <c r="FFR4" s="995"/>
      <c r="FFS4" s="995"/>
      <c r="FFT4" s="995"/>
      <c r="FFU4" s="995"/>
      <c r="FFV4" s="995"/>
      <c r="FFW4" s="995"/>
      <c r="FFX4" s="995"/>
      <c r="FFY4" s="995"/>
      <c r="FFZ4" s="995"/>
      <c r="FGA4" s="995"/>
      <c r="FGB4" s="995"/>
      <c r="FGC4" s="995"/>
      <c r="FGD4" s="995"/>
      <c r="FGE4" s="995"/>
      <c r="FGF4" s="995"/>
      <c r="FGG4" s="995"/>
      <c r="FGH4" s="995"/>
      <c r="FGI4" s="995"/>
      <c r="FGJ4" s="995"/>
      <c r="FGK4" s="995"/>
      <c r="FGL4" s="995"/>
      <c r="FGM4" s="995"/>
      <c r="FGN4" s="995"/>
      <c r="FGO4" s="995"/>
      <c r="FGP4" s="995"/>
      <c r="FGQ4" s="995"/>
      <c r="FGR4" s="995"/>
      <c r="FGS4" s="995"/>
      <c r="FGT4" s="995"/>
      <c r="FGU4" s="995"/>
      <c r="FGV4" s="995"/>
      <c r="FGW4" s="995"/>
      <c r="FGX4" s="995"/>
      <c r="FGY4" s="995"/>
      <c r="FGZ4" s="995"/>
      <c r="FHA4" s="995"/>
      <c r="FHB4" s="995"/>
      <c r="FHC4" s="995"/>
      <c r="FHD4" s="995"/>
      <c r="FHE4" s="995"/>
      <c r="FHF4" s="995"/>
      <c r="FHG4" s="995"/>
      <c r="FHH4" s="995"/>
      <c r="FHI4" s="995"/>
      <c r="FHJ4" s="995"/>
      <c r="FHK4" s="995"/>
      <c r="FHL4" s="995"/>
      <c r="FHM4" s="995"/>
      <c r="FHN4" s="995"/>
      <c r="FHO4" s="995"/>
      <c r="FHP4" s="995"/>
      <c r="FHQ4" s="995"/>
      <c r="FHR4" s="995"/>
      <c r="FHS4" s="995"/>
      <c r="FHT4" s="995"/>
      <c r="FHU4" s="995"/>
      <c r="FHV4" s="995"/>
      <c r="FHW4" s="995"/>
      <c r="FHX4" s="995"/>
      <c r="FHY4" s="995"/>
      <c r="FHZ4" s="995"/>
      <c r="FIA4" s="995"/>
      <c r="FIB4" s="995"/>
      <c r="FIC4" s="995"/>
      <c r="FID4" s="995"/>
      <c r="FIE4" s="995"/>
      <c r="FIF4" s="995"/>
      <c r="FIG4" s="995"/>
      <c r="FIH4" s="995"/>
      <c r="FII4" s="995"/>
      <c r="FIJ4" s="995"/>
      <c r="FIK4" s="995"/>
      <c r="FIL4" s="995"/>
      <c r="FIM4" s="995"/>
      <c r="FIN4" s="995"/>
      <c r="FIO4" s="995"/>
      <c r="FIP4" s="995"/>
      <c r="FIQ4" s="995"/>
      <c r="FIR4" s="995"/>
      <c r="FIS4" s="995"/>
      <c r="FIT4" s="995"/>
      <c r="FIU4" s="995"/>
      <c r="FIV4" s="995"/>
      <c r="FIW4" s="995"/>
      <c r="FIX4" s="995"/>
      <c r="FIY4" s="995"/>
      <c r="FIZ4" s="995"/>
      <c r="FJA4" s="995"/>
      <c r="FJB4" s="995"/>
      <c r="FJC4" s="995"/>
      <c r="FJD4" s="995"/>
      <c r="FJE4" s="995"/>
      <c r="FJF4" s="995"/>
      <c r="FJG4" s="995"/>
      <c r="FJH4" s="995"/>
      <c r="FJI4" s="995"/>
      <c r="FJJ4" s="995"/>
      <c r="FJK4" s="995"/>
      <c r="FJL4" s="995"/>
      <c r="FJM4" s="995"/>
      <c r="FJN4" s="995"/>
      <c r="FJO4" s="995"/>
      <c r="FJP4" s="995"/>
      <c r="FJQ4" s="995"/>
      <c r="FJR4" s="995"/>
      <c r="FJS4" s="995"/>
      <c r="FJT4" s="995"/>
      <c r="FJU4" s="995"/>
      <c r="FJV4" s="995"/>
      <c r="FJW4" s="995"/>
      <c r="FJX4" s="995"/>
      <c r="FJY4" s="995"/>
      <c r="FJZ4" s="995"/>
      <c r="FKA4" s="995"/>
      <c r="FKB4" s="995"/>
      <c r="FKC4" s="995"/>
      <c r="FKD4" s="995"/>
      <c r="FKE4" s="995"/>
      <c r="FKF4" s="995"/>
      <c r="FKG4" s="995"/>
      <c r="FKH4" s="995"/>
      <c r="FKI4" s="995"/>
      <c r="FKJ4" s="995"/>
      <c r="FKK4" s="995"/>
      <c r="FKL4" s="995"/>
      <c r="FKM4" s="995"/>
      <c r="FKN4" s="995"/>
      <c r="FKO4" s="995"/>
      <c r="FKP4" s="995"/>
      <c r="FKQ4" s="995"/>
      <c r="FKR4" s="995"/>
      <c r="FKS4" s="995"/>
      <c r="FKT4" s="995"/>
      <c r="FKU4" s="995"/>
      <c r="FKV4" s="995"/>
      <c r="FKW4" s="995"/>
      <c r="FKX4" s="995"/>
      <c r="FKY4" s="995"/>
      <c r="FKZ4" s="995"/>
      <c r="FLA4" s="995"/>
      <c r="FLB4" s="995"/>
      <c r="FLC4" s="995"/>
      <c r="FLD4" s="995"/>
      <c r="FLE4" s="995"/>
      <c r="FLF4" s="995"/>
      <c r="FLG4" s="995"/>
      <c r="FLH4" s="995"/>
      <c r="FLI4" s="995"/>
      <c r="FLJ4" s="995"/>
      <c r="FLK4" s="995"/>
      <c r="FLL4" s="995"/>
      <c r="FLM4" s="995"/>
      <c r="FLN4" s="995"/>
      <c r="FLO4" s="995"/>
      <c r="FLP4" s="995"/>
      <c r="FLQ4" s="995"/>
      <c r="FLR4" s="995"/>
      <c r="FLS4" s="995"/>
      <c r="FLT4" s="995"/>
      <c r="FLU4" s="995"/>
      <c r="FLV4" s="995"/>
      <c r="FLW4" s="995"/>
      <c r="FLX4" s="995"/>
      <c r="FLY4" s="995"/>
      <c r="FLZ4" s="995"/>
      <c r="FMA4" s="995"/>
      <c r="FMB4" s="995"/>
      <c r="FMC4" s="995"/>
      <c r="FMD4" s="995"/>
      <c r="FME4" s="995"/>
      <c r="FMF4" s="995"/>
      <c r="FMG4" s="995"/>
      <c r="FMH4" s="995"/>
      <c r="FMI4" s="995"/>
      <c r="FMJ4" s="995"/>
      <c r="FMK4" s="995"/>
      <c r="FML4" s="995"/>
      <c r="FMM4" s="995"/>
      <c r="FMN4" s="995"/>
      <c r="FMO4" s="995"/>
      <c r="FMP4" s="995"/>
      <c r="FMQ4" s="995"/>
      <c r="FMR4" s="995"/>
      <c r="FMS4" s="995"/>
      <c r="FMT4" s="995"/>
      <c r="FMU4" s="995"/>
      <c r="FMV4" s="995"/>
      <c r="FMW4" s="995"/>
      <c r="FMX4" s="995"/>
      <c r="FMY4" s="995"/>
      <c r="FMZ4" s="995"/>
      <c r="FNA4" s="995"/>
      <c r="FNB4" s="995"/>
      <c r="FNC4" s="995"/>
      <c r="FND4" s="995"/>
      <c r="FNE4" s="995"/>
      <c r="FNF4" s="995"/>
      <c r="FNG4" s="995"/>
      <c r="FNH4" s="995"/>
      <c r="FNI4" s="995"/>
      <c r="FNJ4" s="995"/>
      <c r="FNK4" s="995"/>
      <c r="FNL4" s="995"/>
      <c r="FNM4" s="995"/>
      <c r="FNN4" s="995"/>
      <c r="FNO4" s="995"/>
      <c r="FNP4" s="995"/>
      <c r="FNQ4" s="995"/>
      <c r="FNR4" s="995"/>
      <c r="FNS4" s="995"/>
      <c r="FNT4" s="995"/>
      <c r="FNU4" s="995"/>
      <c r="FNV4" s="995"/>
      <c r="FNW4" s="995"/>
      <c r="FNX4" s="995"/>
      <c r="FNY4" s="995"/>
      <c r="FNZ4" s="995"/>
      <c r="FOA4" s="995"/>
      <c r="FOB4" s="995"/>
      <c r="FOC4" s="995"/>
      <c r="FOD4" s="995"/>
      <c r="FOE4" s="995"/>
      <c r="FOF4" s="995"/>
      <c r="FOG4" s="995"/>
      <c r="FOH4" s="995"/>
      <c r="FOI4" s="995"/>
      <c r="FOJ4" s="995"/>
      <c r="FOK4" s="995"/>
      <c r="FOL4" s="995"/>
      <c r="FOM4" s="995"/>
      <c r="FON4" s="995"/>
      <c r="FOO4" s="995"/>
      <c r="FOP4" s="995"/>
      <c r="FOQ4" s="995"/>
      <c r="FOR4" s="995"/>
      <c r="FOS4" s="995"/>
      <c r="FOT4" s="995"/>
      <c r="FOU4" s="995"/>
      <c r="FOV4" s="995"/>
      <c r="FOW4" s="995"/>
      <c r="FOX4" s="995"/>
      <c r="FOY4" s="995"/>
      <c r="FOZ4" s="995"/>
      <c r="FPA4" s="995"/>
      <c r="FPB4" s="995"/>
      <c r="FPC4" s="995"/>
      <c r="FPD4" s="995"/>
      <c r="FPE4" s="995"/>
      <c r="FPF4" s="995"/>
      <c r="FPG4" s="995"/>
      <c r="FPH4" s="995"/>
      <c r="FPI4" s="995"/>
      <c r="FPJ4" s="995"/>
      <c r="FPK4" s="995"/>
      <c r="FPL4" s="995"/>
      <c r="FPM4" s="995"/>
      <c r="FPN4" s="995"/>
      <c r="FPO4" s="995"/>
      <c r="FPP4" s="995"/>
      <c r="FPQ4" s="995"/>
      <c r="FPR4" s="995"/>
      <c r="FPS4" s="995"/>
      <c r="FPT4" s="995"/>
      <c r="FPU4" s="995"/>
      <c r="FPV4" s="995"/>
      <c r="FPW4" s="995"/>
      <c r="FPX4" s="995"/>
      <c r="FPY4" s="995"/>
      <c r="FPZ4" s="995"/>
      <c r="FQA4" s="995"/>
      <c r="FQB4" s="995"/>
      <c r="FQC4" s="995"/>
      <c r="FQD4" s="995"/>
      <c r="FQE4" s="995"/>
      <c r="FQF4" s="995"/>
      <c r="FQG4" s="995"/>
      <c r="FQH4" s="995"/>
      <c r="FQI4" s="995"/>
      <c r="FQJ4" s="995"/>
      <c r="FQK4" s="995"/>
      <c r="FQL4" s="995"/>
      <c r="FQM4" s="995"/>
      <c r="FQN4" s="995"/>
      <c r="FQO4" s="995"/>
      <c r="FQP4" s="995"/>
      <c r="FQQ4" s="995"/>
      <c r="FQR4" s="995"/>
      <c r="FQS4" s="995"/>
      <c r="FQT4" s="995"/>
      <c r="FQU4" s="995"/>
      <c r="FQV4" s="995"/>
      <c r="FQW4" s="995"/>
      <c r="FQX4" s="995"/>
      <c r="FQY4" s="995"/>
      <c r="FQZ4" s="995"/>
      <c r="FRA4" s="995"/>
      <c r="FRB4" s="995"/>
      <c r="FRC4" s="995"/>
      <c r="FRD4" s="995"/>
      <c r="FRE4" s="995"/>
      <c r="FRF4" s="995"/>
      <c r="FRG4" s="995"/>
      <c r="FRH4" s="995"/>
      <c r="FRI4" s="995"/>
      <c r="FRJ4" s="995"/>
      <c r="FRK4" s="995"/>
      <c r="FRL4" s="995"/>
      <c r="FRM4" s="995"/>
      <c r="FRN4" s="995"/>
      <c r="FRO4" s="995"/>
      <c r="FRP4" s="995"/>
      <c r="FRQ4" s="995"/>
      <c r="FRR4" s="995"/>
      <c r="FRS4" s="995"/>
      <c r="FRT4" s="995"/>
      <c r="FRU4" s="995"/>
      <c r="FRV4" s="995"/>
      <c r="FRW4" s="995"/>
      <c r="FRX4" s="995"/>
      <c r="FRY4" s="995"/>
      <c r="FRZ4" s="995"/>
      <c r="FSA4" s="995"/>
      <c r="FSB4" s="995"/>
      <c r="FSC4" s="995"/>
      <c r="FSD4" s="995"/>
      <c r="FSE4" s="995"/>
      <c r="FSF4" s="995"/>
      <c r="FSG4" s="995"/>
      <c r="FSH4" s="995"/>
      <c r="FSI4" s="995"/>
      <c r="FSJ4" s="995"/>
      <c r="FSK4" s="995"/>
      <c r="FSL4" s="995"/>
      <c r="FSM4" s="995"/>
      <c r="FSN4" s="995"/>
      <c r="FSO4" s="995"/>
      <c r="FSP4" s="995"/>
      <c r="FSQ4" s="995"/>
      <c r="FSR4" s="995"/>
      <c r="FSS4" s="995"/>
      <c r="FST4" s="995"/>
      <c r="FSU4" s="995"/>
      <c r="FSV4" s="995"/>
      <c r="FSW4" s="995"/>
      <c r="FSX4" s="995"/>
      <c r="FSY4" s="995"/>
      <c r="FSZ4" s="995"/>
      <c r="FTA4" s="995"/>
      <c r="FTB4" s="995"/>
      <c r="FTC4" s="995"/>
      <c r="FTD4" s="995"/>
      <c r="FTE4" s="995"/>
      <c r="FTF4" s="995"/>
      <c r="FTG4" s="995"/>
      <c r="FTH4" s="995"/>
      <c r="FTI4" s="995"/>
      <c r="FTJ4" s="995"/>
      <c r="FTK4" s="995"/>
      <c r="FTL4" s="995"/>
      <c r="FTM4" s="995"/>
      <c r="FTN4" s="995"/>
      <c r="FTO4" s="995"/>
      <c r="FTP4" s="995"/>
      <c r="FTQ4" s="995"/>
      <c r="FTR4" s="995"/>
      <c r="FTS4" s="995"/>
      <c r="FTT4" s="995"/>
      <c r="FTU4" s="995"/>
      <c r="FTV4" s="995"/>
      <c r="FTW4" s="995"/>
      <c r="FTX4" s="995"/>
      <c r="FTY4" s="995"/>
      <c r="FTZ4" s="995"/>
      <c r="FUA4" s="995"/>
      <c r="FUB4" s="995"/>
      <c r="FUC4" s="995"/>
      <c r="FUD4" s="995"/>
      <c r="FUE4" s="995"/>
      <c r="FUF4" s="995"/>
      <c r="FUG4" s="995"/>
      <c r="FUH4" s="995"/>
      <c r="FUI4" s="995"/>
      <c r="FUJ4" s="995"/>
      <c r="FUK4" s="995"/>
      <c r="FUL4" s="995"/>
      <c r="FUM4" s="995"/>
      <c r="FUN4" s="995"/>
      <c r="FUO4" s="995"/>
      <c r="FUP4" s="995"/>
      <c r="FUQ4" s="995"/>
      <c r="FUR4" s="995"/>
      <c r="FUS4" s="995"/>
      <c r="FUT4" s="995"/>
      <c r="FUU4" s="995"/>
      <c r="FUV4" s="995"/>
      <c r="FUW4" s="995"/>
      <c r="FUX4" s="995"/>
      <c r="FUY4" s="995"/>
      <c r="FUZ4" s="995"/>
      <c r="FVA4" s="995"/>
      <c r="FVB4" s="995"/>
      <c r="FVC4" s="995"/>
      <c r="FVD4" s="995"/>
      <c r="FVE4" s="995"/>
      <c r="FVF4" s="995"/>
      <c r="FVG4" s="995"/>
      <c r="FVH4" s="995"/>
      <c r="FVI4" s="995"/>
      <c r="FVJ4" s="995"/>
      <c r="FVK4" s="995"/>
      <c r="FVL4" s="995"/>
      <c r="FVM4" s="995"/>
      <c r="FVN4" s="995"/>
      <c r="FVO4" s="995"/>
      <c r="FVP4" s="995"/>
      <c r="FVQ4" s="995"/>
      <c r="FVR4" s="995"/>
      <c r="FVS4" s="995"/>
      <c r="FVT4" s="995"/>
      <c r="FVU4" s="995"/>
      <c r="FVV4" s="995"/>
      <c r="FVW4" s="995"/>
      <c r="FVX4" s="995"/>
      <c r="FVY4" s="995"/>
      <c r="FVZ4" s="995"/>
      <c r="FWA4" s="995"/>
      <c r="FWB4" s="995"/>
      <c r="FWC4" s="995"/>
      <c r="FWD4" s="995"/>
      <c r="FWE4" s="995"/>
      <c r="FWF4" s="995"/>
      <c r="FWG4" s="995"/>
      <c r="FWH4" s="995"/>
      <c r="FWI4" s="995"/>
      <c r="FWJ4" s="995"/>
      <c r="FWK4" s="995"/>
      <c r="FWL4" s="995"/>
      <c r="FWM4" s="995"/>
      <c r="FWN4" s="995"/>
      <c r="FWO4" s="995"/>
      <c r="FWP4" s="995"/>
      <c r="FWQ4" s="995"/>
      <c r="FWR4" s="995"/>
      <c r="FWS4" s="995"/>
      <c r="FWT4" s="995"/>
      <c r="FWU4" s="995"/>
      <c r="FWV4" s="995"/>
      <c r="FWW4" s="995"/>
      <c r="FWX4" s="995"/>
      <c r="FWY4" s="995"/>
      <c r="FWZ4" s="995"/>
      <c r="FXA4" s="995"/>
      <c r="FXB4" s="995"/>
      <c r="FXC4" s="995"/>
      <c r="FXD4" s="995"/>
      <c r="FXE4" s="995"/>
      <c r="FXF4" s="995"/>
      <c r="FXG4" s="995"/>
      <c r="FXH4" s="995"/>
      <c r="FXI4" s="995"/>
      <c r="FXJ4" s="995"/>
      <c r="FXK4" s="995"/>
      <c r="FXL4" s="995"/>
      <c r="FXM4" s="995"/>
      <c r="FXN4" s="995"/>
      <c r="FXO4" s="995"/>
      <c r="FXP4" s="995"/>
      <c r="FXQ4" s="995"/>
      <c r="FXR4" s="995"/>
      <c r="FXS4" s="995"/>
      <c r="FXT4" s="995"/>
      <c r="FXU4" s="995"/>
      <c r="FXV4" s="995"/>
      <c r="FXW4" s="995"/>
      <c r="FXX4" s="995"/>
      <c r="FXY4" s="995"/>
      <c r="FXZ4" s="995"/>
      <c r="FYA4" s="995"/>
      <c r="FYB4" s="995"/>
      <c r="FYC4" s="995"/>
      <c r="FYD4" s="995"/>
      <c r="FYE4" s="995"/>
      <c r="FYF4" s="995"/>
      <c r="FYG4" s="995"/>
      <c r="FYH4" s="995"/>
      <c r="FYI4" s="995"/>
      <c r="FYJ4" s="995"/>
      <c r="FYK4" s="995"/>
      <c r="FYL4" s="995"/>
      <c r="FYM4" s="995"/>
      <c r="FYN4" s="995"/>
      <c r="FYO4" s="995"/>
      <c r="FYP4" s="995"/>
      <c r="FYQ4" s="995"/>
      <c r="FYR4" s="995"/>
      <c r="FYS4" s="995"/>
      <c r="FYT4" s="995"/>
      <c r="FYU4" s="995"/>
      <c r="FYV4" s="995"/>
      <c r="FYW4" s="995"/>
      <c r="FYX4" s="995"/>
      <c r="FYY4" s="995"/>
      <c r="FYZ4" s="995"/>
      <c r="FZA4" s="995"/>
      <c r="FZB4" s="995"/>
      <c r="FZC4" s="995"/>
      <c r="FZD4" s="995"/>
      <c r="FZE4" s="995"/>
      <c r="FZF4" s="995"/>
      <c r="FZG4" s="995"/>
      <c r="FZH4" s="995"/>
      <c r="FZI4" s="995"/>
      <c r="FZJ4" s="995"/>
      <c r="FZK4" s="995"/>
      <c r="FZL4" s="995"/>
      <c r="FZM4" s="995"/>
      <c r="FZN4" s="995"/>
      <c r="FZO4" s="995"/>
      <c r="FZP4" s="995"/>
      <c r="FZQ4" s="995"/>
      <c r="FZR4" s="995"/>
      <c r="FZS4" s="995"/>
      <c r="FZT4" s="995"/>
      <c r="FZU4" s="995"/>
      <c r="FZV4" s="995"/>
      <c r="FZW4" s="995"/>
      <c r="FZX4" s="995"/>
      <c r="FZY4" s="995"/>
      <c r="FZZ4" s="995"/>
      <c r="GAA4" s="995"/>
      <c r="GAB4" s="995"/>
      <c r="GAC4" s="995"/>
      <c r="GAD4" s="995"/>
      <c r="GAE4" s="995"/>
      <c r="GAF4" s="995"/>
      <c r="GAG4" s="995"/>
      <c r="GAH4" s="995"/>
      <c r="GAI4" s="995"/>
      <c r="GAJ4" s="995"/>
      <c r="GAK4" s="995"/>
      <c r="GAL4" s="995"/>
      <c r="GAM4" s="995"/>
      <c r="GAN4" s="995"/>
      <c r="GAO4" s="995"/>
      <c r="GAP4" s="995"/>
      <c r="GAQ4" s="995"/>
      <c r="GAR4" s="995"/>
      <c r="GAS4" s="995"/>
      <c r="GAT4" s="995"/>
      <c r="GAU4" s="995"/>
      <c r="GAV4" s="995"/>
      <c r="GAW4" s="995"/>
      <c r="GAX4" s="995"/>
      <c r="GAY4" s="995"/>
      <c r="GAZ4" s="995"/>
      <c r="GBA4" s="995"/>
      <c r="GBB4" s="995"/>
      <c r="GBC4" s="995"/>
      <c r="GBD4" s="995"/>
      <c r="GBE4" s="995"/>
      <c r="GBF4" s="995"/>
      <c r="GBG4" s="995"/>
      <c r="GBH4" s="995"/>
      <c r="GBI4" s="995"/>
      <c r="GBJ4" s="995"/>
      <c r="GBK4" s="995"/>
      <c r="GBL4" s="995"/>
      <c r="GBM4" s="995"/>
      <c r="GBN4" s="995"/>
      <c r="GBO4" s="995"/>
      <c r="GBP4" s="995"/>
      <c r="GBQ4" s="995"/>
      <c r="GBR4" s="995"/>
      <c r="GBS4" s="995"/>
      <c r="GBT4" s="995"/>
      <c r="GBU4" s="995"/>
      <c r="GBV4" s="995"/>
      <c r="GBW4" s="995"/>
      <c r="GBX4" s="995"/>
      <c r="GBY4" s="995"/>
      <c r="GBZ4" s="995"/>
      <c r="GCA4" s="995"/>
      <c r="GCB4" s="995"/>
      <c r="GCC4" s="995"/>
      <c r="GCD4" s="995"/>
      <c r="GCE4" s="995"/>
      <c r="GCF4" s="995"/>
      <c r="GCG4" s="995"/>
      <c r="GCH4" s="995"/>
      <c r="GCI4" s="995"/>
      <c r="GCJ4" s="995"/>
      <c r="GCK4" s="995"/>
      <c r="GCL4" s="995"/>
      <c r="GCM4" s="995"/>
      <c r="GCN4" s="995"/>
      <c r="GCO4" s="995"/>
      <c r="GCP4" s="995"/>
      <c r="GCQ4" s="995"/>
      <c r="GCR4" s="995"/>
      <c r="GCS4" s="995"/>
      <c r="GCT4" s="995"/>
      <c r="GCU4" s="995"/>
      <c r="GCV4" s="995"/>
      <c r="GCW4" s="995"/>
      <c r="GCX4" s="995"/>
      <c r="GCY4" s="995"/>
      <c r="GCZ4" s="995"/>
      <c r="GDA4" s="995"/>
      <c r="GDB4" s="995"/>
      <c r="GDC4" s="995"/>
      <c r="GDD4" s="995"/>
      <c r="GDE4" s="995"/>
      <c r="GDF4" s="995"/>
      <c r="GDG4" s="995"/>
      <c r="GDH4" s="995"/>
      <c r="GDI4" s="995"/>
      <c r="GDJ4" s="995"/>
      <c r="GDK4" s="995"/>
      <c r="GDL4" s="995"/>
      <c r="GDM4" s="995"/>
      <c r="GDN4" s="995"/>
      <c r="GDO4" s="995"/>
      <c r="GDP4" s="995"/>
      <c r="GDQ4" s="995"/>
      <c r="GDR4" s="995"/>
      <c r="GDS4" s="995"/>
      <c r="GDT4" s="995"/>
      <c r="GDU4" s="995"/>
      <c r="GDV4" s="995"/>
      <c r="GDW4" s="995"/>
      <c r="GDX4" s="995"/>
      <c r="GDY4" s="995"/>
      <c r="GDZ4" s="995"/>
      <c r="GEA4" s="995"/>
      <c r="GEB4" s="995"/>
      <c r="GEC4" s="995"/>
      <c r="GED4" s="995"/>
      <c r="GEE4" s="995"/>
      <c r="GEF4" s="995"/>
      <c r="GEG4" s="995"/>
      <c r="GEH4" s="995"/>
      <c r="GEI4" s="995"/>
      <c r="GEJ4" s="995"/>
      <c r="GEK4" s="995"/>
      <c r="GEL4" s="995"/>
      <c r="GEM4" s="995"/>
      <c r="GEN4" s="995"/>
      <c r="GEO4" s="995"/>
      <c r="GEP4" s="995"/>
      <c r="GEQ4" s="995"/>
      <c r="GER4" s="995"/>
      <c r="GES4" s="995"/>
      <c r="GET4" s="995"/>
      <c r="GEU4" s="995"/>
      <c r="GEV4" s="995"/>
      <c r="GEW4" s="995"/>
      <c r="GEX4" s="995"/>
      <c r="GEY4" s="995"/>
      <c r="GEZ4" s="995"/>
      <c r="GFA4" s="995"/>
      <c r="GFB4" s="995"/>
      <c r="GFC4" s="995"/>
      <c r="GFD4" s="995"/>
      <c r="GFE4" s="995"/>
      <c r="GFF4" s="995"/>
      <c r="GFG4" s="995"/>
      <c r="GFH4" s="995"/>
      <c r="GFI4" s="995"/>
      <c r="GFJ4" s="995"/>
      <c r="GFK4" s="995"/>
      <c r="GFL4" s="995"/>
      <c r="GFM4" s="995"/>
      <c r="GFN4" s="995"/>
      <c r="GFO4" s="995"/>
      <c r="GFP4" s="995"/>
      <c r="GFQ4" s="995"/>
      <c r="GFR4" s="995"/>
      <c r="GFS4" s="995"/>
      <c r="GFT4" s="995"/>
      <c r="GFU4" s="995"/>
      <c r="GFV4" s="995"/>
      <c r="GFW4" s="995"/>
      <c r="GFX4" s="995"/>
      <c r="GFY4" s="995"/>
      <c r="GFZ4" s="995"/>
      <c r="GGA4" s="995"/>
      <c r="GGB4" s="995"/>
      <c r="GGC4" s="995"/>
      <c r="GGD4" s="995"/>
      <c r="GGE4" s="995"/>
      <c r="GGF4" s="995"/>
      <c r="GGG4" s="995"/>
      <c r="GGH4" s="995"/>
      <c r="GGI4" s="995"/>
      <c r="GGJ4" s="995"/>
      <c r="GGK4" s="995"/>
      <c r="GGL4" s="995"/>
      <c r="GGM4" s="995"/>
      <c r="GGN4" s="995"/>
      <c r="GGO4" s="995"/>
      <c r="GGP4" s="995"/>
      <c r="GGQ4" s="995"/>
      <c r="GGR4" s="995"/>
      <c r="GGS4" s="995"/>
      <c r="GGT4" s="995"/>
      <c r="GGU4" s="995"/>
      <c r="GGV4" s="995"/>
      <c r="GGW4" s="995"/>
      <c r="GGX4" s="995"/>
      <c r="GGY4" s="995"/>
      <c r="GGZ4" s="995"/>
      <c r="GHA4" s="995"/>
      <c r="GHB4" s="995"/>
      <c r="GHC4" s="995"/>
      <c r="GHD4" s="995"/>
      <c r="GHE4" s="995"/>
      <c r="GHF4" s="995"/>
      <c r="GHG4" s="995"/>
      <c r="GHH4" s="995"/>
      <c r="GHI4" s="995"/>
      <c r="GHJ4" s="995"/>
      <c r="GHK4" s="995"/>
      <c r="GHL4" s="995"/>
      <c r="GHM4" s="995"/>
      <c r="GHN4" s="995"/>
      <c r="GHO4" s="995"/>
      <c r="GHP4" s="995"/>
      <c r="GHQ4" s="995"/>
      <c r="GHR4" s="995"/>
      <c r="GHS4" s="995"/>
      <c r="GHT4" s="995"/>
      <c r="GHU4" s="995"/>
      <c r="GHV4" s="995"/>
      <c r="GHW4" s="995"/>
      <c r="GHX4" s="995"/>
      <c r="GHY4" s="995"/>
      <c r="GHZ4" s="995"/>
      <c r="GIA4" s="995"/>
      <c r="GIB4" s="995"/>
      <c r="GIC4" s="995"/>
      <c r="GID4" s="995"/>
      <c r="GIE4" s="995"/>
      <c r="GIF4" s="995"/>
      <c r="GIG4" s="995"/>
      <c r="GIH4" s="995"/>
      <c r="GII4" s="995"/>
      <c r="GIJ4" s="995"/>
      <c r="GIK4" s="995"/>
      <c r="GIL4" s="995"/>
      <c r="GIM4" s="995"/>
      <c r="GIN4" s="995"/>
      <c r="GIO4" s="995"/>
      <c r="GIP4" s="995"/>
      <c r="GIQ4" s="995"/>
      <c r="GIR4" s="995"/>
      <c r="GIS4" s="995"/>
      <c r="GIT4" s="995"/>
      <c r="GIU4" s="995"/>
      <c r="GIV4" s="995"/>
      <c r="GIW4" s="995"/>
      <c r="GIX4" s="995"/>
      <c r="GIY4" s="995"/>
      <c r="GIZ4" s="995"/>
      <c r="GJA4" s="995"/>
      <c r="GJB4" s="995"/>
      <c r="GJC4" s="995"/>
      <c r="GJD4" s="995"/>
      <c r="GJE4" s="995"/>
      <c r="GJF4" s="995"/>
      <c r="GJG4" s="995"/>
      <c r="GJH4" s="995"/>
      <c r="GJI4" s="995"/>
      <c r="GJJ4" s="995"/>
      <c r="GJK4" s="995"/>
      <c r="GJL4" s="995"/>
      <c r="GJM4" s="995"/>
      <c r="GJN4" s="995"/>
      <c r="GJO4" s="995"/>
      <c r="GJP4" s="995"/>
      <c r="GJQ4" s="995"/>
      <c r="GJR4" s="995"/>
      <c r="GJS4" s="995"/>
      <c r="GJT4" s="995"/>
      <c r="GJU4" s="995"/>
      <c r="GJV4" s="995"/>
      <c r="GJW4" s="995"/>
      <c r="GJX4" s="995"/>
      <c r="GJY4" s="995"/>
      <c r="GJZ4" s="995"/>
      <c r="GKA4" s="995"/>
      <c r="GKB4" s="995"/>
      <c r="GKC4" s="995"/>
      <c r="GKD4" s="995"/>
      <c r="GKE4" s="995"/>
      <c r="GKF4" s="995"/>
      <c r="GKG4" s="995"/>
      <c r="GKH4" s="995"/>
      <c r="GKI4" s="995"/>
      <c r="GKJ4" s="995"/>
      <c r="GKK4" s="995"/>
      <c r="GKL4" s="995"/>
      <c r="GKM4" s="995"/>
      <c r="GKN4" s="995"/>
      <c r="GKO4" s="995"/>
      <c r="GKP4" s="995"/>
      <c r="GKQ4" s="995"/>
      <c r="GKR4" s="995"/>
      <c r="GKS4" s="995"/>
      <c r="GKT4" s="995"/>
      <c r="GKU4" s="995"/>
      <c r="GKV4" s="995"/>
      <c r="GKW4" s="995"/>
      <c r="GKX4" s="995"/>
      <c r="GKY4" s="995"/>
      <c r="GKZ4" s="995"/>
      <c r="GLA4" s="995"/>
      <c r="GLB4" s="995"/>
      <c r="GLC4" s="995"/>
      <c r="GLD4" s="995"/>
      <c r="GLE4" s="995"/>
      <c r="GLF4" s="995"/>
      <c r="GLG4" s="995"/>
      <c r="GLH4" s="995"/>
      <c r="GLI4" s="995"/>
      <c r="GLJ4" s="995"/>
      <c r="GLK4" s="995"/>
      <c r="GLL4" s="995"/>
      <c r="GLM4" s="995"/>
      <c r="GLN4" s="995"/>
      <c r="GLO4" s="995"/>
      <c r="GLP4" s="995"/>
      <c r="GLQ4" s="995"/>
      <c r="GLR4" s="995"/>
      <c r="GLS4" s="995"/>
      <c r="GLT4" s="995"/>
      <c r="GLU4" s="995"/>
      <c r="GLV4" s="995"/>
      <c r="GLW4" s="995"/>
      <c r="GLX4" s="995"/>
      <c r="GLY4" s="995"/>
      <c r="GLZ4" s="995"/>
      <c r="GMA4" s="995"/>
      <c r="GMB4" s="995"/>
      <c r="GMC4" s="995"/>
      <c r="GMD4" s="995"/>
      <c r="GME4" s="995"/>
      <c r="GMF4" s="995"/>
      <c r="GMG4" s="995"/>
      <c r="GMH4" s="995"/>
      <c r="GMI4" s="995"/>
      <c r="GMJ4" s="995"/>
      <c r="GMK4" s="995"/>
      <c r="GML4" s="995"/>
      <c r="GMM4" s="995"/>
      <c r="GMN4" s="995"/>
      <c r="GMO4" s="995"/>
      <c r="GMP4" s="995"/>
      <c r="GMQ4" s="995"/>
      <c r="GMR4" s="995"/>
      <c r="GMS4" s="995"/>
      <c r="GMT4" s="995"/>
      <c r="GMU4" s="995"/>
      <c r="GMV4" s="995"/>
      <c r="GMW4" s="995"/>
      <c r="GMX4" s="995"/>
      <c r="GMY4" s="995"/>
      <c r="GMZ4" s="995"/>
      <c r="GNA4" s="995"/>
      <c r="GNB4" s="995"/>
      <c r="GNC4" s="995"/>
      <c r="GND4" s="995"/>
      <c r="GNE4" s="995"/>
      <c r="GNF4" s="995"/>
      <c r="GNG4" s="995"/>
      <c r="GNH4" s="995"/>
      <c r="GNI4" s="995"/>
      <c r="GNJ4" s="995"/>
      <c r="GNK4" s="995"/>
      <c r="GNL4" s="995"/>
      <c r="GNM4" s="995"/>
      <c r="GNN4" s="995"/>
      <c r="GNO4" s="995"/>
      <c r="GNP4" s="995"/>
      <c r="GNQ4" s="995"/>
      <c r="GNR4" s="995"/>
      <c r="GNS4" s="995"/>
      <c r="GNT4" s="995"/>
      <c r="GNU4" s="995"/>
      <c r="GNV4" s="995"/>
      <c r="GNW4" s="995"/>
      <c r="GNX4" s="995"/>
      <c r="GNY4" s="995"/>
      <c r="GNZ4" s="995"/>
      <c r="GOA4" s="995"/>
      <c r="GOB4" s="995"/>
      <c r="GOC4" s="995"/>
      <c r="GOD4" s="995"/>
      <c r="GOE4" s="995"/>
      <c r="GOF4" s="995"/>
      <c r="GOG4" s="995"/>
      <c r="GOH4" s="995"/>
      <c r="GOI4" s="995"/>
      <c r="GOJ4" s="995"/>
      <c r="GOK4" s="995"/>
      <c r="GOL4" s="995"/>
      <c r="GOM4" s="995"/>
      <c r="GON4" s="995"/>
      <c r="GOO4" s="995"/>
      <c r="GOP4" s="995"/>
      <c r="GOQ4" s="995"/>
      <c r="GOR4" s="995"/>
      <c r="GOS4" s="995"/>
      <c r="GOT4" s="995"/>
      <c r="GOU4" s="995"/>
      <c r="GOV4" s="995"/>
      <c r="GOW4" s="995"/>
      <c r="GOX4" s="995"/>
      <c r="GOY4" s="995"/>
      <c r="GOZ4" s="995"/>
      <c r="GPA4" s="995"/>
      <c r="GPB4" s="995"/>
      <c r="GPC4" s="995"/>
      <c r="GPD4" s="995"/>
      <c r="GPE4" s="995"/>
      <c r="GPF4" s="995"/>
      <c r="GPG4" s="995"/>
      <c r="GPH4" s="995"/>
      <c r="GPI4" s="995"/>
      <c r="GPJ4" s="995"/>
      <c r="GPK4" s="995"/>
      <c r="GPL4" s="995"/>
      <c r="GPM4" s="995"/>
      <c r="GPN4" s="995"/>
      <c r="GPO4" s="995"/>
      <c r="GPP4" s="995"/>
      <c r="GPQ4" s="995"/>
      <c r="GPR4" s="995"/>
      <c r="GPS4" s="995"/>
      <c r="GPT4" s="995"/>
      <c r="GPU4" s="995"/>
      <c r="GPV4" s="995"/>
      <c r="GPW4" s="995"/>
      <c r="GPX4" s="995"/>
      <c r="GPY4" s="995"/>
      <c r="GPZ4" s="995"/>
      <c r="GQA4" s="995"/>
      <c r="GQB4" s="995"/>
      <c r="GQC4" s="995"/>
      <c r="GQD4" s="995"/>
      <c r="GQE4" s="995"/>
      <c r="GQF4" s="995"/>
      <c r="GQG4" s="995"/>
      <c r="GQH4" s="995"/>
      <c r="GQI4" s="995"/>
      <c r="GQJ4" s="995"/>
      <c r="GQK4" s="995"/>
      <c r="GQL4" s="995"/>
      <c r="GQM4" s="995"/>
      <c r="GQN4" s="995"/>
      <c r="GQO4" s="995"/>
      <c r="GQP4" s="995"/>
      <c r="GQQ4" s="995"/>
      <c r="GQR4" s="995"/>
      <c r="GQS4" s="995"/>
      <c r="GQT4" s="995"/>
      <c r="GQU4" s="995"/>
      <c r="GQV4" s="995"/>
      <c r="GQW4" s="995"/>
      <c r="GQX4" s="995"/>
      <c r="GQY4" s="995"/>
      <c r="GQZ4" s="995"/>
      <c r="GRA4" s="995"/>
      <c r="GRB4" s="995"/>
      <c r="GRC4" s="995"/>
      <c r="GRD4" s="995"/>
      <c r="GRE4" s="995"/>
      <c r="GRF4" s="995"/>
      <c r="GRG4" s="995"/>
      <c r="GRH4" s="995"/>
      <c r="GRI4" s="995"/>
      <c r="GRJ4" s="995"/>
      <c r="GRK4" s="995"/>
      <c r="GRL4" s="995"/>
      <c r="GRM4" s="995"/>
      <c r="GRN4" s="995"/>
      <c r="GRO4" s="995"/>
      <c r="GRP4" s="995"/>
      <c r="GRQ4" s="995"/>
      <c r="GRR4" s="995"/>
      <c r="GRS4" s="995"/>
      <c r="GRT4" s="995"/>
      <c r="GRU4" s="995"/>
      <c r="GRV4" s="995"/>
      <c r="GRW4" s="995"/>
      <c r="GRX4" s="995"/>
      <c r="GRY4" s="995"/>
      <c r="GRZ4" s="995"/>
      <c r="GSA4" s="995"/>
      <c r="GSB4" s="995"/>
      <c r="GSC4" s="995"/>
      <c r="GSD4" s="995"/>
      <c r="GSE4" s="995"/>
      <c r="GSF4" s="995"/>
      <c r="GSG4" s="995"/>
      <c r="GSH4" s="995"/>
      <c r="GSI4" s="995"/>
      <c r="GSJ4" s="995"/>
      <c r="GSK4" s="995"/>
      <c r="GSL4" s="995"/>
      <c r="GSM4" s="995"/>
      <c r="GSN4" s="995"/>
      <c r="GSO4" s="995"/>
      <c r="GSP4" s="995"/>
      <c r="GSQ4" s="995"/>
      <c r="GSR4" s="995"/>
      <c r="GSS4" s="995"/>
      <c r="GST4" s="995"/>
      <c r="GSU4" s="995"/>
      <c r="GSV4" s="995"/>
      <c r="GSW4" s="995"/>
      <c r="GSX4" s="995"/>
      <c r="GSY4" s="995"/>
      <c r="GSZ4" s="995"/>
      <c r="GTA4" s="995"/>
      <c r="GTB4" s="995"/>
      <c r="GTC4" s="995"/>
      <c r="GTD4" s="995"/>
      <c r="GTE4" s="995"/>
      <c r="GTF4" s="995"/>
      <c r="GTG4" s="995"/>
      <c r="GTH4" s="995"/>
      <c r="GTI4" s="995"/>
      <c r="GTJ4" s="995"/>
      <c r="GTK4" s="995"/>
      <c r="GTL4" s="995"/>
      <c r="GTM4" s="995"/>
      <c r="GTN4" s="995"/>
      <c r="GTO4" s="995"/>
      <c r="GTP4" s="995"/>
      <c r="GTQ4" s="995"/>
      <c r="GTR4" s="995"/>
      <c r="GTS4" s="995"/>
      <c r="GTT4" s="995"/>
      <c r="GTU4" s="995"/>
      <c r="GTV4" s="995"/>
      <c r="GTW4" s="995"/>
      <c r="GTX4" s="995"/>
      <c r="GTY4" s="995"/>
      <c r="GTZ4" s="995"/>
      <c r="GUA4" s="995"/>
      <c r="GUB4" s="995"/>
      <c r="GUC4" s="995"/>
      <c r="GUD4" s="995"/>
      <c r="GUE4" s="995"/>
      <c r="GUF4" s="995"/>
      <c r="GUG4" s="995"/>
      <c r="GUH4" s="995"/>
      <c r="GUI4" s="995"/>
      <c r="GUJ4" s="995"/>
      <c r="GUK4" s="995"/>
      <c r="GUL4" s="995"/>
      <c r="GUM4" s="995"/>
      <c r="GUN4" s="995"/>
      <c r="GUO4" s="995"/>
      <c r="GUP4" s="995"/>
      <c r="GUQ4" s="995"/>
      <c r="GUR4" s="995"/>
      <c r="GUS4" s="995"/>
      <c r="GUT4" s="995"/>
      <c r="GUU4" s="995"/>
      <c r="GUV4" s="995"/>
      <c r="GUW4" s="995"/>
      <c r="GUX4" s="995"/>
      <c r="GUY4" s="995"/>
      <c r="GUZ4" s="995"/>
      <c r="GVA4" s="995"/>
      <c r="GVB4" s="995"/>
      <c r="GVC4" s="995"/>
      <c r="GVD4" s="995"/>
      <c r="GVE4" s="995"/>
      <c r="GVF4" s="995"/>
      <c r="GVG4" s="995"/>
      <c r="GVH4" s="995"/>
      <c r="GVI4" s="995"/>
      <c r="GVJ4" s="995"/>
      <c r="GVK4" s="995"/>
      <c r="GVL4" s="995"/>
      <c r="GVM4" s="995"/>
      <c r="GVN4" s="995"/>
      <c r="GVO4" s="995"/>
      <c r="GVP4" s="995"/>
      <c r="GVQ4" s="995"/>
      <c r="GVR4" s="995"/>
      <c r="GVS4" s="995"/>
      <c r="GVT4" s="995"/>
      <c r="GVU4" s="995"/>
      <c r="GVV4" s="995"/>
      <c r="GVW4" s="995"/>
      <c r="GVX4" s="995"/>
      <c r="GVY4" s="995"/>
      <c r="GVZ4" s="995"/>
      <c r="GWA4" s="995"/>
      <c r="GWB4" s="995"/>
      <c r="GWC4" s="995"/>
      <c r="GWD4" s="995"/>
      <c r="GWE4" s="995"/>
      <c r="GWF4" s="995"/>
      <c r="GWG4" s="995"/>
      <c r="GWH4" s="995"/>
      <c r="GWI4" s="995"/>
      <c r="GWJ4" s="995"/>
      <c r="GWK4" s="995"/>
      <c r="GWL4" s="995"/>
      <c r="GWM4" s="995"/>
      <c r="GWN4" s="995"/>
      <c r="GWO4" s="995"/>
      <c r="GWP4" s="995"/>
      <c r="GWQ4" s="995"/>
      <c r="GWR4" s="995"/>
      <c r="GWS4" s="995"/>
      <c r="GWT4" s="995"/>
      <c r="GWU4" s="995"/>
      <c r="GWV4" s="995"/>
      <c r="GWW4" s="995"/>
      <c r="GWX4" s="995"/>
      <c r="GWY4" s="995"/>
      <c r="GWZ4" s="995"/>
      <c r="GXA4" s="995"/>
      <c r="GXB4" s="995"/>
      <c r="GXC4" s="995"/>
      <c r="GXD4" s="995"/>
      <c r="GXE4" s="995"/>
      <c r="GXF4" s="995"/>
      <c r="GXG4" s="995"/>
      <c r="GXH4" s="995"/>
      <c r="GXI4" s="995"/>
      <c r="GXJ4" s="995"/>
      <c r="GXK4" s="995"/>
      <c r="GXL4" s="995"/>
      <c r="GXM4" s="995"/>
      <c r="GXN4" s="995"/>
      <c r="GXO4" s="995"/>
      <c r="GXP4" s="995"/>
      <c r="GXQ4" s="995"/>
      <c r="GXR4" s="995"/>
      <c r="GXS4" s="995"/>
      <c r="GXT4" s="995"/>
      <c r="GXU4" s="995"/>
      <c r="GXV4" s="995"/>
      <c r="GXW4" s="995"/>
      <c r="GXX4" s="995"/>
      <c r="GXY4" s="995"/>
      <c r="GXZ4" s="995"/>
      <c r="GYA4" s="995"/>
      <c r="GYB4" s="995"/>
      <c r="GYC4" s="995"/>
      <c r="GYD4" s="995"/>
      <c r="GYE4" s="995"/>
      <c r="GYF4" s="995"/>
      <c r="GYG4" s="995"/>
      <c r="GYH4" s="995"/>
      <c r="GYI4" s="995"/>
      <c r="GYJ4" s="995"/>
      <c r="GYK4" s="995"/>
      <c r="GYL4" s="995"/>
      <c r="GYM4" s="995"/>
      <c r="GYN4" s="995"/>
      <c r="GYO4" s="995"/>
      <c r="GYP4" s="995"/>
      <c r="GYQ4" s="995"/>
      <c r="GYR4" s="995"/>
      <c r="GYS4" s="995"/>
      <c r="GYT4" s="995"/>
      <c r="GYU4" s="995"/>
      <c r="GYV4" s="995"/>
      <c r="GYW4" s="995"/>
      <c r="GYX4" s="995"/>
      <c r="GYY4" s="995"/>
      <c r="GYZ4" s="995"/>
      <c r="GZA4" s="995"/>
      <c r="GZB4" s="995"/>
      <c r="GZC4" s="995"/>
      <c r="GZD4" s="995"/>
      <c r="GZE4" s="995"/>
      <c r="GZF4" s="995"/>
      <c r="GZG4" s="995"/>
      <c r="GZH4" s="995"/>
      <c r="GZI4" s="995"/>
      <c r="GZJ4" s="995"/>
      <c r="GZK4" s="995"/>
      <c r="GZL4" s="995"/>
      <c r="GZM4" s="995"/>
      <c r="GZN4" s="995"/>
      <c r="GZO4" s="995"/>
      <c r="GZP4" s="995"/>
      <c r="GZQ4" s="995"/>
      <c r="GZR4" s="995"/>
      <c r="GZS4" s="995"/>
      <c r="GZT4" s="995"/>
      <c r="GZU4" s="995"/>
      <c r="GZV4" s="995"/>
      <c r="GZW4" s="995"/>
      <c r="GZX4" s="995"/>
      <c r="GZY4" s="995"/>
      <c r="GZZ4" s="995"/>
      <c r="HAA4" s="995"/>
      <c r="HAB4" s="995"/>
      <c r="HAC4" s="995"/>
      <c r="HAD4" s="995"/>
      <c r="HAE4" s="995"/>
      <c r="HAF4" s="995"/>
      <c r="HAG4" s="995"/>
      <c r="HAH4" s="995"/>
      <c r="HAI4" s="995"/>
      <c r="HAJ4" s="995"/>
      <c r="HAK4" s="995"/>
      <c r="HAL4" s="995"/>
      <c r="HAM4" s="995"/>
      <c r="HAN4" s="995"/>
      <c r="HAO4" s="995"/>
      <c r="HAP4" s="995"/>
      <c r="HAQ4" s="995"/>
      <c r="HAR4" s="995"/>
      <c r="HAS4" s="995"/>
      <c r="HAT4" s="995"/>
      <c r="HAU4" s="995"/>
      <c r="HAV4" s="995"/>
      <c r="HAW4" s="995"/>
      <c r="HAX4" s="995"/>
      <c r="HAY4" s="995"/>
      <c r="HAZ4" s="995"/>
      <c r="HBA4" s="995"/>
      <c r="HBB4" s="995"/>
      <c r="HBC4" s="995"/>
      <c r="HBD4" s="995"/>
      <c r="HBE4" s="995"/>
      <c r="HBF4" s="995"/>
      <c r="HBG4" s="995"/>
      <c r="HBH4" s="995"/>
      <c r="HBI4" s="995"/>
      <c r="HBJ4" s="995"/>
      <c r="HBK4" s="995"/>
      <c r="HBL4" s="995"/>
      <c r="HBM4" s="995"/>
      <c r="HBN4" s="995"/>
      <c r="HBO4" s="995"/>
      <c r="HBP4" s="995"/>
      <c r="HBQ4" s="995"/>
      <c r="HBR4" s="995"/>
      <c r="HBS4" s="995"/>
      <c r="HBT4" s="995"/>
      <c r="HBU4" s="995"/>
      <c r="HBV4" s="995"/>
      <c r="HBW4" s="995"/>
      <c r="HBX4" s="995"/>
      <c r="HBY4" s="995"/>
      <c r="HBZ4" s="995"/>
      <c r="HCA4" s="995"/>
      <c r="HCB4" s="995"/>
      <c r="HCC4" s="995"/>
      <c r="HCD4" s="995"/>
      <c r="HCE4" s="995"/>
      <c r="HCF4" s="995"/>
      <c r="HCG4" s="995"/>
      <c r="HCH4" s="995"/>
      <c r="HCI4" s="995"/>
      <c r="HCJ4" s="995"/>
      <c r="HCK4" s="995"/>
      <c r="HCL4" s="995"/>
      <c r="HCM4" s="995"/>
      <c r="HCN4" s="995"/>
      <c r="HCO4" s="995"/>
      <c r="HCP4" s="995"/>
      <c r="HCQ4" s="995"/>
      <c r="HCR4" s="995"/>
      <c r="HCS4" s="995"/>
      <c r="HCT4" s="995"/>
      <c r="HCU4" s="995"/>
      <c r="HCV4" s="995"/>
      <c r="HCW4" s="995"/>
      <c r="HCX4" s="995"/>
      <c r="HCY4" s="995"/>
      <c r="HCZ4" s="995"/>
      <c r="HDA4" s="995"/>
      <c r="HDB4" s="995"/>
      <c r="HDC4" s="995"/>
      <c r="HDD4" s="995"/>
      <c r="HDE4" s="995"/>
      <c r="HDF4" s="995"/>
      <c r="HDG4" s="995"/>
      <c r="HDH4" s="995"/>
      <c r="HDI4" s="995"/>
      <c r="HDJ4" s="995"/>
      <c r="HDK4" s="995"/>
      <c r="HDL4" s="995"/>
      <c r="HDM4" s="995"/>
      <c r="HDN4" s="995"/>
      <c r="HDO4" s="995"/>
      <c r="HDP4" s="995"/>
      <c r="HDQ4" s="995"/>
      <c r="HDR4" s="995"/>
      <c r="HDS4" s="995"/>
      <c r="HDT4" s="995"/>
      <c r="HDU4" s="995"/>
      <c r="HDV4" s="995"/>
      <c r="HDW4" s="995"/>
      <c r="HDX4" s="995"/>
      <c r="HDY4" s="995"/>
      <c r="HDZ4" s="995"/>
      <c r="HEA4" s="995"/>
      <c r="HEB4" s="995"/>
      <c r="HEC4" s="995"/>
      <c r="HED4" s="995"/>
      <c r="HEE4" s="995"/>
      <c r="HEF4" s="995"/>
      <c r="HEG4" s="995"/>
      <c r="HEH4" s="995"/>
      <c r="HEI4" s="995"/>
      <c r="HEJ4" s="995"/>
      <c r="HEK4" s="995"/>
      <c r="HEL4" s="995"/>
      <c r="HEM4" s="995"/>
      <c r="HEN4" s="995"/>
      <c r="HEO4" s="995"/>
      <c r="HEP4" s="995"/>
      <c r="HEQ4" s="995"/>
      <c r="HER4" s="995"/>
      <c r="HES4" s="995"/>
      <c r="HET4" s="995"/>
      <c r="HEU4" s="995"/>
      <c r="HEV4" s="995"/>
      <c r="HEW4" s="995"/>
      <c r="HEX4" s="995"/>
      <c r="HEY4" s="995"/>
      <c r="HEZ4" s="995"/>
      <c r="HFA4" s="995"/>
      <c r="HFB4" s="995"/>
      <c r="HFC4" s="995"/>
      <c r="HFD4" s="995"/>
      <c r="HFE4" s="995"/>
      <c r="HFF4" s="995"/>
      <c r="HFG4" s="995"/>
      <c r="HFH4" s="995"/>
      <c r="HFI4" s="995"/>
      <c r="HFJ4" s="995"/>
      <c r="HFK4" s="995"/>
      <c r="HFL4" s="995"/>
      <c r="HFM4" s="995"/>
      <c r="HFN4" s="995"/>
      <c r="HFO4" s="995"/>
      <c r="HFP4" s="995"/>
      <c r="HFQ4" s="995"/>
      <c r="HFR4" s="995"/>
      <c r="HFS4" s="995"/>
      <c r="HFT4" s="995"/>
      <c r="HFU4" s="995"/>
      <c r="HFV4" s="995"/>
      <c r="HFW4" s="995"/>
      <c r="HFX4" s="995"/>
      <c r="HFY4" s="995"/>
      <c r="HFZ4" s="995"/>
      <c r="HGA4" s="995"/>
      <c r="HGB4" s="995"/>
      <c r="HGC4" s="995"/>
      <c r="HGD4" s="995"/>
      <c r="HGE4" s="995"/>
      <c r="HGF4" s="995"/>
      <c r="HGG4" s="995"/>
      <c r="HGH4" s="995"/>
      <c r="HGI4" s="995"/>
      <c r="HGJ4" s="995"/>
      <c r="HGK4" s="995"/>
      <c r="HGL4" s="995"/>
      <c r="HGM4" s="995"/>
      <c r="HGN4" s="995"/>
      <c r="HGO4" s="995"/>
      <c r="HGP4" s="995"/>
      <c r="HGQ4" s="995"/>
      <c r="HGR4" s="995"/>
      <c r="HGS4" s="995"/>
      <c r="HGT4" s="995"/>
      <c r="HGU4" s="995"/>
      <c r="HGV4" s="995"/>
      <c r="HGW4" s="995"/>
      <c r="HGX4" s="995"/>
      <c r="HGY4" s="995"/>
      <c r="HGZ4" s="995"/>
      <c r="HHA4" s="995"/>
      <c r="HHB4" s="995"/>
      <c r="HHC4" s="995"/>
      <c r="HHD4" s="995"/>
      <c r="HHE4" s="995"/>
      <c r="HHF4" s="995"/>
      <c r="HHG4" s="995"/>
      <c r="HHH4" s="995"/>
      <c r="HHI4" s="995"/>
      <c r="HHJ4" s="995"/>
      <c r="HHK4" s="995"/>
      <c r="HHL4" s="995"/>
      <c r="HHM4" s="995"/>
      <c r="HHN4" s="995"/>
      <c r="HHO4" s="995"/>
      <c r="HHP4" s="995"/>
      <c r="HHQ4" s="995"/>
      <c r="HHR4" s="995"/>
      <c r="HHS4" s="995"/>
      <c r="HHT4" s="995"/>
      <c r="HHU4" s="995"/>
      <c r="HHV4" s="995"/>
      <c r="HHW4" s="995"/>
      <c r="HHX4" s="995"/>
      <c r="HHY4" s="995"/>
      <c r="HHZ4" s="995"/>
      <c r="HIA4" s="995"/>
      <c r="HIB4" s="995"/>
      <c r="HIC4" s="995"/>
      <c r="HID4" s="995"/>
      <c r="HIE4" s="995"/>
      <c r="HIF4" s="995"/>
      <c r="HIG4" s="995"/>
      <c r="HIH4" s="995"/>
      <c r="HII4" s="995"/>
      <c r="HIJ4" s="995"/>
      <c r="HIK4" s="995"/>
      <c r="HIL4" s="995"/>
      <c r="HIM4" s="995"/>
      <c r="HIN4" s="995"/>
      <c r="HIO4" s="995"/>
      <c r="HIP4" s="995"/>
      <c r="HIQ4" s="995"/>
      <c r="HIR4" s="995"/>
      <c r="HIS4" s="995"/>
      <c r="HIT4" s="995"/>
      <c r="HIU4" s="995"/>
      <c r="HIV4" s="995"/>
      <c r="HIW4" s="995"/>
      <c r="HIX4" s="995"/>
      <c r="HIY4" s="995"/>
      <c r="HIZ4" s="995"/>
      <c r="HJA4" s="995"/>
      <c r="HJB4" s="995"/>
      <c r="HJC4" s="995"/>
      <c r="HJD4" s="995"/>
      <c r="HJE4" s="995"/>
      <c r="HJF4" s="995"/>
      <c r="HJG4" s="995"/>
      <c r="HJH4" s="995"/>
      <c r="HJI4" s="995"/>
      <c r="HJJ4" s="995"/>
      <c r="HJK4" s="995"/>
      <c r="HJL4" s="995"/>
      <c r="HJM4" s="995"/>
      <c r="HJN4" s="995"/>
      <c r="HJO4" s="995"/>
      <c r="HJP4" s="995"/>
      <c r="HJQ4" s="995"/>
      <c r="HJR4" s="995"/>
      <c r="HJS4" s="995"/>
      <c r="HJT4" s="995"/>
      <c r="HJU4" s="995"/>
      <c r="HJV4" s="995"/>
      <c r="HJW4" s="995"/>
      <c r="HJX4" s="995"/>
      <c r="HJY4" s="995"/>
      <c r="HJZ4" s="995"/>
      <c r="HKA4" s="995"/>
      <c r="HKB4" s="995"/>
      <c r="HKC4" s="995"/>
      <c r="HKD4" s="995"/>
      <c r="HKE4" s="995"/>
      <c r="HKF4" s="995"/>
      <c r="HKG4" s="995"/>
      <c r="HKH4" s="995"/>
      <c r="HKI4" s="995"/>
      <c r="HKJ4" s="995"/>
      <c r="HKK4" s="995"/>
      <c r="HKL4" s="995"/>
      <c r="HKM4" s="995"/>
      <c r="HKN4" s="995"/>
      <c r="HKO4" s="995"/>
      <c r="HKP4" s="995"/>
      <c r="HKQ4" s="995"/>
      <c r="HKR4" s="995"/>
      <c r="HKS4" s="995"/>
      <c r="HKT4" s="995"/>
      <c r="HKU4" s="995"/>
      <c r="HKV4" s="995"/>
      <c r="HKW4" s="995"/>
      <c r="HKX4" s="995"/>
      <c r="HKY4" s="995"/>
      <c r="HKZ4" s="995"/>
      <c r="HLA4" s="995"/>
      <c r="HLB4" s="995"/>
      <c r="HLC4" s="995"/>
      <c r="HLD4" s="995"/>
      <c r="HLE4" s="995"/>
      <c r="HLF4" s="995"/>
      <c r="HLG4" s="995"/>
      <c r="HLH4" s="995"/>
      <c r="HLI4" s="995"/>
      <c r="HLJ4" s="995"/>
      <c r="HLK4" s="995"/>
      <c r="HLL4" s="995"/>
      <c r="HLM4" s="995"/>
      <c r="HLN4" s="995"/>
      <c r="HLO4" s="995"/>
      <c r="HLP4" s="995"/>
      <c r="HLQ4" s="995"/>
      <c r="HLR4" s="995"/>
      <c r="HLS4" s="995"/>
      <c r="HLT4" s="995"/>
      <c r="HLU4" s="995"/>
      <c r="HLV4" s="995"/>
      <c r="HLW4" s="995"/>
      <c r="HLX4" s="995"/>
      <c r="HLY4" s="995"/>
      <c r="HLZ4" s="995"/>
      <c r="HMA4" s="995"/>
      <c r="HMB4" s="995"/>
      <c r="HMC4" s="995"/>
      <c r="HMD4" s="995"/>
      <c r="HME4" s="995"/>
      <c r="HMF4" s="995"/>
      <c r="HMG4" s="995"/>
      <c r="HMH4" s="995"/>
      <c r="HMI4" s="995"/>
      <c r="HMJ4" s="995"/>
      <c r="HMK4" s="995"/>
      <c r="HML4" s="995"/>
      <c r="HMM4" s="995"/>
      <c r="HMN4" s="995"/>
      <c r="HMO4" s="995"/>
      <c r="HMP4" s="995"/>
      <c r="HMQ4" s="995"/>
      <c r="HMR4" s="995"/>
      <c r="HMS4" s="995"/>
      <c r="HMT4" s="995"/>
      <c r="HMU4" s="995"/>
      <c r="HMV4" s="995"/>
      <c r="HMW4" s="995"/>
      <c r="HMX4" s="995"/>
      <c r="HMY4" s="995"/>
      <c r="HMZ4" s="995"/>
      <c r="HNA4" s="995"/>
      <c r="HNB4" s="995"/>
      <c r="HNC4" s="995"/>
      <c r="HND4" s="995"/>
      <c r="HNE4" s="995"/>
      <c r="HNF4" s="995"/>
      <c r="HNG4" s="995"/>
      <c r="HNH4" s="995"/>
      <c r="HNI4" s="995"/>
      <c r="HNJ4" s="995"/>
      <c r="HNK4" s="995"/>
      <c r="HNL4" s="995"/>
      <c r="HNM4" s="995"/>
      <c r="HNN4" s="995"/>
      <c r="HNO4" s="995"/>
      <c r="HNP4" s="995"/>
      <c r="HNQ4" s="995"/>
      <c r="HNR4" s="995"/>
      <c r="HNS4" s="995"/>
      <c r="HNT4" s="995"/>
      <c r="HNU4" s="995"/>
      <c r="HNV4" s="995"/>
      <c r="HNW4" s="995"/>
      <c r="HNX4" s="995"/>
      <c r="HNY4" s="995"/>
      <c r="HNZ4" s="995"/>
      <c r="HOA4" s="995"/>
      <c r="HOB4" s="995"/>
      <c r="HOC4" s="995"/>
      <c r="HOD4" s="995"/>
      <c r="HOE4" s="995"/>
      <c r="HOF4" s="995"/>
      <c r="HOG4" s="995"/>
      <c r="HOH4" s="995"/>
      <c r="HOI4" s="995"/>
      <c r="HOJ4" s="995"/>
      <c r="HOK4" s="995"/>
      <c r="HOL4" s="995"/>
      <c r="HOM4" s="995"/>
      <c r="HON4" s="995"/>
      <c r="HOO4" s="995"/>
      <c r="HOP4" s="995"/>
      <c r="HOQ4" s="995"/>
      <c r="HOR4" s="995"/>
      <c r="HOS4" s="995"/>
      <c r="HOT4" s="995"/>
      <c r="HOU4" s="995"/>
      <c r="HOV4" s="995"/>
      <c r="HOW4" s="995"/>
      <c r="HOX4" s="995"/>
      <c r="HOY4" s="995"/>
      <c r="HOZ4" s="995"/>
      <c r="HPA4" s="995"/>
      <c r="HPB4" s="995"/>
      <c r="HPC4" s="995"/>
      <c r="HPD4" s="995"/>
      <c r="HPE4" s="995"/>
      <c r="HPF4" s="995"/>
      <c r="HPG4" s="995"/>
      <c r="HPH4" s="995"/>
      <c r="HPI4" s="995"/>
      <c r="HPJ4" s="995"/>
      <c r="HPK4" s="995"/>
      <c r="HPL4" s="995"/>
      <c r="HPM4" s="995"/>
      <c r="HPN4" s="995"/>
      <c r="HPO4" s="995"/>
      <c r="HPP4" s="995"/>
      <c r="HPQ4" s="995"/>
      <c r="HPR4" s="995"/>
      <c r="HPS4" s="995"/>
      <c r="HPT4" s="995"/>
      <c r="HPU4" s="995"/>
      <c r="HPV4" s="995"/>
      <c r="HPW4" s="995"/>
      <c r="HPX4" s="995"/>
      <c r="HPY4" s="995"/>
      <c r="HPZ4" s="995"/>
      <c r="HQA4" s="995"/>
      <c r="HQB4" s="995"/>
      <c r="HQC4" s="995"/>
      <c r="HQD4" s="995"/>
      <c r="HQE4" s="995"/>
      <c r="HQF4" s="995"/>
      <c r="HQG4" s="995"/>
      <c r="HQH4" s="995"/>
      <c r="HQI4" s="995"/>
      <c r="HQJ4" s="995"/>
      <c r="HQK4" s="995"/>
      <c r="HQL4" s="995"/>
      <c r="HQM4" s="995"/>
      <c r="HQN4" s="995"/>
      <c r="HQO4" s="995"/>
      <c r="HQP4" s="995"/>
      <c r="HQQ4" s="995"/>
      <c r="HQR4" s="995"/>
      <c r="HQS4" s="995"/>
      <c r="HQT4" s="995"/>
      <c r="HQU4" s="995"/>
      <c r="HQV4" s="995"/>
      <c r="HQW4" s="995"/>
      <c r="HQX4" s="995"/>
      <c r="HQY4" s="995"/>
      <c r="HQZ4" s="995"/>
      <c r="HRA4" s="995"/>
      <c r="HRB4" s="995"/>
      <c r="HRC4" s="995"/>
      <c r="HRD4" s="995"/>
      <c r="HRE4" s="995"/>
      <c r="HRF4" s="995"/>
      <c r="HRG4" s="995"/>
      <c r="HRH4" s="995"/>
      <c r="HRI4" s="995"/>
      <c r="HRJ4" s="995"/>
      <c r="HRK4" s="995"/>
      <c r="HRL4" s="995"/>
      <c r="HRM4" s="995"/>
      <c r="HRN4" s="995"/>
      <c r="HRO4" s="995"/>
      <c r="HRP4" s="995"/>
      <c r="HRQ4" s="995"/>
      <c r="HRR4" s="995"/>
      <c r="HRS4" s="995"/>
      <c r="HRT4" s="995"/>
      <c r="HRU4" s="995"/>
      <c r="HRV4" s="995"/>
      <c r="HRW4" s="995"/>
      <c r="HRX4" s="995"/>
      <c r="HRY4" s="995"/>
      <c r="HRZ4" s="995"/>
      <c r="HSA4" s="995"/>
      <c r="HSB4" s="995"/>
      <c r="HSC4" s="995"/>
      <c r="HSD4" s="995"/>
      <c r="HSE4" s="995"/>
      <c r="HSF4" s="995"/>
      <c r="HSG4" s="995"/>
      <c r="HSH4" s="995"/>
      <c r="HSI4" s="995"/>
      <c r="HSJ4" s="995"/>
      <c r="HSK4" s="995"/>
      <c r="HSL4" s="995"/>
      <c r="HSM4" s="995"/>
      <c r="HSN4" s="995"/>
      <c r="HSO4" s="995"/>
      <c r="HSP4" s="995"/>
      <c r="HSQ4" s="995"/>
      <c r="HSR4" s="995"/>
      <c r="HSS4" s="995"/>
      <c r="HST4" s="995"/>
      <c r="HSU4" s="995"/>
      <c r="HSV4" s="995"/>
      <c r="HSW4" s="995"/>
      <c r="HSX4" s="995"/>
      <c r="HSY4" s="995"/>
      <c r="HSZ4" s="995"/>
      <c r="HTA4" s="995"/>
      <c r="HTB4" s="995"/>
      <c r="HTC4" s="995"/>
      <c r="HTD4" s="995"/>
      <c r="HTE4" s="995"/>
      <c r="HTF4" s="995"/>
      <c r="HTG4" s="995"/>
      <c r="HTH4" s="995"/>
      <c r="HTI4" s="995"/>
      <c r="HTJ4" s="995"/>
      <c r="HTK4" s="995"/>
      <c r="HTL4" s="995"/>
      <c r="HTM4" s="995"/>
      <c r="HTN4" s="995"/>
      <c r="HTO4" s="995"/>
      <c r="HTP4" s="995"/>
      <c r="HTQ4" s="995"/>
      <c r="HTR4" s="995"/>
      <c r="HTS4" s="995"/>
      <c r="HTT4" s="995"/>
      <c r="HTU4" s="995"/>
      <c r="HTV4" s="995"/>
      <c r="HTW4" s="995"/>
      <c r="HTX4" s="995"/>
      <c r="HTY4" s="995"/>
      <c r="HTZ4" s="995"/>
      <c r="HUA4" s="995"/>
      <c r="HUB4" s="995"/>
      <c r="HUC4" s="995"/>
      <c r="HUD4" s="995"/>
      <c r="HUE4" s="995"/>
      <c r="HUF4" s="995"/>
      <c r="HUG4" s="995"/>
      <c r="HUH4" s="995"/>
      <c r="HUI4" s="995"/>
      <c r="HUJ4" s="995"/>
      <c r="HUK4" s="995"/>
      <c r="HUL4" s="995"/>
      <c r="HUM4" s="995"/>
      <c r="HUN4" s="995"/>
      <c r="HUO4" s="995"/>
      <c r="HUP4" s="995"/>
      <c r="HUQ4" s="995"/>
      <c r="HUR4" s="995"/>
      <c r="HUS4" s="995"/>
      <c r="HUT4" s="995"/>
      <c r="HUU4" s="995"/>
      <c r="HUV4" s="995"/>
      <c r="HUW4" s="995"/>
      <c r="HUX4" s="995"/>
      <c r="HUY4" s="995"/>
      <c r="HUZ4" s="995"/>
      <c r="HVA4" s="995"/>
      <c r="HVB4" s="995"/>
      <c r="HVC4" s="995"/>
      <c r="HVD4" s="995"/>
      <c r="HVE4" s="995"/>
      <c r="HVF4" s="995"/>
      <c r="HVG4" s="995"/>
      <c r="HVH4" s="995"/>
      <c r="HVI4" s="995"/>
      <c r="HVJ4" s="995"/>
      <c r="HVK4" s="995"/>
      <c r="HVL4" s="995"/>
      <c r="HVM4" s="995"/>
      <c r="HVN4" s="995"/>
      <c r="HVO4" s="995"/>
      <c r="HVP4" s="995"/>
      <c r="HVQ4" s="995"/>
      <c r="HVR4" s="995"/>
      <c r="HVS4" s="995"/>
      <c r="HVT4" s="995"/>
      <c r="HVU4" s="995"/>
      <c r="HVV4" s="995"/>
      <c r="HVW4" s="995"/>
      <c r="HVX4" s="995"/>
      <c r="HVY4" s="995"/>
      <c r="HVZ4" s="995"/>
      <c r="HWA4" s="995"/>
      <c r="HWB4" s="995"/>
      <c r="HWC4" s="995"/>
      <c r="HWD4" s="995"/>
      <c r="HWE4" s="995"/>
      <c r="HWF4" s="995"/>
      <c r="HWG4" s="995"/>
      <c r="HWH4" s="995"/>
      <c r="HWI4" s="995"/>
      <c r="HWJ4" s="995"/>
      <c r="HWK4" s="995"/>
      <c r="HWL4" s="995"/>
      <c r="HWM4" s="995"/>
      <c r="HWN4" s="995"/>
      <c r="HWO4" s="995"/>
      <c r="HWP4" s="995"/>
      <c r="HWQ4" s="995"/>
      <c r="HWR4" s="995"/>
      <c r="HWS4" s="995"/>
      <c r="HWT4" s="995"/>
      <c r="HWU4" s="995"/>
      <c r="HWV4" s="995"/>
      <c r="HWW4" s="995"/>
      <c r="HWX4" s="995"/>
      <c r="HWY4" s="995"/>
      <c r="HWZ4" s="995"/>
      <c r="HXA4" s="995"/>
      <c r="HXB4" s="995"/>
      <c r="HXC4" s="995"/>
      <c r="HXD4" s="995"/>
      <c r="HXE4" s="995"/>
      <c r="HXF4" s="995"/>
      <c r="HXG4" s="995"/>
      <c r="HXH4" s="995"/>
      <c r="HXI4" s="995"/>
      <c r="HXJ4" s="995"/>
      <c r="HXK4" s="995"/>
      <c r="HXL4" s="995"/>
      <c r="HXM4" s="995"/>
      <c r="HXN4" s="995"/>
      <c r="HXO4" s="995"/>
      <c r="HXP4" s="995"/>
      <c r="HXQ4" s="995"/>
      <c r="HXR4" s="995"/>
      <c r="HXS4" s="995"/>
      <c r="HXT4" s="995"/>
      <c r="HXU4" s="995"/>
      <c r="HXV4" s="995"/>
      <c r="HXW4" s="995"/>
      <c r="HXX4" s="995"/>
      <c r="HXY4" s="995"/>
      <c r="HXZ4" s="995"/>
      <c r="HYA4" s="995"/>
      <c r="HYB4" s="995"/>
      <c r="HYC4" s="995"/>
      <c r="HYD4" s="995"/>
      <c r="HYE4" s="995"/>
      <c r="HYF4" s="995"/>
      <c r="HYG4" s="995"/>
      <c r="HYH4" s="995"/>
      <c r="HYI4" s="995"/>
      <c r="HYJ4" s="995"/>
      <c r="HYK4" s="995"/>
      <c r="HYL4" s="995"/>
      <c r="HYM4" s="995"/>
      <c r="HYN4" s="995"/>
      <c r="HYO4" s="995"/>
      <c r="HYP4" s="995"/>
      <c r="HYQ4" s="995"/>
      <c r="HYR4" s="995"/>
      <c r="HYS4" s="995"/>
      <c r="HYT4" s="995"/>
      <c r="HYU4" s="995"/>
      <c r="HYV4" s="995"/>
      <c r="HYW4" s="995"/>
      <c r="HYX4" s="995"/>
      <c r="HYY4" s="995"/>
      <c r="HYZ4" s="995"/>
      <c r="HZA4" s="995"/>
      <c r="HZB4" s="995"/>
      <c r="HZC4" s="995"/>
      <c r="HZD4" s="995"/>
      <c r="HZE4" s="995"/>
      <c r="HZF4" s="995"/>
      <c r="HZG4" s="995"/>
      <c r="HZH4" s="995"/>
      <c r="HZI4" s="995"/>
      <c r="HZJ4" s="995"/>
      <c r="HZK4" s="995"/>
      <c r="HZL4" s="995"/>
      <c r="HZM4" s="995"/>
      <c r="HZN4" s="995"/>
      <c r="HZO4" s="995"/>
      <c r="HZP4" s="995"/>
      <c r="HZQ4" s="995"/>
      <c r="HZR4" s="995"/>
      <c r="HZS4" s="995"/>
      <c r="HZT4" s="995"/>
      <c r="HZU4" s="995"/>
      <c r="HZV4" s="995"/>
      <c r="HZW4" s="995"/>
      <c r="HZX4" s="995"/>
      <c r="HZY4" s="995"/>
      <c r="HZZ4" s="995"/>
      <c r="IAA4" s="995"/>
      <c r="IAB4" s="995"/>
      <c r="IAC4" s="995"/>
      <c r="IAD4" s="995"/>
      <c r="IAE4" s="995"/>
      <c r="IAF4" s="995"/>
      <c r="IAG4" s="995"/>
      <c r="IAH4" s="995"/>
      <c r="IAI4" s="995"/>
      <c r="IAJ4" s="995"/>
      <c r="IAK4" s="995"/>
      <c r="IAL4" s="995"/>
      <c r="IAM4" s="995"/>
      <c r="IAN4" s="995"/>
      <c r="IAO4" s="995"/>
      <c r="IAP4" s="995"/>
      <c r="IAQ4" s="995"/>
      <c r="IAR4" s="995"/>
      <c r="IAS4" s="995"/>
      <c r="IAT4" s="995"/>
      <c r="IAU4" s="995"/>
      <c r="IAV4" s="995"/>
      <c r="IAW4" s="995"/>
      <c r="IAX4" s="995"/>
      <c r="IAY4" s="995"/>
      <c r="IAZ4" s="995"/>
      <c r="IBA4" s="995"/>
      <c r="IBB4" s="995"/>
      <c r="IBC4" s="995"/>
      <c r="IBD4" s="995"/>
      <c r="IBE4" s="995"/>
      <c r="IBF4" s="995"/>
      <c r="IBG4" s="995"/>
      <c r="IBH4" s="995"/>
      <c r="IBI4" s="995"/>
      <c r="IBJ4" s="995"/>
      <c r="IBK4" s="995"/>
      <c r="IBL4" s="995"/>
      <c r="IBM4" s="995"/>
      <c r="IBN4" s="995"/>
      <c r="IBO4" s="995"/>
      <c r="IBP4" s="995"/>
      <c r="IBQ4" s="995"/>
      <c r="IBR4" s="995"/>
      <c r="IBS4" s="995"/>
      <c r="IBT4" s="995"/>
      <c r="IBU4" s="995"/>
      <c r="IBV4" s="995"/>
      <c r="IBW4" s="995"/>
      <c r="IBX4" s="995"/>
      <c r="IBY4" s="995"/>
      <c r="IBZ4" s="995"/>
      <c r="ICA4" s="995"/>
      <c r="ICB4" s="995"/>
      <c r="ICC4" s="995"/>
      <c r="ICD4" s="995"/>
      <c r="ICE4" s="995"/>
      <c r="ICF4" s="995"/>
      <c r="ICG4" s="995"/>
      <c r="ICH4" s="995"/>
      <c r="ICI4" s="995"/>
      <c r="ICJ4" s="995"/>
      <c r="ICK4" s="995"/>
      <c r="ICL4" s="995"/>
      <c r="ICM4" s="995"/>
      <c r="ICN4" s="995"/>
      <c r="ICO4" s="995"/>
      <c r="ICP4" s="995"/>
      <c r="ICQ4" s="995"/>
      <c r="ICR4" s="995"/>
      <c r="ICS4" s="995"/>
      <c r="ICT4" s="995"/>
      <c r="ICU4" s="995"/>
      <c r="ICV4" s="995"/>
      <c r="ICW4" s="995"/>
      <c r="ICX4" s="995"/>
      <c r="ICY4" s="995"/>
      <c r="ICZ4" s="995"/>
      <c r="IDA4" s="995"/>
      <c r="IDB4" s="995"/>
      <c r="IDC4" s="995"/>
      <c r="IDD4" s="995"/>
      <c r="IDE4" s="995"/>
      <c r="IDF4" s="995"/>
      <c r="IDG4" s="995"/>
      <c r="IDH4" s="995"/>
      <c r="IDI4" s="995"/>
      <c r="IDJ4" s="995"/>
      <c r="IDK4" s="995"/>
      <c r="IDL4" s="995"/>
      <c r="IDM4" s="995"/>
      <c r="IDN4" s="995"/>
      <c r="IDO4" s="995"/>
      <c r="IDP4" s="995"/>
      <c r="IDQ4" s="995"/>
      <c r="IDR4" s="995"/>
      <c r="IDS4" s="995"/>
      <c r="IDT4" s="995"/>
      <c r="IDU4" s="995"/>
      <c r="IDV4" s="995"/>
      <c r="IDW4" s="995"/>
      <c r="IDX4" s="995"/>
      <c r="IDY4" s="995"/>
      <c r="IDZ4" s="995"/>
      <c r="IEA4" s="995"/>
      <c r="IEB4" s="995"/>
      <c r="IEC4" s="995"/>
      <c r="IED4" s="995"/>
      <c r="IEE4" s="995"/>
      <c r="IEF4" s="995"/>
      <c r="IEG4" s="995"/>
      <c r="IEH4" s="995"/>
      <c r="IEI4" s="995"/>
      <c r="IEJ4" s="995"/>
      <c r="IEK4" s="995"/>
      <c r="IEL4" s="995"/>
      <c r="IEM4" s="995"/>
      <c r="IEN4" s="995"/>
      <c r="IEO4" s="995"/>
      <c r="IEP4" s="995"/>
      <c r="IEQ4" s="995"/>
      <c r="IER4" s="995"/>
      <c r="IES4" s="995"/>
      <c r="IET4" s="995"/>
      <c r="IEU4" s="995"/>
      <c r="IEV4" s="995"/>
      <c r="IEW4" s="995"/>
      <c r="IEX4" s="995"/>
      <c r="IEY4" s="995"/>
      <c r="IEZ4" s="995"/>
      <c r="IFA4" s="995"/>
      <c r="IFB4" s="995"/>
      <c r="IFC4" s="995"/>
      <c r="IFD4" s="995"/>
      <c r="IFE4" s="995"/>
      <c r="IFF4" s="995"/>
      <c r="IFG4" s="995"/>
      <c r="IFH4" s="995"/>
      <c r="IFI4" s="995"/>
      <c r="IFJ4" s="995"/>
      <c r="IFK4" s="995"/>
      <c r="IFL4" s="995"/>
      <c r="IFM4" s="995"/>
      <c r="IFN4" s="995"/>
      <c r="IFO4" s="995"/>
      <c r="IFP4" s="995"/>
      <c r="IFQ4" s="995"/>
      <c r="IFR4" s="995"/>
      <c r="IFS4" s="995"/>
      <c r="IFT4" s="995"/>
      <c r="IFU4" s="995"/>
      <c r="IFV4" s="995"/>
      <c r="IFW4" s="995"/>
      <c r="IFX4" s="995"/>
      <c r="IFY4" s="995"/>
      <c r="IFZ4" s="995"/>
      <c r="IGA4" s="995"/>
      <c r="IGB4" s="995"/>
      <c r="IGC4" s="995"/>
      <c r="IGD4" s="995"/>
      <c r="IGE4" s="995"/>
      <c r="IGF4" s="995"/>
      <c r="IGG4" s="995"/>
      <c r="IGH4" s="995"/>
      <c r="IGI4" s="995"/>
      <c r="IGJ4" s="995"/>
      <c r="IGK4" s="995"/>
      <c r="IGL4" s="995"/>
      <c r="IGM4" s="995"/>
      <c r="IGN4" s="995"/>
      <c r="IGO4" s="995"/>
      <c r="IGP4" s="995"/>
      <c r="IGQ4" s="995"/>
      <c r="IGR4" s="995"/>
      <c r="IGS4" s="995"/>
      <c r="IGT4" s="995"/>
      <c r="IGU4" s="995"/>
      <c r="IGV4" s="995"/>
      <c r="IGW4" s="995"/>
      <c r="IGX4" s="995"/>
      <c r="IGY4" s="995"/>
      <c r="IGZ4" s="995"/>
      <c r="IHA4" s="995"/>
      <c r="IHB4" s="995"/>
      <c r="IHC4" s="995"/>
      <c r="IHD4" s="995"/>
      <c r="IHE4" s="995"/>
      <c r="IHF4" s="995"/>
      <c r="IHG4" s="995"/>
      <c r="IHH4" s="995"/>
      <c r="IHI4" s="995"/>
      <c r="IHJ4" s="995"/>
      <c r="IHK4" s="995"/>
      <c r="IHL4" s="995"/>
      <c r="IHM4" s="995"/>
      <c r="IHN4" s="995"/>
      <c r="IHO4" s="995"/>
      <c r="IHP4" s="995"/>
      <c r="IHQ4" s="995"/>
      <c r="IHR4" s="995"/>
      <c r="IHS4" s="995"/>
      <c r="IHT4" s="995"/>
      <c r="IHU4" s="995"/>
      <c r="IHV4" s="995"/>
      <c r="IHW4" s="995"/>
      <c r="IHX4" s="995"/>
      <c r="IHY4" s="995"/>
      <c r="IHZ4" s="995"/>
      <c r="IIA4" s="995"/>
      <c r="IIB4" s="995"/>
      <c r="IIC4" s="995"/>
      <c r="IID4" s="995"/>
      <c r="IIE4" s="995"/>
      <c r="IIF4" s="995"/>
      <c r="IIG4" s="995"/>
      <c r="IIH4" s="995"/>
      <c r="III4" s="995"/>
      <c r="IIJ4" s="995"/>
      <c r="IIK4" s="995"/>
      <c r="IIL4" s="995"/>
      <c r="IIM4" s="995"/>
      <c r="IIN4" s="995"/>
      <c r="IIO4" s="995"/>
      <c r="IIP4" s="995"/>
      <c r="IIQ4" s="995"/>
      <c r="IIR4" s="995"/>
      <c r="IIS4" s="995"/>
      <c r="IIT4" s="995"/>
      <c r="IIU4" s="995"/>
      <c r="IIV4" s="995"/>
      <c r="IIW4" s="995"/>
      <c r="IIX4" s="995"/>
      <c r="IIY4" s="995"/>
      <c r="IIZ4" s="995"/>
      <c r="IJA4" s="995"/>
      <c r="IJB4" s="995"/>
      <c r="IJC4" s="995"/>
      <c r="IJD4" s="995"/>
      <c r="IJE4" s="995"/>
      <c r="IJF4" s="995"/>
      <c r="IJG4" s="995"/>
      <c r="IJH4" s="995"/>
      <c r="IJI4" s="995"/>
      <c r="IJJ4" s="995"/>
      <c r="IJK4" s="995"/>
      <c r="IJL4" s="995"/>
      <c r="IJM4" s="995"/>
      <c r="IJN4" s="995"/>
      <c r="IJO4" s="995"/>
      <c r="IJP4" s="995"/>
      <c r="IJQ4" s="995"/>
      <c r="IJR4" s="995"/>
      <c r="IJS4" s="995"/>
      <c r="IJT4" s="995"/>
      <c r="IJU4" s="995"/>
      <c r="IJV4" s="995"/>
      <c r="IJW4" s="995"/>
      <c r="IJX4" s="995"/>
      <c r="IJY4" s="995"/>
      <c r="IJZ4" s="995"/>
      <c r="IKA4" s="995"/>
      <c r="IKB4" s="995"/>
      <c r="IKC4" s="995"/>
      <c r="IKD4" s="995"/>
      <c r="IKE4" s="995"/>
      <c r="IKF4" s="995"/>
      <c r="IKG4" s="995"/>
      <c r="IKH4" s="995"/>
      <c r="IKI4" s="995"/>
      <c r="IKJ4" s="995"/>
      <c r="IKK4" s="995"/>
      <c r="IKL4" s="995"/>
      <c r="IKM4" s="995"/>
      <c r="IKN4" s="995"/>
      <c r="IKO4" s="995"/>
      <c r="IKP4" s="995"/>
      <c r="IKQ4" s="995"/>
      <c r="IKR4" s="995"/>
      <c r="IKS4" s="995"/>
      <c r="IKT4" s="995"/>
      <c r="IKU4" s="995"/>
      <c r="IKV4" s="995"/>
      <c r="IKW4" s="995"/>
      <c r="IKX4" s="995"/>
      <c r="IKY4" s="995"/>
      <c r="IKZ4" s="995"/>
      <c r="ILA4" s="995"/>
      <c r="ILB4" s="995"/>
      <c r="ILC4" s="995"/>
      <c r="ILD4" s="995"/>
      <c r="ILE4" s="995"/>
      <c r="ILF4" s="995"/>
      <c r="ILG4" s="995"/>
      <c r="ILH4" s="995"/>
      <c r="ILI4" s="995"/>
      <c r="ILJ4" s="995"/>
      <c r="ILK4" s="995"/>
      <c r="ILL4" s="995"/>
      <c r="ILM4" s="995"/>
      <c r="ILN4" s="995"/>
      <c r="ILO4" s="995"/>
      <c r="ILP4" s="995"/>
      <c r="ILQ4" s="995"/>
      <c r="ILR4" s="995"/>
      <c r="ILS4" s="995"/>
      <c r="ILT4" s="995"/>
      <c r="ILU4" s="995"/>
      <c r="ILV4" s="995"/>
      <c r="ILW4" s="995"/>
      <c r="ILX4" s="995"/>
      <c r="ILY4" s="995"/>
      <c r="ILZ4" s="995"/>
      <c r="IMA4" s="995"/>
      <c r="IMB4" s="995"/>
      <c r="IMC4" s="995"/>
      <c r="IMD4" s="995"/>
      <c r="IME4" s="995"/>
      <c r="IMF4" s="995"/>
      <c r="IMG4" s="995"/>
      <c r="IMH4" s="995"/>
      <c r="IMI4" s="995"/>
      <c r="IMJ4" s="995"/>
      <c r="IMK4" s="995"/>
      <c r="IML4" s="995"/>
      <c r="IMM4" s="995"/>
      <c r="IMN4" s="995"/>
      <c r="IMO4" s="995"/>
      <c r="IMP4" s="995"/>
      <c r="IMQ4" s="995"/>
      <c r="IMR4" s="995"/>
      <c r="IMS4" s="995"/>
      <c r="IMT4" s="995"/>
      <c r="IMU4" s="995"/>
      <c r="IMV4" s="995"/>
      <c r="IMW4" s="995"/>
      <c r="IMX4" s="995"/>
      <c r="IMY4" s="995"/>
      <c r="IMZ4" s="995"/>
      <c r="INA4" s="995"/>
      <c r="INB4" s="995"/>
      <c r="INC4" s="995"/>
      <c r="IND4" s="995"/>
      <c r="INE4" s="995"/>
      <c r="INF4" s="995"/>
      <c r="ING4" s="995"/>
      <c r="INH4" s="995"/>
      <c r="INI4" s="995"/>
      <c r="INJ4" s="995"/>
      <c r="INK4" s="995"/>
      <c r="INL4" s="995"/>
      <c r="INM4" s="995"/>
      <c r="INN4" s="995"/>
      <c r="INO4" s="995"/>
      <c r="INP4" s="995"/>
      <c r="INQ4" s="995"/>
      <c r="INR4" s="995"/>
      <c r="INS4" s="995"/>
      <c r="INT4" s="995"/>
      <c r="INU4" s="995"/>
      <c r="INV4" s="995"/>
      <c r="INW4" s="995"/>
      <c r="INX4" s="995"/>
      <c r="INY4" s="995"/>
      <c r="INZ4" s="995"/>
      <c r="IOA4" s="995"/>
      <c r="IOB4" s="995"/>
      <c r="IOC4" s="995"/>
      <c r="IOD4" s="995"/>
      <c r="IOE4" s="995"/>
      <c r="IOF4" s="995"/>
      <c r="IOG4" s="995"/>
      <c r="IOH4" s="995"/>
      <c r="IOI4" s="995"/>
      <c r="IOJ4" s="995"/>
      <c r="IOK4" s="995"/>
      <c r="IOL4" s="995"/>
      <c r="IOM4" s="995"/>
      <c r="ION4" s="995"/>
      <c r="IOO4" s="995"/>
      <c r="IOP4" s="995"/>
      <c r="IOQ4" s="995"/>
      <c r="IOR4" s="995"/>
      <c r="IOS4" s="995"/>
      <c r="IOT4" s="995"/>
      <c r="IOU4" s="995"/>
      <c r="IOV4" s="995"/>
      <c r="IOW4" s="995"/>
      <c r="IOX4" s="995"/>
      <c r="IOY4" s="995"/>
      <c r="IOZ4" s="995"/>
      <c r="IPA4" s="995"/>
      <c r="IPB4" s="995"/>
      <c r="IPC4" s="995"/>
      <c r="IPD4" s="995"/>
      <c r="IPE4" s="995"/>
      <c r="IPF4" s="995"/>
      <c r="IPG4" s="995"/>
      <c r="IPH4" s="995"/>
      <c r="IPI4" s="995"/>
      <c r="IPJ4" s="995"/>
      <c r="IPK4" s="995"/>
      <c r="IPL4" s="995"/>
      <c r="IPM4" s="995"/>
      <c r="IPN4" s="995"/>
      <c r="IPO4" s="995"/>
      <c r="IPP4" s="995"/>
      <c r="IPQ4" s="995"/>
      <c r="IPR4" s="995"/>
      <c r="IPS4" s="995"/>
      <c r="IPT4" s="995"/>
      <c r="IPU4" s="995"/>
      <c r="IPV4" s="995"/>
      <c r="IPW4" s="995"/>
      <c r="IPX4" s="995"/>
      <c r="IPY4" s="995"/>
      <c r="IPZ4" s="995"/>
      <c r="IQA4" s="995"/>
      <c r="IQB4" s="995"/>
      <c r="IQC4" s="995"/>
      <c r="IQD4" s="995"/>
      <c r="IQE4" s="995"/>
      <c r="IQF4" s="995"/>
      <c r="IQG4" s="995"/>
      <c r="IQH4" s="995"/>
      <c r="IQI4" s="995"/>
      <c r="IQJ4" s="995"/>
      <c r="IQK4" s="995"/>
      <c r="IQL4" s="995"/>
      <c r="IQM4" s="995"/>
      <c r="IQN4" s="995"/>
      <c r="IQO4" s="995"/>
      <c r="IQP4" s="995"/>
      <c r="IQQ4" s="995"/>
      <c r="IQR4" s="995"/>
      <c r="IQS4" s="995"/>
      <c r="IQT4" s="995"/>
      <c r="IQU4" s="995"/>
      <c r="IQV4" s="995"/>
      <c r="IQW4" s="995"/>
      <c r="IQX4" s="995"/>
      <c r="IQY4" s="995"/>
      <c r="IQZ4" s="995"/>
      <c r="IRA4" s="995"/>
      <c r="IRB4" s="995"/>
      <c r="IRC4" s="995"/>
      <c r="IRD4" s="995"/>
      <c r="IRE4" s="995"/>
      <c r="IRF4" s="995"/>
      <c r="IRG4" s="995"/>
      <c r="IRH4" s="995"/>
      <c r="IRI4" s="995"/>
      <c r="IRJ4" s="995"/>
      <c r="IRK4" s="995"/>
      <c r="IRL4" s="995"/>
      <c r="IRM4" s="995"/>
      <c r="IRN4" s="995"/>
      <c r="IRO4" s="995"/>
      <c r="IRP4" s="995"/>
      <c r="IRQ4" s="995"/>
      <c r="IRR4" s="995"/>
      <c r="IRS4" s="995"/>
      <c r="IRT4" s="995"/>
      <c r="IRU4" s="995"/>
      <c r="IRV4" s="995"/>
      <c r="IRW4" s="995"/>
      <c r="IRX4" s="995"/>
      <c r="IRY4" s="995"/>
      <c r="IRZ4" s="995"/>
      <c r="ISA4" s="995"/>
      <c r="ISB4" s="995"/>
      <c r="ISC4" s="995"/>
      <c r="ISD4" s="995"/>
      <c r="ISE4" s="995"/>
      <c r="ISF4" s="995"/>
      <c r="ISG4" s="995"/>
      <c r="ISH4" s="995"/>
      <c r="ISI4" s="995"/>
      <c r="ISJ4" s="995"/>
      <c r="ISK4" s="995"/>
      <c r="ISL4" s="995"/>
      <c r="ISM4" s="995"/>
      <c r="ISN4" s="995"/>
      <c r="ISO4" s="995"/>
      <c r="ISP4" s="995"/>
      <c r="ISQ4" s="995"/>
      <c r="ISR4" s="995"/>
      <c r="ISS4" s="995"/>
      <c r="IST4" s="995"/>
      <c r="ISU4" s="995"/>
      <c r="ISV4" s="995"/>
      <c r="ISW4" s="995"/>
      <c r="ISX4" s="995"/>
      <c r="ISY4" s="995"/>
      <c r="ISZ4" s="995"/>
      <c r="ITA4" s="995"/>
      <c r="ITB4" s="995"/>
      <c r="ITC4" s="995"/>
      <c r="ITD4" s="995"/>
      <c r="ITE4" s="995"/>
      <c r="ITF4" s="995"/>
      <c r="ITG4" s="995"/>
      <c r="ITH4" s="995"/>
      <c r="ITI4" s="995"/>
      <c r="ITJ4" s="995"/>
      <c r="ITK4" s="995"/>
      <c r="ITL4" s="995"/>
      <c r="ITM4" s="995"/>
      <c r="ITN4" s="995"/>
      <c r="ITO4" s="995"/>
      <c r="ITP4" s="995"/>
      <c r="ITQ4" s="995"/>
      <c r="ITR4" s="995"/>
      <c r="ITS4" s="995"/>
      <c r="ITT4" s="995"/>
      <c r="ITU4" s="995"/>
      <c r="ITV4" s="995"/>
      <c r="ITW4" s="995"/>
      <c r="ITX4" s="995"/>
      <c r="ITY4" s="995"/>
      <c r="ITZ4" s="995"/>
      <c r="IUA4" s="995"/>
      <c r="IUB4" s="995"/>
      <c r="IUC4" s="995"/>
      <c r="IUD4" s="995"/>
      <c r="IUE4" s="995"/>
      <c r="IUF4" s="995"/>
      <c r="IUG4" s="995"/>
      <c r="IUH4" s="995"/>
      <c r="IUI4" s="995"/>
      <c r="IUJ4" s="995"/>
      <c r="IUK4" s="995"/>
      <c r="IUL4" s="995"/>
      <c r="IUM4" s="995"/>
      <c r="IUN4" s="995"/>
      <c r="IUO4" s="995"/>
      <c r="IUP4" s="995"/>
      <c r="IUQ4" s="995"/>
      <c r="IUR4" s="995"/>
      <c r="IUS4" s="995"/>
      <c r="IUT4" s="995"/>
      <c r="IUU4" s="995"/>
      <c r="IUV4" s="995"/>
      <c r="IUW4" s="995"/>
      <c r="IUX4" s="995"/>
      <c r="IUY4" s="995"/>
      <c r="IUZ4" s="995"/>
      <c r="IVA4" s="995"/>
      <c r="IVB4" s="995"/>
      <c r="IVC4" s="995"/>
      <c r="IVD4" s="995"/>
      <c r="IVE4" s="995"/>
      <c r="IVF4" s="995"/>
      <c r="IVG4" s="995"/>
      <c r="IVH4" s="995"/>
      <c r="IVI4" s="995"/>
      <c r="IVJ4" s="995"/>
      <c r="IVK4" s="995"/>
      <c r="IVL4" s="995"/>
      <c r="IVM4" s="995"/>
      <c r="IVN4" s="995"/>
      <c r="IVO4" s="995"/>
      <c r="IVP4" s="995"/>
      <c r="IVQ4" s="995"/>
      <c r="IVR4" s="995"/>
      <c r="IVS4" s="995"/>
      <c r="IVT4" s="995"/>
      <c r="IVU4" s="995"/>
      <c r="IVV4" s="995"/>
      <c r="IVW4" s="995"/>
      <c r="IVX4" s="995"/>
      <c r="IVY4" s="995"/>
      <c r="IVZ4" s="995"/>
      <c r="IWA4" s="995"/>
      <c r="IWB4" s="995"/>
      <c r="IWC4" s="995"/>
      <c r="IWD4" s="995"/>
      <c r="IWE4" s="995"/>
      <c r="IWF4" s="995"/>
      <c r="IWG4" s="995"/>
      <c r="IWH4" s="995"/>
      <c r="IWI4" s="995"/>
      <c r="IWJ4" s="995"/>
      <c r="IWK4" s="995"/>
      <c r="IWL4" s="995"/>
      <c r="IWM4" s="995"/>
      <c r="IWN4" s="995"/>
      <c r="IWO4" s="995"/>
      <c r="IWP4" s="995"/>
      <c r="IWQ4" s="995"/>
      <c r="IWR4" s="995"/>
      <c r="IWS4" s="995"/>
      <c r="IWT4" s="995"/>
      <c r="IWU4" s="995"/>
      <c r="IWV4" s="995"/>
      <c r="IWW4" s="995"/>
      <c r="IWX4" s="995"/>
      <c r="IWY4" s="995"/>
      <c r="IWZ4" s="995"/>
      <c r="IXA4" s="995"/>
      <c r="IXB4" s="995"/>
      <c r="IXC4" s="995"/>
      <c r="IXD4" s="995"/>
      <c r="IXE4" s="995"/>
      <c r="IXF4" s="995"/>
      <c r="IXG4" s="995"/>
      <c r="IXH4" s="995"/>
      <c r="IXI4" s="995"/>
      <c r="IXJ4" s="995"/>
      <c r="IXK4" s="995"/>
      <c r="IXL4" s="995"/>
      <c r="IXM4" s="995"/>
      <c r="IXN4" s="995"/>
      <c r="IXO4" s="995"/>
      <c r="IXP4" s="995"/>
      <c r="IXQ4" s="995"/>
      <c r="IXR4" s="995"/>
      <c r="IXS4" s="995"/>
      <c r="IXT4" s="995"/>
      <c r="IXU4" s="995"/>
      <c r="IXV4" s="995"/>
      <c r="IXW4" s="995"/>
      <c r="IXX4" s="995"/>
      <c r="IXY4" s="995"/>
      <c r="IXZ4" s="995"/>
      <c r="IYA4" s="995"/>
      <c r="IYB4" s="995"/>
      <c r="IYC4" s="995"/>
      <c r="IYD4" s="995"/>
      <c r="IYE4" s="995"/>
      <c r="IYF4" s="995"/>
      <c r="IYG4" s="995"/>
      <c r="IYH4" s="995"/>
      <c r="IYI4" s="995"/>
      <c r="IYJ4" s="995"/>
      <c r="IYK4" s="995"/>
      <c r="IYL4" s="995"/>
      <c r="IYM4" s="995"/>
      <c r="IYN4" s="995"/>
      <c r="IYO4" s="995"/>
      <c r="IYP4" s="995"/>
      <c r="IYQ4" s="995"/>
      <c r="IYR4" s="995"/>
      <c r="IYS4" s="995"/>
      <c r="IYT4" s="995"/>
      <c r="IYU4" s="995"/>
      <c r="IYV4" s="995"/>
      <c r="IYW4" s="995"/>
      <c r="IYX4" s="995"/>
      <c r="IYY4" s="995"/>
      <c r="IYZ4" s="995"/>
      <c r="IZA4" s="995"/>
      <c r="IZB4" s="995"/>
      <c r="IZC4" s="995"/>
      <c r="IZD4" s="995"/>
      <c r="IZE4" s="995"/>
      <c r="IZF4" s="995"/>
      <c r="IZG4" s="995"/>
      <c r="IZH4" s="995"/>
      <c r="IZI4" s="995"/>
      <c r="IZJ4" s="995"/>
      <c r="IZK4" s="995"/>
      <c r="IZL4" s="995"/>
      <c r="IZM4" s="995"/>
      <c r="IZN4" s="995"/>
      <c r="IZO4" s="995"/>
      <c r="IZP4" s="995"/>
      <c r="IZQ4" s="995"/>
      <c r="IZR4" s="995"/>
      <c r="IZS4" s="995"/>
      <c r="IZT4" s="995"/>
      <c r="IZU4" s="995"/>
      <c r="IZV4" s="995"/>
      <c r="IZW4" s="995"/>
      <c r="IZX4" s="995"/>
      <c r="IZY4" s="995"/>
      <c r="IZZ4" s="995"/>
      <c r="JAA4" s="995"/>
      <c r="JAB4" s="995"/>
      <c r="JAC4" s="995"/>
      <c r="JAD4" s="995"/>
      <c r="JAE4" s="995"/>
      <c r="JAF4" s="995"/>
      <c r="JAG4" s="995"/>
      <c r="JAH4" s="995"/>
      <c r="JAI4" s="995"/>
      <c r="JAJ4" s="995"/>
      <c r="JAK4" s="995"/>
      <c r="JAL4" s="995"/>
      <c r="JAM4" s="995"/>
      <c r="JAN4" s="995"/>
      <c r="JAO4" s="995"/>
      <c r="JAP4" s="995"/>
      <c r="JAQ4" s="995"/>
      <c r="JAR4" s="995"/>
      <c r="JAS4" s="995"/>
      <c r="JAT4" s="995"/>
      <c r="JAU4" s="995"/>
      <c r="JAV4" s="995"/>
      <c r="JAW4" s="995"/>
      <c r="JAX4" s="995"/>
      <c r="JAY4" s="995"/>
      <c r="JAZ4" s="995"/>
      <c r="JBA4" s="995"/>
      <c r="JBB4" s="995"/>
      <c r="JBC4" s="995"/>
      <c r="JBD4" s="995"/>
      <c r="JBE4" s="995"/>
      <c r="JBF4" s="995"/>
      <c r="JBG4" s="995"/>
      <c r="JBH4" s="995"/>
      <c r="JBI4" s="995"/>
      <c r="JBJ4" s="995"/>
      <c r="JBK4" s="995"/>
      <c r="JBL4" s="995"/>
      <c r="JBM4" s="995"/>
      <c r="JBN4" s="995"/>
      <c r="JBO4" s="995"/>
      <c r="JBP4" s="995"/>
      <c r="JBQ4" s="995"/>
      <c r="JBR4" s="995"/>
      <c r="JBS4" s="995"/>
      <c r="JBT4" s="995"/>
      <c r="JBU4" s="995"/>
      <c r="JBV4" s="995"/>
      <c r="JBW4" s="995"/>
      <c r="JBX4" s="995"/>
      <c r="JBY4" s="995"/>
      <c r="JBZ4" s="995"/>
      <c r="JCA4" s="995"/>
      <c r="JCB4" s="995"/>
      <c r="JCC4" s="995"/>
      <c r="JCD4" s="995"/>
      <c r="JCE4" s="995"/>
      <c r="JCF4" s="995"/>
      <c r="JCG4" s="995"/>
      <c r="JCH4" s="995"/>
      <c r="JCI4" s="995"/>
      <c r="JCJ4" s="995"/>
      <c r="JCK4" s="995"/>
      <c r="JCL4" s="995"/>
      <c r="JCM4" s="995"/>
      <c r="JCN4" s="995"/>
      <c r="JCO4" s="995"/>
      <c r="JCP4" s="995"/>
      <c r="JCQ4" s="995"/>
      <c r="JCR4" s="995"/>
      <c r="JCS4" s="995"/>
      <c r="JCT4" s="995"/>
      <c r="JCU4" s="995"/>
      <c r="JCV4" s="995"/>
      <c r="JCW4" s="995"/>
      <c r="JCX4" s="995"/>
      <c r="JCY4" s="995"/>
      <c r="JCZ4" s="995"/>
      <c r="JDA4" s="995"/>
      <c r="JDB4" s="995"/>
      <c r="JDC4" s="995"/>
      <c r="JDD4" s="995"/>
      <c r="JDE4" s="995"/>
      <c r="JDF4" s="995"/>
      <c r="JDG4" s="995"/>
      <c r="JDH4" s="995"/>
      <c r="JDI4" s="995"/>
      <c r="JDJ4" s="995"/>
      <c r="JDK4" s="995"/>
      <c r="JDL4" s="995"/>
      <c r="JDM4" s="995"/>
      <c r="JDN4" s="995"/>
      <c r="JDO4" s="995"/>
      <c r="JDP4" s="995"/>
      <c r="JDQ4" s="995"/>
      <c r="JDR4" s="995"/>
      <c r="JDS4" s="995"/>
      <c r="JDT4" s="995"/>
      <c r="JDU4" s="995"/>
      <c r="JDV4" s="995"/>
      <c r="JDW4" s="995"/>
      <c r="JDX4" s="995"/>
      <c r="JDY4" s="995"/>
      <c r="JDZ4" s="995"/>
      <c r="JEA4" s="995"/>
      <c r="JEB4" s="995"/>
      <c r="JEC4" s="995"/>
      <c r="JED4" s="995"/>
      <c r="JEE4" s="995"/>
      <c r="JEF4" s="995"/>
      <c r="JEG4" s="995"/>
      <c r="JEH4" s="995"/>
      <c r="JEI4" s="995"/>
      <c r="JEJ4" s="995"/>
      <c r="JEK4" s="995"/>
      <c r="JEL4" s="995"/>
      <c r="JEM4" s="995"/>
      <c r="JEN4" s="995"/>
      <c r="JEO4" s="995"/>
      <c r="JEP4" s="995"/>
      <c r="JEQ4" s="995"/>
      <c r="JER4" s="995"/>
      <c r="JES4" s="995"/>
      <c r="JET4" s="995"/>
      <c r="JEU4" s="995"/>
      <c r="JEV4" s="995"/>
      <c r="JEW4" s="995"/>
      <c r="JEX4" s="995"/>
      <c r="JEY4" s="995"/>
      <c r="JEZ4" s="995"/>
      <c r="JFA4" s="995"/>
      <c r="JFB4" s="995"/>
      <c r="JFC4" s="995"/>
      <c r="JFD4" s="995"/>
      <c r="JFE4" s="995"/>
      <c r="JFF4" s="995"/>
      <c r="JFG4" s="995"/>
      <c r="JFH4" s="995"/>
      <c r="JFI4" s="995"/>
      <c r="JFJ4" s="995"/>
      <c r="JFK4" s="995"/>
      <c r="JFL4" s="995"/>
      <c r="JFM4" s="995"/>
      <c r="JFN4" s="995"/>
      <c r="JFO4" s="995"/>
      <c r="JFP4" s="995"/>
      <c r="JFQ4" s="995"/>
      <c r="JFR4" s="995"/>
      <c r="JFS4" s="995"/>
      <c r="JFT4" s="995"/>
      <c r="JFU4" s="995"/>
      <c r="JFV4" s="995"/>
      <c r="JFW4" s="995"/>
      <c r="JFX4" s="995"/>
      <c r="JFY4" s="995"/>
      <c r="JFZ4" s="995"/>
      <c r="JGA4" s="995"/>
      <c r="JGB4" s="995"/>
      <c r="JGC4" s="995"/>
      <c r="JGD4" s="995"/>
      <c r="JGE4" s="995"/>
      <c r="JGF4" s="995"/>
      <c r="JGG4" s="995"/>
      <c r="JGH4" s="995"/>
      <c r="JGI4" s="995"/>
      <c r="JGJ4" s="995"/>
      <c r="JGK4" s="995"/>
      <c r="JGL4" s="995"/>
      <c r="JGM4" s="995"/>
      <c r="JGN4" s="995"/>
      <c r="JGO4" s="995"/>
      <c r="JGP4" s="995"/>
      <c r="JGQ4" s="995"/>
      <c r="JGR4" s="995"/>
      <c r="JGS4" s="995"/>
      <c r="JGT4" s="995"/>
      <c r="JGU4" s="995"/>
      <c r="JGV4" s="995"/>
      <c r="JGW4" s="995"/>
      <c r="JGX4" s="995"/>
      <c r="JGY4" s="995"/>
      <c r="JGZ4" s="995"/>
      <c r="JHA4" s="995"/>
      <c r="JHB4" s="995"/>
      <c r="JHC4" s="995"/>
      <c r="JHD4" s="995"/>
      <c r="JHE4" s="995"/>
      <c r="JHF4" s="995"/>
      <c r="JHG4" s="995"/>
      <c r="JHH4" s="995"/>
      <c r="JHI4" s="995"/>
      <c r="JHJ4" s="995"/>
      <c r="JHK4" s="995"/>
      <c r="JHL4" s="995"/>
      <c r="JHM4" s="995"/>
      <c r="JHN4" s="995"/>
      <c r="JHO4" s="995"/>
      <c r="JHP4" s="995"/>
      <c r="JHQ4" s="995"/>
      <c r="JHR4" s="995"/>
      <c r="JHS4" s="995"/>
      <c r="JHT4" s="995"/>
      <c r="JHU4" s="995"/>
      <c r="JHV4" s="995"/>
      <c r="JHW4" s="995"/>
      <c r="JHX4" s="995"/>
      <c r="JHY4" s="995"/>
      <c r="JHZ4" s="995"/>
      <c r="JIA4" s="995"/>
      <c r="JIB4" s="995"/>
      <c r="JIC4" s="995"/>
      <c r="JID4" s="995"/>
      <c r="JIE4" s="995"/>
      <c r="JIF4" s="995"/>
      <c r="JIG4" s="995"/>
      <c r="JIH4" s="995"/>
      <c r="JII4" s="995"/>
      <c r="JIJ4" s="995"/>
      <c r="JIK4" s="995"/>
      <c r="JIL4" s="995"/>
      <c r="JIM4" s="995"/>
      <c r="JIN4" s="995"/>
      <c r="JIO4" s="995"/>
      <c r="JIP4" s="995"/>
      <c r="JIQ4" s="995"/>
      <c r="JIR4" s="995"/>
      <c r="JIS4" s="995"/>
      <c r="JIT4" s="995"/>
      <c r="JIU4" s="995"/>
      <c r="JIV4" s="995"/>
      <c r="JIW4" s="995"/>
      <c r="JIX4" s="995"/>
      <c r="JIY4" s="995"/>
      <c r="JIZ4" s="995"/>
      <c r="JJA4" s="995"/>
      <c r="JJB4" s="995"/>
      <c r="JJC4" s="995"/>
      <c r="JJD4" s="995"/>
      <c r="JJE4" s="995"/>
      <c r="JJF4" s="995"/>
      <c r="JJG4" s="995"/>
      <c r="JJH4" s="995"/>
      <c r="JJI4" s="995"/>
      <c r="JJJ4" s="995"/>
      <c r="JJK4" s="995"/>
      <c r="JJL4" s="995"/>
      <c r="JJM4" s="995"/>
      <c r="JJN4" s="995"/>
      <c r="JJO4" s="995"/>
      <c r="JJP4" s="995"/>
      <c r="JJQ4" s="995"/>
      <c r="JJR4" s="995"/>
      <c r="JJS4" s="995"/>
      <c r="JJT4" s="995"/>
      <c r="JJU4" s="995"/>
      <c r="JJV4" s="995"/>
      <c r="JJW4" s="995"/>
      <c r="JJX4" s="995"/>
      <c r="JJY4" s="995"/>
      <c r="JJZ4" s="995"/>
      <c r="JKA4" s="995"/>
      <c r="JKB4" s="995"/>
      <c r="JKC4" s="995"/>
      <c r="JKD4" s="995"/>
      <c r="JKE4" s="995"/>
      <c r="JKF4" s="995"/>
      <c r="JKG4" s="995"/>
      <c r="JKH4" s="995"/>
      <c r="JKI4" s="995"/>
      <c r="JKJ4" s="995"/>
      <c r="JKK4" s="995"/>
      <c r="JKL4" s="995"/>
      <c r="JKM4" s="995"/>
      <c r="JKN4" s="995"/>
      <c r="JKO4" s="995"/>
      <c r="JKP4" s="995"/>
      <c r="JKQ4" s="995"/>
      <c r="JKR4" s="995"/>
      <c r="JKS4" s="995"/>
      <c r="JKT4" s="995"/>
      <c r="JKU4" s="995"/>
      <c r="JKV4" s="995"/>
      <c r="JKW4" s="995"/>
      <c r="JKX4" s="995"/>
      <c r="JKY4" s="995"/>
      <c r="JKZ4" s="995"/>
      <c r="JLA4" s="995"/>
      <c r="JLB4" s="995"/>
      <c r="JLC4" s="995"/>
      <c r="JLD4" s="995"/>
      <c r="JLE4" s="995"/>
      <c r="JLF4" s="995"/>
      <c r="JLG4" s="995"/>
      <c r="JLH4" s="995"/>
      <c r="JLI4" s="995"/>
      <c r="JLJ4" s="995"/>
      <c r="JLK4" s="995"/>
      <c r="JLL4" s="995"/>
      <c r="JLM4" s="995"/>
      <c r="JLN4" s="995"/>
      <c r="JLO4" s="995"/>
      <c r="JLP4" s="995"/>
      <c r="JLQ4" s="995"/>
      <c r="JLR4" s="995"/>
      <c r="JLS4" s="995"/>
      <c r="JLT4" s="995"/>
      <c r="JLU4" s="995"/>
      <c r="JLV4" s="995"/>
      <c r="JLW4" s="995"/>
      <c r="JLX4" s="995"/>
      <c r="JLY4" s="995"/>
      <c r="JLZ4" s="995"/>
      <c r="JMA4" s="995"/>
      <c r="JMB4" s="995"/>
      <c r="JMC4" s="995"/>
      <c r="JMD4" s="995"/>
      <c r="JME4" s="995"/>
      <c r="JMF4" s="995"/>
      <c r="JMG4" s="995"/>
      <c r="JMH4" s="995"/>
      <c r="JMI4" s="995"/>
      <c r="JMJ4" s="995"/>
      <c r="JMK4" s="995"/>
      <c r="JML4" s="995"/>
      <c r="JMM4" s="995"/>
      <c r="JMN4" s="995"/>
      <c r="JMO4" s="995"/>
      <c r="JMP4" s="995"/>
      <c r="JMQ4" s="995"/>
      <c r="JMR4" s="995"/>
      <c r="JMS4" s="995"/>
      <c r="JMT4" s="995"/>
      <c r="JMU4" s="995"/>
      <c r="JMV4" s="995"/>
      <c r="JMW4" s="995"/>
      <c r="JMX4" s="995"/>
      <c r="JMY4" s="995"/>
      <c r="JMZ4" s="995"/>
      <c r="JNA4" s="995"/>
      <c r="JNB4" s="995"/>
      <c r="JNC4" s="995"/>
      <c r="JND4" s="995"/>
      <c r="JNE4" s="995"/>
      <c r="JNF4" s="995"/>
      <c r="JNG4" s="995"/>
      <c r="JNH4" s="995"/>
      <c r="JNI4" s="995"/>
      <c r="JNJ4" s="995"/>
      <c r="JNK4" s="995"/>
      <c r="JNL4" s="995"/>
      <c r="JNM4" s="995"/>
      <c r="JNN4" s="995"/>
      <c r="JNO4" s="995"/>
      <c r="JNP4" s="995"/>
      <c r="JNQ4" s="995"/>
      <c r="JNR4" s="995"/>
      <c r="JNS4" s="995"/>
      <c r="JNT4" s="995"/>
      <c r="JNU4" s="995"/>
      <c r="JNV4" s="995"/>
      <c r="JNW4" s="995"/>
      <c r="JNX4" s="995"/>
      <c r="JNY4" s="995"/>
      <c r="JNZ4" s="995"/>
      <c r="JOA4" s="995"/>
      <c r="JOB4" s="995"/>
      <c r="JOC4" s="995"/>
      <c r="JOD4" s="995"/>
      <c r="JOE4" s="995"/>
      <c r="JOF4" s="995"/>
      <c r="JOG4" s="995"/>
      <c r="JOH4" s="995"/>
      <c r="JOI4" s="995"/>
      <c r="JOJ4" s="995"/>
      <c r="JOK4" s="995"/>
      <c r="JOL4" s="995"/>
      <c r="JOM4" s="995"/>
      <c r="JON4" s="995"/>
      <c r="JOO4" s="995"/>
      <c r="JOP4" s="995"/>
      <c r="JOQ4" s="995"/>
      <c r="JOR4" s="995"/>
      <c r="JOS4" s="995"/>
      <c r="JOT4" s="995"/>
      <c r="JOU4" s="995"/>
      <c r="JOV4" s="995"/>
      <c r="JOW4" s="995"/>
      <c r="JOX4" s="995"/>
      <c r="JOY4" s="995"/>
      <c r="JOZ4" s="995"/>
      <c r="JPA4" s="995"/>
      <c r="JPB4" s="995"/>
      <c r="JPC4" s="995"/>
      <c r="JPD4" s="995"/>
      <c r="JPE4" s="995"/>
      <c r="JPF4" s="995"/>
      <c r="JPG4" s="995"/>
      <c r="JPH4" s="995"/>
      <c r="JPI4" s="995"/>
      <c r="JPJ4" s="995"/>
      <c r="JPK4" s="995"/>
      <c r="JPL4" s="995"/>
      <c r="JPM4" s="995"/>
      <c r="JPN4" s="995"/>
      <c r="JPO4" s="995"/>
      <c r="JPP4" s="995"/>
      <c r="JPQ4" s="995"/>
      <c r="JPR4" s="995"/>
      <c r="JPS4" s="995"/>
      <c r="JPT4" s="995"/>
      <c r="JPU4" s="995"/>
      <c r="JPV4" s="995"/>
      <c r="JPW4" s="995"/>
      <c r="JPX4" s="995"/>
      <c r="JPY4" s="995"/>
      <c r="JPZ4" s="995"/>
      <c r="JQA4" s="995"/>
      <c r="JQB4" s="995"/>
      <c r="JQC4" s="995"/>
      <c r="JQD4" s="995"/>
      <c r="JQE4" s="995"/>
      <c r="JQF4" s="995"/>
      <c r="JQG4" s="995"/>
      <c r="JQH4" s="995"/>
      <c r="JQI4" s="995"/>
      <c r="JQJ4" s="995"/>
      <c r="JQK4" s="995"/>
      <c r="JQL4" s="995"/>
      <c r="JQM4" s="995"/>
      <c r="JQN4" s="995"/>
      <c r="JQO4" s="995"/>
      <c r="JQP4" s="995"/>
      <c r="JQQ4" s="995"/>
      <c r="JQR4" s="995"/>
      <c r="JQS4" s="995"/>
      <c r="JQT4" s="995"/>
      <c r="JQU4" s="995"/>
      <c r="JQV4" s="995"/>
      <c r="JQW4" s="995"/>
      <c r="JQX4" s="995"/>
      <c r="JQY4" s="995"/>
      <c r="JQZ4" s="995"/>
      <c r="JRA4" s="995"/>
      <c r="JRB4" s="995"/>
      <c r="JRC4" s="995"/>
      <c r="JRD4" s="995"/>
      <c r="JRE4" s="995"/>
      <c r="JRF4" s="995"/>
      <c r="JRG4" s="995"/>
      <c r="JRH4" s="995"/>
      <c r="JRI4" s="995"/>
      <c r="JRJ4" s="995"/>
      <c r="JRK4" s="995"/>
      <c r="JRL4" s="995"/>
      <c r="JRM4" s="995"/>
      <c r="JRN4" s="995"/>
      <c r="JRO4" s="995"/>
      <c r="JRP4" s="995"/>
      <c r="JRQ4" s="995"/>
      <c r="JRR4" s="995"/>
      <c r="JRS4" s="995"/>
      <c r="JRT4" s="995"/>
      <c r="JRU4" s="995"/>
      <c r="JRV4" s="995"/>
      <c r="JRW4" s="995"/>
      <c r="JRX4" s="995"/>
      <c r="JRY4" s="995"/>
      <c r="JRZ4" s="995"/>
      <c r="JSA4" s="995"/>
      <c r="JSB4" s="995"/>
      <c r="JSC4" s="995"/>
      <c r="JSD4" s="995"/>
      <c r="JSE4" s="995"/>
      <c r="JSF4" s="995"/>
      <c r="JSG4" s="995"/>
      <c r="JSH4" s="995"/>
      <c r="JSI4" s="995"/>
      <c r="JSJ4" s="995"/>
      <c r="JSK4" s="995"/>
      <c r="JSL4" s="995"/>
      <c r="JSM4" s="995"/>
      <c r="JSN4" s="995"/>
      <c r="JSO4" s="995"/>
      <c r="JSP4" s="995"/>
      <c r="JSQ4" s="995"/>
      <c r="JSR4" s="995"/>
      <c r="JSS4" s="995"/>
      <c r="JST4" s="995"/>
      <c r="JSU4" s="995"/>
      <c r="JSV4" s="995"/>
      <c r="JSW4" s="995"/>
      <c r="JSX4" s="995"/>
      <c r="JSY4" s="995"/>
      <c r="JSZ4" s="995"/>
      <c r="JTA4" s="995"/>
      <c r="JTB4" s="995"/>
      <c r="JTC4" s="995"/>
      <c r="JTD4" s="995"/>
      <c r="JTE4" s="995"/>
      <c r="JTF4" s="995"/>
      <c r="JTG4" s="995"/>
      <c r="JTH4" s="995"/>
      <c r="JTI4" s="995"/>
      <c r="JTJ4" s="995"/>
      <c r="JTK4" s="995"/>
      <c r="JTL4" s="995"/>
      <c r="JTM4" s="995"/>
      <c r="JTN4" s="995"/>
      <c r="JTO4" s="995"/>
      <c r="JTP4" s="995"/>
      <c r="JTQ4" s="995"/>
      <c r="JTR4" s="995"/>
      <c r="JTS4" s="995"/>
      <c r="JTT4" s="995"/>
      <c r="JTU4" s="995"/>
      <c r="JTV4" s="995"/>
      <c r="JTW4" s="995"/>
      <c r="JTX4" s="995"/>
      <c r="JTY4" s="995"/>
      <c r="JTZ4" s="995"/>
      <c r="JUA4" s="995"/>
      <c r="JUB4" s="995"/>
      <c r="JUC4" s="995"/>
      <c r="JUD4" s="995"/>
      <c r="JUE4" s="995"/>
      <c r="JUF4" s="995"/>
      <c r="JUG4" s="995"/>
      <c r="JUH4" s="995"/>
      <c r="JUI4" s="995"/>
      <c r="JUJ4" s="995"/>
      <c r="JUK4" s="995"/>
      <c r="JUL4" s="995"/>
      <c r="JUM4" s="995"/>
      <c r="JUN4" s="995"/>
      <c r="JUO4" s="995"/>
      <c r="JUP4" s="995"/>
      <c r="JUQ4" s="995"/>
      <c r="JUR4" s="995"/>
      <c r="JUS4" s="995"/>
      <c r="JUT4" s="995"/>
      <c r="JUU4" s="995"/>
      <c r="JUV4" s="995"/>
      <c r="JUW4" s="995"/>
      <c r="JUX4" s="995"/>
      <c r="JUY4" s="995"/>
      <c r="JUZ4" s="995"/>
      <c r="JVA4" s="995"/>
      <c r="JVB4" s="995"/>
      <c r="JVC4" s="995"/>
      <c r="JVD4" s="995"/>
      <c r="JVE4" s="995"/>
      <c r="JVF4" s="995"/>
      <c r="JVG4" s="995"/>
      <c r="JVH4" s="995"/>
      <c r="JVI4" s="995"/>
      <c r="JVJ4" s="995"/>
      <c r="JVK4" s="995"/>
      <c r="JVL4" s="995"/>
      <c r="JVM4" s="995"/>
      <c r="JVN4" s="995"/>
      <c r="JVO4" s="995"/>
      <c r="JVP4" s="995"/>
      <c r="JVQ4" s="995"/>
      <c r="JVR4" s="995"/>
      <c r="JVS4" s="995"/>
      <c r="JVT4" s="995"/>
      <c r="JVU4" s="995"/>
      <c r="JVV4" s="995"/>
      <c r="JVW4" s="995"/>
      <c r="JVX4" s="995"/>
      <c r="JVY4" s="995"/>
      <c r="JVZ4" s="995"/>
      <c r="JWA4" s="995"/>
      <c r="JWB4" s="995"/>
      <c r="JWC4" s="995"/>
      <c r="JWD4" s="995"/>
      <c r="JWE4" s="995"/>
      <c r="JWF4" s="995"/>
      <c r="JWG4" s="995"/>
      <c r="JWH4" s="995"/>
      <c r="JWI4" s="995"/>
      <c r="JWJ4" s="995"/>
      <c r="JWK4" s="995"/>
      <c r="JWL4" s="995"/>
      <c r="JWM4" s="995"/>
      <c r="JWN4" s="995"/>
      <c r="JWO4" s="995"/>
      <c r="JWP4" s="995"/>
      <c r="JWQ4" s="995"/>
      <c r="JWR4" s="995"/>
      <c r="JWS4" s="995"/>
      <c r="JWT4" s="995"/>
      <c r="JWU4" s="995"/>
      <c r="JWV4" s="995"/>
      <c r="JWW4" s="995"/>
      <c r="JWX4" s="995"/>
      <c r="JWY4" s="995"/>
      <c r="JWZ4" s="995"/>
      <c r="JXA4" s="995"/>
      <c r="JXB4" s="995"/>
      <c r="JXC4" s="995"/>
      <c r="JXD4" s="995"/>
      <c r="JXE4" s="995"/>
      <c r="JXF4" s="995"/>
      <c r="JXG4" s="995"/>
      <c r="JXH4" s="995"/>
      <c r="JXI4" s="995"/>
      <c r="JXJ4" s="995"/>
      <c r="JXK4" s="995"/>
      <c r="JXL4" s="995"/>
      <c r="JXM4" s="995"/>
      <c r="JXN4" s="995"/>
      <c r="JXO4" s="995"/>
      <c r="JXP4" s="995"/>
      <c r="JXQ4" s="995"/>
      <c r="JXR4" s="995"/>
      <c r="JXS4" s="995"/>
      <c r="JXT4" s="995"/>
      <c r="JXU4" s="995"/>
      <c r="JXV4" s="995"/>
      <c r="JXW4" s="995"/>
      <c r="JXX4" s="995"/>
      <c r="JXY4" s="995"/>
      <c r="JXZ4" s="995"/>
      <c r="JYA4" s="995"/>
      <c r="JYB4" s="995"/>
      <c r="JYC4" s="995"/>
      <c r="JYD4" s="995"/>
      <c r="JYE4" s="995"/>
      <c r="JYF4" s="995"/>
      <c r="JYG4" s="995"/>
      <c r="JYH4" s="995"/>
      <c r="JYI4" s="995"/>
      <c r="JYJ4" s="995"/>
      <c r="JYK4" s="995"/>
      <c r="JYL4" s="995"/>
      <c r="JYM4" s="995"/>
      <c r="JYN4" s="995"/>
      <c r="JYO4" s="995"/>
      <c r="JYP4" s="995"/>
      <c r="JYQ4" s="995"/>
      <c r="JYR4" s="995"/>
      <c r="JYS4" s="995"/>
      <c r="JYT4" s="995"/>
      <c r="JYU4" s="995"/>
      <c r="JYV4" s="995"/>
      <c r="JYW4" s="995"/>
      <c r="JYX4" s="995"/>
      <c r="JYY4" s="995"/>
      <c r="JYZ4" s="995"/>
      <c r="JZA4" s="995"/>
      <c r="JZB4" s="995"/>
      <c r="JZC4" s="995"/>
      <c r="JZD4" s="995"/>
      <c r="JZE4" s="995"/>
      <c r="JZF4" s="995"/>
      <c r="JZG4" s="995"/>
      <c r="JZH4" s="995"/>
      <c r="JZI4" s="995"/>
      <c r="JZJ4" s="995"/>
      <c r="JZK4" s="995"/>
      <c r="JZL4" s="995"/>
      <c r="JZM4" s="995"/>
      <c r="JZN4" s="995"/>
      <c r="JZO4" s="995"/>
      <c r="JZP4" s="995"/>
      <c r="JZQ4" s="995"/>
      <c r="JZR4" s="995"/>
      <c r="JZS4" s="995"/>
      <c r="JZT4" s="995"/>
      <c r="JZU4" s="995"/>
      <c r="JZV4" s="995"/>
      <c r="JZW4" s="995"/>
      <c r="JZX4" s="995"/>
      <c r="JZY4" s="995"/>
      <c r="JZZ4" s="995"/>
      <c r="KAA4" s="995"/>
      <c r="KAB4" s="995"/>
      <c r="KAC4" s="995"/>
      <c r="KAD4" s="995"/>
      <c r="KAE4" s="995"/>
      <c r="KAF4" s="995"/>
      <c r="KAG4" s="995"/>
      <c r="KAH4" s="995"/>
      <c r="KAI4" s="995"/>
      <c r="KAJ4" s="995"/>
      <c r="KAK4" s="995"/>
      <c r="KAL4" s="995"/>
      <c r="KAM4" s="995"/>
      <c r="KAN4" s="995"/>
      <c r="KAO4" s="995"/>
      <c r="KAP4" s="995"/>
      <c r="KAQ4" s="995"/>
      <c r="KAR4" s="995"/>
      <c r="KAS4" s="995"/>
      <c r="KAT4" s="995"/>
      <c r="KAU4" s="995"/>
      <c r="KAV4" s="995"/>
      <c r="KAW4" s="995"/>
      <c r="KAX4" s="995"/>
      <c r="KAY4" s="995"/>
      <c r="KAZ4" s="995"/>
      <c r="KBA4" s="995"/>
      <c r="KBB4" s="995"/>
      <c r="KBC4" s="995"/>
      <c r="KBD4" s="995"/>
      <c r="KBE4" s="995"/>
      <c r="KBF4" s="995"/>
      <c r="KBG4" s="995"/>
      <c r="KBH4" s="995"/>
      <c r="KBI4" s="995"/>
      <c r="KBJ4" s="995"/>
      <c r="KBK4" s="995"/>
      <c r="KBL4" s="995"/>
      <c r="KBM4" s="995"/>
      <c r="KBN4" s="995"/>
      <c r="KBO4" s="995"/>
      <c r="KBP4" s="995"/>
      <c r="KBQ4" s="995"/>
      <c r="KBR4" s="995"/>
      <c r="KBS4" s="995"/>
      <c r="KBT4" s="995"/>
      <c r="KBU4" s="995"/>
      <c r="KBV4" s="995"/>
      <c r="KBW4" s="995"/>
      <c r="KBX4" s="995"/>
      <c r="KBY4" s="995"/>
      <c r="KBZ4" s="995"/>
      <c r="KCA4" s="995"/>
      <c r="KCB4" s="995"/>
      <c r="KCC4" s="995"/>
      <c r="KCD4" s="995"/>
      <c r="KCE4" s="995"/>
      <c r="KCF4" s="995"/>
      <c r="KCG4" s="995"/>
      <c r="KCH4" s="995"/>
      <c r="KCI4" s="995"/>
      <c r="KCJ4" s="995"/>
      <c r="KCK4" s="995"/>
      <c r="KCL4" s="995"/>
      <c r="KCM4" s="995"/>
      <c r="KCN4" s="995"/>
      <c r="KCO4" s="995"/>
      <c r="KCP4" s="995"/>
      <c r="KCQ4" s="995"/>
      <c r="KCR4" s="995"/>
      <c r="KCS4" s="995"/>
      <c r="KCT4" s="995"/>
      <c r="KCU4" s="995"/>
      <c r="KCV4" s="995"/>
      <c r="KCW4" s="995"/>
      <c r="KCX4" s="995"/>
      <c r="KCY4" s="995"/>
      <c r="KCZ4" s="995"/>
      <c r="KDA4" s="995"/>
      <c r="KDB4" s="995"/>
      <c r="KDC4" s="995"/>
      <c r="KDD4" s="995"/>
      <c r="KDE4" s="995"/>
      <c r="KDF4" s="995"/>
      <c r="KDG4" s="995"/>
      <c r="KDH4" s="995"/>
      <c r="KDI4" s="995"/>
      <c r="KDJ4" s="995"/>
      <c r="KDK4" s="995"/>
      <c r="KDL4" s="995"/>
      <c r="KDM4" s="995"/>
      <c r="KDN4" s="995"/>
      <c r="KDO4" s="995"/>
      <c r="KDP4" s="995"/>
      <c r="KDQ4" s="995"/>
      <c r="KDR4" s="995"/>
      <c r="KDS4" s="995"/>
      <c r="KDT4" s="995"/>
      <c r="KDU4" s="995"/>
      <c r="KDV4" s="995"/>
      <c r="KDW4" s="995"/>
      <c r="KDX4" s="995"/>
      <c r="KDY4" s="995"/>
      <c r="KDZ4" s="995"/>
      <c r="KEA4" s="995"/>
      <c r="KEB4" s="995"/>
      <c r="KEC4" s="995"/>
      <c r="KED4" s="995"/>
      <c r="KEE4" s="995"/>
      <c r="KEF4" s="995"/>
      <c r="KEG4" s="995"/>
      <c r="KEH4" s="995"/>
      <c r="KEI4" s="995"/>
      <c r="KEJ4" s="995"/>
      <c r="KEK4" s="995"/>
      <c r="KEL4" s="995"/>
      <c r="KEM4" s="995"/>
      <c r="KEN4" s="995"/>
      <c r="KEO4" s="995"/>
      <c r="KEP4" s="995"/>
      <c r="KEQ4" s="995"/>
      <c r="KER4" s="995"/>
      <c r="KES4" s="995"/>
      <c r="KET4" s="995"/>
      <c r="KEU4" s="995"/>
      <c r="KEV4" s="995"/>
      <c r="KEW4" s="995"/>
      <c r="KEX4" s="995"/>
      <c r="KEY4" s="995"/>
      <c r="KEZ4" s="995"/>
      <c r="KFA4" s="995"/>
      <c r="KFB4" s="995"/>
      <c r="KFC4" s="995"/>
      <c r="KFD4" s="995"/>
      <c r="KFE4" s="995"/>
      <c r="KFF4" s="995"/>
      <c r="KFG4" s="995"/>
      <c r="KFH4" s="995"/>
      <c r="KFI4" s="995"/>
      <c r="KFJ4" s="995"/>
      <c r="KFK4" s="995"/>
      <c r="KFL4" s="995"/>
      <c r="KFM4" s="995"/>
      <c r="KFN4" s="995"/>
      <c r="KFO4" s="995"/>
      <c r="KFP4" s="995"/>
      <c r="KFQ4" s="995"/>
      <c r="KFR4" s="995"/>
      <c r="KFS4" s="995"/>
      <c r="KFT4" s="995"/>
      <c r="KFU4" s="995"/>
      <c r="KFV4" s="995"/>
      <c r="KFW4" s="995"/>
      <c r="KFX4" s="995"/>
      <c r="KFY4" s="995"/>
      <c r="KFZ4" s="995"/>
      <c r="KGA4" s="995"/>
      <c r="KGB4" s="995"/>
      <c r="KGC4" s="995"/>
      <c r="KGD4" s="995"/>
      <c r="KGE4" s="995"/>
      <c r="KGF4" s="995"/>
      <c r="KGG4" s="995"/>
      <c r="KGH4" s="995"/>
      <c r="KGI4" s="995"/>
      <c r="KGJ4" s="995"/>
      <c r="KGK4" s="995"/>
      <c r="KGL4" s="995"/>
      <c r="KGM4" s="995"/>
      <c r="KGN4" s="995"/>
      <c r="KGO4" s="995"/>
      <c r="KGP4" s="995"/>
      <c r="KGQ4" s="995"/>
      <c r="KGR4" s="995"/>
      <c r="KGS4" s="995"/>
      <c r="KGT4" s="995"/>
      <c r="KGU4" s="995"/>
      <c r="KGV4" s="995"/>
      <c r="KGW4" s="995"/>
      <c r="KGX4" s="995"/>
      <c r="KGY4" s="995"/>
      <c r="KGZ4" s="995"/>
      <c r="KHA4" s="995"/>
      <c r="KHB4" s="995"/>
      <c r="KHC4" s="995"/>
      <c r="KHD4" s="995"/>
      <c r="KHE4" s="995"/>
      <c r="KHF4" s="995"/>
      <c r="KHG4" s="995"/>
      <c r="KHH4" s="995"/>
      <c r="KHI4" s="995"/>
      <c r="KHJ4" s="995"/>
      <c r="KHK4" s="995"/>
      <c r="KHL4" s="995"/>
      <c r="KHM4" s="995"/>
      <c r="KHN4" s="995"/>
      <c r="KHO4" s="995"/>
      <c r="KHP4" s="995"/>
      <c r="KHQ4" s="995"/>
      <c r="KHR4" s="995"/>
      <c r="KHS4" s="995"/>
      <c r="KHT4" s="995"/>
      <c r="KHU4" s="995"/>
      <c r="KHV4" s="995"/>
      <c r="KHW4" s="995"/>
      <c r="KHX4" s="995"/>
      <c r="KHY4" s="995"/>
      <c r="KHZ4" s="995"/>
      <c r="KIA4" s="995"/>
      <c r="KIB4" s="995"/>
      <c r="KIC4" s="995"/>
      <c r="KID4" s="995"/>
      <c r="KIE4" s="995"/>
      <c r="KIF4" s="995"/>
      <c r="KIG4" s="995"/>
      <c r="KIH4" s="995"/>
      <c r="KII4" s="995"/>
      <c r="KIJ4" s="995"/>
      <c r="KIK4" s="995"/>
      <c r="KIL4" s="995"/>
      <c r="KIM4" s="995"/>
      <c r="KIN4" s="995"/>
      <c r="KIO4" s="995"/>
      <c r="KIP4" s="995"/>
      <c r="KIQ4" s="995"/>
      <c r="KIR4" s="995"/>
      <c r="KIS4" s="995"/>
      <c r="KIT4" s="995"/>
      <c r="KIU4" s="995"/>
      <c r="KIV4" s="995"/>
      <c r="KIW4" s="995"/>
      <c r="KIX4" s="995"/>
      <c r="KIY4" s="995"/>
      <c r="KIZ4" s="995"/>
      <c r="KJA4" s="995"/>
      <c r="KJB4" s="995"/>
      <c r="KJC4" s="995"/>
      <c r="KJD4" s="995"/>
      <c r="KJE4" s="995"/>
      <c r="KJF4" s="995"/>
      <c r="KJG4" s="995"/>
      <c r="KJH4" s="995"/>
      <c r="KJI4" s="995"/>
      <c r="KJJ4" s="995"/>
      <c r="KJK4" s="995"/>
      <c r="KJL4" s="995"/>
      <c r="KJM4" s="995"/>
      <c r="KJN4" s="995"/>
      <c r="KJO4" s="995"/>
      <c r="KJP4" s="995"/>
      <c r="KJQ4" s="995"/>
      <c r="KJR4" s="995"/>
      <c r="KJS4" s="995"/>
      <c r="KJT4" s="995"/>
      <c r="KJU4" s="995"/>
      <c r="KJV4" s="995"/>
      <c r="KJW4" s="995"/>
      <c r="KJX4" s="995"/>
      <c r="KJY4" s="995"/>
      <c r="KJZ4" s="995"/>
      <c r="KKA4" s="995"/>
      <c r="KKB4" s="995"/>
      <c r="KKC4" s="995"/>
      <c r="KKD4" s="995"/>
      <c r="KKE4" s="995"/>
      <c r="KKF4" s="995"/>
      <c r="KKG4" s="995"/>
      <c r="KKH4" s="995"/>
      <c r="KKI4" s="995"/>
      <c r="KKJ4" s="995"/>
      <c r="KKK4" s="995"/>
      <c r="KKL4" s="995"/>
      <c r="KKM4" s="995"/>
      <c r="KKN4" s="995"/>
      <c r="KKO4" s="995"/>
      <c r="KKP4" s="995"/>
      <c r="KKQ4" s="995"/>
      <c r="KKR4" s="995"/>
      <c r="KKS4" s="995"/>
      <c r="KKT4" s="995"/>
      <c r="KKU4" s="995"/>
      <c r="KKV4" s="995"/>
      <c r="KKW4" s="995"/>
      <c r="KKX4" s="995"/>
      <c r="KKY4" s="995"/>
      <c r="KKZ4" s="995"/>
      <c r="KLA4" s="995"/>
      <c r="KLB4" s="995"/>
      <c r="KLC4" s="995"/>
      <c r="KLD4" s="995"/>
      <c r="KLE4" s="995"/>
      <c r="KLF4" s="995"/>
      <c r="KLG4" s="995"/>
      <c r="KLH4" s="995"/>
      <c r="KLI4" s="995"/>
      <c r="KLJ4" s="995"/>
      <c r="KLK4" s="995"/>
      <c r="KLL4" s="995"/>
      <c r="KLM4" s="995"/>
      <c r="KLN4" s="995"/>
      <c r="KLO4" s="995"/>
      <c r="KLP4" s="995"/>
      <c r="KLQ4" s="995"/>
      <c r="KLR4" s="995"/>
      <c r="KLS4" s="995"/>
      <c r="KLT4" s="995"/>
      <c r="KLU4" s="995"/>
      <c r="KLV4" s="995"/>
      <c r="KLW4" s="995"/>
      <c r="KLX4" s="995"/>
      <c r="KLY4" s="995"/>
      <c r="KLZ4" s="995"/>
      <c r="KMA4" s="995"/>
      <c r="KMB4" s="995"/>
      <c r="KMC4" s="995"/>
      <c r="KMD4" s="995"/>
      <c r="KME4" s="995"/>
      <c r="KMF4" s="995"/>
      <c r="KMG4" s="995"/>
      <c r="KMH4" s="995"/>
      <c r="KMI4" s="995"/>
      <c r="KMJ4" s="995"/>
      <c r="KMK4" s="995"/>
      <c r="KML4" s="995"/>
      <c r="KMM4" s="995"/>
      <c r="KMN4" s="995"/>
      <c r="KMO4" s="995"/>
      <c r="KMP4" s="995"/>
      <c r="KMQ4" s="995"/>
      <c r="KMR4" s="995"/>
      <c r="KMS4" s="995"/>
      <c r="KMT4" s="995"/>
      <c r="KMU4" s="995"/>
      <c r="KMV4" s="995"/>
      <c r="KMW4" s="995"/>
      <c r="KMX4" s="995"/>
      <c r="KMY4" s="995"/>
      <c r="KMZ4" s="995"/>
      <c r="KNA4" s="995"/>
      <c r="KNB4" s="995"/>
      <c r="KNC4" s="995"/>
      <c r="KND4" s="995"/>
      <c r="KNE4" s="995"/>
      <c r="KNF4" s="995"/>
      <c r="KNG4" s="995"/>
      <c r="KNH4" s="995"/>
      <c r="KNI4" s="995"/>
      <c r="KNJ4" s="995"/>
      <c r="KNK4" s="995"/>
      <c r="KNL4" s="995"/>
      <c r="KNM4" s="995"/>
      <c r="KNN4" s="995"/>
      <c r="KNO4" s="995"/>
      <c r="KNP4" s="995"/>
      <c r="KNQ4" s="995"/>
      <c r="KNR4" s="995"/>
      <c r="KNS4" s="995"/>
      <c r="KNT4" s="995"/>
      <c r="KNU4" s="995"/>
      <c r="KNV4" s="995"/>
      <c r="KNW4" s="995"/>
      <c r="KNX4" s="995"/>
      <c r="KNY4" s="995"/>
      <c r="KNZ4" s="995"/>
      <c r="KOA4" s="995"/>
      <c r="KOB4" s="995"/>
      <c r="KOC4" s="995"/>
      <c r="KOD4" s="995"/>
      <c r="KOE4" s="995"/>
      <c r="KOF4" s="995"/>
      <c r="KOG4" s="995"/>
      <c r="KOH4" s="995"/>
      <c r="KOI4" s="995"/>
      <c r="KOJ4" s="995"/>
      <c r="KOK4" s="995"/>
      <c r="KOL4" s="995"/>
      <c r="KOM4" s="995"/>
      <c r="KON4" s="995"/>
      <c r="KOO4" s="995"/>
      <c r="KOP4" s="995"/>
      <c r="KOQ4" s="995"/>
      <c r="KOR4" s="995"/>
      <c r="KOS4" s="995"/>
      <c r="KOT4" s="995"/>
      <c r="KOU4" s="995"/>
      <c r="KOV4" s="995"/>
      <c r="KOW4" s="995"/>
      <c r="KOX4" s="995"/>
      <c r="KOY4" s="995"/>
      <c r="KOZ4" s="995"/>
      <c r="KPA4" s="995"/>
      <c r="KPB4" s="995"/>
      <c r="KPC4" s="995"/>
      <c r="KPD4" s="995"/>
      <c r="KPE4" s="995"/>
      <c r="KPF4" s="995"/>
      <c r="KPG4" s="995"/>
      <c r="KPH4" s="995"/>
      <c r="KPI4" s="995"/>
      <c r="KPJ4" s="995"/>
      <c r="KPK4" s="995"/>
      <c r="KPL4" s="995"/>
      <c r="KPM4" s="995"/>
      <c r="KPN4" s="995"/>
      <c r="KPO4" s="995"/>
      <c r="KPP4" s="995"/>
      <c r="KPQ4" s="995"/>
      <c r="KPR4" s="995"/>
      <c r="KPS4" s="995"/>
      <c r="KPT4" s="995"/>
      <c r="KPU4" s="995"/>
      <c r="KPV4" s="995"/>
      <c r="KPW4" s="995"/>
      <c r="KPX4" s="995"/>
      <c r="KPY4" s="995"/>
      <c r="KPZ4" s="995"/>
      <c r="KQA4" s="995"/>
      <c r="KQB4" s="995"/>
      <c r="KQC4" s="995"/>
      <c r="KQD4" s="995"/>
      <c r="KQE4" s="995"/>
      <c r="KQF4" s="995"/>
      <c r="KQG4" s="995"/>
      <c r="KQH4" s="995"/>
      <c r="KQI4" s="995"/>
      <c r="KQJ4" s="995"/>
      <c r="KQK4" s="995"/>
      <c r="KQL4" s="995"/>
      <c r="KQM4" s="995"/>
      <c r="KQN4" s="995"/>
      <c r="KQO4" s="995"/>
      <c r="KQP4" s="995"/>
      <c r="KQQ4" s="995"/>
      <c r="KQR4" s="995"/>
      <c r="KQS4" s="995"/>
      <c r="KQT4" s="995"/>
      <c r="KQU4" s="995"/>
      <c r="KQV4" s="995"/>
      <c r="KQW4" s="995"/>
      <c r="KQX4" s="995"/>
      <c r="KQY4" s="995"/>
      <c r="KQZ4" s="995"/>
      <c r="KRA4" s="995"/>
      <c r="KRB4" s="995"/>
      <c r="KRC4" s="995"/>
      <c r="KRD4" s="995"/>
      <c r="KRE4" s="995"/>
      <c r="KRF4" s="995"/>
      <c r="KRG4" s="995"/>
      <c r="KRH4" s="995"/>
      <c r="KRI4" s="995"/>
      <c r="KRJ4" s="995"/>
      <c r="KRK4" s="995"/>
      <c r="KRL4" s="995"/>
      <c r="KRM4" s="995"/>
      <c r="KRN4" s="995"/>
      <c r="KRO4" s="995"/>
      <c r="KRP4" s="995"/>
      <c r="KRQ4" s="995"/>
      <c r="KRR4" s="995"/>
      <c r="KRS4" s="995"/>
      <c r="KRT4" s="995"/>
      <c r="KRU4" s="995"/>
      <c r="KRV4" s="995"/>
      <c r="KRW4" s="995"/>
      <c r="KRX4" s="995"/>
      <c r="KRY4" s="995"/>
      <c r="KRZ4" s="995"/>
      <c r="KSA4" s="995"/>
      <c r="KSB4" s="995"/>
      <c r="KSC4" s="995"/>
      <c r="KSD4" s="995"/>
      <c r="KSE4" s="995"/>
      <c r="KSF4" s="995"/>
      <c r="KSG4" s="995"/>
      <c r="KSH4" s="995"/>
      <c r="KSI4" s="995"/>
      <c r="KSJ4" s="995"/>
      <c r="KSK4" s="995"/>
      <c r="KSL4" s="995"/>
      <c r="KSM4" s="995"/>
      <c r="KSN4" s="995"/>
      <c r="KSO4" s="995"/>
      <c r="KSP4" s="995"/>
      <c r="KSQ4" s="995"/>
      <c r="KSR4" s="995"/>
      <c r="KSS4" s="995"/>
      <c r="KST4" s="995"/>
      <c r="KSU4" s="995"/>
      <c r="KSV4" s="995"/>
      <c r="KSW4" s="995"/>
      <c r="KSX4" s="995"/>
      <c r="KSY4" s="995"/>
      <c r="KSZ4" s="995"/>
      <c r="KTA4" s="995"/>
      <c r="KTB4" s="995"/>
      <c r="KTC4" s="995"/>
      <c r="KTD4" s="995"/>
      <c r="KTE4" s="995"/>
      <c r="KTF4" s="995"/>
      <c r="KTG4" s="995"/>
      <c r="KTH4" s="995"/>
      <c r="KTI4" s="995"/>
      <c r="KTJ4" s="995"/>
      <c r="KTK4" s="995"/>
      <c r="KTL4" s="995"/>
      <c r="KTM4" s="995"/>
      <c r="KTN4" s="995"/>
      <c r="KTO4" s="995"/>
      <c r="KTP4" s="995"/>
      <c r="KTQ4" s="995"/>
      <c r="KTR4" s="995"/>
      <c r="KTS4" s="995"/>
      <c r="KTT4" s="995"/>
      <c r="KTU4" s="995"/>
      <c r="KTV4" s="995"/>
      <c r="KTW4" s="995"/>
      <c r="KTX4" s="995"/>
      <c r="KTY4" s="995"/>
      <c r="KTZ4" s="995"/>
      <c r="KUA4" s="995"/>
      <c r="KUB4" s="995"/>
      <c r="KUC4" s="995"/>
      <c r="KUD4" s="995"/>
      <c r="KUE4" s="995"/>
      <c r="KUF4" s="995"/>
      <c r="KUG4" s="995"/>
      <c r="KUH4" s="995"/>
      <c r="KUI4" s="995"/>
      <c r="KUJ4" s="995"/>
      <c r="KUK4" s="995"/>
      <c r="KUL4" s="995"/>
      <c r="KUM4" s="995"/>
      <c r="KUN4" s="995"/>
      <c r="KUO4" s="995"/>
      <c r="KUP4" s="995"/>
      <c r="KUQ4" s="995"/>
      <c r="KUR4" s="995"/>
      <c r="KUS4" s="995"/>
      <c r="KUT4" s="995"/>
      <c r="KUU4" s="995"/>
      <c r="KUV4" s="995"/>
      <c r="KUW4" s="995"/>
      <c r="KUX4" s="995"/>
      <c r="KUY4" s="995"/>
      <c r="KUZ4" s="995"/>
      <c r="KVA4" s="995"/>
      <c r="KVB4" s="995"/>
      <c r="KVC4" s="995"/>
      <c r="KVD4" s="995"/>
      <c r="KVE4" s="995"/>
      <c r="KVF4" s="995"/>
      <c r="KVG4" s="995"/>
      <c r="KVH4" s="995"/>
      <c r="KVI4" s="995"/>
      <c r="KVJ4" s="995"/>
      <c r="KVK4" s="995"/>
      <c r="KVL4" s="995"/>
      <c r="KVM4" s="995"/>
      <c r="KVN4" s="995"/>
      <c r="KVO4" s="995"/>
      <c r="KVP4" s="995"/>
      <c r="KVQ4" s="995"/>
      <c r="KVR4" s="995"/>
      <c r="KVS4" s="995"/>
      <c r="KVT4" s="995"/>
      <c r="KVU4" s="995"/>
      <c r="KVV4" s="995"/>
      <c r="KVW4" s="995"/>
      <c r="KVX4" s="995"/>
      <c r="KVY4" s="995"/>
      <c r="KVZ4" s="995"/>
      <c r="KWA4" s="995"/>
      <c r="KWB4" s="995"/>
      <c r="KWC4" s="995"/>
      <c r="KWD4" s="995"/>
      <c r="KWE4" s="995"/>
      <c r="KWF4" s="995"/>
      <c r="KWG4" s="995"/>
      <c r="KWH4" s="995"/>
      <c r="KWI4" s="995"/>
      <c r="KWJ4" s="995"/>
      <c r="KWK4" s="995"/>
      <c r="KWL4" s="995"/>
      <c r="KWM4" s="995"/>
      <c r="KWN4" s="995"/>
      <c r="KWO4" s="995"/>
      <c r="KWP4" s="995"/>
      <c r="KWQ4" s="995"/>
      <c r="KWR4" s="995"/>
      <c r="KWS4" s="995"/>
      <c r="KWT4" s="995"/>
      <c r="KWU4" s="995"/>
      <c r="KWV4" s="995"/>
      <c r="KWW4" s="995"/>
      <c r="KWX4" s="995"/>
      <c r="KWY4" s="995"/>
      <c r="KWZ4" s="995"/>
      <c r="KXA4" s="995"/>
      <c r="KXB4" s="995"/>
      <c r="KXC4" s="995"/>
      <c r="KXD4" s="995"/>
      <c r="KXE4" s="995"/>
      <c r="KXF4" s="995"/>
      <c r="KXG4" s="995"/>
      <c r="KXH4" s="995"/>
      <c r="KXI4" s="995"/>
      <c r="KXJ4" s="995"/>
      <c r="KXK4" s="995"/>
      <c r="KXL4" s="995"/>
      <c r="KXM4" s="995"/>
      <c r="KXN4" s="995"/>
      <c r="KXO4" s="995"/>
      <c r="KXP4" s="995"/>
      <c r="KXQ4" s="995"/>
      <c r="KXR4" s="995"/>
      <c r="KXS4" s="995"/>
      <c r="KXT4" s="995"/>
      <c r="KXU4" s="995"/>
      <c r="KXV4" s="995"/>
      <c r="KXW4" s="995"/>
      <c r="KXX4" s="995"/>
      <c r="KXY4" s="995"/>
      <c r="KXZ4" s="995"/>
      <c r="KYA4" s="995"/>
      <c r="KYB4" s="995"/>
      <c r="KYC4" s="995"/>
      <c r="KYD4" s="995"/>
      <c r="KYE4" s="995"/>
      <c r="KYF4" s="995"/>
      <c r="KYG4" s="995"/>
      <c r="KYH4" s="995"/>
      <c r="KYI4" s="995"/>
      <c r="KYJ4" s="995"/>
      <c r="KYK4" s="995"/>
      <c r="KYL4" s="995"/>
      <c r="KYM4" s="995"/>
      <c r="KYN4" s="995"/>
      <c r="KYO4" s="995"/>
      <c r="KYP4" s="995"/>
      <c r="KYQ4" s="995"/>
      <c r="KYR4" s="995"/>
      <c r="KYS4" s="995"/>
      <c r="KYT4" s="995"/>
      <c r="KYU4" s="995"/>
      <c r="KYV4" s="995"/>
      <c r="KYW4" s="995"/>
      <c r="KYX4" s="995"/>
      <c r="KYY4" s="995"/>
      <c r="KYZ4" s="995"/>
      <c r="KZA4" s="995"/>
      <c r="KZB4" s="995"/>
      <c r="KZC4" s="995"/>
      <c r="KZD4" s="995"/>
      <c r="KZE4" s="995"/>
      <c r="KZF4" s="995"/>
      <c r="KZG4" s="995"/>
      <c r="KZH4" s="995"/>
      <c r="KZI4" s="995"/>
      <c r="KZJ4" s="995"/>
      <c r="KZK4" s="995"/>
      <c r="KZL4" s="995"/>
      <c r="KZM4" s="995"/>
      <c r="KZN4" s="995"/>
      <c r="KZO4" s="995"/>
      <c r="KZP4" s="995"/>
      <c r="KZQ4" s="995"/>
      <c r="KZR4" s="995"/>
      <c r="KZS4" s="995"/>
      <c r="KZT4" s="995"/>
      <c r="KZU4" s="995"/>
      <c r="KZV4" s="995"/>
      <c r="KZW4" s="995"/>
      <c r="KZX4" s="995"/>
      <c r="KZY4" s="995"/>
      <c r="KZZ4" s="995"/>
      <c r="LAA4" s="995"/>
      <c r="LAB4" s="995"/>
      <c r="LAC4" s="995"/>
      <c r="LAD4" s="995"/>
      <c r="LAE4" s="995"/>
      <c r="LAF4" s="995"/>
      <c r="LAG4" s="995"/>
      <c r="LAH4" s="995"/>
      <c r="LAI4" s="995"/>
      <c r="LAJ4" s="995"/>
      <c r="LAK4" s="995"/>
      <c r="LAL4" s="995"/>
      <c r="LAM4" s="995"/>
      <c r="LAN4" s="995"/>
      <c r="LAO4" s="995"/>
      <c r="LAP4" s="995"/>
      <c r="LAQ4" s="995"/>
      <c r="LAR4" s="995"/>
      <c r="LAS4" s="995"/>
      <c r="LAT4" s="995"/>
      <c r="LAU4" s="995"/>
      <c r="LAV4" s="995"/>
      <c r="LAW4" s="995"/>
      <c r="LAX4" s="995"/>
      <c r="LAY4" s="995"/>
      <c r="LAZ4" s="995"/>
      <c r="LBA4" s="995"/>
      <c r="LBB4" s="995"/>
      <c r="LBC4" s="995"/>
      <c r="LBD4" s="995"/>
      <c r="LBE4" s="995"/>
      <c r="LBF4" s="995"/>
      <c r="LBG4" s="995"/>
      <c r="LBH4" s="995"/>
      <c r="LBI4" s="995"/>
      <c r="LBJ4" s="995"/>
      <c r="LBK4" s="995"/>
      <c r="LBL4" s="995"/>
      <c r="LBM4" s="995"/>
      <c r="LBN4" s="995"/>
      <c r="LBO4" s="995"/>
      <c r="LBP4" s="995"/>
      <c r="LBQ4" s="995"/>
      <c r="LBR4" s="995"/>
      <c r="LBS4" s="995"/>
      <c r="LBT4" s="995"/>
      <c r="LBU4" s="995"/>
      <c r="LBV4" s="995"/>
      <c r="LBW4" s="995"/>
      <c r="LBX4" s="995"/>
      <c r="LBY4" s="995"/>
      <c r="LBZ4" s="995"/>
      <c r="LCA4" s="995"/>
      <c r="LCB4" s="995"/>
      <c r="LCC4" s="995"/>
      <c r="LCD4" s="995"/>
      <c r="LCE4" s="995"/>
      <c r="LCF4" s="995"/>
      <c r="LCG4" s="995"/>
      <c r="LCH4" s="995"/>
      <c r="LCI4" s="995"/>
      <c r="LCJ4" s="995"/>
      <c r="LCK4" s="995"/>
      <c r="LCL4" s="995"/>
      <c r="LCM4" s="995"/>
      <c r="LCN4" s="995"/>
      <c r="LCO4" s="995"/>
      <c r="LCP4" s="995"/>
      <c r="LCQ4" s="995"/>
      <c r="LCR4" s="995"/>
      <c r="LCS4" s="995"/>
      <c r="LCT4" s="995"/>
      <c r="LCU4" s="995"/>
      <c r="LCV4" s="995"/>
      <c r="LCW4" s="995"/>
      <c r="LCX4" s="995"/>
      <c r="LCY4" s="995"/>
      <c r="LCZ4" s="995"/>
      <c r="LDA4" s="995"/>
      <c r="LDB4" s="995"/>
      <c r="LDC4" s="995"/>
      <c r="LDD4" s="995"/>
      <c r="LDE4" s="995"/>
      <c r="LDF4" s="995"/>
      <c r="LDG4" s="995"/>
      <c r="LDH4" s="995"/>
      <c r="LDI4" s="995"/>
      <c r="LDJ4" s="995"/>
      <c r="LDK4" s="995"/>
      <c r="LDL4" s="995"/>
      <c r="LDM4" s="995"/>
      <c r="LDN4" s="995"/>
      <c r="LDO4" s="995"/>
      <c r="LDP4" s="995"/>
      <c r="LDQ4" s="995"/>
      <c r="LDR4" s="995"/>
      <c r="LDS4" s="995"/>
      <c r="LDT4" s="995"/>
      <c r="LDU4" s="995"/>
      <c r="LDV4" s="995"/>
      <c r="LDW4" s="995"/>
      <c r="LDX4" s="995"/>
      <c r="LDY4" s="995"/>
      <c r="LDZ4" s="995"/>
      <c r="LEA4" s="995"/>
      <c r="LEB4" s="995"/>
      <c r="LEC4" s="995"/>
      <c r="LED4" s="995"/>
      <c r="LEE4" s="995"/>
      <c r="LEF4" s="995"/>
      <c r="LEG4" s="995"/>
      <c r="LEH4" s="995"/>
      <c r="LEI4" s="995"/>
      <c r="LEJ4" s="995"/>
      <c r="LEK4" s="995"/>
      <c r="LEL4" s="995"/>
      <c r="LEM4" s="995"/>
      <c r="LEN4" s="995"/>
      <c r="LEO4" s="995"/>
      <c r="LEP4" s="995"/>
      <c r="LEQ4" s="995"/>
      <c r="LER4" s="995"/>
      <c r="LES4" s="995"/>
      <c r="LET4" s="995"/>
      <c r="LEU4" s="995"/>
      <c r="LEV4" s="995"/>
      <c r="LEW4" s="995"/>
      <c r="LEX4" s="995"/>
      <c r="LEY4" s="995"/>
      <c r="LEZ4" s="995"/>
      <c r="LFA4" s="995"/>
      <c r="LFB4" s="995"/>
      <c r="LFC4" s="995"/>
      <c r="LFD4" s="995"/>
      <c r="LFE4" s="995"/>
      <c r="LFF4" s="995"/>
      <c r="LFG4" s="995"/>
      <c r="LFH4" s="995"/>
      <c r="LFI4" s="995"/>
      <c r="LFJ4" s="995"/>
      <c r="LFK4" s="995"/>
      <c r="LFL4" s="995"/>
      <c r="LFM4" s="995"/>
      <c r="LFN4" s="995"/>
      <c r="LFO4" s="995"/>
      <c r="LFP4" s="995"/>
      <c r="LFQ4" s="995"/>
      <c r="LFR4" s="995"/>
      <c r="LFS4" s="995"/>
      <c r="LFT4" s="995"/>
      <c r="LFU4" s="995"/>
      <c r="LFV4" s="995"/>
      <c r="LFW4" s="995"/>
      <c r="LFX4" s="995"/>
      <c r="LFY4" s="995"/>
      <c r="LFZ4" s="995"/>
      <c r="LGA4" s="995"/>
      <c r="LGB4" s="995"/>
      <c r="LGC4" s="995"/>
      <c r="LGD4" s="995"/>
      <c r="LGE4" s="995"/>
      <c r="LGF4" s="995"/>
      <c r="LGG4" s="995"/>
      <c r="LGH4" s="995"/>
      <c r="LGI4" s="995"/>
      <c r="LGJ4" s="995"/>
      <c r="LGK4" s="995"/>
      <c r="LGL4" s="995"/>
      <c r="LGM4" s="995"/>
      <c r="LGN4" s="995"/>
      <c r="LGO4" s="995"/>
      <c r="LGP4" s="995"/>
      <c r="LGQ4" s="995"/>
      <c r="LGR4" s="995"/>
      <c r="LGS4" s="995"/>
      <c r="LGT4" s="995"/>
      <c r="LGU4" s="995"/>
      <c r="LGV4" s="995"/>
      <c r="LGW4" s="995"/>
      <c r="LGX4" s="995"/>
      <c r="LGY4" s="995"/>
      <c r="LGZ4" s="995"/>
      <c r="LHA4" s="995"/>
      <c r="LHB4" s="995"/>
      <c r="LHC4" s="995"/>
      <c r="LHD4" s="995"/>
      <c r="LHE4" s="995"/>
      <c r="LHF4" s="995"/>
      <c r="LHG4" s="995"/>
      <c r="LHH4" s="995"/>
      <c r="LHI4" s="995"/>
      <c r="LHJ4" s="995"/>
      <c r="LHK4" s="995"/>
      <c r="LHL4" s="995"/>
      <c r="LHM4" s="995"/>
      <c r="LHN4" s="995"/>
      <c r="LHO4" s="995"/>
      <c r="LHP4" s="995"/>
      <c r="LHQ4" s="995"/>
      <c r="LHR4" s="995"/>
      <c r="LHS4" s="995"/>
      <c r="LHT4" s="995"/>
      <c r="LHU4" s="995"/>
      <c r="LHV4" s="995"/>
      <c r="LHW4" s="995"/>
      <c r="LHX4" s="995"/>
      <c r="LHY4" s="995"/>
      <c r="LHZ4" s="995"/>
      <c r="LIA4" s="995"/>
      <c r="LIB4" s="995"/>
      <c r="LIC4" s="995"/>
      <c r="LID4" s="995"/>
      <c r="LIE4" s="995"/>
      <c r="LIF4" s="995"/>
      <c r="LIG4" s="995"/>
      <c r="LIH4" s="995"/>
      <c r="LII4" s="995"/>
      <c r="LIJ4" s="995"/>
      <c r="LIK4" s="995"/>
      <c r="LIL4" s="995"/>
      <c r="LIM4" s="995"/>
      <c r="LIN4" s="995"/>
      <c r="LIO4" s="995"/>
      <c r="LIP4" s="995"/>
      <c r="LIQ4" s="995"/>
      <c r="LIR4" s="995"/>
      <c r="LIS4" s="995"/>
      <c r="LIT4" s="995"/>
      <c r="LIU4" s="995"/>
      <c r="LIV4" s="995"/>
      <c r="LIW4" s="995"/>
      <c r="LIX4" s="995"/>
      <c r="LIY4" s="995"/>
      <c r="LIZ4" s="995"/>
      <c r="LJA4" s="995"/>
      <c r="LJB4" s="995"/>
      <c r="LJC4" s="995"/>
      <c r="LJD4" s="995"/>
      <c r="LJE4" s="995"/>
      <c r="LJF4" s="995"/>
      <c r="LJG4" s="995"/>
      <c r="LJH4" s="995"/>
      <c r="LJI4" s="995"/>
      <c r="LJJ4" s="995"/>
      <c r="LJK4" s="995"/>
      <c r="LJL4" s="995"/>
      <c r="LJM4" s="995"/>
      <c r="LJN4" s="995"/>
      <c r="LJO4" s="995"/>
      <c r="LJP4" s="995"/>
      <c r="LJQ4" s="995"/>
      <c r="LJR4" s="995"/>
      <c r="LJS4" s="995"/>
      <c r="LJT4" s="995"/>
      <c r="LJU4" s="995"/>
      <c r="LJV4" s="995"/>
      <c r="LJW4" s="995"/>
      <c r="LJX4" s="995"/>
      <c r="LJY4" s="995"/>
      <c r="LJZ4" s="995"/>
      <c r="LKA4" s="995"/>
      <c r="LKB4" s="995"/>
      <c r="LKC4" s="995"/>
      <c r="LKD4" s="995"/>
      <c r="LKE4" s="995"/>
      <c r="LKF4" s="995"/>
      <c r="LKG4" s="995"/>
      <c r="LKH4" s="995"/>
      <c r="LKI4" s="995"/>
      <c r="LKJ4" s="995"/>
      <c r="LKK4" s="995"/>
      <c r="LKL4" s="995"/>
      <c r="LKM4" s="995"/>
      <c r="LKN4" s="995"/>
      <c r="LKO4" s="995"/>
      <c r="LKP4" s="995"/>
      <c r="LKQ4" s="995"/>
      <c r="LKR4" s="995"/>
      <c r="LKS4" s="995"/>
      <c r="LKT4" s="995"/>
      <c r="LKU4" s="995"/>
      <c r="LKV4" s="995"/>
      <c r="LKW4" s="995"/>
      <c r="LKX4" s="995"/>
      <c r="LKY4" s="995"/>
      <c r="LKZ4" s="995"/>
      <c r="LLA4" s="995"/>
      <c r="LLB4" s="995"/>
      <c r="LLC4" s="995"/>
      <c r="LLD4" s="995"/>
      <c r="LLE4" s="995"/>
      <c r="LLF4" s="995"/>
      <c r="LLG4" s="995"/>
      <c r="LLH4" s="995"/>
      <c r="LLI4" s="995"/>
      <c r="LLJ4" s="995"/>
      <c r="LLK4" s="995"/>
      <c r="LLL4" s="995"/>
      <c r="LLM4" s="995"/>
      <c r="LLN4" s="995"/>
      <c r="LLO4" s="995"/>
      <c r="LLP4" s="995"/>
      <c r="LLQ4" s="995"/>
      <c r="LLR4" s="995"/>
      <c r="LLS4" s="995"/>
      <c r="LLT4" s="995"/>
      <c r="LLU4" s="995"/>
      <c r="LLV4" s="995"/>
      <c r="LLW4" s="995"/>
      <c r="LLX4" s="995"/>
      <c r="LLY4" s="995"/>
      <c r="LLZ4" s="995"/>
      <c r="LMA4" s="995"/>
      <c r="LMB4" s="995"/>
      <c r="LMC4" s="995"/>
      <c r="LMD4" s="995"/>
      <c r="LME4" s="995"/>
      <c r="LMF4" s="995"/>
      <c r="LMG4" s="995"/>
      <c r="LMH4" s="995"/>
      <c r="LMI4" s="995"/>
      <c r="LMJ4" s="995"/>
      <c r="LMK4" s="995"/>
      <c r="LML4" s="995"/>
      <c r="LMM4" s="995"/>
      <c r="LMN4" s="995"/>
      <c r="LMO4" s="995"/>
      <c r="LMP4" s="995"/>
      <c r="LMQ4" s="995"/>
      <c r="LMR4" s="995"/>
      <c r="LMS4" s="995"/>
      <c r="LMT4" s="995"/>
      <c r="LMU4" s="995"/>
      <c r="LMV4" s="995"/>
      <c r="LMW4" s="995"/>
      <c r="LMX4" s="995"/>
      <c r="LMY4" s="995"/>
      <c r="LMZ4" s="995"/>
      <c r="LNA4" s="995"/>
      <c r="LNB4" s="995"/>
      <c r="LNC4" s="995"/>
      <c r="LND4" s="995"/>
      <c r="LNE4" s="995"/>
      <c r="LNF4" s="995"/>
      <c r="LNG4" s="995"/>
      <c r="LNH4" s="995"/>
      <c r="LNI4" s="995"/>
      <c r="LNJ4" s="995"/>
      <c r="LNK4" s="995"/>
      <c r="LNL4" s="995"/>
      <c r="LNM4" s="995"/>
      <c r="LNN4" s="995"/>
      <c r="LNO4" s="995"/>
      <c r="LNP4" s="995"/>
      <c r="LNQ4" s="995"/>
      <c r="LNR4" s="995"/>
      <c r="LNS4" s="995"/>
      <c r="LNT4" s="995"/>
      <c r="LNU4" s="995"/>
      <c r="LNV4" s="995"/>
      <c r="LNW4" s="995"/>
      <c r="LNX4" s="995"/>
      <c r="LNY4" s="995"/>
      <c r="LNZ4" s="995"/>
      <c r="LOA4" s="995"/>
      <c r="LOB4" s="995"/>
      <c r="LOC4" s="995"/>
      <c r="LOD4" s="995"/>
      <c r="LOE4" s="995"/>
      <c r="LOF4" s="995"/>
      <c r="LOG4" s="995"/>
      <c r="LOH4" s="995"/>
      <c r="LOI4" s="995"/>
      <c r="LOJ4" s="995"/>
      <c r="LOK4" s="995"/>
      <c r="LOL4" s="995"/>
      <c r="LOM4" s="995"/>
      <c r="LON4" s="995"/>
      <c r="LOO4" s="995"/>
      <c r="LOP4" s="995"/>
      <c r="LOQ4" s="995"/>
      <c r="LOR4" s="995"/>
      <c r="LOS4" s="995"/>
      <c r="LOT4" s="995"/>
      <c r="LOU4" s="995"/>
      <c r="LOV4" s="995"/>
      <c r="LOW4" s="995"/>
      <c r="LOX4" s="995"/>
      <c r="LOY4" s="995"/>
      <c r="LOZ4" s="995"/>
      <c r="LPA4" s="995"/>
      <c r="LPB4" s="995"/>
      <c r="LPC4" s="995"/>
      <c r="LPD4" s="995"/>
      <c r="LPE4" s="995"/>
      <c r="LPF4" s="995"/>
      <c r="LPG4" s="995"/>
      <c r="LPH4" s="995"/>
      <c r="LPI4" s="995"/>
      <c r="LPJ4" s="995"/>
      <c r="LPK4" s="995"/>
      <c r="LPL4" s="995"/>
      <c r="LPM4" s="995"/>
      <c r="LPN4" s="995"/>
      <c r="LPO4" s="995"/>
      <c r="LPP4" s="995"/>
      <c r="LPQ4" s="995"/>
      <c r="LPR4" s="995"/>
      <c r="LPS4" s="995"/>
      <c r="LPT4" s="995"/>
      <c r="LPU4" s="995"/>
      <c r="LPV4" s="995"/>
      <c r="LPW4" s="995"/>
      <c r="LPX4" s="995"/>
      <c r="LPY4" s="995"/>
      <c r="LPZ4" s="995"/>
      <c r="LQA4" s="995"/>
      <c r="LQB4" s="995"/>
      <c r="LQC4" s="995"/>
      <c r="LQD4" s="995"/>
      <c r="LQE4" s="995"/>
      <c r="LQF4" s="995"/>
      <c r="LQG4" s="995"/>
      <c r="LQH4" s="995"/>
      <c r="LQI4" s="995"/>
      <c r="LQJ4" s="995"/>
      <c r="LQK4" s="995"/>
      <c r="LQL4" s="995"/>
      <c r="LQM4" s="995"/>
      <c r="LQN4" s="995"/>
      <c r="LQO4" s="995"/>
      <c r="LQP4" s="995"/>
      <c r="LQQ4" s="995"/>
      <c r="LQR4" s="995"/>
      <c r="LQS4" s="995"/>
      <c r="LQT4" s="995"/>
      <c r="LQU4" s="995"/>
      <c r="LQV4" s="995"/>
      <c r="LQW4" s="995"/>
      <c r="LQX4" s="995"/>
      <c r="LQY4" s="995"/>
      <c r="LQZ4" s="995"/>
      <c r="LRA4" s="995"/>
      <c r="LRB4" s="995"/>
      <c r="LRC4" s="995"/>
      <c r="LRD4" s="995"/>
      <c r="LRE4" s="995"/>
      <c r="LRF4" s="995"/>
      <c r="LRG4" s="995"/>
      <c r="LRH4" s="995"/>
      <c r="LRI4" s="995"/>
      <c r="LRJ4" s="995"/>
      <c r="LRK4" s="995"/>
      <c r="LRL4" s="995"/>
      <c r="LRM4" s="995"/>
      <c r="LRN4" s="995"/>
      <c r="LRO4" s="995"/>
      <c r="LRP4" s="995"/>
      <c r="LRQ4" s="995"/>
      <c r="LRR4" s="995"/>
      <c r="LRS4" s="995"/>
      <c r="LRT4" s="995"/>
      <c r="LRU4" s="995"/>
      <c r="LRV4" s="995"/>
      <c r="LRW4" s="995"/>
      <c r="LRX4" s="995"/>
      <c r="LRY4" s="995"/>
      <c r="LRZ4" s="995"/>
      <c r="LSA4" s="995"/>
      <c r="LSB4" s="995"/>
      <c r="LSC4" s="995"/>
      <c r="LSD4" s="995"/>
      <c r="LSE4" s="995"/>
      <c r="LSF4" s="995"/>
      <c r="LSG4" s="995"/>
      <c r="LSH4" s="995"/>
      <c r="LSI4" s="995"/>
      <c r="LSJ4" s="995"/>
      <c r="LSK4" s="995"/>
      <c r="LSL4" s="995"/>
      <c r="LSM4" s="995"/>
      <c r="LSN4" s="995"/>
      <c r="LSO4" s="995"/>
      <c r="LSP4" s="995"/>
      <c r="LSQ4" s="995"/>
      <c r="LSR4" s="995"/>
      <c r="LSS4" s="995"/>
      <c r="LST4" s="995"/>
      <c r="LSU4" s="995"/>
      <c r="LSV4" s="995"/>
      <c r="LSW4" s="995"/>
      <c r="LSX4" s="995"/>
      <c r="LSY4" s="995"/>
      <c r="LSZ4" s="995"/>
      <c r="LTA4" s="995"/>
      <c r="LTB4" s="995"/>
      <c r="LTC4" s="995"/>
      <c r="LTD4" s="995"/>
      <c r="LTE4" s="995"/>
      <c r="LTF4" s="995"/>
      <c r="LTG4" s="995"/>
      <c r="LTH4" s="995"/>
      <c r="LTI4" s="995"/>
      <c r="LTJ4" s="995"/>
      <c r="LTK4" s="995"/>
      <c r="LTL4" s="995"/>
      <c r="LTM4" s="995"/>
      <c r="LTN4" s="995"/>
      <c r="LTO4" s="995"/>
      <c r="LTP4" s="995"/>
      <c r="LTQ4" s="995"/>
      <c r="LTR4" s="995"/>
      <c r="LTS4" s="995"/>
      <c r="LTT4" s="995"/>
      <c r="LTU4" s="995"/>
      <c r="LTV4" s="995"/>
      <c r="LTW4" s="995"/>
      <c r="LTX4" s="995"/>
      <c r="LTY4" s="995"/>
      <c r="LTZ4" s="995"/>
      <c r="LUA4" s="995"/>
      <c r="LUB4" s="995"/>
      <c r="LUC4" s="995"/>
      <c r="LUD4" s="995"/>
      <c r="LUE4" s="995"/>
      <c r="LUF4" s="995"/>
      <c r="LUG4" s="995"/>
      <c r="LUH4" s="995"/>
      <c r="LUI4" s="995"/>
      <c r="LUJ4" s="995"/>
      <c r="LUK4" s="995"/>
      <c r="LUL4" s="995"/>
      <c r="LUM4" s="995"/>
      <c r="LUN4" s="995"/>
      <c r="LUO4" s="995"/>
      <c r="LUP4" s="995"/>
      <c r="LUQ4" s="995"/>
      <c r="LUR4" s="995"/>
      <c r="LUS4" s="995"/>
      <c r="LUT4" s="995"/>
      <c r="LUU4" s="995"/>
      <c r="LUV4" s="995"/>
      <c r="LUW4" s="995"/>
      <c r="LUX4" s="995"/>
      <c r="LUY4" s="995"/>
      <c r="LUZ4" s="995"/>
      <c r="LVA4" s="995"/>
      <c r="LVB4" s="995"/>
      <c r="LVC4" s="995"/>
      <c r="LVD4" s="995"/>
      <c r="LVE4" s="995"/>
      <c r="LVF4" s="995"/>
      <c r="LVG4" s="995"/>
      <c r="LVH4" s="995"/>
      <c r="LVI4" s="995"/>
      <c r="LVJ4" s="995"/>
      <c r="LVK4" s="995"/>
      <c r="LVL4" s="995"/>
      <c r="LVM4" s="995"/>
      <c r="LVN4" s="995"/>
      <c r="LVO4" s="995"/>
      <c r="LVP4" s="995"/>
      <c r="LVQ4" s="995"/>
      <c r="LVR4" s="995"/>
      <c r="LVS4" s="995"/>
      <c r="LVT4" s="995"/>
      <c r="LVU4" s="995"/>
      <c r="LVV4" s="995"/>
      <c r="LVW4" s="995"/>
      <c r="LVX4" s="995"/>
      <c r="LVY4" s="995"/>
      <c r="LVZ4" s="995"/>
      <c r="LWA4" s="995"/>
      <c r="LWB4" s="995"/>
      <c r="LWC4" s="995"/>
      <c r="LWD4" s="995"/>
      <c r="LWE4" s="995"/>
      <c r="LWF4" s="995"/>
      <c r="LWG4" s="995"/>
      <c r="LWH4" s="995"/>
      <c r="LWI4" s="995"/>
      <c r="LWJ4" s="995"/>
      <c r="LWK4" s="995"/>
      <c r="LWL4" s="995"/>
      <c r="LWM4" s="995"/>
      <c r="LWN4" s="995"/>
      <c r="LWO4" s="995"/>
      <c r="LWP4" s="995"/>
      <c r="LWQ4" s="995"/>
      <c r="LWR4" s="995"/>
      <c r="LWS4" s="995"/>
      <c r="LWT4" s="995"/>
      <c r="LWU4" s="995"/>
      <c r="LWV4" s="995"/>
      <c r="LWW4" s="995"/>
      <c r="LWX4" s="995"/>
      <c r="LWY4" s="995"/>
      <c r="LWZ4" s="995"/>
      <c r="LXA4" s="995"/>
      <c r="LXB4" s="995"/>
      <c r="LXC4" s="995"/>
      <c r="LXD4" s="995"/>
      <c r="LXE4" s="995"/>
      <c r="LXF4" s="995"/>
      <c r="LXG4" s="995"/>
      <c r="LXH4" s="995"/>
      <c r="LXI4" s="995"/>
      <c r="LXJ4" s="995"/>
      <c r="LXK4" s="995"/>
      <c r="LXL4" s="995"/>
      <c r="LXM4" s="995"/>
      <c r="LXN4" s="995"/>
      <c r="LXO4" s="995"/>
      <c r="LXP4" s="995"/>
      <c r="LXQ4" s="995"/>
      <c r="LXR4" s="995"/>
      <c r="LXS4" s="995"/>
      <c r="LXT4" s="995"/>
      <c r="LXU4" s="995"/>
      <c r="LXV4" s="995"/>
      <c r="LXW4" s="995"/>
      <c r="LXX4" s="995"/>
      <c r="LXY4" s="995"/>
      <c r="LXZ4" s="995"/>
      <c r="LYA4" s="995"/>
      <c r="LYB4" s="995"/>
      <c r="LYC4" s="995"/>
      <c r="LYD4" s="995"/>
      <c r="LYE4" s="995"/>
      <c r="LYF4" s="995"/>
      <c r="LYG4" s="995"/>
      <c r="LYH4" s="995"/>
      <c r="LYI4" s="995"/>
      <c r="LYJ4" s="995"/>
      <c r="LYK4" s="995"/>
      <c r="LYL4" s="995"/>
      <c r="LYM4" s="995"/>
      <c r="LYN4" s="995"/>
      <c r="LYO4" s="995"/>
      <c r="LYP4" s="995"/>
      <c r="LYQ4" s="995"/>
      <c r="LYR4" s="995"/>
      <c r="LYS4" s="995"/>
      <c r="LYT4" s="995"/>
      <c r="LYU4" s="995"/>
      <c r="LYV4" s="995"/>
      <c r="LYW4" s="995"/>
      <c r="LYX4" s="995"/>
      <c r="LYY4" s="995"/>
      <c r="LYZ4" s="995"/>
      <c r="LZA4" s="995"/>
      <c r="LZB4" s="995"/>
      <c r="LZC4" s="995"/>
      <c r="LZD4" s="995"/>
      <c r="LZE4" s="995"/>
      <c r="LZF4" s="995"/>
      <c r="LZG4" s="995"/>
      <c r="LZH4" s="995"/>
      <c r="LZI4" s="995"/>
      <c r="LZJ4" s="995"/>
      <c r="LZK4" s="995"/>
      <c r="LZL4" s="995"/>
      <c r="LZM4" s="995"/>
      <c r="LZN4" s="995"/>
      <c r="LZO4" s="995"/>
      <c r="LZP4" s="995"/>
      <c r="LZQ4" s="995"/>
      <c r="LZR4" s="995"/>
      <c r="LZS4" s="995"/>
      <c r="LZT4" s="995"/>
      <c r="LZU4" s="995"/>
      <c r="LZV4" s="995"/>
      <c r="LZW4" s="995"/>
      <c r="LZX4" s="995"/>
      <c r="LZY4" s="995"/>
      <c r="LZZ4" s="995"/>
      <c r="MAA4" s="995"/>
      <c r="MAB4" s="995"/>
      <c r="MAC4" s="995"/>
      <c r="MAD4" s="995"/>
      <c r="MAE4" s="995"/>
      <c r="MAF4" s="995"/>
      <c r="MAG4" s="995"/>
      <c r="MAH4" s="995"/>
      <c r="MAI4" s="995"/>
      <c r="MAJ4" s="995"/>
      <c r="MAK4" s="995"/>
      <c r="MAL4" s="995"/>
      <c r="MAM4" s="995"/>
      <c r="MAN4" s="995"/>
      <c r="MAO4" s="995"/>
      <c r="MAP4" s="995"/>
      <c r="MAQ4" s="995"/>
      <c r="MAR4" s="995"/>
      <c r="MAS4" s="995"/>
      <c r="MAT4" s="995"/>
      <c r="MAU4" s="995"/>
      <c r="MAV4" s="995"/>
      <c r="MAW4" s="995"/>
      <c r="MAX4" s="995"/>
      <c r="MAY4" s="995"/>
      <c r="MAZ4" s="995"/>
      <c r="MBA4" s="995"/>
      <c r="MBB4" s="995"/>
      <c r="MBC4" s="995"/>
      <c r="MBD4" s="995"/>
      <c r="MBE4" s="995"/>
      <c r="MBF4" s="995"/>
      <c r="MBG4" s="995"/>
      <c r="MBH4" s="995"/>
      <c r="MBI4" s="995"/>
      <c r="MBJ4" s="995"/>
      <c r="MBK4" s="995"/>
      <c r="MBL4" s="995"/>
      <c r="MBM4" s="995"/>
      <c r="MBN4" s="995"/>
      <c r="MBO4" s="995"/>
      <c r="MBP4" s="995"/>
      <c r="MBQ4" s="995"/>
      <c r="MBR4" s="995"/>
      <c r="MBS4" s="995"/>
      <c r="MBT4" s="995"/>
      <c r="MBU4" s="995"/>
      <c r="MBV4" s="995"/>
      <c r="MBW4" s="995"/>
      <c r="MBX4" s="995"/>
      <c r="MBY4" s="995"/>
      <c r="MBZ4" s="995"/>
      <c r="MCA4" s="995"/>
      <c r="MCB4" s="995"/>
      <c r="MCC4" s="995"/>
      <c r="MCD4" s="995"/>
      <c r="MCE4" s="995"/>
      <c r="MCF4" s="995"/>
      <c r="MCG4" s="995"/>
      <c r="MCH4" s="995"/>
      <c r="MCI4" s="995"/>
      <c r="MCJ4" s="995"/>
      <c r="MCK4" s="995"/>
      <c r="MCL4" s="995"/>
      <c r="MCM4" s="995"/>
      <c r="MCN4" s="995"/>
      <c r="MCO4" s="995"/>
      <c r="MCP4" s="995"/>
      <c r="MCQ4" s="995"/>
      <c r="MCR4" s="995"/>
      <c r="MCS4" s="995"/>
      <c r="MCT4" s="995"/>
      <c r="MCU4" s="995"/>
      <c r="MCV4" s="995"/>
      <c r="MCW4" s="995"/>
      <c r="MCX4" s="995"/>
      <c r="MCY4" s="995"/>
      <c r="MCZ4" s="995"/>
      <c r="MDA4" s="995"/>
      <c r="MDB4" s="995"/>
      <c r="MDC4" s="995"/>
      <c r="MDD4" s="995"/>
      <c r="MDE4" s="995"/>
      <c r="MDF4" s="995"/>
      <c r="MDG4" s="995"/>
      <c r="MDH4" s="995"/>
      <c r="MDI4" s="995"/>
      <c r="MDJ4" s="995"/>
      <c r="MDK4" s="995"/>
      <c r="MDL4" s="995"/>
      <c r="MDM4" s="995"/>
      <c r="MDN4" s="995"/>
      <c r="MDO4" s="995"/>
      <c r="MDP4" s="995"/>
      <c r="MDQ4" s="995"/>
      <c r="MDR4" s="995"/>
      <c r="MDS4" s="995"/>
      <c r="MDT4" s="995"/>
      <c r="MDU4" s="995"/>
      <c r="MDV4" s="995"/>
      <c r="MDW4" s="995"/>
      <c r="MDX4" s="995"/>
      <c r="MDY4" s="995"/>
      <c r="MDZ4" s="995"/>
      <c r="MEA4" s="995"/>
      <c r="MEB4" s="995"/>
      <c r="MEC4" s="995"/>
      <c r="MED4" s="995"/>
      <c r="MEE4" s="995"/>
      <c r="MEF4" s="995"/>
      <c r="MEG4" s="995"/>
      <c r="MEH4" s="995"/>
      <c r="MEI4" s="995"/>
      <c r="MEJ4" s="995"/>
      <c r="MEK4" s="995"/>
      <c r="MEL4" s="995"/>
      <c r="MEM4" s="995"/>
      <c r="MEN4" s="995"/>
      <c r="MEO4" s="995"/>
      <c r="MEP4" s="995"/>
      <c r="MEQ4" s="995"/>
      <c r="MER4" s="995"/>
      <c r="MES4" s="995"/>
      <c r="MET4" s="995"/>
      <c r="MEU4" s="995"/>
      <c r="MEV4" s="995"/>
      <c r="MEW4" s="995"/>
      <c r="MEX4" s="995"/>
      <c r="MEY4" s="995"/>
      <c r="MEZ4" s="995"/>
      <c r="MFA4" s="995"/>
      <c r="MFB4" s="995"/>
      <c r="MFC4" s="995"/>
      <c r="MFD4" s="995"/>
      <c r="MFE4" s="995"/>
      <c r="MFF4" s="995"/>
      <c r="MFG4" s="995"/>
      <c r="MFH4" s="995"/>
      <c r="MFI4" s="995"/>
      <c r="MFJ4" s="995"/>
      <c r="MFK4" s="995"/>
      <c r="MFL4" s="995"/>
      <c r="MFM4" s="995"/>
      <c r="MFN4" s="995"/>
      <c r="MFO4" s="995"/>
      <c r="MFP4" s="995"/>
      <c r="MFQ4" s="995"/>
      <c r="MFR4" s="995"/>
      <c r="MFS4" s="995"/>
      <c r="MFT4" s="995"/>
      <c r="MFU4" s="995"/>
      <c r="MFV4" s="995"/>
      <c r="MFW4" s="995"/>
      <c r="MFX4" s="995"/>
      <c r="MFY4" s="995"/>
      <c r="MFZ4" s="995"/>
      <c r="MGA4" s="995"/>
      <c r="MGB4" s="995"/>
      <c r="MGC4" s="995"/>
      <c r="MGD4" s="995"/>
      <c r="MGE4" s="995"/>
      <c r="MGF4" s="995"/>
      <c r="MGG4" s="995"/>
      <c r="MGH4" s="995"/>
      <c r="MGI4" s="995"/>
      <c r="MGJ4" s="995"/>
      <c r="MGK4" s="995"/>
      <c r="MGL4" s="995"/>
      <c r="MGM4" s="995"/>
      <c r="MGN4" s="995"/>
      <c r="MGO4" s="995"/>
      <c r="MGP4" s="995"/>
      <c r="MGQ4" s="995"/>
      <c r="MGR4" s="995"/>
      <c r="MGS4" s="995"/>
      <c r="MGT4" s="995"/>
      <c r="MGU4" s="995"/>
      <c r="MGV4" s="995"/>
      <c r="MGW4" s="995"/>
      <c r="MGX4" s="995"/>
      <c r="MGY4" s="995"/>
      <c r="MGZ4" s="995"/>
      <c r="MHA4" s="995"/>
      <c r="MHB4" s="995"/>
      <c r="MHC4" s="995"/>
      <c r="MHD4" s="995"/>
      <c r="MHE4" s="995"/>
      <c r="MHF4" s="995"/>
      <c r="MHG4" s="995"/>
      <c r="MHH4" s="995"/>
      <c r="MHI4" s="995"/>
      <c r="MHJ4" s="995"/>
      <c r="MHK4" s="995"/>
      <c r="MHL4" s="995"/>
      <c r="MHM4" s="995"/>
      <c r="MHN4" s="995"/>
      <c r="MHO4" s="995"/>
      <c r="MHP4" s="995"/>
      <c r="MHQ4" s="995"/>
      <c r="MHR4" s="995"/>
      <c r="MHS4" s="995"/>
      <c r="MHT4" s="995"/>
      <c r="MHU4" s="995"/>
      <c r="MHV4" s="995"/>
      <c r="MHW4" s="995"/>
      <c r="MHX4" s="995"/>
      <c r="MHY4" s="995"/>
      <c r="MHZ4" s="995"/>
      <c r="MIA4" s="995"/>
      <c r="MIB4" s="995"/>
      <c r="MIC4" s="995"/>
      <c r="MID4" s="995"/>
      <c r="MIE4" s="995"/>
      <c r="MIF4" s="995"/>
      <c r="MIG4" s="995"/>
      <c r="MIH4" s="995"/>
      <c r="MII4" s="995"/>
      <c r="MIJ4" s="995"/>
      <c r="MIK4" s="995"/>
      <c r="MIL4" s="995"/>
      <c r="MIM4" s="995"/>
      <c r="MIN4" s="995"/>
      <c r="MIO4" s="995"/>
      <c r="MIP4" s="995"/>
      <c r="MIQ4" s="995"/>
      <c r="MIR4" s="995"/>
      <c r="MIS4" s="995"/>
      <c r="MIT4" s="995"/>
      <c r="MIU4" s="995"/>
      <c r="MIV4" s="995"/>
      <c r="MIW4" s="995"/>
      <c r="MIX4" s="995"/>
      <c r="MIY4" s="995"/>
      <c r="MIZ4" s="995"/>
      <c r="MJA4" s="995"/>
      <c r="MJB4" s="995"/>
      <c r="MJC4" s="995"/>
      <c r="MJD4" s="995"/>
      <c r="MJE4" s="995"/>
      <c r="MJF4" s="995"/>
      <c r="MJG4" s="995"/>
      <c r="MJH4" s="995"/>
      <c r="MJI4" s="995"/>
      <c r="MJJ4" s="995"/>
      <c r="MJK4" s="995"/>
      <c r="MJL4" s="995"/>
      <c r="MJM4" s="995"/>
      <c r="MJN4" s="995"/>
      <c r="MJO4" s="995"/>
      <c r="MJP4" s="995"/>
      <c r="MJQ4" s="995"/>
      <c r="MJR4" s="995"/>
      <c r="MJS4" s="995"/>
      <c r="MJT4" s="995"/>
      <c r="MJU4" s="995"/>
      <c r="MJV4" s="995"/>
      <c r="MJW4" s="995"/>
      <c r="MJX4" s="995"/>
      <c r="MJY4" s="995"/>
      <c r="MJZ4" s="995"/>
      <c r="MKA4" s="995"/>
      <c r="MKB4" s="995"/>
      <c r="MKC4" s="995"/>
      <c r="MKD4" s="995"/>
      <c r="MKE4" s="995"/>
      <c r="MKF4" s="995"/>
      <c r="MKG4" s="995"/>
      <c r="MKH4" s="995"/>
      <c r="MKI4" s="995"/>
      <c r="MKJ4" s="995"/>
      <c r="MKK4" s="995"/>
      <c r="MKL4" s="995"/>
      <c r="MKM4" s="995"/>
      <c r="MKN4" s="995"/>
      <c r="MKO4" s="995"/>
      <c r="MKP4" s="995"/>
      <c r="MKQ4" s="995"/>
      <c r="MKR4" s="995"/>
      <c r="MKS4" s="995"/>
      <c r="MKT4" s="995"/>
      <c r="MKU4" s="995"/>
      <c r="MKV4" s="995"/>
      <c r="MKW4" s="995"/>
      <c r="MKX4" s="995"/>
      <c r="MKY4" s="995"/>
      <c r="MKZ4" s="995"/>
      <c r="MLA4" s="995"/>
      <c r="MLB4" s="995"/>
      <c r="MLC4" s="995"/>
      <c r="MLD4" s="995"/>
      <c r="MLE4" s="995"/>
      <c r="MLF4" s="995"/>
      <c r="MLG4" s="995"/>
      <c r="MLH4" s="995"/>
      <c r="MLI4" s="995"/>
      <c r="MLJ4" s="995"/>
      <c r="MLK4" s="995"/>
      <c r="MLL4" s="995"/>
      <c r="MLM4" s="995"/>
      <c r="MLN4" s="995"/>
      <c r="MLO4" s="995"/>
      <c r="MLP4" s="995"/>
      <c r="MLQ4" s="995"/>
      <c r="MLR4" s="995"/>
      <c r="MLS4" s="995"/>
      <c r="MLT4" s="995"/>
      <c r="MLU4" s="995"/>
      <c r="MLV4" s="995"/>
      <c r="MLW4" s="995"/>
      <c r="MLX4" s="995"/>
      <c r="MLY4" s="995"/>
      <c r="MLZ4" s="995"/>
      <c r="MMA4" s="995"/>
      <c r="MMB4" s="995"/>
      <c r="MMC4" s="995"/>
      <c r="MMD4" s="995"/>
      <c r="MME4" s="995"/>
      <c r="MMF4" s="995"/>
      <c r="MMG4" s="995"/>
      <c r="MMH4" s="995"/>
      <c r="MMI4" s="995"/>
      <c r="MMJ4" s="995"/>
      <c r="MMK4" s="995"/>
      <c r="MML4" s="995"/>
      <c r="MMM4" s="995"/>
      <c r="MMN4" s="995"/>
      <c r="MMO4" s="995"/>
      <c r="MMP4" s="995"/>
      <c r="MMQ4" s="995"/>
      <c r="MMR4" s="995"/>
      <c r="MMS4" s="995"/>
      <c r="MMT4" s="995"/>
      <c r="MMU4" s="995"/>
      <c r="MMV4" s="995"/>
      <c r="MMW4" s="995"/>
      <c r="MMX4" s="995"/>
      <c r="MMY4" s="995"/>
      <c r="MMZ4" s="995"/>
      <c r="MNA4" s="995"/>
      <c r="MNB4" s="995"/>
      <c r="MNC4" s="995"/>
      <c r="MND4" s="995"/>
      <c r="MNE4" s="995"/>
      <c r="MNF4" s="995"/>
      <c r="MNG4" s="995"/>
      <c r="MNH4" s="995"/>
      <c r="MNI4" s="995"/>
      <c r="MNJ4" s="995"/>
      <c r="MNK4" s="995"/>
      <c r="MNL4" s="995"/>
      <c r="MNM4" s="995"/>
      <c r="MNN4" s="995"/>
      <c r="MNO4" s="995"/>
      <c r="MNP4" s="995"/>
      <c r="MNQ4" s="995"/>
      <c r="MNR4" s="995"/>
      <c r="MNS4" s="995"/>
      <c r="MNT4" s="995"/>
      <c r="MNU4" s="995"/>
      <c r="MNV4" s="995"/>
      <c r="MNW4" s="995"/>
      <c r="MNX4" s="995"/>
      <c r="MNY4" s="995"/>
      <c r="MNZ4" s="995"/>
      <c r="MOA4" s="995"/>
      <c r="MOB4" s="995"/>
      <c r="MOC4" s="995"/>
      <c r="MOD4" s="995"/>
      <c r="MOE4" s="995"/>
      <c r="MOF4" s="995"/>
      <c r="MOG4" s="995"/>
      <c r="MOH4" s="995"/>
      <c r="MOI4" s="995"/>
      <c r="MOJ4" s="995"/>
      <c r="MOK4" s="995"/>
      <c r="MOL4" s="995"/>
      <c r="MOM4" s="995"/>
      <c r="MON4" s="995"/>
      <c r="MOO4" s="995"/>
      <c r="MOP4" s="995"/>
      <c r="MOQ4" s="995"/>
      <c r="MOR4" s="995"/>
      <c r="MOS4" s="995"/>
      <c r="MOT4" s="995"/>
      <c r="MOU4" s="995"/>
      <c r="MOV4" s="995"/>
      <c r="MOW4" s="995"/>
      <c r="MOX4" s="995"/>
      <c r="MOY4" s="995"/>
      <c r="MOZ4" s="995"/>
      <c r="MPA4" s="995"/>
      <c r="MPB4" s="995"/>
      <c r="MPC4" s="995"/>
      <c r="MPD4" s="995"/>
      <c r="MPE4" s="995"/>
      <c r="MPF4" s="995"/>
      <c r="MPG4" s="995"/>
      <c r="MPH4" s="995"/>
      <c r="MPI4" s="995"/>
      <c r="MPJ4" s="995"/>
      <c r="MPK4" s="995"/>
      <c r="MPL4" s="995"/>
      <c r="MPM4" s="995"/>
      <c r="MPN4" s="995"/>
      <c r="MPO4" s="995"/>
      <c r="MPP4" s="995"/>
      <c r="MPQ4" s="995"/>
      <c r="MPR4" s="995"/>
      <c r="MPS4" s="995"/>
      <c r="MPT4" s="995"/>
      <c r="MPU4" s="995"/>
      <c r="MPV4" s="995"/>
      <c r="MPW4" s="995"/>
      <c r="MPX4" s="995"/>
      <c r="MPY4" s="995"/>
      <c r="MPZ4" s="995"/>
      <c r="MQA4" s="995"/>
      <c r="MQB4" s="995"/>
      <c r="MQC4" s="995"/>
      <c r="MQD4" s="995"/>
      <c r="MQE4" s="995"/>
      <c r="MQF4" s="995"/>
      <c r="MQG4" s="995"/>
      <c r="MQH4" s="995"/>
      <c r="MQI4" s="995"/>
      <c r="MQJ4" s="995"/>
      <c r="MQK4" s="995"/>
      <c r="MQL4" s="995"/>
      <c r="MQM4" s="995"/>
      <c r="MQN4" s="995"/>
      <c r="MQO4" s="995"/>
      <c r="MQP4" s="995"/>
      <c r="MQQ4" s="995"/>
      <c r="MQR4" s="995"/>
      <c r="MQS4" s="995"/>
      <c r="MQT4" s="995"/>
      <c r="MQU4" s="995"/>
      <c r="MQV4" s="995"/>
      <c r="MQW4" s="995"/>
      <c r="MQX4" s="995"/>
      <c r="MQY4" s="995"/>
      <c r="MQZ4" s="995"/>
      <c r="MRA4" s="995"/>
      <c r="MRB4" s="995"/>
      <c r="MRC4" s="995"/>
      <c r="MRD4" s="995"/>
      <c r="MRE4" s="995"/>
      <c r="MRF4" s="995"/>
      <c r="MRG4" s="995"/>
      <c r="MRH4" s="995"/>
      <c r="MRI4" s="995"/>
      <c r="MRJ4" s="995"/>
      <c r="MRK4" s="995"/>
      <c r="MRL4" s="995"/>
      <c r="MRM4" s="995"/>
      <c r="MRN4" s="995"/>
      <c r="MRO4" s="995"/>
      <c r="MRP4" s="995"/>
      <c r="MRQ4" s="995"/>
      <c r="MRR4" s="995"/>
      <c r="MRS4" s="995"/>
      <c r="MRT4" s="995"/>
      <c r="MRU4" s="995"/>
      <c r="MRV4" s="995"/>
      <c r="MRW4" s="995"/>
      <c r="MRX4" s="995"/>
      <c r="MRY4" s="995"/>
      <c r="MRZ4" s="995"/>
      <c r="MSA4" s="995"/>
      <c r="MSB4" s="995"/>
      <c r="MSC4" s="995"/>
      <c r="MSD4" s="995"/>
      <c r="MSE4" s="995"/>
      <c r="MSF4" s="995"/>
      <c r="MSG4" s="995"/>
      <c r="MSH4" s="995"/>
      <c r="MSI4" s="995"/>
      <c r="MSJ4" s="995"/>
      <c r="MSK4" s="995"/>
      <c r="MSL4" s="995"/>
      <c r="MSM4" s="995"/>
      <c r="MSN4" s="995"/>
      <c r="MSO4" s="995"/>
      <c r="MSP4" s="995"/>
      <c r="MSQ4" s="995"/>
      <c r="MSR4" s="995"/>
      <c r="MSS4" s="995"/>
      <c r="MST4" s="995"/>
      <c r="MSU4" s="995"/>
      <c r="MSV4" s="995"/>
      <c r="MSW4" s="995"/>
      <c r="MSX4" s="995"/>
      <c r="MSY4" s="995"/>
      <c r="MSZ4" s="995"/>
      <c r="MTA4" s="995"/>
      <c r="MTB4" s="995"/>
      <c r="MTC4" s="995"/>
      <c r="MTD4" s="995"/>
      <c r="MTE4" s="995"/>
      <c r="MTF4" s="995"/>
      <c r="MTG4" s="995"/>
      <c r="MTH4" s="995"/>
      <c r="MTI4" s="995"/>
      <c r="MTJ4" s="995"/>
      <c r="MTK4" s="995"/>
      <c r="MTL4" s="995"/>
      <c r="MTM4" s="995"/>
      <c r="MTN4" s="995"/>
      <c r="MTO4" s="995"/>
      <c r="MTP4" s="995"/>
      <c r="MTQ4" s="995"/>
      <c r="MTR4" s="995"/>
      <c r="MTS4" s="995"/>
      <c r="MTT4" s="995"/>
      <c r="MTU4" s="995"/>
      <c r="MTV4" s="995"/>
      <c r="MTW4" s="995"/>
      <c r="MTX4" s="995"/>
      <c r="MTY4" s="995"/>
      <c r="MTZ4" s="995"/>
      <c r="MUA4" s="995"/>
      <c r="MUB4" s="995"/>
      <c r="MUC4" s="995"/>
      <c r="MUD4" s="995"/>
      <c r="MUE4" s="995"/>
      <c r="MUF4" s="995"/>
      <c r="MUG4" s="995"/>
      <c r="MUH4" s="995"/>
      <c r="MUI4" s="995"/>
      <c r="MUJ4" s="995"/>
      <c r="MUK4" s="995"/>
      <c r="MUL4" s="995"/>
      <c r="MUM4" s="995"/>
      <c r="MUN4" s="995"/>
      <c r="MUO4" s="995"/>
      <c r="MUP4" s="995"/>
      <c r="MUQ4" s="995"/>
      <c r="MUR4" s="995"/>
      <c r="MUS4" s="995"/>
      <c r="MUT4" s="995"/>
      <c r="MUU4" s="995"/>
      <c r="MUV4" s="995"/>
      <c r="MUW4" s="995"/>
      <c r="MUX4" s="995"/>
      <c r="MUY4" s="995"/>
      <c r="MUZ4" s="995"/>
      <c r="MVA4" s="995"/>
      <c r="MVB4" s="995"/>
      <c r="MVC4" s="995"/>
      <c r="MVD4" s="995"/>
      <c r="MVE4" s="995"/>
      <c r="MVF4" s="995"/>
      <c r="MVG4" s="995"/>
      <c r="MVH4" s="995"/>
      <c r="MVI4" s="995"/>
      <c r="MVJ4" s="995"/>
      <c r="MVK4" s="995"/>
      <c r="MVL4" s="995"/>
      <c r="MVM4" s="995"/>
      <c r="MVN4" s="995"/>
      <c r="MVO4" s="995"/>
      <c r="MVP4" s="995"/>
      <c r="MVQ4" s="995"/>
      <c r="MVR4" s="995"/>
      <c r="MVS4" s="995"/>
      <c r="MVT4" s="995"/>
      <c r="MVU4" s="995"/>
      <c r="MVV4" s="995"/>
      <c r="MVW4" s="995"/>
      <c r="MVX4" s="995"/>
      <c r="MVY4" s="995"/>
      <c r="MVZ4" s="995"/>
      <c r="MWA4" s="995"/>
      <c r="MWB4" s="995"/>
      <c r="MWC4" s="995"/>
      <c r="MWD4" s="995"/>
      <c r="MWE4" s="995"/>
      <c r="MWF4" s="995"/>
      <c r="MWG4" s="995"/>
      <c r="MWH4" s="995"/>
      <c r="MWI4" s="995"/>
      <c r="MWJ4" s="995"/>
      <c r="MWK4" s="995"/>
      <c r="MWL4" s="995"/>
      <c r="MWM4" s="995"/>
      <c r="MWN4" s="995"/>
      <c r="MWO4" s="995"/>
      <c r="MWP4" s="995"/>
      <c r="MWQ4" s="995"/>
      <c r="MWR4" s="995"/>
      <c r="MWS4" s="995"/>
      <c r="MWT4" s="995"/>
      <c r="MWU4" s="995"/>
      <c r="MWV4" s="995"/>
      <c r="MWW4" s="995"/>
      <c r="MWX4" s="995"/>
      <c r="MWY4" s="995"/>
      <c r="MWZ4" s="995"/>
      <c r="MXA4" s="995"/>
      <c r="MXB4" s="995"/>
      <c r="MXC4" s="995"/>
      <c r="MXD4" s="995"/>
      <c r="MXE4" s="995"/>
      <c r="MXF4" s="995"/>
      <c r="MXG4" s="995"/>
      <c r="MXH4" s="995"/>
      <c r="MXI4" s="995"/>
      <c r="MXJ4" s="995"/>
      <c r="MXK4" s="995"/>
      <c r="MXL4" s="995"/>
      <c r="MXM4" s="995"/>
      <c r="MXN4" s="995"/>
      <c r="MXO4" s="995"/>
      <c r="MXP4" s="995"/>
      <c r="MXQ4" s="995"/>
      <c r="MXR4" s="995"/>
      <c r="MXS4" s="995"/>
      <c r="MXT4" s="995"/>
      <c r="MXU4" s="995"/>
      <c r="MXV4" s="995"/>
      <c r="MXW4" s="995"/>
      <c r="MXX4" s="995"/>
      <c r="MXY4" s="995"/>
      <c r="MXZ4" s="995"/>
      <c r="MYA4" s="995"/>
      <c r="MYB4" s="995"/>
      <c r="MYC4" s="995"/>
      <c r="MYD4" s="995"/>
      <c r="MYE4" s="995"/>
      <c r="MYF4" s="995"/>
      <c r="MYG4" s="995"/>
      <c r="MYH4" s="995"/>
      <c r="MYI4" s="995"/>
      <c r="MYJ4" s="995"/>
      <c r="MYK4" s="995"/>
      <c r="MYL4" s="995"/>
      <c r="MYM4" s="995"/>
      <c r="MYN4" s="995"/>
      <c r="MYO4" s="995"/>
      <c r="MYP4" s="995"/>
      <c r="MYQ4" s="995"/>
      <c r="MYR4" s="995"/>
      <c r="MYS4" s="995"/>
      <c r="MYT4" s="995"/>
      <c r="MYU4" s="995"/>
      <c r="MYV4" s="995"/>
      <c r="MYW4" s="995"/>
      <c r="MYX4" s="995"/>
      <c r="MYY4" s="995"/>
      <c r="MYZ4" s="995"/>
      <c r="MZA4" s="995"/>
      <c r="MZB4" s="995"/>
      <c r="MZC4" s="995"/>
      <c r="MZD4" s="995"/>
      <c r="MZE4" s="995"/>
      <c r="MZF4" s="995"/>
      <c r="MZG4" s="995"/>
      <c r="MZH4" s="995"/>
      <c r="MZI4" s="995"/>
      <c r="MZJ4" s="995"/>
      <c r="MZK4" s="995"/>
      <c r="MZL4" s="995"/>
      <c r="MZM4" s="995"/>
      <c r="MZN4" s="995"/>
      <c r="MZO4" s="995"/>
      <c r="MZP4" s="995"/>
      <c r="MZQ4" s="995"/>
      <c r="MZR4" s="995"/>
      <c r="MZS4" s="995"/>
      <c r="MZT4" s="995"/>
      <c r="MZU4" s="995"/>
      <c r="MZV4" s="995"/>
      <c r="MZW4" s="995"/>
      <c r="MZX4" s="995"/>
      <c r="MZY4" s="995"/>
      <c r="MZZ4" s="995"/>
      <c r="NAA4" s="995"/>
      <c r="NAB4" s="995"/>
      <c r="NAC4" s="995"/>
      <c r="NAD4" s="995"/>
      <c r="NAE4" s="995"/>
      <c r="NAF4" s="995"/>
      <c r="NAG4" s="995"/>
      <c r="NAH4" s="995"/>
      <c r="NAI4" s="995"/>
      <c r="NAJ4" s="995"/>
      <c r="NAK4" s="995"/>
      <c r="NAL4" s="995"/>
      <c r="NAM4" s="995"/>
      <c r="NAN4" s="995"/>
      <c r="NAO4" s="995"/>
      <c r="NAP4" s="995"/>
      <c r="NAQ4" s="995"/>
      <c r="NAR4" s="995"/>
      <c r="NAS4" s="995"/>
      <c r="NAT4" s="995"/>
      <c r="NAU4" s="995"/>
      <c r="NAV4" s="995"/>
      <c r="NAW4" s="995"/>
      <c r="NAX4" s="995"/>
      <c r="NAY4" s="995"/>
      <c r="NAZ4" s="995"/>
      <c r="NBA4" s="995"/>
      <c r="NBB4" s="995"/>
      <c r="NBC4" s="995"/>
      <c r="NBD4" s="995"/>
      <c r="NBE4" s="995"/>
      <c r="NBF4" s="995"/>
      <c r="NBG4" s="995"/>
      <c r="NBH4" s="995"/>
      <c r="NBI4" s="995"/>
      <c r="NBJ4" s="995"/>
      <c r="NBK4" s="995"/>
      <c r="NBL4" s="995"/>
      <c r="NBM4" s="995"/>
      <c r="NBN4" s="995"/>
      <c r="NBO4" s="995"/>
      <c r="NBP4" s="995"/>
      <c r="NBQ4" s="995"/>
      <c r="NBR4" s="995"/>
      <c r="NBS4" s="995"/>
      <c r="NBT4" s="995"/>
      <c r="NBU4" s="995"/>
      <c r="NBV4" s="995"/>
      <c r="NBW4" s="995"/>
      <c r="NBX4" s="995"/>
      <c r="NBY4" s="995"/>
      <c r="NBZ4" s="995"/>
      <c r="NCA4" s="995"/>
      <c r="NCB4" s="995"/>
      <c r="NCC4" s="995"/>
      <c r="NCD4" s="995"/>
      <c r="NCE4" s="995"/>
      <c r="NCF4" s="995"/>
      <c r="NCG4" s="995"/>
      <c r="NCH4" s="995"/>
      <c r="NCI4" s="995"/>
      <c r="NCJ4" s="995"/>
      <c r="NCK4" s="995"/>
      <c r="NCL4" s="995"/>
      <c r="NCM4" s="995"/>
      <c r="NCN4" s="995"/>
      <c r="NCO4" s="995"/>
      <c r="NCP4" s="995"/>
      <c r="NCQ4" s="995"/>
      <c r="NCR4" s="995"/>
      <c r="NCS4" s="995"/>
      <c r="NCT4" s="995"/>
      <c r="NCU4" s="995"/>
      <c r="NCV4" s="995"/>
      <c r="NCW4" s="995"/>
      <c r="NCX4" s="995"/>
      <c r="NCY4" s="995"/>
      <c r="NCZ4" s="995"/>
      <c r="NDA4" s="995"/>
      <c r="NDB4" s="995"/>
      <c r="NDC4" s="995"/>
      <c r="NDD4" s="995"/>
      <c r="NDE4" s="995"/>
      <c r="NDF4" s="995"/>
      <c r="NDG4" s="995"/>
      <c r="NDH4" s="995"/>
      <c r="NDI4" s="995"/>
      <c r="NDJ4" s="995"/>
      <c r="NDK4" s="995"/>
      <c r="NDL4" s="995"/>
      <c r="NDM4" s="995"/>
      <c r="NDN4" s="995"/>
      <c r="NDO4" s="995"/>
      <c r="NDP4" s="995"/>
      <c r="NDQ4" s="995"/>
      <c r="NDR4" s="995"/>
      <c r="NDS4" s="995"/>
      <c r="NDT4" s="995"/>
      <c r="NDU4" s="995"/>
      <c r="NDV4" s="995"/>
      <c r="NDW4" s="995"/>
      <c r="NDX4" s="995"/>
      <c r="NDY4" s="995"/>
      <c r="NDZ4" s="995"/>
      <c r="NEA4" s="995"/>
      <c r="NEB4" s="995"/>
      <c r="NEC4" s="995"/>
      <c r="NED4" s="995"/>
      <c r="NEE4" s="995"/>
      <c r="NEF4" s="995"/>
      <c r="NEG4" s="995"/>
      <c r="NEH4" s="995"/>
      <c r="NEI4" s="995"/>
      <c r="NEJ4" s="995"/>
      <c r="NEK4" s="995"/>
      <c r="NEL4" s="995"/>
      <c r="NEM4" s="995"/>
      <c r="NEN4" s="995"/>
      <c r="NEO4" s="995"/>
      <c r="NEP4" s="995"/>
      <c r="NEQ4" s="995"/>
      <c r="NER4" s="995"/>
      <c r="NES4" s="995"/>
      <c r="NET4" s="995"/>
      <c r="NEU4" s="995"/>
      <c r="NEV4" s="995"/>
      <c r="NEW4" s="995"/>
      <c r="NEX4" s="995"/>
      <c r="NEY4" s="995"/>
      <c r="NEZ4" s="995"/>
      <c r="NFA4" s="995"/>
      <c r="NFB4" s="995"/>
      <c r="NFC4" s="995"/>
      <c r="NFD4" s="995"/>
      <c r="NFE4" s="995"/>
      <c r="NFF4" s="995"/>
      <c r="NFG4" s="995"/>
      <c r="NFH4" s="995"/>
      <c r="NFI4" s="995"/>
      <c r="NFJ4" s="995"/>
      <c r="NFK4" s="995"/>
      <c r="NFL4" s="995"/>
      <c r="NFM4" s="995"/>
      <c r="NFN4" s="995"/>
      <c r="NFO4" s="995"/>
      <c r="NFP4" s="995"/>
      <c r="NFQ4" s="995"/>
      <c r="NFR4" s="995"/>
      <c r="NFS4" s="995"/>
      <c r="NFT4" s="995"/>
      <c r="NFU4" s="995"/>
      <c r="NFV4" s="995"/>
      <c r="NFW4" s="995"/>
      <c r="NFX4" s="995"/>
      <c r="NFY4" s="995"/>
      <c r="NFZ4" s="995"/>
      <c r="NGA4" s="995"/>
      <c r="NGB4" s="995"/>
      <c r="NGC4" s="995"/>
      <c r="NGD4" s="995"/>
      <c r="NGE4" s="995"/>
      <c r="NGF4" s="995"/>
      <c r="NGG4" s="995"/>
      <c r="NGH4" s="995"/>
      <c r="NGI4" s="995"/>
      <c r="NGJ4" s="995"/>
      <c r="NGK4" s="995"/>
      <c r="NGL4" s="995"/>
      <c r="NGM4" s="995"/>
      <c r="NGN4" s="995"/>
      <c r="NGO4" s="995"/>
      <c r="NGP4" s="995"/>
      <c r="NGQ4" s="995"/>
      <c r="NGR4" s="995"/>
      <c r="NGS4" s="995"/>
      <c r="NGT4" s="995"/>
      <c r="NGU4" s="995"/>
      <c r="NGV4" s="995"/>
      <c r="NGW4" s="995"/>
      <c r="NGX4" s="995"/>
      <c r="NGY4" s="995"/>
      <c r="NGZ4" s="995"/>
      <c r="NHA4" s="995"/>
      <c r="NHB4" s="995"/>
      <c r="NHC4" s="995"/>
      <c r="NHD4" s="995"/>
      <c r="NHE4" s="995"/>
      <c r="NHF4" s="995"/>
      <c r="NHG4" s="995"/>
      <c r="NHH4" s="995"/>
      <c r="NHI4" s="995"/>
      <c r="NHJ4" s="995"/>
      <c r="NHK4" s="995"/>
      <c r="NHL4" s="995"/>
      <c r="NHM4" s="995"/>
      <c r="NHN4" s="995"/>
      <c r="NHO4" s="995"/>
      <c r="NHP4" s="995"/>
      <c r="NHQ4" s="995"/>
      <c r="NHR4" s="995"/>
      <c r="NHS4" s="995"/>
      <c r="NHT4" s="995"/>
      <c r="NHU4" s="995"/>
      <c r="NHV4" s="995"/>
      <c r="NHW4" s="995"/>
      <c r="NHX4" s="995"/>
      <c r="NHY4" s="995"/>
      <c r="NHZ4" s="995"/>
      <c r="NIA4" s="995"/>
      <c r="NIB4" s="995"/>
      <c r="NIC4" s="995"/>
      <c r="NID4" s="995"/>
      <c r="NIE4" s="995"/>
      <c r="NIF4" s="995"/>
      <c r="NIG4" s="995"/>
      <c r="NIH4" s="995"/>
      <c r="NII4" s="995"/>
      <c r="NIJ4" s="995"/>
      <c r="NIK4" s="995"/>
      <c r="NIL4" s="995"/>
      <c r="NIM4" s="995"/>
      <c r="NIN4" s="995"/>
      <c r="NIO4" s="995"/>
      <c r="NIP4" s="995"/>
      <c r="NIQ4" s="995"/>
      <c r="NIR4" s="995"/>
      <c r="NIS4" s="995"/>
      <c r="NIT4" s="995"/>
      <c r="NIU4" s="995"/>
      <c r="NIV4" s="995"/>
      <c r="NIW4" s="995"/>
      <c r="NIX4" s="995"/>
      <c r="NIY4" s="995"/>
      <c r="NIZ4" s="995"/>
      <c r="NJA4" s="995"/>
      <c r="NJB4" s="995"/>
      <c r="NJC4" s="995"/>
      <c r="NJD4" s="995"/>
      <c r="NJE4" s="995"/>
      <c r="NJF4" s="995"/>
      <c r="NJG4" s="995"/>
      <c r="NJH4" s="995"/>
      <c r="NJI4" s="995"/>
      <c r="NJJ4" s="995"/>
      <c r="NJK4" s="995"/>
      <c r="NJL4" s="995"/>
      <c r="NJM4" s="995"/>
      <c r="NJN4" s="995"/>
      <c r="NJO4" s="995"/>
      <c r="NJP4" s="995"/>
      <c r="NJQ4" s="995"/>
      <c r="NJR4" s="995"/>
      <c r="NJS4" s="995"/>
      <c r="NJT4" s="995"/>
      <c r="NJU4" s="995"/>
      <c r="NJV4" s="995"/>
      <c r="NJW4" s="995"/>
      <c r="NJX4" s="995"/>
      <c r="NJY4" s="995"/>
      <c r="NJZ4" s="995"/>
      <c r="NKA4" s="995"/>
      <c r="NKB4" s="995"/>
      <c r="NKC4" s="995"/>
      <c r="NKD4" s="995"/>
      <c r="NKE4" s="995"/>
      <c r="NKF4" s="995"/>
      <c r="NKG4" s="995"/>
      <c r="NKH4" s="995"/>
      <c r="NKI4" s="995"/>
      <c r="NKJ4" s="995"/>
      <c r="NKK4" s="995"/>
      <c r="NKL4" s="995"/>
      <c r="NKM4" s="995"/>
      <c r="NKN4" s="995"/>
      <c r="NKO4" s="995"/>
      <c r="NKP4" s="995"/>
      <c r="NKQ4" s="995"/>
      <c r="NKR4" s="995"/>
      <c r="NKS4" s="995"/>
      <c r="NKT4" s="995"/>
      <c r="NKU4" s="995"/>
      <c r="NKV4" s="995"/>
      <c r="NKW4" s="995"/>
      <c r="NKX4" s="995"/>
      <c r="NKY4" s="995"/>
      <c r="NKZ4" s="995"/>
      <c r="NLA4" s="995"/>
      <c r="NLB4" s="995"/>
      <c r="NLC4" s="995"/>
      <c r="NLD4" s="995"/>
      <c r="NLE4" s="995"/>
      <c r="NLF4" s="995"/>
      <c r="NLG4" s="995"/>
      <c r="NLH4" s="995"/>
      <c r="NLI4" s="995"/>
      <c r="NLJ4" s="995"/>
      <c r="NLK4" s="995"/>
      <c r="NLL4" s="995"/>
      <c r="NLM4" s="995"/>
      <c r="NLN4" s="995"/>
      <c r="NLO4" s="995"/>
      <c r="NLP4" s="995"/>
      <c r="NLQ4" s="995"/>
      <c r="NLR4" s="995"/>
      <c r="NLS4" s="995"/>
      <c r="NLT4" s="995"/>
      <c r="NLU4" s="995"/>
      <c r="NLV4" s="995"/>
      <c r="NLW4" s="995"/>
      <c r="NLX4" s="995"/>
      <c r="NLY4" s="995"/>
      <c r="NLZ4" s="995"/>
      <c r="NMA4" s="995"/>
      <c r="NMB4" s="995"/>
      <c r="NMC4" s="995"/>
      <c r="NMD4" s="995"/>
      <c r="NME4" s="995"/>
      <c r="NMF4" s="995"/>
      <c r="NMG4" s="995"/>
      <c r="NMH4" s="995"/>
      <c r="NMI4" s="995"/>
      <c r="NMJ4" s="995"/>
      <c r="NMK4" s="995"/>
      <c r="NML4" s="995"/>
      <c r="NMM4" s="995"/>
      <c r="NMN4" s="995"/>
      <c r="NMO4" s="995"/>
      <c r="NMP4" s="995"/>
      <c r="NMQ4" s="995"/>
      <c r="NMR4" s="995"/>
      <c r="NMS4" s="995"/>
      <c r="NMT4" s="995"/>
      <c r="NMU4" s="995"/>
      <c r="NMV4" s="995"/>
      <c r="NMW4" s="995"/>
      <c r="NMX4" s="995"/>
      <c r="NMY4" s="995"/>
      <c r="NMZ4" s="995"/>
      <c r="NNA4" s="995"/>
      <c r="NNB4" s="995"/>
      <c r="NNC4" s="995"/>
      <c r="NND4" s="995"/>
      <c r="NNE4" s="995"/>
      <c r="NNF4" s="995"/>
      <c r="NNG4" s="995"/>
      <c r="NNH4" s="995"/>
      <c r="NNI4" s="995"/>
      <c r="NNJ4" s="995"/>
      <c r="NNK4" s="995"/>
      <c r="NNL4" s="995"/>
      <c r="NNM4" s="995"/>
      <c r="NNN4" s="995"/>
      <c r="NNO4" s="995"/>
      <c r="NNP4" s="995"/>
      <c r="NNQ4" s="995"/>
      <c r="NNR4" s="995"/>
      <c r="NNS4" s="995"/>
      <c r="NNT4" s="995"/>
      <c r="NNU4" s="995"/>
      <c r="NNV4" s="995"/>
      <c r="NNW4" s="995"/>
      <c r="NNX4" s="995"/>
      <c r="NNY4" s="995"/>
      <c r="NNZ4" s="995"/>
      <c r="NOA4" s="995"/>
      <c r="NOB4" s="995"/>
      <c r="NOC4" s="995"/>
      <c r="NOD4" s="995"/>
      <c r="NOE4" s="995"/>
      <c r="NOF4" s="995"/>
      <c r="NOG4" s="995"/>
      <c r="NOH4" s="995"/>
      <c r="NOI4" s="995"/>
      <c r="NOJ4" s="995"/>
      <c r="NOK4" s="995"/>
      <c r="NOL4" s="995"/>
      <c r="NOM4" s="995"/>
      <c r="NON4" s="995"/>
      <c r="NOO4" s="995"/>
      <c r="NOP4" s="995"/>
      <c r="NOQ4" s="995"/>
      <c r="NOR4" s="995"/>
      <c r="NOS4" s="995"/>
      <c r="NOT4" s="995"/>
      <c r="NOU4" s="995"/>
      <c r="NOV4" s="995"/>
      <c r="NOW4" s="995"/>
      <c r="NOX4" s="995"/>
      <c r="NOY4" s="995"/>
      <c r="NOZ4" s="995"/>
      <c r="NPA4" s="995"/>
      <c r="NPB4" s="995"/>
      <c r="NPC4" s="995"/>
      <c r="NPD4" s="995"/>
      <c r="NPE4" s="995"/>
      <c r="NPF4" s="995"/>
      <c r="NPG4" s="995"/>
      <c r="NPH4" s="995"/>
      <c r="NPI4" s="995"/>
      <c r="NPJ4" s="995"/>
      <c r="NPK4" s="995"/>
      <c r="NPL4" s="995"/>
      <c r="NPM4" s="995"/>
      <c r="NPN4" s="995"/>
      <c r="NPO4" s="995"/>
      <c r="NPP4" s="995"/>
      <c r="NPQ4" s="995"/>
      <c r="NPR4" s="995"/>
      <c r="NPS4" s="995"/>
      <c r="NPT4" s="995"/>
      <c r="NPU4" s="995"/>
      <c r="NPV4" s="995"/>
      <c r="NPW4" s="995"/>
      <c r="NPX4" s="995"/>
      <c r="NPY4" s="995"/>
      <c r="NPZ4" s="995"/>
      <c r="NQA4" s="995"/>
      <c r="NQB4" s="995"/>
      <c r="NQC4" s="995"/>
      <c r="NQD4" s="995"/>
      <c r="NQE4" s="995"/>
      <c r="NQF4" s="995"/>
      <c r="NQG4" s="995"/>
      <c r="NQH4" s="995"/>
      <c r="NQI4" s="995"/>
      <c r="NQJ4" s="995"/>
      <c r="NQK4" s="995"/>
      <c r="NQL4" s="995"/>
      <c r="NQM4" s="995"/>
      <c r="NQN4" s="995"/>
      <c r="NQO4" s="995"/>
      <c r="NQP4" s="995"/>
      <c r="NQQ4" s="995"/>
      <c r="NQR4" s="995"/>
      <c r="NQS4" s="995"/>
      <c r="NQT4" s="995"/>
      <c r="NQU4" s="995"/>
      <c r="NQV4" s="995"/>
      <c r="NQW4" s="995"/>
      <c r="NQX4" s="995"/>
      <c r="NQY4" s="995"/>
      <c r="NQZ4" s="995"/>
      <c r="NRA4" s="995"/>
      <c r="NRB4" s="995"/>
      <c r="NRC4" s="995"/>
      <c r="NRD4" s="995"/>
      <c r="NRE4" s="995"/>
      <c r="NRF4" s="995"/>
      <c r="NRG4" s="995"/>
      <c r="NRH4" s="995"/>
      <c r="NRI4" s="995"/>
      <c r="NRJ4" s="995"/>
      <c r="NRK4" s="995"/>
      <c r="NRL4" s="995"/>
      <c r="NRM4" s="995"/>
      <c r="NRN4" s="995"/>
      <c r="NRO4" s="995"/>
      <c r="NRP4" s="995"/>
      <c r="NRQ4" s="995"/>
      <c r="NRR4" s="995"/>
      <c r="NRS4" s="995"/>
      <c r="NRT4" s="995"/>
      <c r="NRU4" s="995"/>
      <c r="NRV4" s="995"/>
      <c r="NRW4" s="995"/>
      <c r="NRX4" s="995"/>
      <c r="NRY4" s="995"/>
      <c r="NRZ4" s="995"/>
      <c r="NSA4" s="995"/>
      <c r="NSB4" s="995"/>
      <c r="NSC4" s="995"/>
      <c r="NSD4" s="995"/>
      <c r="NSE4" s="995"/>
      <c r="NSF4" s="995"/>
      <c r="NSG4" s="995"/>
      <c r="NSH4" s="995"/>
      <c r="NSI4" s="995"/>
      <c r="NSJ4" s="995"/>
      <c r="NSK4" s="995"/>
      <c r="NSL4" s="995"/>
      <c r="NSM4" s="995"/>
      <c r="NSN4" s="995"/>
      <c r="NSO4" s="995"/>
      <c r="NSP4" s="995"/>
      <c r="NSQ4" s="995"/>
      <c r="NSR4" s="995"/>
      <c r="NSS4" s="995"/>
      <c r="NST4" s="995"/>
      <c r="NSU4" s="995"/>
      <c r="NSV4" s="995"/>
      <c r="NSW4" s="995"/>
      <c r="NSX4" s="995"/>
      <c r="NSY4" s="995"/>
      <c r="NSZ4" s="995"/>
      <c r="NTA4" s="995"/>
      <c r="NTB4" s="995"/>
      <c r="NTC4" s="995"/>
      <c r="NTD4" s="995"/>
      <c r="NTE4" s="995"/>
      <c r="NTF4" s="995"/>
      <c r="NTG4" s="995"/>
      <c r="NTH4" s="995"/>
      <c r="NTI4" s="995"/>
      <c r="NTJ4" s="995"/>
      <c r="NTK4" s="995"/>
      <c r="NTL4" s="995"/>
      <c r="NTM4" s="995"/>
      <c r="NTN4" s="995"/>
      <c r="NTO4" s="995"/>
      <c r="NTP4" s="995"/>
      <c r="NTQ4" s="995"/>
      <c r="NTR4" s="995"/>
      <c r="NTS4" s="995"/>
      <c r="NTT4" s="995"/>
      <c r="NTU4" s="995"/>
      <c r="NTV4" s="995"/>
      <c r="NTW4" s="995"/>
      <c r="NTX4" s="995"/>
      <c r="NTY4" s="995"/>
      <c r="NTZ4" s="995"/>
      <c r="NUA4" s="995"/>
      <c r="NUB4" s="995"/>
      <c r="NUC4" s="995"/>
      <c r="NUD4" s="995"/>
      <c r="NUE4" s="995"/>
      <c r="NUF4" s="995"/>
      <c r="NUG4" s="995"/>
      <c r="NUH4" s="995"/>
      <c r="NUI4" s="995"/>
      <c r="NUJ4" s="995"/>
      <c r="NUK4" s="995"/>
      <c r="NUL4" s="995"/>
      <c r="NUM4" s="995"/>
      <c r="NUN4" s="995"/>
      <c r="NUO4" s="995"/>
      <c r="NUP4" s="995"/>
      <c r="NUQ4" s="995"/>
      <c r="NUR4" s="995"/>
      <c r="NUS4" s="995"/>
      <c r="NUT4" s="995"/>
      <c r="NUU4" s="995"/>
      <c r="NUV4" s="995"/>
      <c r="NUW4" s="995"/>
      <c r="NUX4" s="995"/>
      <c r="NUY4" s="995"/>
      <c r="NUZ4" s="995"/>
      <c r="NVA4" s="995"/>
      <c r="NVB4" s="995"/>
      <c r="NVC4" s="995"/>
      <c r="NVD4" s="995"/>
      <c r="NVE4" s="995"/>
      <c r="NVF4" s="995"/>
      <c r="NVG4" s="995"/>
      <c r="NVH4" s="995"/>
      <c r="NVI4" s="995"/>
      <c r="NVJ4" s="995"/>
      <c r="NVK4" s="995"/>
      <c r="NVL4" s="995"/>
      <c r="NVM4" s="995"/>
      <c r="NVN4" s="995"/>
      <c r="NVO4" s="995"/>
      <c r="NVP4" s="995"/>
      <c r="NVQ4" s="995"/>
      <c r="NVR4" s="995"/>
      <c r="NVS4" s="995"/>
      <c r="NVT4" s="995"/>
      <c r="NVU4" s="995"/>
      <c r="NVV4" s="995"/>
      <c r="NVW4" s="995"/>
      <c r="NVX4" s="995"/>
      <c r="NVY4" s="995"/>
      <c r="NVZ4" s="995"/>
      <c r="NWA4" s="995"/>
      <c r="NWB4" s="995"/>
      <c r="NWC4" s="995"/>
      <c r="NWD4" s="995"/>
      <c r="NWE4" s="995"/>
      <c r="NWF4" s="995"/>
      <c r="NWG4" s="995"/>
      <c r="NWH4" s="995"/>
      <c r="NWI4" s="995"/>
      <c r="NWJ4" s="995"/>
      <c r="NWK4" s="995"/>
      <c r="NWL4" s="995"/>
      <c r="NWM4" s="995"/>
      <c r="NWN4" s="995"/>
      <c r="NWO4" s="995"/>
      <c r="NWP4" s="995"/>
      <c r="NWQ4" s="995"/>
      <c r="NWR4" s="995"/>
      <c r="NWS4" s="995"/>
      <c r="NWT4" s="995"/>
      <c r="NWU4" s="995"/>
      <c r="NWV4" s="995"/>
      <c r="NWW4" s="995"/>
      <c r="NWX4" s="995"/>
      <c r="NWY4" s="995"/>
      <c r="NWZ4" s="995"/>
      <c r="NXA4" s="995"/>
      <c r="NXB4" s="995"/>
      <c r="NXC4" s="995"/>
      <c r="NXD4" s="995"/>
      <c r="NXE4" s="995"/>
      <c r="NXF4" s="995"/>
      <c r="NXG4" s="995"/>
      <c r="NXH4" s="995"/>
      <c r="NXI4" s="995"/>
      <c r="NXJ4" s="995"/>
      <c r="NXK4" s="995"/>
      <c r="NXL4" s="995"/>
      <c r="NXM4" s="995"/>
      <c r="NXN4" s="995"/>
      <c r="NXO4" s="995"/>
      <c r="NXP4" s="995"/>
      <c r="NXQ4" s="995"/>
      <c r="NXR4" s="995"/>
      <c r="NXS4" s="995"/>
      <c r="NXT4" s="995"/>
      <c r="NXU4" s="995"/>
      <c r="NXV4" s="995"/>
      <c r="NXW4" s="995"/>
      <c r="NXX4" s="995"/>
      <c r="NXY4" s="995"/>
      <c r="NXZ4" s="995"/>
      <c r="NYA4" s="995"/>
      <c r="NYB4" s="995"/>
      <c r="NYC4" s="995"/>
      <c r="NYD4" s="995"/>
      <c r="NYE4" s="995"/>
      <c r="NYF4" s="995"/>
      <c r="NYG4" s="995"/>
      <c r="NYH4" s="995"/>
      <c r="NYI4" s="995"/>
      <c r="NYJ4" s="995"/>
      <c r="NYK4" s="995"/>
      <c r="NYL4" s="995"/>
      <c r="NYM4" s="995"/>
      <c r="NYN4" s="995"/>
      <c r="NYO4" s="995"/>
      <c r="NYP4" s="995"/>
      <c r="NYQ4" s="995"/>
      <c r="NYR4" s="995"/>
      <c r="NYS4" s="995"/>
      <c r="NYT4" s="995"/>
      <c r="NYU4" s="995"/>
      <c r="NYV4" s="995"/>
      <c r="NYW4" s="995"/>
      <c r="NYX4" s="995"/>
      <c r="NYY4" s="995"/>
      <c r="NYZ4" s="995"/>
      <c r="NZA4" s="995"/>
      <c r="NZB4" s="995"/>
      <c r="NZC4" s="995"/>
      <c r="NZD4" s="995"/>
      <c r="NZE4" s="995"/>
      <c r="NZF4" s="995"/>
      <c r="NZG4" s="995"/>
      <c r="NZH4" s="995"/>
      <c r="NZI4" s="995"/>
      <c r="NZJ4" s="995"/>
      <c r="NZK4" s="995"/>
      <c r="NZL4" s="995"/>
      <c r="NZM4" s="995"/>
      <c r="NZN4" s="995"/>
      <c r="NZO4" s="995"/>
      <c r="NZP4" s="995"/>
      <c r="NZQ4" s="995"/>
      <c r="NZR4" s="995"/>
      <c r="NZS4" s="995"/>
      <c r="NZT4" s="995"/>
      <c r="NZU4" s="995"/>
      <c r="NZV4" s="995"/>
      <c r="NZW4" s="995"/>
      <c r="NZX4" s="995"/>
      <c r="NZY4" s="995"/>
      <c r="NZZ4" s="995"/>
      <c r="OAA4" s="995"/>
      <c r="OAB4" s="995"/>
      <c r="OAC4" s="995"/>
      <c r="OAD4" s="995"/>
      <c r="OAE4" s="995"/>
      <c r="OAF4" s="995"/>
      <c r="OAG4" s="995"/>
      <c r="OAH4" s="995"/>
      <c r="OAI4" s="995"/>
      <c r="OAJ4" s="995"/>
      <c r="OAK4" s="995"/>
      <c r="OAL4" s="995"/>
      <c r="OAM4" s="995"/>
      <c r="OAN4" s="995"/>
      <c r="OAO4" s="995"/>
      <c r="OAP4" s="995"/>
      <c r="OAQ4" s="995"/>
      <c r="OAR4" s="995"/>
      <c r="OAS4" s="995"/>
      <c r="OAT4" s="995"/>
      <c r="OAU4" s="995"/>
      <c r="OAV4" s="995"/>
      <c r="OAW4" s="995"/>
      <c r="OAX4" s="995"/>
      <c r="OAY4" s="995"/>
      <c r="OAZ4" s="995"/>
      <c r="OBA4" s="995"/>
      <c r="OBB4" s="995"/>
      <c r="OBC4" s="995"/>
      <c r="OBD4" s="995"/>
      <c r="OBE4" s="995"/>
      <c r="OBF4" s="995"/>
      <c r="OBG4" s="995"/>
      <c r="OBH4" s="995"/>
      <c r="OBI4" s="995"/>
      <c r="OBJ4" s="995"/>
      <c r="OBK4" s="995"/>
      <c r="OBL4" s="995"/>
      <c r="OBM4" s="995"/>
      <c r="OBN4" s="995"/>
      <c r="OBO4" s="995"/>
      <c r="OBP4" s="995"/>
      <c r="OBQ4" s="995"/>
      <c r="OBR4" s="995"/>
      <c r="OBS4" s="995"/>
      <c r="OBT4" s="995"/>
      <c r="OBU4" s="995"/>
      <c r="OBV4" s="995"/>
      <c r="OBW4" s="995"/>
      <c r="OBX4" s="995"/>
      <c r="OBY4" s="995"/>
      <c r="OBZ4" s="995"/>
      <c r="OCA4" s="995"/>
      <c r="OCB4" s="995"/>
      <c r="OCC4" s="995"/>
      <c r="OCD4" s="995"/>
      <c r="OCE4" s="995"/>
      <c r="OCF4" s="995"/>
      <c r="OCG4" s="995"/>
      <c r="OCH4" s="995"/>
      <c r="OCI4" s="995"/>
      <c r="OCJ4" s="995"/>
      <c r="OCK4" s="995"/>
      <c r="OCL4" s="995"/>
      <c r="OCM4" s="995"/>
      <c r="OCN4" s="995"/>
      <c r="OCO4" s="995"/>
      <c r="OCP4" s="995"/>
      <c r="OCQ4" s="995"/>
      <c r="OCR4" s="995"/>
      <c r="OCS4" s="995"/>
      <c r="OCT4" s="995"/>
      <c r="OCU4" s="995"/>
      <c r="OCV4" s="995"/>
      <c r="OCW4" s="995"/>
      <c r="OCX4" s="995"/>
      <c r="OCY4" s="995"/>
      <c r="OCZ4" s="995"/>
      <c r="ODA4" s="995"/>
      <c r="ODB4" s="995"/>
      <c r="ODC4" s="995"/>
      <c r="ODD4" s="995"/>
      <c r="ODE4" s="995"/>
      <c r="ODF4" s="995"/>
      <c r="ODG4" s="995"/>
      <c r="ODH4" s="995"/>
      <c r="ODI4" s="995"/>
      <c r="ODJ4" s="995"/>
      <c r="ODK4" s="995"/>
      <c r="ODL4" s="995"/>
      <c r="ODM4" s="995"/>
      <c r="ODN4" s="995"/>
      <c r="ODO4" s="995"/>
      <c r="ODP4" s="995"/>
      <c r="ODQ4" s="995"/>
      <c r="ODR4" s="995"/>
      <c r="ODS4" s="995"/>
      <c r="ODT4" s="995"/>
      <c r="ODU4" s="995"/>
      <c r="ODV4" s="995"/>
      <c r="ODW4" s="995"/>
      <c r="ODX4" s="995"/>
      <c r="ODY4" s="995"/>
      <c r="ODZ4" s="995"/>
      <c r="OEA4" s="995"/>
      <c r="OEB4" s="995"/>
      <c r="OEC4" s="995"/>
      <c r="OED4" s="995"/>
      <c r="OEE4" s="995"/>
      <c r="OEF4" s="995"/>
      <c r="OEG4" s="995"/>
      <c r="OEH4" s="995"/>
      <c r="OEI4" s="995"/>
      <c r="OEJ4" s="995"/>
      <c r="OEK4" s="995"/>
      <c r="OEL4" s="995"/>
      <c r="OEM4" s="995"/>
      <c r="OEN4" s="995"/>
      <c r="OEO4" s="995"/>
      <c r="OEP4" s="995"/>
      <c r="OEQ4" s="995"/>
      <c r="OER4" s="995"/>
      <c r="OES4" s="995"/>
      <c r="OET4" s="995"/>
      <c r="OEU4" s="995"/>
      <c r="OEV4" s="995"/>
      <c r="OEW4" s="995"/>
      <c r="OEX4" s="995"/>
      <c r="OEY4" s="995"/>
      <c r="OEZ4" s="995"/>
      <c r="OFA4" s="995"/>
      <c r="OFB4" s="995"/>
      <c r="OFC4" s="995"/>
      <c r="OFD4" s="995"/>
      <c r="OFE4" s="995"/>
      <c r="OFF4" s="995"/>
      <c r="OFG4" s="995"/>
      <c r="OFH4" s="995"/>
      <c r="OFI4" s="995"/>
      <c r="OFJ4" s="995"/>
      <c r="OFK4" s="995"/>
      <c r="OFL4" s="995"/>
      <c r="OFM4" s="995"/>
      <c r="OFN4" s="995"/>
      <c r="OFO4" s="995"/>
      <c r="OFP4" s="995"/>
      <c r="OFQ4" s="995"/>
      <c r="OFR4" s="995"/>
      <c r="OFS4" s="995"/>
      <c r="OFT4" s="995"/>
      <c r="OFU4" s="995"/>
      <c r="OFV4" s="995"/>
      <c r="OFW4" s="995"/>
      <c r="OFX4" s="995"/>
      <c r="OFY4" s="995"/>
      <c r="OFZ4" s="995"/>
      <c r="OGA4" s="995"/>
      <c r="OGB4" s="995"/>
      <c r="OGC4" s="995"/>
      <c r="OGD4" s="995"/>
      <c r="OGE4" s="995"/>
      <c r="OGF4" s="995"/>
      <c r="OGG4" s="995"/>
      <c r="OGH4" s="995"/>
      <c r="OGI4" s="995"/>
      <c r="OGJ4" s="995"/>
      <c r="OGK4" s="995"/>
      <c r="OGL4" s="995"/>
      <c r="OGM4" s="995"/>
      <c r="OGN4" s="995"/>
      <c r="OGO4" s="995"/>
      <c r="OGP4" s="995"/>
      <c r="OGQ4" s="995"/>
      <c r="OGR4" s="995"/>
      <c r="OGS4" s="995"/>
      <c r="OGT4" s="995"/>
      <c r="OGU4" s="995"/>
      <c r="OGV4" s="995"/>
      <c r="OGW4" s="995"/>
      <c r="OGX4" s="995"/>
      <c r="OGY4" s="995"/>
      <c r="OGZ4" s="995"/>
      <c r="OHA4" s="995"/>
      <c r="OHB4" s="995"/>
      <c r="OHC4" s="995"/>
      <c r="OHD4" s="995"/>
      <c r="OHE4" s="995"/>
      <c r="OHF4" s="995"/>
      <c r="OHG4" s="995"/>
      <c r="OHH4" s="995"/>
      <c r="OHI4" s="995"/>
      <c r="OHJ4" s="995"/>
      <c r="OHK4" s="995"/>
      <c r="OHL4" s="995"/>
      <c r="OHM4" s="995"/>
      <c r="OHN4" s="995"/>
      <c r="OHO4" s="995"/>
      <c r="OHP4" s="995"/>
      <c r="OHQ4" s="995"/>
      <c r="OHR4" s="995"/>
      <c r="OHS4" s="995"/>
      <c r="OHT4" s="995"/>
      <c r="OHU4" s="995"/>
      <c r="OHV4" s="995"/>
      <c r="OHW4" s="995"/>
      <c r="OHX4" s="995"/>
      <c r="OHY4" s="995"/>
      <c r="OHZ4" s="995"/>
      <c r="OIA4" s="995"/>
      <c r="OIB4" s="995"/>
      <c r="OIC4" s="995"/>
      <c r="OID4" s="995"/>
      <c r="OIE4" s="995"/>
      <c r="OIF4" s="995"/>
      <c r="OIG4" s="995"/>
      <c r="OIH4" s="995"/>
      <c r="OII4" s="995"/>
      <c r="OIJ4" s="995"/>
      <c r="OIK4" s="995"/>
      <c r="OIL4" s="995"/>
      <c r="OIM4" s="995"/>
      <c r="OIN4" s="995"/>
      <c r="OIO4" s="995"/>
      <c r="OIP4" s="995"/>
      <c r="OIQ4" s="995"/>
      <c r="OIR4" s="995"/>
      <c r="OIS4" s="995"/>
      <c r="OIT4" s="995"/>
      <c r="OIU4" s="995"/>
      <c r="OIV4" s="995"/>
      <c r="OIW4" s="995"/>
      <c r="OIX4" s="995"/>
      <c r="OIY4" s="995"/>
      <c r="OIZ4" s="995"/>
      <c r="OJA4" s="995"/>
      <c r="OJB4" s="995"/>
      <c r="OJC4" s="995"/>
      <c r="OJD4" s="995"/>
      <c r="OJE4" s="995"/>
      <c r="OJF4" s="995"/>
      <c r="OJG4" s="995"/>
      <c r="OJH4" s="995"/>
      <c r="OJI4" s="995"/>
      <c r="OJJ4" s="995"/>
      <c r="OJK4" s="995"/>
      <c r="OJL4" s="995"/>
      <c r="OJM4" s="995"/>
      <c r="OJN4" s="995"/>
      <c r="OJO4" s="995"/>
      <c r="OJP4" s="995"/>
      <c r="OJQ4" s="995"/>
      <c r="OJR4" s="995"/>
      <c r="OJS4" s="995"/>
      <c r="OJT4" s="995"/>
      <c r="OJU4" s="995"/>
      <c r="OJV4" s="995"/>
      <c r="OJW4" s="995"/>
      <c r="OJX4" s="995"/>
      <c r="OJY4" s="995"/>
      <c r="OJZ4" s="995"/>
      <c r="OKA4" s="995"/>
      <c r="OKB4" s="995"/>
      <c r="OKC4" s="995"/>
      <c r="OKD4" s="995"/>
      <c r="OKE4" s="995"/>
      <c r="OKF4" s="995"/>
      <c r="OKG4" s="995"/>
      <c r="OKH4" s="995"/>
      <c r="OKI4" s="995"/>
      <c r="OKJ4" s="995"/>
      <c r="OKK4" s="995"/>
      <c r="OKL4" s="995"/>
      <c r="OKM4" s="995"/>
      <c r="OKN4" s="995"/>
      <c r="OKO4" s="995"/>
      <c r="OKP4" s="995"/>
      <c r="OKQ4" s="995"/>
      <c r="OKR4" s="995"/>
      <c r="OKS4" s="995"/>
      <c r="OKT4" s="995"/>
      <c r="OKU4" s="995"/>
      <c r="OKV4" s="995"/>
      <c r="OKW4" s="995"/>
      <c r="OKX4" s="995"/>
      <c r="OKY4" s="995"/>
      <c r="OKZ4" s="995"/>
      <c r="OLA4" s="995"/>
      <c r="OLB4" s="995"/>
      <c r="OLC4" s="995"/>
      <c r="OLD4" s="995"/>
      <c r="OLE4" s="995"/>
      <c r="OLF4" s="995"/>
      <c r="OLG4" s="995"/>
      <c r="OLH4" s="995"/>
      <c r="OLI4" s="995"/>
      <c r="OLJ4" s="995"/>
      <c r="OLK4" s="995"/>
      <c r="OLL4" s="995"/>
      <c r="OLM4" s="995"/>
      <c r="OLN4" s="995"/>
      <c r="OLO4" s="995"/>
      <c r="OLP4" s="995"/>
      <c r="OLQ4" s="995"/>
      <c r="OLR4" s="995"/>
      <c r="OLS4" s="995"/>
      <c r="OLT4" s="995"/>
      <c r="OLU4" s="995"/>
      <c r="OLV4" s="995"/>
      <c r="OLW4" s="995"/>
      <c r="OLX4" s="995"/>
      <c r="OLY4" s="995"/>
      <c r="OLZ4" s="995"/>
      <c r="OMA4" s="995"/>
      <c r="OMB4" s="995"/>
      <c r="OMC4" s="995"/>
      <c r="OMD4" s="995"/>
      <c r="OME4" s="995"/>
      <c r="OMF4" s="995"/>
      <c r="OMG4" s="995"/>
      <c r="OMH4" s="995"/>
      <c r="OMI4" s="995"/>
      <c r="OMJ4" s="995"/>
      <c r="OMK4" s="995"/>
      <c r="OML4" s="995"/>
      <c r="OMM4" s="995"/>
      <c r="OMN4" s="995"/>
      <c r="OMO4" s="995"/>
      <c r="OMP4" s="995"/>
      <c r="OMQ4" s="995"/>
      <c r="OMR4" s="995"/>
      <c r="OMS4" s="995"/>
      <c r="OMT4" s="995"/>
      <c r="OMU4" s="995"/>
      <c r="OMV4" s="995"/>
      <c r="OMW4" s="995"/>
      <c r="OMX4" s="995"/>
      <c r="OMY4" s="995"/>
      <c r="OMZ4" s="995"/>
      <c r="ONA4" s="995"/>
      <c r="ONB4" s="995"/>
      <c r="ONC4" s="995"/>
      <c r="OND4" s="995"/>
      <c r="ONE4" s="995"/>
      <c r="ONF4" s="995"/>
      <c r="ONG4" s="995"/>
      <c r="ONH4" s="995"/>
      <c r="ONI4" s="995"/>
      <c r="ONJ4" s="995"/>
      <c r="ONK4" s="995"/>
      <c r="ONL4" s="995"/>
      <c r="ONM4" s="995"/>
      <c r="ONN4" s="995"/>
      <c r="ONO4" s="995"/>
      <c r="ONP4" s="995"/>
      <c r="ONQ4" s="995"/>
      <c r="ONR4" s="995"/>
      <c r="ONS4" s="995"/>
      <c r="ONT4" s="995"/>
      <c r="ONU4" s="995"/>
      <c r="ONV4" s="995"/>
      <c r="ONW4" s="995"/>
      <c r="ONX4" s="995"/>
      <c r="ONY4" s="995"/>
      <c r="ONZ4" s="995"/>
      <c r="OOA4" s="995"/>
      <c r="OOB4" s="995"/>
      <c r="OOC4" s="995"/>
      <c r="OOD4" s="995"/>
      <c r="OOE4" s="995"/>
      <c r="OOF4" s="995"/>
      <c r="OOG4" s="995"/>
      <c r="OOH4" s="995"/>
      <c r="OOI4" s="995"/>
      <c r="OOJ4" s="995"/>
      <c r="OOK4" s="995"/>
      <c r="OOL4" s="995"/>
      <c r="OOM4" s="995"/>
      <c r="OON4" s="995"/>
      <c r="OOO4" s="995"/>
      <c r="OOP4" s="995"/>
      <c r="OOQ4" s="995"/>
      <c r="OOR4" s="995"/>
      <c r="OOS4" s="995"/>
      <c r="OOT4" s="995"/>
      <c r="OOU4" s="995"/>
      <c r="OOV4" s="995"/>
      <c r="OOW4" s="995"/>
      <c r="OOX4" s="995"/>
      <c r="OOY4" s="995"/>
      <c r="OOZ4" s="995"/>
      <c r="OPA4" s="995"/>
      <c r="OPB4" s="995"/>
      <c r="OPC4" s="995"/>
      <c r="OPD4" s="995"/>
      <c r="OPE4" s="995"/>
      <c r="OPF4" s="995"/>
      <c r="OPG4" s="995"/>
      <c r="OPH4" s="995"/>
      <c r="OPI4" s="995"/>
      <c r="OPJ4" s="995"/>
      <c r="OPK4" s="995"/>
      <c r="OPL4" s="995"/>
      <c r="OPM4" s="995"/>
      <c r="OPN4" s="995"/>
      <c r="OPO4" s="995"/>
      <c r="OPP4" s="995"/>
      <c r="OPQ4" s="995"/>
      <c r="OPR4" s="995"/>
      <c r="OPS4" s="995"/>
      <c r="OPT4" s="995"/>
      <c r="OPU4" s="995"/>
      <c r="OPV4" s="995"/>
      <c r="OPW4" s="995"/>
      <c r="OPX4" s="995"/>
      <c r="OPY4" s="995"/>
      <c r="OPZ4" s="995"/>
      <c r="OQA4" s="995"/>
      <c r="OQB4" s="995"/>
      <c r="OQC4" s="995"/>
      <c r="OQD4" s="995"/>
      <c r="OQE4" s="995"/>
      <c r="OQF4" s="995"/>
      <c r="OQG4" s="995"/>
      <c r="OQH4" s="995"/>
      <c r="OQI4" s="995"/>
      <c r="OQJ4" s="995"/>
      <c r="OQK4" s="995"/>
      <c r="OQL4" s="995"/>
      <c r="OQM4" s="995"/>
      <c r="OQN4" s="995"/>
      <c r="OQO4" s="995"/>
      <c r="OQP4" s="995"/>
      <c r="OQQ4" s="995"/>
      <c r="OQR4" s="995"/>
      <c r="OQS4" s="995"/>
      <c r="OQT4" s="995"/>
      <c r="OQU4" s="995"/>
      <c r="OQV4" s="995"/>
      <c r="OQW4" s="995"/>
      <c r="OQX4" s="995"/>
      <c r="OQY4" s="995"/>
      <c r="OQZ4" s="995"/>
      <c r="ORA4" s="995"/>
      <c r="ORB4" s="995"/>
      <c r="ORC4" s="995"/>
      <c r="ORD4" s="995"/>
      <c r="ORE4" s="995"/>
      <c r="ORF4" s="995"/>
      <c r="ORG4" s="995"/>
      <c r="ORH4" s="995"/>
      <c r="ORI4" s="995"/>
      <c r="ORJ4" s="995"/>
      <c r="ORK4" s="995"/>
      <c r="ORL4" s="995"/>
      <c r="ORM4" s="995"/>
      <c r="ORN4" s="995"/>
      <c r="ORO4" s="995"/>
      <c r="ORP4" s="995"/>
      <c r="ORQ4" s="995"/>
      <c r="ORR4" s="995"/>
      <c r="ORS4" s="995"/>
      <c r="ORT4" s="995"/>
      <c r="ORU4" s="995"/>
      <c r="ORV4" s="995"/>
      <c r="ORW4" s="995"/>
      <c r="ORX4" s="995"/>
      <c r="ORY4" s="995"/>
      <c r="ORZ4" s="995"/>
      <c r="OSA4" s="995"/>
      <c r="OSB4" s="995"/>
      <c r="OSC4" s="995"/>
      <c r="OSD4" s="995"/>
      <c r="OSE4" s="995"/>
      <c r="OSF4" s="995"/>
      <c r="OSG4" s="995"/>
      <c r="OSH4" s="995"/>
      <c r="OSI4" s="995"/>
      <c r="OSJ4" s="995"/>
      <c r="OSK4" s="995"/>
      <c r="OSL4" s="995"/>
      <c r="OSM4" s="995"/>
      <c r="OSN4" s="995"/>
      <c r="OSO4" s="995"/>
      <c r="OSP4" s="995"/>
      <c r="OSQ4" s="995"/>
      <c r="OSR4" s="995"/>
      <c r="OSS4" s="995"/>
      <c r="OST4" s="995"/>
      <c r="OSU4" s="995"/>
      <c r="OSV4" s="995"/>
      <c r="OSW4" s="995"/>
      <c r="OSX4" s="995"/>
      <c r="OSY4" s="995"/>
      <c r="OSZ4" s="995"/>
      <c r="OTA4" s="995"/>
      <c r="OTB4" s="995"/>
      <c r="OTC4" s="995"/>
      <c r="OTD4" s="995"/>
      <c r="OTE4" s="995"/>
      <c r="OTF4" s="995"/>
      <c r="OTG4" s="995"/>
      <c r="OTH4" s="995"/>
      <c r="OTI4" s="995"/>
      <c r="OTJ4" s="995"/>
      <c r="OTK4" s="995"/>
      <c r="OTL4" s="995"/>
      <c r="OTM4" s="995"/>
      <c r="OTN4" s="995"/>
      <c r="OTO4" s="995"/>
      <c r="OTP4" s="995"/>
      <c r="OTQ4" s="995"/>
      <c r="OTR4" s="995"/>
      <c r="OTS4" s="995"/>
      <c r="OTT4" s="995"/>
      <c r="OTU4" s="995"/>
      <c r="OTV4" s="995"/>
      <c r="OTW4" s="995"/>
      <c r="OTX4" s="995"/>
      <c r="OTY4" s="995"/>
      <c r="OTZ4" s="995"/>
      <c r="OUA4" s="995"/>
      <c r="OUB4" s="995"/>
      <c r="OUC4" s="995"/>
      <c r="OUD4" s="995"/>
      <c r="OUE4" s="995"/>
      <c r="OUF4" s="995"/>
      <c r="OUG4" s="995"/>
      <c r="OUH4" s="995"/>
      <c r="OUI4" s="995"/>
      <c r="OUJ4" s="995"/>
      <c r="OUK4" s="995"/>
      <c r="OUL4" s="995"/>
      <c r="OUM4" s="995"/>
      <c r="OUN4" s="995"/>
      <c r="OUO4" s="995"/>
      <c r="OUP4" s="995"/>
      <c r="OUQ4" s="995"/>
      <c r="OUR4" s="995"/>
      <c r="OUS4" s="995"/>
      <c r="OUT4" s="995"/>
      <c r="OUU4" s="995"/>
      <c r="OUV4" s="995"/>
      <c r="OUW4" s="995"/>
      <c r="OUX4" s="995"/>
      <c r="OUY4" s="995"/>
      <c r="OUZ4" s="995"/>
      <c r="OVA4" s="995"/>
      <c r="OVB4" s="995"/>
      <c r="OVC4" s="995"/>
      <c r="OVD4" s="995"/>
      <c r="OVE4" s="995"/>
      <c r="OVF4" s="995"/>
      <c r="OVG4" s="995"/>
      <c r="OVH4" s="995"/>
      <c r="OVI4" s="995"/>
      <c r="OVJ4" s="995"/>
      <c r="OVK4" s="995"/>
      <c r="OVL4" s="995"/>
      <c r="OVM4" s="995"/>
      <c r="OVN4" s="995"/>
      <c r="OVO4" s="995"/>
      <c r="OVP4" s="995"/>
      <c r="OVQ4" s="995"/>
      <c r="OVR4" s="995"/>
      <c r="OVS4" s="995"/>
      <c r="OVT4" s="995"/>
      <c r="OVU4" s="995"/>
      <c r="OVV4" s="995"/>
      <c r="OVW4" s="995"/>
      <c r="OVX4" s="995"/>
      <c r="OVY4" s="995"/>
      <c r="OVZ4" s="995"/>
      <c r="OWA4" s="995"/>
      <c r="OWB4" s="995"/>
      <c r="OWC4" s="995"/>
      <c r="OWD4" s="995"/>
      <c r="OWE4" s="995"/>
      <c r="OWF4" s="995"/>
      <c r="OWG4" s="995"/>
      <c r="OWH4" s="995"/>
      <c r="OWI4" s="995"/>
      <c r="OWJ4" s="995"/>
      <c r="OWK4" s="995"/>
      <c r="OWL4" s="995"/>
      <c r="OWM4" s="995"/>
      <c r="OWN4" s="995"/>
      <c r="OWO4" s="995"/>
      <c r="OWP4" s="995"/>
      <c r="OWQ4" s="995"/>
      <c r="OWR4" s="995"/>
      <c r="OWS4" s="995"/>
      <c r="OWT4" s="995"/>
      <c r="OWU4" s="995"/>
      <c r="OWV4" s="995"/>
      <c r="OWW4" s="995"/>
      <c r="OWX4" s="995"/>
      <c r="OWY4" s="995"/>
      <c r="OWZ4" s="995"/>
      <c r="OXA4" s="995"/>
      <c r="OXB4" s="995"/>
      <c r="OXC4" s="995"/>
      <c r="OXD4" s="995"/>
      <c r="OXE4" s="995"/>
      <c r="OXF4" s="995"/>
      <c r="OXG4" s="995"/>
      <c r="OXH4" s="995"/>
      <c r="OXI4" s="995"/>
      <c r="OXJ4" s="995"/>
      <c r="OXK4" s="995"/>
      <c r="OXL4" s="995"/>
      <c r="OXM4" s="995"/>
      <c r="OXN4" s="995"/>
      <c r="OXO4" s="995"/>
      <c r="OXP4" s="995"/>
      <c r="OXQ4" s="995"/>
      <c r="OXR4" s="995"/>
      <c r="OXS4" s="995"/>
      <c r="OXT4" s="995"/>
      <c r="OXU4" s="995"/>
      <c r="OXV4" s="995"/>
      <c r="OXW4" s="995"/>
      <c r="OXX4" s="995"/>
      <c r="OXY4" s="995"/>
      <c r="OXZ4" s="995"/>
      <c r="OYA4" s="995"/>
      <c r="OYB4" s="995"/>
      <c r="OYC4" s="995"/>
      <c r="OYD4" s="995"/>
      <c r="OYE4" s="995"/>
      <c r="OYF4" s="995"/>
      <c r="OYG4" s="995"/>
      <c r="OYH4" s="995"/>
      <c r="OYI4" s="995"/>
      <c r="OYJ4" s="995"/>
      <c r="OYK4" s="995"/>
      <c r="OYL4" s="995"/>
      <c r="OYM4" s="995"/>
      <c r="OYN4" s="995"/>
      <c r="OYO4" s="995"/>
      <c r="OYP4" s="995"/>
      <c r="OYQ4" s="995"/>
      <c r="OYR4" s="995"/>
      <c r="OYS4" s="995"/>
      <c r="OYT4" s="995"/>
      <c r="OYU4" s="995"/>
      <c r="OYV4" s="995"/>
      <c r="OYW4" s="995"/>
      <c r="OYX4" s="995"/>
      <c r="OYY4" s="995"/>
      <c r="OYZ4" s="995"/>
      <c r="OZA4" s="995"/>
      <c r="OZB4" s="995"/>
      <c r="OZC4" s="995"/>
      <c r="OZD4" s="995"/>
      <c r="OZE4" s="995"/>
      <c r="OZF4" s="995"/>
      <c r="OZG4" s="995"/>
      <c r="OZH4" s="995"/>
      <c r="OZI4" s="995"/>
      <c r="OZJ4" s="995"/>
      <c r="OZK4" s="995"/>
      <c r="OZL4" s="995"/>
      <c r="OZM4" s="995"/>
      <c r="OZN4" s="995"/>
      <c r="OZO4" s="995"/>
      <c r="OZP4" s="995"/>
      <c r="OZQ4" s="995"/>
      <c r="OZR4" s="995"/>
      <c r="OZS4" s="995"/>
      <c r="OZT4" s="995"/>
      <c r="OZU4" s="995"/>
      <c r="OZV4" s="995"/>
      <c r="OZW4" s="995"/>
      <c r="OZX4" s="995"/>
      <c r="OZY4" s="995"/>
      <c r="OZZ4" s="995"/>
      <c r="PAA4" s="995"/>
      <c r="PAB4" s="995"/>
      <c r="PAC4" s="995"/>
      <c r="PAD4" s="995"/>
      <c r="PAE4" s="995"/>
      <c r="PAF4" s="995"/>
      <c r="PAG4" s="995"/>
      <c r="PAH4" s="995"/>
      <c r="PAI4" s="995"/>
      <c r="PAJ4" s="995"/>
      <c r="PAK4" s="995"/>
      <c r="PAL4" s="995"/>
      <c r="PAM4" s="995"/>
      <c r="PAN4" s="995"/>
      <c r="PAO4" s="995"/>
      <c r="PAP4" s="995"/>
      <c r="PAQ4" s="995"/>
      <c r="PAR4" s="995"/>
      <c r="PAS4" s="995"/>
      <c r="PAT4" s="995"/>
      <c r="PAU4" s="995"/>
      <c r="PAV4" s="995"/>
      <c r="PAW4" s="995"/>
      <c r="PAX4" s="995"/>
      <c r="PAY4" s="995"/>
      <c r="PAZ4" s="995"/>
      <c r="PBA4" s="995"/>
      <c r="PBB4" s="995"/>
      <c r="PBC4" s="995"/>
      <c r="PBD4" s="995"/>
      <c r="PBE4" s="995"/>
      <c r="PBF4" s="995"/>
      <c r="PBG4" s="995"/>
      <c r="PBH4" s="995"/>
      <c r="PBI4" s="995"/>
      <c r="PBJ4" s="995"/>
      <c r="PBK4" s="995"/>
      <c r="PBL4" s="995"/>
      <c r="PBM4" s="995"/>
      <c r="PBN4" s="995"/>
      <c r="PBO4" s="995"/>
      <c r="PBP4" s="995"/>
      <c r="PBQ4" s="995"/>
      <c r="PBR4" s="995"/>
      <c r="PBS4" s="995"/>
      <c r="PBT4" s="995"/>
      <c r="PBU4" s="995"/>
      <c r="PBV4" s="995"/>
      <c r="PBW4" s="995"/>
      <c r="PBX4" s="995"/>
      <c r="PBY4" s="995"/>
      <c r="PBZ4" s="995"/>
      <c r="PCA4" s="995"/>
      <c r="PCB4" s="995"/>
      <c r="PCC4" s="995"/>
      <c r="PCD4" s="995"/>
      <c r="PCE4" s="995"/>
      <c r="PCF4" s="995"/>
      <c r="PCG4" s="995"/>
      <c r="PCH4" s="995"/>
      <c r="PCI4" s="995"/>
      <c r="PCJ4" s="995"/>
      <c r="PCK4" s="995"/>
      <c r="PCL4" s="995"/>
      <c r="PCM4" s="995"/>
      <c r="PCN4" s="995"/>
      <c r="PCO4" s="995"/>
      <c r="PCP4" s="995"/>
      <c r="PCQ4" s="995"/>
      <c r="PCR4" s="995"/>
      <c r="PCS4" s="995"/>
      <c r="PCT4" s="995"/>
      <c r="PCU4" s="995"/>
      <c r="PCV4" s="995"/>
      <c r="PCW4" s="995"/>
      <c r="PCX4" s="995"/>
      <c r="PCY4" s="995"/>
      <c r="PCZ4" s="995"/>
      <c r="PDA4" s="995"/>
      <c r="PDB4" s="995"/>
      <c r="PDC4" s="995"/>
      <c r="PDD4" s="995"/>
      <c r="PDE4" s="995"/>
      <c r="PDF4" s="995"/>
      <c r="PDG4" s="995"/>
      <c r="PDH4" s="995"/>
      <c r="PDI4" s="995"/>
      <c r="PDJ4" s="995"/>
      <c r="PDK4" s="995"/>
      <c r="PDL4" s="995"/>
      <c r="PDM4" s="995"/>
      <c r="PDN4" s="995"/>
      <c r="PDO4" s="995"/>
      <c r="PDP4" s="995"/>
      <c r="PDQ4" s="995"/>
      <c r="PDR4" s="995"/>
      <c r="PDS4" s="995"/>
      <c r="PDT4" s="995"/>
      <c r="PDU4" s="995"/>
      <c r="PDV4" s="995"/>
      <c r="PDW4" s="995"/>
      <c r="PDX4" s="995"/>
      <c r="PDY4" s="995"/>
      <c r="PDZ4" s="995"/>
      <c r="PEA4" s="995"/>
      <c r="PEB4" s="995"/>
      <c r="PEC4" s="995"/>
      <c r="PED4" s="995"/>
      <c r="PEE4" s="995"/>
      <c r="PEF4" s="995"/>
      <c r="PEG4" s="995"/>
      <c r="PEH4" s="995"/>
      <c r="PEI4" s="995"/>
      <c r="PEJ4" s="995"/>
      <c r="PEK4" s="995"/>
      <c r="PEL4" s="995"/>
      <c r="PEM4" s="995"/>
      <c r="PEN4" s="995"/>
      <c r="PEO4" s="995"/>
      <c r="PEP4" s="995"/>
      <c r="PEQ4" s="995"/>
      <c r="PER4" s="995"/>
      <c r="PES4" s="995"/>
      <c r="PET4" s="995"/>
      <c r="PEU4" s="995"/>
      <c r="PEV4" s="995"/>
      <c r="PEW4" s="995"/>
      <c r="PEX4" s="995"/>
      <c r="PEY4" s="995"/>
      <c r="PEZ4" s="995"/>
      <c r="PFA4" s="995"/>
      <c r="PFB4" s="995"/>
      <c r="PFC4" s="995"/>
      <c r="PFD4" s="995"/>
      <c r="PFE4" s="995"/>
      <c r="PFF4" s="995"/>
      <c r="PFG4" s="995"/>
      <c r="PFH4" s="995"/>
      <c r="PFI4" s="995"/>
      <c r="PFJ4" s="995"/>
      <c r="PFK4" s="995"/>
      <c r="PFL4" s="995"/>
      <c r="PFM4" s="995"/>
      <c r="PFN4" s="995"/>
      <c r="PFO4" s="995"/>
      <c r="PFP4" s="995"/>
      <c r="PFQ4" s="995"/>
      <c r="PFR4" s="995"/>
      <c r="PFS4" s="995"/>
      <c r="PFT4" s="995"/>
      <c r="PFU4" s="995"/>
      <c r="PFV4" s="995"/>
      <c r="PFW4" s="995"/>
      <c r="PFX4" s="995"/>
      <c r="PFY4" s="995"/>
      <c r="PFZ4" s="995"/>
      <c r="PGA4" s="995"/>
      <c r="PGB4" s="995"/>
      <c r="PGC4" s="995"/>
      <c r="PGD4" s="995"/>
      <c r="PGE4" s="995"/>
      <c r="PGF4" s="995"/>
      <c r="PGG4" s="995"/>
      <c r="PGH4" s="995"/>
      <c r="PGI4" s="995"/>
      <c r="PGJ4" s="995"/>
      <c r="PGK4" s="995"/>
      <c r="PGL4" s="995"/>
      <c r="PGM4" s="995"/>
      <c r="PGN4" s="995"/>
      <c r="PGO4" s="995"/>
      <c r="PGP4" s="995"/>
      <c r="PGQ4" s="995"/>
      <c r="PGR4" s="995"/>
      <c r="PGS4" s="995"/>
      <c r="PGT4" s="995"/>
      <c r="PGU4" s="995"/>
      <c r="PGV4" s="995"/>
      <c r="PGW4" s="995"/>
      <c r="PGX4" s="995"/>
      <c r="PGY4" s="995"/>
      <c r="PGZ4" s="995"/>
      <c r="PHA4" s="995"/>
      <c r="PHB4" s="995"/>
      <c r="PHC4" s="995"/>
      <c r="PHD4" s="995"/>
      <c r="PHE4" s="995"/>
      <c r="PHF4" s="995"/>
      <c r="PHG4" s="995"/>
      <c r="PHH4" s="995"/>
      <c r="PHI4" s="995"/>
      <c r="PHJ4" s="995"/>
      <c r="PHK4" s="995"/>
      <c r="PHL4" s="995"/>
      <c r="PHM4" s="995"/>
      <c r="PHN4" s="995"/>
      <c r="PHO4" s="995"/>
      <c r="PHP4" s="995"/>
      <c r="PHQ4" s="995"/>
      <c r="PHR4" s="995"/>
      <c r="PHS4" s="995"/>
      <c r="PHT4" s="995"/>
      <c r="PHU4" s="995"/>
      <c r="PHV4" s="995"/>
      <c r="PHW4" s="995"/>
      <c r="PHX4" s="995"/>
      <c r="PHY4" s="995"/>
      <c r="PHZ4" s="995"/>
      <c r="PIA4" s="995"/>
      <c r="PIB4" s="995"/>
      <c r="PIC4" s="995"/>
      <c r="PID4" s="995"/>
      <c r="PIE4" s="995"/>
      <c r="PIF4" s="995"/>
      <c r="PIG4" s="995"/>
      <c r="PIH4" s="995"/>
      <c r="PII4" s="995"/>
      <c r="PIJ4" s="995"/>
      <c r="PIK4" s="995"/>
      <c r="PIL4" s="995"/>
      <c r="PIM4" s="995"/>
      <c r="PIN4" s="995"/>
      <c r="PIO4" s="995"/>
      <c r="PIP4" s="995"/>
      <c r="PIQ4" s="995"/>
      <c r="PIR4" s="995"/>
      <c r="PIS4" s="995"/>
      <c r="PIT4" s="995"/>
      <c r="PIU4" s="995"/>
      <c r="PIV4" s="995"/>
      <c r="PIW4" s="995"/>
      <c r="PIX4" s="995"/>
      <c r="PIY4" s="995"/>
      <c r="PIZ4" s="995"/>
      <c r="PJA4" s="995"/>
      <c r="PJB4" s="995"/>
      <c r="PJC4" s="995"/>
      <c r="PJD4" s="995"/>
      <c r="PJE4" s="995"/>
      <c r="PJF4" s="995"/>
      <c r="PJG4" s="995"/>
      <c r="PJH4" s="995"/>
      <c r="PJI4" s="995"/>
      <c r="PJJ4" s="995"/>
      <c r="PJK4" s="995"/>
      <c r="PJL4" s="995"/>
      <c r="PJM4" s="995"/>
      <c r="PJN4" s="995"/>
      <c r="PJO4" s="995"/>
      <c r="PJP4" s="995"/>
      <c r="PJQ4" s="995"/>
      <c r="PJR4" s="995"/>
      <c r="PJS4" s="995"/>
      <c r="PJT4" s="995"/>
      <c r="PJU4" s="995"/>
      <c r="PJV4" s="995"/>
      <c r="PJW4" s="995"/>
      <c r="PJX4" s="995"/>
      <c r="PJY4" s="995"/>
      <c r="PJZ4" s="995"/>
      <c r="PKA4" s="995"/>
      <c r="PKB4" s="995"/>
      <c r="PKC4" s="995"/>
      <c r="PKD4" s="995"/>
      <c r="PKE4" s="995"/>
      <c r="PKF4" s="995"/>
      <c r="PKG4" s="995"/>
      <c r="PKH4" s="995"/>
      <c r="PKI4" s="995"/>
      <c r="PKJ4" s="995"/>
      <c r="PKK4" s="995"/>
      <c r="PKL4" s="995"/>
      <c r="PKM4" s="995"/>
      <c r="PKN4" s="995"/>
      <c r="PKO4" s="995"/>
      <c r="PKP4" s="995"/>
      <c r="PKQ4" s="995"/>
      <c r="PKR4" s="995"/>
      <c r="PKS4" s="995"/>
      <c r="PKT4" s="995"/>
      <c r="PKU4" s="995"/>
      <c r="PKV4" s="995"/>
      <c r="PKW4" s="995"/>
      <c r="PKX4" s="995"/>
      <c r="PKY4" s="995"/>
      <c r="PKZ4" s="995"/>
      <c r="PLA4" s="995"/>
      <c r="PLB4" s="995"/>
      <c r="PLC4" s="995"/>
      <c r="PLD4" s="995"/>
      <c r="PLE4" s="995"/>
      <c r="PLF4" s="995"/>
      <c r="PLG4" s="995"/>
      <c r="PLH4" s="995"/>
      <c r="PLI4" s="995"/>
      <c r="PLJ4" s="995"/>
      <c r="PLK4" s="995"/>
      <c r="PLL4" s="995"/>
      <c r="PLM4" s="995"/>
      <c r="PLN4" s="995"/>
      <c r="PLO4" s="995"/>
      <c r="PLP4" s="995"/>
      <c r="PLQ4" s="995"/>
      <c r="PLR4" s="995"/>
      <c r="PLS4" s="995"/>
      <c r="PLT4" s="995"/>
      <c r="PLU4" s="995"/>
      <c r="PLV4" s="995"/>
      <c r="PLW4" s="995"/>
      <c r="PLX4" s="995"/>
      <c r="PLY4" s="995"/>
      <c r="PLZ4" s="995"/>
      <c r="PMA4" s="995"/>
      <c r="PMB4" s="995"/>
      <c r="PMC4" s="995"/>
      <c r="PMD4" s="995"/>
      <c r="PME4" s="995"/>
      <c r="PMF4" s="995"/>
      <c r="PMG4" s="995"/>
      <c r="PMH4" s="995"/>
      <c r="PMI4" s="995"/>
      <c r="PMJ4" s="995"/>
      <c r="PMK4" s="995"/>
      <c r="PML4" s="995"/>
      <c r="PMM4" s="995"/>
      <c r="PMN4" s="995"/>
      <c r="PMO4" s="995"/>
      <c r="PMP4" s="995"/>
      <c r="PMQ4" s="995"/>
      <c r="PMR4" s="995"/>
      <c r="PMS4" s="995"/>
      <c r="PMT4" s="995"/>
      <c r="PMU4" s="995"/>
      <c r="PMV4" s="995"/>
      <c r="PMW4" s="995"/>
      <c r="PMX4" s="995"/>
      <c r="PMY4" s="995"/>
      <c r="PMZ4" s="995"/>
      <c r="PNA4" s="995"/>
      <c r="PNB4" s="995"/>
      <c r="PNC4" s="995"/>
      <c r="PND4" s="995"/>
      <c r="PNE4" s="995"/>
      <c r="PNF4" s="995"/>
      <c r="PNG4" s="995"/>
      <c r="PNH4" s="995"/>
      <c r="PNI4" s="995"/>
      <c r="PNJ4" s="995"/>
      <c r="PNK4" s="995"/>
      <c r="PNL4" s="995"/>
      <c r="PNM4" s="995"/>
      <c r="PNN4" s="995"/>
      <c r="PNO4" s="995"/>
      <c r="PNP4" s="995"/>
      <c r="PNQ4" s="995"/>
      <c r="PNR4" s="995"/>
      <c r="PNS4" s="995"/>
      <c r="PNT4" s="995"/>
      <c r="PNU4" s="995"/>
      <c r="PNV4" s="995"/>
      <c r="PNW4" s="995"/>
      <c r="PNX4" s="995"/>
      <c r="PNY4" s="995"/>
      <c r="PNZ4" s="995"/>
      <c r="POA4" s="995"/>
      <c r="POB4" s="995"/>
      <c r="POC4" s="995"/>
      <c r="POD4" s="995"/>
      <c r="POE4" s="995"/>
      <c r="POF4" s="995"/>
      <c r="POG4" s="995"/>
      <c r="POH4" s="995"/>
      <c r="POI4" s="995"/>
      <c r="POJ4" s="995"/>
      <c r="POK4" s="995"/>
      <c r="POL4" s="995"/>
      <c r="POM4" s="995"/>
      <c r="PON4" s="995"/>
      <c r="POO4" s="995"/>
      <c r="POP4" s="995"/>
      <c r="POQ4" s="995"/>
      <c r="POR4" s="995"/>
      <c r="POS4" s="995"/>
      <c r="POT4" s="995"/>
      <c r="POU4" s="995"/>
      <c r="POV4" s="995"/>
      <c r="POW4" s="995"/>
      <c r="POX4" s="995"/>
      <c r="POY4" s="995"/>
      <c r="POZ4" s="995"/>
      <c r="PPA4" s="995"/>
      <c r="PPB4" s="995"/>
      <c r="PPC4" s="995"/>
      <c r="PPD4" s="995"/>
      <c r="PPE4" s="995"/>
      <c r="PPF4" s="995"/>
      <c r="PPG4" s="995"/>
      <c r="PPH4" s="995"/>
      <c r="PPI4" s="995"/>
      <c r="PPJ4" s="995"/>
      <c r="PPK4" s="995"/>
      <c r="PPL4" s="995"/>
      <c r="PPM4" s="995"/>
      <c r="PPN4" s="995"/>
      <c r="PPO4" s="995"/>
      <c r="PPP4" s="995"/>
      <c r="PPQ4" s="995"/>
      <c r="PPR4" s="995"/>
      <c r="PPS4" s="995"/>
      <c r="PPT4" s="995"/>
      <c r="PPU4" s="995"/>
      <c r="PPV4" s="995"/>
      <c r="PPW4" s="995"/>
      <c r="PPX4" s="995"/>
      <c r="PPY4" s="995"/>
      <c r="PPZ4" s="995"/>
      <c r="PQA4" s="995"/>
      <c r="PQB4" s="995"/>
      <c r="PQC4" s="995"/>
      <c r="PQD4" s="995"/>
      <c r="PQE4" s="995"/>
      <c r="PQF4" s="995"/>
      <c r="PQG4" s="995"/>
      <c r="PQH4" s="995"/>
      <c r="PQI4" s="995"/>
      <c r="PQJ4" s="995"/>
      <c r="PQK4" s="995"/>
      <c r="PQL4" s="995"/>
      <c r="PQM4" s="995"/>
      <c r="PQN4" s="995"/>
      <c r="PQO4" s="995"/>
      <c r="PQP4" s="995"/>
      <c r="PQQ4" s="995"/>
      <c r="PQR4" s="995"/>
      <c r="PQS4" s="995"/>
      <c r="PQT4" s="995"/>
      <c r="PQU4" s="995"/>
      <c r="PQV4" s="995"/>
      <c r="PQW4" s="995"/>
      <c r="PQX4" s="995"/>
      <c r="PQY4" s="995"/>
      <c r="PQZ4" s="995"/>
      <c r="PRA4" s="995"/>
      <c r="PRB4" s="995"/>
      <c r="PRC4" s="995"/>
      <c r="PRD4" s="995"/>
      <c r="PRE4" s="995"/>
      <c r="PRF4" s="995"/>
      <c r="PRG4" s="995"/>
      <c r="PRH4" s="995"/>
      <c r="PRI4" s="995"/>
      <c r="PRJ4" s="995"/>
      <c r="PRK4" s="995"/>
      <c r="PRL4" s="995"/>
      <c r="PRM4" s="995"/>
      <c r="PRN4" s="995"/>
      <c r="PRO4" s="995"/>
      <c r="PRP4" s="995"/>
      <c r="PRQ4" s="995"/>
      <c r="PRR4" s="995"/>
      <c r="PRS4" s="995"/>
      <c r="PRT4" s="995"/>
      <c r="PRU4" s="995"/>
      <c r="PRV4" s="995"/>
      <c r="PRW4" s="995"/>
      <c r="PRX4" s="995"/>
      <c r="PRY4" s="995"/>
      <c r="PRZ4" s="995"/>
      <c r="PSA4" s="995"/>
      <c r="PSB4" s="995"/>
      <c r="PSC4" s="995"/>
      <c r="PSD4" s="995"/>
      <c r="PSE4" s="995"/>
      <c r="PSF4" s="995"/>
      <c r="PSG4" s="995"/>
      <c r="PSH4" s="995"/>
      <c r="PSI4" s="995"/>
      <c r="PSJ4" s="995"/>
      <c r="PSK4" s="995"/>
      <c r="PSL4" s="995"/>
      <c r="PSM4" s="995"/>
      <c r="PSN4" s="995"/>
      <c r="PSO4" s="995"/>
      <c r="PSP4" s="995"/>
      <c r="PSQ4" s="995"/>
      <c r="PSR4" s="995"/>
      <c r="PSS4" s="995"/>
      <c r="PST4" s="995"/>
      <c r="PSU4" s="995"/>
      <c r="PSV4" s="995"/>
      <c r="PSW4" s="995"/>
      <c r="PSX4" s="995"/>
      <c r="PSY4" s="995"/>
      <c r="PSZ4" s="995"/>
      <c r="PTA4" s="995"/>
      <c r="PTB4" s="995"/>
      <c r="PTC4" s="995"/>
      <c r="PTD4" s="995"/>
      <c r="PTE4" s="995"/>
      <c r="PTF4" s="995"/>
      <c r="PTG4" s="995"/>
      <c r="PTH4" s="995"/>
      <c r="PTI4" s="995"/>
      <c r="PTJ4" s="995"/>
      <c r="PTK4" s="995"/>
      <c r="PTL4" s="995"/>
      <c r="PTM4" s="995"/>
      <c r="PTN4" s="995"/>
      <c r="PTO4" s="995"/>
      <c r="PTP4" s="995"/>
      <c r="PTQ4" s="995"/>
      <c r="PTR4" s="995"/>
      <c r="PTS4" s="995"/>
      <c r="PTT4" s="995"/>
      <c r="PTU4" s="995"/>
      <c r="PTV4" s="995"/>
      <c r="PTW4" s="995"/>
      <c r="PTX4" s="995"/>
      <c r="PTY4" s="995"/>
      <c r="PTZ4" s="995"/>
      <c r="PUA4" s="995"/>
      <c r="PUB4" s="995"/>
      <c r="PUC4" s="995"/>
      <c r="PUD4" s="995"/>
      <c r="PUE4" s="995"/>
      <c r="PUF4" s="995"/>
      <c r="PUG4" s="995"/>
      <c r="PUH4" s="995"/>
      <c r="PUI4" s="995"/>
      <c r="PUJ4" s="995"/>
      <c r="PUK4" s="995"/>
      <c r="PUL4" s="995"/>
      <c r="PUM4" s="995"/>
      <c r="PUN4" s="995"/>
      <c r="PUO4" s="995"/>
      <c r="PUP4" s="995"/>
      <c r="PUQ4" s="995"/>
      <c r="PUR4" s="995"/>
      <c r="PUS4" s="995"/>
      <c r="PUT4" s="995"/>
      <c r="PUU4" s="995"/>
      <c r="PUV4" s="995"/>
      <c r="PUW4" s="995"/>
      <c r="PUX4" s="995"/>
      <c r="PUY4" s="995"/>
      <c r="PUZ4" s="995"/>
      <c r="PVA4" s="995"/>
      <c r="PVB4" s="995"/>
      <c r="PVC4" s="995"/>
      <c r="PVD4" s="995"/>
      <c r="PVE4" s="995"/>
      <c r="PVF4" s="995"/>
      <c r="PVG4" s="995"/>
      <c r="PVH4" s="995"/>
      <c r="PVI4" s="995"/>
      <c r="PVJ4" s="995"/>
      <c r="PVK4" s="995"/>
      <c r="PVL4" s="995"/>
      <c r="PVM4" s="995"/>
      <c r="PVN4" s="995"/>
      <c r="PVO4" s="995"/>
      <c r="PVP4" s="995"/>
      <c r="PVQ4" s="995"/>
      <c r="PVR4" s="995"/>
      <c r="PVS4" s="995"/>
      <c r="PVT4" s="995"/>
      <c r="PVU4" s="995"/>
      <c r="PVV4" s="995"/>
      <c r="PVW4" s="995"/>
      <c r="PVX4" s="995"/>
      <c r="PVY4" s="995"/>
      <c r="PVZ4" s="995"/>
      <c r="PWA4" s="995"/>
      <c r="PWB4" s="995"/>
      <c r="PWC4" s="995"/>
      <c r="PWD4" s="995"/>
      <c r="PWE4" s="995"/>
      <c r="PWF4" s="995"/>
      <c r="PWG4" s="995"/>
      <c r="PWH4" s="995"/>
      <c r="PWI4" s="995"/>
      <c r="PWJ4" s="995"/>
      <c r="PWK4" s="995"/>
      <c r="PWL4" s="995"/>
      <c r="PWM4" s="995"/>
      <c r="PWN4" s="995"/>
      <c r="PWO4" s="995"/>
      <c r="PWP4" s="995"/>
      <c r="PWQ4" s="995"/>
      <c r="PWR4" s="995"/>
      <c r="PWS4" s="995"/>
      <c r="PWT4" s="995"/>
      <c r="PWU4" s="995"/>
      <c r="PWV4" s="995"/>
      <c r="PWW4" s="995"/>
      <c r="PWX4" s="995"/>
      <c r="PWY4" s="995"/>
      <c r="PWZ4" s="995"/>
      <c r="PXA4" s="995"/>
      <c r="PXB4" s="995"/>
      <c r="PXC4" s="995"/>
      <c r="PXD4" s="995"/>
      <c r="PXE4" s="995"/>
      <c r="PXF4" s="995"/>
      <c r="PXG4" s="995"/>
      <c r="PXH4" s="995"/>
      <c r="PXI4" s="995"/>
      <c r="PXJ4" s="995"/>
      <c r="PXK4" s="995"/>
      <c r="PXL4" s="995"/>
      <c r="PXM4" s="995"/>
      <c r="PXN4" s="995"/>
      <c r="PXO4" s="995"/>
      <c r="PXP4" s="995"/>
      <c r="PXQ4" s="995"/>
      <c r="PXR4" s="995"/>
      <c r="PXS4" s="995"/>
      <c r="PXT4" s="995"/>
      <c r="PXU4" s="995"/>
      <c r="PXV4" s="995"/>
      <c r="PXW4" s="995"/>
      <c r="PXX4" s="995"/>
      <c r="PXY4" s="995"/>
      <c r="PXZ4" s="995"/>
      <c r="PYA4" s="995"/>
      <c r="PYB4" s="995"/>
      <c r="PYC4" s="995"/>
      <c r="PYD4" s="995"/>
      <c r="PYE4" s="995"/>
      <c r="PYF4" s="995"/>
      <c r="PYG4" s="995"/>
      <c r="PYH4" s="995"/>
      <c r="PYI4" s="995"/>
      <c r="PYJ4" s="995"/>
      <c r="PYK4" s="995"/>
      <c r="PYL4" s="995"/>
      <c r="PYM4" s="995"/>
      <c r="PYN4" s="995"/>
      <c r="PYO4" s="995"/>
      <c r="PYP4" s="995"/>
      <c r="PYQ4" s="995"/>
      <c r="PYR4" s="995"/>
      <c r="PYS4" s="995"/>
      <c r="PYT4" s="995"/>
      <c r="PYU4" s="995"/>
      <c r="PYV4" s="995"/>
      <c r="PYW4" s="995"/>
      <c r="PYX4" s="995"/>
      <c r="PYY4" s="995"/>
      <c r="PYZ4" s="995"/>
      <c r="PZA4" s="995"/>
      <c r="PZB4" s="995"/>
      <c r="PZC4" s="995"/>
      <c r="PZD4" s="995"/>
      <c r="PZE4" s="995"/>
      <c r="PZF4" s="995"/>
      <c r="PZG4" s="995"/>
      <c r="PZH4" s="995"/>
      <c r="PZI4" s="995"/>
      <c r="PZJ4" s="995"/>
      <c r="PZK4" s="995"/>
      <c r="PZL4" s="995"/>
      <c r="PZM4" s="995"/>
      <c r="PZN4" s="995"/>
      <c r="PZO4" s="995"/>
      <c r="PZP4" s="995"/>
      <c r="PZQ4" s="995"/>
      <c r="PZR4" s="995"/>
      <c r="PZS4" s="995"/>
      <c r="PZT4" s="995"/>
      <c r="PZU4" s="995"/>
      <c r="PZV4" s="995"/>
      <c r="PZW4" s="995"/>
      <c r="PZX4" s="995"/>
      <c r="PZY4" s="995"/>
      <c r="PZZ4" s="995"/>
      <c r="QAA4" s="995"/>
      <c r="QAB4" s="995"/>
      <c r="QAC4" s="995"/>
      <c r="QAD4" s="995"/>
      <c r="QAE4" s="995"/>
      <c r="QAF4" s="995"/>
      <c r="QAG4" s="995"/>
      <c r="QAH4" s="995"/>
      <c r="QAI4" s="995"/>
      <c r="QAJ4" s="995"/>
      <c r="QAK4" s="995"/>
      <c r="QAL4" s="995"/>
      <c r="QAM4" s="995"/>
      <c r="QAN4" s="995"/>
      <c r="QAO4" s="995"/>
      <c r="QAP4" s="995"/>
      <c r="QAQ4" s="995"/>
      <c r="QAR4" s="995"/>
      <c r="QAS4" s="995"/>
      <c r="QAT4" s="995"/>
      <c r="QAU4" s="995"/>
      <c r="QAV4" s="995"/>
      <c r="QAW4" s="995"/>
      <c r="QAX4" s="995"/>
      <c r="QAY4" s="995"/>
      <c r="QAZ4" s="995"/>
      <c r="QBA4" s="995"/>
      <c r="QBB4" s="995"/>
      <c r="QBC4" s="995"/>
      <c r="QBD4" s="995"/>
      <c r="QBE4" s="995"/>
      <c r="QBF4" s="995"/>
      <c r="QBG4" s="995"/>
      <c r="QBH4" s="995"/>
      <c r="QBI4" s="995"/>
      <c r="QBJ4" s="995"/>
      <c r="QBK4" s="995"/>
      <c r="QBL4" s="995"/>
      <c r="QBM4" s="995"/>
      <c r="QBN4" s="995"/>
      <c r="QBO4" s="995"/>
      <c r="QBP4" s="995"/>
      <c r="QBQ4" s="995"/>
      <c r="QBR4" s="995"/>
      <c r="QBS4" s="995"/>
      <c r="QBT4" s="995"/>
      <c r="QBU4" s="995"/>
      <c r="QBV4" s="995"/>
      <c r="QBW4" s="995"/>
      <c r="QBX4" s="995"/>
      <c r="QBY4" s="995"/>
      <c r="QBZ4" s="995"/>
      <c r="QCA4" s="995"/>
      <c r="QCB4" s="995"/>
      <c r="QCC4" s="995"/>
      <c r="QCD4" s="995"/>
      <c r="QCE4" s="995"/>
      <c r="QCF4" s="995"/>
      <c r="QCG4" s="995"/>
      <c r="QCH4" s="995"/>
      <c r="QCI4" s="995"/>
      <c r="QCJ4" s="995"/>
      <c r="QCK4" s="995"/>
      <c r="QCL4" s="995"/>
      <c r="QCM4" s="995"/>
      <c r="QCN4" s="995"/>
      <c r="QCO4" s="995"/>
      <c r="QCP4" s="995"/>
      <c r="QCQ4" s="995"/>
      <c r="QCR4" s="995"/>
      <c r="QCS4" s="995"/>
      <c r="QCT4" s="995"/>
      <c r="QCU4" s="995"/>
      <c r="QCV4" s="995"/>
      <c r="QCW4" s="995"/>
      <c r="QCX4" s="995"/>
      <c r="QCY4" s="995"/>
      <c r="QCZ4" s="995"/>
      <c r="QDA4" s="995"/>
      <c r="QDB4" s="995"/>
      <c r="QDC4" s="995"/>
      <c r="QDD4" s="995"/>
      <c r="QDE4" s="995"/>
      <c r="QDF4" s="995"/>
      <c r="QDG4" s="995"/>
      <c r="QDH4" s="995"/>
      <c r="QDI4" s="995"/>
      <c r="QDJ4" s="995"/>
      <c r="QDK4" s="995"/>
      <c r="QDL4" s="995"/>
      <c r="QDM4" s="995"/>
      <c r="QDN4" s="995"/>
      <c r="QDO4" s="995"/>
      <c r="QDP4" s="995"/>
      <c r="QDQ4" s="995"/>
      <c r="QDR4" s="995"/>
      <c r="QDS4" s="995"/>
      <c r="QDT4" s="995"/>
      <c r="QDU4" s="995"/>
      <c r="QDV4" s="995"/>
      <c r="QDW4" s="995"/>
      <c r="QDX4" s="995"/>
      <c r="QDY4" s="995"/>
      <c r="QDZ4" s="995"/>
      <c r="QEA4" s="995"/>
      <c r="QEB4" s="995"/>
      <c r="QEC4" s="995"/>
      <c r="QED4" s="995"/>
      <c r="QEE4" s="995"/>
      <c r="QEF4" s="995"/>
      <c r="QEG4" s="995"/>
      <c r="QEH4" s="995"/>
      <c r="QEI4" s="995"/>
      <c r="QEJ4" s="995"/>
      <c r="QEK4" s="995"/>
      <c r="QEL4" s="995"/>
      <c r="QEM4" s="995"/>
      <c r="QEN4" s="995"/>
      <c r="QEO4" s="995"/>
      <c r="QEP4" s="995"/>
      <c r="QEQ4" s="995"/>
      <c r="QER4" s="995"/>
      <c r="QES4" s="995"/>
      <c r="QET4" s="995"/>
      <c r="QEU4" s="995"/>
      <c r="QEV4" s="995"/>
      <c r="QEW4" s="995"/>
      <c r="QEX4" s="995"/>
      <c r="QEY4" s="995"/>
      <c r="QEZ4" s="995"/>
      <c r="QFA4" s="995"/>
      <c r="QFB4" s="995"/>
      <c r="QFC4" s="995"/>
      <c r="QFD4" s="995"/>
      <c r="QFE4" s="995"/>
      <c r="QFF4" s="995"/>
      <c r="QFG4" s="995"/>
      <c r="QFH4" s="995"/>
      <c r="QFI4" s="995"/>
      <c r="QFJ4" s="995"/>
      <c r="QFK4" s="995"/>
      <c r="QFL4" s="995"/>
      <c r="QFM4" s="995"/>
      <c r="QFN4" s="995"/>
      <c r="QFO4" s="995"/>
      <c r="QFP4" s="995"/>
      <c r="QFQ4" s="995"/>
      <c r="QFR4" s="995"/>
      <c r="QFS4" s="995"/>
      <c r="QFT4" s="995"/>
      <c r="QFU4" s="995"/>
      <c r="QFV4" s="995"/>
      <c r="QFW4" s="995"/>
      <c r="QFX4" s="995"/>
      <c r="QFY4" s="995"/>
      <c r="QFZ4" s="995"/>
      <c r="QGA4" s="995"/>
      <c r="QGB4" s="995"/>
      <c r="QGC4" s="995"/>
      <c r="QGD4" s="995"/>
      <c r="QGE4" s="995"/>
      <c r="QGF4" s="995"/>
      <c r="QGG4" s="995"/>
      <c r="QGH4" s="995"/>
      <c r="QGI4" s="995"/>
      <c r="QGJ4" s="995"/>
      <c r="QGK4" s="995"/>
      <c r="QGL4" s="995"/>
      <c r="QGM4" s="995"/>
      <c r="QGN4" s="995"/>
      <c r="QGO4" s="995"/>
      <c r="QGP4" s="995"/>
      <c r="QGQ4" s="995"/>
      <c r="QGR4" s="995"/>
      <c r="QGS4" s="995"/>
      <c r="QGT4" s="995"/>
      <c r="QGU4" s="995"/>
      <c r="QGV4" s="995"/>
      <c r="QGW4" s="995"/>
      <c r="QGX4" s="995"/>
      <c r="QGY4" s="995"/>
      <c r="QGZ4" s="995"/>
      <c r="QHA4" s="995"/>
      <c r="QHB4" s="995"/>
      <c r="QHC4" s="995"/>
      <c r="QHD4" s="995"/>
      <c r="QHE4" s="995"/>
      <c r="QHF4" s="995"/>
      <c r="QHG4" s="995"/>
      <c r="QHH4" s="995"/>
      <c r="QHI4" s="995"/>
      <c r="QHJ4" s="995"/>
      <c r="QHK4" s="995"/>
      <c r="QHL4" s="995"/>
      <c r="QHM4" s="995"/>
      <c r="QHN4" s="995"/>
      <c r="QHO4" s="995"/>
      <c r="QHP4" s="995"/>
      <c r="QHQ4" s="995"/>
      <c r="QHR4" s="995"/>
      <c r="QHS4" s="995"/>
      <c r="QHT4" s="995"/>
      <c r="QHU4" s="995"/>
      <c r="QHV4" s="995"/>
      <c r="QHW4" s="995"/>
      <c r="QHX4" s="995"/>
      <c r="QHY4" s="995"/>
      <c r="QHZ4" s="995"/>
      <c r="QIA4" s="995"/>
      <c r="QIB4" s="995"/>
      <c r="QIC4" s="995"/>
      <c r="QID4" s="995"/>
      <c r="QIE4" s="995"/>
      <c r="QIF4" s="995"/>
      <c r="QIG4" s="995"/>
      <c r="QIH4" s="995"/>
      <c r="QII4" s="995"/>
      <c r="QIJ4" s="995"/>
      <c r="QIK4" s="995"/>
      <c r="QIL4" s="995"/>
      <c r="QIM4" s="995"/>
      <c r="QIN4" s="995"/>
      <c r="QIO4" s="995"/>
      <c r="QIP4" s="995"/>
      <c r="QIQ4" s="995"/>
      <c r="QIR4" s="995"/>
      <c r="QIS4" s="995"/>
      <c r="QIT4" s="995"/>
      <c r="QIU4" s="995"/>
      <c r="QIV4" s="995"/>
      <c r="QIW4" s="995"/>
      <c r="QIX4" s="995"/>
      <c r="QIY4" s="995"/>
      <c r="QIZ4" s="995"/>
      <c r="QJA4" s="995"/>
      <c r="QJB4" s="995"/>
      <c r="QJC4" s="995"/>
      <c r="QJD4" s="995"/>
      <c r="QJE4" s="995"/>
      <c r="QJF4" s="995"/>
      <c r="QJG4" s="995"/>
      <c r="QJH4" s="995"/>
      <c r="QJI4" s="995"/>
      <c r="QJJ4" s="995"/>
      <c r="QJK4" s="995"/>
      <c r="QJL4" s="995"/>
      <c r="QJM4" s="995"/>
      <c r="QJN4" s="995"/>
      <c r="QJO4" s="995"/>
      <c r="QJP4" s="995"/>
      <c r="QJQ4" s="995"/>
      <c r="QJR4" s="995"/>
      <c r="QJS4" s="995"/>
      <c r="QJT4" s="995"/>
      <c r="QJU4" s="995"/>
      <c r="QJV4" s="995"/>
      <c r="QJW4" s="995"/>
      <c r="QJX4" s="995"/>
      <c r="QJY4" s="995"/>
      <c r="QJZ4" s="995"/>
      <c r="QKA4" s="995"/>
      <c r="QKB4" s="995"/>
      <c r="QKC4" s="995"/>
      <c r="QKD4" s="995"/>
      <c r="QKE4" s="995"/>
      <c r="QKF4" s="995"/>
      <c r="QKG4" s="995"/>
      <c r="QKH4" s="995"/>
      <c r="QKI4" s="995"/>
      <c r="QKJ4" s="995"/>
      <c r="QKK4" s="995"/>
      <c r="QKL4" s="995"/>
      <c r="QKM4" s="995"/>
      <c r="QKN4" s="995"/>
      <c r="QKO4" s="995"/>
      <c r="QKP4" s="995"/>
      <c r="QKQ4" s="995"/>
      <c r="QKR4" s="995"/>
      <c r="QKS4" s="995"/>
      <c r="QKT4" s="995"/>
      <c r="QKU4" s="995"/>
      <c r="QKV4" s="995"/>
      <c r="QKW4" s="995"/>
      <c r="QKX4" s="995"/>
      <c r="QKY4" s="995"/>
      <c r="QKZ4" s="995"/>
      <c r="QLA4" s="995"/>
      <c r="QLB4" s="995"/>
      <c r="QLC4" s="995"/>
      <c r="QLD4" s="995"/>
      <c r="QLE4" s="995"/>
      <c r="QLF4" s="995"/>
      <c r="QLG4" s="995"/>
      <c r="QLH4" s="995"/>
      <c r="QLI4" s="995"/>
      <c r="QLJ4" s="995"/>
      <c r="QLK4" s="995"/>
      <c r="QLL4" s="995"/>
      <c r="QLM4" s="995"/>
      <c r="QLN4" s="995"/>
      <c r="QLO4" s="995"/>
      <c r="QLP4" s="995"/>
      <c r="QLQ4" s="995"/>
      <c r="QLR4" s="995"/>
      <c r="QLS4" s="995"/>
      <c r="QLT4" s="995"/>
      <c r="QLU4" s="995"/>
      <c r="QLV4" s="995"/>
      <c r="QLW4" s="995"/>
      <c r="QLX4" s="995"/>
      <c r="QLY4" s="995"/>
      <c r="QLZ4" s="995"/>
      <c r="QMA4" s="995"/>
      <c r="QMB4" s="995"/>
      <c r="QMC4" s="995"/>
      <c r="QMD4" s="995"/>
      <c r="QME4" s="995"/>
      <c r="QMF4" s="995"/>
      <c r="QMG4" s="995"/>
      <c r="QMH4" s="995"/>
      <c r="QMI4" s="995"/>
      <c r="QMJ4" s="995"/>
      <c r="QMK4" s="995"/>
      <c r="QML4" s="995"/>
      <c r="QMM4" s="995"/>
      <c r="QMN4" s="995"/>
      <c r="QMO4" s="995"/>
      <c r="QMP4" s="995"/>
      <c r="QMQ4" s="995"/>
      <c r="QMR4" s="995"/>
      <c r="QMS4" s="995"/>
      <c r="QMT4" s="995"/>
      <c r="QMU4" s="995"/>
      <c r="QMV4" s="995"/>
      <c r="QMW4" s="995"/>
      <c r="QMX4" s="995"/>
      <c r="QMY4" s="995"/>
      <c r="QMZ4" s="995"/>
      <c r="QNA4" s="995"/>
      <c r="QNB4" s="995"/>
      <c r="QNC4" s="995"/>
      <c r="QND4" s="995"/>
      <c r="QNE4" s="995"/>
      <c r="QNF4" s="995"/>
      <c r="QNG4" s="995"/>
      <c r="QNH4" s="995"/>
      <c r="QNI4" s="995"/>
      <c r="QNJ4" s="995"/>
      <c r="QNK4" s="995"/>
      <c r="QNL4" s="995"/>
      <c r="QNM4" s="995"/>
      <c r="QNN4" s="995"/>
      <c r="QNO4" s="995"/>
      <c r="QNP4" s="995"/>
      <c r="QNQ4" s="995"/>
      <c r="QNR4" s="995"/>
      <c r="QNS4" s="995"/>
      <c r="QNT4" s="995"/>
      <c r="QNU4" s="995"/>
      <c r="QNV4" s="995"/>
      <c r="QNW4" s="995"/>
      <c r="QNX4" s="995"/>
      <c r="QNY4" s="995"/>
      <c r="QNZ4" s="995"/>
      <c r="QOA4" s="995"/>
      <c r="QOB4" s="995"/>
      <c r="QOC4" s="995"/>
      <c r="QOD4" s="995"/>
      <c r="QOE4" s="995"/>
      <c r="QOF4" s="995"/>
      <c r="QOG4" s="995"/>
      <c r="QOH4" s="995"/>
      <c r="QOI4" s="995"/>
      <c r="QOJ4" s="995"/>
      <c r="QOK4" s="995"/>
      <c r="QOL4" s="995"/>
      <c r="QOM4" s="995"/>
      <c r="QON4" s="995"/>
      <c r="QOO4" s="995"/>
      <c r="QOP4" s="995"/>
      <c r="QOQ4" s="995"/>
      <c r="QOR4" s="995"/>
      <c r="QOS4" s="995"/>
      <c r="QOT4" s="995"/>
      <c r="QOU4" s="995"/>
      <c r="QOV4" s="995"/>
      <c r="QOW4" s="995"/>
      <c r="QOX4" s="995"/>
      <c r="QOY4" s="995"/>
      <c r="QOZ4" s="995"/>
      <c r="QPA4" s="995"/>
      <c r="QPB4" s="995"/>
      <c r="QPC4" s="995"/>
      <c r="QPD4" s="995"/>
      <c r="QPE4" s="995"/>
      <c r="QPF4" s="995"/>
      <c r="QPG4" s="995"/>
      <c r="QPH4" s="995"/>
      <c r="QPI4" s="995"/>
      <c r="QPJ4" s="995"/>
      <c r="QPK4" s="995"/>
      <c r="QPL4" s="995"/>
      <c r="QPM4" s="995"/>
      <c r="QPN4" s="995"/>
      <c r="QPO4" s="995"/>
      <c r="QPP4" s="995"/>
      <c r="QPQ4" s="995"/>
      <c r="QPR4" s="995"/>
      <c r="QPS4" s="995"/>
      <c r="QPT4" s="995"/>
      <c r="QPU4" s="995"/>
      <c r="QPV4" s="995"/>
      <c r="QPW4" s="995"/>
      <c r="QPX4" s="995"/>
      <c r="QPY4" s="995"/>
      <c r="QPZ4" s="995"/>
      <c r="QQA4" s="995"/>
      <c r="QQB4" s="995"/>
      <c r="QQC4" s="995"/>
      <c r="QQD4" s="995"/>
      <c r="QQE4" s="995"/>
      <c r="QQF4" s="995"/>
      <c r="QQG4" s="995"/>
      <c r="QQH4" s="995"/>
      <c r="QQI4" s="995"/>
      <c r="QQJ4" s="995"/>
      <c r="QQK4" s="995"/>
      <c r="QQL4" s="995"/>
      <c r="QQM4" s="995"/>
      <c r="QQN4" s="995"/>
      <c r="QQO4" s="995"/>
      <c r="QQP4" s="995"/>
      <c r="QQQ4" s="995"/>
      <c r="QQR4" s="995"/>
      <c r="QQS4" s="995"/>
      <c r="QQT4" s="995"/>
      <c r="QQU4" s="995"/>
      <c r="QQV4" s="995"/>
      <c r="QQW4" s="995"/>
      <c r="QQX4" s="995"/>
      <c r="QQY4" s="995"/>
      <c r="QQZ4" s="995"/>
      <c r="QRA4" s="995"/>
      <c r="QRB4" s="995"/>
      <c r="QRC4" s="995"/>
      <c r="QRD4" s="995"/>
      <c r="QRE4" s="995"/>
      <c r="QRF4" s="995"/>
      <c r="QRG4" s="995"/>
      <c r="QRH4" s="995"/>
      <c r="QRI4" s="995"/>
      <c r="QRJ4" s="995"/>
      <c r="QRK4" s="995"/>
      <c r="QRL4" s="995"/>
      <c r="QRM4" s="995"/>
      <c r="QRN4" s="995"/>
      <c r="QRO4" s="995"/>
      <c r="QRP4" s="995"/>
      <c r="QRQ4" s="995"/>
      <c r="QRR4" s="995"/>
      <c r="QRS4" s="995"/>
      <c r="QRT4" s="995"/>
      <c r="QRU4" s="995"/>
      <c r="QRV4" s="995"/>
      <c r="QRW4" s="995"/>
      <c r="QRX4" s="995"/>
      <c r="QRY4" s="995"/>
      <c r="QRZ4" s="995"/>
      <c r="QSA4" s="995"/>
      <c r="QSB4" s="995"/>
      <c r="QSC4" s="995"/>
      <c r="QSD4" s="995"/>
      <c r="QSE4" s="995"/>
      <c r="QSF4" s="995"/>
      <c r="QSG4" s="995"/>
      <c r="QSH4" s="995"/>
      <c r="QSI4" s="995"/>
      <c r="QSJ4" s="995"/>
      <c r="QSK4" s="995"/>
      <c r="QSL4" s="995"/>
      <c r="QSM4" s="995"/>
      <c r="QSN4" s="995"/>
      <c r="QSO4" s="995"/>
      <c r="QSP4" s="995"/>
      <c r="QSQ4" s="995"/>
      <c r="QSR4" s="995"/>
      <c r="QSS4" s="995"/>
      <c r="QST4" s="995"/>
      <c r="QSU4" s="995"/>
      <c r="QSV4" s="995"/>
      <c r="QSW4" s="995"/>
      <c r="QSX4" s="995"/>
      <c r="QSY4" s="995"/>
      <c r="QSZ4" s="995"/>
      <c r="QTA4" s="995"/>
      <c r="QTB4" s="995"/>
      <c r="QTC4" s="995"/>
      <c r="QTD4" s="995"/>
      <c r="QTE4" s="995"/>
      <c r="QTF4" s="995"/>
      <c r="QTG4" s="995"/>
      <c r="QTH4" s="995"/>
      <c r="QTI4" s="995"/>
      <c r="QTJ4" s="995"/>
      <c r="QTK4" s="995"/>
      <c r="QTL4" s="995"/>
      <c r="QTM4" s="995"/>
      <c r="QTN4" s="995"/>
      <c r="QTO4" s="995"/>
      <c r="QTP4" s="995"/>
      <c r="QTQ4" s="995"/>
      <c r="QTR4" s="995"/>
      <c r="QTS4" s="995"/>
      <c r="QTT4" s="995"/>
      <c r="QTU4" s="995"/>
      <c r="QTV4" s="995"/>
      <c r="QTW4" s="995"/>
      <c r="QTX4" s="995"/>
      <c r="QTY4" s="995"/>
      <c r="QTZ4" s="995"/>
      <c r="QUA4" s="995"/>
      <c r="QUB4" s="995"/>
      <c r="QUC4" s="995"/>
      <c r="QUD4" s="995"/>
      <c r="QUE4" s="995"/>
      <c r="QUF4" s="995"/>
      <c r="QUG4" s="995"/>
      <c r="QUH4" s="995"/>
      <c r="QUI4" s="995"/>
      <c r="QUJ4" s="995"/>
      <c r="QUK4" s="995"/>
      <c r="QUL4" s="995"/>
      <c r="QUM4" s="995"/>
      <c r="QUN4" s="995"/>
      <c r="QUO4" s="995"/>
      <c r="QUP4" s="995"/>
      <c r="QUQ4" s="995"/>
      <c r="QUR4" s="995"/>
      <c r="QUS4" s="995"/>
      <c r="QUT4" s="995"/>
      <c r="QUU4" s="995"/>
      <c r="QUV4" s="995"/>
      <c r="QUW4" s="995"/>
      <c r="QUX4" s="995"/>
      <c r="QUY4" s="995"/>
      <c r="QUZ4" s="995"/>
      <c r="QVA4" s="995"/>
      <c r="QVB4" s="995"/>
      <c r="QVC4" s="995"/>
      <c r="QVD4" s="995"/>
      <c r="QVE4" s="995"/>
      <c r="QVF4" s="995"/>
      <c r="QVG4" s="995"/>
      <c r="QVH4" s="995"/>
      <c r="QVI4" s="995"/>
      <c r="QVJ4" s="995"/>
      <c r="QVK4" s="995"/>
      <c r="QVL4" s="995"/>
      <c r="QVM4" s="995"/>
      <c r="QVN4" s="995"/>
      <c r="QVO4" s="995"/>
      <c r="QVP4" s="995"/>
      <c r="QVQ4" s="995"/>
      <c r="QVR4" s="995"/>
      <c r="QVS4" s="995"/>
      <c r="QVT4" s="995"/>
      <c r="QVU4" s="995"/>
      <c r="QVV4" s="995"/>
      <c r="QVW4" s="995"/>
      <c r="QVX4" s="995"/>
      <c r="QVY4" s="995"/>
      <c r="QVZ4" s="995"/>
      <c r="QWA4" s="995"/>
      <c r="QWB4" s="995"/>
      <c r="QWC4" s="995"/>
      <c r="QWD4" s="995"/>
      <c r="QWE4" s="995"/>
      <c r="QWF4" s="995"/>
      <c r="QWG4" s="995"/>
      <c r="QWH4" s="995"/>
      <c r="QWI4" s="995"/>
      <c r="QWJ4" s="995"/>
      <c r="QWK4" s="995"/>
      <c r="QWL4" s="995"/>
      <c r="QWM4" s="995"/>
      <c r="QWN4" s="995"/>
      <c r="QWO4" s="995"/>
      <c r="QWP4" s="995"/>
      <c r="QWQ4" s="995"/>
      <c r="QWR4" s="995"/>
      <c r="QWS4" s="995"/>
      <c r="QWT4" s="995"/>
      <c r="QWU4" s="995"/>
      <c r="QWV4" s="995"/>
      <c r="QWW4" s="995"/>
      <c r="QWX4" s="995"/>
      <c r="QWY4" s="995"/>
      <c r="QWZ4" s="995"/>
      <c r="QXA4" s="995"/>
      <c r="QXB4" s="995"/>
      <c r="QXC4" s="995"/>
      <c r="QXD4" s="995"/>
      <c r="QXE4" s="995"/>
      <c r="QXF4" s="995"/>
      <c r="QXG4" s="995"/>
      <c r="QXH4" s="995"/>
      <c r="QXI4" s="995"/>
      <c r="QXJ4" s="995"/>
      <c r="QXK4" s="995"/>
      <c r="QXL4" s="995"/>
      <c r="QXM4" s="995"/>
      <c r="QXN4" s="995"/>
      <c r="QXO4" s="995"/>
      <c r="QXP4" s="995"/>
      <c r="QXQ4" s="995"/>
      <c r="QXR4" s="995"/>
      <c r="QXS4" s="995"/>
      <c r="QXT4" s="995"/>
      <c r="QXU4" s="995"/>
      <c r="QXV4" s="995"/>
      <c r="QXW4" s="995"/>
      <c r="QXX4" s="995"/>
      <c r="QXY4" s="995"/>
      <c r="QXZ4" s="995"/>
      <c r="QYA4" s="995"/>
      <c r="QYB4" s="995"/>
      <c r="QYC4" s="995"/>
      <c r="QYD4" s="995"/>
      <c r="QYE4" s="995"/>
      <c r="QYF4" s="995"/>
      <c r="QYG4" s="995"/>
      <c r="QYH4" s="995"/>
      <c r="QYI4" s="995"/>
      <c r="QYJ4" s="995"/>
      <c r="QYK4" s="995"/>
      <c r="QYL4" s="995"/>
      <c r="QYM4" s="995"/>
      <c r="QYN4" s="995"/>
      <c r="QYO4" s="995"/>
      <c r="QYP4" s="995"/>
      <c r="QYQ4" s="995"/>
      <c r="QYR4" s="995"/>
      <c r="QYS4" s="995"/>
      <c r="QYT4" s="995"/>
      <c r="QYU4" s="995"/>
      <c r="QYV4" s="995"/>
      <c r="QYW4" s="995"/>
      <c r="QYX4" s="995"/>
      <c r="QYY4" s="995"/>
      <c r="QYZ4" s="995"/>
      <c r="QZA4" s="995"/>
      <c r="QZB4" s="995"/>
      <c r="QZC4" s="995"/>
      <c r="QZD4" s="995"/>
      <c r="QZE4" s="995"/>
      <c r="QZF4" s="995"/>
      <c r="QZG4" s="995"/>
      <c r="QZH4" s="995"/>
      <c r="QZI4" s="995"/>
      <c r="QZJ4" s="995"/>
      <c r="QZK4" s="995"/>
      <c r="QZL4" s="995"/>
      <c r="QZM4" s="995"/>
      <c r="QZN4" s="995"/>
      <c r="QZO4" s="995"/>
      <c r="QZP4" s="995"/>
      <c r="QZQ4" s="995"/>
      <c r="QZR4" s="995"/>
      <c r="QZS4" s="995"/>
      <c r="QZT4" s="995"/>
      <c r="QZU4" s="995"/>
      <c r="QZV4" s="995"/>
      <c r="QZW4" s="995"/>
      <c r="QZX4" s="995"/>
      <c r="QZY4" s="995"/>
      <c r="QZZ4" s="995"/>
      <c r="RAA4" s="995"/>
      <c r="RAB4" s="995"/>
      <c r="RAC4" s="995"/>
      <c r="RAD4" s="995"/>
      <c r="RAE4" s="995"/>
      <c r="RAF4" s="995"/>
      <c r="RAG4" s="995"/>
      <c r="RAH4" s="995"/>
      <c r="RAI4" s="995"/>
      <c r="RAJ4" s="995"/>
      <c r="RAK4" s="995"/>
      <c r="RAL4" s="995"/>
      <c r="RAM4" s="995"/>
      <c r="RAN4" s="995"/>
      <c r="RAO4" s="995"/>
      <c r="RAP4" s="995"/>
      <c r="RAQ4" s="995"/>
      <c r="RAR4" s="995"/>
      <c r="RAS4" s="995"/>
      <c r="RAT4" s="995"/>
      <c r="RAU4" s="995"/>
      <c r="RAV4" s="995"/>
      <c r="RAW4" s="995"/>
      <c r="RAX4" s="995"/>
      <c r="RAY4" s="995"/>
      <c r="RAZ4" s="995"/>
      <c r="RBA4" s="995"/>
      <c r="RBB4" s="995"/>
      <c r="RBC4" s="995"/>
      <c r="RBD4" s="995"/>
      <c r="RBE4" s="995"/>
      <c r="RBF4" s="995"/>
      <c r="RBG4" s="995"/>
      <c r="RBH4" s="995"/>
      <c r="RBI4" s="995"/>
      <c r="RBJ4" s="995"/>
      <c r="RBK4" s="995"/>
      <c r="RBL4" s="995"/>
      <c r="RBM4" s="995"/>
      <c r="RBN4" s="995"/>
      <c r="RBO4" s="995"/>
      <c r="RBP4" s="995"/>
      <c r="RBQ4" s="995"/>
      <c r="RBR4" s="995"/>
      <c r="RBS4" s="995"/>
      <c r="RBT4" s="995"/>
      <c r="RBU4" s="995"/>
      <c r="RBV4" s="995"/>
      <c r="RBW4" s="995"/>
      <c r="RBX4" s="995"/>
      <c r="RBY4" s="995"/>
      <c r="RBZ4" s="995"/>
      <c r="RCA4" s="995"/>
      <c r="RCB4" s="995"/>
      <c r="RCC4" s="995"/>
      <c r="RCD4" s="995"/>
      <c r="RCE4" s="995"/>
      <c r="RCF4" s="995"/>
      <c r="RCG4" s="995"/>
      <c r="RCH4" s="995"/>
      <c r="RCI4" s="995"/>
      <c r="RCJ4" s="995"/>
      <c r="RCK4" s="995"/>
      <c r="RCL4" s="995"/>
      <c r="RCM4" s="995"/>
      <c r="RCN4" s="995"/>
      <c r="RCO4" s="995"/>
      <c r="RCP4" s="995"/>
      <c r="RCQ4" s="995"/>
      <c r="RCR4" s="995"/>
      <c r="RCS4" s="995"/>
      <c r="RCT4" s="995"/>
      <c r="RCU4" s="995"/>
      <c r="RCV4" s="995"/>
      <c r="RCW4" s="995"/>
      <c r="RCX4" s="995"/>
      <c r="RCY4" s="995"/>
      <c r="RCZ4" s="995"/>
      <c r="RDA4" s="995"/>
      <c r="RDB4" s="995"/>
      <c r="RDC4" s="995"/>
      <c r="RDD4" s="995"/>
      <c r="RDE4" s="995"/>
      <c r="RDF4" s="995"/>
      <c r="RDG4" s="995"/>
      <c r="RDH4" s="995"/>
      <c r="RDI4" s="995"/>
      <c r="RDJ4" s="995"/>
      <c r="RDK4" s="995"/>
      <c r="RDL4" s="995"/>
      <c r="RDM4" s="995"/>
      <c r="RDN4" s="995"/>
      <c r="RDO4" s="995"/>
      <c r="RDP4" s="995"/>
      <c r="RDQ4" s="995"/>
      <c r="RDR4" s="995"/>
      <c r="RDS4" s="995"/>
      <c r="RDT4" s="995"/>
      <c r="RDU4" s="995"/>
      <c r="RDV4" s="995"/>
      <c r="RDW4" s="995"/>
      <c r="RDX4" s="995"/>
      <c r="RDY4" s="995"/>
      <c r="RDZ4" s="995"/>
      <c r="REA4" s="995"/>
      <c r="REB4" s="995"/>
      <c r="REC4" s="995"/>
      <c r="RED4" s="995"/>
      <c r="REE4" s="995"/>
      <c r="REF4" s="995"/>
      <c r="REG4" s="995"/>
      <c r="REH4" s="995"/>
      <c r="REI4" s="995"/>
      <c r="REJ4" s="995"/>
      <c r="REK4" s="995"/>
      <c r="REL4" s="995"/>
      <c r="REM4" s="995"/>
      <c r="REN4" s="995"/>
      <c r="REO4" s="995"/>
      <c r="REP4" s="995"/>
      <c r="REQ4" s="995"/>
      <c r="RER4" s="995"/>
      <c r="RES4" s="995"/>
      <c r="RET4" s="995"/>
      <c r="REU4" s="995"/>
      <c r="REV4" s="995"/>
      <c r="REW4" s="995"/>
      <c r="REX4" s="995"/>
      <c r="REY4" s="995"/>
      <c r="REZ4" s="995"/>
      <c r="RFA4" s="995"/>
      <c r="RFB4" s="995"/>
      <c r="RFC4" s="995"/>
      <c r="RFD4" s="995"/>
      <c r="RFE4" s="995"/>
      <c r="RFF4" s="995"/>
      <c r="RFG4" s="995"/>
      <c r="RFH4" s="995"/>
      <c r="RFI4" s="995"/>
      <c r="RFJ4" s="995"/>
      <c r="RFK4" s="995"/>
      <c r="RFL4" s="995"/>
      <c r="RFM4" s="995"/>
      <c r="RFN4" s="995"/>
      <c r="RFO4" s="995"/>
      <c r="RFP4" s="995"/>
      <c r="RFQ4" s="995"/>
      <c r="RFR4" s="995"/>
      <c r="RFS4" s="995"/>
      <c r="RFT4" s="995"/>
      <c r="RFU4" s="995"/>
      <c r="RFV4" s="995"/>
      <c r="RFW4" s="995"/>
      <c r="RFX4" s="995"/>
      <c r="RFY4" s="995"/>
      <c r="RFZ4" s="995"/>
      <c r="RGA4" s="995"/>
      <c r="RGB4" s="995"/>
      <c r="RGC4" s="995"/>
      <c r="RGD4" s="995"/>
      <c r="RGE4" s="995"/>
      <c r="RGF4" s="995"/>
      <c r="RGG4" s="995"/>
      <c r="RGH4" s="995"/>
      <c r="RGI4" s="995"/>
      <c r="RGJ4" s="995"/>
      <c r="RGK4" s="995"/>
      <c r="RGL4" s="995"/>
      <c r="RGM4" s="995"/>
      <c r="RGN4" s="995"/>
      <c r="RGO4" s="995"/>
      <c r="RGP4" s="995"/>
      <c r="RGQ4" s="995"/>
      <c r="RGR4" s="995"/>
      <c r="RGS4" s="995"/>
      <c r="RGT4" s="995"/>
      <c r="RGU4" s="995"/>
      <c r="RGV4" s="995"/>
      <c r="RGW4" s="995"/>
      <c r="RGX4" s="995"/>
      <c r="RGY4" s="995"/>
      <c r="RGZ4" s="995"/>
      <c r="RHA4" s="995"/>
      <c r="RHB4" s="995"/>
      <c r="RHC4" s="995"/>
      <c r="RHD4" s="995"/>
      <c r="RHE4" s="995"/>
      <c r="RHF4" s="995"/>
      <c r="RHG4" s="995"/>
      <c r="RHH4" s="995"/>
      <c r="RHI4" s="995"/>
      <c r="RHJ4" s="995"/>
      <c r="RHK4" s="995"/>
      <c r="RHL4" s="995"/>
      <c r="RHM4" s="995"/>
      <c r="RHN4" s="995"/>
      <c r="RHO4" s="995"/>
      <c r="RHP4" s="995"/>
      <c r="RHQ4" s="995"/>
      <c r="RHR4" s="995"/>
      <c r="RHS4" s="995"/>
      <c r="RHT4" s="995"/>
      <c r="RHU4" s="995"/>
      <c r="RHV4" s="995"/>
      <c r="RHW4" s="995"/>
      <c r="RHX4" s="995"/>
      <c r="RHY4" s="995"/>
      <c r="RHZ4" s="995"/>
      <c r="RIA4" s="995"/>
      <c r="RIB4" s="995"/>
      <c r="RIC4" s="995"/>
      <c r="RID4" s="995"/>
      <c r="RIE4" s="995"/>
      <c r="RIF4" s="995"/>
      <c r="RIG4" s="995"/>
      <c r="RIH4" s="995"/>
      <c r="RII4" s="995"/>
      <c r="RIJ4" s="995"/>
      <c r="RIK4" s="995"/>
      <c r="RIL4" s="995"/>
      <c r="RIM4" s="995"/>
      <c r="RIN4" s="995"/>
      <c r="RIO4" s="995"/>
      <c r="RIP4" s="995"/>
      <c r="RIQ4" s="995"/>
      <c r="RIR4" s="995"/>
      <c r="RIS4" s="995"/>
      <c r="RIT4" s="995"/>
      <c r="RIU4" s="995"/>
      <c r="RIV4" s="995"/>
      <c r="RIW4" s="995"/>
      <c r="RIX4" s="995"/>
      <c r="RIY4" s="995"/>
      <c r="RIZ4" s="995"/>
      <c r="RJA4" s="995"/>
      <c r="RJB4" s="995"/>
      <c r="RJC4" s="995"/>
      <c r="RJD4" s="995"/>
      <c r="RJE4" s="995"/>
      <c r="RJF4" s="995"/>
      <c r="RJG4" s="995"/>
      <c r="RJH4" s="995"/>
      <c r="RJI4" s="995"/>
      <c r="RJJ4" s="995"/>
      <c r="RJK4" s="995"/>
      <c r="RJL4" s="995"/>
      <c r="RJM4" s="995"/>
      <c r="RJN4" s="995"/>
      <c r="RJO4" s="995"/>
      <c r="RJP4" s="995"/>
      <c r="RJQ4" s="995"/>
      <c r="RJR4" s="995"/>
      <c r="RJS4" s="995"/>
      <c r="RJT4" s="995"/>
      <c r="RJU4" s="995"/>
      <c r="RJV4" s="995"/>
      <c r="RJW4" s="995"/>
      <c r="RJX4" s="995"/>
      <c r="RJY4" s="995"/>
      <c r="RJZ4" s="995"/>
      <c r="RKA4" s="995"/>
      <c r="RKB4" s="995"/>
      <c r="RKC4" s="995"/>
      <c r="RKD4" s="995"/>
      <c r="RKE4" s="995"/>
      <c r="RKF4" s="995"/>
      <c r="RKG4" s="995"/>
      <c r="RKH4" s="995"/>
      <c r="RKI4" s="995"/>
      <c r="RKJ4" s="995"/>
      <c r="RKK4" s="995"/>
      <c r="RKL4" s="995"/>
      <c r="RKM4" s="995"/>
      <c r="RKN4" s="995"/>
      <c r="RKO4" s="995"/>
      <c r="RKP4" s="995"/>
      <c r="RKQ4" s="995"/>
      <c r="RKR4" s="995"/>
      <c r="RKS4" s="995"/>
      <c r="RKT4" s="995"/>
      <c r="RKU4" s="995"/>
      <c r="RKV4" s="995"/>
      <c r="RKW4" s="995"/>
      <c r="RKX4" s="995"/>
      <c r="RKY4" s="995"/>
      <c r="RKZ4" s="995"/>
      <c r="RLA4" s="995"/>
      <c r="RLB4" s="995"/>
      <c r="RLC4" s="995"/>
      <c r="RLD4" s="995"/>
      <c r="RLE4" s="995"/>
      <c r="RLF4" s="995"/>
      <c r="RLG4" s="995"/>
      <c r="RLH4" s="995"/>
      <c r="RLI4" s="995"/>
      <c r="RLJ4" s="995"/>
      <c r="RLK4" s="995"/>
      <c r="RLL4" s="995"/>
      <c r="RLM4" s="995"/>
      <c r="RLN4" s="995"/>
      <c r="RLO4" s="995"/>
      <c r="RLP4" s="995"/>
      <c r="RLQ4" s="995"/>
      <c r="RLR4" s="995"/>
      <c r="RLS4" s="995"/>
      <c r="RLT4" s="995"/>
      <c r="RLU4" s="995"/>
      <c r="RLV4" s="995"/>
      <c r="RLW4" s="995"/>
      <c r="RLX4" s="995"/>
      <c r="RLY4" s="995"/>
      <c r="RLZ4" s="995"/>
      <c r="RMA4" s="995"/>
      <c r="RMB4" s="995"/>
      <c r="RMC4" s="995"/>
      <c r="RMD4" s="995"/>
      <c r="RME4" s="995"/>
      <c r="RMF4" s="995"/>
      <c r="RMG4" s="995"/>
      <c r="RMH4" s="995"/>
      <c r="RMI4" s="995"/>
      <c r="RMJ4" s="995"/>
      <c r="RMK4" s="995"/>
      <c r="RML4" s="995"/>
      <c r="RMM4" s="995"/>
      <c r="RMN4" s="995"/>
      <c r="RMO4" s="995"/>
      <c r="RMP4" s="995"/>
      <c r="RMQ4" s="995"/>
      <c r="RMR4" s="995"/>
      <c r="RMS4" s="995"/>
      <c r="RMT4" s="995"/>
      <c r="RMU4" s="995"/>
      <c r="RMV4" s="995"/>
      <c r="RMW4" s="995"/>
      <c r="RMX4" s="995"/>
      <c r="RMY4" s="995"/>
      <c r="RMZ4" s="995"/>
      <c r="RNA4" s="995"/>
      <c r="RNB4" s="995"/>
      <c r="RNC4" s="995"/>
      <c r="RND4" s="995"/>
      <c r="RNE4" s="995"/>
      <c r="RNF4" s="995"/>
      <c r="RNG4" s="995"/>
      <c r="RNH4" s="995"/>
      <c r="RNI4" s="995"/>
      <c r="RNJ4" s="995"/>
      <c r="RNK4" s="995"/>
      <c r="RNL4" s="995"/>
      <c r="RNM4" s="995"/>
      <c r="RNN4" s="995"/>
      <c r="RNO4" s="995"/>
      <c r="RNP4" s="995"/>
      <c r="RNQ4" s="995"/>
      <c r="RNR4" s="995"/>
      <c r="RNS4" s="995"/>
      <c r="RNT4" s="995"/>
      <c r="RNU4" s="995"/>
      <c r="RNV4" s="995"/>
      <c r="RNW4" s="995"/>
      <c r="RNX4" s="995"/>
      <c r="RNY4" s="995"/>
      <c r="RNZ4" s="995"/>
      <c r="ROA4" s="995"/>
      <c r="ROB4" s="995"/>
      <c r="ROC4" s="995"/>
      <c r="ROD4" s="995"/>
      <c r="ROE4" s="995"/>
      <c r="ROF4" s="995"/>
      <c r="ROG4" s="995"/>
      <c r="ROH4" s="995"/>
      <c r="ROI4" s="995"/>
      <c r="ROJ4" s="995"/>
      <c r="ROK4" s="995"/>
      <c r="ROL4" s="995"/>
      <c r="ROM4" s="995"/>
      <c r="RON4" s="995"/>
      <c r="ROO4" s="995"/>
      <c r="ROP4" s="995"/>
      <c r="ROQ4" s="995"/>
      <c r="ROR4" s="995"/>
      <c r="ROS4" s="995"/>
      <c r="ROT4" s="995"/>
      <c r="ROU4" s="995"/>
      <c r="ROV4" s="995"/>
      <c r="ROW4" s="995"/>
      <c r="ROX4" s="995"/>
      <c r="ROY4" s="995"/>
      <c r="ROZ4" s="995"/>
      <c r="RPA4" s="995"/>
      <c r="RPB4" s="995"/>
      <c r="RPC4" s="995"/>
      <c r="RPD4" s="995"/>
      <c r="RPE4" s="995"/>
      <c r="RPF4" s="995"/>
      <c r="RPG4" s="995"/>
      <c r="RPH4" s="995"/>
      <c r="RPI4" s="995"/>
      <c r="RPJ4" s="995"/>
      <c r="RPK4" s="995"/>
      <c r="RPL4" s="995"/>
      <c r="RPM4" s="995"/>
      <c r="RPN4" s="995"/>
      <c r="RPO4" s="995"/>
      <c r="RPP4" s="995"/>
      <c r="RPQ4" s="995"/>
      <c r="RPR4" s="995"/>
      <c r="RPS4" s="995"/>
      <c r="RPT4" s="995"/>
      <c r="RPU4" s="995"/>
      <c r="RPV4" s="995"/>
      <c r="RPW4" s="995"/>
      <c r="RPX4" s="995"/>
      <c r="RPY4" s="995"/>
      <c r="RPZ4" s="995"/>
      <c r="RQA4" s="995"/>
      <c r="RQB4" s="995"/>
      <c r="RQC4" s="995"/>
      <c r="RQD4" s="995"/>
      <c r="RQE4" s="995"/>
      <c r="RQF4" s="995"/>
      <c r="RQG4" s="995"/>
      <c r="RQH4" s="995"/>
      <c r="RQI4" s="995"/>
      <c r="RQJ4" s="995"/>
      <c r="RQK4" s="995"/>
      <c r="RQL4" s="995"/>
      <c r="RQM4" s="995"/>
      <c r="RQN4" s="995"/>
      <c r="RQO4" s="995"/>
      <c r="RQP4" s="995"/>
      <c r="RQQ4" s="995"/>
      <c r="RQR4" s="995"/>
      <c r="RQS4" s="995"/>
      <c r="RQT4" s="995"/>
      <c r="RQU4" s="995"/>
      <c r="RQV4" s="995"/>
      <c r="RQW4" s="995"/>
      <c r="RQX4" s="995"/>
      <c r="RQY4" s="995"/>
      <c r="RQZ4" s="995"/>
      <c r="RRA4" s="995"/>
      <c r="RRB4" s="995"/>
      <c r="RRC4" s="995"/>
      <c r="RRD4" s="995"/>
      <c r="RRE4" s="995"/>
      <c r="RRF4" s="995"/>
      <c r="RRG4" s="995"/>
      <c r="RRH4" s="995"/>
      <c r="RRI4" s="995"/>
      <c r="RRJ4" s="995"/>
      <c r="RRK4" s="995"/>
      <c r="RRL4" s="995"/>
      <c r="RRM4" s="995"/>
      <c r="RRN4" s="995"/>
      <c r="RRO4" s="995"/>
      <c r="RRP4" s="995"/>
      <c r="RRQ4" s="995"/>
      <c r="RRR4" s="995"/>
      <c r="RRS4" s="995"/>
      <c r="RRT4" s="995"/>
      <c r="RRU4" s="995"/>
      <c r="RRV4" s="995"/>
      <c r="RRW4" s="995"/>
      <c r="RRX4" s="995"/>
      <c r="RRY4" s="995"/>
      <c r="RRZ4" s="995"/>
      <c r="RSA4" s="995"/>
      <c r="RSB4" s="995"/>
      <c r="RSC4" s="995"/>
      <c r="RSD4" s="995"/>
      <c r="RSE4" s="995"/>
      <c r="RSF4" s="995"/>
      <c r="RSG4" s="995"/>
      <c r="RSH4" s="995"/>
      <c r="RSI4" s="995"/>
      <c r="RSJ4" s="995"/>
      <c r="RSK4" s="995"/>
      <c r="RSL4" s="995"/>
      <c r="RSM4" s="995"/>
      <c r="RSN4" s="995"/>
      <c r="RSO4" s="995"/>
      <c r="RSP4" s="995"/>
      <c r="RSQ4" s="995"/>
      <c r="RSR4" s="995"/>
      <c r="RSS4" s="995"/>
      <c r="RST4" s="995"/>
      <c r="RSU4" s="995"/>
      <c r="RSV4" s="995"/>
      <c r="RSW4" s="995"/>
      <c r="RSX4" s="995"/>
      <c r="RSY4" s="995"/>
      <c r="RSZ4" s="995"/>
      <c r="RTA4" s="995"/>
      <c r="RTB4" s="995"/>
      <c r="RTC4" s="995"/>
      <c r="RTD4" s="995"/>
      <c r="RTE4" s="995"/>
      <c r="RTF4" s="995"/>
      <c r="RTG4" s="995"/>
      <c r="RTH4" s="995"/>
      <c r="RTI4" s="995"/>
      <c r="RTJ4" s="995"/>
      <c r="RTK4" s="995"/>
      <c r="RTL4" s="995"/>
      <c r="RTM4" s="995"/>
      <c r="RTN4" s="995"/>
      <c r="RTO4" s="995"/>
      <c r="RTP4" s="995"/>
      <c r="RTQ4" s="995"/>
      <c r="RTR4" s="995"/>
      <c r="RTS4" s="995"/>
      <c r="RTT4" s="995"/>
      <c r="RTU4" s="995"/>
      <c r="RTV4" s="995"/>
      <c r="RTW4" s="995"/>
      <c r="RTX4" s="995"/>
      <c r="RTY4" s="995"/>
      <c r="RTZ4" s="995"/>
      <c r="RUA4" s="995"/>
      <c r="RUB4" s="995"/>
      <c r="RUC4" s="995"/>
      <c r="RUD4" s="995"/>
      <c r="RUE4" s="995"/>
      <c r="RUF4" s="995"/>
      <c r="RUG4" s="995"/>
      <c r="RUH4" s="995"/>
      <c r="RUI4" s="995"/>
      <c r="RUJ4" s="995"/>
      <c r="RUK4" s="995"/>
      <c r="RUL4" s="995"/>
      <c r="RUM4" s="995"/>
      <c r="RUN4" s="995"/>
      <c r="RUO4" s="995"/>
      <c r="RUP4" s="995"/>
      <c r="RUQ4" s="995"/>
      <c r="RUR4" s="995"/>
      <c r="RUS4" s="995"/>
      <c r="RUT4" s="995"/>
      <c r="RUU4" s="995"/>
      <c r="RUV4" s="995"/>
      <c r="RUW4" s="995"/>
      <c r="RUX4" s="995"/>
      <c r="RUY4" s="995"/>
      <c r="RUZ4" s="995"/>
      <c r="RVA4" s="995"/>
      <c r="RVB4" s="995"/>
      <c r="RVC4" s="995"/>
      <c r="RVD4" s="995"/>
      <c r="RVE4" s="995"/>
      <c r="RVF4" s="995"/>
      <c r="RVG4" s="995"/>
      <c r="RVH4" s="995"/>
      <c r="RVI4" s="995"/>
      <c r="RVJ4" s="995"/>
      <c r="RVK4" s="995"/>
      <c r="RVL4" s="995"/>
      <c r="RVM4" s="995"/>
      <c r="RVN4" s="995"/>
      <c r="RVO4" s="995"/>
      <c r="RVP4" s="995"/>
      <c r="RVQ4" s="995"/>
      <c r="RVR4" s="995"/>
      <c r="RVS4" s="995"/>
      <c r="RVT4" s="995"/>
      <c r="RVU4" s="995"/>
      <c r="RVV4" s="995"/>
      <c r="RVW4" s="995"/>
      <c r="RVX4" s="995"/>
      <c r="RVY4" s="995"/>
      <c r="RVZ4" s="995"/>
      <c r="RWA4" s="995"/>
      <c r="RWB4" s="995"/>
      <c r="RWC4" s="995"/>
      <c r="RWD4" s="995"/>
      <c r="RWE4" s="995"/>
      <c r="RWF4" s="995"/>
      <c r="RWG4" s="995"/>
      <c r="RWH4" s="995"/>
      <c r="RWI4" s="995"/>
      <c r="RWJ4" s="995"/>
      <c r="RWK4" s="995"/>
      <c r="RWL4" s="995"/>
      <c r="RWM4" s="995"/>
      <c r="RWN4" s="995"/>
      <c r="RWO4" s="995"/>
      <c r="RWP4" s="995"/>
      <c r="RWQ4" s="995"/>
      <c r="RWR4" s="995"/>
      <c r="RWS4" s="995"/>
      <c r="RWT4" s="995"/>
      <c r="RWU4" s="995"/>
      <c r="RWV4" s="995"/>
      <c r="RWW4" s="995"/>
      <c r="RWX4" s="995"/>
      <c r="RWY4" s="995"/>
      <c r="RWZ4" s="995"/>
      <c r="RXA4" s="995"/>
      <c r="RXB4" s="995"/>
      <c r="RXC4" s="995"/>
      <c r="RXD4" s="995"/>
      <c r="RXE4" s="995"/>
      <c r="RXF4" s="995"/>
      <c r="RXG4" s="995"/>
      <c r="RXH4" s="995"/>
      <c r="RXI4" s="995"/>
      <c r="RXJ4" s="995"/>
      <c r="RXK4" s="995"/>
      <c r="RXL4" s="995"/>
      <c r="RXM4" s="995"/>
      <c r="RXN4" s="995"/>
      <c r="RXO4" s="995"/>
      <c r="RXP4" s="995"/>
      <c r="RXQ4" s="995"/>
      <c r="RXR4" s="995"/>
      <c r="RXS4" s="995"/>
      <c r="RXT4" s="995"/>
      <c r="RXU4" s="995"/>
      <c r="RXV4" s="995"/>
      <c r="RXW4" s="995"/>
      <c r="RXX4" s="995"/>
      <c r="RXY4" s="995"/>
      <c r="RXZ4" s="995"/>
      <c r="RYA4" s="995"/>
      <c r="RYB4" s="995"/>
      <c r="RYC4" s="995"/>
      <c r="RYD4" s="995"/>
      <c r="RYE4" s="995"/>
      <c r="RYF4" s="995"/>
      <c r="RYG4" s="995"/>
      <c r="RYH4" s="995"/>
      <c r="RYI4" s="995"/>
      <c r="RYJ4" s="995"/>
      <c r="RYK4" s="995"/>
      <c r="RYL4" s="995"/>
      <c r="RYM4" s="995"/>
      <c r="RYN4" s="995"/>
      <c r="RYO4" s="995"/>
      <c r="RYP4" s="995"/>
      <c r="RYQ4" s="995"/>
      <c r="RYR4" s="995"/>
      <c r="RYS4" s="995"/>
      <c r="RYT4" s="995"/>
      <c r="RYU4" s="995"/>
      <c r="RYV4" s="995"/>
      <c r="RYW4" s="995"/>
      <c r="RYX4" s="995"/>
      <c r="RYY4" s="995"/>
      <c r="RYZ4" s="995"/>
      <c r="RZA4" s="995"/>
      <c r="RZB4" s="995"/>
      <c r="RZC4" s="995"/>
      <c r="RZD4" s="995"/>
      <c r="RZE4" s="995"/>
      <c r="RZF4" s="995"/>
      <c r="RZG4" s="995"/>
      <c r="RZH4" s="995"/>
      <c r="RZI4" s="995"/>
      <c r="RZJ4" s="995"/>
      <c r="RZK4" s="995"/>
      <c r="RZL4" s="995"/>
      <c r="RZM4" s="995"/>
      <c r="RZN4" s="995"/>
      <c r="RZO4" s="995"/>
      <c r="RZP4" s="995"/>
      <c r="RZQ4" s="995"/>
      <c r="RZR4" s="995"/>
      <c r="RZS4" s="995"/>
      <c r="RZT4" s="995"/>
      <c r="RZU4" s="995"/>
      <c r="RZV4" s="995"/>
      <c r="RZW4" s="995"/>
      <c r="RZX4" s="995"/>
      <c r="RZY4" s="995"/>
      <c r="RZZ4" s="995"/>
      <c r="SAA4" s="995"/>
      <c r="SAB4" s="995"/>
      <c r="SAC4" s="995"/>
      <c r="SAD4" s="995"/>
      <c r="SAE4" s="995"/>
      <c r="SAF4" s="995"/>
      <c r="SAG4" s="995"/>
      <c r="SAH4" s="995"/>
      <c r="SAI4" s="995"/>
      <c r="SAJ4" s="995"/>
      <c r="SAK4" s="995"/>
      <c r="SAL4" s="995"/>
      <c r="SAM4" s="995"/>
      <c r="SAN4" s="995"/>
      <c r="SAO4" s="995"/>
      <c r="SAP4" s="995"/>
      <c r="SAQ4" s="995"/>
      <c r="SAR4" s="995"/>
      <c r="SAS4" s="995"/>
      <c r="SAT4" s="995"/>
      <c r="SAU4" s="995"/>
      <c r="SAV4" s="995"/>
      <c r="SAW4" s="995"/>
      <c r="SAX4" s="995"/>
      <c r="SAY4" s="995"/>
      <c r="SAZ4" s="995"/>
      <c r="SBA4" s="995"/>
      <c r="SBB4" s="995"/>
      <c r="SBC4" s="995"/>
      <c r="SBD4" s="995"/>
      <c r="SBE4" s="995"/>
      <c r="SBF4" s="995"/>
      <c r="SBG4" s="995"/>
      <c r="SBH4" s="995"/>
      <c r="SBI4" s="995"/>
      <c r="SBJ4" s="995"/>
      <c r="SBK4" s="995"/>
      <c r="SBL4" s="995"/>
      <c r="SBM4" s="995"/>
      <c r="SBN4" s="995"/>
      <c r="SBO4" s="995"/>
      <c r="SBP4" s="995"/>
      <c r="SBQ4" s="995"/>
      <c r="SBR4" s="995"/>
      <c r="SBS4" s="995"/>
      <c r="SBT4" s="995"/>
      <c r="SBU4" s="995"/>
      <c r="SBV4" s="995"/>
      <c r="SBW4" s="995"/>
      <c r="SBX4" s="995"/>
      <c r="SBY4" s="995"/>
      <c r="SBZ4" s="995"/>
      <c r="SCA4" s="995"/>
      <c r="SCB4" s="995"/>
      <c r="SCC4" s="995"/>
      <c r="SCD4" s="995"/>
      <c r="SCE4" s="995"/>
      <c r="SCF4" s="995"/>
      <c r="SCG4" s="995"/>
      <c r="SCH4" s="995"/>
      <c r="SCI4" s="995"/>
      <c r="SCJ4" s="995"/>
      <c r="SCK4" s="995"/>
      <c r="SCL4" s="995"/>
      <c r="SCM4" s="995"/>
      <c r="SCN4" s="995"/>
      <c r="SCO4" s="995"/>
      <c r="SCP4" s="995"/>
      <c r="SCQ4" s="995"/>
      <c r="SCR4" s="995"/>
      <c r="SCS4" s="995"/>
      <c r="SCT4" s="995"/>
      <c r="SCU4" s="995"/>
      <c r="SCV4" s="995"/>
      <c r="SCW4" s="995"/>
      <c r="SCX4" s="995"/>
      <c r="SCY4" s="995"/>
      <c r="SCZ4" s="995"/>
      <c r="SDA4" s="995"/>
      <c r="SDB4" s="995"/>
      <c r="SDC4" s="995"/>
      <c r="SDD4" s="995"/>
      <c r="SDE4" s="995"/>
      <c r="SDF4" s="995"/>
      <c r="SDG4" s="995"/>
      <c r="SDH4" s="995"/>
      <c r="SDI4" s="995"/>
      <c r="SDJ4" s="995"/>
      <c r="SDK4" s="995"/>
      <c r="SDL4" s="995"/>
      <c r="SDM4" s="995"/>
      <c r="SDN4" s="995"/>
      <c r="SDO4" s="995"/>
      <c r="SDP4" s="995"/>
      <c r="SDQ4" s="995"/>
      <c r="SDR4" s="995"/>
      <c r="SDS4" s="995"/>
      <c r="SDT4" s="995"/>
      <c r="SDU4" s="995"/>
      <c r="SDV4" s="995"/>
      <c r="SDW4" s="995"/>
      <c r="SDX4" s="995"/>
      <c r="SDY4" s="995"/>
      <c r="SDZ4" s="995"/>
      <c r="SEA4" s="995"/>
      <c r="SEB4" s="995"/>
      <c r="SEC4" s="995"/>
      <c r="SED4" s="995"/>
      <c r="SEE4" s="995"/>
      <c r="SEF4" s="995"/>
      <c r="SEG4" s="995"/>
      <c r="SEH4" s="995"/>
      <c r="SEI4" s="995"/>
      <c r="SEJ4" s="995"/>
      <c r="SEK4" s="995"/>
      <c r="SEL4" s="995"/>
      <c r="SEM4" s="995"/>
      <c r="SEN4" s="995"/>
      <c r="SEO4" s="995"/>
      <c r="SEP4" s="995"/>
      <c r="SEQ4" s="995"/>
      <c r="SER4" s="995"/>
      <c r="SES4" s="995"/>
      <c r="SET4" s="995"/>
      <c r="SEU4" s="995"/>
      <c r="SEV4" s="995"/>
      <c r="SEW4" s="995"/>
      <c r="SEX4" s="995"/>
      <c r="SEY4" s="995"/>
      <c r="SEZ4" s="995"/>
      <c r="SFA4" s="995"/>
      <c r="SFB4" s="995"/>
      <c r="SFC4" s="995"/>
      <c r="SFD4" s="995"/>
      <c r="SFE4" s="995"/>
      <c r="SFF4" s="995"/>
      <c r="SFG4" s="995"/>
      <c r="SFH4" s="995"/>
      <c r="SFI4" s="995"/>
      <c r="SFJ4" s="995"/>
      <c r="SFK4" s="995"/>
      <c r="SFL4" s="995"/>
      <c r="SFM4" s="995"/>
      <c r="SFN4" s="995"/>
      <c r="SFO4" s="995"/>
      <c r="SFP4" s="995"/>
      <c r="SFQ4" s="995"/>
      <c r="SFR4" s="995"/>
      <c r="SFS4" s="995"/>
      <c r="SFT4" s="995"/>
      <c r="SFU4" s="995"/>
      <c r="SFV4" s="995"/>
      <c r="SFW4" s="995"/>
      <c r="SFX4" s="995"/>
      <c r="SFY4" s="995"/>
      <c r="SFZ4" s="995"/>
      <c r="SGA4" s="995"/>
      <c r="SGB4" s="995"/>
      <c r="SGC4" s="995"/>
      <c r="SGD4" s="995"/>
      <c r="SGE4" s="995"/>
      <c r="SGF4" s="995"/>
      <c r="SGG4" s="995"/>
      <c r="SGH4" s="995"/>
      <c r="SGI4" s="995"/>
      <c r="SGJ4" s="995"/>
      <c r="SGK4" s="995"/>
      <c r="SGL4" s="995"/>
      <c r="SGM4" s="995"/>
      <c r="SGN4" s="995"/>
      <c r="SGO4" s="995"/>
      <c r="SGP4" s="995"/>
      <c r="SGQ4" s="995"/>
      <c r="SGR4" s="995"/>
      <c r="SGS4" s="995"/>
      <c r="SGT4" s="995"/>
      <c r="SGU4" s="995"/>
      <c r="SGV4" s="995"/>
      <c r="SGW4" s="995"/>
      <c r="SGX4" s="995"/>
      <c r="SGY4" s="995"/>
      <c r="SGZ4" s="995"/>
      <c r="SHA4" s="995"/>
      <c r="SHB4" s="995"/>
      <c r="SHC4" s="995"/>
      <c r="SHD4" s="995"/>
      <c r="SHE4" s="995"/>
      <c r="SHF4" s="995"/>
      <c r="SHG4" s="995"/>
      <c r="SHH4" s="995"/>
      <c r="SHI4" s="995"/>
      <c r="SHJ4" s="995"/>
      <c r="SHK4" s="995"/>
      <c r="SHL4" s="995"/>
      <c r="SHM4" s="995"/>
      <c r="SHN4" s="995"/>
      <c r="SHO4" s="995"/>
      <c r="SHP4" s="995"/>
      <c r="SHQ4" s="995"/>
      <c r="SHR4" s="995"/>
      <c r="SHS4" s="995"/>
      <c r="SHT4" s="995"/>
      <c r="SHU4" s="995"/>
      <c r="SHV4" s="995"/>
      <c r="SHW4" s="995"/>
      <c r="SHX4" s="995"/>
      <c r="SHY4" s="995"/>
      <c r="SHZ4" s="995"/>
      <c r="SIA4" s="995"/>
      <c r="SIB4" s="995"/>
      <c r="SIC4" s="995"/>
      <c r="SID4" s="995"/>
      <c r="SIE4" s="995"/>
      <c r="SIF4" s="995"/>
      <c r="SIG4" s="995"/>
      <c r="SIH4" s="995"/>
      <c r="SII4" s="995"/>
      <c r="SIJ4" s="995"/>
      <c r="SIK4" s="995"/>
      <c r="SIL4" s="995"/>
      <c r="SIM4" s="995"/>
      <c r="SIN4" s="995"/>
      <c r="SIO4" s="995"/>
      <c r="SIP4" s="995"/>
      <c r="SIQ4" s="995"/>
      <c r="SIR4" s="995"/>
      <c r="SIS4" s="995"/>
      <c r="SIT4" s="995"/>
      <c r="SIU4" s="995"/>
      <c r="SIV4" s="995"/>
      <c r="SIW4" s="995"/>
      <c r="SIX4" s="995"/>
      <c r="SIY4" s="995"/>
      <c r="SIZ4" s="995"/>
      <c r="SJA4" s="995"/>
      <c r="SJB4" s="995"/>
      <c r="SJC4" s="995"/>
      <c r="SJD4" s="995"/>
      <c r="SJE4" s="995"/>
      <c r="SJF4" s="995"/>
      <c r="SJG4" s="995"/>
      <c r="SJH4" s="995"/>
      <c r="SJI4" s="995"/>
      <c r="SJJ4" s="995"/>
      <c r="SJK4" s="995"/>
      <c r="SJL4" s="995"/>
      <c r="SJM4" s="995"/>
      <c r="SJN4" s="995"/>
      <c r="SJO4" s="995"/>
      <c r="SJP4" s="995"/>
      <c r="SJQ4" s="995"/>
      <c r="SJR4" s="995"/>
      <c r="SJS4" s="995"/>
      <c r="SJT4" s="995"/>
      <c r="SJU4" s="995"/>
      <c r="SJV4" s="995"/>
      <c r="SJW4" s="995"/>
      <c r="SJX4" s="995"/>
      <c r="SJY4" s="995"/>
      <c r="SJZ4" s="995"/>
      <c r="SKA4" s="995"/>
      <c r="SKB4" s="995"/>
      <c r="SKC4" s="995"/>
      <c r="SKD4" s="995"/>
      <c r="SKE4" s="995"/>
      <c r="SKF4" s="995"/>
      <c r="SKG4" s="995"/>
      <c r="SKH4" s="995"/>
      <c r="SKI4" s="995"/>
      <c r="SKJ4" s="995"/>
      <c r="SKK4" s="995"/>
      <c r="SKL4" s="995"/>
      <c r="SKM4" s="995"/>
      <c r="SKN4" s="995"/>
      <c r="SKO4" s="995"/>
      <c r="SKP4" s="995"/>
      <c r="SKQ4" s="995"/>
      <c r="SKR4" s="995"/>
      <c r="SKS4" s="995"/>
      <c r="SKT4" s="995"/>
      <c r="SKU4" s="995"/>
      <c r="SKV4" s="995"/>
      <c r="SKW4" s="995"/>
      <c r="SKX4" s="995"/>
      <c r="SKY4" s="995"/>
      <c r="SKZ4" s="995"/>
      <c r="SLA4" s="995"/>
      <c r="SLB4" s="995"/>
      <c r="SLC4" s="995"/>
      <c r="SLD4" s="995"/>
      <c r="SLE4" s="995"/>
      <c r="SLF4" s="995"/>
      <c r="SLG4" s="995"/>
      <c r="SLH4" s="995"/>
      <c r="SLI4" s="995"/>
      <c r="SLJ4" s="995"/>
      <c r="SLK4" s="995"/>
      <c r="SLL4" s="995"/>
      <c r="SLM4" s="995"/>
      <c r="SLN4" s="995"/>
      <c r="SLO4" s="995"/>
      <c r="SLP4" s="995"/>
      <c r="SLQ4" s="995"/>
      <c r="SLR4" s="995"/>
      <c r="SLS4" s="995"/>
      <c r="SLT4" s="995"/>
      <c r="SLU4" s="995"/>
      <c r="SLV4" s="995"/>
      <c r="SLW4" s="995"/>
      <c r="SLX4" s="995"/>
      <c r="SLY4" s="995"/>
      <c r="SLZ4" s="995"/>
      <c r="SMA4" s="995"/>
      <c r="SMB4" s="995"/>
      <c r="SMC4" s="995"/>
      <c r="SMD4" s="995"/>
      <c r="SME4" s="995"/>
      <c r="SMF4" s="995"/>
      <c r="SMG4" s="995"/>
      <c r="SMH4" s="995"/>
      <c r="SMI4" s="995"/>
      <c r="SMJ4" s="995"/>
      <c r="SMK4" s="995"/>
      <c r="SML4" s="995"/>
      <c r="SMM4" s="995"/>
      <c r="SMN4" s="995"/>
      <c r="SMO4" s="995"/>
      <c r="SMP4" s="995"/>
      <c r="SMQ4" s="995"/>
      <c r="SMR4" s="995"/>
      <c r="SMS4" s="995"/>
      <c r="SMT4" s="995"/>
      <c r="SMU4" s="995"/>
      <c r="SMV4" s="995"/>
      <c r="SMW4" s="995"/>
      <c r="SMX4" s="995"/>
      <c r="SMY4" s="995"/>
      <c r="SMZ4" s="995"/>
      <c r="SNA4" s="995"/>
      <c r="SNB4" s="995"/>
      <c r="SNC4" s="995"/>
      <c r="SND4" s="995"/>
      <c r="SNE4" s="995"/>
      <c r="SNF4" s="995"/>
      <c r="SNG4" s="995"/>
      <c r="SNH4" s="995"/>
      <c r="SNI4" s="995"/>
      <c r="SNJ4" s="995"/>
      <c r="SNK4" s="995"/>
      <c r="SNL4" s="995"/>
      <c r="SNM4" s="995"/>
      <c r="SNN4" s="995"/>
      <c r="SNO4" s="995"/>
      <c r="SNP4" s="995"/>
      <c r="SNQ4" s="995"/>
      <c r="SNR4" s="995"/>
      <c r="SNS4" s="995"/>
      <c r="SNT4" s="995"/>
      <c r="SNU4" s="995"/>
      <c r="SNV4" s="995"/>
      <c r="SNW4" s="995"/>
      <c r="SNX4" s="995"/>
      <c r="SNY4" s="995"/>
      <c r="SNZ4" s="995"/>
      <c r="SOA4" s="995"/>
      <c r="SOB4" s="995"/>
      <c r="SOC4" s="995"/>
      <c r="SOD4" s="995"/>
      <c r="SOE4" s="995"/>
      <c r="SOF4" s="995"/>
      <c r="SOG4" s="995"/>
      <c r="SOH4" s="995"/>
      <c r="SOI4" s="995"/>
      <c r="SOJ4" s="995"/>
      <c r="SOK4" s="995"/>
      <c r="SOL4" s="995"/>
      <c r="SOM4" s="995"/>
      <c r="SON4" s="995"/>
      <c r="SOO4" s="995"/>
      <c r="SOP4" s="995"/>
      <c r="SOQ4" s="995"/>
      <c r="SOR4" s="995"/>
      <c r="SOS4" s="995"/>
      <c r="SOT4" s="995"/>
      <c r="SOU4" s="995"/>
      <c r="SOV4" s="995"/>
      <c r="SOW4" s="995"/>
      <c r="SOX4" s="995"/>
      <c r="SOY4" s="995"/>
      <c r="SOZ4" s="995"/>
      <c r="SPA4" s="995"/>
      <c r="SPB4" s="995"/>
      <c r="SPC4" s="995"/>
      <c r="SPD4" s="995"/>
      <c r="SPE4" s="995"/>
      <c r="SPF4" s="995"/>
      <c r="SPG4" s="995"/>
      <c r="SPH4" s="995"/>
      <c r="SPI4" s="995"/>
      <c r="SPJ4" s="995"/>
      <c r="SPK4" s="995"/>
      <c r="SPL4" s="995"/>
      <c r="SPM4" s="995"/>
      <c r="SPN4" s="995"/>
      <c r="SPO4" s="995"/>
      <c r="SPP4" s="995"/>
      <c r="SPQ4" s="995"/>
      <c r="SPR4" s="995"/>
      <c r="SPS4" s="995"/>
      <c r="SPT4" s="995"/>
      <c r="SPU4" s="995"/>
      <c r="SPV4" s="995"/>
      <c r="SPW4" s="995"/>
      <c r="SPX4" s="995"/>
      <c r="SPY4" s="995"/>
      <c r="SPZ4" s="995"/>
      <c r="SQA4" s="995"/>
      <c r="SQB4" s="995"/>
      <c r="SQC4" s="995"/>
      <c r="SQD4" s="995"/>
      <c r="SQE4" s="995"/>
      <c r="SQF4" s="995"/>
      <c r="SQG4" s="995"/>
      <c r="SQH4" s="995"/>
      <c r="SQI4" s="995"/>
      <c r="SQJ4" s="995"/>
      <c r="SQK4" s="995"/>
      <c r="SQL4" s="995"/>
      <c r="SQM4" s="995"/>
      <c r="SQN4" s="995"/>
      <c r="SQO4" s="995"/>
      <c r="SQP4" s="995"/>
      <c r="SQQ4" s="995"/>
      <c r="SQR4" s="995"/>
      <c r="SQS4" s="995"/>
      <c r="SQT4" s="995"/>
      <c r="SQU4" s="995"/>
      <c r="SQV4" s="995"/>
      <c r="SQW4" s="995"/>
      <c r="SQX4" s="995"/>
      <c r="SQY4" s="995"/>
      <c r="SQZ4" s="995"/>
      <c r="SRA4" s="995"/>
      <c r="SRB4" s="995"/>
      <c r="SRC4" s="995"/>
      <c r="SRD4" s="995"/>
      <c r="SRE4" s="995"/>
      <c r="SRF4" s="995"/>
      <c r="SRG4" s="995"/>
      <c r="SRH4" s="995"/>
      <c r="SRI4" s="995"/>
      <c r="SRJ4" s="995"/>
      <c r="SRK4" s="995"/>
      <c r="SRL4" s="995"/>
      <c r="SRM4" s="995"/>
      <c r="SRN4" s="995"/>
      <c r="SRO4" s="995"/>
      <c r="SRP4" s="995"/>
      <c r="SRQ4" s="995"/>
      <c r="SRR4" s="995"/>
      <c r="SRS4" s="995"/>
      <c r="SRT4" s="995"/>
      <c r="SRU4" s="995"/>
      <c r="SRV4" s="995"/>
      <c r="SRW4" s="995"/>
      <c r="SRX4" s="995"/>
      <c r="SRY4" s="995"/>
      <c r="SRZ4" s="995"/>
      <c r="SSA4" s="995"/>
      <c r="SSB4" s="995"/>
      <c r="SSC4" s="995"/>
      <c r="SSD4" s="995"/>
      <c r="SSE4" s="995"/>
      <c r="SSF4" s="995"/>
      <c r="SSG4" s="995"/>
      <c r="SSH4" s="995"/>
      <c r="SSI4" s="995"/>
      <c r="SSJ4" s="995"/>
      <c r="SSK4" s="995"/>
      <c r="SSL4" s="995"/>
      <c r="SSM4" s="995"/>
      <c r="SSN4" s="995"/>
      <c r="SSO4" s="995"/>
      <c r="SSP4" s="995"/>
      <c r="SSQ4" s="995"/>
      <c r="SSR4" s="995"/>
      <c r="SSS4" s="995"/>
      <c r="SST4" s="995"/>
      <c r="SSU4" s="995"/>
      <c r="SSV4" s="995"/>
      <c r="SSW4" s="995"/>
      <c r="SSX4" s="995"/>
      <c r="SSY4" s="995"/>
      <c r="SSZ4" s="995"/>
      <c r="STA4" s="995"/>
      <c r="STB4" s="995"/>
      <c r="STC4" s="995"/>
      <c r="STD4" s="995"/>
      <c r="STE4" s="995"/>
      <c r="STF4" s="995"/>
      <c r="STG4" s="995"/>
      <c r="STH4" s="995"/>
      <c r="STI4" s="995"/>
      <c r="STJ4" s="995"/>
      <c r="STK4" s="995"/>
      <c r="STL4" s="995"/>
      <c r="STM4" s="995"/>
      <c r="STN4" s="995"/>
      <c r="STO4" s="995"/>
      <c r="STP4" s="995"/>
      <c r="STQ4" s="995"/>
      <c r="STR4" s="995"/>
      <c r="STS4" s="995"/>
      <c r="STT4" s="995"/>
      <c r="STU4" s="995"/>
      <c r="STV4" s="995"/>
      <c r="STW4" s="995"/>
      <c r="STX4" s="995"/>
      <c r="STY4" s="995"/>
      <c r="STZ4" s="995"/>
      <c r="SUA4" s="995"/>
      <c r="SUB4" s="995"/>
      <c r="SUC4" s="995"/>
      <c r="SUD4" s="995"/>
      <c r="SUE4" s="995"/>
      <c r="SUF4" s="995"/>
      <c r="SUG4" s="995"/>
      <c r="SUH4" s="995"/>
      <c r="SUI4" s="995"/>
      <c r="SUJ4" s="995"/>
      <c r="SUK4" s="995"/>
      <c r="SUL4" s="995"/>
      <c r="SUM4" s="995"/>
      <c r="SUN4" s="995"/>
      <c r="SUO4" s="995"/>
      <c r="SUP4" s="995"/>
      <c r="SUQ4" s="995"/>
      <c r="SUR4" s="995"/>
      <c r="SUS4" s="995"/>
      <c r="SUT4" s="995"/>
      <c r="SUU4" s="995"/>
      <c r="SUV4" s="995"/>
      <c r="SUW4" s="995"/>
      <c r="SUX4" s="995"/>
      <c r="SUY4" s="995"/>
      <c r="SUZ4" s="995"/>
      <c r="SVA4" s="995"/>
      <c r="SVB4" s="995"/>
      <c r="SVC4" s="995"/>
      <c r="SVD4" s="995"/>
      <c r="SVE4" s="995"/>
      <c r="SVF4" s="995"/>
      <c r="SVG4" s="995"/>
      <c r="SVH4" s="995"/>
      <c r="SVI4" s="995"/>
      <c r="SVJ4" s="995"/>
      <c r="SVK4" s="995"/>
      <c r="SVL4" s="995"/>
      <c r="SVM4" s="995"/>
      <c r="SVN4" s="995"/>
      <c r="SVO4" s="995"/>
      <c r="SVP4" s="995"/>
      <c r="SVQ4" s="995"/>
      <c r="SVR4" s="995"/>
      <c r="SVS4" s="995"/>
      <c r="SVT4" s="995"/>
      <c r="SVU4" s="995"/>
      <c r="SVV4" s="995"/>
      <c r="SVW4" s="995"/>
      <c r="SVX4" s="995"/>
      <c r="SVY4" s="995"/>
      <c r="SVZ4" s="995"/>
      <c r="SWA4" s="995"/>
      <c r="SWB4" s="995"/>
      <c r="SWC4" s="995"/>
      <c r="SWD4" s="995"/>
      <c r="SWE4" s="995"/>
      <c r="SWF4" s="995"/>
      <c r="SWG4" s="995"/>
      <c r="SWH4" s="995"/>
      <c r="SWI4" s="995"/>
      <c r="SWJ4" s="995"/>
      <c r="SWK4" s="995"/>
      <c r="SWL4" s="995"/>
      <c r="SWM4" s="995"/>
      <c r="SWN4" s="995"/>
      <c r="SWO4" s="995"/>
      <c r="SWP4" s="995"/>
      <c r="SWQ4" s="995"/>
      <c r="SWR4" s="995"/>
      <c r="SWS4" s="995"/>
      <c r="SWT4" s="995"/>
      <c r="SWU4" s="995"/>
      <c r="SWV4" s="995"/>
      <c r="SWW4" s="995"/>
      <c r="SWX4" s="995"/>
      <c r="SWY4" s="995"/>
      <c r="SWZ4" s="995"/>
      <c r="SXA4" s="995"/>
      <c r="SXB4" s="995"/>
      <c r="SXC4" s="995"/>
      <c r="SXD4" s="995"/>
      <c r="SXE4" s="995"/>
      <c r="SXF4" s="995"/>
      <c r="SXG4" s="995"/>
      <c r="SXH4" s="995"/>
      <c r="SXI4" s="995"/>
      <c r="SXJ4" s="995"/>
      <c r="SXK4" s="995"/>
      <c r="SXL4" s="995"/>
      <c r="SXM4" s="995"/>
      <c r="SXN4" s="995"/>
      <c r="SXO4" s="995"/>
      <c r="SXP4" s="995"/>
      <c r="SXQ4" s="995"/>
      <c r="SXR4" s="995"/>
      <c r="SXS4" s="995"/>
      <c r="SXT4" s="995"/>
      <c r="SXU4" s="995"/>
      <c r="SXV4" s="995"/>
      <c r="SXW4" s="995"/>
      <c r="SXX4" s="995"/>
      <c r="SXY4" s="995"/>
      <c r="SXZ4" s="995"/>
      <c r="SYA4" s="995"/>
      <c r="SYB4" s="995"/>
      <c r="SYC4" s="995"/>
      <c r="SYD4" s="995"/>
      <c r="SYE4" s="995"/>
      <c r="SYF4" s="995"/>
      <c r="SYG4" s="995"/>
      <c r="SYH4" s="995"/>
      <c r="SYI4" s="995"/>
      <c r="SYJ4" s="995"/>
      <c r="SYK4" s="995"/>
      <c r="SYL4" s="995"/>
      <c r="SYM4" s="995"/>
      <c r="SYN4" s="995"/>
      <c r="SYO4" s="995"/>
      <c r="SYP4" s="995"/>
      <c r="SYQ4" s="995"/>
      <c r="SYR4" s="995"/>
      <c r="SYS4" s="995"/>
      <c r="SYT4" s="995"/>
      <c r="SYU4" s="995"/>
      <c r="SYV4" s="995"/>
      <c r="SYW4" s="995"/>
      <c r="SYX4" s="995"/>
      <c r="SYY4" s="995"/>
      <c r="SYZ4" s="995"/>
      <c r="SZA4" s="995"/>
      <c r="SZB4" s="995"/>
      <c r="SZC4" s="995"/>
      <c r="SZD4" s="995"/>
      <c r="SZE4" s="995"/>
      <c r="SZF4" s="995"/>
      <c r="SZG4" s="995"/>
      <c r="SZH4" s="995"/>
      <c r="SZI4" s="995"/>
      <c r="SZJ4" s="995"/>
      <c r="SZK4" s="995"/>
      <c r="SZL4" s="995"/>
      <c r="SZM4" s="995"/>
      <c r="SZN4" s="995"/>
      <c r="SZO4" s="995"/>
      <c r="SZP4" s="995"/>
      <c r="SZQ4" s="995"/>
      <c r="SZR4" s="995"/>
      <c r="SZS4" s="995"/>
      <c r="SZT4" s="995"/>
      <c r="SZU4" s="995"/>
      <c r="SZV4" s="995"/>
      <c r="SZW4" s="995"/>
      <c r="SZX4" s="995"/>
      <c r="SZY4" s="995"/>
      <c r="SZZ4" s="995"/>
      <c r="TAA4" s="995"/>
      <c r="TAB4" s="995"/>
      <c r="TAC4" s="995"/>
      <c r="TAD4" s="995"/>
      <c r="TAE4" s="995"/>
      <c r="TAF4" s="995"/>
      <c r="TAG4" s="995"/>
      <c r="TAH4" s="995"/>
      <c r="TAI4" s="995"/>
      <c r="TAJ4" s="995"/>
      <c r="TAK4" s="995"/>
      <c r="TAL4" s="995"/>
      <c r="TAM4" s="995"/>
      <c r="TAN4" s="995"/>
      <c r="TAO4" s="995"/>
      <c r="TAP4" s="995"/>
      <c r="TAQ4" s="995"/>
      <c r="TAR4" s="995"/>
      <c r="TAS4" s="995"/>
      <c r="TAT4" s="995"/>
      <c r="TAU4" s="995"/>
      <c r="TAV4" s="995"/>
      <c r="TAW4" s="995"/>
      <c r="TAX4" s="995"/>
      <c r="TAY4" s="995"/>
      <c r="TAZ4" s="995"/>
      <c r="TBA4" s="995"/>
      <c r="TBB4" s="995"/>
      <c r="TBC4" s="995"/>
      <c r="TBD4" s="995"/>
      <c r="TBE4" s="995"/>
      <c r="TBF4" s="995"/>
      <c r="TBG4" s="995"/>
      <c r="TBH4" s="995"/>
      <c r="TBI4" s="995"/>
      <c r="TBJ4" s="995"/>
      <c r="TBK4" s="995"/>
      <c r="TBL4" s="995"/>
      <c r="TBM4" s="995"/>
      <c r="TBN4" s="995"/>
      <c r="TBO4" s="995"/>
      <c r="TBP4" s="995"/>
      <c r="TBQ4" s="995"/>
      <c r="TBR4" s="995"/>
      <c r="TBS4" s="995"/>
      <c r="TBT4" s="995"/>
      <c r="TBU4" s="995"/>
      <c r="TBV4" s="995"/>
      <c r="TBW4" s="995"/>
      <c r="TBX4" s="995"/>
      <c r="TBY4" s="995"/>
      <c r="TBZ4" s="995"/>
      <c r="TCA4" s="995"/>
      <c r="TCB4" s="995"/>
      <c r="TCC4" s="995"/>
      <c r="TCD4" s="995"/>
      <c r="TCE4" s="995"/>
      <c r="TCF4" s="995"/>
      <c r="TCG4" s="995"/>
      <c r="TCH4" s="995"/>
      <c r="TCI4" s="995"/>
      <c r="TCJ4" s="995"/>
      <c r="TCK4" s="995"/>
      <c r="TCL4" s="995"/>
      <c r="TCM4" s="995"/>
      <c r="TCN4" s="995"/>
      <c r="TCO4" s="995"/>
      <c r="TCP4" s="995"/>
      <c r="TCQ4" s="995"/>
      <c r="TCR4" s="995"/>
      <c r="TCS4" s="995"/>
      <c r="TCT4" s="995"/>
      <c r="TCU4" s="995"/>
      <c r="TCV4" s="995"/>
      <c r="TCW4" s="995"/>
      <c r="TCX4" s="995"/>
      <c r="TCY4" s="995"/>
      <c r="TCZ4" s="995"/>
      <c r="TDA4" s="995"/>
      <c r="TDB4" s="995"/>
      <c r="TDC4" s="995"/>
      <c r="TDD4" s="995"/>
      <c r="TDE4" s="995"/>
      <c r="TDF4" s="995"/>
      <c r="TDG4" s="995"/>
      <c r="TDH4" s="995"/>
      <c r="TDI4" s="995"/>
      <c r="TDJ4" s="995"/>
      <c r="TDK4" s="995"/>
      <c r="TDL4" s="995"/>
      <c r="TDM4" s="995"/>
      <c r="TDN4" s="995"/>
      <c r="TDO4" s="995"/>
      <c r="TDP4" s="995"/>
      <c r="TDQ4" s="995"/>
      <c r="TDR4" s="995"/>
      <c r="TDS4" s="995"/>
      <c r="TDT4" s="995"/>
      <c r="TDU4" s="995"/>
      <c r="TDV4" s="995"/>
      <c r="TDW4" s="995"/>
      <c r="TDX4" s="995"/>
      <c r="TDY4" s="995"/>
      <c r="TDZ4" s="995"/>
      <c r="TEA4" s="995"/>
      <c r="TEB4" s="995"/>
      <c r="TEC4" s="995"/>
      <c r="TED4" s="995"/>
      <c r="TEE4" s="995"/>
      <c r="TEF4" s="995"/>
      <c r="TEG4" s="995"/>
      <c r="TEH4" s="995"/>
      <c r="TEI4" s="995"/>
      <c r="TEJ4" s="995"/>
      <c r="TEK4" s="995"/>
      <c r="TEL4" s="995"/>
      <c r="TEM4" s="995"/>
      <c r="TEN4" s="995"/>
      <c r="TEO4" s="995"/>
      <c r="TEP4" s="995"/>
      <c r="TEQ4" s="995"/>
      <c r="TER4" s="995"/>
      <c r="TES4" s="995"/>
      <c r="TET4" s="995"/>
      <c r="TEU4" s="995"/>
      <c r="TEV4" s="995"/>
      <c r="TEW4" s="995"/>
      <c r="TEX4" s="995"/>
      <c r="TEY4" s="995"/>
      <c r="TEZ4" s="995"/>
      <c r="TFA4" s="995"/>
      <c r="TFB4" s="995"/>
      <c r="TFC4" s="995"/>
      <c r="TFD4" s="995"/>
      <c r="TFE4" s="995"/>
      <c r="TFF4" s="995"/>
      <c r="TFG4" s="995"/>
      <c r="TFH4" s="995"/>
      <c r="TFI4" s="995"/>
      <c r="TFJ4" s="995"/>
      <c r="TFK4" s="995"/>
      <c r="TFL4" s="995"/>
      <c r="TFM4" s="995"/>
      <c r="TFN4" s="995"/>
      <c r="TFO4" s="995"/>
      <c r="TFP4" s="995"/>
      <c r="TFQ4" s="995"/>
      <c r="TFR4" s="995"/>
      <c r="TFS4" s="995"/>
      <c r="TFT4" s="995"/>
      <c r="TFU4" s="995"/>
      <c r="TFV4" s="995"/>
      <c r="TFW4" s="995"/>
      <c r="TFX4" s="995"/>
      <c r="TFY4" s="995"/>
      <c r="TFZ4" s="995"/>
      <c r="TGA4" s="995"/>
      <c r="TGB4" s="995"/>
      <c r="TGC4" s="995"/>
      <c r="TGD4" s="995"/>
      <c r="TGE4" s="995"/>
      <c r="TGF4" s="995"/>
      <c r="TGG4" s="995"/>
      <c r="TGH4" s="995"/>
      <c r="TGI4" s="995"/>
      <c r="TGJ4" s="995"/>
      <c r="TGK4" s="995"/>
      <c r="TGL4" s="995"/>
      <c r="TGM4" s="995"/>
      <c r="TGN4" s="995"/>
      <c r="TGO4" s="995"/>
      <c r="TGP4" s="995"/>
      <c r="TGQ4" s="995"/>
      <c r="TGR4" s="995"/>
      <c r="TGS4" s="995"/>
      <c r="TGT4" s="995"/>
      <c r="TGU4" s="995"/>
      <c r="TGV4" s="995"/>
      <c r="TGW4" s="995"/>
      <c r="TGX4" s="995"/>
      <c r="TGY4" s="995"/>
      <c r="TGZ4" s="995"/>
      <c r="THA4" s="995"/>
      <c r="THB4" s="995"/>
      <c r="THC4" s="995"/>
      <c r="THD4" s="995"/>
      <c r="THE4" s="995"/>
      <c r="THF4" s="995"/>
      <c r="THG4" s="995"/>
      <c r="THH4" s="995"/>
      <c r="THI4" s="995"/>
      <c r="THJ4" s="995"/>
      <c r="THK4" s="995"/>
      <c r="THL4" s="995"/>
      <c r="THM4" s="995"/>
      <c r="THN4" s="995"/>
      <c r="THO4" s="995"/>
      <c r="THP4" s="995"/>
      <c r="THQ4" s="995"/>
      <c r="THR4" s="995"/>
      <c r="THS4" s="995"/>
      <c r="THT4" s="995"/>
      <c r="THU4" s="995"/>
      <c r="THV4" s="995"/>
      <c r="THW4" s="995"/>
      <c r="THX4" s="995"/>
      <c r="THY4" s="995"/>
      <c r="THZ4" s="995"/>
      <c r="TIA4" s="995"/>
      <c r="TIB4" s="995"/>
      <c r="TIC4" s="995"/>
      <c r="TID4" s="995"/>
      <c r="TIE4" s="995"/>
      <c r="TIF4" s="995"/>
      <c r="TIG4" s="995"/>
      <c r="TIH4" s="995"/>
      <c r="TII4" s="995"/>
      <c r="TIJ4" s="995"/>
      <c r="TIK4" s="995"/>
      <c r="TIL4" s="995"/>
      <c r="TIM4" s="995"/>
      <c r="TIN4" s="995"/>
      <c r="TIO4" s="995"/>
      <c r="TIP4" s="995"/>
      <c r="TIQ4" s="995"/>
      <c r="TIR4" s="995"/>
      <c r="TIS4" s="995"/>
      <c r="TIT4" s="995"/>
      <c r="TIU4" s="995"/>
      <c r="TIV4" s="995"/>
      <c r="TIW4" s="995"/>
      <c r="TIX4" s="995"/>
      <c r="TIY4" s="995"/>
      <c r="TIZ4" s="995"/>
      <c r="TJA4" s="995"/>
      <c r="TJB4" s="995"/>
      <c r="TJC4" s="995"/>
      <c r="TJD4" s="995"/>
      <c r="TJE4" s="995"/>
      <c r="TJF4" s="995"/>
      <c r="TJG4" s="995"/>
      <c r="TJH4" s="995"/>
      <c r="TJI4" s="995"/>
      <c r="TJJ4" s="995"/>
      <c r="TJK4" s="995"/>
      <c r="TJL4" s="995"/>
      <c r="TJM4" s="995"/>
      <c r="TJN4" s="995"/>
      <c r="TJO4" s="995"/>
      <c r="TJP4" s="995"/>
      <c r="TJQ4" s="995"/>
      <c r="TJR4" s="995"/>
      <c r="TJS4" s="995"/>
      <c r="TJT4" s="995"/>
      <c r="TJU4" s="995"/>
      <c r="TJV4" s="995"/>
      <c r="TJW4" s="995"/>
      <c r="TJX4" s="995"/>
      <c r="TJY4" s="995"/>
      <c r="TJZ4" s="995"/>
      <c r="TKA4" s="995"/>
      <c r="TKB4" s="995"/>
      <c r="TKC4" s="995"/>
      <c r="TKD4" s="995"/>
      <c r="TKE4" s="995"/>
      <c r="TKF4" s="995"/>
      <c r="TKG4" s="995"/>
      <c r="TKH4" s="995"/>
      <c r="TKI4" s="995"/>
      <c r="TKJ4" s="995"/>
      <c r="TKK4" s="995"/>
      <c r="TKL4" s="995"/>
      <c r="TKM4" s="995"/>
      <c r="TKN4" s="995"/>
      <c r="TKO4" s="995"/>
      <c r="TKP4" s="995"/>
      <c r="TKQ4" s="995"/>
      <c r="TKR4" s="995"/>
      <c r="TKS4" s="995"/>
      <c r="TKT4" s="995"/>
      <c r="TKU4" s="995"/>
      <c r="TKV4" s="995"/>
      <c r="TKW4" s="995"/>
      <c r="TKX4" s="995"/>
      <c r="TKY4" s="995"/>
      <c r="TKZ4" s="995"/>
      <c r="TLA4" s="995"/>
      <c r="TLB4" s="995"/>
      <c r="TLC4" s="995"/>
      <c r="TLD4" s="995"/>
      <c r="TLE4" s="995"/>
      <c r="TLF4" s="995"/>
      <c r="TLG4" s="995"/>
      <c r="TLH4" s="995"/>
      <c r="TLI4" s="995"/>
      <c r="TLJ4" s="995"/>
      <c r="TLK4" s="995"/>
      <c r="TLL4" s="995"/>
      <c r="TLM4" s="995"/>
      <c r="TLN4" s="995"/>
      <c r="TLO4" s="995"/>
      <c r="TLP4" s="995"/>
      <c r="TLQ4" s="995"/>
      <c r="TLR4" s="995"/>
      <c r="TLS4" s="995"/>
      <c r="TLT4" s="995"/>
      <c r="TLU4" s="995"/>
      <c r="TLV4" s="995"/>
      <c r="TLW4" s="995"/>
      <c r="TLX4" s="995"/>
      <c r="TLY4" s="995"/>
      <c r="TLZ4" s="995"/>
      <c r="TMA4" s="995"/>
      <c r="TMB4" s="995"/>
      <c r="TMC4" s="995"/>
      <c r="TMD4" s="995"/>
      <c r="TME4" s="995"/>
      <c r="TMF4" s="995"/>
      <c r="TMG4" s="995"/>
      <c r="TMH4" s="995"/>
      <c r="TMI4" s="995"/>
      <c r="TMJ4" s="995"/>
      <c r="TMK4" s="995"/>
      <c r="TML4" s="995"/>
      <c r="TMM4" s="995"/>
      <c r="TMN4" s="995"/>
      <c r="TMO4" s="995"/>
      <c r="TMP4" s="995"/>
      <c r="TMQ4" s="995"/>
      <c r="TMR4" s="995"/>
      <c r="TMS4" s="995"/>
      <c r="TMT4" s="995"/>
      <c r="TMU4" s="995"/>
      <c r="TMV4" s="995"/>
      <c r="TMW4" s="995"/>
      <c r="TMX4" s="995"/>
      <c r="TMY4" s="995"/>
      <c r="TMZ4" s="995"/>
      <c r="TNA4" s="995"/>
      <c r="TNB4" s="995"/>
      <c r="TNC4" s="995"/>
      <c r="TND4" s="995"/>
      <c r="TNE4" s="995"/>
      <c r="TNF4" s="995"/>
      <c r="TNG4" s="995"/>
      <c r="TNH4" s="995"/>
      <c r="TNI4" s="995"/>
      <c r="TNJ4" s="995"/>
      <c r="TNK4" s="995"/>
      <c r="TNL4" s="995"/>
      <c r="TNM4" s="995"/>
      <c r="TNN4" s="995"/>
      <c r="TNO4" s="995"/>
      <c r="TNP4" s="995"/>
      <c r="TNQ4" s="995"/>
      <c r="TNR4" s="995"/>
      <c r="TNS4" s="995"/>
      <c r="TNT4" s="995"/>
      <c r="TNU4" s="995"/>
      <c r="TNV4" s="995"/>
      <c r="TNW4" s="995"/>
      <c r="TNX4" s="995"/>
      <c r="TNY4" s="995"/>
      <c r="TNZ4" s="995"/>
      <c r="TOA4" s="995"/>
      <c r="TOB4" s="995"/>
      <c r="TOC4" s="995"/>
      <c r="TOD4" s="995"/>
      <c r="TOE4" s="995"/>
      <c r="TOF4" s="995"/>
      <c r="TOG4" s="995"/>
      <c r="TOH4" s="995"/>
      <c r="TOI4" s="995"/>
      <c r="TOJ4" s="995"/>
      <c r="TOK4" s="995"/>
      <c r="TOL4" s="995"/>
      <c r="TOM4" s="995"/>
      <c r="TON4" s="995"/>
      <c r="TOO4" s="995"/>
      <c r="TOP4" s="995"/>
      <c r="TOQ4" s="995"/>
      <c r="TOR4" s="995"/>
      <c r="TOS4" s="995"/>
      <c r="TOT4" s="995"/>
      <c r="TOU4" s="995"/>
      <c r="TOV4" s="995"/>
      <c r="TOW4" s="995"/>
      <c r="TOX4" s="995"/>
      <c r="TOY4" s="995"/>
      <c r="TOZ4" s="995"/>
      <c r="TPA4" s="995"/>
      <c r="TPB4" s="995"/>
      <c r="TPC4" s="995"/>
      <c r="TPD4" s="995"/>
      <c r="TPE4" s="995"/>
      <c r="TPF4" s="995"/>
      <c r="TPG4" s="995"/>
      <c r="TPH4" s="995"/>
      <c r="TPI4" s="995"/>
      <c r="TPJ4" s="995"/>
      <c r="TPK4" s="995"/>
      <c r="TPL4" s="995"/>
      <c r="TPM4" s="995"/>
      <c r="TPN4" s="995"/>
      <c r="TPO4" s="995"/>
      <c r="TPP4" s="995"/>
      <c r="TPQ4" s="995"/>
      <c r="TPR4" s="995"/>
      <c r="TPS4" s="995"/>
      <c r="TPT4" s="995"/>
      <c r="TPU4" s="995"/>
      <c r="TPV4" s="995"/>
      <c r="TPW4" s="995"/>
      <c r="TPX4" s="995"/>
      <c r="TPY4" s="995"/>
      <c r="TPZ4" s="995"/>
      <c r="TQA4" s="995"/>
      <c r="TQB4" s="995"/>
      <c r="TQC4" s="995"/>
      <c r="TQD4" s="995"/>
      <c r="TQE4" s="995"/>
      <c r="TQF4" s="995"/>
      <c r="TQG4" s="995"/>
      <c r="TQH4" s="995"/>
      <c r="TQI4" s="995"/>
      <c r="TQJ4" s="995"/>
      <c r="TQK4" s="995"/>
      <c r="TQL4" s="995"/>
      <c r="TQM4" s="995"/>
      <c r="TQN4" s="995"/>
      <c r="TQO4" s="995"/>
      <c r="TQP4" s="995"/>
      <c r="TQQ4" s="995"/>
      <c r="TQR4" s="995"/>
      <c r="TQS4" s="995"/>
      <c r="TQT4" s="995"/>
      <c r="TQU4" s="995"/>
      <c r="TQV4" s="995"/>
      <c r="TQW4" s="995"/>
      <c r="TQX4" s="995"/>
      <c r="TQY4" s="995"/>
      <c r="TQZ4" s="995"/>
      <c r="TRA4" s="995"/>
      <c r="TRB4" s="995"/>
      <c r="TRC4" s="995"/>
      <c r="TRD4" s="995"/>
      <c r="TRE4" s="995"/>
      <c r="TRF4" s="995"/>
      <c r="TRG4" s="995"/>
      <c r="TRH4" s="995"/>
      <c r="TRI4" s="995"/>
      <c r="TRJ4" s="995"/>
      <c r="TRK4" s="995"/>
      <c r="TRL4" s="995"/>
      <c r="TRM4" s="995"/>
      <c r="TRN4" s="995"/>
      <c r="TRO4" s="995"/>
      <c r="TRP4" s="995"/>
      <c r="TRQ4" s="995"/>
      <c r="TRR4" s="995"/>
      <c r="TRS4" s="995"/>
      <c r="TRT4" s="995"/>
      <c r="TRU4" s="995"/>
      <c r="TRV4" s="995"/>
      <c r="TRW4" s="995"/>
      <c r="TRX4" s="995"/>
      <c r="TRY4" s="995"/>
      <c r="TRZ4" s="995"/>
      <c r="TSA4" s="995"/>
      <c r="TSB4" s="995"/>
      <c r="TSC4" s="995"/>
      <c r="TSD4" s="995"/>
      <c r="TSE4" s="995"/>
      <c r="TSF4" s="995"/>
      <c r="TSG4" s="995"/>
      <c r="TSH4" s="995"/>
      <c r="TSI4" s="995"/>
      <c r="TSJ4" s="995"/>
      <c r="TSK4" s="995"/>
      <c r="TSL4" s="995"/>
      <c r="TSM4" s="995"/>
      <c r="TSN4" s="995"/>
      <c r="TSO4" s="995"/>
      <c r="TSP4" s="995"/>
      <c r="TSQ4" s="995"/>
      <c r="TSR4" s="995"/>
      <c r="TSS4" s="995"/>
      <c r="TST4" s="995"/>
      <c r="TSU4" s="995"/>
      <c r="TSV4" s="995"/>
      <c r="TSW4" s="995"/>
      <c r="TSX4" s="995"/>
      <c r="TSY4" s="995"/>
      <c r="TSZ4" s="995"/>
      <c r="TTA4" s="995"/>
      <c r="TTB4" s="995"/>
      <c r="TTC4" s="995"/>
      <c r="TTD4" s="995"/>
      <c r="TTE4" s="995"/>
      <c r="TTF4" s="995"/>
      <c r="TTG4" s="995"/>
      <c r="TTH4" s="995"/>
      <c r="TTI4" s="995"/>
      <c r="TTJ4" s="995"/>
      <c r="TTK4" s="995"/>
      <c r="TTL4" s="995"/>
      <c r="TTM4" s="995"/>
      <c r="TTN4" s="995"/>
      <c r="TTO4" s="995"/>
      <c r="TTP4" s="995"/>
      <c r="TTQ4" s="995"/>
      <c r="TTR4" s="995"/>
      <c r="TTS4" s="995"/>
      <c r="TTT4" s="995"/>
      <c r="TTU4" s="995"/>
      <c r="TTV4" s="995"/>
      <c r="TTW4" s="995"/>
      <c r="TTX4" s="995"/>
      <c r="TTY4" s="995"/>
      <c r="TTZ4" s="995"/>
      <c r="TUA4" s="995"/>
      <c r="TUB4" s="995"/>
      <c r="TUC4" s="995"/>
      <c r="TUD4" s="995"/>
      <c r="TUE4" s="995"/>
      <c r="TUF4" s="995"/>
      <c r="TUG4" s="995"/>
      <c r="TUH4" s="995"/>
      <c r="TUI4" s="995"/>
      <c r="TUJ4" s="995"/>
      <c r="TUK4" s="995"/>
      <c r="TUL4" s="995"/>
      <c r="TUM4" s="995"/>
      <c r="TUN4" s="995"/>
      <c r="TUO4" s="995"/>
      <c r="TUP4" s="995"/>
      <c r="TUQ4" s="995"/>
      <c r="TUR4" s="995"/>
      <c r="TUS4" s="995"/>
      <c r="TUT4" s="995"/>
      <c r="TUU4" s="995"/>
      <c r="TUV4" s="995"/>
      <c r="TUW4" s="995"/>
      <c r="TUX4" s="995"/>
      <c r="TUY4" s="995"/>
      <c r="TUZ4" s="995"/>
      <c r="TVA4" s="995"/>
      <c r="TVB4" s="995"/>
      <c r="TVC4" s="995"/>
      <c r="TVD4" s="995"/>
      <c r="TVE4" s="995"/>
      <c r="TVF4" s="995"/>
      <c r="TVG4" s="995"/>
      <c r="TVH4" s="995"/>
      <c r="TVI4" s="995"/>
      <c r="TVJ4" s="995"/>
      <c r="TVK4" s="995"/>
      <c r="TVL4" s="995"/>
      <c r="TVM4" s="995"/>
      <c r="TVN4" s="995"/>
      <c r="TVO4" s="995"/>
      <c r="TVP4" s="995"/>
      <c r="TVQ4" s="995"/>
      <c r="TVR4" s="995"/>
      <c r="TVS4" s="995"/>
      <c r="TVT4" s="995"/>
      <c r="TVU4" s="995"/>
      <c r="TVV4" s="995"/>
      <c r="TVW4" s="995"/>
      <c r="TVX4" s="995"/>
      <c r="TVY4" s="995"/>
      <c r="TVZ4" s="995"/>
      <c r="TWA4" s="995"/>
      <c r="TWB4" s="995"/>
      <c r="TWC4" s="995"/>
      <c r="TWD4" s="995"/>
      <c r="TWE4" s="995"/>
      <c r="TWF4" s="995"/>
      <c r="TWG4" s="995"/>
      <c r="TWH4" s="995"/>
      <c r="TWI4" s="995"/>
      <c r="TWJ4" s="995"/>
      <c r="TWK4" s="995"/>
      <c r="TWL4" s="995"/>
      <c r="TWM4" s="995"/>
      <c r="TWN4" s="995"/>
      <c r="TWO4" s="995"/>
      <c r="TWP4" s="995"/>
      <c r="TWQ4" s="995"/>
      <c r="TWR4" s="995"/>
      <c r="TWS4" s="995"/>
      <c r="TWT4" s="995"/>
      <c r="TWU4" s="995"/>
      <c r="TWV4" s="995"/>
      <c r="TWW4" s="995"/>
      <c r="TWX4" s="995"/>
      <c r="TWY4" s="995"/>
      <c r="TWZ4" s="995"/>
      <c r="TXA4" s="995"/>
      <c r="TXB4" s="995"/>
      <c r="TXC4" s="995"/>
      <c r="TXD4" s="995"/>
      <c r="TXE4" s="995"/>
      <c r="TXF4" s="995"/>
      <c r="TXG4" s="995"/>
      <c r="TXH4" s="995"/>
      <c r="TXI4" s="995"/>
      <c r="TXJ4" s="995"/>
      <c r="TXK4" s="995"/>
      <c r="TXL4" s="995"/>
      <c r="TXM4" s="995"/>
      <c r="TXN4" s="995"/>
      <c r="TXO4" s="995"/>
      <c r="TXP4" s="995"/>
      <c r="TXQ4" s="995"/>
      <c r="TXR4" s="995"/>
      <c r="TXS4" s="995"/>
      <c r="TXT4" s="995"/>
      <c r="TXU4" s="995"/>
      <c r="TXV4" s="995"/>
      <c r="TXW4" s="995"/>
      <c r="TXX4" s="995"/>
      <c r="TXY4" s="995"/>
      <c r="TXZ4" s="995"/>
      <c r="TYA4" s="995"/>
      <c r="TYB4" s="995"/>
      <c r="TYC4" s="995"/>
      <c r="TYD4" s="995"/>
      <c r="TYE4" s="995"/>
      <c r="TYF4" s="995"/>
      <c r="TYG4" s="995"/>
      <c r="TYH4" s="995"/>
      <c r="TYI4" s="995"/>
      <c r="TYJ4" s="995"/>
      <c r="TYK4" s="995"/>
      <c r="TYL4" s="995"/>
      <c r="TYM4" s="995"/>
      <c r="TYN4" s="995"/>
      <c r="TYO4" s="995"/>
      <c r="TYP4" s="995"/>
      <c r="TYQ4" s="995"/>
      <c r="TYR4" s="995"/>
      <c r="TYS4" s="995"/>
      <c r="TYT4" s="995"/>
      <c r="TYU4" s="995"/>
      <c r="TYV4" s="995"/>
      <c r="TYW4" s="995"/>
      <c r="TYX4" s="995"/>
      <c r="TYY4" s="995"/>
      <c r="TYZ4" s="995"/>
      <c r="TZA4" s="995"/>
      <c r="TZB4" s="995"/>
      <c r="TZC4" s="995"/>
      <c r="TZD4" s="995"/>
      <c r="TZE4" s="995"/>
      <c r="TZF4" s="995"/>
      <c r="TZG4" s="995"/>
      <c r="TZH4" s="995"/>
      <c r="TZI4" s="995"/>
      <c r="TZJ4" s="995"/>
      <c r="TZK4" s="995"/>
      <c r="TZL4" s="995"/>
      <c r="TZM4" s="995"/>
      <c r="TZN4" s="995"/>
      <c r="TZO4" s="995"/>
      <c r="TZP4" s="995"/>
      <c r="TZQ4" s="995"/>
      <c r="TZR4" s="995"/>
      <c r="TZS4" s="995"/>
      <c r="TZT4" s="995"/>
      <c r="TZU4" s="995"/>
      <c r="TZV4" s="995"/>
      <c r="TZW4" s="995"/>
      <c r="TZX4" s="995"/>
      <c r="TZY4" s="995"/>
      <c r="TZZ4" s="995"/>
      <c r="UAA4" s="995"/>
      <c r="UAB4" s="995"/>
      <c r="UAC4" s="995"/>
      <c r="UAD4" s="995"/>
      <c r="UAE4" s="995"/>
      <c r="UAF4" s="995"/>
      <c r="UAG4" s="995"/>
      <c r="UAH4" s="995"/>
      <c r="UAI4" s="995"/>
      <c r="UAJ4" s="995"/>
      <c r="UAK4" s="995"/>
      <c r="UAL4" s="995"/>
      <c r="UAM4" s="995"/>
      <c r="UAN4" s="995"/>
      <c r="UAO4" s="995"/>
      <c r="UAP4" s="995"/>
      <c r="UAQ4" s="995"/>
      <c r="UAR4" s="995"/>
      <c r="UAS4" s="995"/>
      <c r="UAT4" s="995"/>
      <c r="UAU4" s="995"/>
      <c r="UAV4" s="995"/>
      <c r="UAW4" s="995"/>
      <c r="UAX4" s="995"/>
      <c r="UAY4" s="995"/>
      <c r="UAZ4" s="995"/>
      <c r="UBA4" s="995"/>
      <c r="UBB4" s="995"/>
      <c r="UBC4" s="995"/>
      <c r="UBD4" s="995"/>
      <c r="UBE4" s="995"/>
      <c r="UBF4" s="995"/>
      <c r="UBG4" s="995"/>
      <c r="UBH4" s="995"/>
      <c r="UBI4" s="995"/>
      <c r="UBJ4" s="995"/>
      <c r="UBK4" s="995"/>
      <c r="UBL4" s="995"/>
      <c r="UBM4" s="995"/>
      <c r="UBN4" s="995"/>
      <c r="UBO4" s="995"/>
      <c r="UBP4" s="995"/>
      <c r="UBQ4" s="995"/>
      <c r="UBR4" s="995"/>
      <c r="UBS4" s="995"/>
      <c r="UBT4" s="995"/>
      <c r="UBU4" s="995"/>
      <c r="UBV4" s="995"/>
      <c r="UBW4" s="995"/>
      <c r="UBX4" s="995"/>
      <c r="UBY4" s="995"/>
      <c r="UBZ4" s="995"/>
      <c r="UCA4" s="995"/>
      <c r="UCB4" s="995"/>
      <c r="UCC4" s="995"/>
      <c r="UCD4" s="995"/>
      <c r="UCE4" s="995"/>
      <c r="UCF4" s="995"/>
      <c r="UCG4" s="995"/>
      <c r="UCH4" s="995"/>
      <c r="UCI4" s="995"/>
      <c r="UCJ4" s="995"/>
      <c r="UCK4" s="995"/>
      <c r="UCL4" s="995"/>
      <c r="UCM4" s="995"/>
      <c r="UCN4" s="995"/>
      <c r="UCO4" s="995"/>
      <c r="UCP4" s="995"/>
      <c r="UCQ4" s="995"/>
      <c r="UCR4" s="995"/>
      <c r="UCS4" s="995"/>
      <c r="UCT4" s="995"/>
      <c r="UCU4" s="995"/>
      <c r="UCV4" s="995"/>
      <c r="UCW4" s="995"/>
      <c r="UCX4" s="995"/>
      <c r="UCY4" s="995"/>
      <c r="UCZ4" s="995"/>
      <c r="UDA4" s="995"/>
      <c r="UDB4" s="995"/>
      <c r="UDC4" s="995"/>
      <c r="UDD4" s="995"/>
      <c r="UDE4" s="995"/>
      <c r="UDF4" s="995"/>
      <c r="UDG4" s="995"/>
      <c r="UDH4" s="995"/>
      <c r="UDI4" s="995"/>
      <c r="UDJ4" s="995"/>
      <c r="UDK4" s="995"/>
      <c r="UDL4" s="995"/>
      <c r="UDM4" s="995"/>
      <c r="UDN4" s="995"/>
      <c r="UDO4" s="995"/>
      <c r="UDP4" s="995"/>
      <c r="UDQ4" s="995"/>
      <c r="UDR4" s="995"/>
      <c r="UDS4" s="995"/>
      <c r="UDT4" s="995"/>
      <c r="UDU4" s="995"/>
      <c r="UDV4" s="995"/>
      <c r="UDW4" s="995"/>
      <c r="UDX4" s="995"/>
      <c r="UDY4" s="995"/>
      <c r="UDZ4" s="995"/>
      <c r="UEA4" s="995"/>
      <c r="UEB4" s="995"/>
      <c r="UEC4" s="995"/>
      <c r="UED4" s="995"/>
      <c r="UEE4" s="995"/>
      <c r="UEF4" s="995"/>
      <c r="UEG4" s="995"/>
      <c r="UEH4" s="995"/>
      <c r="UEI4" s="995"/>
      <c r="UEJ4" s="995"/>
      <c r="UEK4" s="995"/>
      <c r="UEL4" s="995"/>
      <c r="UEM4" s="995"/>
      <c r="UEN4" s="995"/>
      <c r="UEO4" s="995"/>
      <c r="UEP4" s="995"/>
      <c r="UEQ4" s="995"/>
      <c r="UER4" s="995"/>
      <c r="UES4" s="995"/>
      <c r="UET4" s="995"/>
      <c r="UEU4" s="995"/>
      <c r="UEV4" s="995"/>
      <c r="UEW4" s="995"/>
      <c r="UEX4" s="995"/>
      <c r="UEY4" s="995"/>
      <c r="UEZ4" s="995"/>
      <c r="UFA4" s="995"/>
      <c r="UFB4" s="995"/>
      <c r="UFC4" s="995"/>
      <c r="UFD4" s="995"/>
      <c r="UFE4" s="995"/>
      <c r="UFF4" s="995"/>
      <c r="UFG4" s="995"/>
      <c r="UFH4" s="995"/>
      <c r="UFI4" s="995"/>
      <c r="UFJ4" s="995"/>
      <c r="UFK4" s="995"/>
      <c r="UFL4" s="995"/>
      <c r="UFM4" s="995"/>
      <c r="UFN4" s="995"/>
      <c r="UFO4" s="995"/>
      <c r="UFP4" s="995"/>
      <c r="UFQ4" s="995"/>
      <c r="UFR4" s="995"/>
      <c r="UFS4" s="995"/>
      <c r="UFT4" s="995"/>
      <c r="UFU4" s="995"/>
      <c r="UFV4" s="995"/>
      <c r="UFW4" s="995"/>
      <c r="UFX4" s="995"/>
      <c r="UFY4" s="995"/>
      <c r="UFZ4" s="995"/>
      <c r="UGA4" s="995"/>
      <c r="UGB4" s="995"/>
      <c r="UGC4" s="995"/>
      <c r="UGD4" s="995"/>
      <c r="UGE4" s="995"/>
      <c r="UGF4" s="995"/>
      <c r="UGG4" s="995"/>
      <c r="UGH4" s="995"/>
      <c r="UGI4" s="995"/>
      <c r="UGJ4" s="995"/>
      <c r="UGK4" s="995"/>
      <c r="UGL4" s="995"/>
      <c r="UGM4" s="995"/>
      <c r="UGN4" s="995"/>
      <c r="UGO4" s="995"/>
      <c r="UGP4" s="995"/>
      <c r="UGQ4" s="995"/>
      <c r="UGR4" s="995"/>
      <c r="UGS4" s="995"/>
      <c r="UGT4" s="995"/>
      <c r="UGU4" s="995"/>
      <c r="UGV4" s="995"/>
      <c r="UGW4" s="995"/>
      <c r="UGX4" s="995"/>
      <c r="UGY4" s="995"/>
      <c r="UGZ4" s="995"/>
      <c r="UHA4" s="995"/>
      <c r="UHB4" s="995"/>
      <c r="UHC4" s="995"/>
      <c r="UHD4" s="995"/>
      <c r="UHE4" s="995"/>
      <c r="UHF4" s="995"/>
      <c r="UHG4" s="995"/>
      <c r="UHH4" s="995"/>
      <c r="UHI4" s="995"/>
      <c r="UHJ4" s="995"/>
      <c r="UHK4" s="995"/>
      <c r="UHL4" s="995"/>
      <c r="UHM4" s="995"/>
      <c r="UHN4" s="995"/>
      <c r="UHO4" s="995"/>
      <c r="UHP4" s="995"/>
      <c r="UHQ4" s="995"/>
      <c r="UHR4" s="995"/>
      <c r="UHS4" s="995"/>
      <c r="UHT4" s="995"/>
      <c r="UHU4" s="995"/>
      <c r="UHV4" s="995"/>
      <c r="UHW4" s="995"/>
      <c r="UHX4" s="995"/>
      <c r="UHY4" s="995"/>
      <c r="UHZ4" s="995"/>
      <c r="UIA4" s="995"/>
      <c r="UIB4" s="995"/>
      <c r="UIC4" s="995"/>
      <c r="UID4" s="995"/>
      <c r="UIE4" s="995"/>
      <c r="UIF4" s="995"/>
      <c r="UIG4" s="995"/>
      <c r="UIH4" s="995"/>
      <c r="UII4" s="995"/>
      <c r="UIJ4" s="995"/>
      <c r="UIK4" s="995"/>
      <c r="UIL4" s="995"/>
      <c r="UIM4" s="995"/>
      <c r="UIN4" s="995"/>
      <c r="UIO4" s="995"/>
      <c r="UIP4" s="995"/>
      <c r="UIQ4" s="995"/>
      <c r="UIR4" s="995"/>
      <c r="UIS4" s="995"/>
      <c r="UIT4" s="995"/>
      <c r="UIU4" s="995"/>
      <c r="UIV4" s="995"/>
      <c r="UIW4" s="995"/>
      <c r="UIX4" s="995"/>
      <c r="UIY4" s="995"/>
      <c r="UIZ4" s="995"/>
      <c r="UJA4" s="995"/>
      <c r="UJB4" s="995"/>
      <c r="UJC4" s="995"/>
      <c r="UJD4" s="995"/>
      <c r="UJE4" s="995"/>
      <c r="UJF4" s="995"/>
      <c r="UJG4" s="995"/>
      <c r="UJH4" s="995"/>
      <c r="UJI4" s="995"/>
      <c r="UJJ4" s="995"/>
      <c r="UJK4" s="995"/>
      <c r="UJL4" s="995"/>
      <c r="UJM4" s="995"/>
      <c r="UJN4" s="995"/>
      <c r="UJO4" s="995"/>
      <c r="UJP4" s="995"/>
      <c r="UJQ4" s="995"/>
      <c r="UJR4" s="995"/>
      <c r="UJS4" s="995"/>
      <c r="UJT4" s="995"/>
      <c r="UJU4" s="995"/>
      <c r="UJV4" s="995"/>
      <c r="UJW4" s="995"/>
      <c r="UJX4" s="995"/>
      <c r="UJY4" s="995"/>
      <c r="UJZ4" s="995"/>
      <c r="UKA4" s="995"/>
      <c r="UKB4" s="995"/>
      <c r="UKC4" s="995"/>
      <c r="UKD4" s="995"/>
      <c r="UKE4" s="995"/>
      <c r="UKF4" s="995"/>
      <c r="UKG4" s="995"/>
      <c r="UKH4" s="995"/>
      <c r="UKI4" s="995"/>
      <c r="UKJ4" s="995"/>
      <c r="UKK4" s="995"/>
      <c r="UKL4" s="995"/>
      <c r="UKM4" s="995"/>
      <c r="UKN4" s="995"/>
      <c r="UKO4" s="995"/>
      <c r="UKP4" s="995"/>
      <c r="UKQ4" s="995"/>
      <c r="UKR4" s="995"/>
      <c r="UKS4" s="995"/>
      <c r="UKT4" s="995"/>
      <c r="UKU4" s="995"/>
      <c r="UKV4" s="995"/>
      <c r="UKW4" s="995"/>
      <c r="UKX4" s="995"/>
      <c r="UKY4" s="995"/>
      <c r="UKZ4" s="995"/>
      <c r="ULA4" s="995"/>
      <c r="ULB4" s="995"/>
      <c r="ULC4" s="995"/>
      <c r="ULD4" s="995"/>
      <c r="ULE4" s="995"/>
      <c r="ULF4" s="995"/>
      <c r="ULG4" s="995"/>
      <c r="ULH4" s="995"/>
      <c r="ULI4" s="995"/>
      <c r="ULJ4" s="995"/>
      <c r="ULK4" s="995"/>
      <c r="ULL4" s="995"/>
      <c r="ULM4" s="995"/>
      <c r="ULN4" s="995"/>
      <c r="ULO4" s="995"/>
      <c r="ULP4" s="995"/>
      <c r="ULQ4" s="995"/>
      <c r="ULR4" s="995"/>
      <c r="ULS4" s="995"/>
      <c r="ULT4" s="995"/>
      <c r="ULU4" s="995"/>
      <c r="ULV4" s="995"/>
      <c r="ULW4" s="995"/>
      <c r="ULX4" s="995"/>
      <c r="ULY4" s="995"/>
      <c r="ULZ4" s="995"/>
      <c r="UMA4" s="995"/>
      <c r="UMB4" s="995"/>
      <c r="UMC4" s="995"/>
      <c r="UMD4" s="995"/>
      <c r="UME4" s="995"/>
      <c r="UMF4" s="995"/>
      <c r="UMG4" s="995"/>
      <c r="UMH4" s="995"/>
      <c r="UMI4" s="995"/>
      <c r="UMJ4" s="995"/>
      <c r="UMK4" s="995"/>
      <c r="UML4" s="995"/>
      <c r="UMM4" s="995"/>
      <c r="UMN4" s="995"/>
      <c r="UMO4" s="995"/>
      <c r="UMP4" s="995"/>
      <c r="UMQ4" s="995"/>
      <c r="UMR4" s="995"/>
      <c r="UMS4" s="995"/>
      <c r="UMT4" s="995"/>
      <c r="UMU4" s="995"/>
      <c r="UMV4" s="995"/>
      <c r="UMW4" s="995"/>
      <c r="UMX4" s="995"/>
      <c r="UMY4" s="995"/>
      <c r="UMZ4" s="995"/>
      <c r="UNA4" s="995"/>
      <c r="UNB4" s="995"/>
      <c r="UNC4" s="995"/>
      <c r="UND4" s="995"/>
      <c r="UNE4" s="995"/>
      <c r="UNF4" s="995"/>
      <c r="UNG4" s="995"/>
      <c r="UNH4" s="995"/>
      <c r="UNI4" s="995"/>
      <c r="UNJ4" s="995"/>
      <c r="UNK4" s="995"/>
      <c r="UNL4" s="995"/>
      <c r="UNM4" s="995"/>
      <c r="UNN4" s="995"/>
      <c r="UNO4" s="995"/>
      <c r="UNP4" s="995"/>
      <c r="UNQ4" s="995"/>
      <c r="UNR4" s="995"/>
      <c r="UNS4" s="995"/>
      <c r="UNT4" s="995"/>
      <c r="UNU4" s="995"/>
      <c r="UNV4" s="995"/>
      <c r="UNW4" s="995"/>
      <c r="UNX4" s="995"/>
      <c r="UNY4" s="995"/>
      <c r="UNZ4" s="995"/>
      <c r="UOA4" s="995"/>
      <c r="UOB4" s="995"/>
      <c r="UOC4" s="995"/>
      <c r="UOD4" s="995"/>
      <c r="UOE4" s="995"/>
      <c r="UOF4" s="995"/>
      <c r="UOG4" s="995"/>
      <c r="UOH4" s="995"/>
      <c r="UOI4" s="995"/>
      <c r="UOJ4" s="995"/>
      <c r="UOK4" s="995"/>
      <c r="UOL4" s="995"/>
      <c r="UOM4" s="995"/>
      <c r="UON4" s="995"/>
      <c r="UOO4" s="995"/>
      <c r="UOP4" s="995"/>
      <c r="UOQ4" s="995"/>
      <c r="UOR4" s="995"/>
      <c r="UOS4" s="995"/>
      <c r="UOT4" s="995"/>
      <c r="UOU4" s="995"/>
      <c r="UOV4" s="995"/>
      <c r="UOW4" s="995"/>
      <c r="UOX4" s="995"/>
      <c r="UOY4" s="995"/>
      <c r="UOZ4" s="995"/>
      <c r="UPA4" s="995"/>
      <c r="UPB4" s="995"/>
      <c r="UPC4" s="995"/>
      <c r="UPD4" s="995"/>
      <c r="UPE4" s="995"/>
      <c r="UPF4" s="995"/>
      <c r="UPG4" s="995"/>
      <c r="UPH4" s="995"/>
      <c r="UPI4" s="995"/>
      <c r="UPJ4" s="995"/>
      <c r="UPK4" s="995"/>
      <c r="UPL4" s="995"/>
      <c r="UPM4" s="995"/>
      <c r="UPN4" s="995"/>
      <c r="UPO4" s="995"/>
      <c r="UPP4" s="995"/>
      <c r="UPQ4" s="995"/>
      <c r="UPR4" s="995"/>
      <c r="UPS4" s="995"/>
      <c r="UPT4" s="995"/>
      <c r="UPU4" s="995"/>
      <c r="UPV4" s="995"/>
      <c r="UPW4" s="995"/>
      <c r="UPX4" s="995"/>
      <c r="UPY4" s="995"/>
      <c r="UPZ4" s="995"/>
      <c r="UQA4" s="995"/>
      <c r="UQB4" s="995"/>
      <c r="UQC4" s="995"/>
      <c r="UQD4" s="995"/>
      <c r="UQE4" s="995"/>
      <c r="UQF4" s="995"/>
      <c r="UQG4" s="995"/>
      <c r="UQH4" s="995"/>
      <c r="UQI4" s="995"/>
      <c r="UQJ4" s="995"/>
      <c r="UQK4" s="995"/>
      <c r="UQL4" s="995"/>
      <c r="UQM4" s="995"/>
      <c r="UQN4" s="995"/>
      <c r="UQO4" s="995"/>
      <c r="UQP4" s="995"/>
      <c r="UQQ4" s="995"/>
      <c r="UQR4" s="995"/>
      <c r="UQS4" s="995"/>
      <c r="UQT4" s="995"/>
      <c r="UQU4" s="995"/>
      <c r="UQV4" s="995"/>
      <c r="UQW4" s="995"/>
      <c r="UQX4" s="995"/>
      <c r="UQY4" s="995"/>
      <c r="UQZ4" s="995"/>
      <c r="URA4" s="995"/>
      <c r="URB4" s="995"/>
      <c r="URC4" s="995"/>
      <c r="URD4" s="995"/>
      <c r="URE4" s="995"/>
      <c r="URF4" s="995"/>
      <c r="URG4" s="995"/>
      <c r="URH4" s="995"/>
      <c r="URI4" s="995"/>
      <c r="URJ4" s="995"/>
      <c r="URK4" s="995"/>
      <c r="URL4" s="995"/>
      <c r="URM4" s="995"/>
      <c r="URN4" s="995"/>
      <c r="URO4" s="995"/>
      <c r="URP4" s="995"/>
      <c r="URQ4" s="995"/>
      <c r="URR4" s="995"/>
      <c r="URS4" s="995"/>
      <c r="URT4" s="995"/>
      <c r="URU4" s="995"/>
      <c r="URV4" s="995"/>
      <c r="URW4" s="995"/>
      <c r="URX4" s="995"/>
      <c r="URY4" s="995"/>
      <c r="URZ4" s="995"/>
      <c r="USA4" s="995"/>
      <c r="USB4" s="995"/>
      <c r="USC4" s="995"/>
      <c r="USD4" s="995"/>
      <c r="USE4" s="995"/>
      <c r="USF4" s="995"/>
      <c r="USG4" s="995"/>
      <c r="USH4" s="995"/>
      <c r="USI4" s="995"/>
      <c r="USJ4" s="995"/>
      <c r="USK4" s="995"/>
      <c r="USL4" s="995"/>
      <c r="USM4" s="995"/>
      <c r="USN4" s="995"/>
      <c r="USO4" s="995"/>
      <c r="USP4" s="995"/>
      <c r="USQ4" s="995"/>
      <c r="USR4" s="995"/>
      <c r="USS4" s="995"/>
      <c r="UST4" s="995"/>
      <c r="USU4" s="995"/>
      <c r="USV4" s="995"/>
      <c r="USW4" s="995"/>
      <c r="USX4" s="995"/>
      <c r="USY4" s="995"/>
      <c r="USZ4" s="995"/>
      <c r="UTA4" s="995"/>
      <c r="UTB4" s="995"/>
      <c r="UTC4" s="995"/>
      <c r="UTD4" s="995"/>
      <c r="UTE4" s="995"/>
      <c r="UTF4" s="995"/>
      <c r="UTG4" s="995"/>
      <c r="UTH4" s="995"/>
      <c r="UTI4" s="995"/>
      <c r="UTJ4" s="995"/>
      <c r="UTK4" s="995"/>
      <c r="UTL4" s="995"/>
      <c r="UTM4" s="995"/>
      <c r="UTN4" s="995"/>
      <c r="UTO4" s="995"/>
      <c r="UTP4" s="995"/>
      <c r="UTQ4" s="995"/>
      <c r="UTR4" s="995"/>
      <c r="UTS4" s="995"/>
      <c r="UTT4" s="995"/>
      <c r="UTU4" s="995"/>
      <c r="UTV4" s="995"/>
      <c r="UTW4" s="995"/>
      <c r="UTX4" s="995"/>
      <c r="UTY4" s="995"/>
      <c r="UTZ4" s="995"/>
      <c r="UUA4" s="995"/>
      <c r="UUB4" s="995"/>
      <c r="UUC4" s="995"/>
      <c r="UUD4" s="995"/>
      <c r="UUE4" s="995"/>
      <c r="UUF4" s="995"/>
      <c r="UUG4" s="995"/>
      <c r="UUH4" s="995"/>
      <c r="UUI4" s="995"/>
      <c r="UUJ4" s="995"/>
      <c r="UUK4" s="995"/>
      <c r="UUL4" s="995"/>
      <c r="UUM4" s="995"/>
      <c r="UUN4" s="995"/>
      <c r="UUO4" s="995"/>
      <c r="UUP4" s="995"/>
      <c r="UUQ4" s="995"/>
      <c r="UUR4" s="995"/>
      <c r="UUS4" s="995"/>
      <c r="UUT4" s="995"/>
      <c r="UUU4" s="995"/>
      <c r="UUV4" s="995"/>
      <c r="UUW4" s="995"/>
      <c r="UUX4" s="995"/>
      <c r="UUY4" s="995"/>
      <c r="UUZ4" s="995"/>
      <c r="UVA4" s="995"/>
      <c r="UVB4" s="995"/>
      <c r="UVC4" s="995"/>
      <c r="UVD4" s="995"/>
      <c r="UVE4" s="995"/>
      <c r="UVF4" s="995"/>
      <c r="UVG4" s="995"/>
      <c r="UVH4" s="995"/>
      <c r="UVI4" s="995"/>
      <c r="UVJ4" s="995"/>
      <c r="UVK4" s="995"/>
      <c r="UVL4" s="995"/>
      <c r="UVM4" s="995"/>
      <c r="UVN4" s="995"/>
      <c r="UVO4" s="995"/>
      <c r="UVP4" s="995"/>
      <c r="UVQ4" s="995"/>
      <c r="UVR4" s="995"/>
      <c r="UVS4" s="995"/>
      <c r="UVT4" s="995"/>
      <c r="UVU4" s="995"/>
      <c r="UVV4" s="995"/>
      <c r="UVW4" s="995"/>
      <c r="UVX4" s="995"/>
      <c r="UVY4" s="995"/>
      <c r="UVZ4" s="995"/>
      <c r="UWA4" s="995"/>
      <c r="UWB4" s="995"/>
      <c r="UWC4" s="995"/>
      <c r="UWD4" s="995"/>
      <c r="UWE4" s="995"/>
      <c r="UWF4" s="995"/>
      <c r="UWG4" s="995"/>
      <c r="UWH4" s="995"/>
      <c r="UWI4" s="995"/>
      <c r="UWJ4" s="995"/>
      <c r="UWK4" s="995"/>
      <c r="UWL4" s="995"/>
      <c r="UWM4" s="995"/>
      <c r="UWN4" s="995"/>
      <c r="UWO4" s="995"/>
      <c r="UWP4" s="995"/>
      <c r="UWQ4" s="995"/>
      <c r="UWR4" s="995"/>
      <c r="UWS4" s="995"/>
      <c r="UWT4" s="995"/>
      <c r="UWU4" s="995"/>
      <c r="UWV4" s="995"/>
      <c r="UWW4" s="995"/>
      <c r="UWX4" s="995"/>
      <c r="UWY4" s="995"/>
      <c r="UWZ4" s="995"/>
      <c r="UXA4" s="995"/>
      <c r="UXB4" s="995"/>
      <c r="UXC4" s="995"/>
      <c r="UXD4" s="995"/>
      <c r="UXE4" s="995"/>
      <c r="UXF4" s="995"/>
      <c r="UXG4" s="995"/>
      <c r="UXH4" s="995"/>
      <c r="UXI4" s="995"/>
      <c r="UXJ4" s="995"/>
      <c r="UXK4" s="995"/>
      <c r="UXL4" s="995"/>
      <c r="UXM4" s="995"/>
      <c r="UXN4" s="995"/>
      <c r="UXO4" s="995"/>
      <c r="UXP4" s="995"/>
      <c r="UXQ4" s="995"/>
      <c r="UXR4" s="995"/>
      <c r="UXS4" s="995"/>
      <c r="UXT4" s="995"/>
      <c r="UXU4" s="995"/>
      <c r="UXV4" s="995"/>
      <c r="UXW4" s="995"/>
      <c r="UXX4" s="995"/>
      <c r="UXY4" s="995"/>
      <c r="UXZ4" s="995"/>
      <c r="UYA4" s="995"/>
      <c r="UYB4" s="995"/>
      <c r="UYC4" s="995"/>
      <c r="UYD4" s="995"/>
      <c r="UYE4" s="995"/>
      <c r="UYF4" s="995"/>
      <c r="UYG4" s="995"/>
      <c r="UYH4" s="995"/>
      <c r="UYI4" s="995"/>
      <c r="UYJ4" s="995"/>
      <c r="UYK4" s="995"/>
      <c r="UYL4" s="995"/>
      <c r="UYM4" s="995"/>
      <c r="UYN4" s="995"/>
      <c r="UYO4" s="995"/>
      <c r="UYP4" s="995"/>
      <c r="UYQ4" s="995"/>
      <c r="UYR4" s="995"/>
      <c r="UYS4" s="995"/>
      <c r="UYT4" s="995"/>
      <c r="UYU4" s="995"/>
      <c r="UYV4" s="995"/>
      <c r="UYW4" s="995"/>
      <c r="UYX4" s="995"/>
      <c r="UYY4" s="995"/>
      <c r="UYZ4" s="995"/>
      <c r="UZA4" s="995"/>
      <c r="UZB4" s="995"/>
      <c r="UZC4" s="995"/>
      <c r="UZD4" s="995"/>
      <c r="UZE4" s="995"/>
      <c r="UZF4" s="995"/>
      <c r="UZG4" s="995"/>
      <c r="UZH4" s="995"/>
      <c r="UZI4" s="995"/>
      <c r="UZJ4" s="995"/>
      <c r="UZK4" s="995"/>
      <c r="UZL4" s="995"/>
      <c r="UZM4" s="995"/>
      <c r="UZN4" s="995"/>
      <c r="UZO4" s="995"/>
      <c r="UZP4" s="995"/>
      <c r="UZQ4" s="995"/>
      <c r="UZR4" s="995"/>
      <c r="UZS4" s="995"/>
      <c r="UZT4" s="995"/>
      <c r="UZU4" s="995"/>
      <c r="UZV4" s="995"/>
      <c r="UZW4" s="995"/>
      <c r="UZX4" s="995"/>
      <c r="UZY4" s="995"/>
      <c r="UZZ4" s="995"/>
      <c r="VAA4" s="995"/>
      <c r="VAB4" s="995"/>
      <c r="VAC4" s="995"/>
      <c r="VAD4" s="995"/>
      <c r="VAE4" s="995"/>
      <c r="VAF4" s="995"/>
      <c r="VAG4" s="995"/>
      <c r="VAH4" s="995"/>
      <c r="VAI4" s="995"/>
      <c r="VAJ4" s="995"/>
      <c r="VAK4" s="995"/>
      <c r="VAL4" s="995"/>
      <c r="VAM4" s="995"/>
      <c r="VAN4" s="995"/>
      <c r="VAO4" s="995"/>
      <c r="VAP4" s="995"/>
      <c r="VAQ4" s="995"/>
      <c r="VAR4" s="995"/>
      <c r="VAS4" s="995"/>
      <c r="VAT4" s="995"/>
      <c r="VAU4" s="995"/>
      <c r="VAV4" s="995"/>
      <c r="VAW4" s="995"/>
      <c r="VAX4" s="995"/>
      <c r="VAY4" s="995"/>
      <c r="VAZ4" s="995"/>
      <c r="VBA4" s="995"/>
      <c r="VBB4" s="995"/>
      <c r="VBC4" s="995"/>
      <c r="VBD4" s="995"/>
      <c r="VBE4" s="995"/>
      <c r="VBF4" s="995"/>
      <c r="VBG4" s="995"/>
      <c r="VBH4" s="995"/>
      <c r="VBI4" s="995"/>
      <c r="VBJ4" s="995"/>
      <c r="VBK4" s="995"/>
      <c r="VBL4" s="995"/>
      <c r="VBM4" s="995"/>
      <c r="VBN4" s="995"/>
      <c r="VBO4" s="995"/>
      <c r="VBP4" s="995"/>
      <c r="VBQ4" s="995"/>
      <c r="VBR4" s="995"/>
      <c r="VBS4" s="995"/>
      <c r="VBT4" s="995"/>
      <c r="VBU4" s="995"/>
      <c r="VBV4" s="995"/>
      <c r="VBW4" s="995"/>
      <c r="VBX4" s="995"/>
      <c r="VBY4" s="995"/>
      <c r="VBZ4" s="995"/>
      <c r="VCA4" s="995"/>
      <c r="VCB4" s="995"/>
      <c r="VCC4" s="995"/>
      <c r="VCD4" s="995"/>
      <c r="VCE4" s="995"/>
      <c r="VCF4" s="995"/>
      <c r="VCG4" s="995"/>
      <c r="VCH4" s="995"/>
      <c r="VCI4" s="995"/>
      <c r="VCJ4" s="995"/>
      <c r="VCK4" s="995"/>
      <c r="VCL4" s="995"/>
      <c r="VCM4" s="995"/>
      <c r="VCN4" s="995"/>
      <c r="VCO4" s="995"/>
      <c r="VCP4" s="995"/>
      <c r="VCQ4" s="995"/>
      <c r="VCR4" s="995"/>
      <c r="VCS4" s="995"/>
      <c r="VCT4" s="995"/>
      <c r="VCU4" s="995"/>
      <c r="VCV4" s="995"/>
      <c r="VCW4" s="995"/>
      <c r="VCX4" s="995"/>
      <c r="VCY4" s="995"/>
      <c r="VCZ4" s="995"/>
      <c r="VDA4" s="995"/>
      <c r="VDB4" s="995"/>
      <c r="VDC4" s="995"/>
      <c r="VDD4" s="995"/>
      <c r="VDE4" s="995"/>
      <c r="VDF4" s="995"/>
      <c r="VDG4" s="995"/>
      <c r="VDH4" s="995"/>
      <c r="VDI4" s="995"/>
      <c r="VDJ4" s="995"/>
      <c r="VDK4" s="995"/>
      <c r="VDL4" s="995"/>
      <c r="VDM4" s="995"/>
      <c r="VDN4" s="995"/>
      <c r="VDO4" s="995"/>
      <c r="VDP4" s="995"/>
      <c r="VDQ4" s="995"/>
      <c r="VDR4" s="995"/>
      <c r="VDS4" s="995"/>
      <c r="VDT4" s="995"/>
      <c r="VDU4" s="995"/>
      <c r="VDV4" s="995"/>
      <c r="VDW4" s="995"/>
      <c r="VDX4" s="995"/>
      <c r="VDY4" s="995"/>
      <c r="VDZ4" s="995"/>
      <c r="VEA4" s="995"/>
      <c r="VEB4" s="995"/>
      <c r="VEC4" s="995"/>
      <c r="VED4" s="995"/>
      <c r="VEE4" s="995"/>
      <c r="VEF4" s="995"/>
      <c r="VEG4" s="995"/>
      <c r="VEH4" s="995"/>
      <c r="VEI4" s="995"/>
      <c r="VEJ4" s="995"/>
      <c r="VEK4" s="995"/>
      <c r="VEL4" s="995"/>
      <c r="VEM4" s="995"/>
      <c r="VEN4" s="995"/>
      <c r="VEO4" s="995"/>
      <c r="VEP4" s="995"/>
      <c r="VEQ4" s="995"/>
      <c r="VER4" s="995"/>
      <c r="VES4" s="995"/>
      <c r="VET4" s="995"/>
      <c r="VEU4" s="995"/>
      <c r="VEV4" s="995"/>
      <c r="VEW4" s="995"/>
      <c r="VEX4" s="995"/>
      <c r="VEY4" s="995"/>
      <c r="VEZ4" s="995"/>
      <c r="VFA4" s="995"/>
      <c r="VFB4" s="995"/>
      <c r="VFC4" s="995"/>
      <c r="VFD4" s="995"/>
      <c r="VFE4" s="995"/>
      <c r="VFF4" s="995"/>
      <c r="VFG4" s="995"/>
      <c r="VFH4" s="995"/>
      <c r="VFI4" s="995"/>
      <c r="VFJ4" s="995"/>
      <c r="VFK4" s="995"/>
      <c r="VFL4" s="995"/>
      <c r="VFM4" s="995"/>
      <c r="VFN4" s="995"/>
      <c r="VFO4" s="995"/>
      <c r="VFP4" s="995"/>
      <c r="VFQ4" s="995"/>
      <c r="VFR4" s="995"/>
      <c r="VFS4" s="995"/>
      <c r="VFT4" s="995"/>
      <c r="VFU4" s="995"/>
      <c r="VFV4" s="995"/>
      <c r="VFW4" s="995"/>
      <c r="VFX4" s="995"/>
      <c r="VFY4" s="995"/>
      <c r="VFZ4" s="995"/>
      <c r="VGA4" s="995"/>
      <c r="VGB4" s="995"/>
      <c r="VGC4" s="995"/>
      <c r="VGD4" s="995"/>
      <c r="VGE4" s="995"/>
      <c r="VGF4" s="995"/>
      <c r="VGG4" s="995"/>
      <c r="VGH4" s="995"/>
      <c r="VGI4" s="995"/>
      <c r="VGJ4" s="995"/>
      <c r="VGK4" s="995"/>
      <c r="VGL4" s="995"/>
      <c r="VGM4" s="995"/>
      <c r="VGN4" s="995"/>
      <c r="VGO4" s="995"/>
      <c r="VGP4" s="995"/>
      <c r="VGQ4" s="995"/>
      <c r="VGR4" s="995"/>
      <c r="VGS4" s="995"/>
      <c r="VGT4" s="995"/>
      <c r="VGU4" s="995"/>
      <c r="VGV4" s="995"/>
      <c r="VGW4" s="995"/>
      <c r="VGX4" s="995"/>
      <c r="VGY4" s="995"/>
      <c r="VGZ4" s="995"/>
      <c r="VHA4" s="995"/>
      <c r="VHB4" s="995"/>
      <c r="VHC4" s="995"/>
      <c r="VHD4" s="995"/>
      <c r="VHE4" s="995"/>
      <c r="VHF4" s="995"/>
      <c r="VHG4" s="995"/>
      <c r="VHH4" s="995"/>
      <c r="VHI4" s="995"/>
      <c r="VHJ4" s="995"/>
      <c r="VHK4" s="995"/>
      <c r="VHL4" s="995"/>
      <c r="VHM4" s="995"/>
      <c r="VHN4" s="995"/>
      <c r="VHO4" s="995"/>
      <c r="VHP4" s="995"/>
      <c r="VHQ4" s="995"/>
      <c r="VHR4" s="995"/>
      <c r="VHS4" s="995"/>
      <c r="VHT4" s="995"/>
      <c r="VHU4" s="995"/>
      <c r="VHV4" s="995"/>
      <c r="VHW4" s="995"/>
      <c r="VHX4" s="995"/>
      <c r="VHY4" s="995"/>
      <c r="VHZ4" s="995"/>
      <c r="VIA4" s="995"/>
      <c r="VIB4" s="995"/>
      <c r="VIC4" s="995"/>
      <c r="VID4" s="995"/>
      <c r="VIE4" s="995"/>
      <c r="VIF4" s="995"/>
      <c r="VIG4" s="995"/>
      <c r="VIH4" s="995"/>
      <c r="VII4" s="995"/>
      <c r="VIJ4" s="995"/>
      <c r="VIK4" s="995"/>
      <c r="VIL4" s="995"/>
      <c r="VIM4" s="995"/>
      <c r="VIN4" s="995"/>
      <c r="VIO4" s="995"/>
      <c r="VIP4" s="995"/>
      <c r="VIQ4" s="995"/>
      <c r="VIR4" s="995"/>
      <c r="VIS4" s="995"/>
      <c r="VIT4" s="995"/>
      <c r="VIU4" s="995"/>
      <c r="VIV4" s="995"/>
      <c r="VIW4" s="995"/>
      <c r="VIX4" s="995"/>
      <c r="VIY4" s="995"/>
      <c r="VIZ4" s="995"/>
      <c r="VJA4" s="995"/>
      <c r="VJB4" s="995"/>
      <c r="VJC4" s="995"/>
      <c r="VJD4" s="995"/>
      <c r="VJE4" s="995"/>
      <c r="VJF4" s="995"/>
      <c r="VJG4" s="995"/>
      <c r="VJH4" s="995"/>
      <c r="VJI4" s="995"/>
      <c r="VJJ4" s="995"/>
      <c r="VJK4" s="995"/>
      <c r="VJL4" s="995"/>
      <c r="VJM4" s="995"/>
      <c r="VJN4" s="995"/>
      <c r="VJO4" s="995"/>
      <c r="VJP4" s="995"/>
      <c r="VJQ4" s="995"/>
      <c r="VJR4" s="995"/>
      <c r="VJS4" s="995"/>
      <c r="VJT4" s="995"/>
      <c r="VJU4" s="995"/>
      <c r="VJV4" s="995"/>
      <c r="VJW4" s="995"/>
      <c r="VJX4" s="995"/>
      <c r="VJY4" s="995"/>
      <c r="VJZ4" s="995"/>
      <c r="VKA4" s="995"/>
      <c r="VKB4" s="995"/>
      <c r="VKC4" s="995"/>
      <c r="VKD4" s="995"/>
      <c r="VKE4" s="995"/>
      <c r="VKF4" s="995"/>
      <c r="VKG4" s="995"/>
      <c r="VKH4" s="995"/>
      <c r="VKI4" s="995"/>
      <c r="VKJ4" s="995"/>
      <c r="VKK4" s="995"/>
      <c r="VKL4" s="995"/>
      <c r="VKM4" s="995"/>
      <c r="VKN4" s="995"/>
      <c r="VKO4" s="995"/>
      <c r="VKP4" s="995"/>
      <c r="VKQ4" s="995"/>
      <c r="VKR4" s="995"/>
      <c r="VKS4" s="995"/>
      <c r="VKT4" s="995"/>
      <c r="VKU4" s="995"/>
      <c r="VKV4" s="995"/>
      <c r="VKW4" s="995"/>
      <c r="VKX4" s="995"/>
      <c r="VKY4" s="995"/>
      <c r="VKZ4" s="995"/>
      <c r="VLA4" s="995"/>
      <c r="VLB4" s="995"/>
      <c r="VLC4" s="995"/>
      <c r="VLD4" s="995"/>
      <c r="VLE4" s="995"/>
      <c r="VLF4" s="995"/>
      <c r="VLG4" s="995"/>
      <c r="VLH4" s="995"/>
      <c r="VLI4" s="995"/>
      <c r="VLJ4" s="995"/>
      <c r="VLK4" s="995"/>
      <c r="VLL4" s="995"/>
      <c r="VLM4" s="995"/>
      <c r="VLN4" s="995"/>
      <c r="VLO4" s="995"/>
      <c r="VLP4" s="995"/>
      <c r="VLQ4" s="995"/>
      <c r="VLR4" s="995"/>
      <c r="VLS4" s="995"/>
      <c r="VLT4" s="995"/>
      <c r="VLU4" s="995"/>
      <c r="VLV4" s="995"/>
      <c r="VLW4" s="995"/>
      <c r="VLX4" s="995"/>
      <c r="VLY4" s="995"/>
      <c r="VLZ4" s="995"/>
      <c r="VMA4" s="995"/>
      <c r="VMB4" s="995"/>
      <c r="VMC4" s="995"/>
      <c r="VMD4" s="995"/>
      <c r="VME4" s="995"/>
      <c r="VMF4" s="995"/>
      <c r="VMG4" s="995"/>
      <c r="VMH4" s="995"/>
      <c r="VMI4" s="995"/>
      <c r="VMJ4" s="995"/>
      <c r="VMK4" s="995"/>
      <c r="VML4" s="995"/>
      <c r="VMM4" s="995"/>
      <c r="VMN4" s="995"/>
      <c r="VMO4" s="995"/>
      <c r="VMP4" s="995"/>
      <c r="VMQ4" s="995"/>
      <c r="VMR4" s="995"/>
      <c r="VMS4" s="995"/>
      <c r="VMT4" s="995"/>
      <c r="VMU4" s="995"/>
      <c r="VMV4" s="995"/>
      <c r="VMW4" s="995"/>
      <c r="VMX4" s="995"/>
      <c r="VMY4" s="995"/>
      <c r="VMZ4" s="995"/>
      <c r="VNA4" s="995"/>
      <c r="VNB4" s="995"/>
      <c r="VNC4" s="995"/>
      <c r="VND4" s="995"/>
      <c r="VNE4" s="995"/>
      <c r="VNF4" s="995"/>
      <c r="VNG4" s="995"/>
      <c r="VNH4" s="995"/>
      <c r="VNI4" s="995"/>
      <c r="VNJ4" s="995"/>
      <c r="VNK4" s="995"/>
      <c r="VNL4" s="995"/>
      <c r="VNM4" s="995"/>
      <c r="VNN4" s="995"/>
      <c r="VNO4" s="995"/>
      <c r="VNP4" s="995"/>
      <c r="VNQ4" s="995"/>
      <c r="VNR4" s="995"/>
      <c r="VNS4" s="995"/>
      <c r="VNT4" s="995"/>
      <c r="VNU4" s="995"/>
      <c r="VNV4" s="995"/>
      <c r="VNW4" s="995"/>
      <c r="VNX4" s="995"/>
      <c r="VNY4" s="995"/>
      <c r="VNZ4" s="995"/>
      <c r="VOA4" s="995"/>
      <c r="VOB4" s="995"/>
      <c r="VOC4" s="995"/>
      <c r="VOD4" s="995"/>
      <c r="VOE4" s="995"/>
      <c r="VOF4" s="995"/>
      <c r="VOG4" s="995"/>
      <c r="VOH4" s="995"/>
      <c r="VOI4" s="995"/>
      <c r="VOJ4" s="995"/>
      <c r="VOK4" s="995"/>
      <c r="VOL4" s="995"/>
      <c r="VOM4" s="995"/>
      <c r="VON4" s="995"/>
      <c r="VOO4" s="995"/>
      <c r="VOP4" s="995"/>
      <c r="VOQ4" s="995"/>
      <c r="VOR4" s="995"/>
      <c r="VOS4" s="995"/>
      <c r="VOT4" s="995"/>
      <c r="VOU4" s="995"/>
      <c r="VOV4" s="995"/>
      <c r="VOW4" s="995"/>
      <c r="VOX4" s="995"/>
      <c r="VOY4" s="995"/>
      <c r="VOZ4" s="995"/>
      <c r="VPA4" s="995"/>
      <c r="VPB4" s="995"/>
      <c r="VPC4" s="995"/>
      <c r="VPD4" s="995"/>
      <c r="VPE4" s="995"/>
      <c r="VPF4" s="995"/>
      <c r="VPG4" s="995"/>
      <c r="VPH4" s="995"/>
      <c r="VPI4" s="995"/>
      <c r="VPJ4" s="995"/>
      <c r="VPK4" s="995"/>
      <c r="VPL4" s="995"/>
      <c r="VPM4" s="995"/>
      <c r="VPN4" s="995"/>
      <c r="VPO4" s="995"/>
      <c r="VPP4" s="995"/>
      <c r="VPQ4" s="995"/>
      <c r="VPR4" s="995"/>
      <c r="VPS4" s="995"/>
      <c r="VPT4" s="995"/>
      <c r="VPU4" s="995"/>
      <c r="VPV4" s="995"/>
      <c r="VPW4" s="995"/>
      <c r="VPX4" s="995"/>
      <c r="VPY4" s="995"/>
      <c r="VPZ4" s="995"/>
      <c r="VQA4" s="995"/>
      <c r="VQB4" s="995"/>
      <c r="VQC4" s="995"/>
      <c r="VQD4" s="995"/>
      <c r="VQE4" s="995"/>
      <c r="VQF4" s="995"/>
      <c r="VQG4" s="995"/>
      <c r="VQH4" s="995"/>
      <c r="VQI4" s="995"/>
      <c r="VQJ4" s="995"/>
      <c r="VQK4" s="995"/>
      <c r="VQL4" s="995"/>
      <c r="VQM4" s="995"/>
      <c r="VQN4" s="995"/>
      <c r="VQO4" s="995"/>
      <c r="VQP4" s="995"/>
      <c r="VQQ4" s="995"/>
      <c r="VQR4" s="995"/>
      <c r="VQS4" s="995"/>
      <c r="VQT4" s="995"/>
      <c r="VQU4" s="995"/>
      <c r="VQV4" s="995"/>
      <c r="VQW4" s="995"/>
      <c r="VQX4" s="995"/>
      <c r="VQY4" s="995"/>
      <c r="VQZ4" s="995"/>
      <c r="VRA4" s="995"/>
      <c r="VRB4" s="995"/>
      <c r="VRC4" s="995"/>
      <c r="VRD4" s="995"/>
      <c r="VRE4" s="995"/>
      <c r="VRF4" s="995"/>
      <c r="VRG4" s="995"/>
      <c r="VRH4" s="995"/>
      <c r="VRI4" s="995"/>
      <c r="VRJ4" s="995"/>
      <c r="VRK4" s="995"/>
      <c r="VRL4" s="995"/>
      <c r="VRM4" s="995"/>
      <c r="VRN4" s="995"/>
      <c r="VRO4" s="995"/>
      <c r="VRP4" s="995"/>
      <c r="VRQ4" s="995"/>
      <c r="VRR4" s="995"/>
      <c r="VRS4" s="995"/>
      <c r="VRT4" s="995"/>
      <c r="VRU4" s="995"/>
      <c r="VRV4" s="995"/>
      <c r="VRW4" s="995"/>
      <c r="VRX4" s="995"/>
      <c r="VRY4" s="995"/>
      <c r="VRZ4" s="995"/>
      <c r="VSA4" s="995"/>
      <c r="VSB4" s="995"/>
      <c r="VSC4" s="995"/>
      <c r="VSD4" s="995"/>
      <c r="VSE4" s="995"/>
      <c r="VSF4" s="995"/>
      <c r="VSG4" s="995"/>
      <c r="VSH4" s="995"/>
      <c r="VSI4" s="995"/>
      <c r="VSJ4" s="995"/>
      <c r="VSK4" s="995"/>
      <c r="VSL4" s="995"/>
      <c r="VSM4" s="995"/>
      <c r="VSN4" s="995"/>
      <c r="VSO4" s="995"/>
      <c r="VSP4" s="995"/>
      <c r="VSQ4" s="995"/>
      <c r="VSR4" s="995"/>
      <c r="VSS4" s="995"/>
      <c r="VST4" s="995"/>
      <c r="VSU4" s="995"/>
      <c r="VSV4" s="995"/>
      <c r="VSW4" s="995"/>
      <c r="VSX4" s="995"/>
      <c r="VSY4" s="995"/>
      <c r="VSZ4" s="995"/>
      <c r="VTA4" s="995"/>
      <c r="VTB4" s="995"/>
      <c r="VTC4" s="995"/>
      <c r="VTD4" s="995"/>
      <c r="VTE4" s="995"/>
      <c r="VTF4" s="995"/>
      <c r="VTG4" s="995"/>
      <c r="VTH4" s="995"/>
      <c r="VTI4" s="995"/>
      <c r="VTJ4" s="995"/>
      <c r="VTK4" s="995"/>
      <c r="VTL4" s="995"/>
      <c r="VTM4" s="995"/>
      <c r="VTN4" s="995"/>
      <c r="VTO4" s="995"/>
      <c r="VTP4" s="995"/>
      <c r="VTQ4" s="995"/>
      <c r="VTR4" s="995"/>
      <c r="VTS4" s="995"/>
      <c r="VTT4" s="995"/>
      <c r="VTU4" s="995"/>
      <c r="VTV4" s="995"/>
      <c r="VTW4" s="995"/>
      <c r="VTX4" s="995"/>
      <c r="VTY4" s="995"/>
      <c r="VTZ4" s="995"/>
      <c r="VUA4" s="995"/>
      <c r="VUB4" s="995"/>
      <c r="VUC4" s="995"/>
      <c r="VUD4" s="995"/>
      <c r="VUE4" s="995"/>
      <c r="VUF4" s="995"/>
      <c r="VUG4" s="995"/>
      <c r="VUH4" s="995"/>
      <c r="VUI4" s="995"/>
      <c r="VUJ4" s="995"/>
      <c r="VUK4" s="995"/>
      <c r="VUL4" s="995"/>
      <c r="VUM4" s="995"/>
      <c r="VUN4" s="995"/>
      <c r="VUO4" s="995"/>
      <c r="VUP4" s="995"/>
      <c r="VUQ4" s="995"/>
      <c r="VUR4" s="995"/>
      <c r="VUS4" s="995"/>
      <c r="VUT4" s="995"/>
      <c r="VUU4" s="995"/>
      <c r="VUV4" s="995"/>
      <c r="VUW4" s="995"/>
      <c r="VUX4" s="995"/>
      <c r="VUY4" s="995"/>
      <c r="VUZ4" s="995"/>
      <c r="VVA4" s="995"/>
      <c r="VVB4" s="995"/>
      <c r="VVC4" s="995"/>
      <c r="VVD4" s="995"/>
      <c r="VVE4" s="995"/>
      <c r="VVF4" s="995"/>
      <c r="VVG4" s="995"/>
      <c r="VVH4" s="995"/>
      <c r="VVI4" s="995"/>
      <c r="VVJ4" s="995"/>
      <c r="VVK4" s="995"/>
      <c r="VVL4" s="995"/>
      <c r="VVM4" s="995"/>
      <c r="VVN4" s="995"/>
      <c r="VVO4" s="995"/>
      <c r="VVP4" s="995"/>
      <c r="VVQ4" s="995"/>
      <c r="VVR4" s="995"/>
      <c r="VVS4" s="995"/>
      <c r="VVT4" s="995"/>
      <c r="VVU4" s="995"/>
      <c r="VVV4" s="995"/>
      <c r="VVW4" s="995"/>
      <c r="VVX4" s="995"/>
      <c r="VVY4" s="995"/>
      <c r="VVZ4" s="995"/>
      <c r="VWA4" s="995"/>
      <c r="VWB4" s="995"/>
      <c r="VWC4" s="995"/>
      <c r="VWD4" s="995"/>
      <c r="VWE4" s="995"/>
      <c r="VWF4" s="995"/>
      <c r="VWG4" s="995"/>
      <c r="VWH4" s="995"/>
      <c r="VWI4" s="995"/>
      <c r="VWJ4" s="995"/>
      <c r="VWK4" s="995"/>
      <c r="VWL4" s="995"/>
      <c r="VWM4" s="995"/>
      <c r="VWN4" s="995"/>
      <c r="VWO4" s="995"/>
      <c r="VWP4" s="995"/>
      <c r="VWQ4" s="995"/>
      <c r="VWR4" s="995"/>
      <c r="VWS4" s="995"/>
      <c r="VWT4" s="995"/>
      <c r="VWU4" s="995"/>
      <c r="VWV4" s="995"/>
      <c r="VWW4" s="995"/>
      <c r="VWX4" s="995"/>
      <c r="VWY4" s="995"/>
      <c r="VWZ4" s="995"/>
      <c r="VXA4" s="995"/>
      <c r="VXB4" s="995"/>
      <c r="VXC4" s="995"/>
      <c r="VXD4" s="995"/>
      <c r="VXE4" s="995"/>
      <c r="VXF4" s="995"/>
      <c r="VXG4" s="995"/>
      <c r="VXH4" s="995"/>
      <c r="VXI4" s="995"/>
      <c r="VXJ4" s="995"/>
      <c r="VXK4" s="995"/>
      <c r="VXL4" s="995"/>
      <c r="VXM4" s="995"/>
      <c r="VXN4" s="995"/>
      <c r="VXO4" s="995"/>
      <c r="VXP4" s="995"/>
      <c r="VXQ4" s="995"/>
      <c r="VXR4" s="995"/>
      <c r="VXS4" s="995"/>
      <c r="VXT4" s="995"/>
      <c r="VXU4" s="995"/>
      <c r="VXV4" s="995"/>
      <c r="VXW4" s="995"/>
      <c r="VXX4" s="995"/>
      <c r="VXY4" s="995"/>
      <c r="VXZ4" s="995"/>
      <c r="VYA4" s="995"/>
      <c r="VYB4" s="995"/>
      <c r="VYC4" s="995"/>
      <c r="VYD4" s="995"/>
      <c r="VYE4" s="995"/>
      <c r="VYF4" s="995"/>
      <c r="VYG4" s="995"/>
      <c r="VYH4" s="995"/>
      <c r="VYI4" s="995"/>
      <c r="VYJ4" s="995"/>
      <c r="VYK4" s="995"/>
      <c r="VYL4" s="995"/>
      <c r="VYM4" s="995"/>
      <c r="VYN4" s="995"/>
      <c r="VYO4" s="995"/>
      <c r="VYP4" s="995"/>
      <c r="VYQ4" s="995"/>
      <c r="VYR4" s="995"/>
      <c r="VYS4" s="995"/>
      <c r="VYT4" s="995"/>
      <c r="VYU4" s="995"/>
      <c r="VYV4" s="995"/>
      <c r="VYW4" s="995"/>
      <c r="VYX4" s="995"/>
      <c r="VYY4" s="995"/>
      <c r="VYZ4" s="995"/>
      <c r="VZA4" s="995"/>
      <c r="VZB4" s="995"/>
      <c r="VZC4" s="995"/>
      <c r="VZD4" s="995"/>
      <c r="VZE4" s="995"/>
      <c r="VZF4" s="995"/>
      <c r="VZG4" s="995"/>
      <c r="VZH4" s="995"/>
      <c r="VZI4" s="995"/>
      <c r="VZJ4" s="995"/>
      <c r="VZK4" s="995"/>
      <c r="VZL4" s="995"/>
      <c r="VZM4" s="995"/>
      <c r="VZN4" s="995"/>
      <c r="VZO4" s="995"/>
      <c r="VZP4" s="995"/>
      <c r="VZQ4" s="995"/>
      <c r="VZR4" s="995"/>
      <c r="VZS4" s="995"/>
      <c r="VZT4" s="995"/>
      <c r="VZU4" s="995"/>
      <c r="VZV4" s="995"/>
      <c r="VZW4" s="995"/>
      <c r="VZX4" s="995"/>
      <c r="VZY4" s="995"/>
      <c r="VZZ4" s="995"/>
      <c r="WAA4" s="995"/>
      <c r="WAB4" s="995"/>
      <c r="WAC4" s="995"/>
      <c r="WAD4" s="995"/>
      <c r="WAE4" s="995"/>
      <c r="WAF4" s="995"/>
      <c r="WAG4" s="995"/>
      <c r="WAH4" s="995"/>
      <c r="WAI4" s="995"/>
      <c r="WAJ4" s="995"/>
      <c r="WAK4" s="995"/>
      <c r="WAL4" s="995"/>
      <c r="WAM4" s="995"/>
      <c r="WAN4" s="995"/>
      <c r="WAO4" s="995"/>
      <c r="WAP4" s="995"/>
      <c r="WAQ4" s="995"/>
      <c r="WAR4" s="995"/>
      <c r="WAS4" s="995"/>
      <c r="WAT4" s="995"/>
      <c r="WAU4" s="995"/>
      <c r="WAV4" s="995"/>
      <c r="WAW4" s="995"/>
      <c r="WAX4" s="995"/>
      <c r="WAY4" s="995"/>
      <c r="WAZ4" s="995"/>
      <c r="WBA4" s="995"/>
      <c r="WBB4" s="995"/>
      <c r="WBC4" s="995"/>
      <c r="WBD4" s="995"/>
      <c r="WBE4" s="995"/>
      <c r="WBF4" s="995"/>
      <c r="WBG4" s="995"/>
      <c r="WBH4" s="995"/>
      <c r="WBI4" s="995"/>
      <c r="WBJ4" s="995"/>
      <c r="WBK4" s="995"/>
      <c r="WBL4" s="995"/>
      <c r="WBM4" s="995"/>
      <c r="WBN4" s="995"/>
      <c r="WBO4" s="995"/>
      <c r="WBP4" s="995"/>
      <c r="WBQ4" s="995"/>
      <c r="WBR4" s="995"/>
      <c r="WBS4" s="995"/>
      <c r="WBT4" s="995"/>
      <c r="WBU4" s="995"/>
      <c r="WBV4" s="995"/>
      <c r="WBW4" s="995"/>
      <c r="WBX4" s="995"/>
      <c r="WBY4" s="995"/>
      <c r="WBZ4" s="995"/>
      <c r="WCA4" s="995"/>
      <c r="WCB4" s="995"/>
      <c r="WCC4" s="995"/>
      <c r="WCD4" s="995"/>
      <c r="WCE4" s="995"/>
      <c r="WCF4" s="995"/>
      <c r="WCG4" s="995"/>
      <c r="WCH4" s="995"/>
      <c r="WCI4" s="995"/>
      <c r="WCJ4" s="995"/>
      <c r="WCK4" s="995"/>
      <c r="WCL4" s="995"/>
      <c r="WCM4" s="995"/>
      <c r="WCN4" s="995"/>
      <c r="WCO4" s="995"/>
      <c r="WCP4" s="995"/>
      <c r="WCQ4" s="995"/>
      <c r="WCR4" s="995"/>
      <c r="WCS4" s="995"/>
      <c r="WCT4" s="995"/>
      <c r="WCU4" s="995"/>
      <c r="WCV4" s="995"/>
      <c r="WCW4" s="995"/>
      <c r="WCX4" s="995"/>
      <c r="WCY4" s="995"/>
      <c r="WCZ4" s="995"/>
      <c r="WDA4" s="995"/>
      <c r="WDB4" s="995"/>
      <c r="WDC4" s="995"/>
      <c r="WDD4" s="995"/>
      <c r="WDE4" s="995"/>
      <c r="WDF4" s="995"/>
      <c r="WDG4" s="995"/>
      <c r="WDH4" s="995"/>
      <c r="WDI4" s="995"/>
      <c r="WDJ4" s="995"/>
      <c r="WDK4" s="995"/>
      <c r="WDL4" s="995"/>
      <c r="WDM4" s="995"/>
      <c r="WDN4" s="995"/>
      <c r="WDO4" s="995"/>
      <c r="WDP4" s="995"/>
      <c r="WDQ4" s="995"/>
      <c r="WDR4" s="995"/>
      <c r="WDS4" s="995"/>
      <c r="WDT4" s="995"/>
      <c r="WDU4" s="995"/>
      <c r="WDV4" s="995"/>
      <c r="WDW4" s="995"/>
      <c r="WDX4" s="995"/>
      <c r="WDY4" s="995"/>
      <c r="WDZ4" s="995"/>
      <c r="WEA4" s="995"/>
      <c r="WEB4" s="995"/>
      <c r="WEC4" s="995"/>
      <c r="WED4" s="995"/>
      <c r="WEE4" s="995"/>
      <c r="WEF4" s="995"/>
      <c r="WEG4" s="995"/>
      <c r="WEH4" s="995"/>
      <c r="WEI4" s="995"/>
      <c r="WEJ4" s="995"/>
      <c r="WEK4" s="995"/>
      <c r="WEL4" s="995"/>
      <c r="WEM4" s="995"/>
      <c r="WEN4" s="995"/>
      <c r="WEO4" s="995"/>
      <c r="WEP4" s="995"/>
      <c r="WEQ4" s="995"/>
      <c r="WER4" s="995"/>
      <c r="WES4" s="995"/>
      <c r="WET4" s="995"/>
      <c r="WEU4" s="995"/>
      <c r="WEV4" s="995"/>
      <c r="WEW4" s="995"/>
      <c r="WEX4" s="995"/>
      <c r="WEY4" s="995"/>
      <c r="WEZ4" s="995"/>
      <c r="WFA4" s="995"/>
      <c r="WFB4" s="995"/>
      <c r="WFC4" s="995"/>
      <c r="WFD4" s="995"/>
      <c r="WFE4" s="995"/>
      <c r="WFF4" s="995"/>
      <c r="WFG4" s="995"/>
      <c r="WFH4" s="995"/>
      <c r="WFI4" s="995"/>
      <c r="WFJ4" s="995"/>
      <c r="WFK4" s="995"/>
      <c r="WFL4" s="995"/>
      <c r="WFM4" s="995"/>
      <c r="WFN4" s="995"/>
      <c r="WFO4" s="995"/>
      <c r="WFP4" s="995"/>
      <c r="WFQ4" s="995"/>
      <c r="WFR4" s="995"/>
      <c r="WFS4" s="995"/>
      <c r="WFT4" s="995"/>
      <c r="WFU4" s="995"/>
      <c r="WFV4" s="995"/>
      <c r="WFW4" s="995"/>
      <c r="WFX4" s="995"/>
      <c r="WFY4" s="995"/>
      <c r="WFZ4" s="995"/>
      <c r="WGA4" s="995"/>
      <c r="WGB4" s="995"/>
      <c r="WGC4" s="995"/>
      <c r="WGD4" s="995"/>
      <c r="WGE4" s="995"/>
      <c r="WGF4" s="995"/>
      <c r="WGG4" s="995"/>
      <c r="WGH4" s="995"/>
      <c r="WGI4" s="995"/>
      <c r="WGJ4" s="995"/>
      <c r="WGK4" s="995"/>
      <c r="WGL4" s="995"/>
      <c r="WGM4" s="995"/>
      <c r="WGN4" s="995"/>
      <c r="WGO4" s="995"/>
      <c r="WGP4" s="995"/>
      <c r="WGQ4" s="995"/>
      <c r="WGR4" s="995"/>
      <c r="WGS4" s="995"/>
      <c r="WGT4" s="995"/>
      <c r="WGU4" s="995"/>
      <c r="WGV4" s="995"/>
      <c r="WGW4" s="995"/>
      <c r="WGX4" s="995"/>
      <c r="WGY4" s="995"/>
      <c r="WGZ4" s="995"/>
      <c r="WHA4" s="995"/>
      <c r="WHB4" s="995"/>
      <c r="WHC4" s="995"/>
      <c r="WHD4" s="995"/>
      <c r="WHE4" s="995"/>
      <c r="WHF4" s="995"/>
      <c r="WHG4" s="995"/>
      <c r="WHH4" s="995"/>
      <c r="WHI4" s="995"/>
      <c r="WHJ4" s="995"/>
      <c r="WHK4" s="995"/>
      <c r="WHL4" s="995"/>
      <c r="WHM4" s="995"/>
      <c r="WHN4" s="995"/>
      <c r="WHO4" s="995"/>
      <c r="WHP4" s="995"/>
      <c r="WHQ4" s="995"/>
      <c r="WHR4" s="995"/>
      <c r="WHS4" s="995"/>
      <c r="WHT4" s="995"/>
      <c r="WHU4" s="995"/>
      <c r="WHV4" s="995"/>
      <c r="WHW4" s="995"/>
      <c r="WHX4" s="995"/>
      <c r="WHY4" s="995"/>
      <c r="WHZ4" s="995"/>
      <c r="WIA4" s="995"/>
      <c r="WIB4" s="995"/>
      <c r="WIC4" s="995"/>
      <c r="WID4" s="995"/>
      <c r="WIE4" s="995"/>
      <c r="WIF4" s="995"/>
      <c r="WIG4" s="995"/>
      <c r="WIH4" s="995"/>
      <c r="WII4" s="995"/>
      <c r="WIJ4" s="995"/>
      <c r="WIK4" s="995"/>
      <c r="WIL4" s="995"/>
      <c r="WIM4" s="995"/>
      <c r="WIN4" s="995"/>
      <c r="WIO4" s="995"/>
      <c r="WIP4" s="995"/>
      <c r="WIQ4" s="995"/>
      <c r="WIR4" s="995"/>
      <c r="WIS4" s="995"/>
      <c r="WIT4" s="995"/>
      <c r="WIU4" s="995"/>
      <c r="WIV4" s="995"/>
      <c r="WIW4" s="995"/>
      <c r="WIX4" s="995"/>
      <c r="WIY4" s="995"/>
      <c r="WIZ4" s="995"/>
      <c r="WJA4" s="995"/>
      <c r="WJB4" s="995"/>
      <c r="WJC4" s="995"/>
      <c r="WJD4" s="995"/>
      <c r="WJE4" s="995"/>
      <c r="WJF4" s="995"/>
      <c r="WJG4" s="995"/>
      <c r="WJH4" s="995"/>
      <c r="WJI4" s="995"/>
      <c r="WJJ4" s="995"/>
      <c r="WJK4" s="995"/>
      <c r="WJL4" s="995"/>
      <c r="WJM4" s="995"/>
      <c r="WJN4" s="995"/>
      <c r="WJO4" s="995"/>
      <c r="WJP4" s="995"/>
      <c r="WJQ4" s="995"/>
      <c r="WJR4" s="995"/>
      <c r="WJS4" s="995"/>
      <c r="WJT4" s="995"/>
      <c r="WJU4" s="995"/>
      <c r="WJV4" s="995"/>
      <c r="WJW4" s="995"/>
      <c r="WJX4" s="995"/>
      <c r="WJY4" s="995"/>
      <c r="WJZ4" s="995"/>
      <c r="WKA4" s="995"/>
      <c r="WKB4" s="995"/>
      <c r="WKC4" s="995"/>
      <c r="WKD4" s="995"/>
      <c r="WKE4" s="995"/>
      <c r="WKF4" s="995"/>
      <c r="WKG4" s="995"/>
      <c r="WKH4" s="995"/>
      <c r="WKI4" s="995"/>
      <c r="WKJ4" s="995"/>
      <c r="WKK4" s="995"/>
      <c r="WKL4" s="995"/>
      <c r="WKM4" s="995"/>
      <c r="WKN4" s="995"/>
      <c r="WKO4" s="995"/>
      <c r="WKP4" s="995"/>
      <c r="WKQ4" s="995"/>
      <c r="WKR4" s="995"/>
      <c r="WKS4" s="995"/>
      <c r="WKT4" s="995"/>
      <c r="WKU4" s="995"/>
      <c r="WKV4" s="995"/>
      <c r="WKW4" s="995"/>
      <c r="WKX4" s="995"/>
      <c r="WKY4" s="995"/>
      <c r="WKZ4" s="995"/>
      <c r="WLA4" s="995"/>
      <c r="WLB4" s="995"/>
      <c r="WLC4" s="995"/>
      <c r="WLD4" s="995"/>
      <c r="WLE4" s="995"/>
      <c r="WLF4" s="995"/>
      <c r="WLG4" s="995"/>
      <c r="WLH4" s="995"/>
      <c r="WLI4" s="995"/>
      <c r="WLJ4" s="995"/>
      <c r="WLK4" s="995"/>
      <c r="WLL4" s="995"/>
      <c r="WLM4" s="995"/>
      <c r="WLN4" s="995"/>
      <c r="WLO4" s="995"/>
      <c r="WLP4" s="995"/>
      <c r="WLQ4" s="995"/>
      <c r="WLR4" s="995"/>
      <c r="WLS4" s="995"/>
      <c r="WLT4" s="995"/>
      <c r="WLU4" s="995"/>
      <c r="WLV4" s="995"/>
      <c r="WLW4" s="995"/>
      <c r="WLX4" s="995"/>
      <c r="WLY4" s="995"/>
      <c r="WLZ4" s="995"/>
      <c r="WMA4" s="995"/>
      <c r="WMB4" s="995"/>
      <c r="WMC4" s="995"/>
      <c r="WMD4" s="995"/>
      <c r="WME4" s="995"/>
      <c r="WMF4" s="995"/>
      <c r="WMG4" s="995"/>
      <c r="WMH4" s="995"/>
      <c r="WMI4" s="995"/>
      <c r="WMJ4" s="995"/>
      <c r="WMK4" s="995"/>
      <c r="WML4" s="995"/>
      <c r="WMM4" s="995"/>
      <c r="WMN4" s="995"/>
      <c r="WMO4" s="995"/>
      <c r="WMP4" s="995"/>
      <c r="WMQ4" s="995"/>
      <c r="WMR4" s="995"/>
      <c r="WMS4" s="995"/>
      <c r="WMT4" s="995"/>
      <c r="WMU4" s="995"/>
      <c r="WMV4" s="995"/>
      <c r="WMW4" s="995"/>
      <c r="WMX4" s="995"/>
      <c r="WMY4" s="995"/>
      <c r="WMZ4" s="995"/>
      <c r="WNA4" s="995"/>
      <c r="WNB4" s="995"/>
      <c r="WNC4" s="995"/>
      <c r="WND4" s="995"/>
      <c r="WNE4" s="995"/>
      <c r="WNF4" s="995"/>
      <c r="WNG4" s="995"/>
      <c r="WNH4" s="995"/>
      <c r="WNI4" s="995"/>
      <c r="WNJ4" s="995"/>
      <c r="WNK4" s="995"/>
      <c r="WNL4" s="995"/>
      <c r="WNM4" s="995"/>
      <c r="WNN4" s="995"/>
      <c r="WNO4" s="995"/>
      <c r="WNP4" s="995"/>
      <c r="WNQ4" s="995"/>
      <c r="WNR4" s="995"/>
      <c r="WNS4" s="995"/>
      <c r="WNT4" s="995"/>
      <c r="WNU4" s="995"/>
      <c r="WNV4" s="995"/>
      <c r="WNW4" s="995"/>
      <c r="WNX4" s="995"/>
      <c r="WNY4" s="995"/>
      <c r="WNZ4" s="995"/>
      <c r="WOA4" s="995"/>
      <c r="WOB4" s="995"/>
      <c r="WOC4" s="995"/>
      <c r="WOD4" s="995"/>
      <c r="WOE4" s="995"/>
      <c r="WOF4" s="995"/>
      <c r="WOG4" s="995"/>
      <c r="WOH4" s="995"/>
      <c r="WOI4" s="995"/>
      <c r="WOJ4" s="995"/>
      <c r="WOK4" s="995"/>
      <c r="WOL4" s="995"/>
      <c r="WOM4" s="995"/>
      <c r="WON4" s="995"/>
      <c r="WOO4" s="995"/>
      <c r="WOP4" s="995"/>
      <c r="WOQ4" s="995"/>
      <c r="WOR4" s="995"/>
      <c r="WOS4" s="995"/>
      <c r="WOT4" s="995"/>
      <c r="WOU4" s="995"/>
      <c r="WOV4" s="995"/>
      <c r="WOW4" s="995"/>
      <c r="WOX4" s="995"/>
      <c r="WOY4" s="995"/>
      <c r="WOZ4" s="995"/>
      <c r="WPA4" s="995"/>
      <c r="WPB4" s="995"/>
      <c r="WPC4" s="995"/>
      <c r="WPD4" s="995"/>
      <c r="WPE4" s="995"/>
      <c r="WPF4" s="995"/>
      <c r="WPG4" s="995"/>
      <c r="WPH4" s="995"/>
      <c r="WPI4" s="995"/>
      <c r="WPJ4" s="995"/>
      <c r="WPK4" s="995"/>
      <c r="WPL4" s="995"/>
      <c r="WPM4" s="995"/>
      <c r="WPN4" s="995"/>
      <c r="WPO4" s="995"/>
      <c r="WPP4" s="995"/>
      <c r="WPQ4" s="995"/>
      <c r="WPR4" s="995"/>
      <c r="WPS4" s="995"/>
      <c r="WPT4" s="995"/>
      <c r="WPU4" s="995"/>
      <c r="WPV4" s="995"/>
      <c r="WPW4" s="995"/>
      <c r="WPX4" s="995"/>
      <c r="WPY4" s="995"/>
      <c r="WPZ4" s="995"/>
      <c r="WQA4" s="995"/>
      <c r="WQB4" s="995"/>
      <c r="WQC4" s="995"/>
      <c r="WQD4" s="995"/>
      <c r="WQE4" s="995"/>
      <c r="WQF4" s="995"/>
      <c r="WQG4" s="995"/>
      <c r="WQH4" s="995"/>
      <c r="WQI4" s="995"/>
      <c r="WQJ4" s="995"/>
      <c r="WQK4" s="995"/>
      <c r="WQL4" s="995"/>
      <c r="WQM4" s="995"/>
      <c r="WQN4" s="995"/>
      <c r="WQO4" s="995"/>
      <c r="WQP4" s="995"/>
      <c r="WQQ4" s="995"/>
      <c r="WQR4" s="995"/>
      <c r="WQS4" s="995"/>
      <c r="WQT4" s="995"/>
      <c r="WQU4" s="995"/>
      <c r="WQV4" s="995"/>
      <c r="WQW4" s="995"/>
      <c r="WQX4" s="995"/>
      <c r="WQY4" s="995"/>
      <c r="WQZ4" s="995"/>
      <c r="WRA4" s="995"/>
      <c r="WRB4" s="995"/>
      <c r="WRC4" s="995"/>
      <c r="WRD4" s="995"/>
      <c r="WRE4" s="995"/>
      <c r="WRF4" s="995"/>
      <c r="WRG4" s="995"/>
      <c r="WRH4" s="995"/>
      <c r="WRI4" s="995"/>
      <c r="WRJ4" s="995"/>
      <c r="WRK4" s="995"/>
      <c r="WRL4" s="995"/>
      <c r="WRM4" s="995"/>
      <c r="WRN4" s="995"/>
      <c r="WRO4" s="995"/>
      <c r="WRP4" s="995"/>
      <c r="WRQ4" s="995"/>
      <c r="WRR4" s="995"/>
      <c r="WRS4" s="995"/>
      <c r="WRT4" s="995"/>
      <c r="WRU4" s="995"/>
      <c r="WRV4" s="995"/>
      <c r="WRW4" s="995"/>
      <c r="WRX4" s="995"/>
      <c r="WRY4" s="995"/>
      <c r="WRZ4" s="995"/>
      <c r="WSA4" s="995"/>
      <c r="WSB4" s="995"/>
      <c r="WSC4" s="995"/>
      <c r="WSD4" s="995"/>
      <c r="WSE4" s="995"/>
      <c r="WSF4" s="995"/>
      <c r="WSG4" s="995"/>
      <c r="WSH4" s="995"/>
      <c r="WSI4" s="995"/>
      <c r="WSJ4" s="995"/>
      <c r="WSK4" s="995"/>
      <c r="WSL4" s="995"/>
      <c r="WSM4" s="995"/>
      <c r="WSN4" s="995"/>
      <c r="WSO4" s="995"/>
      <c r="WSP4" s="995"/>
      <c r="WSQ4" s="995"/>
      <c r="WSR4" s="995"/>
      <c r="WSS4" s="995"/>
      <c r="WST4" s="995"/>
      <c r="WSU4" s="995"/>
      <c r="WSV4" s="995"/>
      <c r="WSW4" s="995"/>
      <c r="WSX4" s="995"/>
      <c r="WSY4" s="995"/>
      <c r="WSZ4" s="995"/>
      <c r="WTA4" s="995"/>
      <c r="WTB4" s="995"/>
      <c r="WTC4" s="995"/>
      <c r="WTD4" s="995"/>
      <c r="WTE4" s="995"/>
      <c r="WTF4" s="995"/>
      <c r="WTG4" s="995"/>
      <c r="WTH4" s="995"/>
      <c r="WTI4" s="995"/>
      <c r="WTJ4" s="995"/>
      <c r="WTK4" s="995"/>
      <c r="WTL4" s="995"/>
      <c r="WTM4" s="995"/>
      <c r="WTN4" s="995"/>
      <c r="WTO4" s="995"/>
      <c r="WTP4" s="995"/>
      <c r="WTQ4" s="995"/>
      <c r="WTR4" s="995"/>
      <c r="WTS4" s="995"/>
      <c r="WTT4" s="995"/>
      <c r="WTU4" s="995"/>
      <c r="WTV4" s="995"/>
      <c r="WTW4" s="995"/>
      <c r="WTX4" s="995"/>
      <c r="WTY4" s="995"/>
      <c r="WTZ4" s="995"/>
      <c r="WUA4" s="995"/>
      <c r="WUB4" s="995"/>
      <c r="WUC4" s="995"/>
      <c r="WUD4" s="995"/>
      <c r="WUE4" s="995"/>
      <c r="WUF4" s="995"/>
      <c r="WUG4" s="995"/>
      <c r="WUH4" s="995"/>
      <c r="WUI4" s="995"/>
      <c r="WUJ4" s="995"/>
      <c r="WUK4" s="995"/>
      <c r="WUL4" s="995"/>
      <c r="WUM4" s="995"/>
      <c r="WUN4" s="995"/>
      <c r="WUO4" s="995"/>
      <c r="WUP4" s="995"/>
      <c r="WUQ4" s="995"/>
      <c r="WUR4" s="995"/>
      <c r="WUS4" s="995"/>
      <c r="WUT4" s="995"/>
      <c r="WUU4" s="995"/>
      <c r="WUV4" s="995"/>
      <c r="WUW4" s="995"/>
      <c r="WUX4" s="995"/>
      <c r="WUY4" s="995"/>
      <c r="WUZ4" s="995"/>
      <c r="WVA4" s="995"/>
      <c r="WVB4" s="995"/>
      <c r="WVC4" s="995"/>
      <c r="WVD4" s="995"/>
      <c r="WVE4" s="995"/>
      <c r="WVF4" s="995"/>
      <c r="WVG4" s="995"/>
      <c r="WVH4" s="995"/>
      <c r="WVI4" s="995"/>
      <c r="WVJ4" s="995"/>
      <c r="WVK4" s="995"/>
      <c r="WVL4" s="995"/>
      <c r="WVM4" s="995"/>
      <c r="WVN4" s="995"/>
      <c r="WVO4" s="995"/>
      <c r="WVP4" s="995"/>
      <c r="WVQ4" s="995"/>
      <c r="WVR4" s="995"/>
      <c r="WVS4" s="995"/>
      <c r="WVT4" s="995"/>
      <c r="WVU4" s="995"/>
      <c r="WVV4" s="995"/>
      <c r="WVW4" s="995"/>
      <c r="WVX4" s="995"/>
      <c r="WVY4" s="995"/>
      <c r="WVZ4" s="995"/>
      <c r="WWA4" s="995"/>
      <c r="WWB4" s="995"/>
      <c r="WWC4" s="995"/>
      <c r="WWD4" s="995"/>
      <c r="WWE4" s="995"/>
      <c r="WWF4" s="995"/>
      <c r="WWG4" s="995"/>
      <c r="WWH4" s="995"/>
      <c r="WWI4" s="995"/>
      <c r="WWJ4" s="995"/>
      <c r="WWK4" s="995"/>
      <c r="WWL4" s="995"/>
      <c r="WWM4" s="995"/>
      <c r="WWN4" s="995"/>
      <c r="WWO4" s="995"/>
      <c r="WWP4" s="995"/>
      <c r="WWQ4" s="995"/>
      <c r="WWR4" s="995"/>
      <c r="WWS4" s="995"/>
      <c r="WWT4" s="995"/>
      <c r="WWU4" s="995"/>
      <c r="WWV4" s="995"/>
      <c r="WWW4" s="995"/>
      <c r="WWX4" s="995"/>
      <c r="WWY4" s="995"/>
      <c r="WWZ4" s="995"/>
      <c r="WXA4" s="995"/>
      <c r="WXB4" s="995"/>
      <c r="WXC4" s="995"/>
      <c r="WXD4" s="995"/>
      <c r="WXE4" s="995"/>
      <c r="WXF4" s="995"/>
      <c r="WXG4" s="995"/>
      <c r="WXH4" s="995"/>
      <c r="WXI4" s="995"/>
      <c r="WXJ4" s="995"/>
      <c r="WXK4" s="995"/>
      <c r="WXL4" s="995"/>
      <c r="WXM4" s="995"/>
      <c r="WXN4" s="995"/>
      <c r="WXO4" s="995"/>
      <c r="WXP4" s="995"/>
      <c r="WXQ4" s="995"/>
      <c r="WXR4" s="995"/>
      <c r="WXS4" s="995"/>
      <c r="WXT4" s="995"/>
      <c r="WXU4" s="995"/>
      <c r="WXV4" s="995"/>
      <c r="WXW4" s="995"/>
      <c r="WXX4" s="995"/>
      <c r="WXY4" s="995"/>
      <c r="WXZ4" s="995"/>
      <c r="WYA4" s="995"/>
      <c r="WYB4" s="995"/>
      <c r="WYC4" s="995"/>
      <c r="WYD4" s="995"/>
      <c r="WYE4" s="995"/>
      <c r="WYF4" s="995"/>
      <c r="WYG4" s="995"/>
      <c r="WYH4" s="995"/>
      <c r="WYI4" s="995"/>
      <c r="WYJ4" s="995"/>
      <c r="WYK4" s="995"/>
      <c r="WYL4" s="995"/>
      <c r="WYM4" s="995"/>
      <c r="WYN4" s="995"/>
      <c r="WYO4" s="995"/>
      <c r="WYP4" s="995"/>
      <c r="WYQ4" s="995"/>
      <c r="WYR4" s="995"/>
      <c r="WYS4" s="995"/>
      <c r="WYT4" s="995"/>
      <c r="WYU4" s="995"/>
      <c r="WYV4" s="995"/>
      <c r="WYW4" s="995"/>
      <c r="WYX4" s="995"/>
      <c r="WYY4" s="995"/>
      <c r="WYZ4" s="995"/>
      <c r="WZA4" s="995"/>
      <c r="WZB4" s="995"/>
      <c r="WZC4" s="995"/>
      <c r="WZD4" s="995"/>
      <c r="WZE4" s="995"/>
      <c r="WZF4" s="995"/>
      <c r="WZG4" s="995"/>
      <c r="WZH4" s="995"/>
      <c r="WZI4" s="995"/>
      <c r="WZJ4" s="995"/>
      <c r="WZK4" s="995"/>
      <c r="WZL4" s="995"/>
      <c r="WZM4" s="995"/>
      <c r="WZN4" s="995"/>
      <c r="WZO4" s="995"/>
      <c r="WZP4" s="995"/>
      <c r="WZQ4" s="995"/>
      <c r="WZR4" s="995"/>
      <c r="WZS4" s="995"/>
      <c r="WZT4" s="995"/>
      <c r="WZU4" s="995"/>
      <c r="WZV4" s="995"/>
      <c r="WZW4" s="995"/>
      <c r="WZX4" s="995"/>
      <c r="WZY4" s="995"/>
      <c r="WZZ4" s="995"/>
      <c r="XAA4" s="995"/>
      <c r="XAB4" s="995"/>
      <c r="XAC4" s="995"/>
      <c r="XAD4" s="995"/>
      <c r="XAE4" s="995"/>
      <c r="XAF4" s="995"/>
      <c r="XAG4" s="995"/>
      <c r="XAH4" s="995"/>
      <c r="XAI4" s="995"/>
      <c r="XAJ4" s="995"/>
      <c r="XAK4" s="995"/>
      <c r="XAL4" s="995"/>
      <c r="XAM4" s="995"/>
      <c r="XAN4" s="995"/>
      <c r="XAO4" s="995"/>
      <c r="XAP4" s="995"/>
      <c r="XAQ4" s="995"/>
      <c r="XAR4" s="995"/>
      <c r="XAS4" s="995"/>
      <c r="XAT4" s="995"/>
      <c r="XAU4" s="995"/>
      <c r="XAV4" s="995"/>
      <c r="XAW4" s="995"/>
      <c r="XAX4" s="995"/>
      <c r="XAY4" s="995"/>
      <c r="XAZ4" s="995"/>
      <c r="XBA4" s="995"/>
      <c r="XBB4" s="995"/>
      <c r="XBC4" s="995"/>
      <c r="XBD4" s="995"/>
      <c r="XBE4" s="995"/>
      <c r="XBF4" s="995"/>
      <c r="XBG4" s="995"/>
      <c r="XBH4" s="995"/>
      <c r="XBI4" s="995"/>
      <c r="XBJ4" s="995"/>
      <c r="XBK4" s="995"/>
      <c r="XBL4" s="995"/>
      <c r="XBM4" s="995"/>
      <c r="XBN4" s="995"/>
      <c r="XBO4" s="995"/>
      <c r="XBP4" s="995"/>
      <c r="XBQ4" s="995"/>
      <c r="XBR4" s="995"/>
      <c r="XBS4" s="995"/>
      <c r="XBT4" s="995"/>
      <c r="XBU4" s="995"/>
      <c r="XBV4" s="995"/>
      <c r="XBW4" s="995"/>
      <c r="XBX4" s="995"/>
      <c r="XBY4" s="995"/>
      <c r="XBZ4" s="995"/>
      <c r="XCA4" s="995"/>
      <c r="XCB4" s="995"/>
      <c r="XCC4" s="995"/>
      <c r="XCD4" s="995"/>
      <c r="XCE4" s="995"/>
      <c r="XCF4" s="995"/>
      <c r="XCG4" s="995"/>
      <c r="XCH4" s="995"/>
      <c r="XCI4" s="995"/>
      <c r="XCJ4" s="995"/>
      <c r="XCK4" s="995"/>
      <c r="XCL4" s="995"/>
      <c r="XCM4" s="995"/>
      <c r="XCN4" s="995"/>
      <c r="XCO4" s="995"/>
      <c r="XCP4" s="995"/>
      <c r="XCQ4" s="995"/>
      <c r="XCR4" s="995"/>
      <c r="XCS4" s="995"/>
      <c r="XCT4" s="995"/>
      <c r="XCU4" s="995"/>
      <c r="XCV4" s="995"/>
      <c r="XCW4" s="995"/>
      <c r="XCX4" s="995"/>
      <c r="XCY4" s="995"/>
      <c r="XCZ4" s="995"/>
      <c r="XDA4" s="995"/>
      <c r="XDB4" s="995"/>
      <c r="XDC4" s="995"/>
      <c r="XDD4" s="995"/>
      <c r="XDE4" s="995"/>
      <c r="XDF4" s="995"/>
      <c r="XDG4" s="995"/>
      <c r="XDH4" s="995"/>
      <c r="XDI4" s="995"/>
      <c r="XDJ4" s="995"/>
      <c r="XDK4" s="995"/>
      <c r="XDL4" s="995"/>
      <c r="XDM4" s="995"/>
      <c r="XDN4" s="995"/>
      <c r="XDO4" s="995"/>
      <c r="XDP4" s="995"/>
      <c r="XDQ4" s="995"/>
      <c r="XDR4" s="995"/>
      <c r="XDS4" s="995"/>
      <c r="XDT4" s="995"/>
      <c r="XDU4" s="995"/>
      <c r="XDV4" s="995"/>
      <c r="XDW4" s="995"/>
      <c r="XDX4" s="995"/>
      <c r="XDY4" s="995"/>
      <c r="XDZ4" s="995"/>
      <c r="XEA4" s="995"/>
      <c r="XEB4" s="995"/>
      <c r="XEC4" s="995"/>
      <c r="XED4" s="995"/>
      <c r="XEE4" s="995"/>
      <c r="XEF4" s="995"/>
      <c r="XEG4" s="995"/>
      <c r="XEH4" s="995"/>
      <c r="XEI4" s="995"/>
      <c r="XEJ4" s="995"/>
      <c r="XEK4" s="995"/>
      <c r="XEL4" s="995"/>
      <c r="XEM4" s="995"/>
      <c r="XEN4" s="995"/>
      <c r="XEO4" s="995"/>
      <c r="XEP4" s="995"/>
      <c r="XEQ4" s="995"/>
      <c r="XER4" s="995"/>
      <c r="XES4" s="995"/>
      <c r="XET4" s="995"/>
      <c r="XEU4" s="995"/>
      <c r="XEV4" s="995"/>
      <c r="XEW4" s="995"/>
      <c r="XEX4" s="995"/>
      <c r="XEY4" s="995"/>
      <c r="XEZ4" s="995"/>
      <c r="XFA4" s="995"/>
      <c r="XFB4" s="995"/>
      <c r="XFC4" s="995"/>
      <c r="XFD4" s="995"/>
    </row>
    <row r="5" spans="1:16384" ht="18" x14ac:dyDescent="0.4">
      <c r="G5" s="722">
        <v>2025</v>
      </c>
    </row>
    <row r="7" spans="1:16384" s="725" customFormat="1" ht="18" x14ac:dyDescent="0.55000000000000004">
      <c r="A7" s="723" t="s">
        <v>798</v>
      </c>
      <c r="B7" s="724" t="s">
        <v>799</v>
      </c>
      <c r="C7" s="743" t="s">
        <v>869</v>
      </c>
      <c r="D7" s="724" t="s">
        <v>801</v>
      </c>
      <c r="F7" s="724" t="s">
        <v>799</v>
      </c>
      <c r="G7" s="724" t="s">
        <v>801</v>
      </c>
    </row>
    <row r="8" spans="1:16384" x14ac:dyDescent="0.4">
      <c r="A8" s="726" t="s">
        <v>802</v>
      </c>
      <c r="B8" s="727"/>
      <c r="C8" s="744"/>
      <c r="D8" s="727"/>
      <c r="F8" s="727"/>
      <c r="G8" s="727"/>
    </row>
    <row r="9" spans="1:16384" x14ac:dyDescent="0.4">
      <c r="A9" s="650" t="s">
        <v>803</v>
      </c>
      <c r="B9" s="507">
        <f>'Alle factoren'!C8</f>
        <v>1.8107007157690203</v>
      </c>
      <c r="C9" s="720"/>
      <c r="D9" s="507">
        <f>B9</f>
        <v>1.8107007157690203</v>
      </c>
      <c r="F9" s="728"/>
      <c r="G9" s="728"/>
    </row>
    <row r="10" spans="1:16384" x14ac:dyDescent="0.4">
      <c r="A10" s="650" t="s">
        <v>804</v>
      </c>
      <c r="B10" s="507">
        <f>'Alle factoren'!D8</f>
        <v>1.6202362841256828</v>
      </c>
      <c r="C10" s="746" t="s">
        <v>868</v>
      </c>
      <c r="D10" s="507">
        <f>B10</f>
        <v>1.6202362841256828</v>
      </c>
      <c r="F10" s="728"/>
      <c r="G10" s="728"/>
    </row>
    <row r="11" spans="1:16384" x14ac:dyDescent="0.4">
      <c r="A11" s="650" t="s">
        <v>817</v>
      </c>
      <c r="B11" s="507">
        <f>'Alle factoren'!E8</f>
        <v>1.3967612883336633</v>
      </c>
      <c r="C11" s="746" t="s">
        <v>868</v>
      </c>
      <c r="D11" s="507">
        <f t="shared" ref="D11:D12" si="0">B11</f>
        <v>1.3967612883336633</v>
      </c>
      <c r="F11" s="728"/>
      <c r="G11" s="728"/>
    </row>
    <row r="12" spans="1:16384" x14ac:dyDescent="0.4">
      <c r="A12" s="650" t="s">
        <v>816</v>
      </c>
      <c r="B12" s="507">
        <f>'Alle factoren'!F8</f>
        <v>1.4313949517</v>
      </c>
      <c r="C12" s="746" t="s">
        <v>868</v>
      </c>
      <c r="D12" s="507">
        <f t="shared" si="0"/>
        <v>1.4313949517</v>
      </c>
      <c r="F12" s="507">
        <f>F11</f>
        <v>0</v>
      </c>
      <c r="G12" s="507">
        <f>G11</f>
        <v>0</v>
      </c>
    </row>
    <row r="13" spans="1:16384" x14ac:dyDescent="0.4">
      <c r="A13" s="538"/>
      <c r="B13" s="507"/>
      <c r="C13" s="745"/>
      <c r="D13" s="730"/>
      <c r="F13" s="731"/>
      <c r="G13" s="732"/>
    </row>
    <row r="14" spans="1:16384" x14ac:dyDescent="0.4">
      <c r="A14" s="733" t="s">
        <v>806</v>
      </c>
      <c r="B14" s="507"/>
      <c r="C14" s="745"/>
      <c r="D14" s="730"/>
      <c r="F14" s="731"/>
      <c r="G14" s="732"/>
    </row>
    <row r="15" spans="1:16384" x14ac:dyDescent="0.4">
      <c r="A15" s="538" t="s">
        <v>803</v>
      </c>
      <c r="B15" s="507">
        <f>'Alle factoren'!C10</f>
        <v>1.4154281967213114</v>
      </c>
      <c r="C15" s="720">
        <f>(D15-B15)/D15</f>
        <v>0</v>
      </c>
      <c r="D15" s="507">
        <f>B15</f>
        <v>1.4154281967213114</v>
      </c>
      <c r="F15" s="731">
        <v>0</v>
      </c>
      <c r="G15" s="731" t="e">
        <f>F15/(1-#REF!)</f>
        <v>#REF!</v>
      </c>
    </row>
    <row r="16" spans="1:16384" x14ac:dyDescent="0.4">
      <c r="A16" s="538" t="s">
        <v>804</v>
      </c>
      <c r="B16" s="507">
        <f>'Alle factoren'!D17</f>
        <v>1.2170491803278687</v>
      </c>
      <c r="C16" s="746" t="s">
        <v>868</v>
      </c>
      <c r="D16" s="507">
        <f>B16</f>
        <v>1.2170491803278687</v>
      </c>
      <c r="F16" s="731">
        <v>0</v>
      </c>
      <c r="G16" s="731" t="e">
        <f>F16/(1-#REF!)</f>
        <v>#REF!</v>
      </c>
    </row>
    <row r="17" spans="1:7" x14ac:dyDescent="0.4">
      <c r="A17" s="650" t="s">
        <v>817</v>
      </c>
      <c r="B17" s="507">
        <f>'Alle factoren'!E10</f>
        <v>1.0751999999999999</v>
      </c>
      <c r="C17" s="746" t="s">
        <v>868</v>
      </c>
      <c r="D17" s="507">
        <f t="shared" ref="D17:D18" si="1">B17</f>
        <v>1.0751999999999999</v>
      </c>
      <c r="F17" s="731">
        <v>0</v>
      </c>
      <c r="G17" s="731" t="e">
        <f>F17/(1-#REF!)</f>
        <v>#REF!</v>
      </c>
    </row>
    <row r="18" spans="1:7" x14ac:dyDescent="0.4">
      <c r="A18" s="650" t="s">
        <v>816</v>
      </c>
      <c r="B18" s="507">
        <f>'Alle factoren'!F10</f>
        <v>1.0751999999999999</v>
      </c>
      <c r="C18" s="746" t="s">
        <v>868</v>
      </c>
      <c r="D18" s="507">
        <f t="shared" si="1"/>
        <v>1.0751999999999999</v>
      </c>
      <c r="F18" s="731"/>
      <c r="G18" s="732"/>
    </row>
    <row r="19" spans="1:7" x14ac:dyDescent="0.4">
      <c r="A19" s="538"/>
      <c r="B19" s="507"/>
      <c r="C19" s="746"/>
      <c r="D19" s="507"/>
      <c r="F19" s="732"/>
      <c r="G19" s="732"/>
    </row>
    <row r="20" spans="1:7" x14ac:dyDescent="0.4">
      <c r="A20" s="733" t="s">
        <v>685</v>
      </c>
      <c r="B20" s="507"/>
      <c r="C20" s="746"/>
      <c r="D20" s="507"/>
      <c r="F20" s="732"/>
      <c r="G20" s="732"/>
    </row>
    <row r="21" spans="1:7" x14ac:dyDescent="0.4">
      <c r="A21" s="538" t="s">
        <v>803</v>
      </c>
      <c r="B21" s="507">
        <f>'Alle factoren'!C9</f>
        <v>1.6243460304449646</v>
      </c>
      <c r="C21" s="720"/>
      <c r="D21" s="507">
        <v>2</v>
      </c>
      <c r="F21" s="731">
        <v>0</v>
      </c>
      <c r="G21" s="731" t="e">
        <f>F21/(1-#REF!)</f>
        <v>#REF!</v>
      </c>
    </row>
    <row r="22" spans="1:7" x14ac:dyDescent="0.4">
      <c r="A22" s="538" t="s">
        <v>804</v>
      </c>
      <c r="B22" s="507">
        <f>'Alle factoren'!D9</f>
        <v>1.3966861826697892</v>
      </c>
      <c r="C22" s="746" t="s">
        <v>868</v>
      </c>
      <c r="D22" s="507">
        <f>B22</f>
        <v>1.3966861826697892</v>
      </c>
      <c r="F22" s="731">
        <v>0</v>
      </c>
      <c r="G22" s="731" t="e">
        <f>F22/(1-#REF!)</f>
        <v>#REF!</v>
      </c>
    </row>
    <row r="23" spans="1:7" x14ac:dyDescent="0.4">
      <c r="A23" s="650" t="s">
        <v>817</v>
      </c>
      <c r="B23" s="507">
        <f>'Alle factoren'!E9</f>
        <v>1.2339</v>
      </c>
      <c r="C23" s="746" t="s">
        <v>868</v>
      </c>
      <c r="D23" s="507">
        <f t="shared" ref="D23:D24" si="2">B23</f>
        <v>1.2339</v>
      </c>
      <c r="F23" s="731">
        <v>0</v>
      </c>
      <c r="G23" s="731" t="e">
        <f>F23/(1-#REF!)</f>
        <v>#REF!</v>
      </c>
    </row>
    <row r="24" spans="1:7" x14ac:dyDescent="0.4">
      <c r="A24" s="650" t="s">
        <v>816</v>
      </c>
      <c r="B24" s="507">
        <f>'Alle factoren'!F9</f>
        <v>1.2339</v>
      </c>
      <c r="C24" s="746" t="s">
        <v>868</v>
      </c>
      <c r="D24" s="507">
        <f t="shared" si="2"/>
        <v>1.2339</v>
      </c>
      <c r="F24" s="509"/>
      <c r="G24" s="509"/>
    </row>
    <row r="25" spans="1:7" x14ac:dyDescent="0.4">
      <c r="D25" s="509"/>
      <c r="F25" s="509"/>
      <c r="G25" s="509"/>
    </row>
    <row r="26" spans="1:7" x14ac:dyDescent="0.4">
      <c r="D26" s="509"/>
      <c r="F26" s="509"/>
      <c r="G26" s="509"/>
    </row>
    <row r="27" spans="1:7" s="725" customFormat="1" ht="18" x14ac:dyDescent="0.55000000000000004">
      <c r="A27" s="723" t="s">
        <v>798</v>
      </c>
      <c r="B27" s="724" t="s">
        <v>808</v>
      </c>
      <c r="C27" s="743" t="s">
        <v>869</v>
      </c>
      <c r="D27" s="724" t="s">
        <v>801</v>
      </c>
      <c r="F27" s="724" t="s">
        <v>808</v>
      </c>
      <c r="G27" s="724" t="s">
        <v>801</v>
      </c>
    </row>
    <row r="28" spans="1:7" x14ac:dyDescent="0.4">
      <c r="A28" s="726" t="s">
        <v>802</v>
      </c>
      <c r="B28" s="727"/>
      <c r="C28" s="744"/>
      <c r="D28" s="727"/>
      <c r="F28" s="727"/>
      <c r="G28" s="727"/>
    </row>
    <row r="29" spans="1:7" ht="12.4" customHeight="1" x14ac:dyDescent="0.4">
      <c r="A29" s="650" t="s">
        <v>803</v>
      </c>
      <c r="B29" s="507">
        <f>'Alle factoren'!C15</f>
        <v>1.8107007157690203</v>
      </c>
      <c r="C29" s="720">
        <f>(D29-B29)/D29</f>
        <v>0</v>
      </c>
      <c r="D29" s="507">
        <f>B29</f>
        <v>1.8107007157690203</v>
      </c>
      <c r="F29" s="728"/>
      <c r="G29" s="728"/>
    </row>
    <row r="30" spans="1:7" x14ac:dyDescent="0.4">
      <c r="A30" s="650" t="s">
        <v>804</v>
      </c>
      <c r="B30" s="507">
        <f>'Alle factoren'!D15</f>
        <v>1.6202362841256828</v>
      </c>
      <c r="C30" s="746" t="s">
        <v>868</v>
      </c>
      <c r="D30" s="507">
        <f>B30</f>
        <v>1.6202362841256828</v>
      </c>
      <c r="F30" s="728"/>
      <c r="G30" s="728"/>
    </row>
    <row r="31" spans="1:7" x14ac:dyDescent="0.4">
      <c r="A31" s="650" t="s">
        <v>817</v>
      </c>
      <c r="B31" s="507">
        <f>'Alle factoren'!E15</f>
        <v>1.4313949517</v>
      </c>
      <c r="C31" s="746" t="s">
        <v>868</v>
      </c>
      <c r="D31" s="507">
        <f t="shared" ref="D31:D32" si="3">B31</f>
        <v>1.4313949517</v>
      </c>
      <c r="F31" s="728"/>
      <c r="G31" s="728"/>
    </row>
    <row r="32" spans="1:7" x14ac:dyDescent="0.4">
      <c r="A32" s="650" t="s">
        <v>816</v>
      </c>
      <c r="B32" s="507">
        <f>'Alle factoren'!F15</f>
        <v>1.4313949517</v>
      </c>
      <c r="C32" s="746" t="s">
        <v>868</v>
      </c>
      <c r="D32" s="507">
        <f t="shared" si="3"/>
        <v>1.4313949517</v>
      </c>
      <c r="F32" s="507">
        <f>F31</f>
        <v>0</v>
      </c>
      <c r="G32" s="507">
        <f>G31</f>
        <v>0</v>
      </c>
    </row>
    <row r="33" spans="1:7" x14ac:dyDescent="0.4">
      <c r="A33" s="538"/>
      <c r="B33" s="507"/>
      <c r="C33" s="745"/>
      <c r="D33" s="730"/>
      <c r="F33" s="731"/>
      <c r="G33" s="732"/>
    </row>
    <row r="34" spans="1:7" x14ac:dyDescent="0.4">
      <c r="A34" s="733" t="s">
        <v>806</v>
      </c>
      <c r="B34" s="507"/>
      <c r="C34" s="745"/>
      <c r="D34" s="730"/>
      <c r="F34" s="731"/>
      <c r="G34" s="732"/>
    </row>
    <row r="35" spans="1:7" x14ac:dyDescent="0.4">
      <c r="A35" s="538" t="s">
        <v>803</v>
      </c>
      <c r="B35" s="507">
        <f>'Alle factoren'!C17</f>
        <v>1.4154281967213114</v>
      </c>
      <c r="C35" s="720">
        <f>(D35-B35)/D35</f>
        <v>0</v>
      </c>
      <c r="D35" s="507">
        <f>B35</f>
        <v>1.4154281967213114</v>
      </c>
      <c r="F35" s="731">
        <v>0</v>
      </c>
      <c r="G35" s="731" t="e">
        <f>F35/(1-#REF!)</f>
        <v>#REF!</v>
      </c>
    </row>
    <row r="36" spans="1:7" x14ac:dyDescent="0.4">
      <c r="A36" s="538" t="s">
        <v>804</v>
      </c>
      <c r="B36" s="507">
        <f>'Alle factoren'!D17</f>
        <v>1.2170491803278687</v>
      </c>
      <c r="C36" s="746" t="s">
        <v>868</v>
      </c>
      <c r="D36" s="507">
        <f>B36</f>
        <v>1.2170491803278687</v>
      </c>
      <c r="F36" s="731">
        <v>0</v>
      </c>
      <c r="G36" s="731" t="e">
        <f>F36/(1-#REF!)</f>
        <v>#REF!</v>
      </c>
    </row>
    <row r="37" spans="1:7" x14ac:dyDescent="0.4">
      <c r="A37" s="650" t="s">
        <v>817</v>
      </c>
      <c r="B37" s="507">
        <f>'Alle factoren'!E17</f>
        <v>1.0751999999999999</v>
      </c>
      <c r="C37" s="746" t="s">
        <v>868</v>
      </c>
      <c r="D37" s="507">
        <f t="shared" ref="D37:D38" si="4">B37</f>
        <v>1.0751999999999999</v>
      </c>
      <c r="F37" s="731">
        <v>0</v>
      </c>
      <c r="G37" s="731" t="e">
        <f>F37/(1-#REF!)</f>
        <v>#REF!</v>
      </c>
    </row>
    <row r="38" spans="1:7" x14ac:dyDescent="0.4">
      <c r="A38" s="650" t="s">
        <v>816</v>
      </c>
      <c r="B38" s="507">
        <f>'Alle factoren'!F17</f>
        <v>1.0751999999999999</v>
      </c>
      <c r="C38" s="746" t="s">
        <v>868</v>
      </c>
      <c r="D38" s="507">
        <f t="shared" si="4"/>
        <v>1.0751999999999999</v>
      </c>
      <c r="F38" s="731"/>
      <c r="G38" s="732"/>
    </row>
    <row r="39" spans="1:7" x14ac:dyDescent="0.4">
      <c r="A39" s="538"/>
      <c r="B39" s="507"/>
      <c r="C39" s="746"/>
      <c r="D39" s="507"/>
      <c r="F39" s="732"/>
      <c r="G39" s="732"/>
    </row>
    <row r="40" spans="1:7" x14ac:dyDescent="0.4">
      <c r="A40" s="733" t="s">
        <v>807</v>
      </c>
      <c r="B40" s="507"/>
      <c r="C40" s="746"/>
      <c r="D40" s="507"/>
      <c r="F40" s="732"/>
      <c r="G40" s="732"/>
    </row>
    <row r="41" spans="1:7" x14ac:dyDescent="0.4">
      <c r="A41" s="538" t="s">
        <v>803</v>
      </c>
      <c r="B41" s="507">
        <f>'Alle factoren'!C16</f>
        <v>1.6243460304449646</v>
      </c>
      <c r="C41" s="720">
        <f>$C$9</f>
        <v>0</v>
      </c>
      <c r="D41" s="507">
        <f>B41/(1-C41)</f>
        <v>1.6243460304449646</v>
      </c>
      <c r="F41" s="731">
        <v>0</v>
      </c>
      <c r="G41" s="731" t="e">
        <f>F41/(1-#REF!)</f>
        <v>#REF!</v>
      </c>
    </row>
    <row r="42" spans="1:7" x14ac:dyDescent="0.4">
      <c r="A42" s="538" t="s">
        <v>804</v>
      </c>
      <c r="B42" s="507">
        <f>'Alle factoren'!D16</f>
        <v>1.3966861826697892</v>
      </c>
      <c r="C42" s="746" t="s">
        <v>868</v>
      </c>
      <c r="D42" s="507">
        <f>B42</f>
        <v>1.3966861826697892</v>
      </c>
      <c r="F42" s="731">
        <v>0</v>
      </c>
      <c r="G42" s="731" t="e">
        <f>F42/(1-#REF!)</f>
        <v>#REF!</v>
      </c>
    </row>
    <row r="43" spans="1:7" x14ac:dyDescent="0.4">
      <c r="A43" s="650" t="s">
        <v>817</v>
      </c>
      <c r="B43" s="507">
        <f>'Alle factoren'!E16</f>
        <v>1.2339</v>
      </c>
      <c r="C43" s="746" t="s">
        <v>868</v>
      </c>
      <c r="D43" s="507">
        <f t="shared" ref="D43:D44" si="5">B43</f>
        <v>1.2339</v>
      </c>
      <c r="F43" s="731">
        <v>0</v>
      </c>
      <c r="G43" s="731" t="e">
        <f>F43/(1-#REF!)</f>
        <v>#REF!</v>
      </c>
    </row>
    <row r="44" spans="1:7" x14ac:dyDescent="0.4">
      <c r="A44" s="650" t="s">
        <v>816</v>
      </c>
      <c r="B44" s="507">
        <f>'Alle factoren'!F16</f>
        <v>1.2339</v>
      </c>
      <c r="C44" s="746" t="s">
        <v>868</v>
      </c>
      <c r="D44" s="507">
        <f t="shared" si="5"/>
        <v>1.2339</v>
      </c>
      <c r="F44" s="734"/>
      <c r="G44" s="735"/>
    </row>
    <row r="45" spans="1:7" x14ac:dyDescent="0.4">
      <c r="D45" s="509"/>
      <c r="F45" s="509"/>
      <c r="G45" s="509"/>
    </row>
    <row r="46" spans="1:7" x14ac:dyDescent="0.4">
      <c r="D46" s="509"/>
      <c r="F46" s="509"/>
      <c r="G46" s="509"/>
    </row>
    <row r="47" spans="1:7" s="725" customFormat="1" ht="36" hidden="1" x14ac:dyDescent="0.55000000000000004">
      <c r="A47" s="736" t="s">
        <v>798</v>
      </c>
      <c r="B47" s="737" t="s">
        <v>809</v>
      </c>
      <c r="C47" s="747" t="s">
        <v>800</v>
      </c>
      <c r="D47" s="737" t="s">
        <v>801</v>
      </c>
      <c r="F47" s="737" t="s">
        <v>809</v>
      </c>
      <c r="G47" s="737" t="s">
        <v>801</v>
      </c>
    </row>
    <row r="48" spans="1:7" hidden="1" x14ac:dyDescent="0.4">
      <c r="A48" s="738" t="s">
        <v>802</v>
      </c>
      <c r="B48" s="732"/>
      <c r="C48" s="748"/>
      <c r="D48" s="732"/>
      <c r="F48" s="732"/>
      <c r="G48" s="732"/>
    </row>
    <row r="49" spans="1:7" hidden="1" x14ac:dyDescent="0.4">
      <c r="A49" s="739" t="s">
        <v>803</v>
      </c>
      <c r="B49" s="731">
        <v>1.5572853644459999</v>
      </c>
      <c r="C49" s="749">
        <f>$C$9</f>
        <v>0</v>
      </c>
      <c r="D49" s="731">
        <f>B49/(1-C49)</f>
        <v>1.5572853644459999</v>
      </c>
      <c r="F49" s="731">
        <v>0</v>
      </c>
      <c r="G49" s="731" t="e">
        <f>F49/(1-#REF!)</f>
        <v>#REF!</v>
      </c>
    </row>
    <row r="50" spans="1:7" hidden="1" x14ac:dyDescent="0.4">
      <c r="A50" s="739" t="s">
        <v>804</v>
      </c>
      <c r="B50" s="731">
        <v>1.4496134799999998</v>
      </c>
      <c r="C50" s="749" t="str">
        <f>$C$10</f>
        <v>geen marge toegestaan</v>
      </c>
      <c r="D50" s="731" t="e">
        <f t="shared" ref="D50:D51" si="6">B50/(1-C50)</f>
        <v>#VALUE!</v>
      </c>
      <c r="F50" s="731">
        <v>0</v>
      </c>
      <c r="G50" s="731" t="e">
        <f>F50/(1-#REF!)</f>
        <v>#REF!</v>
      </c>
    </row>
    <row r="51" spans="1:7" hidden="1" x14ac:dyDescent="0.4">
      <c r="A51" s="739" t="s">
        <v>805</v>
      </c>
      <c r="B51" s="731">
        <v>1.3069</v>
      </c>
      <c r="C51" s="749" t="str">
        <f>$C$11</f>
        <v>geen marge toegestaan</v>
      </c>
      <c r="D51" s="731" t="e">
        <f t="shared" si="6"/>
        <v>#VALUE!</v>
      </c>
      <c r="F51" s="731">
        <v>0</v>
      </c>
      <c r="G51" s="731" t="e">
        <f>F51/(1-#REF!)</f>
        <v>#REF!</v>
      </c>
    </row>
    <row r="52" spans="1:7" hidden="1" x14ac:dyDescent="0.4">
      <c r="A52" s="739"/>
      <c r="B52" s="731"/>
      <c r="C52" s="748"/>
      <c r="D52" s="732"/>
      <c r="F52" s="731"/>
      <c r="G52" s="732"/>
    </row>
    <row r="53" spans="1:7" hidden="1" x14ac:dyDescent="0.4">
      <c r="A53" s="739"/>
      <c r="B53" s="731"/>
      <c r="C53" s="748"/>
      <c r="D53" s="732"/>
      <c r="F53" s="731"/>
      <c r="G53" s="732"/>
    </row>
    <row r="54" spans="1:7" hidden="1" x14ac:dyDescent="0.4">
      <c r="A54" s="738" t="s">
        <v>806</v>
      </c>
      <c r="B54" s="731"/>
      <c r="C54" s="748"/>
      <c r="D54" s="732"/>
      <c r="F54" s="731"/>
      <c r="G54" s="732"/>
    </row>
    <row r="55" spans="1:7" hidden="1" x14ac:dyDescent="0.4">
      <c r="A55" s="739" t="s">
        <v>803</v>
      </c>
      <c r="B55" s="731">
        <v>1.3341993523139999</v>
      </c>
      <c r="C55" s="749">
        <f>$C$9</f>
        <v>0</v>
      </c>
      <c r="D55" s="731">
        <f>B55/(1-C55)</f>
        <v>1.3341993523139999</v>
      </c>
      <c r="F55" s="731">
        <v>0</v>
      </c>
      <c r="G55" s="731" t="e">
        <f>F55/(1-#REF!)</f>
        <v>#REF!</v>
      </c>
    </row>
    <row r="56" spans="1:7" hidden="1" x14ac:dyDescent="0.4">
      <c r="A56" s="739" t="s">
        <v>804</v>
      </c>
      <c r="B56" s="731">
        <v>1.18362732</v>
      </c>
      <c r="C56" s="749" t="str">
        <f>$C$10</f>
        <v>geen marge toegestaan</v>
      </c>
      <c r="D56" s="731" t="e">
        <f t="shared" ref="D56:D57" si="7">B56/(1-C56)</f>
        <v>#VALUE!</v>
      </c>
      <c r="F56" s="731">
        <v>0</v>
      </c>
      <c r="G56" s="731" t="e">
        <f>F56/(1-#REF!)</f>
        <v>#REF!</v>
      </c>
    </row>
    <row r="57" spans="1:7" hidden="1" x14ac:dyDescent="0.4">
      <c r="A57" s="739" t="s">
        <v>805</v>
      </c>
      <c r="B57" s="731">
        <v>1.0671000000000002</v>
      </c>
      <c r="C57" s="749" t="str">
        <f>$C$11</f>
        <v>geen marge toegestaan</v>
      </c>
      <c r="D57" s="731" t="e">
        <f t="shared" si="7"/>
        <v>#VALUE!</v>
      </c>
      <c r="F57" s="731">
        <v>0</v>
      </c>
      <c r="G57" s="731" t="e">
        <f>F57/(1-#REF!)</f>
        <v>#REF!</v>
      </c>
    </row>
    <row r="58" spans="1:7" hidden="1" x14ac:dyDescent="0.4">
      <c r="A58" s="739"/>
      <c r="B58" s="731"/>
      <c r="C58" s="748"/>
      <c r="D58" s="732"/>
      <c r="F58" s="731"/>
      <c r="G58" s="732"/>
    </row>
    <row r="59" spans="1:7" hidden="1" x14ac:dyDescent="0.4">
      <c r="A59" s="739"/>
      <c r="B59" s="732"/>
      <c r="C59" s="748"/>
      <c r="D59" s="732"/>
      <c r="F59" s="732"/>
      <c r="G59" s="732"/>
    </row>
    <row r="60" spans="1:7" hidden="1" x14ac:dyDescent="0.4">
      <c r="A60" s="738" t="s">
        <v>807</v>
      </c>
      <c r="B60" s="732"/>
      <c r="C60" s="748"/>
      <c r="D60" s="732"/>
      <c r="F60" s="732"/>
      <c r="G60" s="732"/>
    </row>
    <row r="61" spans="1:7" hidden="1" x14ac:dyDescent="0.4">
      <c r="A61" s="739" t="s">
        <v>803</v>
      </c>
      <c r="B61" s="731">
        <v>1.4496161339099998</v>
      </c>
      <c r="C61" s="749">
        <f>$C$9</f>
        <v>0</v>
      </c>
      <c r="D61" s="731">
        <f>B61/(1-C61)</f>
        <v>1.4496161339099998</v>
      </c>
      <c r="F61" s="731">
        <v>0</v>
      </c>
      <c r="G61" s="731" t="e">
        <f>F61/(1-#REF!)</f>
        <v>#REF!</v>
      </c>
    </row>
    <row r="62" spans="1:7" hidden="1" x14ac:dyDescent="0.4">
      <c r="A62" s="739" t="s">
        <v>804</v>
      </c>
      <c r="B62" s="731">
        <v>1.4153727</v>
      </c>
      <c r="C62" s="749" t="str">
        <f>$C$10</f>
        <v>geen marge toegestaan</v>
      </c>
      <c r="D62" s="731" t="e">
        <f t="shared" ref="D62:D63" si="8">B62/(1-C62)</f>
        <v>#VALUE!</v>
      </c>
      <c r="F62" s="731">
        <v>0</v>
      </c>
      <c r="G62" s="731" t="e">
        <f>F62/(1-#REF!)</f>
        <v>#REF!</v>
      </c>
    </row>
    <row r="63" spans="1:7" hidden="1" x14ac:dyDescent="0.4">
      <c r="A63" s="739" t="s">
        <v>805</v>
      </c>
      <c r="B63" s="731">
        <v>1.3069</v>
      </c>
      <c r="C63" s="749" t="str">
        <f>$C$11</f>
        <v>geen marge toegestaan</v>
      </c>
      <c r="D63" s="731" t="e">
        <f t="shared" si="8"/>
        <v>#VALUE!</v>
      </c>
      <c r="F63" s="731">
        <v>0</v>
      </c>
      <c r="G63" s="731" t="e">
        <f>F63/(1-#REF!)</f>
        <v>#REF!</v>
      </c>
    </row>
    <row r="64" spans="1:7" hidden="1" x14ac:dyDescent="0.4">
      <c r="D64" s="509"/>
      <c r="F64" s="509"/>
      <c r="G64" s="509"/>
    </row>
    <row r="65" spans="1:7" hidden="1" x14ac:dyDescent="0.4">
      <c r="D65" s="509"/>
      <c r="F65" s="509"/>
      <c r="G65" s="509"/>
    </row>
    <row r="66" spans="1:7" x14ac:dyDescent="0.4">
      <c r="D66" s="509"/>
      <c r="F66" s="509"/>
      <c r="G66" s="509"/>
    </row>
    <row r="67" spans="1:7" s="725" customFormat="1" ht="18" x14ac:dyDescent="0.55000000000000004">
      <c r="A67" s="723" t="s">
        <v>798</v>
      </c>
      <c r="B67" s="724" t="s">
        <v>814</v>
      </c>
      <c r="C67" s="743" t="s">
        <v>869</v>
      </c>
      <c r="D67" s="724" t="s">
        <v>801</v>
      </c>
      <c r="F67" s="724" t="s">
        <v>810</v>
      </c>
      <c r="G67" s="724" t="s">
        <v>801</v>
      </c>
    </row>
    <row r="68" spans="1:7" x14ac:dyDescent="0.4">
      <c r="A68" s="726" t="s">
        <v>802</v>
      </c>
      <c r="B68" s="727"/>
      <c r="C68" s="744"/>
      <c r="D68" s="727"/>
      <c r="F68" s="727"/>
      <c r="G68" s="727"/>
    </row>
    <row r="69" spans="1:7" ht="12.4" customHeight="1" x14ac:dyDescent="0.4">
      <c r="A69" s="650" t="s">
        <v>803</v>
      </c>
      <c r="B69" s="507">
        <f>'Alle factoren'!C22</f>
        <v>1.8080678508197616</v>
      </c>
      <c r="C69" s="720">
        <f>(D69-B69)/D69</f>
        <v>0</v>
      </c>
      <c r="D69" s="507">
        <f>B69</f>
        <v>1.8080678508197616</v>
      </c>
      <c r="F69" s="728"/>
      <c r="G69" s="728"/>
    </row>
    <row r="70" spans="1:7" x14ac:dyDescent="0.4">
      <c r="A70" s="650" t="s">
        <v>804</v>
      </c>
      <c r="B70" s="507">
        <f>'Alle factoren'!D22</f>
        <v>1.6179724277634659</v>
      </c>
      <c r="C70" s="746" t="s">
        <v>868</v>
      </c>
      <c r="D70" s="507">
        <f t="shared" ref="D70:D72" si="9">B70</f>
        <v>1.6179724277634659</v>
      </c>
      <c r="F70" s="728"/>
      <c r="G70" s="728"/>
    </row>
    <row r="71" spans="1:7" x14ac:dyDescent="0.4">
      <c r="A71" s="650" t="s">
        <v>817</v>
      </c>
      <c r="B71" s="507">
        <f>'Alle factoren'!E22</f>
        <v>1.4293949517</v>
      </c>
      <c r="C71" s="746" t="s">
        <v>868</v>
      </c>
      <c r="D71" s="507">
        <f t="shared" si="9"/>
        <v>1.4293949517</v>
      </c>
      <c r="F71" s="728"/>
      <c r="G71" s="728"/>
    </row>
    <row r="72" spans="1:7" x14ac:dyDescent="0.4">
      <c r="A72" s="650" t="s">
        <v>816</v>
      </c>
      <c r="B72" s="507">
        <f>'Alle factoren'!F22</f>
        <v>1.4293949517</v>
      </c>
      <c r="C72" s="746" t="s">
        <v>868</v>
      </c>
      <c r="D72" s="507">
        <f t="shared" si="9"/>
        <v>1.4293949517</v>
      </c>
      <c r="F72" s="507">
        <f>F71</f>
        <v>0</v>
      </c>
      <c r="G72" s="507">
        <f>G71</f>
        <v>0</v>
      </c>
    </row>
    <row r="73" spans="1:7" x14ac:dyDescent="0.4">
      <c r="A73" s="538"/>
      <c r="B73" s="507"/>
      <c r="C73" s="745"/>
      <c r="D73" s="730"/>
      <c r="F73" s="731"/>
      <c r="G73" s="732"/>
    </row>
    <row r="74" spans="1:7" x14ac:dyDescent="0.4">
      <c r="A74" s="733" t="s">
        <v>806</v>
      </c>
      <c r="B74" s="507"/>
      <c r="C74" s="745"/>
      <c r="D74" s="730"/>
      <c r="F74" s="731"/>
      <c r="G74" s="732"/>
    </row>
    <row r="75" spans="1:7" x14ac:dyDescent="0.4">
      <c r="A75" s="538" t="s">
        <v>803</v>
      </c>
      <c r="B75" s="507">
        <f>'Alle factoren'!C23</f>
        <v>1.4127953317720532</v>
      </c>
      <c r="C75" s="720">
        <f>(D75-B75)/D75</f>
        <v>0</v>
      </c>
      <c r="D75" s="507">
        <f>B75</f>
        <v>1.4127953317720532</v>
      </c>
      <c r="F75" s="731">
        <v>0</v>
      </c>
      <c r="G75" s="731" t="e">
        <f>F75/(1-#REF!)</f>
        <v>#REF!</v>
      </c>
    </row>
    <row r="76" spans="1:7" x14ac:dyDescent="0.4">
      <c r="A76" s="538" t="s">
        <v>804</v>
      </c>
      <c r="B76" s="507">
        <f>'Alle factoren'!D23</f>
        <v>1.2147853239656516</v>
      </c>
      <c r="C76" s="746" t="s">
        <v>868</v>
      </c>
      <c r="D76" s="507">
        <f t="shared" ref="D76:D78" si="10">B76</f>
        <v>1.2147853239656516</v>
      </c>
      <c r="F76" s="731">
        <v>0</v>
      </c>
      <c r="G76" s="731" t="e">
        <f>F76/(1-#REF!)</f>
        <v>#REF!</v>
      </c>
    </row>
    <row r="77" spans="1:7" x14ac:dyDescent="0.4">
      <c r="A77" s="650" t="s">
        <v>817</v>
      </c>
      <c r="B77" s="507">
        <f>'Alle factoren'!E23</f>
        <v>1.0731999999999999</v>
      </c>
      <c r="C77" s="746" t="s">
        <v>868</v>
      </c>
      <c r="D77" s="507">
        <f t="shared" si="10"/>
        <v>1.0731999999999999</v>
      </c>
      <c r="F77" s="731">
        <v>0</v>
      </c>
      <c r="G77" s="731" t="e">
        <f>F77/(1-#REF!)</f>
        <v>#REF!</v>
      </c>
    </row>
    <row r="78" spans="1:7" x14ac:dyDescent="0.4">
      <c r="A78" s="650" t="s">
        <v>816</v>
      </c>
      <c r="B78" s="507">
        <f>'Alle factoren'!F23</f>
        <v>1.0731999999999999</v>
      </c>
      <c r="C78" s="746" t="s">
        <v>868</v>
      </c>
      <c r="D78" s="507">
        <f t="shared" si="10"/>
        <v>1.0731999999999999</v>
      </c>
      <c r="F78" s="731">
        <f>F77</f>
        <v>0</v>
      </c>
      <c r="G78" s="732" t="e">
        <f>G77</f>
        <v>#REF!</v>
      </c>
    </row>
    <row r="79" spans="1:7" x14ac:dyDescent="0.4">
      <c r="B79" s="320"/>
      <c r="D79" s="509"/>
      <c r="F79" s="320"/>
      <c r="G79" s="509"/>
    </row>
    <row r="80" spans="1:7" x14ac:dyDescent="0.4">
      <c r="D80" s="509"/>
      <c r="F80" s="509"/>
      <c r="G80" s="509"/>
    </row>
    <row r="81" spans="1:7" s="725" customFormat="1" ht="36" hidden="1" x14ac:dyDescent="0.55000000000000004">
      <c r="A81" s="736" t="s">
        <v>798</v>
      </c>
      <c r="B81" s="737" t="s">
        <v>811</v>
      </c>
      <c r="C81" s="747" t="s">
        <v>800</v>
      </c>
      <c r="D81" s="737" t="s">
        <v>801</v>
      </c>
      <c r="F81" s="737" t="s">
        <v>811</v>
      </c>
      <c r="G81" s="737" t="s">
        <v>801</v>
      </c>
    </row>
    <row r="82" spans="1:7" hidden="1" x14ac:dyDescent="0.4">
      <c r="A82" s="738" t="s">
        <v>802</v>
      </c>
      <c r="B82" s="732"/>
      <c r="C82" s="748"/>
      <c r="D82" s="732"/>
      <c r="F82" s="732"/>
      <c r="G82" s="732"/>
    </row>
    <row r="83" spans="1:7" hidden="1" x14ac:dyDescent="0.4">
      <c r="A83" s="739" t="s">
        <v>803</v>
      </c>
      <c r="B83" s="731"/>
      <c r="C83" s="748" t="e">
        <f>(D83-B83)/D83</f>
        <v>#DIV/0!</v>
      </c>
      <c r="D83" s="742"/>
      <c r="F83" s="742"/>
      <c r="G83" s="742"/>
    </row>
    <row r="84" spans="1:7" hidden="1" x14ac:dyDescent="0.4">
      <c r="A84" s="739" t="s">
        <v>804</v>
      </c>
      <c r="B84" s="731"/>
      <c r="C84" s="748" t="e">
        <f t="shared" ref="C84:C85" si="11">(D84-B84)/D84</f>
        <v>#DIV/0!</v>
      </c>
      <c r="D84" s="742"/>
      <c r="F84" s="742"/>
      <c r="G84" s="742"/>
    </row>
    <row r="85" spans="1:7" hidden="1" x14ac:dyDescent="0.4">
      <c r="A85" s="739" t="s">
        <v>805</v>
      </c>
      <c r="B85" s="731"/>
      <c r="C85" s="748" t="e">
        <f t="shared" si="11"/>
        <v>#DIV/0!</v>
      </c>
      <c r="D85" s="742"/>
      <c r="F85" s="742"/>
      <c r="G85" s="742"/>
    </row>
    <row r="86" spans="1:7" hidden="1" x14ac:dyDescent="0.4">
      <c r="A86" s="739"/>
      <c r="B86" s="731"/>
      <c r="C86" s="748"/>
      <c r="D86" s="732"/>
      <c r="F86" s="731"/>
      <c r="G86" s="732"/>
    </row>
    <row r="87" spans="1:7" hidden="1" x14ac:dyDescent="0.4">
      <c r="A87" s="739"/>
      <c r="B87" s="731"/>
      <c r="C87" s="748"/>
      <c r="D87" s="732"/>
      <c r="F87" s="731"/>
      <c r="G87" s="732"/>
    </row>
    <row r="88" spans="1:7" hidden="1" x14ac:dyDescent="0.4">
      <c r="A88" s="738" t="s">
        <v>806</v>
      </c>
      <c r="B88" s="731"/>
      <c r="C88" s="748"/>
      <c r="D88" s="732"/>
      <c r="F88" s="731"/>
      <c r="G88" s="732"/>
    </row>
    <row r="89" spans="1:7" hidden="1" x14ac:dyDescent="0.4">
      <c r="A89" s="739" t="s">
        <v>803</v>
      </c>
      <c r="B89" s="731">
        <v>1.321517861634</v>
      </c>
      <c r="C89" s="749">
        <f>$C$9</f>
        <v>0</v>
      </c>
      <c r="D89" s="731">
        <f>B89/(1-C89)</f>
        <v>1.321517861634</v>
      </c>
      <c r="F89" s="731">
        <v>0</v>
      </c>
      <c r="G89" s="731" t="e">
        <f>F89/(1-#REF!)</f>
        <v>#REF!</v>
      </c>
    </row>
    <row r="90" spans="1:7" hidden="1" x14ac:dyDescent="0.4">
      <c r="A90" s="739" t="s">
        <v>804</v>
      </c>
      <c r="B90" s="731">
        <v>1.18140892</v>
      </c>
      <c r="C90" s="749" t="str">
        <f>$C$10</f>
        <v>geen marge toegestaan</v>
      </c>
      <c r="D90" s="731" t="e">
        <f t="shared" ref="D90:D91" si="12">B90/(1-C90)</f>
        <v>#VALUE!</v>
      </c>
      <c r="F90" s="731">
        <v>0</v>
      </c>
      <c r="G90" s="731" t="e">
        <f>F90/(1-#REF!)</f>
        <v>#REF!</v>
      </c>
    </row>
    <row r="91" spans="1:7" hidden="1" x14ac:dyDescent="0.4">
      <c r="A91" s="739" t="s">
        <v>805</v>
      </c>
      <c r="B91" s="731">
        <v>1.0651000000000002</v>
      </c>
      <c r="C91" s="749" t="str">
        <f>$C$11</f>
        <v>geen marge toegestaan</v>
      </c>
      <c r="D91" s="731" t="e">
        <f t="shared" si="12"/>
        <v>#VALUE!</v>
      </c>
      <c r="F91" s="731">
        <v>0</v>
      </c>
      <c r="G91" s="731" t="e">
        <f>F91/(1-#REF!)</f>
        <v>#REF!</v>
      </c>
    </row>
    <row r="92" spans="1:7" hidden="1" x14ac:dyDescent="0.4">
      <c r="F92" s="509"/>
    </row>
    <row r="93" spans="1:7" hidden="1" x14ac:dyDescent="0.4">
      <c r="F93" s="509"/>
    </row>
    <row r="94" spans="1:7" x14ac:dyDescent="0.4">
      <c r="F94" s="509"/>
    </row>
    <row r="95" spans="1:7" s="725" customFormat="1" ht="18" x14ac:dyDescent="0.55000000000000004">
      <c r="A95" s="723" t="s">
        <v>798</v>
      </c>
      <c r="B95" s="724" t="s">
        <v>815</v>
      </c>
      <c r="C95" s="743" t="s">
        <v>869</v>
      </c>
      <c r="D95" s="724" t="s">
        <v>801</v>
      </c>
      <c r="F95" s="724" t="s">
        <v>812</v>
      </c>
      <c r="G95" s="724" t="s">
        <v>801</v>
      </c>
    </row>
    <row r="96" spans="1:7" x14ac:dyDescent="0.4">
      <c r="A96" s="726" t="s">
        <v>802</v>
      </c>
      <c r="B96" s="727"/>
      <c r="C96" s="744"/>
      <c r="D96" s="727"/>
      <c r="F96" s="727"/>
      <c r="G96" s="727"/>
    </row>
    <row r="97" spans="1:7" ht="12.4" customHeight="1" x14ac:dyDescent="0.4">
      <c r="A97" s="650" t="s">
        <v>803</v>
      </c>
      <c r="B97" s="507">
        <f>'Alle factoren'!C28</f>
        <v>1.7422462270883019</v>
      </c>
      <c r="C97" s="720">
        <f>(D97-B97)/D97</f>
        <v>0</v>
      </c>
      <c r="D97" s="507">
        <f>B97</f>
        <v>1.7422462270883019</v>
      </c>
      <c r="F97" s="728"/>
      <c r="G97" s="728"/>
    </row>
    <row r="98" spans="1:7" x14ac:dyDescent="0.4">
      <c r="A98" s="650" t="s">
        <v>804</v>
      </c>
      <c r="B98" s="507">
        <f>'Alle factoren'!D28</f>
        <v>1.5613760187080408</v>
      </c>
      <c r="C98" s="746" t="s">
        <v>868</v>
      </c>
      <c r="D98" s="507">
        <f t="shared" ref="D98:D100" si="13">B98</f>
        <v>1.5613760187080408</v>
      </c>
      <c r="F98" s="728"/>
      <c r="G98" s="728"/>
    </row>
    <row r="99" spans="1:7" x14ac:dyDescent="0.4">
      <c r="A99" s="650" t="s">
        <v>817</v>
      </c>
      <c r="B99" s="507">
        <f>'Alle factoren'!E28</f>
        <v>1.3793949517000001</v>
      </c>
      <c r="C99" s="746" t="s">
        <v>868</v>
      </c>
      <c r="D99" s="507">
        <f t="shared" si="13"/>
        <v>1.3793949517000001</v>
      </c>
      <c r="F99" s="728"/>
      <c r="G99" s="728"/>
    </row>
    <row r="100" spans="1:7" x14ac:dyDescent="0.4">
      <c r="A100" s="650" t="s">
        <v>816</v>
      </c>
      <c r="B100" s="507">
        <f>'Alle factoren'!F28</f>
        <v>1.3793949517000001</v>
      </c>
      <c r="C100" s="746" t="s">
        <v>868</v>
      </c>
      <c r="D100" s="507">
        <f t="shared" si="13"/>
        <v>1.3793949517000001</v>
      </c>
      <c r="F100" s="507">
        <f>F99</f>
        <v>0</v>
      </c>
      <c r="G100" s="507">
        <f>G99</f>
        <v>0</v>
      </c>
    </row>
    <row r="101" spans="1:7" x14ac:dyDescent="0.4">
      <c r="A101" s="538"/>
      <c r="B101" s="507"/>
      <c r="C101" s="745"/>
      <c r="D101" s="730"/>
      <c r="F101" s="731"/>
      <c r="G101" s="732"/>
    </row>
    <row r="102" spans="1:7" x14ac:dyDescent="0.4">
      <c r="A102" s="733" t="s">
        <v>806</v>
      </c>
      <c r="B102" s="507"/>
      <c r="C102" s="745"/>
      <c r="D102" s="730"/>
      <c r="F102" s="731"/>
      <c r="G102" s="732"/>
    </row>
    <row r="103" spans="1:7" x14ac:dyDescent="0.4">
      <c r="A103" s="538" t="s">
        <v>803</v>
      </c>
      <c r="B103" s="507">
        <f>'Alle factoren'!C29</f>
        <v>1.4127953317720532</v>
      </c>
      <c r="C103" s="720">
        <f>(D103-B103)/D103</f>
        <v>0</v>
      </c>
      <c r="D103" s="507">
        <f>B103</f>
        <v>1.4127953317720532</v>
      </c>
      <c r="F103" s="731">
        <v>0</v>
      </c>
      <c r="G103" s="731" t="e">
        <f>F103/(1-#REF!)</f>
        <v>#REF!</v>
      </c>
    </row>
    <row r="104" spans="1:7" x14ac:dyDescent="0.4">
      <c r="A104" s="538" t="s">
        <v>804</v>
      </c>
      <c r="B104" s="507">
        <f>'Alle factoren'!D29</f>
        <v>1.2147853239656516</v>
      </c>
      <c r="C104" s="746" t="s">
        <v>868</v>
      </c>
      <c r="D104" s="507">
        <f t="shared" ref="D104:D106" si="14">B104</f>
        <v>1.2147853239656516</v>
      </c>
      <c r="F104" s="731">
        <v>0</v>
      </c>
      <c r="G104" s="731" t="e">
        <f>F104/(1-#REF!)</f>
        <v>#REF!</v>
      </c>
    </row>
    <row r="105" spans="1:7" x14ac:dyDescent="0.4">
      <c r="A105" s="650" t="s">
        <v>817</v>
      </c>
      <c r="B105" s="507">
        <f>'Alle factoren'!E29</f>
        <v>1.0731999999999999</v>
      </c>
      <c r="C105" s="746" t="s">
        <v>868</v>
      </c>
      <c r="D105" s="507">
        <f t="shared" si="14"/>
        <v>1.0731999999999999</v>
      </c>
      <c r="F105" s="731">
        <v>0</v>
      </c>
      <c r="G105" s="731" t="e">
        <f>F105/(1-#REF!)</f>
        <v>#REF!</v>
      </c>
    </row>
    <row r="106" spans="1:7" x14ac:dyDescent="0.4">
      <c r="A106" s="650" t="s">
        <v>816</v>
      </c>
      <c r="B106" s="507">
        <f>'Alle factoren'!F29</f>
        <v>1.0731999999999999</v>
      </c>
      <c r="C106" s="746" t="s">
        <v>868</v>
      </c>
      <c r="D106" s="507">
        <f t="shared" si="14"/>
        <v>1.0731999999999999</v>
      </c>
      <c r="F106" s="731">
        <f>F105</f>
        <v>0</v>
      </c>
      <c r="G106" s="732" t="e">
        <f>G105</f>
        <v>#REF!</v>
      </c>
    </row>
    <row r="107" spans="1:7" x14ac:dyDescent="0.4">
      <c r="B107" s="320"/>
      <c r="D107" s="509"/>
      <c r="F107" s="320"/>
      <c r="G107" s="509"/>
    </row>
    <row r="108" spans="1:7" hidden="1" x14ac:dyDescent="0.4">
      <c r="D108" s="509"/>
      <c r="F108" s="509"/>
      <c r="G108" s="509"/>
    </row>
    <row r="109" spans="1:7" s="725" customFormat="1" ht="36" hidden="1" x14ac:dyDescent="0.55000000000000004">
      <c r="A109" s="736" t="s">
        <v>798</v>
      </c>
      <c r="B109" s="737" t="s">
        <v>813</v>
      </c>
      <c r="C109" s="747" t="s">
        <v>800</v>
      </c>
      <c r="D109" s="737" t="s">
        <v>801</v>
      </c>
      <c r="F109" s="737" t="s">
        <v>813</v>
      </c>
      <c r="G109" s="737" t="s">
        <v>801</v>
      </c>
    </row>
    <row r="110" spans="1:7" hidden="1" x14ac:dyDescent="0.4">
      <c r="A110" s="738" t="s">
        <v>802</v>
      </c>
      <c r="B110" s="732"/>
      <c r="C110" s="748"/>
      <c r="D110" s="732"/>
      <c r="F110" s="732"/>
      <c r="G110" s="732"/>
    </row>
    <row r="111" spans="1:7" hidden="1" x14ac:dyDescent="0.4">
      <c r="A111" s="739" t="s">
        <v>803</v>
      </c>
      <c r="B111" s="731"/>
      <c r="C111" s="748" t="e">
        <f>(D111-B111)/D111</f>
        <v>#DIV/0!</v>
      </c>
      <c r="D111" s="742"/>
      <c r="F111" s="742"/>
      <c r="G111" s="742"/>
    </row>
    <row r="112" spans="1:7" hidden="1" x14ac:dyDescent="0.4">
      <c r="A112" s="739" t="s">
        <v>804</v>
      </c>
      <c r="B112" s="731"/>
      <c r="C112" s="748" t="e">
        <f t="shared" ref="C112:C113" si="15">(D112-B112)/D112</f>
        <v>#DIV/0!</v>
      </c>
      <c r="D112" s="742"/>
      <c r="F112" s="742"/>
      <c r="G112" s="742"/>
    </row>
    <row r="113" spans="1:7" hidden="1" x14ac:dyDescent="0.4">
      <c r="A113" s="739" t="s">
        <v>805</v>
      </c>
      <c r="B113" s="731"/>
      <c r="C113" s="748" t="e">
        <f t="shared" si="15"/>
        <v>#DIV/0!</v>
      </c>
      <c r="D113" s="742"/>
      <c r="F113" s="742"/>
      <c r="G113" s="742"/>
    </row>
    <row r="114" spans="1:7" hidden="1" x14ac:dyDescent="0.4">
      <c r="A114" s="739"/>
      <c r="B114" s="731"/>
      <c r="C114" s="748"/>
      <c r="D114" s="732"/>
      <c r="F114" s="731"/>
      <c r="G114" s="732"/>
    </row>
  </sheetData>
  <sheetProtection sheet="1" objects="1" scenarios="1" selectLockedCells="1"/>
  <mergeCells count="24573">
    <mergeCell ref="XFA4:XFB4"/>
    <mergeCell ref="XFC4:XFD4"/>
    <mergeCell ref="XEO4:XEP4"/>
    <mergeCell ref="XEQ4:XER4"/>
    <mergeCell ref="XES4:XET4"/>
    <mergeCell ref="XEU4:XEV4"/>
    <mergeCell ref="XEW4:XEX4"/>
    <mergeCell ref="XEY4:XEZ4"/>
    <mergeCell ref="XEC4:XED4"/>
    <mergeCell ref="XEE4:XEF4"/>
    <mergeCell ref="XEG4:XEH4"/>
    <mergeCell ref="XEI4:XEJ4"/>
    <mergeCell ref="XEK4:XEL4"/>
    <mergeCell ref="XEM4:XEN4"/>
    <mergeCell ref="XDQ4:XDR4"/>
    <mergeCell ref="XDS4:XDT4"/>
    <mergeCell ref="XDU4:XDV4"/>
    <mergeCell ref="XDW4:XDX4"/>
    <mergeCell ref="XDY4:XDZ4"/>
    <mergeCell ref="XEA4:XEB4"/>
    <mergeCell ref="XDE4:XDF4"/>
    <mergeCell ref="XDG4:XDH4"/>
    <mergeCell ref="XDI4:XDJ4"/>
    <mergeCell ref="XDK4:XDL4"/>
    <mergeCell ref="XDM4:XDN4"/>
    <mergeCell ref="XDO4:XDP4"/>
    <mergeCell ref="XCS4:XCT4"/>
    <mergeCell ref="XCU4:XCV4"/>
    <mergeCell ref="XCW4:XCX4"/>
    <mergeCell ref="XCY4:XCZ4"/>
    <mergeCell ref="XDA4:XDB4"/>
    <mergeCell ref="XDC4:XDD4"/>
    <mergeCell ref="XCG4:XCH4"/>
    <mergeCell ref="XCI4:XCJ4"/>
    <mergeCell ref="XCK4:XCL4"/>
    <mergeCell ref="XCM4:XCN4"/>
    <mergeCell ref="XCO4:XCP4"/>
    <mergeCell ref="XCQ4:XCR4"/>
    <mergeCell ref="XBU4:XBV4"/>
    <mergeCell ref="XBW4:XBX4"/>
    <mergeCell ref="XBY4:XBZ4"/>
    <mergeCell ref="XCA4:XCB4"/>
    <mergeCell ref="XCC4:XCD4"/>
    <mergeCell ref="XCE4:XCF4"/>
    <mergeCell ref="XBI4:XBJ4"/>
    <mergeCell ref="XBK4:XBL4"/>
    <mergeCell ref="XBM4:XBN4"/>
    <mergeCell ref="XBO4:XBP4"/>
    <mergeCell ref="XBQ4:XBR4"/>
    <mergeCell ref="XBS4:XBT4"/>
    <mergeCell ref="XAW4:XAX4"/>
    <mergeCell ref="XAY4:XAZ4"/>
    <mergeCell ref="XBA4:XBB4"/>
    <mergeCell ref="XBC4:XBD4"/>
    <mergeCell ref="XBE4:XBF4"/>
    <mergeCell ref="XBG4:XBH4"/>
    <mergeCell ref="XAK4:XAL4"/>
    <mergeCell ref="XAM4:XAN4"/>
    <mergeCell ref="XAO4:XAP4"/>
    <mergeCell ref="XAQ4:XAR4"/>
    <mergeCell ref="XAS4:XAT4"/>
    <mergeCell ref="XAU4:XAV4"/>
    <mergeCell ref="WZY4:WZZ4"/>
    <mergeCell ref="XAA4:XAB4"/>
    <mergeCell ref="XAC4:XAD4"/>
    <mergeCell ref="XAE4:XAF4"/>
    <mergeCell ref="XAG4:XAH4"/>
    <mergeCell ref="XAI4:XAJ4"/>
    <mergeCell ref="WZM4:WZN4"/>
    <mergeCell ref="WZO4:WZP4"/>
    <mergeCell ref="WZQ4:WZR4"/>
    <mergeCell ref="WZS4:WZT4"/>
    <mergeCell ref="WZU4:WZV4"/>
    <mergeCell ref="WZW4:WZX4"/>
    <mergeCell ref="WZA4:WZB4"/>
    <mergeCell ref="WZC4:WZD4"/>
    <mergeCell ref="WZE4:WZF4"/>
    <mergeCell ref="WZG4:WZH4"/>
    <mergeCell ref="WZI4:WZJ4"/>
    <mergeCell ref="WZK4:WZL4"/>
    <mergeCell ref="WYO4:WYP4"/>
    <mergeCell ref="WYQ4:WYR4"/>
    <mergeCell ref="WYS4:WYT4"/>
    <mergeCell ref="WYU4:WYV4"/>
    <mergeCell ref="WYW4:WYX4"/>
    <mergeCell ref="WYY4:WYZ4"/>
    <mergeCell ref="WYC4:WYD4"/>
    <mergeCell ref="WYE4:WYF4"/>
    <mergeCell ref="WYG4:WYH4"/>
    <mergeCell ref="WYI4:WYJ4"/>
    <mergeCell ref="WYK4:WYL4"/>
    <mergeCell ref="WYM4:WYN4"/>
    <mergeCell ref="WXQ4:WXR4"/>
    <mergeCell ref="WXS4:WXT4"/>
    <mergeCell ref="WXU4:WXV4"/>
    <mergeCell ref="WXW4:WXX4"/>
    <mergeCell ref="WXY4:WXZ4"/>
    <mergeCell ref="WYA4:WYB4"/>
    <mergeCell ref="WXE4:WXF4"/>
    <mergeCell ref="WXG4:WXH4"/>
    <mergeCell ref="WXI4:WXJ4"/>
    <mergeCell ref="WXK4:WXL4"/>
    <mergeCell ref="WXM4:WXN4"/>
    <mergeCell ref="WXO4:WXP4"/>
    <mergeCell ref="WWS4:WWT4"/>
    <mergeCell ref="WWU4:WWV4"/>
    <mergeCell ref="WWW4:WWX4"/>
    <mergeCell ref="WWY4:WWZ4"/>
    <mergeCell ref="WXA4:WXB4"/>
    <mergeCell ref="WXC4:WXD4"/>
    <mergeCell ref="WWG4:WWH4"/>
    <mergeCell ref="WWI4:WWJ4"/>
    <mergeCell ref="WWK4:WWL4"/>
    <mergeCell ref="WWM4:WWN4"/>
    <mergeCell ref="WWO4:WWP4"/>
    <mergeCell ref="WWQ4:WWR4"/>
    <mergeCell ref="WVU4:WVV4"/>
    <mergeCell ref="WVW4:WVX4"/>
    <mergeCell ref="WVY4:WVZ4"/>
    <mergeCell ref="WWA4:WWB4"/>
    <mergeCell ref="WWC4:WWD4"/>
    <mergeCell ref="WWE4:WWF4"/>
    <mergeCell ref="WVI4:WVJ4"/>
    <mergeCell ref="WVK4:WVL4"/>
    <mergeCell ref="WVM4:WVN4"/>
    <mergeCell ref="WVO4:WVP4"/>
    <mergeCell ref="WVQ4:WVR4"/>
    <mergeCell ref="WVS4:WVT4"/>
    <mergeCell ref="WUW4:WUX4"/>
    <mergeCell ref="WUY4:WUZ4"/>
    <mergeCell ref="WVA4:WVB4"/>
    <mergeCell ref="WVC4:WVD4"/>
    <mergeCell ref="WVE4:WVF4"/>
    <mergeCell ref="WVG4:WVH4"/>
    <mergeCell ref="WUK4:WUL4"/>
    <mergeCell ref="WUM4:WUN4"/>
    <mergeCell ref="WUO4:WUP4"/>
    <mergeCell ref="WUQ4:WUR4"/>
    <mergeCell ref="WUS4:WUT4"/>
    <mergeCell ref="WUU4:WUV4"/>
    <mergeCell ref="WTY4:WTZ4"/>
    <mergeCell ref="WUA4:WUB4"/>
    <mergeCell ref="WUC4:WUD4"/>
    <mergeCell ref="WUE4:WUF4"/>
    <mergeCell ref="WUG4:WUH4"/>
    <mergeCell ref="WUI4:WUJ4"/>
    <mergeCell ref="WTM4:WTN4"/>
    <mergeCell ref="WTO4:WTP4"/>
    <mergeCell ref="WTQ4:WTR4"/>
    <mergeCell ref="WTS4:WTT4"/>
    <mergeCell ref="WTU4:WTV4"/>
    <mergeCell ref="WTW4:WTX4"/>
    <mergeCell ref="WTA4:WTB4"/>
    <mergeCell ref="WTC4:WTD4"/>
    <mergeCell ref="WTE4:WTF4"/>
    <mergeCell ref="WTG4:WTH4"/>
    <mergeCell ref="WTI4:WTJ4"/>
    <mergeCell ref="WTK4:WTL4"/>
    <mergeCell ref="WSO4:WSP4"/>
    <mergeCell ref="WSQ4:WSR4"/>
    <mergeCell ref="WSS4:WST4"/>
    <mergeCell ref="WSU4:WSV4"/>
    <mergeCell ref="WSW4:WSX4"/>
    <mergeCell ref="WSY4:WSZ4"/>
    <mergeCell ref="WSC4:WSD4"/>
    <mergeCell ref="WSE4:WSF4"/>
    <mergeCell ref="WSG4:WSH4"/>
    <mergeCell ref="WSI4:WSJ4"/>
    <mergeCell ref="WSK4:WSL4"/>
    <mergeCell ref="WSM4:WSN4"/>
    <mergeCell ref="WRQ4:WRR4"/>
    <mergeCell ref="WRS4:WRT4"/>
    <mergeCell ref="WRU4:WRV4"/>
    <mergeCell ref="WRW4:WRX4"/>
    <mergeCell ref="WRY4:WRZ4"/>
    <mergeCell ref="WSA4:WSB4"/>
    <mergeCell ref="WRE4:WRF4"/>
    <mergeCell ref="WRG4:WRH4"/>
    <mergeCell ref="WRI4:WRJ4"/>
    <mergeCell ref="WRK4:WRL4"/>
    <mergeCell ref="WRM4:WRN4"/>
    <mergeCell ref="WRO4:WRP4"/>
    <mergeCell ref="WQS4:WQT4"/>
    <mergeCell ref="WQU4:WQV4"/>
    <mergeCell ref="WQW4:WQX4"/>
    <mergeCell ref="WQY4:WQZ4"/>
    <mergeCell ref="WRA4:WRB4"/>
    <mergeCell ref="WRC4:WRD4"/>
    <mergeCell ref="WQG4:WQH4"/>
    <mergeCell ref="WQI4:WQJ4"/>
    <mergeCell ref="WQK4:WQL4"/>
    <mergeCell ref="WQM4:WQN4"/>
    <mergeCell ref="WQO4:WQP4"/>
    <mergeCell ref="WQQ4:WQR4"/>
    <mergeCell ref="WPU4:WPV4"/>
    <mergeCell ref="WPW4:WPX4"/>
    <mergeCell ref="WPY4:WPZ4"/>
    <mergeCell ref="WQA4:WQB4"/>
    <mergeCell ref="WQC4:WQD4"/>
    <mergeCell ref="WQE4:WQF4"/>
    <mergeCell ref="WPI4:WPJ4"/>
    <mergeCell ref="WPK4:WPL4"/>
    <mergeCell ref="WPM4:WPN4"/>
    <mergeCell ref="WPO4:WPP4"/>
    <mergeCell ref="WPQ4:WPR4"/>
    <mergeCell ref="WPS4:WPT4"/>
    <mergeCell ref="WOW4:WOX4"/>
    <mergeCell ref="WOY4:WOZ4"/>
    <mergeCell ref="WPA4:WPB4"/>
    <mergeCell ref="WPC4:WPD4"/>
    <mergeCell ref="WPE4:WPF4"/>
    <mergeCell ref="WPG4:WPH4"/>
    <mergeCell ref="WOK4:WOL4"/>
    <mergeCell ref="WOM4:WON4"/>
    <mergeCell ref="WOO4:WOP4"/>
    <mergeCell ref="WOQ4:WOR4"/>
    <mergeCell ref="WOS4:WOT4"/>
    <mergeCell ref="WOU4:WOV4"/>
    <mergeCell ref="WNY4:WNZ4"/>
    <mergeCell ref="WOA4:WOB4"/>
    <mergeCell ref="WOC4:WOD4"/>
    <mergeCell ref="WOE4:WOF4"/>
    <mergeCell ref="WOG4:WOH4"/>
    <mergeCell ref="WOI4:WOJ4"/>
    <mergeCell ref="WNM4:WNN4"/>
    <mergeCell ref="WNO4:WNP4"/>
    <mergeCell ref="WNQ4:WNR4"/>
    <mergeCell ref="WNS4:WNT4"/>
    <mergeCell ref="WNU4:WNV4"/>
    <mergeCell ref="WNW4:WNX4"/>
    <mergeCell ref="WNA4:WNB4"/>
    <mergeCell ref="WNC4:WND4"/>
    <mergeCell ref="WNE4:WNF4"/>
    <mergeCell ref="WNG4:WNH4"/>
    <mergeCell ref="WNI4:WNJ4"/>
    <mergeCell ref="WNK4:WNL4"/>
    <mergeCell ref="WMO4:WMP4"/>
    <mergeCell ref="WMQ4:WMR4"/>
    <mergeCell ref="WMS4:WMT4"/>
    <mergeCell ref="WMU4:WMV4"/>
    <mergeCell ref="WMW4:WMX4"/>
    <mergeCell ref="WMY4:WMZ4"/>
    <mergeCell ref="WMC4:WMD4"/>
    <mergeCell ref="WME4:WMF4"/>
    <mergeCell ref="WMG4:WMH4"/>
    <mergeCell ref="WMI4:WMJ4"/>
    <mergeCell ref="WMK4:WML4"/>
    <mergeCell ref="WMM4:WMN4"/>
    <mergeCell ref="WLQ4:WLR4"/>
    <mergeCell ref="WLS4:WLT4"/>
    <mergeCell ref="WLU4:WLV4"/>
    <mergeCell ref="WLW4:WLX4"/>
    <mergeCell ref="WLY4:WLZ4"/>
    <mergeCell ref="WMA4:WMB4"/>
    <mergeCell ref="WLE4:WLF4"/>
    <mergeCell ref="WLG4:WLH4"/>
    <mergeCell ref="WLI4:WLJ4"/>
    <mergeCell ref="WLK4:WLL4"/>
    <mergeCell ref="WLM4:WLN4"/>
    <mergeCell ref="WLO4:WLP4"/>
    <mergeCell ref="WKS4:WKT4"/>
    <mergeCell ref="WKU4:WKV4"/>
    <mergeCell ref="WKW4:WKX4"/>
    <mergeCell ref="WKY4:WKZ4"/>
    <mergeCell ref="WLA4:WLB4"/>
    <mergeCell ref="WLC4:WLD4"/>
    <mergeCell ref="WKG4:WKH4"/>
    <mergeCell ref="WKI4:WKJ4"/>
    <mergeCell ref="WKK4:WKL4"/>
    <mergeCell ref="WKM4:WKN4"/>
    <mergeCell ref="WKO4:WKP4"/>
    <mergeCell ref="WKQ4:WKR4"/>
    <mergeCell ref="WJU4:WJV4"/>
    <mergeCell ref="WJW4:WJX4"/>
    <mergeCell ref="WJY4:WJZ4"/>
    <mergeCell ref="WKA4:WKB4"/>
    <mergeCell ref="WKC4:WKD4"/>
    <mergeCell ref="WKE4:WKF4"/>
    <mergeCell ref="WJI4:WJJ4"/>
    <mergeCell ref="WJK4:WJL4"/>
    <mergeCell ref="WJM4:WJN4"/>
    <mergeCell ref="WJO4:WJP4"/>
    <mergeCell ref="WJQ4:WJR4"/>
    <mergeCell ref="WJS4:WJT4"/>
    <mergeCell ref="WIW4:WIX4"/>
    <mergeCell ref="WIY4:WIZ4"/>
    <mergeCell ref="WJA4:WJB4"/>
    <mergeCell ref="WJC4:WJD4"/>
    <mergeCell ref="WJE4:WJF4"/>
    <mergeCell ref="WJG4:WJH4"/>
    <mergeCell ref="WIK4:WIL4"/>
    <mergeCell ref="WIM4:WIN4"/>
    <mergeCell ref="WIO4:WIP4"/>
    <mergeCell ref="WIQ4:WIR4"/>
    <mergeCell ref="WIS4:WIT4"/>
    <mergeCell ref="WIU4:WIV4"/>
    <mergeCell ref="WHY4:WHZ4"/>
    <mergeCell ref="WIA4:WIB4"/>
    <mergeCell ref="WIC4:WID4"/>
    <mergeCell ref="WIE4:WIF4"/>
    <mergeCell ref="WIG4:WIH4"/>
    <mergeCell ref="WII4:WIJ4"/>
    <mergeCell ref="WHM4:WHN4"/>
    <mergeCell ref="WHO4:WHP4"/>
    <mergeCell ref="WHQ4:WHR4"/>
    <mergeCell ref="WHS4:WHT4"/>
    <mergeCell ref="WHU4:WHV4"/>
    <mergeCell ref="WHW4:WHX4"/>
    <mergeCell ref="WHA4:WHB4"/>
    <mergeCell ref="WHC4:WHD4"/>
    <mergeCell ref="WHE4:WHF4"/>
    <mergeCell ref="WHG4:WHH4"/>
    <mergeCell ref="WHI4:WHJ4"/>
    <mergeCell ref="WHK4:WHL4"/>
    <mergeCell ref="WGO4:WGP4"/>
    <mergeCell ref="WGQ4:WGR4"/>
    <mergeCell ref="WGS4:WGT4"/>
    <mergeCell ref="WGU4:WGV4"/>
    <mergeCell ref="WGW4:WGX4"/>
    <mergeCell ref="WGY4:WGZ4"/>
    <mergeCell ref="WGC4:WGD4"/>
    <mergeCell ref="WGE4:WGF4"/>
    <mergeCell ref="WGG4:WGH4"/>
    <mergeCell ref="WGI4:WGJ4"/>
    <mergeCell ref="WGK4:WGL4"/>
    <mergeCell ref="WGM4:WGN4"/>
    <mergeCell ref="WFQ4:WFR4"/>
    <mergeCell ref="WFS4:WFT4"/>
    <mergeCell ref="WFU4:WFV4"/>
    <mergeCell ref="WFW4:WFX4"/>
    <mergeCell ref="WFY4:WFZ4"/>
    <mergeCell ref="WGA4:WGB4"/>
    <mergeCell ref="WFE4:WFF4"/>
    <mergeCell ref="WFG4:WFH4"/>
    <mergeCell ref="WFI4:WFJ4"/>
    <mergeCell ref="WFK4:WFL4"/>
    <mergeCell ref="WFM4:WFN4"/>
    <mergeCell ref="WFO4:WFP4"/>
    <mergeCell ref="WES4:WET4"/>
    <mergeCell ref="WEU4:WEV4"/>
    <mergeCell ref="WEW4:WEX4"/>
    <mergeCell ref="WEY4:WEZ4"/>
    <mergeCell ref="WFA4:WFB4"/>
    <mergeCell ref="WFC4:WFD4"/>
    <mergeCell ref="WEG4:WEH4"/>
    <mergeCell ref="WEI4:WEJ4"/>
    <mergeCell ref="WEK4:WEL4"/>
    <mergeCell ref="WEM4:WEN4"/>
    <mergeCell ref="WEO4:WEP4"/>
    <mergeCell ref="WEQ4:WER4"/>
    <mergeCell ref="WDU4:WDV4"/>
    <mergeCell ref="WDW4:WDX4"/>
    <mergeCell ref="WDY4:WDZ4"/>
    <mergeCell ref="WEA4:WEB4"/>
    <mergeCell ref="WEC4:WED4"/>
    <mergeCell ref="WEE4:WEF4"/>
    <mergeCell ref="WDI4:WDJ4"/>
    <mergeCell ref="WDK4:WDL4"/>
    <mergeCell ref="WDM4:WDN4"/>
    <mergeCell ref="WDO4:WDP4"/>
    <mergeCell ref="WDQ4:WDR4"/>
    <mergeCell ref="WDS4:WDT4"/>
    <mergeCell ref="WCW4:WCX4"/>
    <mergeCell ref="WCY4:WCZ4"/>
    <mergeCell ref="WDA4:WDB4"/>
    <mergeCell ref="WDC4:WDD4"/>
    <mergeCell ref="WDE4:WDF4"/>
    <mergeCell ref="WDG4:WDH4"/>
    <mergeCell ref="WCK4:WCL4"/>
    <mergeCell ref="WCM4:WCN4"/>
    <mergeCell ref="WCO4:WCP4"/>
    <mergeCell ref="WCQ4:WCR4"/>
    <mergeCell ref="WCS4:WCT4"/>
    <mergeCell ref="WCU4:WCV4"/>
    <mergeCell ref="WBY4:WBZ4"/>
    <mergeCell ref="WCA4:WCB4"/>
    <mergeCell ref="WCC4:WCD4"/>
    <mergeCell ref="WCE4:WCF4"/>
    <mergeCell ref="WCG4:WCH4"/>
    <mergeCell ref="WCI4:WCJ4"/>
    <mergeCell ref="WBM4:WBN4"/>
    <mergeCell ref="WBO4:WBP4"/>
    <mergeCell ref="WBQ4:WBR4"/>
    <mergeCell ref="WBS4:WBT4"/>
    <mergeCell ref="WBU4:WBV4"/>
    <mergeCell ref="WBW4:WBX4"/>
    <mergeCell ref="WBA4:WBB4"/>
    <mergeCell ref="WBC4:WBD4"/>
    <mergeCell ref="WBE4:WBF4"/>
    <mergeCell ref="WBG4:WBH4"/>
    <mergeCell ref="WBI4:WBJ4"/>
    <mergeCell ref="WBK4:WBL4"/>
    <mergeCell ref="WAO4:WAP4"/>
    <mergeCell ref="WAQ4:WAR4"/>
    <mergeCell ref="WAS4:WAT4"/>
    <mergeCell ref="WAU4:WAV4"/>
    <mergeCell ref="WAW4:WAX4"/>
    <mergeCell ref="WAY4:WAZ4"/>
    <mergeCell ref="WAC4:WAD4"/>
    <mergeCell ref="WAE4:WAF4"/>
    <mergeCell ref="WAG4:WAH4"/>
    <mergeCell ref="WAI4:WAJ4"/>
    <mergeCell ref="WAK4:WAL4"/>
    <mergeCell ref="WAM4:WAN4"/>
    <mergeCell ref="VZQ4:VZR4"/>
    <mergeCell ref="VZS4:VZT4"/>
    <mergeCell ref="VZU4:VZV4"/>
    <mergeCell ref="VZW4:VZX4"/>
    <mergeCell ref="VZY4:VZZ4"/>
    <mergeCell ref="WAA4:WAB4"/>
    <mergeCell ref="VZE4:VZF4"/>
    <mergeCell ref="VZG4:VZH4"/>
    <mergeCell ref="VZI4:VZJ4"/>
    <mergeCell ref="VZK4:VZL4"/>
    <mergeCell ref="VZM4:VZN4"/>
    <mergeCell ref="VZO4:VZP4"/>
    <mergeCell ref="VYS4:VYT4"/>
    <mergeCell ref="VYU4:VYV4"/>
    <mergeCell ref="VYW4:VYX4"/>
    <mergeCell ref="VYY4:VYZ4"/>
    <mergeCell ref="VZA4:VZB4"/>
    <mergeCell ref="VZC4:VZD4"/>
    <mergeCell ref="VYG4:VYH4"/>
    <mergeCell ref="VYI4:VYJ4"/>
    <mergeCell ref="VYK4:VYL4"/>
    <mergeCell ref="VYM4:VYN4"/>
    <mergeCell ref="VYO4:VYP4"/>
    <mergeCell ref="VYQ4:VYR4"/>
    <mergeCell ref="VXU4:VXV4"/>
    <mergeCell ref="VXW4:VXX4"/>
    <mergeCell ref="VXY4:VXZ4"/>
    <mergeCell ref="VYA4:VYB4"/>
    <mergeCell ref="VYC4:VYD4"/>
    <mergeCell ref="VYE4:VYF4"/>
    <mergeCell ref="VXI4:VXJ4"/>
    <mergeCell ref="VXK4:VXL4"/>
    <mergeCell ref="VXM4:VXN4"/>
    <mergeCell ref="VXO4:VXP4"/>
    <mergeCell ref="VXQ4:VXR4"/>
    <mergeCell ref="VXS4:VXT4"/>
    <mergeCell ref="VWW4:VWX4"/>
    <mergeCell ref="VWY4:VWZ4"/>
    <mergeCell ref="VXA4:VXB4"/>
    <mergeCell ref="VXC4:VXD4"/>
    <mergeCell ref="VXE4:VXF4"/>
    <mergeCell ref="VXG4:VXH4"/>
    <mergeCell ref="VWK4:VWL4"/>
    <mergeCell ref="VWM4:VWN4"/>
    <mergeCell ref="VWO4:VWP4"/>
    <mergeCell ref="VWQ4:VWR4"/>
    <mergeCell ref="VWS4:VWT4"/>
    <mergeCell ref="VWU4:VWV4"/>
    <mergeCell ref="VVY4:VVZ4"/>
    <mergeCell ref="VWA4:VWB4"/>
    <mergeCell ref="VWC4:VWD4"/>
    <mergeCell ref="VWE4:VWF4"/>
    <mergeCell ref="VWG4:VWH4"/>
    <mergeCell ref="VWI4:VWJ4"/>
    <mergeCell ref="VVM4:VVN4"/>
    <mergeCell ref="VVO4:VVP4"/>
    <mergeCell ref="VVQ4:VVR4"/>
    <mergeCell ref="VVS4:VVT4"/>
    <mergeCell ref="VVU4:VVV4"/>
    <mergeCell ref="VVW4:VVX4"/>
    <mergeCell ref="VVA4:VVB4"/>
    <mergeCell ref="VVC4:VVD4"/>
    <mergeCell ref="VVE4:VVF4"/>
    <mergeCell ref="VVG4:VVH4"/>
    <mergeCell ref="VVI4:VVJ4"/>
    <mergeCell ref="VVK4:VVL4"/>
    <mergeCell ref="VUO4:VUP4"/>
    <mergeCell ref="VUQ4:VUR4"/>
    <mergeCell ref="VUS4:VUT4"/>
    <mergeCell ref="VUU4:VUV4"/>
    <mergeCell ref="VUW4:VUX4"/>
    <mergeCell ref="VUY4:VUZ4"/>
    <mergeCell ref="VUC4:VUD4"/>
    <mergeCell ref="VUE4:VUF4"/>
    <mergeCell ref="VUG4:VUH4"/>
    <mergeCell ref="VUI4:VUJ4"/>
    <mergeCell ref="VUK4:VUL4"/>
    <mergeCell ref="VUM4:VUN4"/>
    <mergeCell ref="VTQ4:VTR4"/>
    <mergeCell ref="VTS4:VTT4"/>
    <mergeCell ref="VTU4:VTV4"/>
    <mergeCell ref="VTW4:VTX4"/>
    <mergeCell ref="VTY4:VTZ4"/>
    <mergeCell ref="VUA4:VUB4"/>
    <mergeCell ref="VTE4:VTF4"/>
    <mergeCell ref="VTG4:VTH4"/>
    <mergeCell ref="VTI4:VTJ4"/>
    <mergeCell ref="VTK4:VTL4"/>
    <mergeCell ref="VTM4:VTN4"/>
    <mergeCell ref="VTO4:VTP4"/>
    <mergeCell ref="VSS4:VST4"/>
    <mergeCell ref="VSU4:VSV4"/>
    <mergeCell ref="VSW4:VSX4"/>
    <mergeCell ref="VSY4:VSZ4"/>
    <mergeCell ref="VTA4:VTB4"/>
    <mergeCell ref="VTC4:VTD4"/>
    <mergeCell ref="VSG4:VSH4"/>
    <mergeCell ref="VSI4:VSJ4"/>
    <mergeCell ref="VSK4:VSL4"/>
    <mergeCell ref="VSM4:VSN4"/>
    <mergeCell ref="VSO4:VSP4"/>
    <mergeCell ref="VSQ4:VSR4"/>
    <mergeCell ref="VRU4:VRV4"/>
    <mergeCell ref="VRW4:VRX4"/>
    <mergeCell ref="VRY4:VRZ4"/>
    <mergeCell ref="VSA4:VSB4"/>
    <mergeCell ref="VSC4:VSD4"/>
    <mergeCell ref="VSE4:VSF4"/>
    <mergeCell ref="VRI4:VRJ4"/>
    <mergeCell ref="VRK4:VRL4"/>
    <mergeCell ref="VRM4:VRN4"/>
    <mergeCell ref="VRO4:VRP4"/>
    <mergeCell ref="VRQ4:VRR4"/>
    <mergeCell ref="VRS4:VRT4"/>
    <mergeCell ref="VQW4:VQX4"/>
    <mergeCell ref="VQY4:VQZ4"/>
    <mergeCell ref="VRA4:VRB4"/>
    <mergeCell ref="VRC4:VRD4"/>
    <mergeCell ref="VRE4:VRF4"/>
    <mergeCell ref="VRG4:VRH4"/>
    <mergeCell ref="VQK4:VQL4"/>
    <mergeCell ref="VQM4:VQN4"/>
    <mergeCell ref="VQO4:VQP4"/>
    <mergeCell ref="VQQ4:VQR4"/>
    <mergeCell ref="VQS4:VQT4"/>
    <mergeCell ref="VQU4:VQV4"/>
    <mergeCell ref="VPY4:VPZ4"/>
    <mergeCell ref="VQA4:VQB4"/>
    <mergeCell ref="VQC4:VQD4"/>
    <mergeCell ref="VQE4:VQF4"/>
    <mergeCell ref="VQG4:VQH4"/>
    <mergeCell ref="VQI4:VQJ4"/>
    <mergeCell ref="VPM4:VPN4"/>
    <mergeCell ref="VPO4:VPP4"/>
    <mergeCell ref="VPQ4:VPR4"/>
    <mergeCell ref="VPS4:VPT4"/>
    <mergeCell ref="VPU4:VPV4"/>
    <mergeCell ref="VPW4:VPX4"/>
    <mergeCell ref="VPA4:VPB4"/>
    <mergeCell ref="VPC4:VPD4"/>
    <mergeCell ref="VPE4:VPF4"/>
    <mergeCell ref="VPG4:VPH4"/>
    <mergeCell ref="VPI4:VPJ4"/>
    <mergeCell ref="VPK4:VPL4"/>
    <mergeCell ref="VOO4:VOP4"/>
    <mergeCell ref="VOQ4:VOR4"/>
    <mergeCell ref="VOS4:VOT4"/>
    <mergeCell ref="VOU4:VOV4"/>
    <mergeCell ref="VOW4:VOX4"/>
    <mergeCell ref="VOY4:VOZ4"/>
    <mergeCell ref="VOC4:VOD4"/>
    <mergeCell ref="VOE4:VOF4"/>
    <mergeCell ref="VOG4:VOH4"/>
    <mergeCell ref="VOI4:VOJ4"/>
    <mergeCell ref="VOK4:VOL4"/>
    <mergeCell ref="VOM4:VON4"/>
    <mergeCell ref="VNQ4:VNR4"/>
    <mergeCell ref="VNS4:VNT4"/>
    <mergeCell ref="VNU4:VNV4"/>
    <mergeCell ref="VNW4:VNX4"/>
    <mergeCell ref="VNY4:VNZ4"/>
    <mergeCell ref="VOA4:VOB4"/>
    <mergeCell ref="VNE4:VNF4"/>
    <mergeCell ref="VNG4:VNH4"/>
    <mergeCell ref="VNI4:VNJ4"/>
    <mergeCell ref="VNK4:VNL4"/>
    <mergeCell ref="VNM4:VNN4"/>
    <mergeCell ref="VNO4:VNP4"/>
    <mergeCell ref="VMS4:VMT4"/>
    <mergeCell ref="VMU4:VMV4"/>
    <mergeCell ref="VMW4:VMX4"/>
    <mergeCell ref="VMY4:VMZ4"/>
    <mergeCell ref="VNA4:VNB4"/>
    <mergeCell ref="VNC4:VND4"/>
    <mergeCell ref="VMG4:VMH4"/>
    <mergeCell ref="VMI4:VMJ4"/>
    <mergeCell ref="VMK4:VML4"/>
    <mergeCell ref="VMM4:VMN4"/>
    <mergeCell ref="VMO4:VMP4"/>
    <mergeCell ref="VMQ4:VMR4"/>
    <mergeCell ref="VLU4:VLV4"/>
    <mergeCell ref="VLW4:VLX4"/>
    <mergeCell ref="VLY4:VLZ4"/>
    <mergeCell ref="VMA4:VMB4"/>
    <mergeCell ref="VMC4:VMD4"/>
    <mergeCell ref="VME4:VMF4"/>
    <mergeCell ref="VLI4:VLJ4"/>
    <mergeCell ref="VLK4:VLL4"/>
    <mergeCell ref="VLM4:VLN4"/>
    <mergeCell ref="VLO4:VLP4"/>
    <mergeCell ref="VLQ4:VLR4"/>
    <mergeCell ref="VLS4:VLT4"/>
    <mergeCell ref="VKW4:VKX4"/>
    <mergeCell ref="VKY4:VKZ4"/>
    <mergeCell ref="VLA4:VLB4"/>
    <mergeCell ref="VLC4:VLD4"/>
    <mergeCell ref="VLE4:VLF4"/>
    <mergeCell ref="VLG4:VLH4"/>
    <mergeCell ref="VKK4:VKL4"/>
    <mergeCell ref="VKM4:VKN4"/>
    <mergeCell ref="VKO4:VKP4"/>
    <mergeCell ref="VKQ4:VKR4"/>
    <mergeCell ref="VKS4:VKT4"/>
    <mergeCell ref="VKU4:VKV4"/>
    <mergeCell ref="VJY4:VJZ4"/>
    <mergeCell ref="VKA4:VKB4"/>
    <mergeCell ref="VKC4:VKD4"/>
    <mergeCell ref="VKE4:VKF4"/>
    <mergeCell ref="VKG4:VKH4"/>
    <mergeCell ref="VKI4:VKJ4"/>
    <mergeCell ref="VJM4:VJN4"/>
    <mergeCell ref="VJO4:VJP4"/>
    <mergeCell ref="VJQ4:VJR4"/>
    <mergeCell ref="VJS4:VJT4"/>
    <mergeCell ref="VJU4:VJV4"/>
    <mergeCell ref="VJW4:VJX4"/>
    <mergeCell ref="VJA4:VJB4"/>
    <mergeCell ref="VJC4:VJD4"/>
    <mergeCell ref="VJE4:VJF4"/>
    <mergeCell ref="VJG4:VJH4"/>
    <mergeCell ref="VJI4:VJJ4"/>
    <mergeCell ref="VJK4:VJL4"/>
    <mergeCell ref="VIO4:VIP4"/>
    <mergeCell ref="VIQ4:VIR4"/>
    <mergeCell ref="VIS4:VIT4"/>
    <mergeCell ref="VIU4:VIV4"/>
    <mergeCell ref="VIW4:VIX4"/>
    <mergeCell ref="VIY4:VIZ4"/>
    <mergeCell ref="VIC4:VID4"/>
    <mergeCell ref="VIE4:VIF4"/>
    <mergeCell ref="VIG4:VIH4"/>
    <mergeCell ref="VII4:VIJ4"/>
    <mergeCell ref="VIK4:VIL4"/>
    <mergeCell ref="VIM4:VIN4"/>
    <mergeCell ref="VHQ4:VHR4"/>
    <mergeCell ref="VHS4:VHT4"/>
    <mergeCell ref="VHU4:VHV4"/>
    <mergeCell ref="VHW4:VHX4"/>
    <mergeCell ref="VHY4:VHZ4"/>
    <mergeCell ref="VIA4:VIB4"/>
    <mergeCell ref="VHE4:VHF4"/>
    <mergeCell ref="VHG4:VHH4"/>
    <mergeCell ref="VHI4:VHJ4"/>
    <mergeCell ref="VHK4:VHL4"/>
    <mergeCell ref="VHM4:VHN4"/>
    <mergeCell ref="VHO4:VHP4"/>
    <mergeCell ref="VGS4:VGT4"/>
    <mergeCell ref="VGU4:VGV4"/>
    <mergeCell ref="VGW4:VGX4"/>
    <mergeCell ref="VGY4:VGZ4"/>
    <mergeCell ref="VHA4:VHB4"/>
    <mergeCell ref="VHC4:VHD4"/>
    <mergeCell ref="VGG4:VGH4"/>
    <mergeCell ref="VGI4:VGJ4"/>
    <mergeCell ref="VGK4:VGL4"/>
    <mergeCell ref="VGM4:VGN4"/>
    <mergeCell ref="VGO4:VGP4"/>
    <mergeCell ref="VGQ4:VGR4"/>
    <mergeCell ref="VFU4:VFV4"/>
    <mergeCell ref="VFW4:VFX4"/>
    <mergeCell ref="VFY4:VFZ4"/>
    <mergeCell ref="VGA4:VGB4"/>
    <mergeCell ref="VGC4:VGD4"/>
    <mergeCell ref="VGE4:VGF4"/>
    <mergeCell ref="VFI4:VFJ4"/>
    <mergeCell ref="VFK4:VFL4"/>
    <mergeCell ref="VFM4:VFN4"/>
    <mergeCell ref="VFO4:VFP4"/>
    <mergeCell ref="VFQ4:VFR4"/>
    <mergeCell ref="VFS4:VFT4"/>
    <mergeCell ref="VEW4:VEX4"/>
    <mergeCell ref="VEY4:VEZ4"/>
    <mergeCell ref="VFA4:VFB4"/>
    <mergeCell ref="VFC4:VFD4"/>
    <mergeCell ref="VFE4:VFF4"/>
    <mergeCell ref="VFG4:VFH4"/>
    <mergeCell ref="VEK4:VEL4"/>
    <mergeCell ref="VEM4:VEN4"/>
    <mergeCell ref="VEO4:VEP4"/>
    <mergeCell ref="VEQ4:VER4"/>
    <mergeCell ref="VES4:VET4"/>
    <mergeCell ref="VEU4:VEV4"/>
    <mergeCell ref="VDY4:VDZ4"/>
    <mergeCell ref="VEA4:VEB4"/>
    <mergeCell ref="VEC4:VED4"/>
    <mergeCell ref="VEE4:VEF4"/>
    <mergeCell ref="VEG4:VEH4"/>
    <mergeCell ref="VEI4:VEJ4"/>
    <mergeCell ref="VDM4:VDN4"/>
    <mergeCell ref="VDO4:VDP4"/>
    <mergeCell ref="VDQ4:VDR4"/>
    <mergeCell ref="VDS4:VDT4"/>
    <mergeCell ref="VDU4:VDV4"/>
    <mergeCell ref="VDW4:VDX4"/>
    <mergeCell ref="VDA4:VDB4"/>
    <mergeCell ref="VDC4:VDD4"/>
    <mergeCell ref="VDE4:VDF4"/>
    <mergeCell ref="VDG4:VDH4"/>
    <mergeCell ref="VDI4:VDJ4"/>
    <mergeCell ref="VDK4:VDL4"/>
    <mergeCell ref="VCO4:VCP4"/>
    <mergeCell ref="VCQ4:VCR4"/>
    <mergeCell ref="VCS4:VCT4"/>
    <mergeCell ref="VCU4:VCV4"/>
    <mergeCell ref="VCW4:VCX4"/>
    <mergeCell ref="VCY4:VCZ4"/>
    <mergeCell ref="VCC4:VCD4"/>
    <mergeCell ref="VCE4:VCF4"/>
    <mergeCell ref="VCG4:VCH4"/>
    <mergeCell ref="VCI4:VCJ4"/>
    <mergeCell ref="VCK4:VCL4"/>
    <mergeCell ref="VCM4:VCN4"/>
    <mergeCell ref="VBQ4:VBR4"/>
    <mergeCell ref="VBS4:VBT4"/>
    <mergeCell ref="VBU4:VBV4"/>
    <mergeCell ref="VBW4:VBX4"/>
    <mergeCell ref="VBY4:VBZ4"/>
    <mergeCell ref="VCA4:VCB4"/>
    <mergeCell ref="VBE4:VBF4"/>
    <mergeCell ref="VBG4:VBH4"/>
    <mergeCell ref="VBI4:VBJ4"/>
    <mergeCell ref="VBK4:VBL4"/>
    <mergeCell ref="VBM4:VBN4"/>
    <mergeCell ref="VBO4:VBP4"/>
    <mergeCell ref="VAS4:VAT4"/>
    <mergeCell ref="VAU4:VAV4"/>
    <mergeCell ref="VAW4:VAX4"/>
    <mergeCell ref="VAY4:VAZ4"/>
    <mergeCell ref="VBA4:VBB4"/>
    <mergeCell ref="VBC4:VBD4"/>
    <mergeCell ref="VAG4:VAH4"/>
    <mergeCell ref="VAI4:VAJ4"/>
    <mergeCell ref="VAK4:VAL4"/>
    <mergeCell ref="VAM4:VAN4"/>
    <mergeCell ref="VAO4:VAP4"/>
    <mergeCell ref="VAQ4:VAR4"/>
    <mergeCell ref="UZU4:UZV4"/>
    <mergeCell ref="UZW4:UZX4"/>
    <mergeCell ref="UZY4:UZZ4"/>
    <mergeCell ref="VAA4:VAB4"/>
    <mergeCell ref="VAC4:VAD4"/>
    <mergeCell ref="VAE4:VAF4"/>
    <mergeCell ref="UZI4:UZJ4"/>
    <mergeCell ref="UZK4:UZL4"/>
    <mergeCell ref="UZM4:UZN4"/>
    <mergeCell ref="UZO4:UZP4"/>
    <mergeCell ref="UZQ4:UZR4"/>
    <mergeCell ref="UZS4:UZT4"/>
    <mergeCell ref="UYW4:UYX4"/>
    <mergeCell ref="UYY4:UYZ4"/>
    <mergeCell ref="UZA4:UZB4"/>
    <mergeCell ref="UZC4:UZD4"/>
    <mergeCell ref="UZE4:UZF4"/>
    <mergeCell ref="UZG4:UZH4"/>
    <mergeCell ref="UYK4:UYL4"/>
    <mergeCell ref="UYM4:UYN4"/>
    <mergeCell ref="UYO4:UYP4"/>
    <mergeCell ref="UYQ4:UYR4"/>
    <mergeCell ref="UYS4:UYT4"/>
    <mergeCell ref="UYU4:UYV4"/>
    <mergeCell ref="UXY4:UXZ4"/>
    <mergeCell ref="UYA4:UYB4"/>
    <mergeCell ref="UYC4:UYD4"/>
    <mergeCell ref="UYE4:UYF4"/>
    <mergeCell ref="UYG4:UYH4"/>
    <mergeCell ref="UYI4:UYJ4"/>
    <mergeCell ref="UXM4:UXN4"/>
    <mergeCell ref="UXO4:UXP4"/>
    <mergeCell ref="UXQ4:UXR4"/>
    <mergeCell ref="UXS4:UXT4"/>
    <mergeCell ref="UXU4:UXV4"/>
    <mergeCell ref="UXW4:UXX4"/>
    <mergeCell ref="UXA4:UXB4"/>
    <mergeCell ref="UXC4:UXD4"/>
    <mergeCell ref="UXE4:UXF4"/>
    <mergeCell ref="UXG4:UXH4"/>
    <mergeCell ref="UXI4:UXJ4"/>
    <mergeCell ref="UXK4:UXL4"/>
    <mergeCell ref="UWO4:UWP4"/>
    <mergeCell ref="UWQ4:UWR4"/>
    <mergeCell ref="UWS4:UWT4"/>
    <mergeCell ref="UWU4:UWV4"/>
    <mergeCell ref="UWW4:UWX4"/>
    <mergeCell ref="UWY4:UWZ4"/>
    <mergeCell ref="UWC4:UWD4"/>
    <mergeCell ref="UWE4:UWF4"/>
    <mergeCell ref="UWG4:UWH4"/>
    <mergeCell ref="UWI4:UWJ4"/>
    <mergeCell ref="UWK4:UWL4"/>
    <mergeCell ref="UWM4:UWN4"/>
    <mergeCell ref="UVQ4:UVR4"/>
    <mergeCell ref="UVS4:UVT4"/>
    <mergeCell ref="UVU4:UVV4"/>
    <mergeCell ref="UVW4:UVX4"/>
    <mergeCell ref="UVY4:UVZ4"/>
    <mergeCell ref="UWA4:UWB4"/>
    <mergeCell ref="UVE4:UVF4"/>
    <mergeCell ref="UVG4:UVH4"/>
    <mergeCell ref="UVI4:UVJ4"/>
    <mergeCell ref="UVK4:UVL4"/>
    <mergeCell ref="UVM4:UVN4"/>
    <mergeCell ref="UVO4:UVP4"/>
    <mergeCell ref="UUS4:UUT4"/>
    <mergeCell ref="UUU4:UUV4"/>
    <mergeCell ref="UUW4:UUX4"/>
    <mergeCell ref="UUY4:UUZ4"/>
    <mergeCell ref="UVA4:UVB4"/>
    <mergeCell ref="UVC4:UVD4"/>
    <mergeCell ref="UUG4:UUH4"/>
    <mergeCell ref="UUI4:UUJ4"/>
    <mergeCell ref="UUK4:UUL4"/>
    <mergeCell ref="UUM4:UUN4"/>
    <mergeCell ref="UUO4:UUP4"/>
    <mergeCell ref="UUQ4:UUR4"/>
    <mergeCell ref="UTU4:UTV4"/>
    <mergeCell ref="UTW4:UTX4"/>
    <mergeCell ref="UTY4:UTZ4"/>
    <mergeCell ref="UUA4:UUB4"/>
    <mergeCell ref="UUC4:UUD4"/>
    <mergeCell ref="UUE4:UUF4"/>
    <mergeCell ref="UTI4:UTJ4"/>
    <mergeCell ref="UTK4:UTL4"/>
    <mergeCell ref="UTM4:UTN4"/>
    <mergeCell ref="UTO4:UTP4"/>
    <mergeCell ref="UTQ4:UTR4"/>
    <mergeCell ref="UTS4:UTT4"/>
    <mergeCell ref="USW4:USX4"/>
    <mergeCell ref="USY4:USZ4"/>
    <mergeCell ref="UTA4:UTB4"/>
    <mergeCell ref="UTC4:UTD4"/>
    <mergeCell ref="UTE4:UTF4"/>
    <mergeCell ref="UTG4:UTH4"/>
    <mergeCell ref="USK4:USL4"/>
    <mergeCell ref="USM4:USN4"/>
    <mergeCell ref="USO4:USP4"/>
    <mergeCell ref="USQ4:USR4"/>
    <mergeCell ref="USS4:UST4"/>
    <mergeCell ref="USU4:USV4"/>
    <mergeCell ref="URY4:URZ4"/>
    <mergeCell ref="USA4:USB4"/>
    <mergeCell ref="USC4:USD4"/>
    <mergeCell ref="USE4:USF4"/>
    <mergeCell ref="USG4:USH4"/>
    <mergeCell ref="USI4:USJ4"/>
    <mergeCell ref="URM4:URN4"/>
    <mergeCell ref="URO4:URP4"/>
    <mergeCell ref="URQ4:URR4"/>
    <mergeCell ref="URS4:URT4"/>
    <mergeCell ref="URU4:URV4"/>
    <mergeCell ref="URW4:URX4"/>
    <mergeCell ref="URA4:URB4"/>
    <mergeCell ref="URC4:URD4"/>
    <mergeCell ref="URE4:URF4"/>
    <mergeCell ref="URG4:URH4"/>
    <mergeCell ref="URI4:URJ4"/>
    <mergeCell ref="URK4:URL4"/>
    <mergeCell ref="UQO4:UQP4"/>
    <mergeCell ref="UQQ4:UQR4"/>
    <mergeCell ref="UQS4:UQT4"/>
    <mergeCell ref="UQU4:UQV4"/>
    <mergeCell ref="UQW4:UQX4"/>
    <mergeCell ref="UQY4:UQZ4"/>
    <mergeCell ref="UQC4:UQD4"/>
    <mergeCell ref="UQE4:UQF4"/>
    <mergeCell ref="UQG4:UQH4"/>
    <mergeCell ref="UQI4:UQJ4"/>
    <mergeCell ref="UQK4:UQL4"/>
    <mergeCell ref="UQM4:UQN4"/>
    <mergeCell ref="UPQ4:UPR4"/>
    <mergeCell ref="UPS4:UPT4"/>
    <mergeCell ref="UPU4:UPV4"/>
    <mergeCell ref="UPW4:UPX4"/>
    <mergeCell ref="UPY4:UPZ4"/>
    <mergeCell ref="UQA4:UQB4"/>
    <mergeCell ref="UPE4:UPF4"/>
    <mergeCell ref="UPG4:UPH4"/>
    <mergeCell ref="UPI4:UPJ4"/>
    <mergeCell ref="UPK4:UPL4"/>
    <mergeCell ref="UPM4:UPN4"/>
    <mergeCell ref="UPO4:UPP4"/>
    <mergeCell ref="UOS4:UOT4"/>
    <mergeCell ref="UOU4:UOV4"/>
    <mergeCell ref="UOW4:UOX4"/>
    <mergeCell ref="UOY4:UOZ4"/>
    <mergeCell ref="UPA4:UPB4"/>
    <mergeCell ref="UPC4:UPD4"/>
    <mergeCell ref="UOG4:UOH4"/>
    <mergeCell ref="UOI4:UOJ4"/>
    <mergeCell ref="UOK4:UOL4"/>
    <mergeCell ref="UOM4:UON4"/>
    <mergeCell ref="UOO4:UOP4"/>
    <mergeCell ref="UOQ4:UOR4"/>
    <mergeCell ref="UNU4:UNV4"/>
    <mergeCell ref="UNW4:UNX4"/>
    <mergeCell ref="UNY4:UNZ4"/>
    <mergeCell ref="UOA4:UOB4"/>
    <mergeCell ref="UOC4:UOD4"/>
    <mergeCell ref="UOE4:UOF4"/>
    <mergeCell ref="UNI4:UNJ4"/>
    <mergeCell ref="UNK4:UNL4"/>
    <mergeCell ref="UNM4:UNN4"/>
    <mergeCell ref="UNO4:UNP4"/>
    <mergeCell ref="UNQ4:UNR4"/>
    <mergeCell ref="UNS4:UNT4"/>
    <mergeCell ref="UMW4:UMX4"/>
    <mergeCell ref="UMY4:UMZ4"/>
    <mergeCell ref="UNA4:UNB4"/>
    <mergeCell ref="UNC4:UND4"/>
    <mergeCell ref="UNE4:UNF4"/>
    <mergeCell ref="UNG4:UNH4"/>
    <mergeCell ref="UMK4:UML4"/>
    <mergeCell ref="UMM4:UMN4"/>
    <mergeCell ref="UMO4:UMP4"/>
    <mergeCell ref="UMQ4:UMR4"/>
    <mergeCell ref="UMS4:UMT4"/>
    <mergeCell ref="UMU4:UMV4"/>
    <mergeCell ref="ULY4:ULZ4"/>
    <mergeCell ref="UMA4:UMB4"/>
    <mergeCell ref="UMC4:UMD4"/>
    <mergeCell ref="UME4:UMF4"/>
    <mergeCell ref="UMG4:UMH4"/>
    <mergeCell ref="UMI4:UMJ4"/>
    <mergeCell ref="ULM4:ULN4"/>
    <mergeCell ref="ULO4:ULP4"/>
    <mergeCell ref="ULQ4:ULR4"/>
    <mergeCell ref="ULS4:ULT4"/>
    <mergeCell ref="ULU4:ULV4"/>
    <mergeCell ref="ULW4:ULX4"/>
    <mergeCell ref="ULA4:ULB4"/>
    <mergeCell ref="ULC4:ULD4"/>
    <mergeCell ref="ULE4:ULF4"/>
    <mergeCell ref="ULG4:ULH4"/>
    <mergeCell ref="ULI4:ULJ4"/>
    <mergeCell ref="ULK4:ULL4"/>
    <mergeCell ref="UKO4:UKP4"/>
    <mergeCell ref="UKQ4:UKR4"/>
    <mergeCell ref="UKS4:UKT4"/>
    <mergeCell ref="UKU4:UKV4"/>
    <mergeCell ref="UKW4:UKX4"/>
    <mergeCell ref="UKY4:UKZ4"/>
    <mergeCell ref="UKC4:UKD4"/>
    <mergeCell ref="UKE4:UKF4"/>
    <mergeCell ref="UKG4:UKH4"/>
    <mergeCell ref="UKI4:UKJ4"/>
    <mergeCell ref="UKK4:UKL4"/>
    <mergeCell ref="UKM4:UKN4"/>
    <mergeCell ref="UJQ4:UJR4"/>
    <mergeCell ref="UJS4:UJT4"/>
    <mergeCell ref="UJU4:UJV4"/>
    <mergeCell ref="UJW4:UJX4"/>
    <mergeCell ref="UJY4:UJZ4"/>
    <mergeCell ref="UKA4:UKB4"/>
    <mergeCell ref="UJE4:UJF4"/>
    <mergeCell ref="UJG4:UJH4"/>
    <mergeCell ref="UJI4:UJJ4"/>
    <mergeCell ref="UJK4:UJL4"/>
    <mergeCell ref="UJM4:UJN4"/>
    <mergeCell ref="UJO4:UJP4"/>
    <mergeCell ref="UIS4:UIT4"/>
    <mergeCell ref="UIU4:UIV4"/>
    <mergeCell ref="UIW4:UIX4"/>
    <mergeCell ref="UIY4:UIZ4"/>
    <mergeCell ref="UJA4:UJB4"/>
    <mergeCell ref="UJC4:UJD4"/>
    <mergeCell ref="UIG4:UIH4"/>
    <mergeCell ref="UII4:UIJ4"/>
    <mergeCell ref="UIK4:UIL4"/>
    <mergeCell ref="UIM4:UIN4"/>
    <mergeCell ref="UIO4:UIP4"/>
    <mergeCell ref="UIQ4:UIR4"/>
    <mergeCell ref="UHU4:UHV4"/>
    <mergeCell ref="UHW4:UHX4"/>
    <mergeCell ref="UHY4:UHZ4"/>
    <mergeCell ref="UIA4:UIB4"/>
    <mergeCell ref="UIC4:UID4"/>
    <mergeCell ref="UIE4:UIF4"/>
    <mergeCell ref="UHI4:UHJ4"/>
    <mergeCell ref="UHK4:UHL4"/>
    <mergeCell ref="UHM4:UHN4"/>
    <mergeCell ref="UHO4:UHP4"/>
    <mergeCell ref="UHQ4:UHR4"/>
    <mergeCell ref="UHS4:UHT4"/>
    <mergeCell ref="UGW4:UGX4"/>
    <mergeCell ref="UGY4:UGZ4"/>
    <mergeCell ref="UHA4:UHB4"/>
    <mergeCell ref="UHC4:UHD4"/>
    <mergeCell ref="UHE4:UHF4"/>
    <mergeCell ref="UHG4:UHH4"/>
    <mergeCell ref="UGK4:UGL4"/>
    <mergeCell ref="UGM4:UGN4"/>
    <mergeCell ref="UGO4:UGP4"/>
    <mergeCell ref="UGQ4:UGR4"/>
    <mergeCell ref="UGS4:UGT4"/>
    <mergeCell ref="UGU4:UGV4"/>
    <mergeCell ref="UFY4:UFZ4"/>
    <mergeCell ref="UGA4:UGB4"/>
    <mergeCell ref="UGC4:UGD4"/>
    <mergeCell ref="UGE4:UGF4"/>
    <mergeCell ref="UGG4:UGH4"/>
    <mergeCell ref="UGI4:UGJ4"/>
    <mergeCell ref="UFM4:UFN4"/>
    <mergeCell ref="UFO4:UFP4"/>
    <mergeCell ref="UFQ4:UFR4"/>
    <mergeCell ref="UFS4:UFT4"/>
    <mergeCell ref="UFU4:UFV4"/>
    <mergeCell ref="UFW4:UFX4"/>
    <mergeCell ref="UFA4:UFB4"/>
    <mergeCell ref="UFC4:UFD4"/>
    <mergeCell ref="UFE4:UFF4"/>
    <mergeCell ref="UFG4:UFH4"/>
    <mergeCell ref="UFI4:UFJ4"/>
    <mergeCell ref="UFK4:UFL4"/>
    <mergeCell ref="UEO4:UEP4"/>
    <mergeCell ref="UEQ4:UER4"/>
    <mergeCell ref="UES4:UET4"/>
    <mergeCell ref="UEU4:UEV4"/>
    <mergeCell ref="UEW4:UEX4"/>
    <mergeCell ref="UEY4:UEZ4"/>
    <mergeCell ref="UEC4:UED4"/>
    <mergeCell ref="UEE4:UEF4"/>
    <mergeCell ref="UEG4:UEH4"/>
    <mergeCell ref="UEI4:UEJ4"/>
    <mergeCell ref="UEK4:UEL4"/>
    <mergeCell ref="UEM4:UEN4"/>
    <mergeCell ref="UDQ4:UDR4"/>
    <mergeCell ref="UDS4:UDT4"/>
    <mergeCell ref="UDU4:UDV4"/>
    <mergeCell ref="UDW4:UDX4"/>
    <mergeCell ref="UDY4:UDZ4"/>
    <mergeCell ref="UEA4:UEB4"/>
    <mergeCell ref="UDE4:UDF4"/>
    <mergeCell ref="UDG4:UDH4"/>
    <mergeCell ref="UDI4:UDJ4"/>
    <mergeCell ref="UDK4:UDL4"/>
    <mergeCell ref="UDM4:UDN4"/>
    <mergeCell ref="UDO4:UDP4"/>
    <mergeCell ref="UCS4:UCT4"/>
    <mergeCell ref="UCU4:UCV4"/>
    <mergeCell ref="UCW4:UCX4"/>
    <mergeCell ref="UCY4:UCZ4"/>
    <mergeCell ref="UDA4:UDB4"/>
    <mergeCell ref="UDC4:UDD4"/>
    <mergeCell ref="UCG4:UCH4"/>
    <mergeCell ref="UCI4:UCJ4"/>
    <mergeCell ref="UCK4:UCL4"/>
    <mergeCell ref="UCM4:UCN4"/>
    <mergeCell ref="UCO4:UCP4"/>
    <mergeCell ref="UCQ4:UCR4"/>
    <mergeCell ref="UBU4:UBV4"/>
    <mergeCell ref="UBW4:UBX4"/>
    <mergeCell ref="UBY4:UBZ4"/>
    <mergeCell ref="UCA4:UCB4"/>
    <mergeCell ref="UCC4:UCD4"/>
    <mergeCell ref="UCE4:UCF4"/>
    <mergeCell ref="UBI4:UBJ4"/>
    <mergeCell ref="UBK4:UBL4"/>
    <mergeCell ref="UBM4:UBN4"/>
    <mergeCell ref="UBO4:UBP4"/>
    <mergeCell ref="UBQ4:UBR4"/>
    <mergeCell ref="UBS4:UBT4"/>
    <mergeCell ref="UAW4:UAX4"/>
    <mergeCell ref="UAY4:UAZ4"/>
    <mergeCell ref="UBA4:UBB4"/>
    <mergeCell ref="UBC4:UBD4"/>
    <mergeCell ref="UBE4:UBF4"/>
    <mergeCell ref="UBG4:UBH4"/>
    <mergeCell ref="UAK4:UAL4"/>
    <mergeCell ref="UAM4:UAN4"/>
    <mergeCell ref="UAO4:UAP4"/>
    <mergeCell ref="UAQ4:UAR4"/>
    <mergeCell ref="UAS4:UAT4"/>
    <mergeCell ref="UAU4:UAV4"/>
    <mergeCell ref="TZY4:TZZ4"/>
    <mergeCell ref="UAA4:UAB4"/>
    <mergeCell ref="UAC4:UAD4"/>
    <mergeCell ref="UAE4:UAF4"/>
    <mergeCell ref="UAG4:UAH4"/>
    <mergeCell ref="UAI4:UAJ4"/>
    <mergeCell ref="TZM4:TZN4"/>
    <mergeCell ref="TZO4:TZP4"/>
    <mergeCell ref="TZQ4:TZR4"/>
    <mergeCell ref="TZS4:TZT4"/>
    <mergeCell ref="TZU4:TZV4"/>
    <mergeCell ref="TZW4:TZX4"/>
    <mergeCell ref="TZA4:TZB4"/>
    <mergeCell ref="TZC4:TZD4"/>
    <mergeCell ref="TZE4:TZF4"/>
    <mergeCell ref="TZG4:TZH4"/>
    <mergeCell ref="TZI4:TZJ4"/>
    <mergeCell ref="TZK4:TZL4"/>
    <mergeCell ref="TYO4:TYP4"/>
    <mergeCell ref="TYQ4:TYR4"/>
    <mergeCell ref="TYS4:TYT4"/>
    <mergeCell ref="TYU4:TYV4"/>
    <mergeCell ref="TYW4:TYX4"/>
    <mergeCell ref="TYY4:TYZ4"/>
    <mergeCell ref="TYC4:TYD4"/>
    <mergeCell ref="TYE4:TYF4"/>
    <mergeCell ref="TYG4:TYH4"/>
    <mergeCell ref="TYI4:TYJ4"/>
    <mergeCell ref="TYK4:TYL4"/>
    <mergeCell ref="TYM4:TYN4"/>
    <mergeCell ref="TXQ4:TXR4"/>
    <mergeCell ref="TXS4:TXT4"/>
    <mergeCell ref="TXU4:TXV4"/>
    <mergeCell ref="TXW4:TXX4"/>
    <mergeCell ref="TXY4:TXZ4"/>
    <mergeCell ref="TYA4:TYB4"/>
    <mergeCell ref="TXE4:TXF4"/>
    <mergeCell ref="TXG4:TXH4"/>
    <mergeCell ref="TXI4:TXJ4"/>
    <mergeCell ref="TXK4:TXL4"/>
    <mergeCell ref="TXM4:TXN4"/>
    <mergeCell ref="TXO4:TXP4"/>
    <mergeCell ref="TWS4:TWT4"/>
    <mergeCell ref="TWU4:TWV4"/>
    <mergeCell ref="TWW4:TWX4"/>
    <mergeCell ref="TWY4:TWZ4"/>
    <mergeCell ref="TXA4:TXB4"/>
    <mergeCell ref="TXC4:TXD4"/>
    <mergeCell ref="TWG4:TWH4"/>
    <mergeCell ref="TWI4:TWJ4"/>
    <mergeCell ref="TWK4:TWL4"/>
    <mergeCell ref="TWM4:TWN4"/>
    <mergeCell ref="TWO4:TWP4"/>
    <mergeCell ref="TWQ4:TWR4"/>
    <mergeCell ref="TVU4:TVV4"/>
    <mergeCell ref="TVW4:TVX4"/>
    <mergeCell ref="TVY4:TVZ4"/>
    <mergeCell ref="TWA4:TWB4"/>
    <mergeCell ref="TWC4:TWD4"/>
    <mergeCell ref="TWE4:TWF4"/>
    <mergeCell ref="TVI4:TVJ4"/>
    <mergeCell ref="TVK4:TVL4"/>
    <mergeCell ref="TVM4:TVN4"/>
    <mergeCell ref="TVO4:TVP4"/>
    <mergeCell ref="TVQ4:TVR4"/>
    <mergeCell ref="TVS4:TVT4"/>
    <mergeCell ref="TUW4:TUX4"/>
    <mergeCell ref="TUY4:TUZ4"/>
    <mergeCell ref="TVA4:TVB4"/>
    <mergeCell ref="TVC4:TVD4"/>
    <mergeCell ref="TVE4:TVF4"/>
    <mergeCell ref="TVG4:TVH4"/>
    <mergeCell ref="TUK4:TUL4"/>
    <mergeCell ref="TUM4:TUN4"/>
    <mergeCell ref="TUO4:TUP4"/>
    <mergeCell ref="TUQ4:TUR4"/>
    <mergeCell ref="TUS4:TUT4"/>
    <mergeCell ref="TUU4:TUV4"/>
    <mergeCell ref="TTY4:TTZ4"/>
    <mergeCell ref="TUA4:TUB4"/>
    <mergeCell ref="TUC4:TUD4"/>
    <mergeCell ref="TUE4:TUF4"/>
    <mergeCell ref="TUG4:TUH4"/>
    <mergeCell ref="TUI4:TUJ4"/>
    <mergeCell ref="TTM4:TTN4"/>
    <mergeCell ref="TTO4:TTP4"/>
    <mergeCell ref="TTQ4:TTR4"/>
    <mergeCell ref="TTS4:TTT4"/>
    <mergeCell ref="TTU4:TTV4"/>
    <mergeCell ref="TTW4:TTX4"/>
    <mergeCell ref="TTA4:TTB4"/>
    <mergeCell ref="TTC4:TTD4"/>
    <mergeCell ref="TTE4:TTF4"/>
    <mergeCell ref="TTG4:TTH4"/>
    <mergeCell ref="TTI4:TTJ4"/>
    <mergeCell ref="TTK4:TTL4"/>
    <mergeCell ref="TSO4:TSP4"/>
    <mergeCell ref="TSQ4:TSR4"/>
    <mergeCell ref="TSS4:TST4"/>
    <mergeCell ref="TSU4:TSV4"/>
    <mergeCell ref="TSW4:TSX4"/>
    <mergeCell ref="TSY4:TSZ4"/>
    <mergeCell ref="TSC4:TSD4"/>
    <mergeCell ref="TSE4:TSF4"/>
    <mergeCell ref="TSG4:TSH4"/>
    <mergeCell ref="TSI4:TSJ4"/>
    <mergeCell ref="TSK4:TSL4"/>
    <mergeCell ref="TSM4:TSN4"/>
    <mergeCell ref="TRQ4:TRR4"/>
    <mergeCell ref="TRS4:TRT4"/>
    <mergeCell ref="TRU4:TRV4"/>
    <mergeCell ref="TRW4:TRX4"/>
    <mergeCell ref="TRY4:TRZ4"/>
    <mergeCell ref="TSA4:TSB4"/>
    <mergeCell ref="TRE4:TRF4"/>
    <mergeCell ref="TRG4:TRH4"/>
    <mergeCell ref="TRI4:TRJ4"/>
    <mergeCell ref="TRK4:TRL4"/>
    <mergeCell ref="TRM4:TRN4"/>
    <mergeCell ref="TRO4:TRP4"/>
    <mergeCell ref="TQS4:TQT4"/>
    <mergeCell ref="TQU4:TQV4"/>
    <mergeCell ref="TQW4:TQX4"/>
    <mergeCell ref="TQY4:TQZ4"/>
    <mergeCell ref="TRA4:TRB4"/>
    <mergeCell ref="TRC4:TRD4"/>
    <mergeCell ref="TQG4:TQH4"/>
    <mergeCell ref="TQI4:TQJ4"/>
    <mergeCell ref="TQK4:TQL4"/>
    <mergeCell ref="TQM4:TQN4"/>
    <mergeCell ref="TQO4:TQP4"/>
    <mergeCell ref="TQQ4:TQR4"/>
    <mergeCell ref="TPU4:TPV4"/>
    <mergeCell ref="TPW4:TPX4"/>
    <mergeCell ref="TPY4:TPZ4"/>
    <mergeCell ref="TQA4:TQB4"/>
    <mergeCell ref="TQC4:TQD4"/>
    <mergeCell ref="TQE4:TQF4"/>
    <mergeCell ref="TPI4:TPJ4"/>
    <mergeCell ref="TPK4:TPL4"/>
    <mergeCell ref="TPM4:TPN4"/>
    <mergeCell ref="TPO4:TPP4"/>
    <mergeCell ref="TPQ4:TPR4"/>
    <mergeCell ref="TPS4:TPT4"/>
    <mergeCell ref="TOW4:TOX4"/>
    <mergeCell ref="TOY4:TOZ4"/>
    <mergeCell ref="TPA4:TPB4"/>
    <mergeCell ref="TPC4:TPD4"/>
    <mergeCell ref="TPE4:TPF4"/>
    <mergeCell ref="TPG4:TPH4"/>
    <mergeCell ref="TOK4:TOL4"/>
    <mergeCell ref="TOM4:TON4"/>
    <mergeCell ref="TOO4:TOP4"/>
    <mergeCell ref="TOQ4:TOR4"/>
    <mergeCell ref="TOS4:TOT4"/>
    <mergeCell ref="TOU4:TOV4"/>
    <mergeCell ref="TNY4:TNZ4"/>
    <mergeCell ref="TOA4:TOB4"/>
    <mergeCell ref="TOC4:TOD4"/>
    <mergeCell ref="TOE4:TOF4"/>
    <mergeCell ref="TOG4:TOH4"/>
    <mergeCell ref="TOI4:TOJ4"/>
    <mergeCell ref="TNM4:TNN4"/>
    <mergeCell ref="TNO4:TNP4"/>
    <mergeCell ref="TNQ4:TNR4"/>
    <mergeCell ref="TNS4:TNT4"/>
    <mergeCell ref="TNU4:TNV4"/>
    <mergeCell ref="TNW4:TNX4"/>
    <mergeCell ref="TNA4:TNB4"/>
    <mergeCell ref="TNC4:TND4"/>
    <mergeCell ref="TNE4:TNF4"/>
    <mergeCell ref="TNG4:TNH4"/>
    <mergeCell ref="TNI4:TNJ4"/>
    <mergeCell ref="TNK4:TNL4"/>
    <mergeCell ref="TMO4:TMP4"/>
    <mergeCell ref="TMQ4:TMR4"/>
    <mergeCell ref="TMS4:TMT4"/>
    <mergeCell ref="TMU4:TMV4"/>
    <mergeCell ref="TMW4:TMX4"/>
    <mergeCell ref="TMY4:TMZ4"/>
    <mergeCell ref="TMC4:TMD4"/>
    <mergeCell ref="TME4:TMF4"/>
    <mergeCell ref="TMG4:TMH4"/>
    <mergeCell ref="TMI4:TMJ4"/>
    <mergeCell ref="TMK4:TML4"/>
    <mergeCell ref="TMM4:TMN4"/>
    <mergeCell ref="TLQ4:TLR4"/>
    <mergeCell ref="TLS4:TLT4"/>
    <mergeCell ref="TLU4:TLV4"/>
    <mergeCell ref="TLW4:TLX4"/>
    <mergeCell ref="TLY4:TLZ4"/>
    <mergeCell ref="TMA4:TMB4"/>
    <mergeCell ref="TLE4:TLF4"/>
    <mergeCell ref="TLG4:TLH4"/>
    <mergeCell ref="TLI4:TLJ4"/>
    <mergeCell ref="TLK4:TLL4"/>
    <mergeCell ref="TLM4:TLN4"/>
    <mergeCell ref="TLO4:TLP4"/>
    <mergeCell ref="TKS4:TKT4"/>
    <mergeCell ref="TKU4:TKV4"/>
    <mergeCell ref="TKW4:TKX4"/>
    <mergeCell ref="TKY4:TKZ4"/>
    <mergeCell ref="TLA4:TLB4"/>
    <mergeCell ref="TLC4:TLD4"/>
    <mergeCell ref="TKG4:TKH4"/>
    <mergeCell ref="TKI4:TKJ4"/>
    <mergeCell ref="TKK4:TKL4"/>
    <mergeCell ref="TKM4:TKN4"/>
    <mergeCell ref="TKO4:TKP4"/>
    <mergeCell ref="TKQ4:TKR4"/>
    <mergeCell ref="TJU4:TJV4"/>
    <mergeCell ref="TJW4:TJX4"/>
    <mergeCell ref="TJY4:TJZ4"/>
    <mergeCell ref="TKA4:TKB4"/>
    <mergeCell ref="TKC4:TKD4"/>
    <mergeCell ref="TKE4:TKF4"/>
    <mergeCell ref="TJI4:TJJ4"/>
    <mergeCell ref="TJK4:TJL4"/>
    <mergeCell ref="TJM4:TJN4"/>
    <mergeCell ref="TJO4:TJP4"/>
    <mergeCell ref="TJQ4:TJR4"/>
    <mergeCell ref="TJS4:TJT4"/>
    <mergeCell ref="TIW4:TIX4"/>
    <mergeCell ref="TIY4:TIZ4"/>
    <mergeCell ref="TJA4:TJB4"/>
    <mergeCell ref="TJC4:TJD4"/>
    <mergeCell ref="TJE4:TJF4"/>
    <mergeCell ref="TJG4:TJH4"/>
    <mergeCell ref="TIK4:TIL4"/>
    <mergeCell ref="TIM4:TIN4"/>
    <mergeCell ref="TIO4:TIP4"/>
    <mergeCell ref="TIQ4:TIR4"/>
    <mergeCell ref="TIS4:TIT4"/>
    <mergeCell ref="TIU4:TIV4"/>
    <mergeCell ref="THY4:THZ4"/>
    <mergeCell ref="TIA4:TIB4"/>
    <mergeCell ref="TIC4:TID4"/>
    <mergeCell ref="TIE4:TIF4"/>
    <mergeCell ref="TIG4:TIH4"/>
    <mergeCell ref="TII4:TIJ4"/>
    <mergeCell ref="THM4:THN4"/>
    <mergeCell ref="THO4:THP4"/>
    <mergeCell ref="THQ4:THR4"/>
    <mergeCell ref="THS4:THT4"/>
    <mergeCell ref="THU4:THV4"/>
    <mergeCell ref="THW4:THX4"/>
    <mergeCell ref="THA4:THB4"/>
    <mergeCell ref="THC4:THD4"/>
    <mergeCell ref="THE4:THF4"/>
    <mergeCell ref="THG4:THH4"/>
    <mergeCell ref="THI4:THJ4"/>
    <mergeCell ref="THK4:THL4"/>
    <mergeCell ref="TGO4:TGP4"/>
    <mergeCell ref="TGQ4:TGR4"/>
    <mergeCell ref="TGS4:TGT4"/>
    <mergeCell ref="TGU4:TGV4"/>
    <mergeCell ref="TGW4:TGX4"/>
    <mergeCell ref="TGY4:TGZ4"/>
    <mergeCell ref="TGC4:TGD4"/>
    <mergeCell ref="TGE4:TGF4"/>
    <mergeCell ref="TGG4:TGH4"/>
    <mergeCell ref="TGI4:TGJ4"/>
    <mergeCell ref="TGK4:TGL4"/>
    <mergeCell ref="TGM4:TGN4"/>
    <mergeCell ref="TFQ4:TFR4"/>
    <mergeCell ref="TFS4:TFT4"/>
    <mergeCell ref="TFU4:TFV4"/>
    <mergeCell ref="TFW4:TFX4"/>
    <mergeCell ref="TFY4:TFZ4"/>
    <mergeCell ref="TGA4:TGB4"/>
    <mergeCell ref="TFE4:TFF4"/>
    <mergeCell ref="TFG4:TFH4"/>
    <mergeCell ref="TFI4:TFJ4"/>
    <mergeCell ref="TFK4:TFL4"/>
    <mergeCell ref="TFM4:TFN4"/>
    <mergeCell ref="TFO4:TFP4"/>
    <mergeCell ref="TES4:TET4"/>
    <mergeCell ref="TEU4:TEV4"/>
    <mergeCell ref="TEW4:TEX4"/>
    <mergeCell ref="TEY4:TEZ4"/>
    <mergeCell ref="TFA4:TFB4"/>
    <mergeCell ref="TFC4:TFD4"/>
    <mergeCell ref="TEG4:TEH4"/>
    <mergeCell ref="TEI4:TEJ4"/>
    <mergeCell ref="TEK4:TEL4"/>
    <mergeCell ref="TEM4:TEN4"/>
    <mergeCell ref="TEO4:TEP4"/>
    <mergeCell ref="TEQ4:TER4"/>
    <mergeCell ref="TDU4:TDV4"/>
    <mergeCell ref="TDW4:TDX4"/>
    <mergeCell ref="TDY4:TDZ4"/>
    <mergeCell ref="TEA4:TEB4"/>
    <mergeCell ref="TEC4:TED4"/>
    <mergeCell ref="TEE4:TEF4"/>
    <mergeCell ref="TDI4:TDJ4"/>
    <mergeCell ref="TDK4:TDL4"/>
    <mergeCell ref="TDM4:TDN4"/>
    <mergeCell ref="TDO4:TDP4"/>
    <mergeCell ref="TDQ4:TDR4"/>
    <mergeCell ref="TDS4:TDT4"/>
    <mergeCell ref="TCW4:TCX4"/>
    <mergeCell ref="TCY4:TCZ4"/>
    <mergeCell ref="TDA4:TDB4"/>
    <mergeCell ref="TDC4:TDD4"/>
    <mergeCell ref="TDE4:TDF4"/>
    <mergeCell ref="TDG4:TDH4"/>
    <mergeCell ref="TCK4:TCL4"/>
    <mergeCell ref="TCM4:TCN4"/>
    <mergeCell ref="TCO4:TCP4"/>
    <mergeCell ref="TCQ4:TCR4"/>
    <mergeCell ref="TCS4:TCT4"/>
    <mergeCell ref="TCU4:TCV4"/>
    <mergeCell ref="TBY4:TBZ4"/>
    <mergeCell ref="TCA4:TCB4"/>
    <mergeCell ref="TCC4:TCD4"/>
    <mergeCell ref="TCE4:TCF4"/>
    <mergeCell ref="TCG4:TCH4"/>
    <mergeCell ref="TCI4:TCJ4"/>
    <mergeCell ref="TBM4:TBN4"/>
    <mergeCell ref="TBO4:TBP4"/>
    <mergeCell ref="TBQ4:TBR4"/>
    <mergeCell ref="TBS4:TBT4"/>
    <mergeCell ref="TBU4:TBV4"/>
    <mergeCell ref="TBW4:TBX4"/>
    <mergeCell ref="TBA4:TBB4"/>
    <mergeCell ref="TBC4:TBD4"/>
    <mergeCell ref="TBE4:TBF4"/>
    <mergeCell ref="TBG4:TBH4"/>
    <mergeCell ref="TBI4:TBJ4"/>
    <mergeCell ref="TBK4:TBL4"/>
    <mergeCell ref="TAO4:TAP4"/>
    <mergeCell ref="TAQ4:TAR4"/>
    <mergeCell ref="TAS4:TAT4"/>
    <mergeCell ref="TAU4:TAV4"/>
    <mergeCell ref="TAW4:TAX4"/>
    <mergeCell ref="TAY4:TAZ4"/>
    <mergeCell ref="TAC4:TAD4"/>
    <mergeCell ref="TAE4:TAF4"/>
    <mergeCell ref="TAG4:TAH4"/>
    <mergeCell ref="TAI4:TAJ4"/>
    <mergeCell ref="TAK4:TAL4"/>
    <mergeCell ref="TAM4:TAN4"/>
    <mergeCell ref="SZQ4:SZR4"/>
    <mergeCell ref="SZS4:SZT4"/>
    <mergeCell ref="SZU4:SZV4"/>
    <mergeCell ref="SZW4:SZX4"/>
    <mergeCell ref="SZY4:SZZ4"/>
    <mergeCell ref="TAA4:TAB4"/>
    <mergeCell ref="SZE4:SZF4"/>
    <mergeCell ref="SZG4:SZH4"/>
    <mergeCell ref="SZI4:SZJ4"/>
    <mergeCell ref="SZK4:SZL4"/>
    <mergeCell ref="SZM4:SZN4"/>
    <mergeCell ref="SZO4:SZP4"/>
    <mergeCell ref="SYS4:SYT4"/>
    <mergeCell ref="SYU4:SYV4"/>
    <mergeCell ref="SYW4:SYX4"/>
    <mergeCell ref="SYY4:SYZ4"/>
    <mergeCell ref="SZA4:SZB4"/>
    <mergeCell ref="SZC4:SZD4"/>
    <mergeCell ref="SYG4:SYH4"/>
    <mergeCell ref="SYI4:SYJ4"/>
    <mergeCell ref="SYK4:SYL4"/>
    <mergeCell ref="SYM4:SYN4"/>
    <mergeCell ref="SYO4:SYP4"/>
    <mergeCell ref="SYQ4:SYR4"/>
    <mergeCell ref="SXU4:SXV4"/>
    <mergeCell ref="SXW4:SXX4"/>
    <mergeCell ref="SXY4:SXZ4"/>
    <mergeCell ref="SYA4:SYB4"/>
    <mergeCell ref="SYC4:SYD4"/>
    <mergeCell ref="SYE4:SYF4"/>
    <mergeCell ref="SXI4:SXJ4"/>
    <mergeCell ref="SXK4:SXL4"/>
    <mergeCell ref="SXM4:SXN4"/>
    <mergeCell ref="SXO4:SXP4"/>
    <mergeCell ref="SXQ4:SXR4"/>
    <mergeCell ref="SXS4:SXT4"/>
    <mergeCell ref="SWW4:SWX4"/>
    <mergeCell ref="SWY4:SWZ4"/>
    <mergeCell ref="SXA4:SXB4"/>
    <mergeCell ref="SXC4:SXD4"/>
    <mergeCell ref="SXE4:SXF4"/>
    <mergeCell ref="SXG4:SXH4"/>
    <mergeCell ref="SWK4:SWL4"/>
    <mergeCell ref="SWM4:SWN4"/>
    <mergeCell ref="SWO4:SWP4"/>
    <mergeCell ref="SWQ4:SWR4"/>
    <mergeCell ref="SWS4:SWT4"/>
    <mergeCell ref="SWU4:SWV4"/>
    <mergeCell ref="SVY4:SVZ4"/>
    <mergeCell ref="SWA4:SWB4"/>
    <mergeCell ref="SWC4:SWD4"/>
    <mergeCell ref="SWE4:SWF4"/>
    <mergeCell ref="SWG4:SWH4"/>
    <mergeCell ref="SWI4:SWJ4"/>
    <mergeCell ref="SVM4:SVN4"/>
    <mergeCell ref="SVO4:SVP4"/>
    <mergeCell ref="SVQ4:SVR4"/>
    <mergeCell ref="SVS4:SVT4"/>
    <mergeCell ref="SVU4:SVV4"/>
    <mergeCell ref="SVW4:SVX4"/>
    <mergeCell ref="SVA4:SVB4"/>
    <mergeCell ref="SVC4:SVD4"/>
    <mergeCell ref="SVE4:SVF4"/>
    <mergeCell ref="SVG4:SVH4"/>
    <mergeCell ref="SVI4:SVJ4"/>
    <mergeCell ref="SVK4:SVL4"/>
    <mergeCell ref="SUO4:SUP4"/>
    <mergeCell ref="SUQ4:SUR4"/>
    <mergeCell ref="SUS4:SUT4"/>
    <mergeCell ref="SUU4:SUV4"/>
    <mergeCell ref="SUW4:SUX4"/>
    <mergeCell ref="SUY4:SUZ4"/>
    <mergeCell ref="SUC4:SUD4"/>
    <mergeCell ref="SUE4:SUF4"/>
    <mergeCell ref="SUG4:SUH4"/>
    <mergeCell ref="SUI4:SUJ4"/>
    <mergeCell ref="SUK4:SUL4"/>
    <mergeCell ref="SUM4:SUN4"/>
    <mergeCell ref="STQ4:STR4"/>
    <mergeCell ref="STS4:STT4"/>
    <mergeCell ref="STU4:STV4"/>
    <mergeCell ref="STW4:STX4"/>
    <mergeCell ref="STY4:STZ4"/>
    <mergeCell ref="SUA4:SUB4"/>
    <mergeCell ref="STE4:STF4"/>
    <mergeCell ref="STG4:STH4"/>
    <mergeCell ref="STI4:STJ4"/>
    <mergeCell ref="STK4:STL4"/>
    <mergeCell ref="STM4:STN4"/>
    <mergeCell ref="STO4:STP4"/>
    <mergeCell ref="SSS4:SST4"/>
    <mergeCell ref="SSU4:SSV4"/>
    <mergeCell ref="SSW4:SSX4"/>
    <mergeCell ref="SSY4:SSZ4"/>
    <mergeCell ref="STA4:STB4"/>
    <mergeCell ref="STC4:STD4"/>
    <mergeCell ref="SSG4:SSH4"/>
    <mergeCell ref="SSI4:SSJ4"/>
    <mergeCell ref="SSK4:SSL4"/>
    <mergeCell ref="SSM4:SSN4"/>
    <mergeCell ref="SSO4:SSP4"/>
    <mergeCell ref="SSQ4:SSR4"/>
    <mergeCell ref="SRU4:SRV4"/>
    <mergeCell ref="SRW4:SRX4"/>
    <mergeCell ref="SRY4:SRZ4"/>
    <mergeCell ref="SSA4:SSB4"/>
    <mergeCell ref="SSC4:SSD4"/>
    <mergeCell ref="SSE4:SSF4"/>
    <mergeCell ref="SRI4:SRJ4"/>
    <mergeCell ref="SRK4:SRL4"/>
    <mergeCell ref="SRM4:SRN4"/>
    <mergeCell ref="SRO4:SRP4"/>
    <mergeCell ref="SRQ4:SRR4"/>
    <mergeCell ref="SRS4:SRT4"/>
    <mergeCell ref="SQW4:SQX4"/>
    <mergeCell ref="SQY4:SQZ4"/>
    <mergeCell ref="SRA4:SRB4"/>
    <mergeCell ref="SRC4:SRD4"/>
    <mergeCell ref="SRE4:SRF4"/>
    <mergeCell ref="SRG4:SRH4"/>
    <mergeCell ref="SQK4:SQL4"/>
    <mergeCell ref="SQM4:SQN4"/>
    <mergeCell ref="SQO4:SQP4"/>
    <mergeCell ref="SQQ4:SQR4"/>
    <mergeCell ref="SQS4:SQT4"/>
    <mergeCell ref="SQU4:SQV4"/>
    <mergeCell ref="SPY4:SPZ4"/>
    <mergeCell ref="SQA4:SQB4"/>
    <mergeCell ref="SQC4:SQD4"/>
    <mergeCell ref="SQE4:SQF4"/>
    <mergeCell ref="SQG4:SQH4"/>
    <mergeCell ref="SQI4:SQJ4"/>
    <mergeCell ref="SPM4:SPN4"/>
    <mergeCell ref="SPO4:SPP4"/>
    <mergeCell ref="SPQ4:SPR4"/>
    <mergeCell ref="SPS4:SPT4"/>
    <mergeCell ref="SPU4:SPV4"/>
    <mergeCell ref="SPW4:SPX4"/>
    <mergeCell ref="SPA4:SPB4"/>
    <mergeCell ref="SPC4:SPD4"/>
    <mergeCell ref="SPE4:SPF4"/>
    <mergeCell ref="SPG4:SPH4"/>
    <mergeCell ref="SPI4:SPJ4"/>
    <mergeCell ref="SPK4:SPL4"/>
    <mergeCell ref="SOO4:SOP4"/>
    <mergeCell ref="SOQ4:SOR4"/>
    <mergeCell ref="SOS4:SOT4"/>
    <mergeCell ref="SOU4:SOV4"/>
    <mergeCell ref="SOW4:SOX4"/>
    <mergeCell ref="SOY4:SOZ4"/>
    <mergeCell ref="SOC4:SOD4"/>
    <mergeCell ref="SOE4:SOF4"/>
    <mergeCell ref="SOG4:SOH4"/>
    <mergeCell ref="SOI4:SOJ4"/>
    <mergeCell ref="SOK4:SOL4"/>
    <mergeCell ref="SOM4:SON4"/>
    <mergeCell ref="SNQ4:SNR4"/>
    <mergeCell ref="SNS4:SNT4"/>
    <mergeCell ref="SNU4:SNV4"/>
    <mergeCell ref="SNW4:SNX4"/>
    <mergeCell ref="SNY4:SNZ4"/>
    <mergeCell ref="SOA4:SOB4"/>
    <mergeCell ref="SNE4:SNF4"/>
    <mergeCell ref="SNG4:SNH4"/>
    <mergeCell ref="SNI4:SNJ4"/>
    <mergeCell ref="SNK4:SNL4"/>
    <mergeCell ref="SNM4:SNN4"/>
    <mergeCell ref="SNO4:SNP4"/>
    <mergeCell ref="SMS4:SMT4"/>
    <mergeCell ref="SMU4:SMV4"/>
    <mergeCell ref="SMW4:SMX4"/>
    <mergeCell ref="SMY4:SMZ4"/>
    <mergeCell ref="SNA4:SNB4"/>
    <mergeCell ref="SNC4:SND4"/>
    <mergeCell ref="SMG4:SMH4"/>
    <mergeCell ref="SMI4:SMJ4"/>
    <mergeCell ref="SMK4:SML4"/>
    <mergeCell ref="SMM4:SMN4"/>
    <mergeCell ref="SMO4:SMP4"/>
    <mergeCell ref="SMQ4:SMR4"/>
    <mergeCell ref="SLU4:SLV4"/>
    <mergeCell ref="SLW4:SLX4"/>
    <mergeCell ref="SLY4:SLZ4"/>
    <mergeCell ref="SMA4:SMB4"/>
    <mergeCell ref="SMC4:SMD4"/>
    <mergeCell ref="SME4:SMF4"/>
    <mergeCell ref="SLI4:SLJ4"/>
    <mergeCell ref="SLK4:SLL4"/>
    <mergeCell ref="SLM4:SLN4"/>
    <mergeCell ref="SLO4:SLP4"/>
    <mergeCell ref="SLQ4:SLR4"/>
    <mergeCell ref="SLS4:SLT4"/>
    <mergeCell ref="SKW4:SKX4"/>
    <mergeCell ref="SKY4:SKZ4"/>
    <mergeCell ref="SLA4:SLB4"/>
    <mergeCell ref="SLC4:SLD4"/>
    <mergeCell ref="SLE4:SLF4"/>
    <mergeCell ref="SLG4:SLH4"/>
    <mergeCell ref="SKK4:SKL4"/>
    <mergeCell ref="SKM4:SKN4"/>
    <mergeCell ref="SKO4:SKP4"/>
    <mergeCell ref="SKQ4:SKR4"/>
    <mergeCell ref="SKS4:SKT4"/>
    <mergeCell ref="SKU4:SKV4"/>
    <mergeCell ref="SJY4:SJZ4"/>
    <mergeCell ref="SKA4:SKB4"/>
    <mergeCell ref="SKC4:SKD4"/>
    <mergeCell ref="SKE4:SKF4"/>
    <mergeCell ref="SKG4:SKH4"/>
    <mergeCell ref="SKI4:SKJ4"/>
    <mergeCell ref="SJM4:SJN4"/>
    <mergeCell ref="SJO4:SJP4"/>
    <mergeCell ref="SJQ4:SJR4"/>
    <mergeCell ref="SJS4:SJT4"/>
    <mergeCell ref="SJU4:SJV4"/>
    <mergeCell ref="SJW4:SJX4"/>
    <mergeCell ref="SJA4:SJB4"/>
    <mergeCell ref="SJC4:SJD4"/>
    <mergeCell ref="SJE4:SJF4"/>
    <mergeCell ref="SJG4:SJH4"/>
    <mergeCell ref="SJI4:SJJ4"/>
    <mergeCell ref="SJK4:SJL4"/>
    <mergeCell ref="SIO4:SIP4"/>
    <mergeCell ref="SIQ4:SIR4"/>
    <mergeCell ref="SIS4:SIT4"/>
    <mergeCell ref="SIU4:SIV4"/>
    <mergeCell ref="SIW4:SIX4"/>
    <mergeCell ref="SIY4:SIZ4"/>
    <mergeCell ref="SIC4:SID4"/>
    <mergeCell ref="SIE4:SIF4"/>
    <mergeCell ref="SIG4:SIH4"/>
    <mergeCell ref="SII4:SIJ4"/>
    <mergeCell ref="SIK4:SIL4"/>
    <mergeCell ref="SIM4:SIN4"/>
    <mergeCell ref="SHQ4:SHR4"/>
    <mergeCell ref="SHS4:SHT4"/>
    <mergeCell ref="SHU4:SHV4"/>
    <mergeCell ref="SHW4:SHX4"/>
    <mergeCell ref="SHY4:SHZ4"/>
    <mergeCell ref="SIA4:SIB4"/>
    <mergeCell ref="SHE4:SHF4"/>
    <mergeCell ref="SHG4:SHH4"/>
    <mergeCell ref="SHI4:SHJ4"/>
    <mergeCell ref="SHK4:SHL4"/>
    <mergeCell ref="SHM4:SHN4"/>
    <mergeCell ref="SHO4:SHP4"/>
    <mergeCell ref="SGS4:SGT4"/>
    <mergeCell ref="SGU4:SGV4"/>
    <mergeCell ref="SGW4:SGX4"/>
    <mergeCell ref="SGY4:SGZ4"/>
    <mergeCell ref="SHA4:SHB4"/>
    <mergeCell ref="SHC4:SHD4"/>
    <mergeCell ref="SGG4:SGH4"/>
    <mergeCell ref="SGI4:SGJ4"/>
    <mergeCell ref="SGK4:SGL4"/>
    <mergeCell ref="SGM4:SGN4"/>
    <mergeCell ref="SGO4:SGP4"/>
    <mergeCell ref="SGQ4:SGR4"/>
    <mergeCell ref="SFU4:SFV4"/>
    <mergeCell ref="SFW4:SFX4"/>
    <mergeCell ref="SFY4:SFZ4"/>
    <mergeCell ref="SGA4:SGB4"/>
    <mergeCell ref="SGC4:SGD4"/>
    <mergeCell ref="SGE4:SGF4"/>
    <mergeCell ref="SFI4:SFJ4"/>
    <mergeCell ref="SFK4:SFL4"/>
    <mergeCell ref="SFM4:SFN4"/>
    <mergeCell ref="SFO4:SFP4"/>
    <mergeCell ref="SFQ4:SFR4"/>
    <mergeCell ref="SFS4:SFT4"/>
    <mergeCell ref="SEW4:SEX4"/>
    <mergeCell ref="SEY4:SEZ4"/>
    <mergeCell ref="SFA4:SFB4"/>
    <mergeCell ref="SFC4:SFD4"/>
    <mergeCell ref="SFE4:SFF4"/>
    <mergeCell ref="SFG4:SFH4"/>
    <mergeCell ref="SEK4:SEL4"/>
    <mergeCell ref="SEM4:SEN4"/>
    <mergeCell ref="SEO4:SEP4"/>
    <mergeCell ref="SEQ4:SER4"/>
    <mergeCell ref="SES4:SET4"/>
    <mergeCell ref="SEU4:SEV4"/>
    <mergeCell ref="SDY4:SDZ4"/>
    <mergeCell ref="SEA4:SEB4"/>
    <mergeCell ref="SEC4:SED4"/>
    <mergeCell ref="SEE4:SEF4"/>
    <mergeCell ref="SEG4:SEH4"/>
    <mergeCell ref="SEI4:SEJ4"/>
    <mergeCell ref="SDM4:SDN4"/>
    <mergeCell ref="SDO4:SDP4"/>
    <mergeCell ref="SDQ4:SDR4"/>
    <mergeCell ref="SDS4:SDT4"/>
    <mergeCell ref="SDU4:SDV4"/>
    <mergeCell ref="SDW4:SDX4"/>
    <mergeCell ref="SDA4:SDB4"/>
    <mergeCell ref="SDC4:SDD4"/>
    <mergeCell ref="SDE4:SDF4"/>
    <mergeCell ref="SDG4:SDH4"/>
    <mergeCell ref="SDI4:SDJ4"/>
    <mergeCell ref="SDK4:SDL4"/>
    <mergeCell ref="SCO4:SCP4"/>
    <mergeCell ref="SCQ4:SCR4"/>
    <mergeCell ref="SCS4:SCT4"/>
    <mergeCell ref="SCU4:SCV4"/>
    <mergeCell ref="SCW4:SCX4"/>
    <mergeCell ref="SCY4:SCZ4"/>
    <mergeCell ref="SCC4:SCD4"/>
    <mergeCell ref="SCE4:SCF4"/>
    <mergeCell ref="SCG4:SCH4"/>
    <mergeCell ref="SCI4:SCJ4"/>
    <mergeCell ref="SCK4:SCL4"/>
    <mergeCell ref="SCM4:SCN4"/>
    <mergeCell ref="SBQ4:SBR4"/>
    <mergeCell ref="SBS4:SBT4"/>
    <mergeCell ref="SBU4:SBV4"/>
    <mergeCell ref="SBW4:SBX4"/>
    <mergeCell ref="SBY4:SBZ4"/>
    <mergeCell ref="SCA4:SCB4"/>
    <mergeCell ref="SBE4:SBF4"/>
    <mergeCell ref="SBG4:SBH4"/>
    <mergeCell ref="SBI4:SBJ4"/>
    <mergeCell ref="SBK4:SBL4"/>
    <mergeCell ref="SBM4:SBN4"/>
    <mergeCell ref="SBO4:SBP4"/>
    <mergeCell ref="SAS4:SAT4"/>
    <mergeCell ref="SAU4:SAV4"/>
    <mergeCell ref="SAW4:SAX4"/>
    <mergeCell ref="SAY4:SAZ4"/>
    <mergeCell ref="SBA4:SBB4"/>
    <mergeCell ref="SBC4:SBD4"/>
    <mergeCell ref="SAG4:SAH4"/>
    <mergeCell ref="SAI4:SAJ4"/>
    <mergeCell ref="SAK4:SAL4"/>
    <mergeCell ref="SAM4:SAN4"/>
    <mergeCell ref="SAO4:SAP4"/>
    <mergeCell ref="SAQ4:SAR4"/>
    <mergeCell ref="RZU4:RZV4"/>
    <mergeCell ref="RZW4:RZX4"/>
    <mergeCell ref="RZY4:RZZ4"/>
    <mergeCell ref="SAA4:SAB4"/>
    <mergeCell ref="SAC4:SAD4"/>
    <mergeCell ref="SAE4:SAF4"/>
    <mergeCell ref="RZI4:RZJ4"/>
    <mergeCell ref="RZK4:RZL4"/>
    <mergeCell ref="RZM4:RZN4"/>
    <mergeCell ref="RZO4:RZP4"/>
    <mergeCell ref="RZQ4:RZR4"/>
    <mergeCell ref="RZS4:RZT4"/>
    <mergeCell ref="RYW4:RYX4"/>
    <mergeCell ref="RYY4:RYZ4"/>
    <mergeCell ref="RZA4:RZB4"/>
    <mergeCell ref="RZC4:RZD4"/>
    <mergeCell ref="RZE4:RZF4"/>
    <mergeCell ref="RZG4:RZH4"/>
    <mergeCell ref="RYK4:RYL4"/>
    <mergeCell ref="RYM4:RYN4"/>
    <mergeCell ref="RYO4:RYP4"/>
    <mergeCell ref="RYQ4:RYR4"/>
    <mergeCell ref="RYS4:RYT4"/>
    <mergeCell ref="RYU4:RYV4"/>
    <mergeCell ref="RXY4:RXZ4"/>
    <mergeCell ref="RYA4:RYB4"/>
    <mergeCell ref="RYC4:RYD4"/>
    <mergeCell ref="RYE4:RYF4"/>
    <mergeCell ref="RYG4:RYH4"/>
    <mergeCell ref="RYI4:RYJ4"/>
    <mergeCell ref="RXM4:RXN4"/>
    <mergeCell ref="RXO4:RXP4"/>
    <mergeCell ref="RXQ4:RXR4"/>
    <mergeCell ref="RXS4:RXT4"/>
    <mergeCell ref="RXU4:RXV4"/>
    <mergeCell ref="RXW4:RXX4"/>
    <mergeCell ref="RXA4:RXB4"/>
    <mergeCell ref="RXC4:RXD4"/>
    <mergeCell ref="RXE4:RXF4"/>
    <mergeCell ref="RXG4:RXH4"/>
    <mergeCell ref="RXI4:RXJ4"/>
    <mergeCell ref="RXK4:RXL4"/>
    <mergeCell ref="RWO4:RWP4"/>
    <mergeCell ref="RWQ4:RWR4"/>
    <mergeCell ref="RWS4:RWT4"/>
    <mergeCell ref="RWU4:RWV4"/>
    <mergeCell ref="RWW4:RWX4"/>
    <mergeCell ref="RWY4:RWZ4"/>
    <mergeCell ref="RWC4:RWD4"/>
    <mergeCell ref="RWE4:RWF4"/>
    <mergeCell ref="RWG4:RWH4"/>
    <mergeCell ref="RWI4:RWJ4"/>
    <mergeCell ref="RWK4:RWL4"/>
    <mergeCell ref="RWM4:RWN4"/>
    <mergeCell ref="RVQ4:RVR4"/>
    <mergeCell ref="RVS4:RVT4"/>
    <mergeCell ref="RVU4:RVV4"/>
    <mergeCell ref="RVW4:RVX4"/>
    <mergeCell ref="RVY4:RVZ4"/>
    <mergeCell ref="RWA4:RWB4"/>
    <mergeCell ref="RVE4:RVF4"/>
    <mergeCell ref="RVG4:RVH4"/>
    <mergeCell ref="RVI4:RVJ4"/>
    <mergeCell ref="RVK4:RVL4"/>
    <mergeCell ref="RVM4:RVN4"/>
    <mergeCell ref="RVO4:RVP4"/>
    <mergeCell ref="RUS4:RUT4"/>
    <mergeCell ref="RUU4:RUV4"/>
    <mergeCell ref="RUW4:RUX4"/>
    <mergeCell ref="RUY4:RUZ4"/>
    <mergeCell ref="RVA4:RVB4"/>
    <mergeCell ref="RVC4:RVD4"/>
    <mergeCell ref="RUG4:RUH4"/>
    <mergeCell ref="RUI4:RUJ4"/>
    <mergeCell ref="RUK4:RUL4"/>
    <mergeCell ref="RUM4:RUN4"/>
    <mergeCell ref="RUO4:RUP4"/>
    <mergeCell ref="RUQ4:RUR4"/>
    <mergeCell ref="RTU4:RTV4"/>
    <mergeCell ref="RTW4:RTX4"/>
    <mergeCell ref="RTY4:RTZ4"/>
    <mergeCell ref="RUA4:RUB4"/>
    <mergeCell ref="RUC4:RUD4"/>
    <mergeCell ref="RUE4:RUF4"/>
    <mergeCell ref="RTI4:RTJ4"/>
    <mergeCell ref="RTK4:RTL4"/>
    <mergeCell ref="RTM4:RTN4"/>
    <mergeCell ref="RTO4:RTP4"/>
    <mergeCell ref="RTQ4:RTR4"/>
    <mergeCell ref="RTS4:RTT4"/>
    <mergeCell ref="RSW4:RSX4"/>
    <mergeCell ref="RSY4:RSZ4"/>
    <mergeCell ref="RTA4:RTB4"/>
    <mergeCell ref="RTC4:RTD4"/>
    <mergeCell ref="RTE4:RTF4"/>
    <mergeCell ref="RTG4:RTH4"/>
    <mergeCell ref="RSK4:RSL4"/>
    <mergeCell ref="RSM4:RSN4"/>
    <mergeCell ref="RSO4:RSP4"/>
    <mergeCell ref="RSQ4:RSR4"/>
    <mergeCell ref="RSS4:RST4"/>
    <mergeCell ref="RSU4:RSV4"/>
    <mergeCell ref="RRY4:RRZ4"/>
    <mergeCell ref="RSA4:RSB4"/>
    <mergeCell ref="RSC4:RSD4"/>
    <mergeCell ref="RSE4:RSF4"/>
    <mergeCell ref="RSG4:RSH4"/>
    <mergeCell ref="RSI4:RSJ4"/>
    <mergeCell ref="RRM4:RRN4"/>
    <mergeCell ref="RRO4:RRP4"/>
    <mergeCell ref="RRQ4:RRR4"/>
    <mergeCell ref="RRS4:RRT4"/>
    <mergeCell ref="RRU4:RRV4"/>
    <mergeCell ref="RRW4:RRX4"/>
    <mergeCell ref="RRA4:RRB4"/>
    <mergeCell ref="RRC4:RRD4"/>
    <mergeCell ref="RRE4:RRF4"/>
    <mergeCell ref="RRG4:RRH4"/>
    <mergeCell ref="RRI4:RRJ4"/>
    <mergeCell ref="RRK4:RRL4"/>
    <mergeCell ref="RQO4:RQP4"/>
    <mergeCell ref="RQQ4:RQR4"/>
    <mergeCell ref="RQS4:RQT4"/>
    <mergeCell ref="RQU4:RQV4"/>
    <mergeCell ref="RQW4:RQX4"/>
    <mergeCell ref="RQY4:RQZ4"/>
    <mergeCell ref="RQC4:RQD4"/>
    <mergeCell ref="RQE4:RQF4"/>
    <mergeCell ref="RQG4:RQH4"/>
    <mergeCell ref="RQI4:RQJ4"/>
    <mergeCell ref="RQK4:RQL4"/>
    <mergeCell ref="RQM4:RQN4"/>
    <mergeCell ref="RPQ4:RPR4"/>
    <mergeCell ref="RPS4:RPT4"/>
    <mergeCell ref="RPU4:RPV4"/>
    <mergeCell ref="RPW4:RPX4"/>
    <mergeCell ref="RPY4:RPZ4"/>
    <mergeCell ref="RQA4:RQB4"/>
    <mergeCell ref="RPE4:RPF4"/>
    <mergeCell ref="RPG4:RPH4"/>
    <mergeCell ref="RPI4:RPJ4"/>
    <mergeCell ref="RPK4:RPL4"/>
    <mergeCell ref="RPM4:RPN4"/>
    <mergeCell ref="RPO4:RPP4"/>
    <mergeCell ref="ROS4:ROT4"/>
    <mergeCell ref="ROU4:ROV4"/>
    <mergeCell ref="ROW4:ROX4"/>
    <mergeCell ref="ROY4:ROZ4"/>
    <mergeCell ref="RPA4:RPB4"/>
    <mergeCell ref="RPC4:RPD4"/>
    <mergeCell ref="ROG4:ROH4"/>
    <mergeCell ref="ROI4:ROJ4"/>
    <mergeCell ref="ROK4:ROL4"/>
    <mergeCell ref="ROM4:RON4"/>
    <mergeCell ref="ROO4:ROP4"/>
    <mergeCell ref="ROQ4:ROR4"/>
    <mergeCell ref="RNU4:RNV4"/>
    <mergeCell ref="RNW4:RNX4"/>
    <mergeCell ref="RNY4:RNZ4"/>
    <mergeCell ref="ROA4:ROB4"/>
    <mergeCell ref="ROC4:ROD4"/>
    <mergeCell ref="ROE4:ROF4"/>
    <mergeCell ref="RNI4:RNJ4"/>
    <mergeCell ref="RNK4:RNL4"/>
    <mergeCell ref="RNM4:RNN4"/>
    <mergeCell ref="RNO4:RNP4"/>
    <mergeCell ref="RNQ4:RNR4"/>
    <mergeCell ref="RNS4:RNT4"/>
    <mergeCell ref="RMW4:RMX4"/>
    <mergeCell ref="RMY4:RMZ4"/>
    <mergeCell ref="RNA4:RNB4"/>
    <mergeCell ref="RNC4:RND4"/>
    <mergeCell ref="RNE4:RNF4"/>
    <mergeCell ref="RNG4:RNH4"/>
    <mergeCell ref="RMK4:RML4"/>
    <mergeCell ref="RMM4:RMN4"/>
    <mergeCell ref="RMO4:RMP4"/>
    <mergeCell ref="RMQ4:RMR4"/>
    <mergeCell ref="RMS4:RMT4"/>
    <mergeCell ref="RMU4:RMV4"/>
    <mergeCell ref="RLY4:RLZ4"/>
    <mergeCell ref="RMA4:RMB4"/>
    <mergeCell ref="RMC4:RMD4"/>
    <mergeCell ref="RME4:RMF4"/>
    <mergeCell ref="RMG4:RMH4"/>
    <mergeCell ref="RMI4:RMJ4"/>
    <mergeCell ref="RLM4:RLN4"/>
    <mergeCell ref="RLO4:RLP4"/>
    <mergeCell ref="RLQ4:RLR4"/>
    <mergeCell ref="RLS4:RLT4"/>
    <mergeCell ref="RLU4:RLV4"/>
    <mergeCell ref="RLW4:RLX4"/>
    <mergeCell ref="RLA4:RLB4"/>
    <mergeCell ref="RLC4:RLD4"/>
    <mergeCell ref="RLE4:RLF4"/>
    <mergeCell ref="RLG4:RLH4"/>
    <mergeCell ref="RLI4:RLJ4"/>
    <mergeCell ref="RLK4:RLL4"/>
    <mergeCell ref="RKO4:RKP4"/>
    <mergeCell ref="RKQ4:RKR4"/>
    <mergeCell ref="RKS4:RKT4"/>
    <mergeCell ref="RKU4:RKV4"/>
    <mergeCell ref="RKW4:RKX4"/>
    <mergeCell ref="RKY4:RKZ4"/>
    <mergeCell ref="RKC4:RKD4"/>
    <mergeCell ref="RKE4:RKF4"/>
    <mergeCell ref="RKG4:RKH4"/>
    <mergeCell ref="RKI4:RKJ4"/>
    <mergeCell ref="RKK4:RKL4"/>
    <mergeCell ref="RKM4:RKN4"/>
    <mergeCell ref="RJQ4:RJR4"/>
    <mergeCell ref="RJS4:RJT4"/>
    <mergeCell ref="RJU4:RJV4"/>
    <mergeCell ref="RJW4:RJX4"/>
    <mergeCell ref="RJY4:RJZ4"/>
    <mergeCell ref="RKA4:RKB4"/>
    <mergeCell ref="RJE4:RJF4"/>
    <mergeCell ref="RJG4:RJH4"/>
    <mergeCell ref="RJI4:RJJ4"/>
    <mergeCell ref="RJK4:RJL4"/>
    <mergeCell ref="RJM4:RJN4"/>
    <mergeCell ref="RJO4:RJP4"/>
    <mergeCell ref="RIS4:RIT4"/>
    <mergeCell ref="RIU4:RIV4"/>
    <mergeCell ref="RIW4:RIX4"/>
    <mergeCell ref="RIY4:RIZ4"/>
    <mergeCell ref="RJA4:RJB4"/>
    <mergeCell ref="RJC4:RJD4"/>
    <mergeCell ref="RIG4:RIH4"/>
    <mergeCell ref="RII4:RIJ4"/>
    <mergeCell ref="RIK4:RIL4"/>
    <mergeCell ref="RIM4:RIN4"/>
    <mergeCell ref="RIO4:RIP4"/>
    <mergeCell ref="RIQ4:RIR4"/>
    <mergeCell ref="RHU4:RHV4"/>
    <mergeCell ref="RHW4:RHX4"/>
    <mergeCell ref="RHY4:RHZ4"/>
    <mergeCell ref="RIA4:RIB4"/>
    <mergeCell ref="RIC4:RID4"/>
    <mergeCell ref="RIE4:RIF4"/>
    <mergeCell ref="RHI4:RHJ4"/>
    <mergeCell ref="RHK4:RHL4"/>
    <mergeCell ref="RHM4:RHN4"/>
    <mergeCell ref="RHO4:RHP4"/>
    <mergeCell ref="RHQ4:RHR4"/>
    <mergeCell ref="RHS4:RHT4"/>
    <mergeCell ref="RGW4:RGX4"/>
    <mergeCell ref="RGY4:RGZ4"/>
    <mergeCell ref="RHA4:RHB4"/>
    <mergeCell ref="RHC4:RHD4"/>
    <mergeCell ref="RHE4:RHF4"/>
    <mergeCell ref="RHG4:RHH4"/>
    <mergeCell ref="RGK4:RGL4"/>
    <mergeCell ref="RGM4:RGN4"/>
    <mergeCell ref="RGO4:RGP4"/>
    <mergeCell ref="RGQ4:RGR4"/>
    <mergeCell ref="RGS4:RGT4"/>
    <mergeCell ref="RGU4:RGV4"/>
    <mergeCell ref="RFY4:RFZ4"/>
    <mergeCell ref="RGA4:RGB4"/>
    <mergeCell ref="RGC4:RGD4"/>
    <mergeCell ref="RGE4:RGF4"/>
    <mergeCell ref="RGG4:RGH4"/>
    <mergeCell ref="RGI4:RGJ4"/>
    <mergeCell ref="RFM4:RFN4"/>
    <mergeCell ref="RFO4:RFP4"/>
    <mergeCell ref="RFQ4:RFR4"/>
    <mergeCell ref="RFS4:RFT4"/>
    <mergeCell ref="RFU4:RFV4"/>
    <mergeCell ref="RFW4:RFX4"/>
    <mergeCell ref="RFA4:RFB4"/>
    <mergeCell ref="RFC4:RFD4"/>
    <mergeCell ref="RFE4:RFF4"/>
    <mergeCell ref="RFG4:RFH4"/>
    <mergeCell ref="RFI4:RFJ4"/>
    <mergeCell ref="RFK4:RFL4"/>
    <mergeCell ref="REO4:REP4"/>
    <mergeCell ref="REQ4:RER4"/>
    <mergeCell ref="RES4:RET4"/>
    <mergeCell ref="REU4:REV4"/>
    <mergeCell ref="REW4:REX4"/>
    <mergeCell ref="REY4:REZ4"/>
    <mergeCell ref="REC4:RED4"/>
    <mergeCell ref="REE4:REF4"/>
    <mergeCell ref="REG4:REH4"/>
    <mergeCell ref="REI4:REJ4"/>
    <mergeCell ref="REK4:REL4"/>
    <mergeCell ref="REM4:REN4"/>
    <mergeCell ref="RDQ4:RDR4"/>
    <mergeCell ref="RDS4:RDT4"/>
    <mergeCell ref="RDU4:RDV4"/>
    <mergeCell ref="RDW4:RDX4"/>
    <mergeCell ref="RDY4:RDZ4"/>
    <mergeCell ref="REA4:REB4"/>
    <mergeCell ref="RDE4:RDF4"/>
    <mergeCell ref="RDG4:RDH4"/>
    <mergeCell ref="RDI4:RDJ4"/>
    <mergeCell ref="RDK4:RDL4"/>
    <mergeCell ref="RDM4:RDN4"/>
    <mergeCell ref="RDO4:RDP4"/>
    <mergeCell ref="RCS4:RCT4"/>
    <mergeCell ref="RCU4:RCV4"/>
    <mergeCell ref="RCW4:RCX4"/>
    <mergeCell ref="RCY4:RCZ4"/>
    <mergeCell ref="RDA4:RDB4"/>
    <mergeCell ref="RDC4:RDD4"/>
    <mergeCell ref="RCG4:RCH4"/>
    <mergeCell ref="RCI4:RCJ4"/>
    <mergeCell ref="RCK4:RCL4"/>
    <mergeCell ref="RCM4:RCN4"/>
    <mergeCell ref="RCO4:RCP4"/>
    <mergeCell ref="RCQ4:RCR4"/>
    <mergeCell ref="RBU4:RBV4"/>
    <mergeCell ref="RBW4:RBX4"/>
    <mergeCell ref="RBY4:RBZ4"/>
    <mergeCell ref="RCA4:RCB4"/>
    <mergeCell ref="RCC4:RCD4"/>
    <mergeCell ref="RCE4:RCF4"/>
    <mergeCell ref="RBI4:RBJ4"/>
    <mergeCell ref="RBK4:RBL4"/>
    <mergeCell ref="RBM4:RBN4"/>
    <mergeCell ref="RBO4:RBP4"/>
    <mergeCell ref="RBQ4:RBR4"/>
    <mergeCell ref="RBS4:RBT4"/>
    <mergeCell ref="RAW4:RAX4"/>
    <mergeCell ref="RAY4:RAZ4"/>
    <mergeCell ref="RBA4:RBB4"/>
    <mergeCell ref="RBC4:RBD4"/>
    <mergeCell ref="RBE4:RBF4"/>
    <mergeCell ref="RBG4:RBH4"/>
    <mergeCell ref="RAK4:RAL4"/>
    <mergeCell ref="RAM4:RAN4"/>
    <mergeCell ref="RAO4:RAP4"/>
    <mergeCell ref="RAQ4:RAR4"/>
    <mergeCell ref="RAS4:RAT4"/>
    <mergeCell ref="RAU4:RAV4"/>
    <mergeCell ref="QZY4:QZZ4"/>
    <mergeCell ref="RAA4:RAB4"/>
    <mergeCell ref="RAC4:RAD4"/>
    <mergeCell ref="RAE4:RAF4"/>
    <mergeCell ref="RAG4:RAH4"/>
    <mergeCell ref="RAI4:RAJ4"/>
    <mergeCell ref="QZM4:QZN4"/>
    <mergeCell ref="QZO4:QZP4"/>
    <mergeCell ref="QZQ4:QZR4"/>
    <mergeCell ref="QZS4:QZT4"/>
    <mergeCell ref="QZU4:QZV4"/>
    <mergeCell ref="QZW4:QZX4"/>
    <mergeCell ref="QZA4:QZB4"/>
    <mergeCell ref="QZC4:QZD4"/>
    <mergeCell ref="QZE4:QZF4"/>
    <mergeCell ref="QZG4:QZH4"/>
    <mergeCell ref="QZI4:QZJ4"/>
    <mergeCell ref="QZK4:QZL4"/>
    <mergeCell ref="QYO4:QYP4"/>
    <mergeCell ref="QYQ4:QYR4"/>
    <mergeCell ref="QYS4:QYT4"/>
    <mergeCell ref="QYU4:QYV4"/>
    <mergeCell ref="QYW4:QYX4"/>
    <mergeCell ref="QYY4:QYZ4"/>
    <mergeCell ref="QYC4:QYD4"/>
    <mergeCell ref="QYE4:QYF4"/>
    <mergeCell ref="QYG4:QYH4"/>
    <mergeCell ref="QYI4:QYJ4"/>
    <mergeCell ref="QYK4:QYL4"/>
    <mergeCell ref="QYM4:QYN4"/>
    <mergeCell ref="QXQ4:QXR4"/>
    <mergeCell ref="QXS4:QXT4"/>
    <mergeCell ref="QXU4:QXV4"/>
    <mergeCell ref="QXW4:QXX4"/>
    <mergeCell ref="QXY4:QXZ4"/>
    <mergeCell ref="QYA4:QYB4"/>
    <mergeCell ref="QXE4:QXF4"/>
    <mergeCell ref="QXG4:QXH4"/>
    <mergeCell ref="QXI4:QXJ4"/>
    <mergeCell ref="QXK4:QXL4"/>
    <mergeCell ref="QXM4:QXN4"/>
    <mergeCell ref="QXO4:QXP4"/>
    <mergeCell ref="QWS4:QWT4"/>
    <mergeCell ref="QWU4:QWV4"/>
    <mergeCell ref="QWW4:QWX4"/>
    <mergeCell ref="QWY4:QWZ4"/>
    <mergeCell ref="QXA4:QXB4"/>
    <mergeCell ref="QXC4:QXD4"/>
    <mergeCell ref="QWG4:QWH4"/>
    <mergeCell ref="QWI4:QWJ4"/>
    <mergeCell ref="QWK4:QWL4"/>
    <mergeCell ref="QWM4:QWN4"/>
    <mergeCell ref="QWO4:QWP4"/>
    <mergeCell ref="QWQ4:QWR4"/>
    <mergeCell ref="QVU4:QVV4"/>
    <mergeCell ref="QVW4:QVX4"/>
    <mergeCell ref="QVY4:QVZ4"/>
    <mergeCell ref="QWA4:QWB4"/>
    <mergeCell ref="QWC4:QWD4"/>
    <mergeCell ref="QWE4:QWF4"/>
    <mergeCell ref="QVI4:QVJ4"/>
    <mergeCell ref="QVK4:QVL4"/>
    <mergeCell ref="QVM4:QVN4"/>
    <mergeCell ref="QVO4:QVP4"/>
    <mergeCell ref="QVQ4:QVR4"/>
    <mergeCell ref="QVS4:QVT4"/>
    <mergeCell ref="QUW4:QUX4"/>
    <mergeCell ref="QUY4:QUZ4"/>
    <mergeCell ref="QVA4:QVB4"/>
    <mergeCell ref="QVC4:QVD4"/>
    <mergeCell ref="QVE4:QVF4"/>
    <mergeCell ref="QVG4:QVH4"/>
    <mergeCell ref="QUK4:QUL4"/>
    <mergeCell ref="QUM4:QUN4"/>
    <mergeCell ref="QUO4:QUP4"/>
    <mergeCell ref="QUQ4:QUR4"/>
    <mergeCell ref="QUS4:QUT4"/>
    <mergeCell ref="QUU4:QUV4"/>
    <mergeCell ref="QTY4:QTZ4"/>
    <mergeCell ref="QUA4:QUB4"/>
    <mergeCell ref="QUC4:QUD4"/>
    <mergeCell ref="QUE4:QUF4"/>
    <mergeCell ref="QUG4:QUH4"/>
    <mergeCell ref="QUI4:QUJ4"/>
    <mergeCell ref="QTM4:QTN4"/>
    <mergeCell ref="QTO4:QTP4"/>
    <mergeCell ref="QTQ4:QTR4"/>
    <mergeCell ref="QTS4:QTT4"/>
    <mergeCell ref="QTU4:QTV4"/>
    <mergeCell ref="QTW4:QTX4"/>
    <mergeCell ref="QTA4:QTB4"/>
    <mergeCell ref="QTC4:QTD4"/>
    <mergeCell ref="QTE4:QTF4"/>
    <mergeCell ref="QTG4:QTH4"/>
    <mergeCell ref="QTI4:QTJ4"/>
    <mergeCell ref="QTK4:QTL4"/>
    <mergeCell ref="QSO4:QSP4"/>
    <mergeCell ref="QSQ4:QSR4"/>
    <mergeCell ref="QSS4:QST4"/>
    <mergeCell ref="QSU4:QSV4"/>
    <mergeCell ref="QSW4:QSX4"/>
    <mergeCell ref="QSY4:QSZ4"/>
    <mergeCell ref="QSC4:QSD4"/>
    <mergeCell ref="QSE4:QSF4"/>
    <mergeCell ref="QSG4:QSH4"/>
    <mergeCell ref="QSI4:QSJ4"/>
    <mergeCell ref="QSK4:QSL4"/>
    <mergeCell ref="QSM4:QSN4"/>
    <mergeCell ref="QRQ4:QRR4"/>
    <mergeCell ref="QRS4:QRT4"/>
    <mergeCell ref="QRU4:QRV4"/>
    <mergeCell ref="QRW4:QRX4"/>
    <mergeCell ref="QRY4:QRZ4"/>
    <mergeCell ref="QSA4:QSB4"/>
    <mergeCell ref="QRE4:QRF4"/>
    <mergeCell ref="QRG4:QRH4"/>
    <mergeCell ref="QRI4:QRJ4"/>
    <mergeCell ref="QRK4:QRL4"/>
    <mergeCell ref="QRM4:QRN4"/>
    <mergeCell ref="QRO4:QRP4"/>
    <mergeCell ref="QQS4:QQT4"/>
    <mergeCell ref="QQU4:QQV4"/>
    <mergeCell ref="QQW4:QQX4"/>
    <mergeCell ref="QQY4:QQZ4"/>
    <mergeCell ref="QRA4:QRB4"/>
    <mergeCell ref="QRC4:QRD4"/>
    <mergeCell ref="QQG4:QQH4"/>
    <mergeCell ref="QQI4:QQJ4"/>
    <mergeCell ref="QQK4:QQL4"/>
    <mergeCell ref="QQM4:QQN4"/>
    <mergeCell ref="QQO4:QQP4"/>
    <mergeCell ref="QQQ4:QQR4"/>
    <mergeCell ref="QPU4:QPV4"/>
    <mergeCell ref="QPW4:QPX4"/>
    <mergeCell ref="QPY4:QPZ4"/>
    <mergeCell ref="QQA4:QQB4"/>
    <mergeCell ref="QQC4:QQD4"/>
    <mergeCell ref="QQE4:QQF4"/>
    <mergeCell ref="QPI4:QPJ4"/>
    <mergeCell ref="QPK4:QPL4"/>
    <mergeCell ref="QPM4:QPN4"/>
    <mergeCell ref="QPO4:QPP4"/>
    <mergeCell ref="QPQ4:QPR4"/>
    <mergeCell ref="QPS4:QPT4"/>
    <mergeCell ref="QOW4:QOX4"/>
    <mergeCell ref="QOY4:QOZ4"/>
    <mergeCell ref="QPA4:QPB4"/>
    <mergeCell ref="QPC4:QPD4"/>
    <mergeCell ref="QPE4:QPF4"/>
    <mergeCell ref="QPG4:QPH4"/>
    <mergeCell ref="QOK4:QOL4"/>
    <mergeCell ref="QOM4:QON4"/>
    <mergeCell ref="QOO4:QOP4"/>
    <mergeCell ref="QOQ4:QOR4"/>
    <mergeCell ref="QOS4:QOT4"/>
    <mergeCell ref="QOU4:QOV4"/>
    <mergeCell ref="QNY4:QNZ4"/>
    <mergeCell ref="QOA4:QOB4"/>
    <mergeCell ref="QOC4:QOD4"/>
    <mergeCell ref="QOE4:QOF4"/>
    <mergeCell ref="QOG4:QOH4"/>
    <mergeCell ref="QOI4:QOJ4"/>
    <mergeCell ref="QNM4:QNN4"/>
    <mergeCell ref="QNO4:QNP4"/>
    <mergeCell ref="QNQ4:QNR4"/>
    <mergeCell ref="QNS4:QNT4"/>
    <mergeCell ref="QNU4:QNV4"/>
    <mergeCell ref="QNW4:QNX4"/>
    <mergeCell ref="QNA4:QNB4"/>
    <mergeCell ref="QNC4:QND4"/>
    <mergeCell ref="QNE4:QNF4"/>
    <mergeCell ref="QNG4:QNH4"/>
    <mergeCell ref="QNI4:QNJ4"/>
    <mergeCell ref="QNK4:QNL4"/>
    <mergeCell ref="QMO4:QMP4"/>
    <mergeCell ref="QMQ4:QMR4"/>
    <mergeCell ref="QMS4:QMT4"/>
    <mergeCell ref="QMU4:QMV4"/>
    <mergeCell ref="QMW4:QMX4"/>
    <mergeCell ref="QMY4:QMZ4"/>
    <mergeCell ref="QMC4:QMD4"/>
    <mergeCell ref="QME4:QMF4"/>
    <mergeCell ref="QMG4:QMH4"/>
    <mergeCell ref="QMI4:QMJ4"/>
    <mergeCell ref="QMK4:QML4"/>
    <mergeCell ref="QMM4:QMN4"/>
    <mergeCell ref="QLQ4:QLR4"/>
    <mergeCell ref="QLS4:QLT4"/>
    <mergeCell ref="QLU4:QLV4"/>
    <mergeCell ref="QLW4:QLX4"/>
    <mergeCell ref="QLY4:QLZ4"/>
    <mergeCell ref="QMA4:QMB4"/>
    <mergeCell ref="QLE4:QLF4"/>
    <mergeCell ref="QLG4:QLH4"/>
    <mergeCell ref="QLI4:QLJ4"/>
    <mergeCell ref="QLK4:QLL4"/>
    <mergeCell ref="QLM4:QLN4"/>
    <mergeCell ref="QLO4:QLP4"/>
    <mergeCell ref="QKS4:QKT4"/>
    <mergeCell ref="QKU4:QKV4"/>
    <mergeCell ref="QKW4:QKX4"/>
    <mergeCell ref="QKY4:QKZ4"/>
    <mergeCell ref="QLA4:QLB4"/>
    <mergeCell ref="QLC4:QLD4"/>
    <mergeCell ref="QKG4:QKH4"/>
    <mergeCell ref="QKI4:QKJ4"/>
    <mergeCell ref="QKK4:QKL4"/>
    <mergeCell ref="QKM4:QKN4"/>
    <mergeCell ref="QKO4:QKP4"/>
    <mergeCell ref="QKQ4:QKR4"/>
    <mergeCell ref="QJU4:QJV4"/>
    <mergeCell ref="QJW4:QJX4"/>
    <mergeCell ref="QJY4:QJZ4"/>
    <mergeCell ref="QKA4:QKB4"/>
    <mergeCell ref="QKC4:QKD4"/>
    <mergeCell ref="QKE4:QKF4"/>
    <mergeCell ref="QJI4:QJJ4"/>
    <mergeCell ref="QJK4:QJL4"/>
    <mergeCell ref="QJM4:QJN4"/>
    <mergeCell ref="QJO4:QJP4"/>
    <mergeCell ref="QJQ4:QJR4"/>
    <mergeCell ref="QJS4:QJT4"/>
    <mergeCell ref="QIW4:QIX4"/>
    <mergeCell ref="QIY4:QIZ4"/>
    <mergeCell ref="QJA4:QJB4"/>
    <mergeCell ref="QJC4:QJD4"/>
    <mergeCell ref="QJE4:QJF4"/>
    <mergeCell ref="QJG4:QJH4"/>
    <mergeCell ref="QIK4:QIL4"/>
    <mergeCell ref="QIM4:QIN4"/>
    <mergeCell ref="QIO4:QIP4"/>
    <mergeCell ref="QIQ4:QIR4"/>
    <mergeCell ref="QIS4:QIT4"/>
    <mergeCell ref="QIU4:QIV4"/>
    <mergeCell ref="QHY4:QHZ4"/>
    <mergeCell ref="QIA4:QIB4"/>
    <mergeCell ref="QIC4:QID4"/>
    <mergeCell ref="QIE4:QIF4"/>
    <mergeCell ref="QIG4:QIH4"/>
    <mergeCell ref="QII4:QIJ4"/>
    <mergeCell ref="QHM4:QHN4"/>
    <mergeCell ref="QHO4:QHP4"/>
    <mergeCell ref="QHQ4:QHR4"/>
    <mergeCell ref="QHS4:QHT4"/>
    <mergeCell ref="QHU4:QHV4"/>
    <mergeCell ref="QHW4:QHX4"/>
    <mergeCell ref="QHA4:QHB4"/>
    <mergeCell ref="QHC4:QHD4"/>
    <mergeCell ref="QHE4:QHF4"/>
    <mergeCell ref="QHG4:QHH4"/>
    <mergeCell ref="QHI4:QHJ4"/>
    <mergeCell ref="QHK4:QHL4"/>
    <mergeCell ref="QGO4:QGP4"/>
    <mergeCell ref="QGQ4:QGR4"/>
    <mergeCell ref="QGS4:QGT4"/>
    <mergeCell ref="QGU4:QGV4"/>
    <mergeCell ref="QGW4:QGX4"/>
    <mergeCell ref="QGY4:QGZ4"/>
    <mergeCell ref="QGC4:QGD4"/>
    <mergeCell ref="QGE4:QGF4"/>
    <mergeCell ref="QGG4:QGH4"/>
    <mergeCell ref="QGI4:QGJ4"/>
    <mergeCell ref="QGK4:QGL4"/>
    <mergeCell ref="QGM4:QGN4"/>
    <mergeCell ref="QFQ4:QFR4"/>
    <mergeCell ref="QFS4:QFT4"/>
    <mergeCell ref="QFU4:QFV4"/>
    <mergeCell ref="QFW4:QFX4"/>
    <mergeCell ref="QFY4:QFZ4"/>
    <mergeCell ref="QGA4:QGB4"/>
    <mergeCell ref="QFE4:QFF4"/>
    <mergeCell ref="QFG4:QFH4"/>
    <mergeCell ref="QFI4:QFJ4"/>
    <mergeCell ref="QFK4:QFL4"/>
    <mergeCell ref="QFM4:QFN4"/>
    <mergeCell ref="QFO4:QFP4"/>
    <mergeCell ref="QES4:QET4"/>
    <mergeCell ref="QEU4:QEV4"/>
    <mergeCell ref="QEW4:QEX4"/>
    <mergeCell ref="QEY4:QEZ4"/>
    <mergeCell ref="QFA4:QFB4"/>
    <mergeCell ref="QFC4:QFD4"/>
    <mergeCell ref="QEG4:QEH4"/>
    <mergeCell ref="QEI4:QEJ4"/>
    <mergeCell ref="QEK4:QEL4"/>
    <mergeCell ref="QEM4:QEN4"/>
    <mergeCell ref="QEO4:QEP4"/>
    <mergeCell ref="QEQ4:QER4"/>
    <mergeCell ref="QDU4:QDV4"/>
    <mergeCell ref="QDW4:QDX4"/>
    <mergeCell ref="QDY4:QDZ4"/>
    <mergeCell ref="QEA4:QEB4"/>
    <mergeCell ref="QEC4:QED4"/>
    <mergeCell ref="QEE4:QEF4"/>
    <mergeCell ref="QDI4:QDJ4"/>
    <mergeCell ref="QDK4:QDL4"/>
    <mergeCell ref="QDM4:QDN4"/>
    <mergeCell ref="QDO4:QDP4"/>
    <mergeCell ref="QDQ4:QDR4"/>
    <mergeCell ref="QDS4:QDT4"/>
    <mergeCell ref="QCW4:QCX4"/>
    <mergeCell ref="QCY4:QCZ4"/>
    <mergeCell ref="QDA4:QDB4"/>
    <mergeCell ref="QDC4:QDD4"/>
    <mergeCell ref="QDE4:QDF4"/>
    <mergeCell ref="QDG4:QDH4"/>
    <mergeCell ref="QCK4:QCL4"/>
    <mergeCell ref="QCM4:QCN4"/>
    <mergeCell ref="QCO4:QCP4"/>
    <mergeCell ref="QCQ4:QCR4"/>
    <mergeCell ref="QCS4:QCT4"/>
    <mergeCell ref="QCU4:QCV4"/>
    <mergeCell ref="QBY4:QBZ4"/>
    <mergeCell ref="QCA4:QCB4"/>
    <mergeCell ref="QCC4:QCD4"/>
    <mergeCell ref="QCE4:QCF4"/>
    <mergeCell ref="QCG4:QCH4"/>
    <mergeCell ref="QCI4:QCJ4"/>
    <mergeCell ref="QBM4:QBN4"/>
    <mergeCell ref="QBO4:QBP4"/>
    <mergeCell ref="QBQ4:QBR4"/>
    <mergeCell ref="QBS4:QBT4"/>
    <mergeCell ref="QBU4:QBV4"/>
    <mergeCell ref="QBW4:QBX4"/>
    <mergeCell ref="QBA4:QBB4"/>
    <mergeCell ref="QBC4:QBD4"/>
    <mergeCell ref="QBE4:QBF4"/>
    <mergeCell ref="QBG4:QBH4"/>
    <mergeCell ref="QBI4:QBJ4"/>
    <mergeCell ref="QBK4:QBL4"/>
    <mergeCell ref="QAO4:QAP4"/>
    <mergeCell ref="QAQ4:QAR4"/>
    <mergeCell ref="QAS4:QAT4"/>
    <mergeCell ref="QAU4:QAV4"/>
    <mergeCell ref="QAW4:QAX4"/>
    <mergeCell ref="QAY4:QAZ4"/>
    <mergeCell ref="QAC4:QAD4"/>
    <mergeCell ref="QAE4:QAF4"/>
    <mergeCell ref="QAG4:QAH4"/>
    <mergeCell ref="QAI4:QAJ4"/>
    <mergeCell ref="QAK4:QAL4"/>
    <mergeCell ref="QAM4:QAN4"/>
    <mergeCell ref="PZQ4:PZR4"/>
    <mergeCell ref="PZS4:PZT4"/>
    <mergeCell ref="PZU4:PZV4"/>
    <mergeCell ref="PZW4:PZX4"/>
    <mergeCell ref="PZY4:PZZ4"/>
    <mergeCell ref="QAA4:QAB4"/>
    <mergeCell ref="PZE4:PZF4"/>
    <mergeCell ref="PZG4:PZH4"/>
    <mergeCell ref="PZI4:PZJ4"/>
    <mergeCell ref="PZK4:PZL4"/>
    <mergeCell ref="PZM4:PZN4"/>
    <mergeCell ref="PZO4:PZP4"/>
    <mergeCell ref="PYS4:PYT4"/>
    <mergeCell ref="PYU4:PYV4"/>
    <mergeCell ref="PYW4:PYX4"/>
    <mergeCell ref="PYY4:PYZ4"/>
    <mergeCell ref="PZA4:PZB4"/>
    <mergeCell ref="PZC4:PZD4"/>
    <mergeCell ref="PYG4:PYH4"/>
    <mergeCell ref="PYI4:PYJ4"/>
    <mergeCell ref="PYK4:PYL4"/>
    <mergeCell ref="PYM4:PYN4"/>
    <mergeCell ref="PYO4:PYP4"/>
    <mergeCell ref="PYQ4:PYR4"/>
    <mergeCell ref="PXU4:PXV4"/>
    <mergeCell ref="PXW4:PXX4"/>
    <mergeCell ref="PXY4:PXZ4"/>
    <mergeCell ref="PYA4:PYB4"/>
    <mergeCell ref="PYC4:PYD4"/>
    <mergeCell ref="PYE4:PYF4"/>
    <mergeCell ref="PXI4:PXJ4"/>
    <mergeCell ref="PXK4:PXL4"/>
    <mergeCell ref="PXM4:PXN4"/>
    <mergeCell ref="PXO4:PXP4"/>
    <mergeCell ref="PXQ4:PXR4"/>
    <mergeCell ref="PXS4:PXT4"/>
    <mergeCell ref="PWW4:PWX4"/>
    <mergeCell ref="PWY4:PWZ4"/>
    <mergeCell ref="PXA4:PXB4"/>
    <mergeCell ref="PXC4:PXD4"/>
    <mergeCell ref="PXE4:PXF4"/>
    <mergeCell ref="PXG4:PXH4"/>
    <mergeCell ref="PWK4:PWL4"/>
    <mergeCell ref="PWM4:PWN4"/>
    <mergeCell ref="PWO4:PWP4"/>
    <mergeCell ref="PWQ4:PWR4"/>
    <mergeCell ref="PWS4:PWT4"/>
    <mergeCell ref="PWU4:PWV4"/>
    <mergeCell ref="PVY4:PVZ4"/>
    <mergeCell ref="PWA4:PWB4"/>
    <mergeCell ref="PWC4:PWD4"/>
    <mergeCell ref="PWE4:PWF4"/>
    <mergeCell ref="PWG4:PWH4"/>
    <mergeCell ref="PWI4:PWJ4"/>
    <mergeCell ref="PVM4:PVN4"/>
    <mergeCell ref="PVO4:PVP4"/>
    <mergeCell ref="PVQ4:PVR4"/>
    <mergeCell ref="PVS4:PVT4"/>
    <mergeCell ref="PVU4:PVV4"/>
    <mergeCell ref="PVW4:PVX4"/>
    <mergeCell ref="PVA4:PVB4"/>
    <mergeCell ref="PVC4:PVD4"/>
    <mergeCell ref="PVE4:PVF4"/>
    <mergeCell ref="PVG4:PVH4"/>
    <mergeCell ref="PVI4:PVJ4"/>
    <mergeCell ref="PVK4:PVL4"/>
    <mergeCell ref="PUO4:PUP4"/>
    <mergeCell ref="PUQ4:PUR4"/>
    <mergeCell ref="PUS4:PUT4"/>
    <mergeCell ref="PUU4:PUV4"/>
    <mergeCell ref="PUW4:PUX4"/>
    <mergeCell ref="PUY4:PUZ4"/>
    <mergeCell ref="PUC4:PUD4"/>
    <mergeCell ref="PUE4:PUF4"/>
    <mergeCell ref="PUG4:PUH4"/>
    <mergeCell ref="PUI4:PUJ4"/>
    <mergeCell ref="PUK4:PUL4"/>
    <mergeCell ref="PUM4:PUN4"/>
    <mergeCell ref="PTQ4:PTR4"/>
    <mergeCell ref="PTS4:PTT4"/>
    <mergeCell ref="PTU4:PTV4"/>
    <mergeCell ref="PTW4:PTX4"/>
    <mergeCell ref="PTY4:PTZ4"/>
    <mergeCell ref="PUA4:PUB4"/>
    <mergeCell ref="PTE4:PTF4"/>
    <mergeCell ref="PTG4:PTH4"/>
    <mergeCell ref="PTI4:PTJ4"/>
    <mergeCell ref="PTK4:PTL4"/>
    <mergeCell ref="PTM4:PTN4"/>
    <mergeCell ref="PTO4:PTP4"/>
    <mergeCell ref="PSS4:PST4"/>
    <mergeCell ref="PSU4:PSV4"/>
    <mergeCell ref="PSW4:PSX4"/>
    <mergeCell ref="PSY4:PSZ4"/>
    <mergeCell ref="PTA4:PTB4"/>
    <mergeCell ref="PTC4:PTD4"/>
    <mergeCell ref="PSG4:PSH4"/>
    <mergeCell ref="PSI4:PSJ4"/>
    <mergeCell ref="PSK4:PSL4"/>
    <mergeCell ref="PSM4:PSN4"/>
    <mergeCell ref="PSO4:PSP4"/>
    <mergeCell ref="PSQ4:PSR4"/>
    <mergeCell ref="PRU4:PRV4"/>
    <mergeCell ref="PRW4:PRX4"/>
    <mergeCell ref="PRY4:PRZ4"/>
    <mergeCell ref="PSA4:PSB4"/>
    <mergeCell ref="PSC4:PSD4"/>
    <mergeCell ref="PSE4:PSF4"/>
    <mergeCell ref="PRI4:PRJ4"/>
    <mergeCell ref="PRK4:PRL4"/>
    <mergeCell ref="PRM4:PRN4"/>
    <mergeCell ref="PRO4:PRP4"/>
    <mergeCell ref="PRQ4:PRR4"/>
    <mergeCell ref="PRS4:PRT4"/>
    <mergeCell ref="PQW4:PQX4"/>
    <mergeCell ref="PQY4:PQZ4"/>
    <mergeCell ref="PRA4:PRB4"/>
    <mergeCell ref="PRC4:PRD4"/>
    <mergeCell ref="PRE4:PRF4"/>
    <mergeCell ref="PRG4:PRH4"/>
    <mergeCell ref="PQK4:PQL4"/>
    <mergeCell ref="PQM4:PQN4"/>
    <mergeCell ref="PQO4:PQP4"/>
    <mergeCell ref="PQQ4:PQR4"/>
    <mergeCell ref="PQS4:PQT4"/>
    <mergeCell ref="PQU4:PQV4"/>
    <mergeCell ref="PPY4:PPZ4"/>
    <mergeCell ref="PQA4:PQB4"/>
    <mergeCell ref="PQC4:PQD4"/>
    <mergeCell ref="PQE4:PQF4"/>
    <mergeCell ref="PQG4:PQH4"/>
    <mergeCell ref="PQI4:PQJ4"/>
    <mergeCell ref="PPM4:PPN4"/>
    <mergeCell ref="PPO4:PPP4"/>
    <mergeCell ref="PPQ4:PPR4"/>
    <mergeCell ref="PPS4:PPT4"/>
    <mergeCell ref="PPU4:PPV4"/>
    <mergeCell ref="PPW4:PPX4"/>
    <mergeCell ref="PPA4:PPB4"/>
    <mergeCell ref="PPC4:PPD4"/>
    <mergeCell ref="PPE4:PPF4"/>
    <mergeCell ref="PPG4:PPH4"/>
    <mergeCell ref="PPI4:PPJ4"/>
    <mergeCell ref="PPK4:PPL4"/>
    <mergeCell ref="POO4:POP4"/>
    <mergeCell ref="POQ4:POR4"/>
    <mergeCell ref="POS4:POT4"/>
    <mergeCell ref="POU4:POV4"/>
    <mergeCell ref="POW4:POX4"/>
    <mergeCell ref="POY4:POZ4"/>
    <mergeCell ref="POC4:POD4"/>
    <mergeCell ref="POE4:POF4"/>
    <mergeCell ref="POG4:POH4"/>
    <mergeCell ref="POI4:POJ4"/>
    <mergeCell ref="POK4:POL4"/>
    <mergeCell ref="POM4:PON4"/>
    <mergeCell ref="PNQ4:PNR4"/>
    <mergeCell ref="PNS4:PNT4"/>
    <mergeCell ref="PNU4:PNV4"/>
    <mergeCell ref="PNW4:PNX4"/>
    <mergeCell ref="PNY4:PNZ4"/>
    <mergeCell ref="POA4:POB4"/>
    <mergeCell ref="PNE4:PNF4"/>
    <mergeCell ref="PNG4:PNH4"/>
    <mergeCell ref="PNI4:PNJ4"/>
    <mergeCell ref="PNK4:PNL4"/>
    <mergeCell ref="PNM4:PNN4"/>
    <mergeCell ref="PNO4:PNP4"/>
    <mergeCell ref="PMS4:PMT4"/>
    <mergeCell ref="PMU4:PMV4"/>
    <mergeCell ref="PMW4:PMX4"/>
    <mergeCell ref="PMY4:PMZ4"/>
    <mergeCell ref="PNA4:PNB4"/>
    <mergeCell ref="PNC4:PND4"/>
    <mergeCell ref="PMG4:PMH4"/>
    <mergeCell ref="PMI4:PMJ4"/>
    <mergeCell ref="PMK4:PML4"/>
    <mergeCell ref="PMM4:PMN4"/>
    <mergeCell ref="PMO4:PMP4"/>
    <mergeCell ref="PMQ4:PMR4"/>
    <mergeCell ref="PLU4:PLV4"/>
    <mergeCell ref="PLW4:PLX4"/>
    <mergeCell ref="PLY4:PLZ4"/>
    <mergeCell ref="PMA4:PMB4"/>
    <mergeCell ref="PMC4:PMD4"/>
    <mergeCell ref="PME4:PMF4"/>
    <mergeCell ref="PLI4:PLJ4"/>
    <mergeCell ref="PLK4:PLL4"/>
    <mergeCell ref="PLM4:PLN4"/>
    <mergeCell ref="PLO4:PLP4"/>
    <mergeCell ref="PLQ4:PLR4"/>
    <mergeCell ref="PLS4:PLT4"/>
    <mergeCell ref="PKW4:PKX4"/>
    <mergeCell ref="PKY4:PKZ4"/>
    <mergeCell ref="PLA4:PLB4"/>
    <mergeCell ref="PLC4:PLD4"/>
    <mergeCell ref="PLE4:PLF4"/>
    <mergeCell ref="PLG4:PLH4"/>
    <mergeCell ref="PKK4:PKL4"/>
    <mergeCell ref="PKM4:PKN4"/>
    <mergeCell ref="PKO4:PKP4"/>
    <mergeCell ref="PKQ4:PKR4"/>
    <mergeCell ref="PKS4:PKT4"/>
    <mergeCell ref="PKU4:PKV4"/>
    <mergeCell ref="PJY4:PJZ4"/>
    <mergeCell ref="PKA4:PKB4"/>
    <mergeCell ref="PKC4:PKD4"/>
    <mergeCell ref="PKE4:PKF4"/>
    <mergeCell ref="PKG4:PKH4"/>
    <mergeCell ref="PKI4:PKJ4"/>
    <mergeCell ref="PJM4:PJN4"/>
    <mergeCell ref="PJO4:PJP4"/>
    <mergeCell ref="PJQ4:PJR4"/>
    <mergeCell ref="PJS4:PJT4"/>
    <mergeCell ref="PJU4:PJV4"/>
    <mergeCell ref="PJW4:PJX4"/>
    <mergeCell ref="PJA4:PJB4"/>
    <mergeCell ref="PJC4:PJD4"/>
    <mergeCell ref="PJE4:PJF4"/>
    <mergeCell ref="PJG4:PJH4"/>
    <mergeCell ref="PJI4:PJJ4"/>
    <mergeCell ref="PJK4:PJL4"/>
    <mergeCell ref="PIO4:PIP4"/>
    <mergeCell ref="PIQ4:PIR4"/>
    <mergeCell ref="PIS4:PIT4"/>
    <mergeCell ref="PIU4:PIV4"/>
    <mergeCell ref="PIW4:PIX4"/>
    <mergeCell ref="PIY4:PIZ4"/>
    <mergeCell ref="PIC4:PID4"/>
    <mergeCell ref="PIE4:PIF4"/>
    <mergeCell ref="PIG4:PIH4"/>
    <mergeCell ref="PII4:PIJ4"/>
    <mergeCell ref="PIK4:PIL4"/>
    <mergeCell ref="PIM4:PIN4"/>
    <mergeCell ref="PHQ4:PHR4"/>
    <mergeCell ref="PHS4:PHT4"/>
    <mergeCell ref="PHU4:PHV4"/>
    <mergeCell ref="PHW4:PHX4"/>
    <mergeCell ref="PHY4:PHZ4"/>
    <mergeCell ref="PIA4:PIB4"/>
    <mergeCell ref="PHE4:PHF4"/>
    <mergeCell ref="PHG4:PHH4"/>
    <mergeCell ref="PHI4:PHJ4"/>
    <mergeCell ref="PHK4:PHL4"/>
    <mergeCell ref="PHM4:PHN4"/>
    <mergeCell ref="PHO4:PHP4"/>
    <mergeCell ref="PGS4:PGT4"/>
    <mergeCell ref="PGU4:PGV4"/>
    <mergeCell ref="PGW4:PGX4"/>
    <mergeCell ref="PGY4:PGZ4"/>
    <mergeCell ref="PHA4:PHB4"/>
    <mergeCell ref="PHC4:PHD4"/>
    <mergeCell ref="PGG4:PGH4"/>
    <mergeCell ref="PGI4:PGJ4"/>
    <mergeCell ref="PGK4:PGL4"/>
    <mergeCell ref="PGM4:PGN4"/>
    <mergeCell ref="PGO4:PGP4"/>
    <mergeCell ref="PGQ4:PGR4"/>
    <mergeCell ref="PFU4:PFV4"/>
    <mergeCell ref="PFW4:PFX4"/>
    <mergeCell ref="PFY4:PFZ4"/>
    <mergeCell ref="PGA4:PGB4"/>
    <mergeCell ref="PGC4:PGD4"/>
    <mergeCell ref="PGE4:PGF4"/>
    <mergeCell ref="PFI4:PFJ4"/>
    <mergeCell ref="PFK4:PFL4"/>
    <mergeCell ref="PFM4:PFN4"/>
    <mergeCell ref="PFO4:PFP4"/>
    <mergeCell ref="PFQ4:PFR4"/>
    <mergeCell ref="PFS4:PFT4"/>
    <mergeCell ref="PEW4:PEX4"/>
    <mergeCell ref="PEY4:PEZ4"/>
    <mergeCell ref="PFA4:PFB4"/>
    <mergeCell ref="PFC4:PFD4"/>
    <mergeCell ref="PFE4:PFF4"/>
    <mergeCell ref="PFG4:PFH4"/>
    <mergeCell ref="PEK4:PEL4"/>
    <mergeCell ref="PEM4:PEN4"/>
    <mergeCell ref="PEO4:PEP4"/>
    <mergeCell ref="PEQ4:PER4"/>
    <mergeCell ref="PES4:PET4"/>
    <mergeCell ref="PEU4:PEV4"/>
    <mergeCell ref="PDY4:PDZ4"/>
    <mergeCell ref="PEA4:PEB4"/>
    <mergeCell ref="PEC4:PED4"/>
    <mergeCell ref="PEE4:PEF4"/>
    <mergeCell ref="PEG4:PEH4"/>
    <mergeCell ref="PEI4:PEJ4"/>
    <mergeCell ref="PDM4:PDN4"/>
    <mergeCell ref="PDO4:PDP4"/>
    <mergeCell ref="PDQ4:PDR4"/>
    <mergeCell ref="PDS4:PDT4"/>
    <mergeCell ref="PDU4:PDV4"/>
    <mergeCell ref="PDW4:PDX4"/>
    <mergeCell ref="PDA4:PDB4"/>
    <mergeCell ref="PDC4:PDD4"/>
    <mergeCell ref="PDE4:PDF4"/>
    <mergeCell ref="PDG4:PDH4"/>
    <mergeCell ref="PDI4:PDJ4"/>
    <mergeCell ref="PDK4:PDL4"/>
    <mergeCell ref="PCO4:PCP4"/>
    <mergeCell ref="PCQ4:PCR4"/>
    <mergeCell ref="PCS4:PCT4"/>
    <mergeCell ref="PCU4:PCV4"/>
    <mergeCell ref="PCW4:PCX4"/>
    <mergeCell ref="PCY4:PCZ4"/>
    <mergeCell ref="PCC4:PCD4"/>
    <mergeCell ref="PCE4:PCF4"/>
    <mergeCell ref="PCG4:PCH4"/>
    <mergeCell ref="PCI4:PCJ4"/>
    <mergeCell ref="PCK4:PCL4"/>
    <mergeCell ref="PCM4:PCN4"/>
    <mergeCell ref="PBQ4:PBR4"/>
    <mergeCell ref="PBS4:PBT4"/>
    <mergeCell ref="PBU4:PBV4"/>
    <mergeCell ref="PBW4:PBX4"/>
    <mergeCell ref="PBY4:PBZ4"/>
    <mergeCell ref="PCA4:PCB4"/>
    <mergeCell ref="PBE4:PBF4"/>
    <mergeCell ref="PBG4:PBH4"/>
    <mergeCell ref="PBI4:PBJ4"/>
    <mergeCell ref="PBK4:PBL4"/>
    <mergeCell ref="PBM4:PBN4"/>
    <mergeCell ref="PBO4:PBP4"/>
    <mergeCell ref="PAS4:PAT4"/>
    <mergeCell ref="PAU4:PAV4"/>
    <mergeCell ref="PAW4:PAX4"/>
    <mergeCell ref="PAY4:PAZ4"/>
    <mergeCell ref="PBA4:PBB4"/>
    <mergeCell ref="PBC4:PBD4"/>
    <mergeCell ref="PAG4:PAH4"/>
    <mergeCell ref="PAI4:PAJ4"/>
    <mergeCell ref="PAK4:PAL4"/>
    <mergeCell ref="PAM4:PAN4"/>
    <mergeCell ref="PAO4:PAP4"/>
    <mergeCell ref="PAQ4:PAR4"/>
    <mergeCell ref="OZU4:OZV4"/>
    <mergeCell ref="OZW4:OZX4"/>
    <mergeCell ref="OZY4:OZZ4"/>
    <mergeCell ref="PAA4:PAB4"/>
    <mergeCell ref="PAC4:PAD4"/>
    <mergeCell ref="PAE4:PAF4"/>
    <mergeCell ref="OZI4:OZJ4"/>
    <mergeCell ref="OZK4:OZL4"/>
    <mergeCell ref="OZM4:OZN4"/>
    <mergeCell ref="OZO4:OZP4"/>
    <mergeCell ref="OZQ4:OZR4"/>
    <mergeCell ref="OZS4:OZT4"/>
    <mergeCell ref="OYW4:OYX4"/>
    <mergeCell ref="OYY4:OYZ4"/>
    <mergeCell ref="OZA4:OZB4"/>
    <mergeCell ref="OZC4:OZD4"/>
    <mergeCell ref="OZE4:OZF4"/>
    <mergeCell ref="OZG4:OZH4"/>
    <mergeCell ref="OYK4:OYL4"/>
    <mergeCell ref="OYM4:OYN4"/>
    <mergeCell ref="OYO4:OYP4"/>
    <mergeCell ref="OYQ4:OYR4"/>
    <mergeCell ref="OYS4:OYT4"/>
    <mergeCell ref="OYU4:OYV4"/>
    <mergeCell ref="OXY4:OXZ4"/>
    <mergeCell ref="OYA4:OYB4"/>
    <mergeCell ref="OYC4:OYD4"/>
    <mergeCell ref="OYE4:OYF4"/>
    <mergeCell ref="OYG4:OYH4"/>
    <mergeCell ref="OYI4:OYJ4"/>
    <mergeCell ref="OXM4:OXN4"/>
    <mergeCell ref="OXO4:OXP4"/>
    <mergeCell ref="OXQ4:OXR4"/>
    <mergeCell ref="OXS4:OXT4"/>
    <mergeCell ref="OXU4:OXV4"/>
    <mergeCell ref="OXW4:OXX4"/>
    <mergeCell ref="OXA4:OXB4"/>
    <mergeCell ref="OXC4:OXD4"/>
    <mergeCell ref="OXE4:OXF4"/>
    <mergeCell ref="OXG4:OXH4"/>
    <mergeCell ref="OXI4:OXJ4"/>
    <mergeCell ref="OXK4:OXL4"/>
    <mergeCell ref="OWO4:OWP4"/>
    <mergeCell ref="OWQ4:OWR4"/>
    <mergeCell ref="OWS4:OWT4"/>
    <mergeCell ref="OWU4:OWV4"/>
    <mergeCell ref="OWW4:OWX4"/>
    <mergeCell ref="OWY4:OWZ4"/>
    <mergeCell ref="OWC4:OWD4"/>
    <mergeCell ref="OWE4:OWF4"/>
    <mergeCell ref="OWG4:OWH4"/>
    <mergeCell ref="OWI4:OWJ4"/>
    <mergeCell ref="OWK4:OWL4"/>
    <mergeCell ref="OWM4:OWN4"/>
    <mergeCell ref="OVQ4:OVR4"/>
    <mergeCell ref="OVS4:OVT4"/>
    <mergeCell ref="OVU4:OVV4"/>
    <mergeCell ref="OVW4:OVX4"/>
    <mergeCell ref="OVY4:OVZ4"/>
    <mergeCell ref="OWA4:OWB4"/>
    <mergeCell ref="OVE4:OVF4"/>
    <mergeCell ref="OVG4:OVH4"/>
    <mergeCell ref="OVI4:OVJ4"/>
    <mergeCell ref="OVK4:OVL4"/>
    <mergeCell ref="OVM4:OVN4"/>
    <mergeCell ref="OVO4:OVP4"/>
    <mergeCell ref="OUS4:OUT4"/>
    <mergeCell ref="OUU4:OUV4"/>
    <mergeCell ref="OUW4:OUX4"/>
    <mergeCell ref="OUY4:OUZ4"/>
    <mergeCell ref="OVA4:OVB4"/>
    <mergeCell ref="OVC4:OVD4"/>
    <mergeCell ref="OUG4:OUH4"/>
    <mergeCell ref="OUI4:OUJ4"/>
    <mergeCell ref="OUK4:OUL4"/>
    <mergeCell ref="OUM4:OUN4"/>
    <mergeCell ref="OUO4:OUP4"/>
    <mergeCell ref="OUQ4:OUR4"/>
    <mergeCell ref="OTU4:OTV4"/>
    <mergeCell ref="OTW4:OTX4"/>
    <mergeCell ref="OTY4:OTZ4"/>
    <mergeCell ref="OUA4:OUB4"/>
    <mergeCell ref="OUC4:OUD4"/>
    <mergeCell ref="OUE4:OUF4"/>
    <mergeCell ref="OTI4:OTJ4"/>
    <mergeCell ref="OTK4:OTL4"/>
    <mergeCell ref="OTM4:OTN4"/>
    <mergeCell ref="OTO4:OTP4"/>
    <mergeCell ref="OTQ4:OTR4"/>
    <mergeCell ref="OTS4:OTT4"/>
    <mergeCell ref="OSW4:OSX4"/>
    <mergeCell ref="OSY4:OSZ4"/>
    <mergeCell ref="OTA4:OTB4"/>
    <mergeCell ref="OTC4:OTD4"/>
    <mergeCell ref="OTE4:OTF4"/>
    <mergeCell ref="OTG4:OTH4"/>
    <mergeCell ref="OSK4:OSL4"/>
    <mergeCell ref="OSM4:OSN4"/>
    <mergeCell ref="OSO4:OSP4"/>
    <mergeCell ref="OSQ4:OSR4"/>
    <mergeCell ref="OSS4:OST4"/>
    <mergeCell ref="OSU4:OSV4"/>
    <mergeCell ref="ORY4:ORZ4"/>
    <mergeCell ref="OSA4:OSB4"/>
    <mergeCell ref="OSC4:OSD4"/>
    <mergeCell ref="OSE4:OSF4"/>
    <mergeCell ref="OSG4:OSH4"/>
    <mergeCell ref="OSI4:OSJ4"/>
    <mergeCell ref="ORM4:ORN4"/>
    <mergeCell ref="ORO4:ORP4"/>
    <mergeCell ref="ORQ4:ORR4"/>
    <mergeCell ref="ORS4:ORT4"/>
    <mergeCell ref="ORU4:ORV4"/>
    <mergeCell ref="ORW4:ORX4"/>
    <mergeCell ref="ORA4:ORB4"/>
    <mergeCell ref="ORC4:ORD4"/>
    <mergeCell ref="ORE4:ORF4"/>
    <mergeCell ref="ORG4:ORH4"/>
    <mergeCell ref="ORI4:ORJ4"/>
    <mergeCell ref="ORK4:ORL4"/>
    <mergeCell ref="OQO4:OQP4"/>
    <mergeCell ref="OQQ4:OQR4"/>
    <mergeCell ref="OQS4:OQT4"/>
    <mergeCell ref="OQU4:OQV4"/>
    <mergeCell ref="OQW4:OQX4"/>
    <mergeCell ref="OQY4:OQZ4"/>
    <mergeCell ref="OQC4:OQD4"/>
    <mergeCell ref="OQE4:OQF4"/>
    <mergeCell ref="OQG4:OQH4"/>
    <mergeCell ref="OQI4:OQJ4"/>
    <mergeCell ref="OQK4:OQL4"/>
    <mergeCell ref="OQM4:OQN4"/>
    <mergeCell ref="OPQ4:OPR4"/>
    <mergeCell ref="OPS4:OPT4"/>
    <mergeCell ref="OPU4:OPV4"/>
    <mergeCell ref="OPW4:OPX4"/>
    <mergeCell ref="OPY4:OPZ4"/>
    <mergeCell ref="OQA4:OQB4"/>
    <mergeCell ref="OPE4:OPF4"/>
    <mergeCell ref="OPG4:OPH4"/>
    <mergeCell ref="OPI4:OPJ4"/>
    <mergeCell ref="OPK4:OPL4"/>
    <mergeCell ref="OPM4:OPN4"/>
    <mergeCell ref="OPO4:OPP4"/>
    <mergeCell ref="OOS4:OOT4"/>
    <mergeCell ref="OOU4:OOV4"/>
    <mergeCell ref="OOW4:OOX4"/>
    <mergeCell ref="OOY4:OOZ4"/>
    <mergeCell ref="OPA4:OPB4"/>
    <mergeCell ref="OPC4:OPD4"/>
    <mergeCell ref="OOG4:OOH4"/>
    <mergeCell ref="OOI4:OOJ4"/>
    <mergeCell ref="OOK4:OOL4"/>
    <mergeCell ref="OOM4:OON4"/>
    <mergeCell ref="OOO4:OOP4"/>
    <mergeCell ref="OOQ4:OOR4"/>
    <mergeCell ref="ONU4:ONV4"/>
    <mergeCell ref="ONW4:ONX4"/>
    <mergeCell ref="ONY4:ONZ4"/>
    <mergeCell ref="OOA4:OOB4"/>
    <mergeCell ref="OOC4:OOD4"/>
    <mergeCell ref="OOE4:OOF4"/>
    <mergeCell ref="ONI4:ONJ4"/>
    <mergeCell ref="ONK4:ONL4"/>
    <mergeCell ref="ONM4:ONN4"/>
    <mergeCell ref="ONO4:ONP4"/>
    <mergeCell ref="ONQ4:ONR4"/>
    <mergeCell ref="ONS4:ONT4"/>
    <mergeCell ref="OMW4:OMX4"/>
    <mergeCell ref="OMY4:OMZ4"/>
    <mergeCell ref="ONA4:ONB4"/>
    <mergeCell ref="ONC4:OND4"/>
    <mergeCell ref="ONE4:ONF4"/>
    <mergeCell ref="ONG4:ONH4"/>
    <mergeCell ref="OMK4:OML4"/>
    <mergeCell ref="OMM4:OMN4"/>
    <mergeCell ref="OMO4:OMP4"/>
    <mergeCell ref="OMQ4:OMR4"/>
    <mergeCell ref="OMS4:OMT4"/>
    <mergeCell ref="OMU4:OMV4"/>
    <mergeCell ref="OLY4:OLZ4"/>
    <mergeCell ref="OMA4:OMB4"/>
    <mergeCell ref="OMC4:OMD4"/>
    <mergeCell ref="OME4:OMF4"/>
    <mergeCell ref="OMG4:OMH4"/>
    <mergeCell ref="OMI4:OMJ4"/>
    <mergeCell ref="OLM4:OLN4"/>
    <mergeCell ref="OLO4:OLP4"/>
    <mergeCell ref="OLQ4:OLR4"/>
    <mergeCell ref="OLS4:OLT4"/>
    <mergeCell ref="OLU4:OLV4"/>
    <mergeCell ref="OLW4:OLX4"/>
    <mergeCell ref="OLA4:OLB4"/>
    <mergeCell ref="OLC4:OLD4"/>
    <mergeCell ref="OLE4:OLF4"/>
    <mergeCell ref="OLG4:OLH4"/>
    <mergeCell ref="OLI4:OLJ4"/>
    <mergeCell ref="OLK4:OLL4"/>
    <mergeCell ref="OKO4:OKP4"/>
    <mergeCell ref="OKQ4:OKR4"/>
    <mergeCell ref="OKS4:OKT4"/>
    <mergeCell ref="OKU4:OKV4"/>
    <mergeCell ref="OKW4:OKX4"/>
    <mergeCell ref="OKY4:OKZ4"/>
    <mergeCell ref="OKC4:OKD4"/>
    <mergeCell ref="OKE4:OKF4"/>
    <mergeCell ref="OKG4:OKH4"/>
    <mergeCell ref="OKI4:OKJ4"/>
    <mergeCell ref="OKK4:OKL4"/>
    <mergeCell ref="OKM4:OKN4"/>
    <mergeCell ref="OJQ4:OJR4"/>
    <mergeCell ref="OJS4:OJT4"/>
    <mergeCell ref="OJU4:OJV4"/>
    <mergeCell ref="OJW4:OJX4"/>
    <mergeCell ref="OJY4:OJZ4"/>
    <mergeCell ref="OKA4:OKB4"/>
    <mergeCell ref="OJE4:OJF4"/>
    <mergeCell ref="OJG4:OJH4"/>
    <mergeCell ref="OJI4:OJJ4"/>
    <mergeCell ref="OJK4:OJL4"/>
    <mergeCell ref="OJM4:OJN4"/>
    <mergeCell ref="OJO4:OJP4"/>
    <mergeCell ref="OIS4:OIT4"/>
    <mergeCell ref="OIU4:OIV4"/>
    <mergeCell ref="OIW4:OIX4"/>
    <mergeCell ref="OIY4:OIZ4"/>
    <mergeCell ref="OJA4:OJB4"/>
    <mergeCell ref="OJC4:OJD4"/>
    <mergeCell ref="OIG4:OIH4"/>
    <mergeCell ref="OII4:OIJ4"/>
    <mergeCell ref="OIK4:OIL4"/>
    <mergeCell ref="OIM4:OIN4"/>
    <mergeCell ref="OIO4:OIP4"/>
    <mergeCell ref="OIQ4:OIR4"/>
    <mergeCell ref="OHU4:OHV4"/>
    <mergeCell ref="OHW4:OHX4"/>
    <mergeCell ref="OHY4:OHZ4"/>
    <mergeCell ref="OIA4:OIB4"/>
    <mergeCell ref="OIC4:OID4"/>
    <mergeCell ref="OIE4:OIF4"/>
    <mergeCell ref="OHI4:OHJ4"/>
    <mergeCell ref="OHK4:OHL4"/>
    <mergeCell ref="OHM4:OHN4"/>
    <mergeCell ref="OHO4:OHP4"/>
    <mergeCell ref="OHQ4:OHR4"/>
    <mergeCell ref="OHS4:OHT4"/>
    <mergeCell ref="OGW4:OGX4"/>
    <mergeCell ref="OGY4:OGZ4"/>
    <mergeCell ref="OHA4:OHB4"/>
    <mergeCell ref="OHC4:OHD4"/>
    <mergeCell ref="OHE4:OHF4"/>
    <mergeCell ref="OHG4:OHH4"/>
    <mergeCell ref="OGK4:OGL4"/>
    <mergeCell ref="OGM4:OGN4"/>
    <mergeCell ref="OGO4:OGP4"/>
    <mergeCell ref="OGQ4:OGR4"/>
    <mergeCell ref="OGS4:OGT4"/>
    <mergeCell ref="OGU4:OGV4"/>
    <mergeCell ref="OFY4:OFZ4"/>
    <mergeCell ref="OGA4:OGB4"/>
    <mergeCell ref="OGC4:OGD4"/>
    <mergeCell ref="OGE4:OGF4"/>
    <mergeCell ref="OGG4:OGH4"/>
    <mergeCell ref="OGI4:OGJ4"/>
    <mergeCell ref="OFM4:OFN4"/>
    <mergeCell ref="OFO4:OFP4"/>
    <mergeCell ref="OFQ4:OFR4"/>
    <mergeCell ref="OFS4:OFT4"/>
    <mergeCell ref="OFU4:OFV4"/>
    <mergeCell ref="OFW4:OFX4"/>
    <mergeCell ref="OFA4:OFB4"/>
    <mergeCell ref="OFC4:OFD4"/>
    <mergeCell ref="OFE4:OFF4"/>
    <mergeCell ref="OFG4:OFH4"/>
    <mergeCell ref="OFI4:OFJ4"/>
    <mergeCell ref="OFK4:OFL4"/>
    <mergeCell ref="OEO4:OEP4"/>
    <mergeCell ref="OEQ4:OER4"/>
    <mergeCell ref="OES4:OET4"/>
    <mergeCell ref="OEU4:OEV4"/>
    <mergeCell ref="OEW4:OEX4"/>
    <mergeCell ref="OEY4:OEZ4"/>
    <mergeCell ref="OEC4:OED4"/>
    <mergeCell ref="OEE4:OEF4"/>
    <mergeCell ref="OEG4:OEH4"/>
    <mergeCell ref="OEI4:OEJ4"/>
    <mergeCell ref="OEK4:OEL4"/>
    <mergeCell ref="OEM4:OEN4"/>
    <mergeCell ref="ODQ4:ODR4"/>
    <mergeCell ref="ODS4:ODT4"/>
    <mergeCell ref="ODU4:ODV4"/>
    <mergeCell ref="ODW4:ODX4"/>
    <mergeCell ref="ODY4:ODZ4"/>
    <mergeCell ref="OEA4:OEB4"/>
    <mergeCell ref="ODE4:ODF4"/>
    <mergeCell ref="ODG4:ODH4"/>
    <mergeCell ref="ODI4:ODJ4"/>
    <mergeCell ref="ODK4:ODL4"/>
    <mergeCell ref="ODM4:ODN4"/>
    <mergeCell ref="ODO4:ODP4"/>
    <mergeCell ref="OCS4:OCT4"/>
    <mergeCell ref="OCU4:OCV4"/>
    <mergeCell ref="OCW4:OCX4"/>
    <mergeCell ref="OCY4:OCZ4"/>
    <mergeCell ref="ODA4:ODB4"/>
    <mergeCell ref="ODC4:ODD4"/>
    <mergeCell ref="OCG4:OCH4"/>
    <mergeCell ref="OCI4:OCJ4"/>
    <mergeCell ref="OCK4:OCL4"/>
    <mergeCell ref="OCM4:OCN4"/>
    <mergeCell ref="OCO4:OCP4"/>
    <mergeCell ref="OCQ4:OCR4"/>
    <mergeCell ref="OBU4:OBV4"/>
    <mergeCell ref="OBW4:OBX4"/>
    <mergeCell ref="OBY4:OBZ4"/>
    <mergeCell ref="OCA4:OCB4"/>
    <mergeCell ref="OCC4:OCD4"/>
    <mergeCell ref="OCE4:OCF4"/>
    <mergeCell ref="OBI4:OBJ4"/>
    <mergeCell ref="OBK4:OBL4"/>
    <mergeCell ref="OBM4:OBN4"/>
    <mergeCell ref="OBO4:OBP4"/>
    <mergeCell ref="OBQ4:OBR4"/>
    <mergeCell ref="OBS4:OBT4"/>
    <mergeCell ref="OAW4:OAX4"/>
    <mergeCell ref="OAY4:OAZ4"/>
    <mergeCell ref="OBA4:OBB4"/>
    <mergeCell ref="OBC4:OBD4"/>
    <mergeCell ref="OBE4:OBF4"/>
    <mergeCell ref="OBG4:OBH4"/>
    <mergeCell ref="OAK4:OAL4"/>
    <mergeCell ref="OAM4:OAN4"/>
    <mergeCell ref="OAO4:OAP4"/>
    <mergeCell ref="OAQ4:OAR4"/>
    <mergeCell ref="OAS4:OAT4"/>
    <mergeCell ref="OAU4:OAV4"/>
    <mergeCell ref="NZY4:NZZ4"/>
    <mergeCell ref="OAA4:OAB4"/>
    <mergeCell ref="OAC4:OAD4"/>
    <mergeCell ref="OAE4:OAF4"/>
    <mergeCell ref="OAG4:OAH4"/>
    <mergeCell ref="OAI4:OAJ4"/>
    <mergeCell ref="NZM4:NZN4"/>
    <mergeCell ref="NZO4:NZP4"/>
    <mergeCell ref="NZQ4:NZR4"/>
    <mergeCell ref="NZS4:NZT4"/>
    <mergeCell ref="NZU4:NZV4"/>
    <mergeCell ref="NZW4:NZX4"/>
    <mergeCell ref="NZA4:NZB4"/>
    <mergeCell ref="NZC4:NZD4"/>
    <mergeCell ref="NZE4:NZF4"/>
    <mergeCell ref="NZG4:NZH4"/>
    <mergeCell ref="NZI4:NZJ4"/>
    <mergeCell ref="NZK4:NZL4"/>
    <mergeCell ref="NYO4:NYP4"/>
    <mergeCell ref="NYQ4:NYR4"/>
    <mergeCell ref="NYS4:NYT4"/>
    <mergeCell ref="NYU4:NYV4"/>
    <mergeCell ref="NYW4:NYX4"/>
    <mergeCell ref="NYY4:NYZ4"/>
    <mergeCell ref="NYC4:NYD4"/>
    <mergeCell ref="NYE4:NYF4"/>
    <mergeCell ref="NYG4:NYH4"/>
    <mergeCell ref="NYI4:NYJ4"/>
    <mergeCell ref="NYK4:NYL4"/>
    <mergeCell ref="NYM4:NYN4"/>
    <mergeCell ref="NXQ4:NXR4"/>
    <mergeCell ref="NXS4:NXT4"/>
    <mergeCell ref="NXU4:NXV4"/>
    <mergeCell ref="NXW4:NXX4"/>
    <mergeCell ref="NXY4:NXZ4"/>
    <mergeCell ref="NYA4:NYB4"/>
    <mergeCell ref="NXE4:NXF4"/>
    <mergeCell ref="NXG4:NXH4"/>
    <mergeCell ref="NXI4:NXJ4"/>
    <mergeCell ref="NXK4:NXL4"/>
    <mergeCell ref="NXM4:NXN4"/>
    <mergeCell ref="NXO4:NXP4"/>
    <mergeCell ref="NWS4:NWT4"/>
    <mergeCell ref="NWU4:NWV4"/>
    <mergeCell ref="NWW4:NWX4"/>
    <mergeCell ref="NWY4:NWZ4"/>
    <mergeCell ref="NXA4:NXB4"/>
    <mergeCell ref="NXC4:NXD4"/>
    <mergeCell ref="NWG4:NWH4"/>
    <mergeCell ref="NWI4:NWJ4"/>
    <mergeCell ref="NWK4:NWL4"/>
    <mergeCell ref="NWM4:NWN4"/>
    <mergeCell ref="NWO4:NWP4"/>
    <mergeCell ref="NWQ4:NWR4"/>
    <mergeCell ref="NVU4:NVV4"/>
    <mergeCell ref="NVW4:NVX4"/>
    <mergeCell ref="NVY4:NVZ4"/>
    <mergeCell ref="NWA4:NWB4"/>
    <mergeCell ref="NWC4:NWD4"/>
    <mergeCell ref="NWE4:NWF4"/>
    <mergeCell ref="NVI4:NVJ4"/>
    <mergeCell ref="NVK4:NVL4"/>
    <mergeCell ref="NVM4:NVN4"/>
    <mergeCell ref="NVO4:NVP4"/>
    <mergeCell ref="NVQ4:NVR4"/>
    <mergeCell ref="NVS4:NVT4"/>
    <mergeCell ref="NUW4:NUX4"/>
    <mergeCell ref="NUY4:NUZ4"/>
    <mergeCell ref="NVA4:NVB4"/>
    <mergeCell ref="NVC4:NVD4"/>
    <mergeCell ref="NVE4:NVF4"/>
    <mergeCell ref="NVG4:NVH4"/>
    <mergeCell ref="NUK4:NUL4"/>
    <mergeCell ref="NUM4:NUN4"/>
    <mergeCell ref="NUO4:NUP4"/>
    <mergeCell ref="NUQ4:NUR4"/>
    <mergeCell ref="NUS4:NUT4"/>
    <mergeCell ref="NUU4:NUV4"/>
    <mergeCell ref="NTY4:NTZ4"/>
    <mergeCell ref="NUA4:NUB4"/>
    <mergeCell ref="NUC4:NUD4"/>
    <mergeCell ref="NUE4:NUF4"/>
    <mergeCell ref="NUG4:NUH4"/>
    <mergeCell ref="NUI4:NUJ4"/>
    <mergeCell ref="NTM4:NTN4"/>
    <mergeCell ref="NTO4:NTP4"/>
    <mergeCell ref="NTQ4:NTR4"/>
    <mergeCell ref="NTS4:NTT4"/>
    <mergeCell ref="NTU4:NTV4"/>
    <mergeCell ref="NTW4:NTX4"/>
    <mergeCell ref="NTA4:NTB4"/>
    <mergeCell ref="NTC4:NTD4"/>
    <mergeCell ref="NTE4:NTF4"/>
    <mergeCell ref="NTG4:NTH4"/>
    <mergeCell ref="NTI4:NTJ4"/>
    <mergeCell ref="NTK4:NTL4"/>
    <mergeCell ref="NSO4:NSP4"/>
    <mergeCell ref="NSQ4:NSR4"/>
    <mergeCell ref="NSS4:NST4"/>
    <mergeCell ref="NSU4:NSV4"/>
    <mergeCell ref="NSW4:NSX4"/>
    <mergeCell ref="NSY4:NSZ4"/>
    <mergeCell ref="NSC4:NSD4"/>
    <mergeCell ref="NSE4:NSF4"/>
    <mergeCell ref="NSG4:NSH4"/>
    <mergeCell ref="NSI4:NSJ4"/>
    <mergeCell ref="NSK4:NSL4"/>
    <mergeCell ref="NSM4:NSN4"/>
    <mergeCell ref="NRQ4:NRR4"/>
    <mergeCell ref="NRS4:NRT4"/>
    <mergeCell ref="NRU4:NRV4"/>
    <mergeCell ref="NRW4:NRX4"/>
    <mergeCell ref="NRY4:NRZ4"/>
    <mergeCell ref="NSA4:NSB4"/>
    <mergeCell ref="NRE4:NRF4"/>
    <mergeCell ref="NRG4:NRH4"/>
    <mergeCell ref="NRI4:NRJ4"/>
    <mergeCell ref="NRK4:NRL4"/>
    <mergeCell ref="NRM4:NRN4"/>
    <mergeCell ref="NRO4:NRP4"/>
    <mergeCell ref="NQS4:NQT4"/>
    <mergeCell ref="NQU4:NQV4"/>
    <mergeCell ref="NQW4:NQX4"/>
    <mergeCell ref="NQY4:NQZ4"/>
    <mergeCell ref="NRA4:NRB4"/>
    <mergeCell ref="NRC4:NRD4"/>
    <mergeCell ref="NQG4:NQH4"/>
    <mergeCell ref="NQI4:NQJ4"/>
    <mergeCell ref="NQK4:NQL4"/>
    <mergeCell ref="NQM4:NQN4"/>
    <mergeCell ref="NQO4:NQP4"/>
    <mergeCell ref="NQQ4:NQR4"/>
    <mergeCell ref="NPU4:NPV4"/>
    <mergeCell ref="NPW4:NPX4"/>
    <mergeCell ref="NPY4:NPZ4"/>
    <mergeCell ref="NQA4:NQB4"/>
    <mergeCell ref="NQC4:NQD4"/>
    <mergeCell ref="NQE4:NQF4"/>
    <mergeCell ref="NPI4:NPJ4"/>
    <mergeCell ref="NPK4:NPL4"/>
    <mergeCell ref="NPM4:NPN4"/>
    <mergeCell ref="NPO4:NPP4"/>
    <mergeCell ref="NPQ4:NPR4"/>
    <mergeCell ref="NPS4:NPT4"/>
    <mergeCell ref="NOW4:NOX4"/>
    <mergeCell ref="NOY4:NOZ4"/>
    <mergeCell ref="NPA4:NPB4"/>
    <mergeCell ref="NPC4:NPD4"/>
    <mergeCell ref="NPE4:NPF4"/>
    <mergeCell ref="NPG4:NPH4"/>
    <mergeCell ref="NOK4:NOL4"/>
    <mergeCell ref="NOM4:NON4"/>
    <mergeCell ref="NOO4:NOP4"/>
    <mergeCell ref="NOQ4:NOR4"/>
    <mergeCell ref="NOS4:NOT4"/>
    <mergeCell ref="NOU4:NOV4"/>
    <mergeCell ref="NNY4:NNZ4"/>
    <mergeCell ref="NOA4:NOB4"/>
    <mergeCell ref="NOC4:NOD4"/>
    <mergeCell ref="NOE4:NOF4"/>
    <mergeCell ref="NOG4:NOH4"/>
    <mergeCell ref="NOI4:NOJ4"/>
    <mergeCell ref="NNM4:NNN4"/>
    <mergeCell ref="NNO4:NNP4"/>
    <mergeCell ref="NNQ4:NNR4"/>
    <mergeCell ref="NNS4:NNT4"/>
    <mergeCell ref="NNU4:NNV4"/>
    <mergeCell ref="NNW4:NNX4"/>
    <mergeCell ref="NNA4:NNB4"/>
    <mergeCell ref="NNC4:NND4"/>
    <mergeCell ref="NNE4:NNF4"/>
    <mergeCell ref="NNG4:NNH4"/>
    <mergeCell ref="NNI4:NNJ4"/>
    <mergeCell ref="NNK4:NNL4"/>
    <mergeCell ref="NMO4:NMP4"/>
    <mergeCell ref="NMQ4:NMR4"/>
    <mergeCell ref="NMS4:NMT4"/>
    <mergeCell ref="NMU4:NMV4"/>
    <mergeCell ref="NMW4:NMX4"/>
    <mergeCell ref="NMY4:NMZ4"/>
    <mergeCell ref="NMC4:NMD4"/>
    <mergeCell ref="NME4:NMF4"/>
    <mergeCell ref="NMG4:NMH4"/>
    <mergeCell ref="NMI4:NMJ4"/>
    <mergeCell ref="NMK4:NML4"/>
    <mergeCell ref="NMM4:NMN4"/>
    <mergeCell ref="NLQ4:NLR4"/>
    <mergeCell ref="NLS4:NLT4"/>
    <mergeCell ref="NLU4:NLV4"/>
    <mergeCell ref="NLW4:NLX4"/>
    <mergeCell ref="NLY4:NLZ4"/>
    <mergeCell ref="NMA4:NMB4"/>
    <mergeCell ref="NLE4:NLF4"/>
    <mergeCell ref="NLG4:NLH4"/>
    <mergeCell ref="NLI4:NLJ4"/>
    <mergeCell ref="NLK4:NLL4"/>
    <mergeCell ref="NLM4:NLN4"/>
    <mergeCell ref="NLO4:NLP4"/>
    <mergeCell ref="NKS4:NKT4"/>
    <mergeCell ref="NKU4:NKV4"/>
    <mergeCell ref="NKW4:NKX4"/>
    <mergeCell ref="NKY4:NKZ4"/>
    <mergeCell ref="NLA4:NLB4"/>
    <mergeCell ref="NLC4:NLD4"/>
    <mergeCell ref="NKG4:NKH4"/>
    <mergeCell ref="NKI4:NKJ4"/>
    <mergeCell ref="NKK4:NKL4"/>
    <mergeCell ref="NKM4:NKN4"/>
    <mergeCell ref="NKO4:NKP4"/>
    <mergeCell ref="NKQ4:NKR4"/>
    <mergeCell ref="NJU4:NJV4"/>
    <mergeCell ref="NJW4:NJX4"/>
    <mergeCell ref="NJY4:NJZ4"/>
    <mergeCell ref="NKA4:NKB4"/>
    <mergeCell ref="NKC4:NKD4"/>
    <mergeCell ref="NKE4:NKF4"/>
    <mergeCell ref="NJI4:NJJ4"/>
    <mergeCell ref="NJK4:NJL4"/>
    <mergeCell ref="NJM4:NJN4"/>
    <mergeCell ref="NJO4:NJP4"/>
    <mergeCell ref="NJQ4:NJR4"/>
    <mergeCell ref="NJS4:NJT4"/>
    <mergeCell ref="NIW4:NIX4"/>
    <mergeCell ref="NIY4:NIZ4"/>
    <mergeCell ref="NJA4:NJB4"/>
    <mergeCell ref="NJC4:NJD4"/>
    <mergeCell ref="NJE4:NJF4"/>
    <mergeCell ref="NJG4:NJH4"/>
    <mergeCell ref="NIK4:NIL4"/>
    <mergeCell ref="NIM4:NIN4"/>
    <mergeCell ref="NIO4:NIP4"/>
    <mergeCell ref="NIQ4:NIR4"/>
    <mergeCell ref="NIS4:NIT4"/>
    <mergeCell ref="NIU4:NIV4"/>
    <mergeCell ref="NHY4:NHZ4"/>
    <mergeCell ref="NIA4:NIB4"/>
    <mergeCell ref="NIC4:NID4"/>
    <mergeCell ref="NIE4:NIF4"/>
    <mergeCell ref="NIG4:NIH4"/>
    <mergeCell ref="NII4:NIJ4"/>
    <mergeCell ref="NHM4:NHN4"/>
    <mergeCell ref="NHO4:NHP4"/>
    <mergeCell ref="NHQ4:NHR4"/>
    <mergeCell ref="NHS4:NHT4"/>
    <mergeCell ref="NHU4:NHV4"/>
    <mergeCell ref="NHW4:NHX4"/>
    <mergeCell ref="NHA4:NHB4"/>
    <mergeCell ref="NHC4:NHD4"/>
    <mergeCell ref="NHE4:NHF4"/>
    <mergeCell ref="NHG4:NHH4"/>
    <mergeCell ref="NHI4:NHJ4"/>
    <mergeCell ref="NHK4:NHL4"/>
    <mergeCell ref="NGO4:NGP4"/>
    <mergeCell ref="NGQ4:NGR4"/>
    <mergeCell ref="NGS4:NGT4"/>
    <mergeCell ref="NGU4:NGV4"/>
    <mergeCell ref="NGW4:NGX4"/>
    <mergeCell ref="NGY4:NGZ4"/>
    <mergeCell ref="NGC4:NGD4"/>
    <mergeCell ref="NGE4:NGF4"/>
    <mergeCell ref="NGG4:NGH4"/>
    <mergeCell ref="NGI4:NGJ4"/>
    <mergeCell ref="NGK4:NGL4"/>
    <mergeCell ref="NGM4:NGN4"/>
    <mergeCell ref="NFQ4:NFR4"/>
    <mergeCell ref="NFS4:NFT4"/>
    <mergeCell ref="NFU4:NFV4"/>
    <mergeCell ref="NFW4:NFX4"/>
    <mergeCell ref="NFY4:NFZ4"/>
    <mergeCell ref="NGA4:NGB4"/>
    <mergeCell ref="NFE4:NFF4"/>
    <mergeCell ref="NFG4:NFH4"/>
    <mergeCell ref="NFI4:NFJ4"/>
    <mergeCell ref="NFK4:NFL4"/>
    <mergeCell ref="NFM4:NFN4"/>
    <mergeCell ref="NFO4:NFP4"/>
    <mergeCell ref="NES4:NET4"/>
    <mergeCell ref="NEU4:NEV4"/>
    <mergeCell ref="NEW4:NEX4"/>
    <mergeCell ref="NEY4:NEZ4"/>
    <mergeCell ref="NFA4:NFB4"/>
    <mergeCell ref="NFC4:NFD4"/>
    <mergeCell ref="NEG4:NEH4"/>
    <mergeCell ref="NEI4:NEJ4"/>
    <mergeCell ref="NEK4:NEL4"/>
    <mergeCell ref="NEM4:NEN4"/>
    <mergeCell ref="NEO4:NEP4"/>
    <mergeCell ref="NEQ4:NER4"/>
    <mergeCell ref="NDU4:NDV4"/>
    <mergeCell ref="NDW4:NDX4"/>
    <mergeCell ref="NDY4:NDZ4"/>
    <mergeCell ref="NEA4:NEB4"/>
    <mergeCell ref="NEC4:NED4"/>
    <mergeCell ref="NEE4:NEF4"/>
    <mergeCell ref="NDI4:NDJ4"/>
    <mergeCell ref="NDK4:NDL4"/>
    <mergeCell ref="NDM4:NDN4"/>
    <mergeCell ref="NDO4:NDP4"/>
    <mergeCell ref="NDQ4:NDR4"/>
    <mergeCell ref="NDS4:NDT4"/>
    <mergeCell ref="NCW4:NCX4"/>
    <mergeCell ref="NCY4:NCZ4"/>
    <mergeCell ref="NDA4:NDB4"/>
    <mergeCell ref="NDC4:NDD4"/>
    <mergeCell ref="NDE4:NDF4"/>
    <mergeCell ref="NDG4:NDH4"/>
    <mergeCell ref="NCK4:NCL4"/>
    <mergeCell ref="NCM4:NCN4"/>
    <mergeCell ref="NCO4:NCP4"/>
    <mergeCell ref="NCQ4:NCR4"/>
    <mergeCell ref="NCS4:NCT4"/>
    <mergeCell ref="NCU4:NCV4"/>
    <mergeCell ref="NBY4:NBZ4"/>
    <mergeCell ref="NCA4:NCB4"/>
    <mergeCell ref="NCC4:NCD4"/>
    <mergeCell ref="NCE4:NCF4"/>
    <mergeCell ref="NCG4:NCH4"/>
    <mergeCell ref="NCI4:NCJ4"/>
    <mergeCell ref="NBM4:NBN4"/>
    <mergeCell ref="NBO4:NBP4"/>
    <mergeCell ref="NBQ4:NBR4"/>
    <mergeCell ref="NBS4:NBT4"/>
    <mergeCell ref="NBU4:NBV4"/>
    <mergeCell ref="NBW4:NBX4"/>
    <mergeCell ref="NBA4:NBB4"/>
    <mergeCell ref="NBC4:NBD4"/>
    <mergeCell ref="NBE4:NBF4"/>
    <mergeCell ref="NBG4:NBH4"/>
    <mergeCell ref="NBI4:NBJ4"/>
    <mergeCell ref="NBK4:NBL4"/>
    <mergeCell ref="NAO4:NAP4"/>
    <mergeCell ref="NAQ4:NAR4"/>
    <mergeCell ref="NAS4:NAT4"/>
    <mergeCell ref="NAU4:NAV4"/>
    <mergeCell ref="NAW4:NAX4"/>
    <mergeCell ref="NAY4:NAZ4"/>
    <mergeCell ref="NAC4:NAD4"/>
    <mergeCell ref="NAE4:NAF4"/>
    <mergeCell ref="NAG4:NAH4"/>
    <mergeCell ref="NAI4:NAJ4"/>
    <mergeCell ref="NAK4:NAL4"/>
    <mergeCell ref="NAM4:NAN4"/>
    <mergeCell ref="MZQ4:MZR4"/>
    <mergeCell ref="MZS4:MZT4"/>
    <mergeCell ref="MZU4:MZV4"/>
    <mergeCell ref="MZW4:MZX4"/>
    <mergeCell ref="MZY4:MZZ4"/>
    <mergeCell ref="NAA4:NAB4"/>
    <mergeCell ref="MZE4:MZF4"/>
    <mergeCell ref="MZG4:MZH4"/>
    <mergeCell ref="MZI4:MZJ4"/>
    <mergeCell ref="MZK4:MZL4"/>
    <mergeCell ref="MZM4:MZN4"/>
    <mergeCell ref="MZO4:MZP4"/>
    <mergeCell ref="MYS4:MYT4"/>
    <mergeCell ref="MYU4:MYV4"/>
    <mergeCell ref="MYW4:MYX4"/>
    <mergeCell ref="MYY4:MYZ4"/>
    <mergeCell ref="MZA4:MZB4"/>
    <mergeCell ref="MZC4:MZD4"/>
    <mergeCell ref="MYG4:MYH4"/>
    <mergeCell ref="MYI4:MYJ4"/>
    <mergeCell ref="MYK4:MYL4"/>
    <mergeCell ref="MYM4:MYN4"/>
    <mergeCell ref="MYO4:MYP4"/>
    <mergeCell ref="MYQ4:MYR4"/>
    <mergeCell ref="MXU4:MXV4"/>
    <mergeCell ref="MXW4:MXX4"/>
    <mergeCell ref="MXY4:MXZ4"/>
    <mergeCell ref="MYA4:MYB4"/>
    <mergeCell ref="MYC4:MYD4"/>
    <mergeCell ref="MYE4:MYF4"/>
    <mergeCell ref="MXI4:MXJ4"/>
    <mergeCell ref="MXK4:MXL4"/>
    <mergeCell ref="MXM4:MXN4"/>
    <mergeCell ref="MXO4:MXP4"/>
    <mergeCell ref="MXQ4:MXR4"/>
    <mergeCell ref="MXS4:MXT4"/>
    <mergeCell ref="MWW4:MWX4"/>
    <mergeCell ref="MWY4:MWZ4"/>
    <mergeCell ref="MXA4:MXB4"/>
    <mergeCell ref="MXC4:MXD4"/>
    <mergeCell ref="MXE4:MXF4"/>
    <mergeCell ref="MXG4:MXH4"/>
    <mergeCell ref="MWK4:MWL4"/>
    <mergeCell ref="MWM4:MWN4"/>
    <mergeCell ref="MWO4:MWP4"/>
    <mergeCell ref="MWQ4:MWR4"/>
    <mergeCell ref="MWS4:MWT4"/>
    <mergeCell ref="MWU4:MWV4"/>
    <mergeCell ref="MVY4:MVZ4"/>
    <mergeCell ref="MWA4:MWB4"/>
    <mergeCell ref="MWC4:MWD4"/>
    <mergeCell ref="MWE4:MWF4"/>
    <mergeCell ref="MWG4:MWH4"/>
    <mergeCell ref="MWI4:MWJ4"/>
    <mergeCell ref="MVM4:MVN4"/>
    <mergeCell ref="MVO4:MVP4"/>
    <mergeCell ref="MVQ4:MVR4"/>
    <mergeCell ref="MVS4:MVT4"/>
    <mergeCell ref="MVU4:MVV4"/>
    <mergeCell ref="MVW4:MVX4"/>
    <mergeCell ref="MVA4:MVB4"/>
    <mergeCell ref="MVC4:MVD4"/>
    <mergeCell ref="MVE4:MVF4"/>
    <mergeCell ref="MVG4:MVH4"/>
    <mergeCell ref="MVI4:MVJ4"/>
    <mergeCell ref="MVK4:MVL4"/>
    <mergeCell ref="MUO4:MUP4"/>
    <mergeCell ref="MUQ4:MUR4"/>
    <mergeCell ref="MUS4:MUT4"/>
    <mergeCell ref="MUU4:MUV4"/>
    <mergeCell ref="MUW4:MUX4"/>
    <mergeCell ref="MUY4:MUZ4"/>
    <mergeCell ref="MUC4:MUD4"/>
    <mergeCell ref="MUE4:MUF4"/>
    <mergeCell ref="MUG4:MUH4"/>
    <mergeCell ref="MUI4:MUJ4"/>
    <mergeCell ref="MUK4:MUL4"/>
    <mergeCell ref="MUM4:MUN4"/>
    <mergeCell ref="MTQ4:MTR4"/>
    <mergeCell ref="MTS4:MTT4"/>
    <mergeCell ref="MTU4:MTV4"/>
    <mergeCell ref="MTW4:MTX4"/>
    <mergeCell ref="MTY4:MTZ4"/>
    <mergeCell ref="MUA4:MUB4"/>
    <mergeCell ref="MTE4:MTF4"/>
    <mergeCell ref="MTG4:MTH4"/>
    <mergeCell ref="MTI4:MTJ4"/>
    <mergeCell ref="MTK4:MTL4"/>
    <mergeCell ref="MTM4:MTN4"/>
    <mergeCell ref="MTO4:MTP4"/>
    <mergeCell ref="MSS4:MST4"/>
    <mergeCell ref="MSU4:MSV4"/>
    <mergeCell ref="MSW4:MSX4"/>
    <mergeCell ref="MSY4:MSZ4"/>
    <mergeCell ref="MTA4:MTB4"/>
    <mergeCell ref="MTC4:MTD4"/>
    <mergeCell ref="MSG4:MSH4"/>
    <mergeCell ref="MSI4:MSJ4"/>
    <mergeCell ref="MSK4:MSL4"/>
    <mergeCell ref="MSM4:MSN4"/>
    <mergeCell ref="MSO4:MSP4"/>
    <mergeCell ref="MSQ4:MSR4"/>
    <mergeCell ref="MRU4:MRV4"/>
    <mergeCell ref="MRW4:MRX4"/>
    <mergeCell ref="MRY4:MRZ4"/>
    <mergeCell ref="MSA4:MSB4"/>
    <mergeCell ref="MSC4:MSD4"/>
    <mergeCell ref="MSE4:MSF4"/>
    <mergeCell ref="MRI4:MRJ4"/>
    <mergeCell ref="MRK4:MRL4"/>
    <mergeCell ref="MRM4:MRN4"/>
    <mergeCell ref="MRO4:MRP4"/>
    <mergeCell ref="MRQ4:MRR4"/>
    <mergeCell ref="MRS4:MRT4"/>
    <mergeCell ref="MQW4:MQX4"/>
    <mergeCell ref="MQY4:MQZ4"/>
    <mergeCell ref="MRA4:MRB4"/>
    <mergeCell ref="MRC4:MRD4"/>
    <mergeCell ref="MRE4:MRF4"/>
    <mergeCell ref="MRG4:MRH4"/>
    <mergeCell ref="MQK4:MQL4"/>
    <mergeCell ref="MQM4:MQN4"/>
    <mergeCell ref="MQO4:MQP4"/>
    <mergeCell ref="MQQ4:MQR4"/>
    <mergeCell ref="MQS4:MQT4"/>
    <mergeCell ref="MQU4:MQV4"/>
    <mergeCell ref="MPY4:MPZ4"/>
    <mergeCell ref="MQA4:MQB4"/>
    <mergeCell ref="MQC4:MQD4"/>
    <mergeCell ref="MQE4:MQF4"/>
    <mergeCell ref="MQG4:MQH4"/>
    <mergeCell ref="MQI4:MQJ4"/>
    <mergeCell ref="MPM4:MPN4"/>
    <mergeCell ref="MPO4:MPP4"/>
    <mergeCell ref="MPQ4:MPR4"/>
    <mergeCell ref="MPS4:MPT4"/>
    <mergeCell ref="MPU4:MPV4"/>
    <mergeCell ref="MPW4:MPX4"/>
    <mergeCell ref="MPA4:MPB4"/>
    <mergeCell ref="MPC4:MPD4"/>
    <mergeCell ref="MPE4:MPF4"/>
    <mergeCell ref="MPG4:MPH4"/>
    <mergeCell ref="MPI4:MPJ4"/>
    <mergeCell ref="MPK4:MPL4"/>
    <mergeCell ref="MOO4:MOP4"/>
    <mergeCell ref="MOQ4:MOR4"/>
    <mergeCell ref="MOS4:MOT4"/>
    <mergeCell ref="MOU4:MOV4"/>
    <mergeCell ref="MOW4:MOX4"/>
    <mergeCell ref="MOY4:MOZ4"/>
    <mergeCell ref="MOC4:MOD4"/>
    <mergeCell ref="MOE4:MOF4"/>
    <mergeCell ref="MOG4:MOH4"/>
    <mergeCell ref="MOI4:MOJ4"/>
    <mergeCell ref="MOK4:MOL4"/>
    <mergeCell ref="MOM4:MON4"/>
    <mergeCell ref="MNQ4:MNR4"/>
    <mergeCell ref="MNS4:MNT4"/>
    <mergeCell ref="MNU4:MNV4"/>
    <mergeCell ref="MNW4:MNX4"/>
    <mergeCell ref="MNY4:MNZ4"/>
    <mergeCell ref="MOA4:MOB4"/>
    <mergeCell ref="MNE4:MNF4"/>
    <mergeCell ref="MNG4:MNH4"/>
    <mergeCell ref="MNI4:MNJ4"/>
    <mergeCell ref="MNK4:MNL4"/>
    <mergeCell ref="MNM4:MNN4"/>
    <mergeCell ref="MNO4:MNP4"/>
    <mergeCell ref="MMS4:MMT4"/>
    <mergeCell ref="MMU4:MMV4"/>
    <mergeCell ref="MMW4:MMX4"/>
    <mergeCell ref="MMY4:MMZ4"/>
    <mergeCell ref="MNA4:MNB4"/>
    <mergeCell ref="MNC4:MND4"/>
    <mergeCell ref="MMG4:MMH4"/>
    <mergeCell ref="MMI4:MMJ4"/>
    <mergeCell ref="MMK4:MML4"/>
    <mergeCell ref="MMM4:MMN4"/>
    <mergeCell ref="MMO4:MMP4"/>
    <mergeCell ref="MMQ4:MMR4"/>
    <mergeCell ref="MLU4:MLV4"/>
    <mergeCell ref="MLW4:MLX4"/>
    <mergeCell ref="MLY4:MLZ4"/>
    <mergeCell ref="MMA4:MMB4"/>
    <mergeCell ref="MMC4:MMD4"/>
    <mergeCell ref="MME4:MMF4"/>
    <mergeCell ref="MLI4:MLJ4"/>
    <mergeCell ref="MLK4:MLL4"/>
    <mergeCell ref="MLM4:MLN4"/>
    <mergeCell ref="MLO4:MLP4"/>
    <mergeCell ref="MLQ4:MLR4"/>
    <mergeCell ref="MLS4:MLT4"/>
    <mergeCell ref="MKW4:MKX4"/>
    <mergeCell ref="MKY4:MKZ4"/>
    <mergeCell ref="MLA4:MLB4"/>
    <mergeCell ref="MLC4:MLD4"/>
    <mergeCell ref="MLE4:MLF4"/>
    <mergeCell ref="MLG4:MLH4"/>
    <mergeCell ref="MKK4:MKL4"/>
    <mergeCell ref="MKM4:MKN4"/>
    <mergeCell ref="MKO4:MKP4"/>
    <mergeCell ref="MKQ4:MKR4"/>
    <mergeCell ref="MKS4:MKT4"/>
    <mergeCell ref="MKU4:MKV4"/>
    <mergeCell ref="MJY4:MJZ4"/>
    <mergeCell ref="MKA4:MKB4"/>
    <mergeCell ref="MKC4:MKD4"/>
    <mergeCell ref="MKE4:MKF4"/>
    <mergeCell ref="MKG4:MKH4"/>
    <mergeCell ref="MKI4:MKJ4"/>
    <mergeCell ref="MJM4:MJN4"/>
    <mergeCell ref="MJO4:MJP4"/>
    <mergeCell ref="MJQ4:MJR4"/>
    <mergeCell ref="MJS4:MJT4"/>
    <mergeCell ref="MJU4:MJV4"/>
    <mergeCell ref="MJW4:MJX4"/>
    <mergeCell ref="MJA4:MJB4"/>
    <mergeCell ref="MJC4:MJD4"/>
    <mergeCell ref="MJE4:MJF4"/>
    <mergeCell ref="MJG4:MJH4"/>
    <mergeCell ref="MJI4:MJJ4"/>
    <mergeCell ref="MJK4:MJL4"/>
    <mergeCell ref="MIO4:MIP4"/>
    <mergeCell ref="MIQ4:MIR4"/>
    <mergeCell ref="MIS4:MIT4"/>
    <mergeCell ref="MIU4:MIV4"/>
    <mergeCell ref="MIW4:MIX4"/>
    <mergeCell ref="MIY4:MIZ4"/>
    <mergeCell ref="MIC4:MID4"/>
    <mergeCell ref="MIE4:MIF4"/>
    <mergeCell ref="MIG4:MIH4"/>
    <mergeCell ref="MII4:MIJ4"/>
    <mergeCell ref="MIK4:MIL4"/>
    <mergeCell ref="MIM4:MIN4"/>
    <mergeCell ref="MHQ4:MHR4"/>
    <mergeCell ref="MHS4:MHT4"/>
    <mergeCell ref="MHU4:MHV4"/>
    <mergeCell ref="MHW4:MHX4"/>
    <mergeCell ref="MHY4:MHZ4"/>
    <mergeCell ref="MIA4:MIB4"/>
    <mergeCell ref="MHE4:MHF4"/>
    <mergeCell ref="MHG4:MHH4"/>
    <mergeCell ref="MHI4:MHJ4"/>
    <mergeCell ref="MHK4:MHL4"/>
    <mergeCell ref="MHM4:MHN4"/>
    <mergeCell ref="MHO4:MHP4"/>
    <mergeCell ref="MGS4:MGT4"/>
    <mergeCell ref="MGU4:MGV4"/>
    <mergeCell ref="MGW4:MGX4"/>
    <mergeCell ref="MGY4:MGZ4"/>
    <mergeCell ref="MHA4:MHB4"/>
    <mergeCell ref="MHC4:MHD4"/>
    <mergeCell ref="MGG4:MGH4"/>
    <mergeCell ref="MGI4:MGJ4"/>
    <mergeCell ref="MGK4:MGL4"/>
    <mergeCell ref="MGM4:MGN4"/>
    <mergeCell ref="MGO4:MGP4"/>
    <mergeCell ref="MGQ4:MGR4"/>
    <mergeCell ref="MFU4:MFV4"/>
    <mergeCell ref="MFW4:MFX4"/>
    <mergeCell ref="MFY4:MFZ4"/>
    <mergeCell ref="MGA4:MGB4"/>
    <mergeCell ref="MGC4:MGD4"/>
    <mergeCell ref="MGE4:MGF4"/>
    <mergeCell ref="MFI4:MFJ4"/>
    <mergeCell ref="MFK4:MFL4"/>
    <mergeCell ref="MFM4:MFN4"/>
    <mergeCell ref="MFO4:MFP4"/>
    <mergeCell ref="MFQ4:MFR4"/>
    <mergeCell ref="MFS4:MFT4"/>
    <mergeCell ref="MEW4:MEX4"/>
    <mergeCell ref="MEY4:MEZ4"/>
    <mergeCell ref="MFA4:MFB4"/>
    <mergeCell ref="MFC4:MFD4"/>
    <mergeCell ref="MFE4:MFF4"/>
    <mergeCell ref="MFG4:MFH4"/>
    <mergeCell ref="MEK4:MEL4"/>
    <mergeCell ref="MEM4:MEN4"/>
    <mergeCell ref="MEO4:MEP4"/>
    <mergeCell ref="MEQ4:MER4"/>
    <mergeCell ref="MES4:MET4"/>
    <mergeCell ref="MEU4:MEV4"/>
    <mergeCell ref="MDY4:MDZ4"/>
    <mergeCell ref="MEA4:MEB4"/>
    <mergeCell ref="MEC4:MED4"/>
    <mergeCell ref="MEE4:MEF4"/>
    <mergeCell ref="MEG4:MEH4"/>
    <mergeCell ref="MEI4:MEJ4"/>
    <mergeCell ref="MDM4:MDN4"/>
    <mergeCell ref="MDO4:MDP4"/>
    <mergeCell ref="MDQ4:MDR4"/>
    <mergeCell ref="MDS4:MDT4"/>
    <mergeCell ref="MDU4:MDV4"/>
    <mergeCell ref="MDW4:MDX4"/>
    <mergeCell ref="MDA4:MDB4"/>
    <mergeCell ref="MDC4:MDD4"/>
    <mergeCell ref="MDE4:MDF4"/>
    <mergeCell ref="MDG4:MDH4"/>
    <mergeCell ref="MDI4:MDJ4"/>
    <mergeCell ref="MDK4:MDL4"/>
    <mergeCell ref="MCO4:MCP4"/>
    <mergeCell ref="MCQ4:MCR4"/>
    <mergeCell ref="MCS4:MCT4"/>
    <mergeCell ref="MCU4:MCV4"/>
    <mergeCell ref="MCW4:MCX4"/>
    <mergeCell ref="MCY4:MCZ4"/>
    <mergeCell ref="MCC4:MCD4"/>
    <mergeCell ref="MCE4:MCF4"/>
    <mergeCell ref="MCG4:MCH4"/>
    <mergeCell ref="MCI4:MCJ4"/>
    <mergeCell ref="MCK4:MCL4"/>
    <mergeCell ref="MCM4:MCN4"/>
    <mergeCell ref="MBQ4:MBR4"/>
    <mergeCell ref="MBS4:MBT4"/>
    <mergeCell ref="MBU4:MBV4"/>
    <mergeCell ref="MBW4:MBX4"/>
    <mergeCell ref="MBY4:MBZ4"/>
    <mergeCell ref="MCA4:MCB4"/>
    <mergeCell ref="MBE4:MBF4"/>
    <mergeCell ref="MBG4:MBH4"/>
    <mergeCell ref="MBI4:MBJ4"/>
    <mergeCell ref="MBK4:MBL4"/>
    <mergeCell ref="MBM4:MBN4"/>
    <mergeCell ref="MBO4:MBP4"/>
    <mergeCell ref="MAS4:MAT4"/>
    <mergeCell ref="MAU4:MAV4"/>
    <mergeCell ref="MAW4:MAX4"/>
    <mergeCell ref="MAY4:MAZ4"/>
    <mergeCell ref="MBA4:MBB4"/>
    <mergeCell ref="MBC4:MBD4"/>
    <mergeCell ref="MAG4:MAH4"/>
    <mergeCell ref="MAI4:MAJ4"/>
    <mergeCell ref="MAK4:MAL4"/>
    <mergeCell ref="MAM4:MAN4"/>
    <mergeCell ref="MAO4:MAP4"/>
    <mergeCell ref="MAQ4:MAR4"/>
    <mergeCell ref="LZU4:LZV4"/>
    <mergeCell ref="LZW4:LZX4"/>
    <mergeCell ref="LZY4:LZZ4"/>
    <mergeCell ref="MAA4:MAB4"/>
    <mergeCell ref="MAC4:MAD4"/>
    <mergeCell ref="MAE4:MAF4"/>
    <mergeCell ref="LZI4:LZJ4"/>
    <mergeCell ref="LZK4:LZL4"/>
    <mergeCell ref="LZM4:LZN4"/>
    <mergeCell ref="LZO4:LZP4"/>
    <mergeCell ref="LZQ4:LZR4"/>
    <mergeCell ref="LZS4:LZT4"/>
    <mergeCell ref="LYW4:LYX4"/>
    <mergeCell ref="LYY4:LYZ4"/>
    <mergeCell ref="LZA4:LZB4"/>
    <mergeCell ref="LZC4:LZD4"/>
    <mergeCell ref="LZE4:LZF4"/>
    <mergeCell ref="LZG4:LZH4"/>
    <mergeCell ref="LYK4:LYL4"/>
    <mergeCell ref="LYM4:LYN4"/>
    <mergeCell ref="LYO4:LYP4"/>
    <mergeCell ref="LYQ4:LYR4"/>
    <mergeCell ref="LYS4:LYT4"/>
    <mergeCell ref="LYU4:LYV4"/>
    <mergeCell ref="LXY4:LXZ4"/>
    <mergeCell ref="LYA4:LYB4"/>
    <mergeCell ref="LYC4:LYD4"/>
    <mergeCell ref="LYE4:LYF4"/>
    <mergeCell ref="LYG4:LYH4"/>
    <mergeCell ref="LYI4:LYJ4"/>
    <mergeCell ref="LXM4:LXN4"/>
    <mergeCell ref="LXO4:LXP4"/>
    <mergeCell ref="LXQ4:LXR4"/>
    <mergeCell ref="LXS4:LXT4"/>
    <mergeCell ref="LXU4:LXV4"/>
    <mergeCell ref="LXW4:LXX4"/>
    <mergeCell ref="LXA4:LXB4"/>
    <mergeCell ref="LXC4:LXD4"/>
    <mergeCell ref="LXE4:LXF4"/>
    <mergeCell ref="LXG4:LXH4"/>
    <mergeCell ref="LXI4:LXJ4"/>
    <mergeCell ref="LXK4:LXL4"/>
    <mergeCell ref="LWO4:LWP4"/>
    <mergeCell ref="LWQ4:LWR4"/>
    <mergeCell ref="LWS4:LWT4"/>
    <mergeCell ref="LWU4:LWV4"/>
    <mergeCell ref="LWW4:LWX4"/>
    <mergeCell ref="LWY4:LWZ4"/>
    <mergeCell ref="LWC4:LWD4"/>
    <mergeCell ref="LWE4:LWF4"/>
    <mergeCell ref="LWG4:LWH4"/>
    <mergeCell ref="LWI4:LWJ4"/>
    <mergeCell ref="LWK4:LWL4"/>
    <mergeCell ref="LWM4:LWN4"/>
    <mergeCell ref="LVQ4:LVR4"/>
    <mergeCell ref="LVS4:LVT4"/>
    <mergeCell ref="LVU4:LVV4"/>
    <mergeCell ref="LVW4:LVX4"/>
    <mergeCell ref="LVY4:LVZ4"/>
    <mergeCell ref="LWA4:LWB4"/>
    <mergeCell ref="LVE4:LVF4"/>
    <mergeCell ref="LVG4:LVH4"/>
    <mergeCell ref="LVI4:LVJ4"/>
    <mergeCell ref="LVK4:LVL4"/>
    <mergeCell ref="LVM4:LVN4"/>
    <mergeCell ref="LVO4:LVP4"/>
    <mergeCell ref="LUS4:LUT4"/>
    <mergeCell ref="LUU4:LUV4"/>
    <mergeCell ref="LUW4:LUX4"/>
    <mergeCell ref="LUY4:LUZ4"/>
    <mergeCell ref="LVA4:LVB4"/>
    <mergeCell ref="LVC4:LVD4"/>
    <mergeCell ref="LUG4:LUH4"/>
    <mergeCell ref="LUI4:LUJ4"/>
    <mergeCell ref="LUK4:LUL4"/>
    <mergeCell ref="LUM4:LUN4"/>
    <mergeCell ref="LUO4:LUP4"/>
    <mergeCell ref="LUQ4:LUR4"/>
    <mergeCell ref="LTU4:LTV4"/>
    <mergeCell ref="LTW4:LTX4"/>
    <mergeCell ref="LTY4:LTZ4"/>
    <mergeCell ref="LUA4:LUB4"/>
    <mergeCell ref="LUC4:LUD4"/>
    <mergeCell ref="LUE4:LUF4"/>
    <mergeCell ref="LTI4:LTJ4"/>
    <mergeCell ref="LTK4:LTL4"/>
    <mergeCell ref="LTM4:LTN4"/>
    <mergeCell ref="LTO4:LTP4"/>
    <mergeCell ref="LTQ4:LTR4"/>
    <mergeCell ref="LTS4:LTT4"/>
    <mergeCell ref="LSW4:LSX4"/>
    <mergeCell ref="LSY4:LSZ4"/>
    <mergeCell ref="LTA4:LTB4"/>
    <mergeCell ref="LTC4:LTD4"/>
    <mergeCell ref="LTE4:LTF4"/>
    <mergeCell ref="LTG4:LTH4"/>
    <mergeCell ref="LSK4:LSL4"/>
    <mergeCell ref="LSM4:LSN4"/>
    <mergeCell ref="LSO4:LSP4"/>
    <mergeCell ref="LSQ4:LSR4"/>
    <mergeCell ref="LSS4:LST4"/>
    <mergeCell ref="LSU4:LSV4"/>
    <mergeCell ref="LRY4:LRZ4"/>
    <mergeCell ref="LSA4:LSB4"/>
    <mergeCell ref="LSC4:LSD4"/>
    <mergeCell ref="LSE4:LSF4"/>
    <mergeCell ref="LSG4:LSH4"/>
    <mergeCell ref="LSI4:LSJ4"/>
    <mergeCell ref="LRM4:LRN4"/>
    <mergeCell ref="LRO4:LRP4"/>
    <mergeCell ref="LRQ4:LRR4"/>
    <mergeCell ref="LRS4:LRT4"/>
    <mergeCell ref="LRU4:LRV4"/>
    <mergeCell ref="LRW4:LRX4"/>
    <mergeCell ref="LRA4:LRB4"/>
    <mergeCell ref="LRC4:LRD4"/>
    <mergeCell ref="LRE4:LRF4"/>
    <mergeCell ref="LRG4:LRH4"/>
    <mergeCell ref="LRI4:LRJ4"/>
    <mergeCell ref="LRK4:LRL4"/>
    <mergeCell ref="LQO4:LQP4"/>
    <mergeCell ref="LQQ4:LQR4"/>
    <mergeCell ref="LQS4:LQT4"/>
    <mergeCell ref="LQU4:LQV4"/>
    <mergeCell ref="LQW4:LQX4"/>
    <mergeCell ref="LQY4:LQZ4"/>
    <mergeCell ref="LQC4:LQD4"/>
    <mergeCell ref="LQE4:LQF4"/>
    <mergeCell ref="LQG4:LQH4"/>
    <mergeCell ref="LQI4:LQJ4"/>
    <mergeCell ref="LQK4:LQL4"/>
    <mergeCell ref="LQM4:LQN4"/>
    <mergeCell ref="LPQ4:LPR4"/>
    <mergeCell ref="LPS4:LPT4"/>
    <mergeCell ref="LPU4:LPV4"/>
    <mergeCell ref="LPW4:LPX4"/>
    <mergeCell ref="LPY4:LPZ4"/>
    <mergeCell ref="LQA4:LQB4"/>
    <mergeCell ref="LPE4:LPF4"/>
    <mergeCell ref="LPG4:LPH4"/>
    <mergeCell ref="LPI4:LPJ4"/>
    <mergeCell ref="LPK4:LPL4"/>
    <mergeCell ref="LPM4:LPN4"/>
    <mergeCell ref="LPO4:LPP4"/>
    <mergeCell ref="LOS4:LOT4"/>
    <mergeCell ref="LOU4:LOV4"/>
    <mergeCell ref="LOW4:LOX4"/>
    <mergeCell ref="LOY4:LOZ4"/>
    <mergeCell ref="LPA4:LPB4"/>
    <mergeCell ref="LPC4:LPD4"/>
    <mergeCell ref="LOG4:LOH4"/>
    <mergeCell ref="LOI4:LOJ4"/>
    <mergeCell ref="LOK4:LOL4"/>
    <mergeCell ref="LOM4:LON4"/>
    <mergeCell ref="LOO4:LOP4"/>
    <mergeCell ref="LOQ4:LOR4"/>
    <mergeCell ref="LNU4:LNV4"/>
    <mergeCell ref="LNW4:LNX4"/>
    <mergeCell ref="LNY4:LNZ4"/>
    <mergeCell ref="LOA4:LOB4"/>
    <mergeCell ref="LOC4:LOD4"/>
    <mergeCell ref="LOE4:LOF4"/>
    <mergeCell ref="LNI4:LNJ4"/>
    <mergeCell ref="LNK4:LNL4"/>
    <mergeCell ref="LNM4:LNN4"/>
    <mergeCell ref="LNO4:LNP4"/>
    <mergeCell ref="LNQ4:LNR4"/>
    <mergeCell ref="LNS4:LNT4"/>
    <mergeCell ref="LMW4:LMX4"/>
    <mergeCell ref="LMY4:LMZ4"/>
    <mergeCell ref="LNA4:LNB4"/>
    <mergeCell ref="LNC4:LND4"/>
    <mergeCell ref="LNE4:LNF4"/>
    <mergeCell ref="LNG4:LNH4"/>
    <mergeCell ref="LMK4:LML4"/>
    <mergeCell ref="LMM4:LMN4"/>
    <mergeCell ref="LMO4:LMP4"/>
    <mergeCell ref="LMQ4:LMR4"/>
    <mergeCell ref="LMS4:LMT4"/>
    <mergeCell ref="LMU4:LMV4"/>
    <mergeCell ref="LLY4:LLZ4"/>
    <mergeCell ref="LMA4:LMB4"/>
    <mergeCell ref="LMC4:LMD4"/>
    <mergeCell ref="LME4:LMF4"/>
    <mergeCell ref="LMG4:LMH4"/>
    <mergeCell ref="LMI4:LMJ4"/>
    <mergeCell ref="LLM4:LLN4"/>
    <mergeCell ref="LLO4:LLP4"/>
    <mergeCell ref="LLQ4:LLR4"/>
    <mergeCell ref="LLS4:LLT4"/>
    <mergeCell ref="LLU4:LLV4"/>
    <mergeCell ref="LLW4:LLX4"/>
    <mergeCell ref="LLA4:LLB4"/>
    <mergeCell ref="LLC4:LLD4"/>
    <mergeCell ref="LLE4:LLF4"/>
    <mergeCell ref="LLG4:LLH4"/>
    <mergeCell ref="LLI4:LLJ4"/>
    <mergeCell ref="LLK4:LLL4"/>
    <mergeCell ref="LKO4:LKP4"/>
    <mergeCell ref="LKQ4:LKR4"/>
    <mergeCell ref="LKS4:LKT4"/>
    <mergeCell ref="LKU4:LKV4"/>
    <mergeCell ref="LKW4:LKX4"/>
    <mergeCell ref="LKY4:LKZ4"/>
    <mergeCell ref="LKC4:LKD4"/>
    <mergeCell ref="LKE4:LKF4"/>
    <mergeCell ref="LKG4:LKH4"/>
    <mergeCell ref="LKI4:LKJ4"/>
    <mergeCell ref="LKK4:LKL4"/>
    <mergeCell ref="LKM4:LKN4"/>
    <mergeCell ref="LJQ4:LJR4"/>
    <mergeCell ref="LJS4:LJT4"/>
    <mergeCell ref="LJU4:LJV4"/>
    <mergeCell ref="LJW4:LJX4"/>
    <mergeCell ref="LJY4:LJZ4"/>
    <mergeCell ref="LKA4:LKB4"/>
    <mergeCell ref="LJE4:LJF4"/>
    <mergeCell ref="LJG4:LJH4"/>
    <mergeCell ref="LJI4:LJJ4"/>
    <mergeCell ref="LJK4:LJL4"/>
    <mergeCell ref="LJM4:LJN4"/>
    <mergeCell ref="LJO4:LJP4"/>
    <mergeCell ref="LIS4:LIT4"/>
    <mergeCell ref="LIU4:LIV4"/>
    <mergeCell ref="LIW4:LIX4"/>
    <mergeCell ref="LIY4:LIZ4"/>
    <mergeCell ref="LJA4:LJB4"/>
    <mergeCell ref="LJC4:LJD4"/>
    <mergeCell ref="LIG4:LIH4"/>
    <mergeCell ref="LII4:LIJ4"/>
    <mergeCell ref="LIK4:LIL4"/>
    <mergeCell ref="LIM4:LIN4"/>
    <mergeCell ref="LIO4:LIP4"/>
    <mergeCell ref="LIQ4:LIR4"/>
    <mergeCell ref="LHU4:LHV4"/>
    <mergeCell ref="LHW4:LHX4"/>
    <mergeCell ref="LHY4:LHZ4"/>
    <mergeCell ref="LIA4:LIB4"/>
    <mergeCell ref="LIC4:LID4"/>
    <mergeCell ref="LIE4:LIF4"/>
    <mergeCell ref="LHI4:LHJ4"/>
    <mergeCell ref="LHK4:LHL4"/>
    <mergeCell ref="LHM4:LHN4"/>
    <mergeCell ref="LHO4:LHP4"/>
    <mergeCell ref="LHQ4:LHR4"/>
    <mergeCell ref="LHS4:LHT4"/>
    <mergeCell ref="LGW4:LGX4"/>
    <mergeCell ref="LGY4:LGZ4"/>
    <mergeCell ref="LHA4:LHB4"/>
    <mergeCell ref="LHC4:LHD4"/>
    <mergeCell ref="LHE4:LHF4"/>
    <mergeCell ref="LHG4:LHH4"/>
    <mergeCell ref="LGK4:LGL4"/>
    <mergeCell ref="LGM4:LGN4"/>
    <mergeCell ref="LGO4:LGP4"/>
    <mergeCell ref="LGQ4:LGR4"/>
    <mergeCell ref="LGS4:LGT4"/>
    <mergeCell ref="LGU4:LGV4"/>
    <mergeCell ref="LFY4:LFZ4"/>
    <mergeCell ref="LGA4:LGB4"/>
    <mergeCell ref="LGC4:LGD4"/>
    <mergeCell ref="LGE4:LGF4"/>
    <mergeCell ref="LGG4:LGH4"/>
    <mergeCell ref="LGI4:LGJ4"/>
    <mergeCell ref="LFM4:LFN4"/>
    <mergeCell ref="LFO4:LFP4"/>
    <mergeCell ref="LFQ4:LFR4"/>
    <mergeCell ref="LFS4:LFT4"/>
    <mergeCell ref="LFU4:LFV4"/>
    <mergeCell ref="LFW4:LFX4"/>
    <mergeCell ref="LFA4:LFB4"/>
    <mergeCell ref="LFC4:LFD4"/>
    <mergeCell ref="LFE4:LFF4"/>
    <mergeCell ref="LFG4:LFH4"/>
    <mergeCell ref="LFI4:LFJ4"/>
    <mergeCell ref="LFK4:LFL4"/>
    <mergeCell ref="LEO4:LEP4"/>
    <mergeCell ref="LEQ4:LER4"/>
    <mergeCell ref="LES4:LET4"/>
    <mergeCell ref="LEU4:LEV4"/>
    <mergeCell ref="LEW4:LEX4"/>
    <mergeCell ref="LEY4:LEZ4"/>
    <mergeCell ref="LEC4:LED4"/>
    <mergeCell ref="LEE4:LEF4"/>
    <mergeCell ref="LEG4:LEH4"/>
    <mergeCell ref="LEI4:LEJ4"/>
    <mergeCell ref="LEK4:LEL4"/>
    <mergeCell ref="LEM4:LEN4"/>
    <mergeCell ref="LDQ4:LDR4"/>
    <mergeCell ref="LDS4:LDT4"/>
    <mergeCell ref="LDU4:LDV4"/>
    <mergeCell ref="LDW4:LDX4"/>
    <mergeCell ref="LDY4:LDZ4"/>
    <mergeCell ref="LEA4:LEB4"/>
    <mergeCell ref="LDE4:LDF4"/>
    <mergeCell ref="LDG4:LDH4"/>
    <mergeCell ref="LDI4:LDJ4"/>
    <mergeCell ref="LDK4:LDL4"/>
    <mergeCell ref="LDM4:LDN4"/>
    <mergeCell ref="LDO4:LDP4"/>
    <mergeCell ref="LCS4:LCT4"/>
    <mergeCell ref="LCU4:LCV4"/>
    <mergeCell ref="LCW4:LCX4"/>
    <mergeCell ref="LCY4:LCZ4"/>
    <mergeCell ref="LDA4:LDB4"/>
    <mergeCell ref="LDC4:LDD4"/>
    <mergeCell ref="LCG4:LCH4"/>
    <mergeCell ref="LCI4:LCJ4"/>
    <mergeCell ref="LCK4:LCL4"/>
    <mergeCell ref="LCM4:LCN4"/>
    <mergeCell ref="LCO4:LCP4"/>
    <mergeCell ref="LCQ4:LCR4"/>
    <mergeCell ref="LBU4:LBV4"/>
    <mergeCell ref="LBW4:LBX4"/>
    <mergeCell ref="LBY4:LBZ4"/>
    <mergeCell ref="LCA4:LCB4"/>
    <mergeCell ref="LCC4:LCD4"/>
    <mergeCell ref="LCE4:LCF4"/>
    <mergeCell ref="LBI4:LBJ4"/>
    <mergeCell ref="LBK4:LBL4"/>
    <mergeCell ref="LBM4:LBN4"/>
    <mergeCell ref="LBO4:LBP4"/>
    <mergeCell ref="LBQ4:LBR4"/>
    <mergeCell ref="LBS4:LBT4"/>
    <mergeCell ref="LAW4:LAX4"/>
    <mergeCell ref="LAY4:LAZ4"/>
    <mergeCell ref="LBA4:LBB4"/>
    <mergeCell ref="LBC4:LBD4"/>
    <mergeCell ref="LBE4:LBF4"/>
    <mergeCell ref="LBG4:LBH4"/>
    <mergeCell ref="LAK4:LAL4"/>
    <mergeCell ref="LAM4:LAN4"/>
    <mergeCell ref="LAO4:LAP4"/>
    <mergeCell ref="LAQ4:LAR4"/>
    <mergeCell ref="LAS4:LAT4"/>
    <mergeCell ref="LAU4:LAV4"/>
    <mergeCell ref="KZY4:KZZ4"/>
    <mergeCell ref="LAA4:LAB4"/>
    <mergeCell ref="LAC4:LAD4"/>
    <mergeCell ref="LAE4:LAF4"/>
    <mergeCell ref="LAG4:LAH4"/>
    <mergeCell ref="LAI4:LAJ4"/>
    <mergeCell ref="KZM4:KZN4"/>
    <mergeCell ref="KZO4:KZP4"/>
    <mergeCell ref="KZQ4:KZR4"/>
    <mergeCell ref="KZS4:KZT4"/>
    <mergeCell ref="KZU4:KZV4"/>
    <mergeCell ref="KZW4:KZX4"/>
    <mergeCell ref="KZA4:KZB4"/>
    <mergeCell ref="KZC4:KZD4"/>
    <mergeCell ref="KZE4:KZF4"/>
    <mergeCell ref="KZG4:KZH4"/>
    <mergeCell ref="KZI4:KZJ4"/>
    <mergeCell ref="KZK4:KZL4"/>
    <mergeCell ref="KYO4:KYP4"/>
    <mergeCell ref="KYQ4:KYR4"/>
    <mergeCell ref="KYS4:KYT4"/>
    <mergeCell ref="KYU4:KYV4"/>
    <mergeCell ref="KYW4:KYX4"/>
    <mergeCell ref="KYY4:KYZ4"/>
    <mergeCell ref="KYC4:KYD4"/>
    <mergeCell ref="KYE4:KYF4"/>
    <mergeCell ref="KYG4:KYH4"/>
    <mergeCell ref="KYI4:KYJ4"/>
    <mergeCell ref="KYK4:KYL4"/>
    <mergeCell ref="KYM4:KYN4"/>
    <mergeCell ref="KXQ4:KXR4"/>
    <mergeCell ref="KXS4:KXT4"/>
    <mergeCell ref="KXU4:KXV4"/>
    <mergeCell ref="KXW4:KXX4"/>
    <mergeCell ref="KXY4:KXZ4"/>
    <mergeCell ref="KYA4:KYB4"/>
    <mergeCell ref="KXE4:KXF4"/>
    <mergeCell ref="KXG4:KXH4"/>
    <mergeCell ref="KXI4:KXJ4"/>
    <mergeCell ref="KXK4:KXL4"/>
    <mergeCell ref="KXM4:KXN4"/>
    <mergeCell ref="KXO4:KXP4"/>
    <mergeCell ref="KWS4:KWT4"/>
    <mergeCell ref="KWU4:KWV4"/>
    <mergeCell ref="KWW4:KWX4"/>
    <mergeCell ref="KWY4:KWZ4"/>
    <mergeCell ref="KXA4:KXB4"/>
    <mergeCell ref="KXC4:KXD4"/>
    <mergeCell ref="KWG4:KWH4"/>
    <mergeCell ref="KWI4:KWJ4"/>
    <mergeCell ref="KWK4:KWL4"/>
    <mergeCell ref="KWM4:KWN4"/>
    <mergeCell ref="KWO4:KWP4"/>
    <mergeCell ref="KWQ4:KWR4"/>
    <mergeCell ref="KVU4:KVV4"/>
    <mergeCell ref="KVW4:KVX4"/>
    <mergeCell ref="KVY4:KVZ4"/>
    <mergeCell ref="KWA4:KWB4"/>
    <mergeCell ref="KWC4:KWD4"/>
    <mergeCell ref="KWE4:KWF4"/>
    <mergeCell ref="KVI4:KVJ4"/>
    <mergeCell ref="KVK4:KVL4"/>
    <mergeCell ref="KVM4:KVN4"/>
    <mergeCell ref="KVO4:KVP4"/>
    <mergeCell ref="KVQ4:KVR4"/>
    <mergeCell ref="KVS4:KVT4"/>
    <mergeCell ref="KUW4:KUX4"/>
    <mergeCell ref="KUY4:KUZ4"/>
    <mergeCell ref="KVA4:KVB4"/>
    <mergeCell ref="KVC4:KVD4"/>
    <mergeCell ref="KVE4:KVF4"/>
    <mergeCell ref="KVG4:KVH4"/>
    <mergeCell ref="KUK4:KUL4"/>
    <mergeCell ref="KUM4:KUN4"/>
    <mergeCell ref="KUO4:KUP4"/>
    <mergeCell ref="KUQ4:KUR4"/>
    <mergeCell ref="KUS4:KUT4"/>
    <mergeCell ref="KUU4:KUV4"/>
    <mergeCell ref="KTY4:KTZ4"/>
    <mergeCell ref="KUA4:KUB4"/>
    <mergeCell ref="KUC4:KUD4"/>
    <mergeCell ref="KUE4:KUF4"/>
    <mergeCell ref="KUG4:KUH4"/>
    <mergeCell ref="KUI4:KUJ4"/>
    <mergeCell ref="KTM4:KTN4"/>
    <mergeCell ref="KTO4:KTP4"/>
    <mergeCell ref="KTQ4:KTR4"/>
    <mergeCell ref="KTS4:KTT4"/>
    <mergeCell ref="KTU4:KTV4"/>
    <mergeCell ref="KTW4:KTX4"/>
    <mergeCell ref="KTA4:KTB4"/>
    <mergeCell ref="KTC4:KTD4"/>
    <mergeCell ref="KTE4:KTF4"/>
    <mergeCell ref="KTG4:KTH4"/>
    <mergeCell ref="KTI4:KTJ4"/>
    <mergeCell ref="KTK4:KTL4"/>
    <mergeCell ref="KSO4:KSP4"/>
    <mergeCell ref="KSQ4:KSR4"/>
    <mergeCell ref="KSS4:KST4"/>
    <mergeCell ref="KSU4:KSV4"/>
    <mergeCell ref="KSW4:KSX4"/>
    <mergeCell ref="KSY4:KSZ4"/>
    <mergeCell ref="KSC4:KSD4"/>
    <mergeCell ref="KSE4:KSF4"/>
    <mergeCell ref="KSG4:KSH4"/>
    <mergeCell ref="KSI4:KSJ4"/>
    <mergeCell ref="KSK4:KSL4"/>
    <mergeCell ref="KSM4:KSN4"/>
    <mergeCell ref="KRQ4:KRR4"/>
    <mergeCell ref="KRS4:KRT4"/>
    <mergeCell ref="KRU4:KRV4"/>
    <mergeCell ref="KRW4:KRX4"/>
    <mergeCell ref="KRY4:KRZ4"/>
    <mergeCell ref="KSA4:KSB4"/>
    <mergeCell ref="KRE4:KRF4"/>
    <mergeCell ref="KRG4:KRH4"/>
    <mergeCell ref="KRI4:KRJ4"/>
    <mergeCell ref="KRK4:KRL4"/>
    <mergeCell ref="KRM4:KRN4"/>
    <mergeCell ref="KRO4:KRP4"/>
    <mergeCell ref="KQS4:KQT4"/>
    <mergeCell ref="KQU4:KQV4"/>
    <mergeCell ref="KQW4:KQX4"/>
    <mergeCell ref="KQY4:KQZ4"/>
    <mergeCell ref="KRA4:KRB4"/>
    <mergeCell ref="KRC4:KRD4"/>
    <mergeCell ref="KQG4:KQH4"/>
    <mergeCell ref="KQI4:KQJ4"/>
    <mergeCell ref="KQK4:KQL4"/>
    <mergeCell ref="KQM4:KQN4"/>
    <mergeCell ref="KQO4:KQP4"/>
    <mergeCell ref="KQQ4:KQR4"/>
    <mergeCell ref="KPU4:KPV4"/>
    <mergeCell ref="KPW4:KPX4"/>
    <mergeCell ref="KPY4:KPZ4"/>
    <mergeCell ref="KQA4:KQB4"/>
    <mergeCell ref="KQC4:KQD4"/>
    <mergeCell ref="KQE4:KQF4"/>
    <mergeCell ref="KPI4:KPJ4"/>
    <mergeCell ref="KPK4:KPL4"/>
    <mergeCell ref="KPM4:KPN4"/>
    <mergeCell ref="KPO4:KPP4"/>
    <mergeCell ref="KPQ4:KPR4"/>
    <mergeCell ref="KPS4:KPT4"/>
    <mergeCell ref="KOW4:KOX4"/>
    <mergeCell ref="KOY4:KOZ4"/>
    <mergeCell ref="KPA4:KPB4"/>
    <mergeCell ref="KPC4:KPD4"/>
    <mergeCell ref="KPE4:KPF4"/>
    <mergeCell ref="KPG4:KPH4"/>
    <mergeCell ref="KOK4:KOL4"/>
    <mergeCell ref="KOM4:KON4"/>
    <mergeCell ref="KOO4:KOP4"/>
    <mergeCell ref="KOQ4:KOR4"/>
    <mergeCell ref="KOS4:KOT4"/>
    <mergeCell ref="KOU4:KOV4"/>
    <mergeCell ref="KNY4:KNZ4"/>
    <mergeCell ref="KOA4:KOB4"/>
    <mergeCell ref="KOC4:KOD4"/>
    <mergeCell ref="KOE4:KOF4"/>
    <mergeCell ref="KOG4:KOH4"/>
    <mergeCell ref="KOI4:KOJ4"/>
    <mergeCell ref="KNM4:KNN4"/>
    <mergeCell ref="KNO4:KNP4"/>
    <mergeCell ref="KNQ4:KNR4"/>
    <mergeCell ref="KNS4:KNT4"/>
    <mergeCell ref="KNU4:KNV4"/>
    <mergeCell ref="KNW4:KNX4"/>
    <mergeCell ref="KNA4:KNB4"/>
    <mergeCell ref="KNC4:KND4"/>
    <mergeCell ref="KNE4:KNF4"/>
    <mergeCell ref="KNG4:KNH4"/>
    <mergeCell ref="KNI4:KNJ4"/>
    <mergeCell ref="KNK4:KNL4"/>
    <mergeCell ref="KMO4:KMP4"/>
    <mergeCell ref="KMQ4:KMR4"/>
    <mergeCell ref="KMS4:KMT4"/>
    <mergeCell ref="KMU4:KMV4"/>
    <mergeCell ref="KMW4:KMX4"/>
    <mergeCell ref="KMY4:KMZ4"/>
    <mergeCell ref="KMC4:KMD4"/>
    <mergeCell ref="KME4:KMF4"/>
    <mergeCell ref="KMG4:KMH4"/>
    <mergeCell ref="KMI4:KMJ4"/>
    <mergeCell ref="KMK4:KML4"/>
    <mergeCell ref="KMM4:KMN4"/>
    <mergeCell ref="KLQ4:KLR4"/>
    <mergeCell ref="KLS4:KLT4"/>
    <mergeCell ref="KLU4:KLV4"/>
    <mergeCell ref="KLW4:KLX4"/>
    <mergeCell ref="KLY4:KLZ4"/>
    <mergeCell ref="KMA4:KMB4"/>
    <mergeCell ref="KLE4:KLF4"/>
    <mergeCell ref="KLG4:KLH4"/>
    <mergeCell ref="KLI4:KLJ4"/>
    <mergeCell ref="KLK4:KLL4"/>
    <mergeCell ref="KLM4:KLN4"/>
    <mergeCell ref="KLO4:KLP4"/>
    <mergeCell ref="KKS4:KKT4"/>
    <mergeCell ref="KKU4:KKV4"/>
    <mergeCell ref="KKW4:KKX4"/>
    <mergeCell ref="KKY4:KKZ4"/>
    <mergeCell ref="KLA4:KLB4"/>
    <mergeCell ref="KLC4:KLD4"/>
    <mergeCell ref="KKG4:KKH4"/>
    <mergeCell ref="KKI4:KKJ4"/>
    <mergeCell ref="KKK4:KKL4"/>
    <mergeCell ref="KKM4:KKN4"/>
    <mergeCell ref="KKO4:KKP4"/>
    <mergeCell ref="KKQ4:KKR4"/>
    <mergeCell ref="KJU4:KJV4"/>
    <mergeCell ref="KJW4:KJX4"/>
    <mergeCell ref="KJY4:KJZ4"/>
    <mergeCell ref="KKA4:KKB4"/>
    <mergeCell ref="KKC4:KKD4"/>
    <mergeCell ref="KKE4:KKF4"/>
    <mergeCell ref="KJI4:KJJ4"/>
    <mergeCell ref="KJK4:KJL4"/>
    <mergeCell ref="KJM4:KJN4"/>
    <mergeCell ref="KJO4:KJP4"/>
    <mergeCell ref="KJQ4:KJR4"/>
    <mergeCell ref="KJS4:KJT4"/>
    <mergeCell ref="KIW4:KIX4"/>
    <mergeCell ref="KIY4:KIZ4"/>
    <mergeCell ref="KJA4:KJB4"/>
    <mergeCell ref="KJC4:KJD4"/>
    <mergeCell ref="KJE4:KJF4"/>
    <mergeCell ref="KJG4:KJH4"/>
    <mergeCell ref="KIK4:KIL4"/>
    <mergeCell ref="KIM4:KIN4"/>
    <mergeCell ref="KIO4:KIP4"/>
    <mergeCell ref="KIQ4:KIR4"/>
    <mergeCell ref="KIS4:KIT4"/>
    <mergeCell ref="KIU4:KIV4"/>
    <mergeCell ref="KHY4:KHZ4"/>
    <mergeCell ref="KIA4:KIB4"/>
    <mergeCell ref="KIC4:KID4"/>
    <mergeCell ref="KIE4:KIF4"/>
    <mergeCell ref="KIG4:KIH4"/>
    <mergeCell ref="KII4:KIJ4"/>
    <mergeCell ref="KHM4:KHN4"/>
    <mergeCell ref="KHO4:KHP4"/>
    <mergeCell ref="KHQ4:KHR4"/>
    <mergeCell ref="KHS4:KHT4"/>
    <mergeCell ref="KHU4:KHV4"/>
    <mergeCell ref="KHW4:KHX4"/>
    <mergeCell ref="KHA4:KHB4"/>
    <mergeCell ref="KHC4:KHD4"/>
    <mergeCell ref="KHE4:KHF4"/>
    <mergeCell ref="KHG4:KHH4"/>
    <mergeCell ref="KHI4:KHJ4"/>
    <mergeCell ref="KHK4:KHL4"/>
    <mergeCell ref="KGO4:KGP4"/>
    <mergeCell ref="KGQ4:KGR4"/>
    <mergeCell ref="KGS4:KGT4"/>
    <mergeCell ref="KGU4:KGV4"/>
    <mergeCell ref="KGW4:KGX4"/>
    <mergeCell ref="KGY4:KGZ4"/>
    <mergeCell ref="KGC4:KGD4"/>
    <mergeCell ref="KGE4:KGF4"/>
    <mergeCell ref="KGG4:KGH4"/>
    <mergeCell ref="KGI4:KGJ4"/>
    <mergeCell ref="KGK4:KGL4"/>
    <mergeCell ref="KGM4:KGN4"/>
    <mergeCell ref="KFQ4:KFR4"/>
    <mergeCell ref="KFS4:KFT4"/>
    <mergeCell ref="KFU4:KFV4"/>
    <mergeCell ref="KFW4:KFX4"/>
    <mergeCell ref="KFY4:KFZ4"/>
    <mergeCell ref="KGA4:KGB4"/>
    <mergeCell ref="KFE4:KFF4"/>
    <mergeCell ref="KFG4:KFH4"/>
    <mergeCell ref="KFI4:KFJ4"/>
    <mergeCell ref="KFK4:KFL4"/>
    <mergeCell ref="KFM4:KFN4"/>
    <mergeCell ref="KFO4:KFP4"/>
    <mergeCell ref="KES4:KET4"/>
    <mergeCell ref="KEU4:KEV4"/>
    <mergeCell ref="KEW4:KEX4"/>
    <mergeCell ref="KEY4:KEZ4"/>
    <mergeCell ref="KFA4:KFB4"/>
    <mergeCell ref="KFC4:KFD4"/>
    <mergeCell ref="KEG4:KEH4"/>
    <mergeCell ref="KEI4:KEJ4"/>
    <mergeCell ref="KEK4:KEL4"/>
    <mergeCell ref="KEM4:KEN4"/>
    <mergeCell ref="KEO4:KEP4"/>
    <mergeCell ref="KEQ4:KER4"/>
    <mergeCell ref="KDU4:KDV4"/>
    <mergeCell ref="KDW4:KDX4"/>
    <mergeCell ref="KDY4:KDZ4"/>
    <mergeCell ref="KEA4:KEB4"/>
    <mergeCell ref="KEC4:KED4"/>
    <mergeCell ref="KEE4:KEF4"/>
    <mergeCell ref="KDI4:KDJ4"/>
    <mergeCell ref="KDK4:KDL4"/>
    <mergeCell ref="KDM4:KDN4"/>
    <mergeCell ref="KDO4:KDP4"/>
    <mergeCell ref="KDQ4:KDR4"/>
    <mergeCell ref="KDS4:KDT4"/>
    <mergeCell ref="KCW4:KCX4"/>
    <mergeCell ref="KCY4:KCZ4"/>
    <mergeCell ref="KDA4:KDB4"/>
    <mergeCell ref="KDC4:KDD4"/>
    <mergeCell ref="KDE4:KDF4"/>
    <mergeCell ref="KDG4:KDH4"/>
    <mergeCell ref="KCK4:KCL4"/>
    <mergeCell ref="KCM4:KCN4"/>
    <mergeCell ref="KCO4:KCP4"/>
    <mergeCell ref="KCQ4:KCR4"/>
    <mergeCell ref="KCS4:KCT4"/>
    <mergeCell ref="KCU4:KCV4"/>
    <mergeCell ref="KBY4:KBZ4"/>
    <mergeCell ref="KCA4:KCB4"/>
    <mergeCell ref="KCC4:KCD4"/>
    <mergeCell ref="KCE4:KCF4"/>
    <mergeCell ref="KCG4:KCH4"/>
    <mergeCell ref="KCI4:KCJ4"/>
    <mergeCell ref="KBM4:KBN4"/>
    <mergeCell ref="KBO4:KBP4"/>
    <mergeCell ref="KBQ4:KBR4"/>
    <mergeCell ref="KBS4:KBT4"/>
    <mergeCell ref="KBU4:KBV4"/>
    <mergeCell ref="KBW4:KBX4"/>
    <mergeCell ref="KBA4:KBB4"/>
    <mergeCell ref="KBC4:KBD4"/>
    <mergeCell ref="KBE4:KBF4"/>
    <mergeCell ref="KBG4:KBH4"/>
    <mergeCell ref="KBI4:KBJ4"/>
    <mergeCell ref="KBK4:KBL4"/>
    <mergeCell ref="KAO4:KAP4"/>
    <mergeCell ref="KAQ4:KAR4"/>
    <mergeCell ref="KAS4:KAT4"/>
    <mergeCell ref="KAU4:KAV4"/>
    <mergeCell ref="KAW4:KAX4"/>
    <mergeCell ref="KAY4:KAZ4"/>
    <mergeCell ref="KAC4:KAD4"/>
    <mergeCell ref="KAE4:KAF4"/>
    <mergeCell ref="KAG4:KAH4"/>
    <mergeCell ref="KAI4:KAJ4"/>
    <mergeCell ref="KAK4:KAL4"/>
    <mergeCell ref="KAM4:KAN4"/>
    <mergeCell ref="JZQ4:JZR4"/>
    <mergeCell ref="JZS4:JZT4"/>
    <mergeCell ref="JZU4:JZV4"/>
    <mergeCell ref="JZW4:JZX4"/>
    <mergeCell ref="JZY4:JZZ4"/>
    <mergeCell ref="KAA4:KAB4"/>
    <mergeCell ref="JZE4:JZF4"/>
    <mergeCell ref="JZG4:JZH4"/>
    <mergeCell ref="JZI4:JZJ4"/>
    <mergeCell ref="JZK4:JZL4"/>
    <mergeCell ref="JZM4:JZN4"/>
    <mergeCell ref="JZO4:JZP4"/>
    <mergeCell ref="JYS4:JYT4"/>
    <mergeCell ref="JYU4:JYV4"/>
    <mergeCell ref="JYW4:JYX4"/>
    <mergeCell ref="JYY4:JYZ4"/>
    <mergeCell ref="JZA4:JZB4"/>
    <mergeCell ref="JZC4:JZD4"/>
    <mergeCell ref="JYG4:JYH4"/>
    <mergeCell ref="JYI4:JYJ4"/>
    <mergeCell ref="JYK4:JYL4"/>
    <mergeCell ref="JYM4:JYN4"/>
    <mergeCell ref="JYO4:JYP4"/>
    <mergeCell ref="JYQ4:JYR4"/>
    <mergeCell ref="JXU4:JXV4"/>
    <mergeCell ref="JXW4:JXX4"/>
    <mergeCell ref="JXY4:JXZ4"/>
    <mergeCell ref="JYA4:JYB4"/>
    <mergeCell ref="JYC4:JYD4"/>
    <mergeCell ref="JYE4:JYF4"/>
    <mergeCell ref="JXI4:JXJ4"/>
    <mergeCell ref="JXK4:JXL4"/>
    <mergeCell ref="JXM4:JXN4"/>
    <mergeCell ref="JXO4:JXP4"/>
    <mergeCell ref="JXQ4:JXR4"/>
    <mergeCell ref="JXS4:JXT4"/>
    <mergeCell ref="JWW4:JWX4"/>
    <mergeCell ref="JWY4:JWZ4"/>
    <mergeCell ref="JXA4:JXB4"/>
    <mergeCell ref="JXC4:JXD4"/>
    <mergeCell ref="JXE4:JXF4"/>
    <mergeCell ref="JXG4:JXH4"/>
    <mergeCell ref="JWK4:JWL4"/>
    <mergeCell ref="JWM4:JWN4"/>
    <mergeCell ref="JWO4:JWP4"/>
    <mergeCell ref="JWQ4:JWR4"/>
    <mergeCell ref="JWS4:JWT4"/>
    <mergeCell ref="JWU4:JWV4"/>
    <mergeCell ref="JVY4:JVZ4"/>
    <mergeCell ref="JWA4:JWB4"/>
    <mergeCell ref="JWC4:JWD4"/>
    <mergeCell ref="JWE4:JWF4"/>
    <mergeCell ref="JWG4:JWH4"/>
    <mergeCell ref="JWI4:JWJ4"/>
    <mergeCell ref="JVM4:JVN4"/>
    <mergeCell ref="JVO4:JVP4"/>
    <mergeCell ref="JVQ4:JVR4"/>
    <mergeCell ref="JVS4:JVT4"/>
    <mergeCell ref="JVU4:JVV4"/>
    <mergeCell ref="JVW4:JVX4"/>
    <mergeCell ref="JVA4:JVB4"/>
    <mergeCell ref="JVC4:JVD4"/>
    <mergeCell ref="JVE4:JVF4"/>
    <mergeCell ref="JVG4:JVH4"/>
    <mergeCell ref="JVI4:JVJ4"/>
    <mergeCell ref="JVK4:JVL4"/>
    <mergeCell ref="JUO4:JUP4"/>
    <mergeCell ref="JUQ4:JUR4"/>
    <mergeCell ref="JUS4:JUT4"/>
    <mergeCell ref="JUU4:JUV4"/>
    <mergeCell ref="JUW4:JUX4"/>
    <mergeCell ref="JUY4:JUZ4"/>
    <mergeCell ref="JUC4:JUD4"/>
    <mergeCell ref="JUE4:JUF4"/>
    <mergeCell ref="JUG4:JUH4"/>
    <mergeCell ref="JUI4:JUJ4"/>
    <mergeCell ref="JUK4:JUL4"/>
    <mergeCell ref="JUM4:JUN4"/>
    <mergeCell ref="JTQ4:JTR4"/>
    <mergeCell ref="JTS4:JTT4"/>
    <mergeCell ref="JTU4:JTV4"/>
    <mergeCell ref="JTW4:JTX4"/>
    <mergeCell ref="JTY4:JTZ4"/>
    <mergeCell ref="JUA4:JUB4"/>
    <mergeCell ref="JTE4:JTF4"/>
    <mergeCell ref="JTG4:JTH4"/>
    <mergeCell ref="JTI4:JTJ4"/>
    <mergeCell ref="JTK4:JTL4"/>
    <mergeCell ref="JTM4:JTN4"/>
    <mergeCell ref="JTO4:JTP4"/>
    <mergeCell ref="JSS4:JST4"/>
    <mergeCell ref="JSU4:JSV4"/>
    <mergeCell ref="JSW4:JSX4"/>
    <mergeCell ref="JSY4:JSZ4"/>
    <mergeCell ref="JTA4:JTB4"/>
    <mergeCell ref="JTC4:JTD4"/>
    <mergeCell ref="JSG4:JSH4"/>
    <mergeCell ref="JSI4:JSJ4"/>
    <mergeCell ref="JSK4:JSL4"/>
    <mergeCell ref="JSM4:JSN4"/>
    <mergeCell ref="JSO4:JSP4"/>
    <mergeCell ref="JSQ4:JSR4"/>
    <mergeCell ref="JRU4:JRV4"/>
    <mergeCell ref="JRW4:JRX4"/>
    <mergeCell ref="JRY4:JRZ4"/>
    <mergeCell ref="JSA4:JSB4"/>
    <mergeCell ref="JSC4:JSD4"/>
    <mergeCell ref="JSE4:JSF4"/>
    <mergeCell ref="JRI4:JRJ4"/>
    <mergeCell ref="JRK4:JRL4"/>
    <mergeCell ref="JRM4:JRN4"/>
    <mergeCell ref="JRO4:JRP4"/>
    <mergeCell ref="JRQ4:JRR4"/>
    <mergeCell ref="JRS4:JRT4"/>
    <mergeCell ref="JQW4:JQX4"/>
    <mergeCell ref="JQY4:JQZ4"/>
    <mergeCell ref="JRA4:JRB4"/>
    <mergeCell ref="JRC4:JRD4"/>
    <mergeCell ref="JRE4:JRF4"/>
    <mergeCell ref="JRG4:JRH4"/>
    <mergeCell ref="JQK4:JQL4"/>
    <mergeCell ref="JQM4:JQN4"/>
    <mergeCell ref="JQO4:JQP4"/>
    <mergeCell ref="JQQ4:JQR4"/>
    <mergeCell ref="JQS4:JQT4"/>
    <mergeCell ref="JQU4:JQV4"/>
    <mergeCell ref="JPY4:JPZ4"/>
    <mergeCell ref="JQA4:JQB4"/>
    <mergeCell ref="JQC4:JQD4"/>
    <mergeCell ref="JQE4:JQF4"/>
    <mergeCell ref="JQG4:JQH4"/>
    <mergeCell ref="JQI4:JQJ4"/>
    <mergeCell ref="JPM4:JPN4"/>
    <mergeCell ref="JPO4:JPP4"/>
    <mergeCell ref="JPQ4:JPR4"/>
    <mergeCell ref="JPS4:JPT4"/>
    <mergeCell ref="JPU4:JPV4"/>
    <mergeCell ref="JPW4:JPX4"/>
    <mergeCell ref="JPA4:JPB4"/>
    <mergeCell ref="JPC4:JPD4"/>
    <mergeCell ref="JPE4:JPF4"/>
    <mergeCell ref="JPG4:JPH4"/>
    <mergeCell ref="JPI4:JPJ4"/>
    <mergeCell ref="JPK4:JPL4"/>
    <mergeCell ref="JOO4:JOP4"/>
    <mergeCell ref="JOQ4:JOR4"/>
    <mergeCell ref="JOS4:JOT4"/>
    <mergeCell ref="JOU4:JOV4"/>
    <mergeCell ref="JOW4:JOX4"/>
    <mergeCell ref="JOY4:JOZ4"/>
    <mergeCell ref="JOC4:JOD4"/>
    <mergeCell ref="JOE4:JOF4"/>
    <mergeCell ref="JOG4:JOH4"/>
    <mergeCell ref="JOI4:JOJ4"/>
    <mergeCell ref="JOK4:JOL4"/>
    <mergeCell ref="JOM4:JON4"/>
    <mergeCell ref="JNQ4:JNR4"/>
    <mergeCell ref="JNS4:JNT4"/>
    <mergeCell ref="JNU4:JNV4"/>
    <mergeCell ref="JNW4:JNX4"/>
    <mergeCell ref="JNY4:JNZ4"/>
    <mergeCell ref="JOA4:JOB4"/>
    <mergeCell ref="JNE4:JNF4"/>
    <mergeCell ref="JNG4:JNH4"/>
    <mergeCell ref="JNI4:JNJ4"/>
    <mergeCell ref="JNK4:JNL4"/>
    <mergeCell ref="JNM4:JNN4"/>
    <mergeCell ref="JNO4:JNP4"/>
    <mergeCell ref="JMS4:JMT4"/>
    <mergeCell ref="JMU4:JMV4"/>
    <mergeCell ref="JMW4:JMX4"/>
    <mergeCell ref="JMY4:JMZ4"/>
    <mergeCell ref="JNA4:JNB4"/>
    <mergeCell ref="JNC4:JND4"/>
    <mergeCell ref="JMG4:JMH4"/>
    <mergeCell ref="JMI4:JMJ4"/>
    <mergeCell ref="JMK4:JML4"/>
    <mergeCell ref="JMM4:JMN4"/>
    <mergeCell ref="JMO4:JMP4"/>
    <mergeCell ref="JMQ4:JMR4"/>
    <mergeCell ref="JLU4:JLV4"/>
    <mergeCell ref="JLW4:JLX4"/>
    <mergeCell ref="JLY4:JLZ4"/>
    <mergeCell ref="JMA4:JMB4"/>
    <mergeCell ref="JMC4:JMD4"/>
    <mergeCell ref="JME4:JMF4"/>
    <mergeCell ref="JLI4:JLJ4"/>
    <mergeCell ref="JLK4:JLL4"/>
    <mergeCell ref="JLM4:JLN4"/>
    <mergeCell ref="JLO4:JLP4"/>
    <mergeCell ref="JLQ4:JLR4"/>
    <mergeCell ref="JLS4:JLT4"/>
    <mergeCell ref="JKW4:JKX4"/>
    <mergeCell ref="JKY4:JKZ4"/>
    <mergeCell ref="JLA4:JLB4"/>
    <mergeCell ref="JLC4:JLD4"/>
    <mergeCell ref="JLE4:JLF4"/>
    <mergeCell ref="JLG4:JLH4"/>
    <mergeCell ref="JKK4:JKL4"/>
    <mergeCell ref="JKM4:JKN4"/>
    <mergeCell ref="JKO4:JKP4"/>
    <mergeCell ref="JKQ4:JKR4"/>
    <mergeCell ref="JKS4:JKT4"/>
    <mergeCell ref="JKU4:JKV4"/>
    <mergeCell ref="JJY4:JJZ4"/>
    <mergeCell ref="JKA4:JKB4"/>
    <mergeCell ref="JKC4:JKD4"/>
    <mergeCell ref="JKE4:JKF4"/>
    <mergeCell ref="JKG4:JKH4"/>
    <mergeCell ref="JKI4:JKJ4"/>
    <mergeCell ref="JJM4:JJN4"/>
    <mergeCell ref="JJO4:JJP4"/>
    <mergeCell ref="JJQ4:JJR4"/>
    <mergeCell ref="JJS4:JJT4"/>
    <mergeCell ref="JJU4:JJV4"/>
    <mergeCell ref="JJW4:JJX4"/>
    <mergeCell ref="JJA4:JJB4"/>
    <mergeCell ref="JJC4:JJD4"/>
    <mergeCell ref="JJE4:JJF4"/>
    <mergeCell ref="JJG4:JJH4"/>
    <mergeCell ref="JJI4:JJJ4"/>
    <mergeCell ref="JJK4:JJL4"/>
    <mergeCell ref="JIO4:JIP4"/>
    <mergeCell ref="JIQ4:JIR4"/>
    <mergeCell ref="JIS4:JIT4"/>
    <mergeCell ref="JIU4:JIV4"/>
    <mergeCell ref="JIW4:JIX4"/>
    <mergeCell ref="JIY4:JIZ4"/>
    <mergeCell ref="JIC4:JID4"/>
    <mergeCell ref="JIE4:JIF4"/>
    <mergeCell ref="JIG4:JIH4"/>
    <mergeCell ref="JII4:JIJ4"/>
    <mergeCell ref="JIK4:JIL4"/>
    <mergeCell ref="JIM4:JIN4"/>
    <mergeCell ref="JHQ4:JHR4"/>
    <mergeCell ref="JHS4:JHT4"/>
    <mergeCell ref="JHU4:JHV4"/>
    <mergeCell ref="JHW4:JHX4"/>
    <mergeCell ref="JHY4:JHZ4"/>
    <mergeCell ref="JIA4:JIB4"/>
    <mergeCell ref="JHE4:JHF4"/>
    <mergeCell ref="JHG4:JHH4"/>
    <mergeCell ref="JHI4:JHJ4"/>
    <mergeCell ref="JHK4:JHL4"/>
    <mergeCell ref="JHM4:JHN4"/>
    <mergeCell ref="JHO4:JHP4"/>
    <mergeCell ref="JGS4:JGT4"/>
    <mergeCell ref="JGU4:JGV4"/>
    <mergeCell ref="JGW4:JGX4"/>
    <mergeCell ref="JGY4:JGZ4"/>
    <mergeCell ref="JHA4:JHB4"/>
    <mergeCell ref="JHC4:JHD4"/>
    <mergeCell ref="JGG4:JGH4"/>
    <mergeCell ref="JGI4:JGJ4"/>
    <mergeCell ref="JGK4:JGL4"/>
    <mergeCell ref="JGM4:JGN4"/>
    <mergeCell ref="JGO4:JGP4"/>
    <mergeCell ref="JGQ4:JGR4"/>
    <mergeCell ref="JFU4:JFV4"/>
    <mergeCell ref="JFW4:JFX4"/>
    <mergeCell ref="JFY4:JFZ4"/>
    <mergeCell ref="JGA4:JGB4"/>
    <mergeCell ref="JGC4:JGD4"/>
    <mergeCell ref="JGE4:JGF4"/>
    <mergeCell ref="JFI4:JFJ4"/>
    <mergeCell ref="JFK4:JFL4"/>
    <mergeCell ref="JFM4:JFN4"/>
    <mergeCell ref="JFO4:JFP4"/>
    <mergeCell ref="JFQ4:JFR4"/>
    <mergeCell ref="JFS4:JFT4"/>
    <mergeCell ref="JEW4:JEX4"/>
    <mergeCell ref="JEY4:JEZ4"/>
    <mergeCell ref="JFA4:JFB4"/>
    <mergeCell ref="JFC4:JFD4"/>
    <mergeCell ref="JFE4:JFF4"/>
    <mergeCell ref="JFG4:JFH4"/>
    <mergeCell ref="JEK4:JEL4"/>
    <mergeCell ref="JEM4:JEN4"/>
    <mergeCell ref="JEO4:JEP4"/>
    <mergeCell ref="JEQ4:JER4"/>
    <mergeCell ref="JES4:JET4"/>
    <mergeCell ref="JEU4:JEV4"/>
    <mergeCell ref="JDY4:JDZ4"/>
    <mergeCell ref="JEA4:JEB4"/>
    <mergeCell ref="JEC4:JED4"/>
    <mergeCell ref="JEE4:JEF4"/>
    <mergeCell ref="JEG4:JEH4"/>
    <mergeCell ref="JEI4:JEJ4"/>
    <mergeCell ref="JDM4:JDN4"/>
    <mergeCell ref="JDO4:JDP4"/>
    <mergeCell ref="JDQ4:JDR4"/>
    <mergeCell ref="JDS4:JDT4"/>
    <mergeCell ref="JDU4:JDV4"/>
    <mergeCell ref="JDW4:JDX4"/>
    <mergeCell ref="JDA4:JDB4"/>
    <mergeCell ref="JDC4:JDD4"/>
    <mergeCell ref="JDE4:JDF4"/>
    <mergeCell ref="JDG4:JDH4"/>
    <mergeCell ref="JDI4:JDJ4"/>
    <mergeCell ref="JDK4:JDL4"/>
    <mergeCell ref="JCO4:JCP4"/>
    <mergeCell ref="JCQ4:JCR4"/>
    <mergeCell ref="JCS4:JCT4"/>
    <mergeCell ref="JCU4:JCV4"/>
    <mergeCell ref="JCW4:JCX4"/>
    <mergeCell ref="JCY4:JCZ4"/>
    <mergeCell ref="JCC4:JCD4"/>
    <mergeCell ref="JCE4:JCF4"/>
    <mergeCell ref="JCG4:JCH4"/>
    <mergeCell ref="JCI4:JCJ4"/>
    <mergeCell ref="JCK4:JCL4"/>
    <mergeCell ref="JCM4:JCN4"/>
    <mergeCell ref="JBQ4:JBR4"/>
    <mergeCell ref="JBS4:JBT4"/>
    <mergeCell ref="JBU4:JBV4"/>
    <mergeCell ref="JBW4:JBX4"/>
    <mergeCell ref="JBY4:JBZ4"/>
    <mergeCell ref="JCA4:JCB4"/>
    <mergeCell ref="JBE4:JBF4"/>
    <mergeCell ref="JBG4:JBH4"/>
    <mergeCell ref="JBI4:JBJ4"/>
    <mergeCell ref="JBK4:JBL4"/>
    <mergeCell ref="JBM4:JBN4"/>
    <mergeCell ref="JBO4:JBP4"/>
    <mergeCell ref="JAS4:JAT4"/>
    <mergeCell ref="JAU4:JAV4"/>
    <mergeCell ref="JAW4:JAX4"/>
    <mergeCell ref="JAY4:JAZ4"/>
    <mergeCell ref="JBA4:JBB4"/>
    <mergeCell ref="JBC4:JBD4"/>
    <mergeCell ref="JAG4:JAH4"/>
    <mergeCell ref="JAI4:JAJ4"/>
    <mergeCell ref="JAK4:JAL4"/>
    <mergeCell ref="JAM4:JAN4"/>
    <mergeCell ref="JAO4:JAP4"/>
    <mergeCell ref="JAQ4:JAR4"/>
    <mergeCell ref="IZU4:IZV4"/>
    <mergeCell ref="IZW4:IZX4"/>
    <mergeCell ref="IZY4:IZZ4"/>
    <mergeCell ref="JAA4:JAB4"/>
    <mergeCell ref="JAC4:JAD4"/>
    <mergeCell ref="JAE4:JAF4"/>
    <mergeCell ref="IZI4:IZJ4"/>
    <mergeCell ref="IZK4:IZL4"/>
    <mergeCell ref="IZM4:IZN4"/>
    <mergeCell ref="IZO4:IZP4"/>
    <mergeCell ref="IZQ4:IZR4"/>
    <mergeCell ref="IZS4:IZT4"/>
    <mergeCell ref="IYW4:IYX4"/>
    <mergeCell ref="IYY4:IYZ4"/>
    <mergeCell ref="IZA4:IZB4"/>
    <mergeCell ref="IZC4:IZD4"/>
    <mergeCell ref="IZE4:IZF4"/>
    <mergeCell ref="IZG4:IZH4"/>
    <mergeCell ref="IYK4:IYL4"/>
    <mergeCell ref="IYM4:IYN4"/>
    <mergeCell ref="IYO4:IYP4"/>
    <mergeCell ref="IYQ4:IYR4"/>
    <mergeCell ref="IYS4:IYT4"/>
    <mergeCell ref="IYU4:IYV4"/>
    <mergeCell ref="IXY4:IXZ4"/>
    <mergeCell ref="IYA4:IYB4"/>
    <mergeCell ref="IYC4:IYD4"/>
    <mergeCell ref="IYE4:IYF4"/>
    <mergeCell ref="IYG4:IYH4"/>
    <mergeCell ref="IYI4:IYJ4"/>
    <mergeCell ref="IXM4:IXN4"/>
    <mergeCell ref="IXO4:IXP4"/>
    <mergeCell ref="IXQ4:IXR4"/>
    <mergeCell ref="IXS4:IXT4"/>
    <mergeCell ref="IXU4:IXV4"/>
    <mergeCell ref="IXW4:IXX4"/>
    <mergeCell ref="IXA4:IXB4"/>
    <mergeCell ref="IXC4:IXD4"/>
    <mergeCell ref="IXE4:IXF4"/>
    <mergeCell ref="IXG4:IXH4"/>
    <mergeCell ref="IXI4:IXJ4"/>
    <mergeCell ref="IXK4:IXL4"/>
    <mergeCell ref="IWO4:IWP4"/>
    <mergeCell ref="IWQ4:IWR4"/>
    <mergeCell ref="IWS4:IWT4"/>
    <mergeCell ref="IWU4:IWV4"/>
    <mergeCell ref="IWW4:IWX4"/>
    <mergeCell ref="IWY4:IWZ4"/>
    <mergeCell ref="IWC4:IWD4"/>
    <mergeCell ref="IWE4:IWF4"/>
    <mergeCell ref="IWG4:IWH4"/>
    <mergeCell ref="IWI4:IWJ4"/>
    <mergeCell ref="IWK4:IWL4"/>
    <mergeCell ref="IWM4:IWN4"/>
    <mergeCell ref="IVQ4:IVR4"/>
    <mergeCell ref="IVS4:IVT4"/>
    <mergeCell ref="IVU4:IVV4"/>
    <mergeCell ref="IVW4:IVX4"/>
    <mergeCell ref="IVY4:IVZ4"/>
    <mergeCell ref="IWA4:IWB4"/>
    <mergeCell ref="IVE4:IVF4"/>
    <mergeCell ref="IVG4:IVH4"/>
    <mergeCell ref="IVI4:IVJ4"/>
    <mergeCell ref="IVK4:IVL4"/>
    <mergeCell ref="IVM4:IVN4"/>
    <mergeCell ref="IVO4:IVP4"/>
    <mergeCell ref="IUS4:IUT4"/>
    <mergeCell ref="IUU4:IUV4"/>
    <mergeCell ref="IUW4:IUX4"/>
    <mergeCell ref="IUY4:IUZ4"/>
    <mergeCell ref="IVA4:IVB4"/>
    <mergeCell ref="IVC4:IVD4"/>
    <mergeCell ref="IUG4:IUH4"/>
    <mergeCell ref="IUI4:IUJ4"/>
    <mergeCell ref="IUK4:IUL4"/>
    <mergeCell ref="IUM4:IUN4"/>
    <mergeCell ref="IUO4:IUP4"/>
    <mergeCell ref="IUQ4:IUR4"/>
    <mergeCell ref="ITU4:ITV4"/>
    <mergeCell ref="ITW4:ITX4"/>
    <mergeCell ref="ITY4:ITZ4"/>
    <mergeCell ref="IUA4:IUB4"/>
    <mergeCell ref="IUC4:IUD4"/>
    <mergeCell ref="IUE4:IUF4"/>
    <mergeCell ref="ITI4:ITJ4"/>
    <mergeCell ref="ITK4:ITL4"/>
    <mergeCell ref="ITM4:ITN4"/>
    <mergeCell ref="ITO4:ITP4"/>
    <mergeCell ref="ITQ4:ITR4"/>
    <mergeCell ref="ITS4:ITT4"/>
    <mergeCell ref="ISW4:ISX4"/>
    <mergeCell ref="ISY4:ISZ4"/>
    <mergeCell ref="ITA4:ITB4"/>
    <mergeCell ref="ITC4:ITD4"/>
    <mergeCell ref="ITE4:ITF4"/>
    <mergeCell ref="ITG4:ITH4"/>
    <mergeCell ref="ISK4:ISL4"/>
    <mergeCell ref="ISM4:ISN4"/>
    <mergeCell ref="ISO4:ISP4"/>
    <mergeCell ref="ISQ4:ISR4"/>
    <mergeCell ref="ISS4:IST4"/>
    <mergeCell ref="ISU4:ISV4"/>
    <mergeCell ref="IRY4:IRZ4"/>
    <mergeCell ref="ISA4:ISB4"/>
    <mergeCell ref="ISC4:ISD4"/>
    <mergeCell ref="ISE4:ISF4"/>
    <mergeCell ref="ISG4:ISH4"/>
    <mergeCell ref="ISI4:ISJ4"/>
    <mergeCell ref="IRM4:IRN4"/>
    <mergeCell ref="IRO4:IRP4"/>
    <mergeCell ref="IRQ4:IRR4"/>
    <mergeCell ref="IRS4:IRT4"/>
    <mergeCell ref="IRU4:IRV4"/>
    <mergeCell ref="IRW4:IRX4"/>
    <mergeCell ref="IRA4:IRB4"/>
    <mergeCell ref="IRC4:IRD4"/>
    <mergeCell ref="IRE4:IRF4"/>
    <mergeCell ref="IRG4:IRH4"/>
    <mergeCell ref="IRI4:IRJ4"/>
    <mergeCell ref="IRK4:IRL4"/>
    <mergeCell ref="IQO4:IQP4"/>
    <mergeCell ref="IQQ4:IQR4"/>
    <mergeCell ref="IQS4:IQT4"/>
    <mergeCell ref="IQU4:IQV4"/>
    <mergeCell ref="IQW4:IQX4"/>
    <mergeCell ref="IQY4:IQZ4"/>
    <mergeCell ref="IQC4:IQD4"/>
    <mergeCell ref="IQE4:IQF4"/>
    <mergeCell ref="IQG4:IQH4"/>
    <mergeCell ref="IQI4:IQJ4"/>
    <mergeCell ref="IQK4:IQL4"/>
    <mergeCell ref="IQM4:IQN4"/>
    <mergeCell ref="IPQ4:IPR4"/>
    <mergeCell ref="IPS4:IPT4"/>
    <mergeCell ref="IPU4:IPV4"/>
    <mergeCell ref="IPW4:IPX4"/>
    <mergeCell ref="IPY4:IPZ4"/>
    <mergeCell ref="IQA4:IQB4"/>
    <mergeCell ref="IPE4:IPF4"/>
    <mergeCell ref="IPG4:IPH4"/>
    <mergeCell ref="IPI4:IPJ4"/>
    <mergeCell ref="IPK4:IPL4"/>
    <mergeCell ref="IPM4:IPN4"/>
    <mergeCell ref="IPO4:IPP4"/>
    <mergeCell ref="IOS4:IOT4"/>
    <mergeCell ref="IOU4:IOV4"/>
    <mergeCell ref="IOW4:IOX4"/>
    <mergeCell ref="IOY4:IOZ4"/>
    <mergeCell ref="IPA4:IPB4"/>
    <mergeCell ref="IPC4:IPD4"/>
    <mergeCell ref="IOG4:IOH4"/>
    <mergeCell ref="IOI4:IOJ4"/>
    <mergeCell ref="IOK4:IOL4"/>
    <mergeCell ref="IOM4:ION4"/>
    <mergeCell ref="IOO4:IOP4"/>
    <mergeCell ref="IOQ4:IOR4"/>
    <mergeCell ref="INU4:INV4"/>
    <mergeCell ref="INW4:INX4"/>
    <mergeCell ref="INY4:INZ4"/>
    <mergeCell ref="IOA4:IOB4"/>
    <mergeCell ref="IOC4:IOD4"/>
    <mergeCell ref="IOE4:IOF4"/>
    <mergeCell ref="INI4:INJ4"/>
    <mergeCell ref="INK4:INL4"/>
    <mergeCell ref="INM4:INN4"/>
    <mergeCell ref="INO4:INP4"/>
    <mergeCell ref="INQ4:INR4"/>
    <mergeCell ref="INS4:INT4"/>
    <mergeCell ref="IMW4:IMX4"/>
    <mergeCell ref="IMY4:IMZ4"/>
    <mergeCell ref="INA4:INB4"/>
    <mergeCell ref="INC4:IND4"/>
    <mergeCell ref="INE4:INF4"/>
    <mergeCell ref="ING4:INH4"/>
    <mergeCell ref="IMK4:IML4"/>
    <mergeCell ref="IMM4:IMN4"/>
    <mergeCell ref="IMO4:IMP4"/>
    <mergeCell ref="IMQ4:IMR4"/>
    <mergeCell ref="IMS4:IMT4"/>
    <mergeCell ref="IMU4:IMV4"/>
    <mergeCell ref="ILY4:ILZ4"/>
    <mergeCell ref="IMA4:IMB4"/>
    <mergeCell ref="IMC4:IMD4"/>
    <mergeCell ref="IME4:IMF4"/>
    <mergeCell ref="IMG4:IMH4"/>
    <mergeCell ref="IMI4:IMJ4"/>
    <mergeCell ref="ILM4:ILN4"/>
    <mergeCell ref="ILO4:ILP4"/>
    <mergeCell ref="ILQ4:ILR4"/>
    <mergeCell ref="ILS4:ILT4"/>
    <mergeCell ref="ILU4:ILV4"/>
    <mergeCell ref="ILW4:ILX4"/>
    <mergeCell ref="ILA4:ILB4"/>
    <mergeCell ref="ILC4:ILD4"/>
    <mergeCell ref="ILE4:ILF4"/>
    <mergeCell ref="ILG4:ILH4"/>
    <mergeCell ref="ILI4:ILJ4"/>
    <mergeCell ref="ILK4:ILL4"/>
    <mergeCell ref="IKO4:IKP4"/>
    <mergeCell ref="IKQ4:IKR4"/>
    <mergeCell ref="IKS4:IKT4"/>
    <mergeCell ref="IKU4:IKV4"/>
    <mergeCell ref="IKW4:IKX4"/>
    <mergeCell ref="IKY4:IKZ4"/>
    <mergeCell ref="IKC4:IKD4"/>
    <mergeCell ref="IKE4:IKF4"/>
    <mergeCell ref="IKG4:IKH4"/>
    <mergeCell ref="IKI4:IKJ4"/>
    <mergeCell ref="IKK4:IKL4"/>
    <mergeCell ref="IKM4:IKN4"/>
    <mergeCell ref="IJQ4:IJR4"/>
    <mergeCell ref="IJS4:IJT4"/>
    <mergeCell ref="IJU4:IJV4"/>
    <mergeCell ref="IJW4:IJX4"/>
    <mergeCell ref="IJY4:IJZ4"/>
    <mergeCell ref="IKA4:IKB4"/>
    <mergeCell ref="IJE4:IJF4"/>
    <mergeCell ref="IJG4:IJH4"/>
    <mergeCell ref="IJI4:IJJ4"/>
    <mergeCell ref="IJK4:IJL4"/>
    <mergeCell ref="IJM4:IJN4"/>
    <mergeCell ref="IJO4:IJP4"/>
    <mergeCell ref="IIS4:IIT4"/>
    <mergeCell ref="IIU4:IIV4"/>
    <mergeCell ref="IIW4:IIX4"/>
    <mergeCell ref="IIY4:IIZ4"/>
    <mergeCell ref="IJA4:IJB4"/>
    <mergeCell ref="IJC4:IJD4"/>
    <mergeCell ref="IIG4:IIH4"/>
    <mergeCell ref="III4:IIJ4"/>
    <mergeCell ref="IIK4:IIL4"/>
    <mergeCell ref="IIM4:IIN4"/>
    <mergeCell ref="IIO4:IIP4"/>
    <mergeCell ref="IIQ4:IIR4"/>
    <mergeCell ref="IHU4:IHV4"/>
    <mergeCell ref="IHW4:IHX4"/>
    <mergeCell ref="IHY4:IHZ4"/>
    <mergeCell ref="IIA4:IIB4"/>
    <mergeCell ref="IIC4:IID4"/>
    <mergeCell ref="IIE4:IIF4"/>
    <mergeCell ref="IHI4:IHJ4"/>
    <mergeCell ref="IHK4:IHL4"/>
    <mergeCell ref="IHM4:IHN4"/>
    <mergeCell ref="IHO4:IHP4"/>
    <mergeCell ref="IHQ4:IHR4"/>
    <mergeCell ref="IHS4:IHT4"/>
    <mergeCell ref="IGW4:IGX4"/>
    <mergeCell ref="IGY4:IGZ4"/>
    <mergeCell ref="IHA4:IHB4"/>
    <mergeCell ref="IHC4:IHD4"/>
    <mergeCell ref="IHE4:IHF4"/>
    <mergeCell ref="IHG4:IHH4"/>
    <mergeCell ref="IGK4:IGL4"/>
    <mergeCell ref="IGM4:IGN4"/>
    <mergeCell ref="IGO4:IGP4"/>
    <mergeCell ref="IGQ4:IGR4"/>
    <mergeCell ref="IGS4:IGT4"/>
    <mergeCell ref="IGU4:IGV4"/>
    <mergeCell ref="IFY4:IFZ4"/>
    <mergeCell ref="IGA4:IGB4"/>
    <mergeCell ref="IGC4:IGD4"/>
    <mergeCell ref="IGE4:IGF4"/>
    <mergeCell ref="IGG4:IGH4"/>
    <mergeCell ref="IGI4:IGJ4"/>
    <mergeCell ref="IFM4:IFN4"/>
    <mergeCell ref="IFO4:IFP4"/>
    <mergeCell ref="IFQ4:IFR4"/>
    <mergeCell ref="IFS4:IFT4"/>
    <mergeCell ref="IFU4:IFV4"/>
    <mergeCell ref="IFW4:IFX4"/>
    <mergeCell ref="IFA4:IFB4"/>
    <mergeCell ref="IFC4:IFD4"/>
    <mergeCell ref="IFE4:IFF4"/>
    <mergeCell ref="IFG4:IFH4"/>
    <mergeCell ref="IFI4:IFJ4"/>
    <mergeCell ref="IFK4:IFL4"/>
    <mergeCell ref="IEO4:IEP4"/>
    <mergeCell ref="IEQ4:IER4"/>
    <mergeCell ref="IES4:IET4"/>
    <mergeCell ref="IEU4:IEV4"/>
    <mergeCell ref="IEW4:IEX4"/>
    <mergeCell ref="IEY4:IEZ4"/>
    <mergeCell ref="IEC4:IED4"/>
    <mergeCell ref="IEE4:IEF4"/>
    <mergeCell ref="IEG4:IEH4"/>
    <mergeCell ref="IEI4:IEJ4"/>
    <mergeCell ref="IEK4:IEL4"/>
    <mergeCell ref="IEM4:IEN4"/>
    <mergeCell ref="IDQ4:IDR4"/>
    <mergeCell ref="IDS4:IDT4"/>
    <mergeCell ref="IDU4:IDV4"/>
    <mergeCell ref="IDW4:IDX4"/>
    <mergeCell ref="IDY4:IDZ4"/>
    <mergeCell ref="IEA4:IEB4"/>
    <mergeCell ref="IDE4:IDF4"/>
    <mergeCell ref="IDG4:IDH4"/>
    <mergeCell ref="IDI4:IDJ4"/>
    <mergeCell ref="IDK4:IDL4"/>
    <mergeCell ref="IDM4:IDN4"/>
    <mergeCell ref="IDO4:IDP4"/>
    <mergeCell ref="ICS4:ICT4"/>
    <mergeCell ref="ICU4:ICV4"/>
    <mergeCell ref="ICW4:ICX4"/>
    <mergeCell ref="ICY4:ICZ4"/>
    <mergeCell ref="IDA4:IDB4"/>
    <mergeCell ref="IDC4:IDD4"/>
    <mergeCell ref="ICG4:ICH4"/>
    <mergeCell ref="ICI4:ICJ4"/>
    <mergeCell ref="ICK4:ICL4"/>
    <mergeCell ref="ICM4:ICN4"/>
    <mergeCell ref="ICO4:ICP4"/>
    <mergeCell ref="ICQ4:ICR4"/>
    <mergeCell ref="IBU4:IBV4"/>
    <mergeCell ref="IBW4:IBX4"/>
    <mergeCell ref="IBY4:IBZ4"/>
    <mergeCell ref="ICA4:ICB4"/>
    <mergeCell ref="ICC4:ICD4"/>
    <mergeCell ref="ICE4:ICF4"/>
    <mergeCell ref="IBI4:IBJ4"/>
    <mergeCell ref="IBK4:IBL4"/>
    <mergeCell ref="IBM4:IBN4"/>
    <mergeCell ref="IBO4:IBP4"/>
    <mergeCell ref="IBQ4:IBR4"/>
    <mergeCell ref="IBS4:IBT4"/>
    <mergeCell ref="IAW4:IAX4"/>
    <mergeCell ref="IAY4:IAZ4"/>
    <mergeCell ref="IBA4:IBB4"/>
    <mergeCell ref="IBC4:IBD4"/>
    <mergeCell ref="IBE4:IBF4"/>
    <mergeCell ref="IBG4:IBH4"/>
    <mergeCell ref="IAK4:IAL4"/>
    <mergeCell ref="IAM4:IAN4"/>
    <mergeCell ref="IAO4:IAP4"/>
    <mergeCell ref="IAQ4:IAR4"/>
    <mergeCell ref="IAS4:IAT4"/>
    <mergeCell ref="IAU4:IAV4"/>
    <mergeCell ref="HZY4:HZZ4"/>
    <mergeCell ref="IAA4:IAB4"/>
    <mergeCell ref="IAC4:IAD4"/>
    <mergeCell ref="IAE4:IAF4"/>
    <mergeCell ref="IAG4:IAH4"/>
    <mergeCell ref="IAI4:IAJ4"/>
    <mergeCell ref="HZM4:HZN4"/>
    <mergeCell ref="HZO4:HZP4"/>
    <mergeCell ref="HZQ4:HZR4"/>
    <mergeCell ref="HZS4:HZT4"/>
    <mergeCell ref="HZU4:HZV4"/>
    <mergeCell ref="HZW4:HZX4"/>
    <mergeCell ref="HZA4:HZB4"/>
    <mergeCell ref="HZC4:HZD4"/>
    <mergeCell ref="HZE4:HZF4"/>
    <mergeCell ref="HZG4:HZH4"/>
    <mergeCell ref="HZI4:HZJ4"/>
    <mergeCell ref="HZK4:HZL4"/>
    <mergeCell ref="HYO4:HYP4"/>
    <mergeCell ref="HYQ4:HYR4"/>
    <mergeCell ref="HYS4:HYT4"/>
    <mergeCell ref="HYU4:HYV4"/>
    <mergeCell ref="HYW4:HYX4"/>
    <mergeCell ref="HYY4:HYZ4"/>
    <mergeCell ref="HYC4:HYD4"/>
    <mergeCell ref="HYE4:HYF4"/>
    <mergeCell ref="HYG4:HYH4"/>
    <mergeCell ref="HYI4:HYJ4"/>
    <mergeCell ref="HYK4:HYL4"/>
    <mergeCell ref="HYM4:HYN4"/>
    <mergeCell ref="HXQ4:HXR4"/>
    <mergeCell ref="HXS4:HXT4"/>
    <mergeCell ref="HXU4:HXV4"/>
    <mergeCell ref="HXW4:HXX4"/>
    <mergeCell ref="HXY4:HXZ4"/>
    <mergeCell ref="HYA4:HYB4"/>
    <mergeCell ref="HXE4:HXF4"/>
    <mergeCell ref="HXG4:HXH4"/>
    <mergeCell ref="HXI4:HXJ4"/>
    <mergeCell ref="HXK4:HXL4"/>
    <mergeCell ref="HXM4:HXN4"/>
    <mergeCell ref="HXO4:HXP4"/>
    <mergeCell ref="HWS4:HWT4"/>
    <mergeCell ref="HWU4:HWV4"/>
    <mergeCell ref="HWW4:HWX4"/>
    <mergeCell ref="HWY4:HWZ4"/>
    <mergeCell ref="HXA4:HXB4"/>
    <mergeCell ref="HXC4:HXD4"/>
    <mergeCell ref="HWG4:HWH4"/>
    <mergeCell ref="HWI4:HWJ4"/>
    <mergeCell ref="HWK4:HWL4"/>
    <mergeCell ref="HWM4:HWN4"/>
    <mergeCell ref="HWO4:HWP4"/>
    <mergeCell ref="HWQ4:HWR4"/>
    <mergeCell ref="HVU4:HVV4"/>
    <mergeCell ref="HVW4:HVX4"/>
    <mergeCell ref="HVY4:HVZ4"/>
    <mergeCell ref="HWA4:HWB4"/>
    <mergeCell ref="HWC4:HWD4"/>
    <mergeCell ref="HWE4:HWF4"/>
    <mergeCell ref="HVI4:HVJ4"/>
    <mergeCell ref="HVK4:HVL4"/>
    <mergeCell ref="HVM4:HVN4"/>
    <mergeCell ref="HVO4:HVP4"/>
    <mergeCell ref="HVQ4:HVR4"/>
    <mergeCell ref="HVS4:HVT4"/>
    <mergeCell ref="HUW4:HUX4"/>
    <mergeCell ref="HUY4:HUZ4"/>
    <mergeCell ref="HVA4:HVB4"/>
    <mergeCell ref="HVC4:HVD4"/>
    <mergeCell ref="HVE4:HVF4"/>
    <mergeCell ref="HVG4:HVH4"/>
    <mergeCell ref="HUK4:HUL4"/>
    <mergeCell ref="HUM4:HUN4"/>
    <mergeCell ref="HUO4:HUP4"/>
    <mergeCell ref="HUQ4:HUR4"/>
    <mergeCell ref="HUS4:HUT4"/>
    <mergeCell ref="HUU4:HUV4"/>
    <mergeCell ref="HTY4:HTZ4"/>
    <mergeCell ref="HUA4:HUB4"/>
    <mergeCell ref="HUC4:HUD4"/>
    <mergeCell ref="HUE4:HUF4"/>
    <mergeCell ref="HUG4:HUH4"/>
    <mergeCell ref="HUI4:HUJ4"/>
    <mergeCell ref="HTM4:HTN4"/>
    <mergeCell ref="HTO4:HTP4"/>
    <mergeCell ref="HTQ4:HTR4"/>
    <mergeCell ref="HTS4:HTT4"/>
    <mergeCell ref="HTU4:HTV4"/>
    <mergeCell ref="HTW4:HTX4"/>
    <mergeCell ref="HTA4:HTB4"/>
    <mergeCell ref="HTC4:HTD4"/>
    <mergeCell ref="HTE4:HTF4"/>
    <mergeCell ref="HTG4:HTH4"/>
    <mergeCell ref="HTI4:HTJ4"/>
    <mergeCell ref="HTK4:HTL4"/>
    <mergeCell ref="HSO4:HSP4"/>
    <mergeCell ref="HSQ4:HSR4"/>
    <mergeCell ref="HSS4:HST4"/>
    <mergeCell ref="HSU4:HSV4"/>
    <mergeCell ref="HSW4:HSX4"/>
    <mergeCell ref="HSY4:HSZ4"/>
    <mergeCell ref="HSC4:HSD4"/>
    <mergeCell ref="HSE4:HSF4"/>
    <mergeCell ref="HSG4:HSH4"/>
    <mergeCell ref="HSI4:HSJ4"/>
    <mergeCell ref="HSK4:HSL4"/>
    <mergeCell ref="HSM4:HSN4"/>
    <mergeCell ref="HRQ4:HRR4"/>
    <mergeCell ref="HRS4:HRT4"/>
    <mergeCell ref="HRU4:HRV4"/>
    <mergeCell ref="HRW4:HRX4"/>
    <mergeCell ref="HRY4:HRZ4"/>
    <mergeCell ref="HSA4:HSB4"/>
    <mergeCell ref="HRE4:HRF4"/>
    <mergeCell ref="HRG4:HRH4"/>
    <mergeCell ref="HRI4:HRJ4"/>
    <mergeCell ref="HRK4:HRL4"/>
    <mergeCell ref="HRM4:HRN4"/>
    <mergeCell ref="HRO4:HRP4"/>
    <mergeCell ref="HQS4:HQT4"/>
    <mergeCell ref="HQU4:HQV4"/>
    <mergeCell ref="HQW4:HQX4"/>
    <mergeCell ref="HQY4:HQZ4"/>
    <mergeCell ref="HRA4:HRB4"/>
    <mergeCell ref="HRC4:HRD4"/>
    <mergeCell ref="HQG4:HQH4"/>
    <mergeCell ref="HQI4:HQJ4"/>
    <mergeCell ref="HQK4:HQL4"/>
    <mergeCell ref="HQM4:HQN4"/>
    <mergeCell ref="HQO4:HQP4"/>
    <mergeCell ref="HQQ4:HQR4"/>
    <mergeCell ref="HPU4:HPV4"/>
    <mergeCell ref="HPW4:HPX4"/>
    <mergeCell ref="HPY4:HPZ4"/>
    <mergeCell ref="HQA4:HQB4"/>
    <mergeCell ref="HQC4:HQD4"/>
    <mergeCell ref="HQE4:HQF4"/>
    <mergeCell ref="HPI4:HPJ4"/>
    <mergeCell ref="HPK4:HPL4"/>
    <mergeCell ref="HPM4:HPN4"/>
    <mergeCell ref="HPO4:HPP4"/>
    <mergeCell ref="HPQ4:HPR4"/>
    <mergeCell ref="HPS4:HPT4"/>
    <mergeCell ref="HOW4:HOX4"/>
    <mergeCell ref="HOY4:HOZ4"/>
    <mergeCell ref="HPA4:HPB4"/>
    <mergeCell ref="HPC4:HPD4"/>
    <mergeCell ref="HPE4:HPF4"/>
    <mergeCell ref="HPG4:HPH4"/>
    <mergeCell ref="HOK4:HOL4"/>
    <mergeCell ref="HOM4:HON4"/>
    <mergeCell ref="HOO4:HOP4"/>
    <mergeCell ref="HOQ4:HOR4"/>
    <mergeCell ref="HOS4:HOT4"/>
    <mergeCell ref="HOU4:HOV4"/>
    <mergeCell ref="HNY4:HNZ4"/>
    <mergeCell ref="HOA4:HOB4"/>
    <mergeCell ref="HOC4:HOD4"/>
    <mergeCell ref="HOE4:HOF4"/>
    <mergeCell ref="HOG4:HOH4"/>
    <mergeCell ref="HOI4:HOJ4"/>
    <mergeCell ref="HNM4:HNN4"/>
    <mergeCell ref="HNO4:HNP4"/>
    <mergeCell ref="HNQ4:HNR4"/>
    <mergeCell ref="HNS4:HNT4"/>
    <mergeCell ref="HNU4:HNV4"/>
    <mergeCell ref="HNW4:HNX4"/>
    <mergeCell ref="HNA4:HNB4"/>
    <mergeCell ref="HNC4:HND4"/>
    <mergeCell ref="HNE4:HNF4"/>
    <mergeCell ref="HNG4:HNH4"/>
    <mergeCell ref="HNI4:HNJ4"/>
    <mergeCell ref="HNK4:HNL4"/>
    <mergeCell ref="HMO4:HMP4"/>
    <mergeCell ref="HMQ4:HMR4"/>
    <mergeCell ref="HMS4:HMT4"/>
    <mergeCell ref="HMU4:HMV4"/>
    <mergeCell ref="HMW4:HMX4"/>
    <mergeCell ref="HMY4:HMZ4"/>
    <mergeCell ref="HMC4:HMD4"/>
    <mergeCell ref="HME4:HMF4"/>
    <mergeCell ref="HMG4:HMH4"/>
    <mergeCell ref="HMI4:HMJ4"/>
    <mergeCell ref="HMK4:HML4"/>
    <mergeCell ref="HMM4:HMN4"/>
    <mergeCell ref="HLQ4:HLR4"/>
    <mergeCell ref="HLS4:HLT4"/>
    <mergeCell ref="HLU4:HLV4"/>
    <mergeCell ref="HLW4:HLX4"/>
    <mergeCell ref="HLY4:HLZ4"/>
    <mergeCell ref="HMA4:HMB4"/>
    <mergeCell ref="HLE4:HLF4"/>
    <mergeCell ref="HLG4:HLH4"/>
    <mergeCell ref="HLI4:HLJ4"/>
    <mergeCell ref="HLK4:HLL4"/>
    <mergeCell ref="HLM4:HLN4"/>
    <mergeCell ref="HLO4:HLP4"/>
    <mergeCell ref="HKS4:HKT4"/>
    <mergeCell ref="HKU4:HKV4"/>
    <mergeCell ref="HKW4:HKX4"/>
    <mergeCell ref="HKY4:HKZ4"/>
    <mergeCell ref="HLA4:HLB4"/>
    <mergeCell ref="HLC4:HLD4"/>
    <mergeCell ref="HKG4:HKH4"/>
    <mergeCell ref="HKI4:HKJ4"/>
    <mergeCell ref="HKK4:HKL4"/>
    <mergeCell ref="HKM4:HKN4"/>
    <mergeCell ref="HKO4:HKP4"/>
    <mergeCell ref="HKQ4:HKR4"/>
    <mergeCell ref="HJU4:HJV4"/>
    <mergeCell ref="HJW4:HJX4"/>
    <mergeCell ref="HJY4:HJZ4"/>
    <mergeCell ref="HKA4:HKB4"/>
    <mergeCell ref="HKC4:HKD4"/>
    <mergeCell ref="HKE4:HKF4"/>
    <mergeCell ref="HJI4:HJJ4"/>
    <mergeCell ref="HJK4:HJL4"/>
    <mergeCell ref="HJM4:HJN4"/>
    <mergeCell ref="HJO4:HJP4"/>
    <mergeCell ref="HJQ4:HJR4"/>
    <mergeCell ref="HJS4:HJT4"/>
    <mergeCell ref="HIW4:HIX4"/>
    <mergeCell ref="HIY4:HIZ4"/>
    <mergeCell ref="HJA4:HJB4"/>
    <mergeCell ref="HJC4:HJD4"/>
    <mergeCell ref="HJE4:HJF4"/>
    <mergeCell ref="HJG4:HJH4"/>
    <mergeCell ref="HIK4:HIL4"/>
    <mergeCell ref="HIM4:HIN4"/>
    <mergeCell ref="HIO4:HIP4"/>
    <mergeCell ref="HIQ4:HIR4"/>
    <mergeCell ref="HIS4:HIT4"/>
    <mergeCell ref="HIU4:HIV4"/>
    <mergeCell ref="HHY4:HHZ4"/>
    <mergeCell ref="HIA4:HIB4"/>
    <mergeCell ref="HIC4:HID4"/>
    <mergeCell ref="HIE4:HIF4"/>
    <mergeCell ref="HIG4:HIH4"/>
    <mergeCell ref="HII4:HIJ4"/>
    <mergeCell ref="HHM4:HHN4"/>
    <mergeCell ref="HHO4:HHP4"/>
    <mergeCell ref="HHQ4:HHR4"/>
    <mergeCell ref="HHS4:HHT4"/>
    <mergeCell ref="HHU4:HHV4"/>
    <mergeCell ref="HHW4:HHX4"/>
    <mergeCell ref="HHA4:HHB4"/>
    <mergeCell ref="HHC4:HHD4"/>
    <mergeCell ref="HHE4:HHF4"/>
    <mergeCell ref="HHG4:HHH4"/>
    <mergeCell ref="HHI4:HHJ4"/>
    <mergeCell ref="HHK4:HHL4"/>
    <mergeCell ref="HGO4:HGP4"/>
    <mergeCell ref="HGQ4:HGR4"/>
    <mergeCell ref="HGS4:HGT4"/>
    <mergeCell ref="HGU4:HGV4"/>
    <mergeCell ref="HGW4:HGX4"/>
    <mergeCell ref="HGY4:HGZ4"/>
    <mergeCell ref="HGC4:HGD4"/>
    <mergeCell ref="HGE4:HGF4"/>
    <mergeCell ref="HGG4:HGH4"/>
    <mergeCell ref="HGI4:HGJ4"/>
    <mergeCell ref="HGK4:HGL4"/>
    <mergeCell ref="HGM4:HGN4"/>
    <mergeCell ref="HFQ4:HFR4"/>
    <mergeCell ref="HFS4:HFT4"/>
    <mergeCell ref="HFU4:HFV4"/>
    <mergeCell ref="HFW4:HFX4"/>
    <mergeCell ref="HFY4:HFZ4"/>
    <mergeCell ref="HGA4:HGB4"/>
    <mergeCell ref="HFE4:HFF4"/>
    <mergeCell ref="HFG4:HFH4"/>
    <mergeCell ref="HFI4:HFJ4"/>
    <mergeCell ref="HFK4:HFL4"/>
    <mergeCell ref="HFM4:HFN4"/>
    <mergeCell ref="HFO4:HFP4"/>
    <mergeCell ref="HES4:HET4"/>
    <mergeCell ref="HEU4:HEV4"/>
    <mergeCell ref="HEW4:HEX4"/>
    <mergeCell ref="HEY4:HEZ4"/>
    <mergeCell ref="HFA4:HFB4"/>
    <mergeCell ref="HFC4:HFD4"/>
    <mergeCell ref="HEG4:HEH4"/>
    <mergeCell ref="HEI4:HEJ4"/>
    <mergeCell ref="HEK4:HEL4"/>
    <mergeCell ref="HEM4:HEN4"/>
    <mergeCell ref="HEO4:HEP4"/>
    <mergeCell ref="HEQ4:HER4"/>
    <mergeCell ref="HDU4:HDV4"/>
    <mergeCell ref="HDW4:HDX4"/>
    <mergeCell ref="HDY4:HDZ4"/>
    <mergeCell ref="HEA4:HEB4"/>
    <mergeCell ref="HEC4:HED4"/>
    <mergeCell ref="HEE4:HEF4"/>
    <mergeCell ref="HDI4:HDJ4"/>
    <mergeCell ref="HDK4:HDL4"/>
    <mergeCell ref="HDM4:HDN4"/>
    <mergeCell ref="HDO4:HDP4"/>
    <mergeCell ref="HDQ4:HDR4"/>
    <mergeCell ref="HDS4:HDT4"/>
    <mergeCell ref="HCW4:HCX4"/>
    <mergeCell ref="HCY4:HCZ4"/>
    <mergeCell ref="HDA4:HDB4"/>
    <mergeCell ref="HDC4:HDD4"/>
    <mergeCell ref="HDE4:HDF4"/>
    <mergeCell ref="HDG4:HDH4"/>
    <mergeCell ref="HCK4:HCL4"/>
    <mergeCell ref="HCM4:HCN4"/>
    <mergeCell ref="HCO4:HCP4"/>
    <mergeCell ref="HCQ4:HCR4"/>
    <mergeCell ref="HCS4:HCT4"/>
    <mergeCell ref="HCU4:HCV4"/>
    <mergeCell ref="HBY4:HBZ4"/>
    <mergeCell ref="HCA4:HCB4"/>
    <mergeCell ref="HCC4:HCD4"/>
    <mergeCell ref="HCE4:HCF4"/>
    <mergeCell ref="HCG4:HCH4"/>
    <mergeCell ref="HCI4:HCJ4"/>
    <mergeCell ref="HBM4:HBN4"/>
    <mergeCell ref="HBO4:HBP4"/>
    <mergeCell ref="HBQ4:HBR4"/>
    <mergeCell ref="HBS4:HBT4"/>
    <mergeCell ref="HBU4:HBV4"/>
    <mergeCell ref="HBW4:HBX4"/>
    <mergeCell ref="HBA4:HBB4"/>
    <mergeCell ref="HBC4:HBD4"/>
    <mergeCell ref="HBE4:HBF4"/>
    <mergeCell ref="HBG4:HBH4"/>
    <mergeCell ref="HBI4:HBJ4"/>
    <mergeCell ref="HBK4:HBL4"/>
    <mergeCell ref="HAO4:HAP4"/>
    <mergeCell ref="HAQ4:HAR4"/>
    <mergeCell ref="HAS4:HAT4"/>
    <mergeCell ref="HAU4:HAV4"/>
    <mergeCell ref="HAW4:HAX4"/>
    <mergeCell ref="HAY4:HAZ4"/>
    <mergeCell ref="HAC4:HAD4"/>
    <mergeCell ref="HAE4:HAF4"/>
    <mergeCell ref="HAG4:HAH4"/>
    <mergeCell ref="HAI4:HAJ4"/>
    <mergeCell ref="HAK4:HAL4"/>
    <mergeCell ref="HAM4:HAN4"/>
    <mergeCell ref="GZQ4:GZR4"/>
    <mergeCell ref="GZS4:GZT4"/>
    <mergeCell ref="GZU4:GZV4"/>
    <mergeCell ref="GZW4:GZX4"/>
    <mergeCell ref="GZY4:GZZ4"/>
    <mergeCell ref="HAA4:HAB4"/>
    <mergeCell ref="GZE4:GZF4"/>
    <mergeCell ref="GZG4:GZH4"/>
    <mergeCell ref="GZI4:GZJ4"/>
    <mergeCell ref="GZK4:GZL4"/>
    <mergeCell ref="GZM4:GZN4"/>
    <mergeCell ref="GZO4:GZP4"/>
    <mergeCell ref="GYS4:GYT4"/>
    <mergeCell ref="GYU4:GYV4"/>
    <mergeCell ref="GYW4:GYX4"/>
    <mergeCell ref="GYY4:GYZ4"/>
    <mergeCell ref="GZA4:GZB4"/>
    <mergeCell ref="GZC4:GZD4"/>
    <mergeCell ref="GYG4:GYH4"/>
    <mergeCell ref="GYI4:GYJ4"/>
    <mergeCell ref="GYK4:GYL4"/>
    <mergeCell ref="GYM4:GYN4"/>
    <mergeCell ref="GYO4:GYP4"/>
    <mergeCell ref="GYQ4:GYR4"/>
    <mergeCell ref="GXU4:GXV4"/>
    <mergeCell ref="GXW4:GXX4"/>
    <mergeCell ref="GXY4:GXZ4"/>
    <mergeCell ref="GYA4:GYB4"/>
    <mergeCell ref="GYC4:GYD4"/>
    <mergeCell ref="GYE4:GYF4"/>
    <mergeCell ref="GXI4:GXJ4"/>
    <mergeCell ref="GXK4:GXL4"/>
    <mergeCell ref="GXM4:GXN4"/>
    <mergeCell ref="GXO4:GXP4"/>
    <mergeCell ref="GXQ4:GXR4"/>
    <mergeCell ref="GXS4:GXT4"/>
    <mergeCell ref="GWW4:GWX4"/>
    <mergeCell ref="GWY4:GWZ4"/>
    <mergeCell ref="GXA4:GXB4"/>
    <mergeCell ref="GXC4:GXD4"/>
    <mergeCell ref="GXE4:GXF4"/>
    <mergeCell ref="GXG4:GXH4"/>
    <mergeCell ref="GWK4:GWL4"/>
    <mergeCell ref="GWM4:GWN4"/>
    <mergeCell ref="GWO4:GWP4"/>
    <mergeCell ref="GWQ4:GWR4"/>
    <mergeCell ref="GWS4:GWT4"/>
    <mergeCell ref="GWU4:GWV4"/>
    <mergeCell ref="GVY4:GVZ4"/>
    <mergeCell ref="GWA4:GWB4"/>
    <mergeCell ref="GWC4:GWD4"/>
    <mergeCell ref="GWE4:GWF4"/>
    <mergeCell ref="GWG4:GWH4"/>
    <mergeCell ref="GWI4:GWJ4"/>
    <mergeCell ref="GVM4:GVN4"/>
    <mergeCell ref="GVO4:GVP4"/>
    <mergeCell ref="GVQ4:GVR4"/>
    <mergeCell ref="GVS4:GVT4"/>
    <mergeCell ref="GVU4:GVV4"/>
    <mergeCell ref="GVW4:GVX4"/>
    <mergeCell ref="GVA4:GVB4"/>
    <mergeCell ref="GVC4:GVD4"/>
    <mergeCell ref="GVE4:GVF4"/>
    <mergeCell ref="GVG4:GVH4"/>
    <mergeCell ref="GVI4:GVJ4"/>
    <mergeCell ref="GVK4:GVL4"/>
    <mergeCell ref="GUO4:GUP4"/>
    <mergeCell ref="GUQ4:GUR4"/>
    <mergeCell ref="GUS4:GUT4"/>
    <mergeCell ref="GUU4:GUV4"/>
    <mergeCell ref="GUW4:GUX4"/>
    <mergeCell ref="GUY4:GUZ4"/>
    <mergeCell ref="GUC4:GUD4"/>
    <mergeCell ref="GUE4:GUF4"/>
    <mergeCell ref="GUG4:GUH4"/>
    <mergeCell ref="GUI4:GUJ4"/>
    <mergeCell ref="GUK4:GUL4"/>
    <mergeCell ref="GUM4:GUN4"/>
    <mergeCell ref="GTQ4:GTR4"/>
    <mergeCell ref="GTS4:GTT4"/>
    <mergeCell ref="GTU4:GTV4"/>
    <mergeCell ref="GTW4:GTX4"/>
    <mergeCell ref="GTY4:GTZ4"/>
    <mergeCell ref="GUA4:GUB4"/>
    <mergeCell ref="GTE4:GTF4"/>
    <mergeCell ref="GTG4:GTH4"/>
    <mergeCell ref="GTI4:GTJ4"/>
    <mergeCell ref="GTK4:GTL4"/>
    <mergeCell ref="GTM4:GTN4"/>
    <mergeCell ref="GTO4:GTP4"/>
    <mergeCell ref="GSS4:GST4"/>
    <mergeCell ref="GSU4:GSV4"/>
    <mergeCell ref="GSW4:GSX4"/>
    <mergeCell ref="GSY4:GSZ4"/>
    <mergeCell ref="GTA4:GTB4"/>
    <mergeCell ref="GTC4:GTD4"/>
    <mergeCell ref="GSG4:GSH4"/>
    <mergeCell ref="GSI4:GSJ4"/>
    <mergeCell ref="GSK4:GSL4"/>
    <mergeCell ref="GSM4:GSN4"/>
    <mergeCell ref="GSO4:GSP4"/>
    <mergeCell ref="GSQ4:GSR4"/>
    <mergeCell ref="GRU4:GRV4"/>
    <mergeCell ref="GRW4:GRX4"/>
    <mergeCell ref="GRY4:GRZ4"/>
    <mergeCell ref="GSA4:GSB4"/>
    <mergeCell ref="GSC4:GSD4"/>
    <mergeCell ref="GSE4:GSF4"/>
    <mergeCell ref="GRI4:GRJ4"/>
    <mergeCell ref="GRK4:GRL4"/>
    <mergeCell ref="GRM4:GRN4"/>
    <mergeCell ref="GRO4:GRP4"/>
    <mergeCell ref="GRQ4:GRR4"/>
    <mergeCell ref="GRS4:GRT4"/>
    <mergeCell ref="GQW4:GQX4"/>
    <mergeCell ref="GQY4:GQZ4"/>
    <mergeCell ref="GRA4:GRB4"/>
    <mergeCell ref="GRC4:GRD4"/>
    <mergeCell ref="GRE4:GRF4"/>
    <mergeCell ref="GRG4:GRH4"/>
    <mergeCell ref="GQK4:GQL4"/>
    <mergeCell ref="GQM4:GQN4"/>
    <mergeCell ref="GQO4:GQP4"/>
    <mergeCell ref="GQQ4:GQR4"/>
    <mergeCell ref="GQS4:GQT4"/>
    <mergeCell ref="GQU4:GQV4"/>
    <mergeCell ref="GPY4:GPZ4"/>
    <mergeCell ref="GQA4:GQB4"/>
    <mergeCell ref="GQC4:GQD4"/>
    <mergeCell ref="GQE4:GQF4"/>
    <mergeCell ref="GQG4:GQH4"/>
    <mergeCell ref="GQI4:GQJ4"/>
    <mergeCell ref="GPM4:GPN4"/>
    <mergeCell ref="GPO4:GPP4"/>
    <mergeCell ref="GPQ4:GPR4"/>
    <mergeCell ref="GPS4:GPT4"/>
    <mergeCell ref="GPU4:GPV4"/>
    <mergeCell ref="GPW4:GPX4"/>
    <mergeCell ref="GPA4:GPB4"/>
    <mergeCell ref="GPC4:GPD4"/>
    <mergeCell ref="GPE4:GPF4"/>
    <mergeCell ref="GPG4:GPH4"/>
    <mergeCell ref="GPI4:GPJ4"/>
    <mergeCell ref="GPK4:GPL4"/>
    <mergeCell ref="GOO4:GOP4"/>
    <mergeCell ref="GOQ4:GOR4"/>
    <mergeCell ref="GOS4:GOT4"/>
    <mergeCell ref="GOU4:GOV4"/>
    <mergeCell ref="GOW4:GOX4"/>
    <mergeCell ref="GOY4:GOZ4"/>
    <mergeCell ref="GOC4:GOD4"/>
    <mergeCell ref="GOE4:GOF4"/>
    <mergeCell ref="GOG4:GOH4"/>
    <mergeCell ref="GOI4:GOJ4"/>
    <mergeCell ref="GOK4:GOL4"/>
    <mergeCell ref="GOM4:GON4"/>
    <mergeCell ref="GNQ4:GNR4"/>
    <mergeCell ref="GNS4:GNT4"/>
    <mergeCell ref="GNU4:GNV4"/>
    <mergeCell ref="GNW4:GNX4"/>
    <mergeCell ref="GNY4:GNZ4"/>
    <mergeCell ref="GOA4:GOB4"/>
    <mergeCell ref="GNE4:GNF4"/>
    <mergeCell ref="GNG4:GNH4"/>
    <mergeCell ref="GNI4:GNJ4"/>
    <mergeCell ref="GNK4:GNL4"/>
    <mergeCell ref="GNM4:GNN4"/>
    <mergeCell ref="GNO4:GNP4"/>
    <mergeCell ref="GMS4:GMT4"/>
    <mergeCell ref="GMU4:GMV4"/>
    <mergeCell ref="GMW4:GMX4"/>
    <mergeCell ref="GMY4:GMZ4"/>
    <mergeCell ref="GNA4:GNB4"/>
    <mergeCell ref="GNC4:GND4"/>
    <mergeCell ref="GMG4:GMH4"/>
    <mergeCell ref="GMI4:GMJ4"/>
    <mergeCell ref="GMK4:GML4"/>
    <mergeCell ref="GMM4:GMN4"/>
    <mergeCell ref="GMO4:GMP4"/>
    <mergeCell ref="GMQ4:GMR4"/>
    <mergeCell ref="GLU4:GLV4"/>
    <mergeCell ref="GLW4:GLX4"/>
    <mergeCell ref="GLY4:GLZ4"/>
    <mergeCell ref="GMA4:GMB4"/>
    <mergeCell ref="GMC4:GMD4"/>
    <mergeCell ref="GME4:GMF4"/>
    <mergeCell ref="GLI4:GLJ4"/>
    <mergeCell ref="GLK4:GLL4"/>
    <mergeCell ref="GLM4:GLN4"/>
    <mergeCell ref="GLO4:GLP4"/>
    <mergeCell ref="GLQ4:GLR4"/>
    <mergeCell ref="GLS4:GLT4"/>
    <mergeCell ref="GKW4:GKX4"/>
    <mergeCell ref="GKY4:GKZ4"/>
    <mergeCell ref="GLA4:GLB4"/>
    <mergeCell ref="GLC4:GLD4"/>
    <mergeCell ref="GLE4:GLF4"/>
    <mergeCell ref="GLG4:GLH4"/>
    <mergeCell ref="GKK4:GKL4"/>
    <mergeCell ref="GKM4:GKN4"/>
    <mergeCell ref="GKO4:GKP4"/>
    <mergeCell ref="GKQ4:GKR4"/>
    <mergeCell ref="GKS4:GKT4"/>
    <mergeCell ref="GKU4:GKV4"/>
    <mergeCell ref="GJY4:GJZ4"/>
    <mergeCell ref="GKA4:GKB4"/>
    <mergeCell ref="GKC4:GKD4"/>
    <mergeCell ref="GKE4:GKF4"/>
    <mergeCell ref="GKG4:GKH4"/>
    <mergeCell ref="GKI4:GKJ4"/>
    <mergeCell ref="GJM4:GJN4"/>
    <mergeCell ref="GJO4:GJP4"/>
    <mergeCell ref="GJQ4:GJR4"/>
    <mergeCell ref="GJS4:GJT4"/>
    <mergeCell ref="GJU4:GJV4"/>
    <mergeCell ref="GJW4:GJX4"/>
    <mergeCell ref="GJA4:GJB4"/>
    <mergeCell ref="GJC4:GJD4"/>
    <mergeCell ref="GJE4:GJF4"/>
    <mergeCell ref="GJG4:GJH4"/>
    <mergeCell ref="GJI4:GJJ4"/>
    <mergeCell ref="GJK4:GJL4"/>
    <mergeCell ref="GIO4:GIP4"/>
    <mergeCell ref="GIQ4:GIR4"/>
    <mergeCell ref="GIS4:GIT4"/>
    <mergeCell ref="GIU4:GIV4"/>
    <mergeCell ref="GIW4:GIX4"/>
    <mergeCell ref="GIY4:GIZ4"/>
    <mergeCell ref="GIC4:GID4"/>
    <mergeCell ref="GIE4:GIF4"/>
    <mergeCell ref="GIG4:GIH4"/>
    <mergeCell ref="GII4:GIJ4"/>
    <mergeCell ref="GIK4:GIL4"/>
    <mergeCell ref="GIM4:GIN4"/>
    <mergeCell ref="GHQ4:GHR4"/>
    <mergeCell ref="GHS4:GHT4"/>
    <mergeCell ref="GHU4:GHV4"/>
    <mergeCell ref="GHW4:GHX4"/>
    <mergeCell ref="GHY4:GHZ4"/>
    <mergeCell ref="GIA4:GIB4"/>
    <mergeCell ref="GHE4:GHF4"/>
    <mergeCell ref="GHG4:GHH4"/>
    <mergeCell ref="GHI4:GHJ4"/>
    <mergeCell ref="GHK4:GHL4"/>
    <mergeCell ref="GHM4:GHN4"/>
    <mergeCell ref="GHO4:GHP4"/>
    <mergeCell ref="GGS4:GGT4"/>
    <mergeCell ref="GGU4:GGV4"/>
    <mergeCell ref="GGW4:GGX4"/>
    <mergeCell ref="GGY4:GGZ4"/>
    <mergeCell ref="GHA4:GHB4"/>
    <mergeCell ref="GHC4:GHD4"/>
    <mergeCell ref="GGG4:GGH4"/>
    <mergeCell ref="GGI4:GGJ4"/>
    <mergeCell ref="GGK4:GGL4"/>
    <mergeCell ref="GGM4:GGN4"/>
    <mergeCell ref="GGO4:GGP4"/>
    <mergeCell ref="GGQ4:GGR4"/>
    <mergeCell ref="GFU4:GFV4"/>
    <mergeCell ref="GFW4:GFX4"/>
    <mergeCell ref="GFY4:GFZ4"/>
    <mergeCell ref="GGA4:GGB4"/>
    <mergeCell ref="GGC4:GGD4"/>
    <mergeCell ref="GGE4:GGF4"/>
    <mergeCell ref="GFI4:GFJ4"/>
    <mergeCell ref="GFK4:GFL4"/>
    <mergeCell ref="GFM4:GFN4"/>
    <mergeCell ref="GFO4:GFP4"/>
    <mergeCell ref="GFQ4:GFR4"/>
    <mergeCell ref="GFS4:GFT4"/>
    <mergeCell ref="GEW4:GEX4"/>
    <mergeCell ref="GEY4:GEZ4"/>
    <mergeCell ref="GFA4:GFB4"/>
    <mergeCell ref="GFC4:GFD4"/>
    <mergeCell ref="GFE4:GFF4"/>
    <mergeCell ref="GFG4:GFH4"/>
    <mergeCell ref="GEK4:GEL4"/>
    <mergeCell ref="GEM4:GEN4"/>
    <mergeCell ref="GEO4:GEP4"/>
    <mergeCell ref="GEQ4:GER4"/>
    <mergeCell ref="GES4:GET4"/>
    <mergeCell ref="GEU4:GEV4"/>
    <mergeCell ref="GDY4:GDZ4"/>
    <mergeCell ref="GEA4:GEB4"/>
    <mergeCell ref="GEC4:GED4"/>
    <mergeCell ref="GEE4:GEF4"/>
    <mergeCell ref="GEG4:GEH4"/>
    <mergeCell ref="GEI4:GEJ4"/>
    <mergeCell ref="GDM4:GDN4"/>
    <mergeCell ref="GDO4:GDP4"/>
    <mergeCell ref="GDQ4:GDR4"/>
    <mergeCell ref="GDS4:GDT4"/>
    <mergeCell ref="GDU4:GDV4"/>
    <mergeCell ref="GDW4:GDX4"/>
    <mergeCell ref="GDA4:GDB4"/>
    <mergeCell ref="GDC4:GDD4"/>
    <mergeCell ref="GDE4:GDF4"/>
    <mergeCell ref="GDG4:GDH4"/>
    <mergeCell ref="GDI4:GDJ4"/>
    <mergeCell ref="GDK4:GDL4"/>
    <mergeCell ref="GCO4:GCP4"/>
    <mergeCell ref="GCQ4:GCR4"/>
    <mergeCell ref="GCS4:GCT4"/>
    <mergeCell ref="GCU4:GCV4"/>
    <mergeCell ref="GCW4:GCX4"/>
    <mergeCell ref="GCY4:GCZ4"/>
    <mergeCell ref="GCC4:GCD4"/>
    <mergeCell ref="GCE4:GCF4"/>
    <mergeCell ref="GCG4:GCH4"/>
    <mergeCell ref="GCI4:GCJ4"/>
    <mergeCell ref="GCK4:GCL4"/>
    <mergeCell ref="GCM4:GCN4"/>
    <mergeCell ref="GBQ4:GBR4"/>
    <mergeCell ref="GBS4:GBT4"/>
    <mergeCell ref="GBU4:GBV4"/>
    <mergeCell ref="GBW4:GBX4"/>
    <mergeCell ref="GBY4:GBZ4"/>
    <mergeCell ref="GCA4:GCB4"/>
    <mergeCell ref="GBE4:GBF4"/>
    <mergeCell ref="GBG4:GBH4"/>
    <mergeCell ref="GBI4:GBJ4"/>
    <mergeCell ref="GBK4:GBL4"/>
    <mergeCell ref="GBM4:GBN4"/>
    <mergeCell ref="GBO4:GBP4"/>
    <mergeCell ref="GAS4:GAT4"/>
    <mergeCell ref="GAU4:GAV4"/>
    <mergeCell ref="GAW4:GAX4"/>
    <mergeCell ref="GAY4:GAZ4"/>
    <mergeCell ref="GBA4:GBB4"/>
    <mergeCell ref="GBC4:GBD4"/>
    <mergeCell ref="GAG4:GAH4"/>
    <mergeCell ref="GAI4:GAJ4"/>
    <mergeCell ref="GAK4:GAL4"/>
    <mergeCell ref="GAM4:GAN4"/>
    <mergeCell ref="GAO4:GAP4"/>
    <mergeCell ref="GAQ4:GAR4"/>
    <mergeCell ref="FZU4:FZV4"/>
    <mergeCell ref="FZW4:FZX4"/>
    <mergeCell ref="FZY4:FZZ4"/>
    <mergeCell ref="GAA4:GAB4"/>
    <mergeCell ref="GAC4:GAD4"/>
    <mergeCell ref="GAE4:GAF4"/>
    <mergeCell ref="FZI4:FZJ4"/>
    <mergeCell ref="FZK4:FZL4"/>
    <mergeCell ref="FZM4:FZN4"/>
    <mergeCell ref="FZO4:FZP4"/>
    <mergeCell ref="FZQ4:FZR4"/>
    <mergeCell ref="FZS4:FZT4"/>
    <mergeCell ref="FYW4:FYX4"/>
    <mergeCell ref="FYY4:FYZ4"/>
    <mergeCell ref="FZA4:FZB4"/>
    <mergeCell ref="FZC4:FZD4"/>
    <mergeCell ref="FZE4:FZF4"/>
    <mergeCell ref="FZG4:FZH4"/>
    <mergeCell ref="FYK4:FYL4"/>
    <mergeCell ref="FYM4:FYN4"/>
    <mergeCell ref="FYO4:FYP4"/>
    <mergeCell ref="FYQ4:FYR4"/>
    <mergeCell ref="FYS4:FYT4"/>
    <mergeCell ref="FYU4:FYV4"/>
    <mergeCell ref="FXY4:FXZ4"/>
    <mergeCell ref="FYA4:FYB4"/>
    <mergeCell ref="FYC4:FYD4"/>
    <mergeCell ref="FYE4:FYF4"/>
    <mergeCell ref="FYG4:FYH4"/>
    <mergeCell ref="FYI4:FYJ4"/>
    <mergeCell ref="FXM4:FXN4"/>
    <mergeCell ref="FXO4:FXP4"/>
    <mergeCell ref="FXQ4:FXR4"/>
    <mergeCell ref="FXS4:FXT4"/>
    <mergeCell ref="FXU4:FXV4"/>
    <mergeCell ref="FXW4:FXX4"/>
    <mergeCell ref="FXA4:FXB4"/>
    <mergeCell ref="FXC4:FXD4"/>
    <mergeCell ref="FXE4:FXF4"/>
    <mergeCell ref="FXG4:FXH4"/>
    <mergeCell ref="FXI4:FXJ4"/>
    <mergeCell ref="FXK4:FXL4"/>
    <mergeCell ref="FWO4:FWP4"/>
    <mergeCell ref="FWQ4:FWR4"/>
    <mergeCell ref="FWS4:FWT4"/>
    <mergeCell ref="FWU4:FWV4"/>
    <mergeCell ref="FWW4:FWX4"/>
    <mergeCell ref="FWY4:FWZ4"/>
    <mergeCell ref="FWC4:FWD4"/>
    <mergeCell ref="FWE4:FWF4"/>
    <mergeCell ref="FWG4:FWH4"/>
    <mergeCell ref="FWI4:FWJ4"/>
    <mergeCell ref="FWK4:FWL4"/>
    <mergeCell ref="FWM4:FWN4"/>
    <mergeCell ref="FVQ4:FVR4"/>
    <mergeCell ref="FVS4:FVT4"/>
    <mergeCell ref="FVU4:FVV4"/>
    <mergeCell ref="FVW4:FVX4"/>
    <mergeCell ref="FVY4:FVZ4"/>
    <mergeCell ref="FWA4:FWB4"/>
    <mergeCell ref="FVE4:FVF4"/>
    <mergeCell ref="FVG4:FVH4"/>
    <mergeCell ref="FVI4:FVJ4"/>
    <mergeCell ref="FVK4:FVL4"/>
    <mergeCell ref="FVM4:FVN4"/>
    <mergeCell ref="FVO4:FVP4"/>
    <mergeCell ref="FUS4:FUT4"/>
    <mergeCell ref="FUU4:FUV4"/>
    <mergeCell ref="FUW4:FUX4"/>
    <mergeCell ref="FUY4:FUZ4"/>
    <mergeCell ref="FVA4:FVB4"/>
    <mergeCell ref="FVC4:FVD4"/>
    <mergeCell ref="FUG4:FUH4"/>
    <mergeCell ref="FUI4:FUJ4"/>
    <mergeCell ref="FUK4:FUL4"/>
    <mergeCell ref="FUM4:FUN4"/>
    <mergeCell ref="FUO4:FUP4"/>
    <mergeCell ref="FUQ4:FUR4"/>
    <mergeCell ref="FTU4:FTV4"/>
    <mergeCell ref="FTW4:FTX4"/>
    <mergeCell ref="FTY4:FTZ4"/>
    <mergeCell ref="FUA4:FUB4"/>
    <mergeCell ref="FUC4:FUD4"/>
    <mergeCell ref="FUE4:FUF4"/>
    <mergeCell ref="FTI4:FTJ4"/>
    <mergeCell ref="FTK4:FTL4"/>
    <mergeCell ref="FTM4:FTN4"/>
    <mergeCell ref="FTO4:FTP4"/>
    <mergeCell ref="FTQ4:FTR4"/>
    <mergeCell ref="FTS4:FTT4"/>
    <mergeCell ref="FSW4:FSX4"/>
    <mergeCell ref="FSY4:FSZ4"/>
    <mergeCell ref="FTA4:FTB4"/>
    <mergeCell ref="FTC4:FTD4"/>
    <mergeCell ref="FTE4:FTF4"/>
    <mergeCell ref="FTG4:FTH4"/>
    <mergeCell ref="FSK4:FSL4"/>
    <mergeCell ref="FSM4:FSN4"/>
    <mergeCell ref="FSO4:FSP4"/>
    <mergeCell ref="FSQ4:FSR4"/>
    <mergeCell ref="FSS4:FST4"/>
    <mergeCell ref="FSU4:FSV4"/>
    <mergeCell ref="FRY4:FRZ4"/>
    <mergeCell ref="FSA4:FSB4"/>
    <mergeCell ref="FSC4:FSD4"/>
    <mergeCell ref="FSE4:FSF4"/>
    <mergeCell ref="FSG4:FSH4"/>
    <mergeCell ref="FSI4:FSJ4"/>
    <mergeCell ref="FRM4:FRN4"/>
    <mergeCell ref="FRO4:FRP4"/>
    <mergeCell ref="FRQ4:FRR4"/>
    <mergeCell ref="FRS4:FRT4"/>
    <mergeCell ref="FRU4:FRV4"/>
    <mergeCell ref="FRW4:FRX4"/>
    <mergeCell ref="FRA4:FRB4"/>
    <mergeCell ref="FRC4:FRD4"/>
    <mergeCell ref="FRE4:FRF4"/>
    <mergeCell ref="FRG4:FRH4"/>
    <mergeCell ref="FRI4:FRJ4"/>
    <mergeCell ref="FRK4:FRL4"/>
    <mergeCell ref="FQO4:FQP4"/>
    <mergeCell ref="FQQ4:FQR4"/>
    <mergeCell ref="FQS4:FQT4"/>
    <mergeCell ref="FQU4:FQV4"/>
    <mergeCell ref="FQW4:FQX4"/>
    <mergeCell ref="FQY4:FQZ4"/>
    <mergeCell ref="FQC4:FQD4"/>
    <mergeCell ref="FQE4:FQF4"/>
    <mergeCell ref="FQG4:FQH4"/>
    <mergeCell ref="FQI4:FQJ4"/>
    <mergeCell ref="FQK4:FQL4"/>
    <mergeCell ref="FQM4:FQN4"/>
    <mergeCell ref="FPQ4:FPR4"/>
    <mergeCell ref="FPS4:FPT4"/>
    <mergeCell ref="FPU4:FPV4"/>
    <mergeCell ref="FPW4:FPX4"/>
    <mergeCell ref="FPY4:FPZ4"/>
    <mergeCell ref="FQA4:FQB4"/>
    <mergeCell ref="FPE4:FPF4"/>
    <mergeCell ref="FPG4:FPH4"/>
    <mergeCell ref="FPI4:FPJ4"/>
    <mergeCell ref="FPK4:FPL4"/>
    <mergeCell ref="FPM4:FPN4"/>
    <mergeCell ref="FPO4:FPP4"/>
    <mergeCell ref="FOS4:FOT4"/>
    <mergeCell ref="FOU4:FOV4"/>
    <mergeCell ref="FOW4:FOX4"/>
    <mergeCell ref="FOY4:FOZ4"/>
    <mergeCell ref="FPA4:FPB4"/>
    <mergeCell ref="FPC4:FPD4"/>
    <mergeCell ref="FOG4:FOH4"/>
    <mergeCell ref="FOI4:FOJ4"/>
    <mergeCell ref="FOK4:FOL4"/>
    <mergeCell ref="FOM4:FON4"/>
    <mergeCell ref="FOO4:FOP4"/>
    <mergeCell ref="FOQ4:FOR4"/>
    <mergeCell ref="FNU4:FNV4"/>
    <mergeCell ref="FNW4:FNX4"/>
    <mergeCell ref="FNY4:FNZ4"/>
    <mergeCell ref="FOA4:FOB4"/>
    <mergeCell ref="FOC4:FOD4"/>
    <mergeCell ref="FOE4:FOF4"/>
    <mergeCell ref="FNI4:FNJ4"/>
    <mergeCell ref="FNK4:FNL4"/>
    <mergeCell ref="FNM4:FNN4"/>
    <mergeCell ref="FNO4:FNP4"/>
    <mergeCell ref="FNQ4:FNR4"/>
    <mergeCell ref="FNS4:FNT4"/>
    <mergeCell ref="FMW4:FMX4"/>
    <mergeCell ref="FMY4:FMZ4"/>
    <mergeCell ref="FNA4:FNB4"/>
    <mergeCell ref="FNC4:FND4"/>
    <mergeCell ref="FNE4:FNF4"/>
    <mergeCell ref="FNG4:FNH4"/>
    <mergeCell ref="FMK4:FML4"/>
    <mergeCell ref="FMM4:FMN4"/>
    <mergeCell ref="FMO4:FMP4"/>
    <mergeCell ref="FMQ4:FMR4"/>
    <mergeCell ref="FMS4:FMT4"/>
    <mergeCell ref="FMU4:FMV4"/>
    <mergeCell ref="FLY4:FLZ4"/>
    <mergeCell ref="FMA4:FMB4"/>
    <mergeCell ref="FMC4:FMD4"/>
    <mergeCell ref="FME4:FMF4"/>
    <mergeCell ref="FMG4:FMH4"/>
    <mergeCell ref="FMI4:FMJ4"/>
    <mergeCell ref="FLM4:FLN4"/>
    <mergeCell ref="FLO4:FLP4"/>
    <mergeCell ref="FLQ4:FLR4"/>
    <mergeCell ref="FLS4:FLT4"/>
    <mergeCell ref="FLU4:FLV4"/>
    <mergeCell ref="FLW4:FLX4"/>
    <mergeCell ref="FLA4:FLB4"/>
    <mergeCell ref="FLC4:FLD4"/>
    <mergeCell ref="FLE4:FLF4"/>
    <mergeCell ref="FLG4:FLH4"/>
    <mergeCell ref="FLI4:FLJ4"/>
    <mergeCell ref="FLK4:FLL4"/>
    <mergeCell ref="FKO4:FKP4"/>
    <mergeCell ref="FKQ4:FKR4"/>
    <mergeCell ref="FKS4:FKT4"/>
    <mergeCell ref="FKU4:FKV4"/>
    <mergeCell ref="FKW4:FKX4"/>
    <mergeCell ref="FKY4:FKZ4"/>
    <mergeCell ref="FKC4:FKD4"/>
    <mergeCell ref="FKE4:FKF4"/>
    <mergeCell ref="FKG4:FKH4"/>
    <mergeCell ref="FKI4:FKJ4"/>
    <mergeCell ref="FKK4:FKL4"/>
    <mergeCell ref="FKM4:FKN4"/>
    <mergeCell ref="FJQ4:FJR4"/>
    <mergeCell ref="FJS4:FJT4"/>
    <mergeCell ref="FJU4:FJV4"/>
    <mergeCell ref="FJW4:FJX4"/>
    <mergeCell ref="FJY4:FJZ4"/>
    <mergeCell ref="FKA4:FKB4"/>
    <mergeCell ref="FJE4:FJF4"/>
    <mergeCell ref="FJG4:FJH4"/>
    <mergeCell ref="FJI4:FJJ4"/>
    <mergeCell ref="FJK4:FJL4"/>
    <mergeCell ref="FJM4:FJN4"/>
    <mergeCell ref="FJO4:FJP4"/>
    <mergeCell ref="FIS4:FIT4"/>
    <mergeCell ref="FIU4:FIV4"/>
    <mergeCell ref="FIW4:FIX4"/>
    <mergeCell ref="FIY4:FIZ4"/>
    <mergeCell ref="FJA4:FJB4"/>
    <mergeCell ref="FJC4:FJD4"/>
    <mergeCell ref="FIG4:FIH4"/>
    <mergeCell ref="FII4:FIJ4"/>
    <mergeCell ref="FIK4:FIL4"/>
    <mergeCell ref="FIM4:FIN4"/>
    <mergeCell ref="FIO4:FIP4"/>
    <mergeCell ref="FIQ4:FIR4"/>
    <mergeCell ref="FHU4:FHV4"/>
    <mergeCell ref="FHW4:FHX4"/>
    <mergeCell ref="FHY4:FHZ4"/>
    <mergeCell ref="FIA4:FIB4"/>
    <mergeCell ref="FIC4:FID4"/>
    <mergeCell ref="FIE4:FIF4"/>
    <mergeCell ref="FHI4:FHJ4"/>
    <mergeCell ref="FHK4:FHL4"/>
    <mergeCell ref="FHM4:FHN4"/>
    <mergeCell ref="FHO4:FHP4"/>
    <mergeCell ref="FHQ4:FHR4"/>
    <mergeCell ref="FHS4:FHT4"/>
    <mergeCell ref="FGW4:FGX4"/>
    <mergeCell ref="FGY4:FGZ4"/>
    <mergeCell ref="FHA4:FHB4"/>
    <mergeCell ref="FHC4:FHD4"/>
    <mergeCell ref="FHE4:FHF4"/>
    <mergeCell ref="FHG4:FHH4"/>
    <mergeCell ref="FGK4:FGL4"/>
    <mergeCell ref="FGM4:FGN4"/>
    <mergeCell ref="FGO4:FGP4"/>
    <mergeCell ref="FGQ4:FGR4"/>
    <mergeCell ref="FGS4:FGT4"/>
    <mergeCell ref="FGU4:FGV4"/>
    <mergeCell ref="FFY4:FFZ4"/>
    <mergeCell ref="FGA4:FGB4"/>
    <mergeCell ref="FGC4:FGD4"/>
    <mergeCell ref="FGE4:FGF4"/>
    <mergeCell ref="FGG4:FGH4"/>
    <mergeCell ref="FGI4:FGJ4"/>
    <mergeCell ref="FFM4:FFN4"/>
    <mergeCell ref="FFO4:FFP4"/>
    <mergeCell ref="FFQ4:FFR4"/>
    <mergeCell ref="FFS4:FFT4"/>
    <mergeCell ref="FFU4:FFV4"/>
    <mergeCell ref="FFW4:FFX4"/>
    <mergeCell ref="FFA4:FFB4"/>
    <mergeCell ref="FFC4:FFD4"/>
    <mergeCell ref="FFE4:FFF4"/>
    <mergeCell ref="FFG4:FFH4"/>
    <mergeCell ref="FFI4:FFJ4"/>
    <mergeCell ref="FFK4:FFL4"/>
    <mergeCell ref="FEO4:FEP4"/>
    <mergeCell ref="FEQ4:FER4"/>
    <mergeCell ref="FES4:FET4"/>
    <mergeCell ref="FEU4:FEV4"/>
    <mergeCell ref="FEW4:FEX4"/>
    <mergeCell ref="FEY4:FEZ4"/>
    <mergeCell ref="FEC4:FED4"/>
    <mergeCell ref="FEE4:FEF4"/>
    <mergeCell ref="FEG4:FEH4"/>
    <mergeCell ref="FEI4:FEJ4"/>
    <mergeCell ref="FEK4:FEL4"/>
    <mergeCell ref="FEM4:FEN4"/>
    <mergeCell ref="FDQ4:FDR4"/>
    <mergeCell ref="FDS4:FDT4"/>
    <mergeCell ref="FDU4:FDV4"/>
    <mergeCell ref="FDW4:FDX4"/>
    <mergeCell ref="FDY4:FDZ4"/>
    <mergeCell ref="FEA4:FEB4"/>
    <mergeCell ref="FDE4:FDF4"/>
    <mergeCell ref="FDG4:FDH4"/>
    <mergeCell ref="FDI4:FDJ4"/>
    <mergeCell ref="FDK4:FDL4"/>
    <mergeCell ref="FDM4:FDN4"/>
    <mergeCell ref="FDO4:FDP4"/>
    <mergeCell ref="FCS4:FCT4"/>
    <mergeCell ref="FCU4:FCV4"/>
    <mergeCell ref="FCW4:FCX4"/>
    <mergeCell ref="FCY4:FCZ4"/>
    <mergeCell ref="FDA4:FDB4"/>
    <mergeCell ref="FDC4:FDD4"/>
    <mergeCell ref="FCG4:FCH4"/>
    <mergeCell ref="FCI4:FCJ4"/>
    <mergeCell ref="FCK4:FCL4"/>
    <mergeCell ref="FCM4:FCN4"/>
    <mergeCell ref="FCO4:FCP4"/>
    <mergeCell ref="FCQ4:FCR4"/>
    <mergeCell ref="FBU4:FBV4"/>
    <mergeCell ref="FBW4:FBX4"/>
    <mergeCell ref="FBY4:FBZ4"/>
    <mergeCell ref="FCA4:FCB4"/>
    <mergeCell ref="FCC4:FCD4"/>
    <mergeCell ref="FCE4:FCF4"/>
    <mergeCell ref="FBI4:FBJ4"/>
    <mergeCell ref="FBK4:FBL4"/>
    <mergeCell ref="FBM4:FBN4"/>
    <mergeCell ref="FBO4:FBP4"/>
    <mergeCell ref="FBQ4:FBR4"/>
    <mergeCell ref="FBS4:FBT4"/>
    <mergeCell ref="FAW4:FAX4"/>
    <mergeCell ref="FAY4:FAZ4"/>
    <mergeCell ref="FBA4:FBB4"/>
    <mergeCell ref="FBC4:FBD4"/>
    <mergeCell ref="FBE4:FBF4"/>
    <mergeCell ref="FBG4:FBH4"/>
    <mergeCell ref="FAK4:FAL4"/>
    <mergeCell ref="FAM4:FAN4"/>
    <mergeCell ref="FAO4:FAP4"/>
    <mergeCell ref="FAQ4:FAR4"/>
    <mergeCell ref="FAS4:FAT4"/>
    <mergeCell ref="FAU4:FAV4"/>
    <mergeCell ref="EZY4:EZZ4"/>
    <mergeCell ref="FAA4:FAB4"/>
    <mergeCell ref="FAC4:FAD4"/>
    <mergeCell ref="FAE4:FAF4"/>
    <mergeCell ref="FAG4:FAH4"/>
    <mergeCell ref="FAI4:FAJ4"/>
    <mergeCell ref="EZM4:EZN4"/>
    <mergeCell ref="EZO4:EZP4"/>
    <mergeCell ref="EZQ4:EZR4"/>
    <mergeCell ref="EZS4:EZT4"/>
    <mergeCell ref="EZU4:EZV4"/>
    <mergeCell ref="EZW4:EZX4"/>
    <mergeCell ref="EZA4:EZB4"/>
    <mergeCell ref="EZC4:EZD4"/>
    <mergeCell ref="EZE4:EZF4"/>
    <mergeCell ref="EZG4:EZH4"/>
    <mergeCell ref="EZI4:EZJ4"/>
    <mergeCell ref="EZK4:EZL4"/>
    <mergeCell ref="EYO4:EYP4"/>
    <mergeCell ref="EYQ4:EYR4"/>
    <mergeCell ref="EYS4:EYT4"/>
    <mergeCell ref="EYU4:EYV4"/>
    <mergeCell ref="EYW4:EYX4"/>
    <mergeCell ref="EYY4:EYZ4"/>
    <mergeCell ref="EYC4:EYD4"/>
    <mergeCell ref="EYE4:EYF4"/>
    <mergeCell ref="EYG4:EYH4"/>
    <mergeCell ref="EYI4:EYJ4"/>
    <mergeCell ref="EYK4:EYL4"/>
    <mergeCell ref="EYM4:EYN4"/>
    <mergeCell ref="EXQ4:EXR4"/>
    <mergeCell ref="EXS4:EXT4"/>
    <mergeCell ref="EXU4:EXV4"/>
    <mergeCell ref="EXW4:EXX4"/>
    <mergeCell ref="EXY4:EXZ4"/>
    <mergeCell ref="EYA4:EYB4"/>
    <mergeCell ref="EXE4:EXF4"/>
    <mergeCell ref="EXG4:EXH4"/>
    <mergeCell ref="EXI4:EXJ4"/>
    <mergeCell ref="EXK4:EXL4"/>
    <mergeCell ref="EXM4:EXN4"/>
    <mergeCell ref="EXO4:EXP4"/>
    <mergeCell ref="EWS4:EWT4"/>
    <mergeCell ref="EWU4:EWV4"/>
    <mergeCell ref="EWW4:EWX4"/>
    <mergeCell ref="EWY4:EWZ4"/>
    <mergeCell ref="EXA4:EXB4"/>
    <mergeCell ref="EXC4:EXD4"/>
    <mergeCell ref="EWG4:EWH4"/>
    <mergeCell ref="EWI4:EWJ4"/>
    <mergeCell ref="EWK4:EWL4"/>
    <mergeCell ref="EWM4:EWN4"/>
    <mergeCell ref="EWO4:EWP4"/>
    <mergeCell ref="EWQ4:EWR4"/>
    <mergeCell ref="EVU4:EVV4"/>
    <mergeCell ref="EVW4:EVX4"/>
    <mergeCell ref="EVY4:EVZ4"/>
    <mergeCell ref="EWA4:EWB4"/>
    <mergeCell ref="EWC4:EWD4"/>
    <mergeCell ref="EWE4:EWF4"/>
    <mergeCell ref="EVI4:EVJ4"/>
    <mergeCell ref="EVK4:EVL4"/>
    <mergeCell ref="EVM4:EVN4"/>
    <mergeCell ref="EVO4:EVP4"/>
    <mergeCell ref="EVQ4:EVR4"/>
    <mergeCell ref="EVS4:EVT4"/>
    <mergeCell ref="EUW4:EUX4"/>
    <mergeCell ref="EUY4:EUZ4"/>
    <mergeCell ref="EVA4:EVB4"/>
    <mergeCell ref="EVC4:EVD4"/>
    <mergeCell ref="EVE4:EVF4"/>
    <mergeCell ref="EVG4:EVH4"/>
    <mergeCell ref="EUK4:EUL4"/>
    <mergeCell ref="EUM4:EUN4"/>
    <mergeCell ref="EUO4:EUP4"/>
    <mergeCell ref="EUQ4:EUR4"/>
    <mergeCell ref="EUS4:EUT4"/>
    <mergeCell ref="EUU4:EUV4"/>
    <mergeCell ref="ETY4:ETZ4"/>
    <mergeCell ref="EUA4:EUB4"/>
    <mergeCell ref="EUC4:EUD4"/>
    <mergeCell ref="EUE4:EUF4"/>
    <mergeCell ref="EUG4:EUH4"/>
    <mergeCell ref="EUI4:EUJ4"/>
    <mergeCell ref="ETM4:ETN4"/>
    <mergeCell ref="ETO4:ETP4"/>
    <mergeCell ref="ETQ4:ETR4"/>
    <mergeCell ref="ETS4:ETT4"/>
    <mergeCell ref="ETU4:ETV4"/>
    <mergeCell ref="ETW4:ETX4"/>
    <mergeCell ref="ETA4:ETB4"/>
    <mergeCell ref="ETC4:ETD4"/>
    <mergeCell ref="ETE4:ETF4"/>
    <mergeCell ref="ETG4:ETH4"/>
    <mergeCell ref="ETI4:ETJ4"/>
    <mergeCell ref="ETK4:ETL4"/>
    <mergeCell ref="ESO4:ESP4"/>
    <mergeCell ref="ESQ4:ESR4"/>
    <mergeCell ref="ESS4:EST4"/>
    <mergeCell ref="ESU4:ESV4"/>
    <mergeCell ref="ESW4:ESX4"/>
    <mergeCell ref="ESY4:ESZ4"/>
    <mergeCell ref="ESC4:ESD4"/>
    <mergeCell ref="ESE4:ESF4"/>
    <mergeCell ref="ESG4:ESH4"/>
    <mergeCell ref="ESI4:ESJ4"/>
    <mergeCell ref="ESK4:ESL4"/>
    <mergeCell ref="ESM4:ESN4"/>
    <mergeCell ref="ERQ4:ERR4"/>
    <mergeCell ref="ERS4:ERT4"/>
    <mergeCell ref="ERU4:ERV4"/>
    <mergeCell ref="ERW4:ERX4"/>
    <mergeCell ref="ERY4:ERZ4"/>
    <mergeCell ref="ESA4:ESB4"/>
    <mergeCell ref="ERE4:ERF4"/>
    <mergeCell ref="ERG4:ERH4"/>
    <mergeCell ref="ERI4:ERJ4"/>
    <mergeCell ref="ERK4:ERL4"/>
    <mergeCell ref="ERM4:ERN4"/>
    <mergeCell ref="ERO4:ERP4"/>
    <mergeCell ref="EQS4:EQT4"/>
    <mergeCell ref="EQU4:EQV4"/>
    <mergeCell ref="EQW4:EQX4"/>
    <mergeCell ref="EQY4:EQZ4"/>
    <mergeCell ref="ERA4:ERB4"/>
    <mergeCell ref="ERC4:ERD4"/>
    <mergeCell ref="EQG4:EQH4"/>
    <mergeCell ref="EQI4:EQJ4"/>
    <mergeCell ref="EQK4:EQL4"/>
    <mergeCell ref="EQM4:EQN4"/>
    <mergeCell ref="EQO4:EQP4"/>
    <mergeCell ref="EQQ4:EQR4"/>
    <mergeCell ref="EPU4:EPV4"/>
    <mergeCell ref="EPW4:EPX4"/>
    <mergeCell ref="EPY4:EPZ4"/>
    <mergeCell ref="EQA4:EQB4"/>
    <mergeCell ref="EQC4:EQD4"/>
    <mergeCell ref="EQE4:EQF4"/>
    <mergeCell ref="EPI4:EPJ4"/>
    <mergeCell ref="EPK4:EPL4"/>
    <mergeCell ref="EPM4:EPN4"/>
    <mergeCell ref="EPO4:EPP4"/>
    <mergeCell ref="EPQ4:EPR4"/>
    <mergeCell ref="EPS4:EPT4"/>
    <mergeCell ref="EOW4:EOX4"/>
    <mergeCell ref="EOY4:EOZ4"/>
    <mergeCell ref="EPA4:EPB4"/>
    <mergeCell ref="EPC4:EPD4"/>
    <mergeCell ref="EPE4:EPF4"/>
    <mergeCell ref="EPG4:EPH4"/>
    <mergeCell ref="EOK4:EOL4"/>
    <mergeCell ref="EOM4:EON4"/>
    <mergeCell ref="EOO4:EOP4"/>
    <mergeCell ref="EOQ4:EOR4"/>
    <mergeCell ref="EOS4:EOT4"/>
    <mergeCell ref="EOU4:EOV4"/>
    <mergeCell ref="ENY4:ENZ4"/>
    <mergeCell ref="EOA4:EOB4"/>
    <mergeCell ref="EOC4:EOD4"/>
    <mergeCell ref="EOE4:EOF4"/>
    <mergeCell ref="EOG4:EOH4"/>
    <mergeCell ref="EOI4:EOJ4"/>
    <mergeCell ref="ENM4:ENN4"/>
    <mergeCell ref="ENO4:ENP4"/>
    <mergeCell ref="ENQ4:ENR4"/>
    <mergeCell ref="ENS4:ENT4"/>
    <mergeCell ref="ENU4:ENV4"/>
    <mergeCell ref="ENW4:ENX4"/>
    <mergeCell ref="ENA4:ENB4"/>
    <mergeCell ref="ENC4:END4"/>
    <mergeCell ref="ENE4:ENF4"/>
    <mergeCell ref="ENG4:ENH4"/>
    <mergeCell ref="ENI4:ENJ4"/>
    <mergeCell ref="ENK4:ENL4"/>
    <mergeCell ref="EMO4:EMP4"/>
    <mergeCell ref="EMQ4:EMR4"/>
    <mergeCell ref="EMS4:EMT4"/>
    <mergeCell ref="EMU4:EMV4"/>
    <mergeCell ref="EMW4:EMX4"/>
    <mergeCell ref="EMY4:EMZ4"/>
    <mergeCell ref="EMC4:EMD4"/>
    <mergeCell ref="EME4:EMF4"/>
    <mergeCell ref="EMG4:EMH4"/>
    <mergeCell ref="EMI4:EMJ4"/>
    <mergeCell ref="EMK4:EML4"/>
    <mergeCell ref="EMM4:EMN4"/>
    <mergeCell ref="ELQ4:ELR4"/>
    <mergeCell ref="ELS4:ELT4"/>
    <mergeCell ref="ELU4:ELV4"/>
    <mergeCell ref="ELW4:ELX4"/>
    <mergeCell ref="ELY4:ELZ4"/>
    <mergeCell ref="EMA4:EMB4"/>
    <mergeCell ref="ELE4:ELF4"/>
    <mergeCell ref="ELG4:ELH4"/>
    <mergeCell ref="ELI4:ELJ4"/>
    <mergeCell ref="ELK4:ELL4"/>
    <mergeCell ref="ELM4:ELN4"/>
    <mergeCell ref="ELO4:ELP4"/>
    <mergeCell ref="EKS4:EKT4"/>
    <mergeCell ref="EKU4:EKV4"/>
    <mergeCell ref="EKW4:EKX4"/>
    <mergeCell ref="EKY4:EKZ4"/>
    <mergeCell ref="ELA4:ELB4"/>
    <mergeCell ref="ELC4:ELD4"/>
    <mergeCell ref="EKG4:EKH4"/>
    <mergeCell ref="EKI4:EKJ4"/>
    <mergeCell ref="EKK4:EKL4"/>
    <mergeCell ref="EKM4:EKN4"/>
    <mergeCell ref="EKO4:EKP4"/>
    <mergeCell ref="EKQ4:EKR4"/>
    <mergeCell ref="EJU4:EJV4"/>
    <mergeCell ref="EJW4:EJX4"/>
    <mergeCell ref="EJY4:EJZ4"/>
    <mergeCell ref="EKA4:EKB4"/>
    <mergeCell ref="EKC4:EKD4"/>
    <mergeCell ref="EKE4:EKF4"/>
    <mergeCell ref="EJI4:EJJ4"/>
    <mergeCell ref="EJK4:EJL4"/>
    <mergeCell ref="EJM4:EJN4"/>
    <mergeCell ref="EJO4:EJP4"/>
    <mergeCell ref="EJQ4:EJR4"/>
    <mergeCell ref="EJS4:EJT4"/>
    <mergeCell ref="EIW4:EIX4"/>
    <mergeCell ref="EIY4:EIZ4"/>
    <mergeCell ref="EJA4:EJB4"/>
    <mergeCell ref="EJC4:EJD4"/>
    <mergeCell ref="EJE4:EJF4"/>
    <mergeCell ref="EJG4:EJH4"/>
    <mergeCell ref="EIK4:EIL4"/>
    <mergeCell ref="EIM4:EIN4"/>
    <mergeCell ref="EIO4:EIP4"/>
    <mergeCell ref="EIQ4:EIR4"/>
    <mergeCell ref="EIS4:EIT4"/>
    <mergeCell ref="EIU4:EIV4"/>
    <mergeCell ref="EHY4:EHZ4"/>
    <mergeCell ref="EIA4:EIB4"/>
    <mergeCell ref="EIC4:EID4"/>
    <mergeCell ref="EIE4:EIF4"/>
    <mergeCell ref="EIG4:EIH4"/>
    <mergeCell ref="EII4:EIJ4"/>
    <mergeCell ref="EHM4:EHN4"/>
    <mergeCell ref="EHO4:EHP4"/>
    <mergeCell ref="EHQ4:EHR4"/>
    <mergeCell ref="EHS4:EHT4"/>
    <mergeCell ref="EHU4:EHV4"/>
    <mergeCell ref="EHW4:EHX4"/>
    <mergeCell ref="EHA4:EHB4"/>
    <mergeCell ref="EHC4:EHD4"/>
    <mergeCell ref="EHE4:EHF4"/>
    <mergeCell ref="EHG4:EHH4"/>
    <mergeCell ref="EHI4:EHJ4"/>
    <mergeCell ref="EHK4:EHL4"/>
    <mergeCell ref="EGO4:EGP4"/>
    <mergeCell ref="EGQ4:EGR4"/>
    <mergeCell ref="EGS4:EGT4"/>
    <mergeCell ref="EGU4:EGV4"/>
    <mergeCell ref="EGW4:EGX4"/>
    <mergeCell ref="EGY4:EGZ4"/>
    <mergeCell ref="EGC4:EGD4"/>
    <mergeCell ref="EGE4:EGF4"/>
    <mergeCell ref="EGG4:EGH4"/>
    <mergeCell ref="EGI4:EGJ4"/>
    <mergeCell ref="EGK4:EGL4"/>
    <mergeCell ref="EGM4:EGN4"/>
    <mergeCell ref="EFQ4:EFR4"/>
    <mergeCell ref="EFS4:EFT4"/>
    <mergeCell ref="EFU4:EFV4"/>
    <mergeCell ref="EFW4:EFX4"/>
    <mergeCell ref="EFY4:EFZ4"/>
    <mergeCell ref="EGA4:EGB4"/>
    <mergeCell ref="EFE4:EFF4"/>
    <mergeCell ref="EFG4:EFH4"/>
    <mergeCell ref="EFI4:EFJ4"/>
    <mergeCell ref="EFK4:EFL4"/>
    <mergeCell ref="EFM4:EFN4"/>
    <mergeCell ref="EFO4:EFP4"/>
    <mergeCell ref="EES4:EET4"/>
    <mergeCell ref="EEU4:EEV4"/>
    <mergeCell ref="EEW4:EEX4"/>
    <mergeCell ref="EEY4:EEZ4"/>
    <mergeCell ref="EFA4:EFB4"/>
    <mergeCell ref="EFC4:EFD4"/>
    <mergeCell ref="EEG4:EEH4"/>
    <mergeCell ref="EEI4:EEJ4"/>
    <mergeCell ref="EEK4:EEL4"/>
    <mergeCell ref="EEM4:EEN4"/>
    <mergeCell ref="EEO4:EEP4"/>
    <mergeCell ref="EEQ4:EER4"/>
    <mergeCell ref="EDU4:EDV4"/>
    <mergeCell ref="EDW4:EDX4"/>
    <mergeCell ref="EDY4:EDZ4"/>
    <mergeCell ref="EEA4:EEB4"/>
    <mergeCell ref="EEC4:EED4"/>
    <mergeCell ref="EEE4:EEF4"/>
    <mergeCell ref="EDI4:EDJ4"/>
    <mergeCell ref="EDK4:EDL4"/>
    <mergeCell ref="EDM4:EDN4"/>
    <mergeCell ref="EDO4:EDP4"/>
    <mergeCell ref="EDQ4:EDR4"/>
    <mergeCell ref="EDS4:EDT4"/>
    <mergeCell ref="ECW4:ECX4"/>
    <mergeCell ref="ECY4:ECZ4"/>
    <mergeCell ref="EDA4:EDB4"/>
    <mergeCell ref="EDC4:EDD4"/>
    <mergeCell ref="EDE4:EDF4"/>
    <mergeCell ref="EDG4:EDH4"/>
    <mergeCell ref="ECK4:ECL4"/>
    <mergeCell ref="ECM4:ECN4"/>
    <mergeCell ref="ECO4:ECP4"/>
    <mergeCell ref="ECQ4:ECR4"/>
    <mergeCell ref="ECS4:ECT4"/>
    <mergeCell ref="ECU4:ECV4"/>
    <mergeCell ref="EBY4:EBZ4"/>
    <mergeCell ref="ECA4:ECB4"/>
    <mergeCell ref="ECC4:ECD4"/>
    <mergeCell ref="ECE4:ECF4"/>
    <mergeCell ref="ECG4:ECH4"/>
    <mergeCell ref="ECI4:ECJ4"/>
    <mergeCell ref="EBM4:EBN4"/>
    <mergeCell ref="EBO4:EBP4"/>
    <mergeCell ref="EBQ4:EBR4"/>
    <mergeCell ref="EBS4:EBT4"/>
    <mergeCell ref="EBU4:EBV4"/>
    <mergeCell ref="EBW4:EBX4"/>
    <mergeCell ref="EBA4:EBB4"/>
    <mergeCell ref="EBC4:EBD4"/>
    <mergeCell ref="EBE4:EBF4"/>
    <mergeCell ref="EBG4:EBH4"/>
    <mergeCell ref="EBI4:EBJ4"/>
    <mergeCell ref="EBK4:EBL4"/>
    <mergeCell ref="EAO4:EAP4"/>
    <mergeCell ref="EAQ4:EAR4"/>
    <mergeCell ref="EAS4:EAT4"/>
    <mergeCell ref="EAU4:EAV4"/>
    <mergeCell ref="EAW4:EAX4"/>
    <mergeCell ref="EAY4:EAZ4"/>
    <mergeCell ref="EAC4:EAD4"/>
    <mergeCell ref="EAE4:EAF4"/>
    <mergeCell ref="EAG4:EAH4"/>
    <mergeCell ref="EAI4:EAJ4"/>
    <mergeCell ref="EAK4:EAL4"/>
    <mergeCell ref="EAM4:EAN4"/>
    <mergeCell ref="DZQ4:DZR4"/>
    <mergeCell ref="DZS4:DZT4"/>
    <mergeCell ref="DZU4:DZV4"/>
    <mergeCell ref="DZW4:DZX4"/>
    <mergeCell ref="DZY4:DZZ4"/>
    <mergeCell ref="EAA4:EAB4"/>
    <mergeCell ref="DZE4:DZF4"/>
    <mergeCell ref="DZG4:DZH4"/>
    <mergeCell ref="DZI4:DZJ4"/>
    <mergeCell ref="DZK4:DZL4"/>
    <mergeCell ref="DZM4:DZN4"/>
    <mergeCell ref="DZO4:DZP4"/>
    <mergeCell ref="DYS4:DYT4"/>
    <mergeCell ref="DYU4:DYV4"/>
    <mergeCell ref="DYW4:DYX4"/>
    <mergeCell ref="DYY4:DYZ4"/>
    <mergeCell ref="DZA4:DZB4"/>
    <mergeCell ref="DZC4:DZD4"/>
    <mergeCell ref="DYG4:DYH4"/>
    <mergeCell ref="DYI4:DYJ4"/>
    <mergeCell ref="DYK4:DYL4"/>
    <mergeCell ref="DYM4:DYN4"/>
    <mergeCell ref="DYO4:DYP4"/>
    <mergeCell ref="DYQ4:DYR4"/>
    <mergeCell ref="DXU4:DXV4"/>
    <mergeCell ref="DXW4:DXX4"/>
    <mergeCell ref="DXY4:DXZ4"/>
    <mergeCell ref="DYA4:DYB4"/>
    <mergeCell ref="DYC4:DYD4"/>
    <mergeCell ref="DYE4:DYF4"/>
    <mergeCell ref="DXI4:DXJ4"/>
    <mergeCell ref="DXK4:DXL4"/>
    <mergeCell ref="DXM4:DXN4"/>
    <mergeCell ref="DXO4:DXP4"/>
    <mergeCell ref="DXQ4:DXR4"/>
    <mergeCell ref="DXS4:DXT4"/>
    <mergeCell ref="DWW4:DWX4"/>
    <mergeCell ref="DWY4:DWZ4"/>
    <mergeCell ref="DXA4:DXB4"/>
    <mergeCell ref="DXC4:DXD4"/>
    <mergeCell ref="DXE4:DXF4"/>
    <mergeCell ref="DXG4:DXH4"/>
    <mergeCell ref="DWK4:DWL4"/>
    <mergeCell ref="DWM4:DWN4"/>
    <mergeCell ref="DWO4:DWP4"/>
    <mergeCell ref="DWQ4:DWR4"/>
    <mergeCell ref="DWS4:DWT4"/>
    <mergeCell ref="DWU4:DWV4"/>
    <mergeCell ref="DVY4:DVZ4"/>
    <mergeCell ref="DWA4:DWB4"/>
    <mergeCell ref="DWC4:DWD4"/>
    <mergeCell ref="DWE4:DWF4"/>
    <mergeCell ref="DWG4:DWH4"/>
    <mergeCell ref="DWI4:DWJ4"/>
    <mergeCell ref="DVM4:DVN4"/>
    <mergeCell ref="DVO4:DVP4"/>
    <mergeCell ref="DVQ4:DVR4"/>
    <mergeCell ref="DVS4:DVT4"/>
    <mergeCell ref="DVU4:DVV4"/>
    <mergeCell ref="DVW4:DVX4"/>
    <mergeCell ref="DVA4:DVB4"/>
    <mergeCell ref="DVC4:DVD4"/>
    <mergeCell ref="DVE4:DVF4"/>
    <mergeCell ref="DVG4:DVH4"/>
    <mergeCell ref="DVI4:DVJ4"/>
    <mergeCell ref="DVK4:DVL4"/>
    <mergeCell ref="DUO4:DUP4"/>
    <mergeCell ref="DUQ4:DUR4"/>
    <mergeCell ref="DUS4:DUT4"/>
    <mergeCell ref="DUU4:DUV4"/>
    <mergeCell ref="DUW4:DUX4"/>
    <mergeCell ref="DUY4:DUZ4"/>
    <mergeCell ref="DUC4:DUD4"/>
    <mergeCell ref="DUE4:DUF4"/>
    <mergeCell ref="DUG4:DUH4"/>
    <mergeCell ref="DUI4:DUJ4"/>
    <mergeCell ref="DUK4:DUL4"/>
    <mergeCell ref="DUM4:DUN4"/>
    <mergeCell ref="DTQ4:DTR4"/>
    <mergeCell ref="DTS4:DTT4"/>
    <mergeCell ref="DTU4:DTV4"/>
    <mergeCell ref="DTW4:DTX4"/>
    <mergeCell ref="DTY4:DTZ4"/>
    <mergeCell ref="DUA4:DUB4"/>
    <mergeCell ref="DTE4:DTF4"/>
    <mergeCell ref="DTG4:DTH4"/>
    <mergeCell ref="DTI4:DTJ4"/>
    <mergeCell ref="DTK4:DTL4"/>
    <mergeCell ref="DTM4:DTN4"/>
    <mergeCell ref="DTO4:DTP4"/>
    <mergeCell ref="DSS4:DST4"/>
    <mergeCell ref="DSU4:DSV4"/>
    <mergeCell ref="DSW4:DSX4"/>
    <mergeCell ref="DSY4:DSZ4"/>
    <mergeCell ref="DTA4:DTB4"/>
    <mergeCell ref="DTC4:DTD4"/>
    <mergeCell ref="DSG4:DSH4"/>
    <mergeCell ref="DSI4:DSJ4"/>
    <mergeCell ref="DSK4:DSL4"/>
    <mergeCell ref="DSM4:DSN4"/>
    <mergeCell ref="DSO4:DSP4"/>
    <mergeCell ref="DSQ4:DSR4"/>
    <mergeCell ref="DRU4:DRV4"/>
    <mergeCell ref="DRW4:DRX4"/>
    <mergeCell ref="DRY4:DRZ4"/>
    <mergeCell ref="DSA4:DSB4"/>
    <mergeCell ref="DSC4:DSD4"/>
    <mergeCell ref="DSE4:DSF4"/>
    <mergeCell ref="DRI4:DRJ4"/>
    <mergeCell ref="DRK4:DRL4"/>
    <mergeCell ref="DRM4:DRN4"/>
    <mergeCell ref="DRO4:DRP4"/>
    <mergeCell ref="DRQ4:DRR4"/>
    <mergeCell ref="DRS4:DRT4"/>
    <mergeCell ref="DQW4:DQX4"/>
    <mergeCell ref="DQY4:DQZ4"/>
    <mergeCell ref="DRA4:DRB4"/>
    <mergeCell ref="DRC4:DRD4"/>
    <mergeCell ref="DRE4:DRF4"/>
    <mergeCell ref="DRG4:DRH4"/>
    <mergeCell ref="DQK4:DQL4"/>
    <mergeCell ref="DQM4:DQN4"/>
    <mergeCell ref="DQO4:DQP4"/>
    <mergeCell ref="DQQ4:DQR4"/>
    <mergeCell ref="DQS4:DQT4"/>
    <mergeCell ref="DQU4:DQV4"/>
    <mergeCell ref="DPY4:DPZ4"/>
    <mergeCell ref="DQA4:DQB4"/>
    <mergeCell ref="DQC4:DQD4"/>
    <mergeCell ref="DQE4:DQF4"/>
    <mergeCell ref="DQG4:DQH4"/>
    <mergeCell ref="DQI4:DQJ4"/>
    <mergeCell ref="DPM4:DPN4"/>
    <mergeCell ref="DPO4:DPP4"/>
    <mergeCell ref="DPQ4:DPR4"/>
    <mergeCell ref="DPS4:DPT4"/>
    <mergeCell ref="DPU4:DPV4"/>
    <mergeCell ref="DPW4:DPX4"/>
    <mergeCell ref="DPA4:DPB4"/>
    <mergeCell ref="DPC4:DPD4"/>
    <mergeCell ref="DPE4:DPF4"/>
    <mergeCell ref="DPG4:DPH4"/>
    <mergeCell ref="DPI4:DPJ4"/>
    <mergeCell ref="DPK4:DPL4"/>
    <mergeCell ref="DOO4:DOP4"/>
    <mergeCell ref="DOQ4:DOR4"/>
    <mergeCell ref="DOS4:DOT4"/>
    <mergeCell ref="DOU4:DOV4"/>
    <mergeCell ref="DOW4:DOX4"/>
    <mergeCell ref="DOY4:DOZ4"/>
    <mergeCell ref="DOC4:DOD4"/>
    <mergeCell ref="DOE4:DOF4"/>
    <mergeCell ref="DOG4:DOH4"/>
    <mergeCell ref="DOI4:DOJ4"/>
    <mergeCell ref="DOK4:DOL4"/>
    <mergeCell ref="DOM4:DON4"/>
    <mergeCell ref="DNQ4:DNR4"/>
    <mergeCell ref="DNS4:DNT4"/>
    <mergeCell ref="DNU4:DNV4"/>
    <mergeCell ref="DNW4:DNX4"/>
    <mergeCell ref="DNY4:DNZ4"/>
    <mergeCell ref="DOA4:DOB4"/>
    <mergeCell ref="DNE4:DNF4"/>
    <mergeCell ref="DNG4:DNH4"/>
    <mergeCell ref="DNI4:DNJ4"/>
    <mergeCell ref="DNK4:DNL4"/>
    <mergeCell ref="DNM4:DNN4"/>
    <mergeCell ref="DNO4:DNP4"/>
    <mergeCell ref="DMS4:DMT4"/>
    <mergeCell ref="DMU4:DMV4"/>
    <mergeCell ref="DMW4:DMX4"/>
    <mergeCell ref="DMY4:DMZ4"/>
    <mergeCell ref="DNA4:DNB4"/>
    <mergeCell ref="DNC4:DND4"/>
    <mergeCell ref="DMG4:DMH4"/>
    <mergeCell ref="DMI4:DMJ4"/>
    <mergeCell ref="DMK4:DML4"/>
    <mergeCell ref="DMM4:DMN4"/>
    <mergeCell ref="DMO4:DMP4"/>
    <mergeCell ref="DMQ4:DMR4"/>
    <mergeCell ref="DLU4:DLV4"/>
    <mergeCell ref="DLW4:DLX4"/>
    <mergeCell ref="DLY4:DLZ4"/>
    <mergeCell ref="DMA4:DMB4"/>
    <mergeCell ref="DMC4:DMD4"/>
    <mergeCell ref="DME4:DMF4"/>
    <mergeCell ref="DLI4:DLJ4"/>
    <mergeCell ref="DLK4:DLL4"/>
    <mergeCell ref="DLM4:DLN4"/>
    <mergeCell ref="DLO4:DLP4"/>
    <mergeCell ref="DLQ4:DLR4"/>
    <mergeCell ref="DLS4:DLT4"/>
    <mergeCell ref="DKW4:DKX4"/>
    <mergeCell ref="DKY4:DKZ4"/>
    <mergeCell ref="DLA4:DLB4"/>
    <mergeCell ref="DLC4:DLD4"/>
    <mergeCell ref="DLE4:DLF4"/>
    <mergeCell ref="DLG4:DLH4"/>
    <mergeCell ref="DKK4:DKL4"/>
    <mergeCell ref="DKM4:DKN4"/>
    <mergeCell ref="DKO4:DKP4"/>
    <mergeCell ref="DKQ4:DKR4"/>
    <mergeCell ref="DKS4:DKT4"/>
    <mergeCell ref="DKU4:DKV4"/>
    <mergeCell ref="DJY4:DJZ4"/>
    <mergeCell ref="DKA4:DKB4"/>
    <mergeCell ref="DKC4:DKD4"/>
    <mergeCell ref="DKE4:DKF4"/>
    <mergeCell ref="DKG4:DKH4"/>
    <mergeCell ref="DKI4:DKJ4"/>
    <mergeCell ref="DJM4:DJN4"/>
    <mergeCell ref="DJO4:DJP4"/>
    <mergeCell ref="DJQ4:DJR4"/>
    <mergeCell ref="DJS4:DJT4"/>
    <mergeCell ref="DJU4:DJV4"/>
    <mergeCell ref="DJW4:DJX4"/>
    <mergeCell ref="DJA4:DJB4"/>
    <mergeCell ref="DJC4:DJD4"/>
    <mergeCell ref="DJE4:DJF4"/>
    <mergeCell ref="DJG4:DJH4"/>
    <mergeCell ref="DJI4:DJJ4"/>
    <mergeCell ref="DJK4:DJL4"/>
    <mergeCell ref="DIO4:DIP4"/>
    <mergeCell ref="DIQ4:DIR4"/>
    <mergeCell ref="DIS4:DIT4"/>
    <mergeCell ref="DIU4:DIV4"/>
    <mergeCell ref="DIW4:DIX4"/>
    <mergeCell ref="DIY4:DIZ4"/>
    <mergeCell ref="DIC4:DID4"/>
    <mergeCell ref="DIE4:DIF4"/>
    <mergeCell ref="DIG4:DIH4"/>
    <mergeCell ref="DII4:DIJ4"/>
    <mergeCell ref="DIK4:DIL4"/>
    <mergeCell ref="DIM4:DIN4"/>
    <mergeCell ref="DHQ4:DHR4"/>
    <mergeCell ref="DHS4:DHT4"/>
    <mergeCell ref="DHU4:DHV4"/>
    <mergeCell ref="DHW4:DHX4"/>
    <mergeCell ref="DHY4:DHZ4"/>
    <mergeCell ref="DIA4:DIB4"/>
    <mergeCell ref="DHE4:DHF4"/>
    <mergeCell ref="DHG4:DHH4"/>
    <mergeCell ref="DHI4:DHJ4"/>
    <mergeCell ref="DHK4:DHL4"/>
    <mergeCell ref="DHM4:DHN4"/>
    <mergeCell ref="DHO4:DHP4"/>
    <mergeCell ref="DGS4:DGT4"/>
    <mergeCell ref="DGU4:DGV4"/>
    <mergeCell ref="DGW4:DGX4"/>
    <mergeCell ref="DGY4:DGZ4"/>
    <mergeCell ref="DHA4:DHB4"/>
    <mergeCell ref="DHC4:DHD4"/>
    <mergeCell ref="DGG4:DGH4"/>
    <mergeCell ref="DGI4:DGJ4"/>
    <mergeCell ref="DGK4:DGL4"/>
    <mergeCell ref="DGM4:DGN4"/>
    <mergeCell ref="DGO4:DGP4"/>
    <mergeCell ref="DGQ4:DGR4"/>
    <mergeCell ref="DFU4:DFV4"/>
    <mergeCell ref="DFW4:DFX4"/>
    <mergeCell ref="DFY4:DFZ4"/>
    <mergeCell ref="DGA4:DGB4"/>
    <mergeCell ref="DGC4:DGD4"/>
    <mergeCell ref="DGE4:DGF4"/>
    <mergeCell ref="DFI4:DFJ4"/>
    <mergeCell ref="DFK4:DFL4"/>
    <mergeCell ref="DFM4:DFN4"/>
    <mergeCell ref="DFO4:DFP4"/>
    <mergeCell ref="DFQ4:DFR4"/>
    <mergeCell ref="DFS4:DFT4"/>
    <mergeCell ref="DEW4:DEX4"/>
    <mergeCell ref="DEY4:DEZ4"/>
    <mergeCell ref="DFA4:DFB4"/>
    <mergeCell ref="DFC4:DFD4"/>
    <mergeCell ref="DFE4:DFF4"/>
    <mergeCell ref="DFG4:DFH4"/>
    <mergeCell ref="DEK4:DEL4"/>
    <mergeCell ref="DEM4:DEN4"/>
    <mergeCell ref="DEO4:DEP4"/>
    <mergeCell ref="DEQ4:DER4"/>
    <mergeCell ref="DES4:DET4"/>
    <mergeCell ref="DEU4:DEV4"/>
    <mergeCell ref="DDY4:DDZ4"/>
    <mergeCell ref="DEA4:DEB4"/>
    <mergeCell ref="DEC4:DED4"/>
    <mergeCell ref="DEE4:DEF4"/>
    <mergeCell ref="DEG4:DEH4"/>
    <mergeCell ref="DEI4:DEJ4"/>
    <mergeCell ref="DDM4:DDN4"/>
    <mergeCell ref="DDO4:DDP4"/>
    <mergeCell ref="DDQ4:DDR4"/>
    <mergeCell ref="DDS4:DDT4"/>
    <mergeCell ref="DDU4:DDV4"/>
    <mergeCell ref="DDW4:DDX4"/>
    <mergeCell ref="DDA4:DDB4"/>
    <mergeCell ref="DDC4:DDD4"/>
    <mergeCell ref="DDE4:DDF4"/>
    <mergeCell ref="DDG4:DDH4"/>
    <mergeCell ref="DDI4:DDJ4"/>
    <mergeCell ref="DDK4:DDL4"/>
    <mergeCell ref="DCO4:DCP4"/>
    <mergeCell ref="DCQ4:DCR4"/>
    <mergeCell ref="DCS4:DCT4"/>
    <mergeCell ref="DCU4:DCV4"/>
    <mergeCell ref="DCW4:DCX4"/>
    <mergeCell ref="DCY4:DCZ4"/>
    <mergeCell ref="DCC4:DCD4"/>
    <mergeCell ref="DCE4:DCF4"/>
    <mergeCell ref="DCG4:DCH4"/>
    <mergeCell ref="DCI4:DCJ4"/>
    <mergeCell ref="DCK4:DCL4"/>
    <mergeCell ref="DCM4:DCN4"/>
    <mergeCell ref="DBQ4:DBR4"/>
    <mergeCell ref="DBS4:DBT4"/>
    <mergeCell ref="DBU4:DBV4"/>
    <mergeCell ref="DBW4:DBX4"/>
    <mergeCell ref="DBY4:DBZ4"/>
    <mergeCell ref="DCA4:DCB4"/>
    <mergeCell ref="DBE4:DBF4"/>
    <mergeCell ref="DBG4:DBH4"/>
    <mergeCell ref="DBI4:DBJ4"/>
    <mergeCell ref="DBK4:DBL4"/>
    <mergeCell ref="DBM4:DBN4"/>
    <mergeCell ref="DBO4:DBP4"/>
    <mergeCell ref="DAS4:DAT4"/>
    <mergeCell ref="DAU4:DAV4"/>
    <mergeCell ref="DAW4:DAX4"/>
    <mergeCell ref="DAY4:DAZ4"/>
    <mergeCell ref="DBA4:DBB4"/>
    <mergeCell ref="DBC4:DBD4"/>
    <mergeCell ref="DAG4:DAH4"/>
    <mergeCell ref="DAI4:DAJ4"/>
    <mergeCell ref="DAK4:DAL4"/>
    <mergeCell ref="DAM4:DAN4"/>
    <mergeCell ref="DAO4:DAP4"/>
    <mergeCell ref="DAQ4:DAR4"/>
    <mergeCell ref="CZU4:CZV4"/>
    <mergeCell ref="CZW4:CZX4"/>
    <mergeCell ref="CZY4:CZZ4"/>
    <mergeCell ref="DAA4:DAB4"/>
    <mergeCell ref="DAC4:DAD4"/>
    <mergeCell ref="DAE4:DAF4"/>
    <mergeCell ref="CZI4:CZJ4"/>
    <mergeCell ref="CZK4:CZL4"/>
    <mergeCell ref="CZM4:CZN4"/>
    <mergeCell ref="CZO4:CZP4"/>
    <mergeCell ref="CZQ4:CZR4"/>
    <mergeCell ref="CZS4:CZT4"/>
    <mergeCell ref="CYW4:CYX4"/>
    <mergeCell ref="CYY4:CYZ4"/>
    <mergeCell ref="CZA4:CZB4"/>
    <mergeCell ref="CZC4:CZD4"/>
    <mergeCell ref="CZE4:CZF4"/>
    <mergeCell ref="CZG4:CZH4"/>
    <mergeCell ref="CYK4:CYL4"/>
    <mergeCell ref="CYM4:CYN4"/>
    <mergeCell ref="CYO4:CYP4"/>
    <mergeCell ref="CYQ4:CYR4"/>
    <mergeCell ref="CYS4:CYT4"/>
    <mergeCell ref="CYU4:CYV4"/>
    <mergeCell ref="CXY4:CXZ4"/>
    <mergeCell ref="CYA4:CYB4"/>
    <mergeCell ref="CYC4:CYD4"/>
    <mergeCell ref="CYE4:CYF4"/>
    <mergeCell ref="CYG4:CYH4"/>
    <mergeCell ref="CYI4:CYJ4"/>
    <mergeCell ref="CXM4:CXN4"/>
    <mergeCell ref="CXO4:CXP4"/>
    <mergeCell ref="CXQ4:CXR4"/>
    <mergeCell ref="CXS4:CXT4"/>
    <mergeCell ref="CXU4:CXV4"/>
    <mergeCell ref="CXW4:CXX4"/>
    <mergeCell ref="CXA4:CXB4"/>
    <mergeCell ref="CXC4:CXD4"/>
    <mergeCell ref="CXE4:CXF4"/>
    <mergeCell ref="CXG4:CXH4"/>
    <mergeCell ref="CXI4:CXJ4"/>
    <mergeCell ref="CXK4:CXL4"/>
    <mergeCell ref="CWO4:CWP4"/>
    <mergeCell ref="CWQ4:CWR4"/>
    <mergeCell ref="CWS4:CWT4"/>
    <mergeCell ref="CWU4:CWV4"/>
    <mergeCell ref="CWW4:CWX4"/>
    <mergeCell ref="CWY4:CWZ4"/>
    <mergeCell ref="CWC4:CWD4"/>
    <mergeCell ref="CWE4:CWF4"/>
    <mergeCell ref="CWG4:CWH4"/>
    <mergeCell ref="CWI4:CWJ4"/>
    <mergeCell ref="CWK4:CWL4"/>
    <mergeCell ref="CWM4:CWN4"/>
    <mergeCell ref="CVQ4:CVR4"/>
    <mergeCell ref="CVS4:CVT4"/>
    <mergeCell ref="CVU4:CVV4"/>
    <mergeCell ref="CVW4:CVX4"/>
    <mergeCell ref="CVY4:CVZ4"/>
    <mergeCell ref="CWA4:CWB4"/>
    <mergeCell ref="CVE4:CVF4"/>
    <mergeCell ref="CVG4:CVH4"/>
    <mergeCell ref="CVI4:CVJ4"/>
    <mergeCell ref="CVK4:CVL4"/>
    <mergeCell ref="CVM4:CVN4"/>
    <mergeCell ref="CVO4:CVP4"/>
    <mergeCell ref="CUS4:CUT4"/>
    <mergeCell ref="CUU4:CUV4"/>
    <mergeCell ref="CUW4:CUX4"/>
    <mergeCell ref="CUY4:CUZ4"/>
    <mergeCell ref="CVA4:CVB4"/>
    <mergeCell ref="CVC4:CVD4"/>
    <mergeCell ref="CUG4:CUH4"/>
    <mergeCell ref="CUI4:CUJ4"/>
    <mergeCell ref="CUK4:CUL4"/>
    <mergeCell ref="CUM4:CUN4"/>
    <mergeCell ref="CUO4:CUP4"/>
    <mergeCell ref="CUQ4:CUR4"/>
    <mergeCell ref="CTU4:CTV4"/>
    <mergeCell ref="CTW4:CTX4"/>
    <mergeCell ref="CTY4:CTZ4"/>
    <mergeCell ref="CUA4:CUB4"/>
    <mergeCell ref="CUC4:CUD4"/>
    <mergeCell ref="CUE4:CUF4"/>
    <mergeCell ref="CTI4:CTJ4"/>
    <mergeCell ref="CTK4:CTL4"/>
    <mergeCell ref="CTM4:CTN4"/>
    <mergeCell ref="CTO4:CTP4"/>
    <mergeCell ref="CTQ4:CTR4"/>
    <mergeCell ref="CTS4:CTT4"/>
    <mergeCell ref="CSW4:CSX4"/>
    <mergeCell ref="CSY4:CSZ4"/>
    <mergeCell ref="CTA4:CTB4"/>
    <mergeCell ref="CTC4:CTD4"/>
    <mergeCell ref="CTE4:CTF4"/>
    <mergeCell ref="CTG4:CTH4"/>
    <mergeCell ref="CSK4:CSL4"/>
    <mergeCell ref="CSM4:CSN4"/>
    <mergeCell ref="CSO4:CSP4"/>
    <mergeCell ref="CSQ4:CSR4"/>
    <mergeCell ref="CSS4:CST4"/>
    <mergeCell ref="CSU4:CSV4"/>
    <mergeCell ref="CRY4:CRZ4"/>
    <mergeCell ref="CSA4:CSB4"/>
    <mergeCell ref="CSC4:CSD4"/>
    <mergeCell ref="CSE4:CSF4"/>
    <mergeCell ref="CSG4:CSH4"/>
    <mergeCell ref="CSI4:CSJ4"/>
    <mergeCell ref="CRM4:CRN4"/>
    <mergeCell ref="CRO4:CRP4"/>
    <mergeCell ref="CRQ4:CRR4"/>
    <mergeCell ref="CRS4:CRT4"/>
    <mergeCell ref="CRU4:CRV4"/>
    <mergeCell ref="CRW4:CRX4"/>
    <mergeCell ref="CRA4:CRB4"/>
    <mergeCell ref="CRC4:CRD4"/>
    <mergeCell ref="CRE4:CRF4"/>
    <mergeCell ref="CRG4:CRH4"/>
    <mergeCell ref="CRI4:CRJ4"/>
    <mergeCell ref="CRK4:CRL4"/>
    <mergeCell ref="CQO4:CQP4"/>
    <mergeCell ref="CQQ4:CQR4"/>
    <mergeCell ref="CQS4:CQT4"/>
    <mergeCell ref="CQU4:CQV4"/>
    <mergeCell ref="CQW4:CQX4"/>
    <mergeCell ref="CQY4:CQZ4"/>
    <mergeCell ref="CQC4:CQD4"/>
    <mergeCell ref="CQE4:CQF4"/>
    <mergeCell ref="CQG4:CQH4"/>
    <mergeCell ref="CQI4:CQJ4"/>
    <mergeCell ref="CQK4:CQL4"/>
    <mergeCell ref="CQM4:CQN4"/>
    <mergeCell ref="CPQ4:CPR4"/>
    <mergeCell ref="CPS4:CPT4"/>
    <mergeCell ref="CPU4:CPV4"/>
    <mergeCell ref="CPW4:CPX4"/>
    <mergeCell ref="CPY4:CPZ4"/>
    <mergeCell ref="CQA4:CQB4"/>
    <mergeCell ref="CPE4:CPF4"/>
    <mergeCell ref="CPG4:CPH4"/>
    <mergeCell ref="CPI4:CPJ4"/>
    <mergeCell ref="CPK4:CPL4"/>
    <mergeCell ref="CPM4:CPN4"/>
    <mergeCell ref="CPO4:CPP4"/>
    <mergeCell ref="COS4:COT4"/>
    <mergeCell ref="COU4:COV4"/>
    <mergeCell ref="COW4:COX4"/>
    <mergeCell ref="COY4:COZ4"/>
    <mergeCell ref="CPA4:CPB4"/>
    <mergeCell ref="CPC4:CPD4"/>
    <mergeCell ref="COG4:COH4"/>
    <mergeCell ref="COI4:COJ4"/>
    <mergeCell ref="COK4:COL4"/>
    <mergeCell ref="COM4:CON4"/>
    <mergeCell ref="COO4:COP4"/>
    <mergeCell ref="COQ4:COR4"/>
    <mergeCell ref="CNU4:CNV4"/>
    <mergeCell ref="CNW4:CNX4"/>
    <mergeCell ref="CNY4:CNZ4"/>
    <mergeCell ref="COA4:COB4"/>
    <mergeCell ref="COC4:COD4"/>
    <mergeCell ref="COE4:COF4"/>
    <mergeCell ref="CNI4:CNJ4"/>
    <mergeCell ref="CNK4:CNL4"/>
    <mergeCell ref="CNM4:CNN4"/>
    <mergeCell ref="CNO4:CNP4"/>
    <mergeCell ref="CNQ4:CNR4"/>
    <mergeCell ref="CNS4:CNT4"/>
    <mergeCell ref="CMW4:CMX4"/>
    <mergeCell ref="CMY4:CMZ4"/>
    <mergeCell ref="CNA4:CNB4"/>
    <mergeCell ref="CNC4:CND4"/>
    <mergeCell ref="CNE4:CNF4"/>
    <mergeCell ref="CNG4:CNH4"/>
    <mergeCell ref="CMK4:CML4"/>
    <mergeCell ref="CMM4:CMN4"/>
    <mergeCell ref="CMO4:CMP4"/>
    <mergeCell ref="CMQ4:CMR4"/>
    <mergeCell ref="CMS4:CMT4"/>
    <mergeCell ref="CMU4:CMV4"/>
    <mergeCell ref="CLY4:CLZ4"/>
    <mergeCell ref="CMA4:CMB4"/>
    <mergeCell ref="CMC4:CMD4"/>
    <mergeCell ref="CME4:CMF4"/>
    <mergeCell ref="CMG4:CMH4"/>
    <mergeCell ref="CMI4:CMJ4"/>
    <mergeCell ref="CLM4:CLN4"/>
    <mergeCell ref="CLO4:CLP4"/>
    <mergeCell ref="CLQ4:CLR4"/>
    <mergeCell ref="CLS4:CLT4"/>
    <mergeCell ref="CLU4:CLV4"/>
    <mergeCell ref="CLW4:CLX4"/>
    <mergeCell ref="CLA4:CLB4"/>
    <mergeCell ref="CLC4:CLD4"/>
    <mergeCell ref="CLE4:CLF4"/>
    <mergeCell ref="CLG4:CLH4"/>
    <mergeCell ref="CLI4:CLJ4"/>
    <mergeCell ref="CLK4:CLL4"/>
    <mergeCell ref="CKO4:CKP4"/>
    <mergeCell ref="CKQ4:CKR4"/>
    <mergeCell ref="CKS4:CKT4"/>
    <mergeCell ref="CKU4:CKV4"/>
    <mergeCell ref="CKW4:CKX4"/>
    <mergeCell ref="CKY4:CKZ4"/>
    <mergeCell ref="CKC4:CKD4"/>
    <mergeCell ref="CKE4:CKF4"/>
    <mergeCell ref="CKG4:CKH4"/>
    <mergeCell ref="CKI4:CKJ4"/>
    <mergeCell ref="CKK4:CKL4"/>
    <mergeCell ref="CKM4:CKN4"/>
    <mergeCell ref="CJQ4:CJR4"/>
    <mergeCell ref="CJS4:CJT4"/>
    <mergeCell ref="CJU4:CJV4"/>
    <mergeCell ref="CJW4:CJX4"/>
    <mergeCell ref="CJY4:CJZ4"/>
    <mergeCell ref="CKA4:CKB4"/>
    <mergeCell ref="CJE4:CJF4"/>
    <mergeCell ref="CJG4:CJH4"/>
    <mergeCell ref="CJI4:CJJ4"/>
    <mergeCell ref="CJK4:CJL4"/>
    <mergeCell ref="CJM4:CJN4"/>
    <mergeCell ref="CJO4:CJP4"/>
    <mergeCell ref="CIS4:CIT4"/>
    <mergeCell ref="CIU4:CIV4"/>
    <mergeCell ref="CIW4:CIX4"/>
    <mergeCell ref="CIY4:CIZ4"/>
    <mergeCell ref="CJA4:CJB4"/>
    <mergeCell ref="CJC4:CJD4"/>
    <mergeCell ref="CIG4:CIH4"/>
    <mergeCell ref="CII4:CIJ4"/>
    <mergeCell ref="CIK4:CIL4"/>
    <mergeCell ref="CIM4:CIN4"/>
    <mergeCell ref="CIO4:CIP4"/>
    <mergeCell ref="CIQ4:CIR4"/>
    <mergeCell ref="CHU4:CHV4"/>
    <mergeCell ref="CHW4:CHX4"/>
    <mergeCell ref="CHY4:CHZ4"/>
    <mergeCell ref="CIA4:CIB4"/>
    <mergeCell ref="CIC4:CID4"/>
    <mergeCell ref="CIE4:CIF4"/>
    <mergeCell ref="CHI4:CHJ4"/>
    <mergeCell ref="CHK4:CHL4"/>
    <mergeCell ref="CHM4:CHN4"/>
    <mergeCell ref="CHO4:CHP4"/>
    <mergeCell ref="CHQ4:CHR4"/>
    <mergeCell ref="CHS4:CHT4"/>
    <mergeCell ref="CGW4:CGX4"/>
    <mergeCell ref="CGY4:CGZ4"/>
    <mergeCell ref="CHA4:CHB4"/>
    <mergeCell ref="CHC4:CHD4"/>
    <mergeCell ref="CHE4:CHF4"/>
    <mergeCell ref="CHG4:CHH4"/>
    <mergeCell ref="CGK4:CGL4"/>
    <mergeCell ref="CGM4:CGN4"/>
    <mergeCell ref="CGO4:CGP4"/>
    <mergeCell ref="CGQ4:CGR4"/>
    <mergeCell ref="CGS4:CGT4"/>
    <mergeCell ref="CGU4:CGV4"/>
    <mergeCell ref="CFY4:CFZ4"/>
    <mergeCell ref="CGA4:CGB4"/>
    <mergeCell ref="CGC4:CGD4"/>
    <mergeCell ref="CGE4:CGF4"/>
    <mergeCell ref="CGG4:CGH4"/>
    <mergeCell ref="CGI4:CGJ4"/>
    <mergeCell ref="CFM4:CFN4"/>
    <mergeCell ref="CFO4:CFP4"/>
    <mergeCell ref="CFQ4:CFR4"/>
    <mergeCell ref="CFS4:CFT4"/>
    <mergeCell ref="CFU4:CFV4"/>
    <mergeCell ref="CFW4:CFX4"/>
    <mergeCell ref="CFA4:CFB4"/>
    <mergeCell ref="CFC4:CFD4"/>
    <mergeCell ref="CFE4:CFF4"/>
    <mergeCell ref="CFG4:CFH4"/>
    <mergeCell ref="CFI4:CFJ4"/>
    <mergeCell ref="CFK4:CFL4"/>
    <mergeCell ref="CEO4:CEP4"/>
    <mergeCell ref="CEQ4:CER4"/>
    <mergeCell ref="CES4:CET4"/>
    <mergeCell ref="CEU4:CEV4"/>
    <mergeCell ref="CEW4:CEX4"/>
    <mergeCell ref="CEY4:CEZ4"/>
    <mergeCell ref="CEC4:CED4"/>
    <mergeCell ref="CEE4:CEF4"/>
    <mergeCell ref="CEG4:CEH4"/>
    <mergeCell ref="CEI4:CEJ4"/>
    <mergeCell ref="CEK4:CEL4"/>
    <mergeCell ref="CEM4:CEN4"/>
    <mergeCell ref="CDQ4:CDR4"/>
    <mergeCell ref="CDS4:CDT4"/>
    <mergeCell ref="CDU4:CDV4"/>
    <mergeCell ref="CDW4:CDX4"/>
    <mergeCell ref="CDY4:CDZ4"/>
    <mergeCell ref="CEA4:CEB4"/>
    <mergeCell ref="CDE4:CDF4"/>
    <mergeCell ref="CDG4:CDH4"/>
    <mergeCell ref="CDI4:CDJ4"/>
    <mergeCell ref="CDK4:CDL4"/>
    <mergeCell ref="CDM4:CDN4"/>
    <mergeCell ref="CDO4:CDP4"/>
    <mergeCell ref="CCS4:CCT4"/>
    <mergeCell ref="CCU4:CCV4"/>
    <mergeCell ref="CCW4:CCX4"/>
    <mergeCell ref="CCY4:CCZ4"/>
    <mergeCell ref="CDA4:CDB4"/>
    <mergeCell ref="CDC4:CDD4"/>
    <mergeCell ref="CCG4:CCH4"/>
    <mergeCell ref="CCI4:CCJ4"/>
    <mergeCell ref="CCK4:CCL4"/>
    <mergeCell ref="CCM4:CCN4"/>
    <mergeCell ref="CCO4:CCP4"/>
    <mergeCell ref="CCQ4:CCR4"/>
    <mergeCell ref="CBU4:CBV4"/>
    <mergeCell ref="CBW4:CBX4"/>
    <mergeCell ref="CBY4:CBZ4"/>
    <mergeCell ref="CCA4:CCB4"/>
    <mergeCell ref="CCC4:CCD4"/>
    <mergeCell ref="CCE4:CCF4"/>
    <mergeCell ref="CBI4:CBJ4"/>
    <mergeCell ref="CBK4:CBL4"/>
    <mergeCell ref="CBM4:CBN4"/>
    <mergeCell ref="CBO4:CBP4"/>
    <mergeCell ref="CBQ4:CBR4"/>
    <mergeCell ref="CBS4:CBT4"/>
    <mergeCell ref="CAW4:CAX4"/>
    <mergeCell ref="CAY4:CAZ4"/>
    <mergeCell ref="CBA4:CBB4"/>
    <mergeCell ref="CBC4:CBD4"/>
    <mergeCell ref="CBE4:CBF4"/>
    <mergeCell ref="CBG4:CBH4"/>
    <mergeCell ref="CAK4:CAL4"/>
    <mergeCell ref="CAM4:CAN4"/>
    <mergeCell ref="CAO4:CAP4"/>
    <mergeCell ref="CAQ4:CAR4"/>
    <mergeCell ref="CAS4:CAT4"/>
    <mergeCell ref="CAU4:CAV4"/>
    <mergeCell ref="BZY4:BZZ4"/>
    <mergeCell ref="CAA4:CAB4"/>
    <mergeCell ref="CAC4:CAD4"/>
    <mergeCell ref="CAE4:CAF4"/>
    <mergeCell ref="CAG4:CAH4"/>
    <mergeCell ref="CAI4:CAJ4"/>
    <mergeCell ref="BZM4:BZN4"/>
    <mergeCell ref="BZO4:BZP4"/>
    <mergeCell ref="BZQ4:BZR4"/>
    <mergeCell ref="BZS4:BZT4"/>
    <mergeCell ref="BZU4:BZV4"/>
    <mergeCell ref="BZW4:BZX4"/>
    <mergeCell ref="BZA4:BZB4"/>
    <mergeCell ref="BZC4:BZD4"/>
    <mergeCell ref="BZE4:BZF4"/>
    <mergeCell ref="BZG4:BZH4"/>
    <mergeCell ref="BZI4:BZJ4"/>
    <mergeCell ref="BZK4:BZL4"/>
    <mergeCell ref="BYO4:BYP4"/>
    <mergeCell ref="BYQ4:BYR4"/>
    <mergeCell ref="BYS4:BYT4"/>
    <mergeCell ref="BYU4:BYV4"/>
    <mergeCell ref="BYW4:BYX4"/>
    <mergeCell ref="BYY4:BYZ4"/>
    <mergeCell ref="BYC4:BYD4"/>
    <mergeCell ref="BYE4:BYF4"/>
    <mergeCell ref="BYG4:BYH4"/>
    <mergeCell ref="BYI4:BYJ4"/>
    <mergeCell ref="BYK4:BYL4"/>
    <mergeCell ref="BYM4:BYN4"/>
    <mergeCell ref="BXQ4:BXR4"/>
    <mergeCell ref="BXS4:BXT4"/>
    <mergeCell ref="BXU4:BXV4"/>
    <mergeCell ref="BXW4:BXX4"/>
    <mergeCell ref="BXY4:BXZ4"/>
    <mergeCell ref="BYA4:BYB4"/>
    <mergeCell ref="BXE4:BXF4"/>
    <mergeCell ref="BXG4:BXH4"/>
    <mergeCell ref="BXI4:BXJ4"/>
    <mergeCell ref="BXK4:BXL4"/>
    <mergeCell ref="BXM4:BXN4"/>
    <mergeCell ref="BXO4:BXP4"/>
    <mergeCell ref="BWS4:BWT4"/>
    <mergeCell ref="BWU4:BWV4"/>
    <mergeCell ref="BWW4:BWX4"/>
    <mergeCell ref="BWY4:BWZ4"/>
    <mergeCell ref="BXA4:BXB4"/>
    <mergeCell ref="BXC4:BXD4"/>
    <mergeCell ref="BWG4:BWH4"/>
    <mergeCell ref="BWI4:BWJ4"/>
    <mergeCell ref="BWK4:BWL4"/>
    <mergeCell ref="BWM4:BWN4"/>
    <mergeCell ref="BWO4:BWP4"/>
    <mergeCell ref="BWQ4:BWR4"/>
    <mergeCell ref="BVU4:BVV4"/>
    <mergeCell ref="BVW4:BVX4"/>
    <mergeCell ref="BVY4:BVZ4"/>
    <mergeCell ref="BWA4:BWB4"/>
    <mergeCell ref="BWC4:BWD4"/>
    <mergeCell ref="BWE4:BWF4"/>
    <mergeCell ref="BVI4:BVJ4"/>
    <mergeCell ref="BVK4:BVL4"/>
    <mergeCell ref="BVM4:BVN4"/>
    <mergeCell ref="BVO4:BVP4"/>
    <mergeCell ref="BVQ4:BVR4"/>
    <mergeCell ref="BVS4:BVT4"/>
    <mergeCell ref="BUW4:BUX4"/>
    <mergeCell ref="BUY4:BUZ4"/>
    <mergeCell ref="BVA4:BVB4"/>
    <mergeCell ref="BVC4:BVD4"/>
    <mergeCell ref="BVE4:BVF4"/>
    <mergeCell ref="BVG4:BVH4"/>
    <mergeCell ref="BUK4:BUL4"/>
    <mergeCell ref="BUM4:BUN4"/>
    <mergeCell ref="BUO4:BUP4"/>
    <mergeCell ref="BUQ4:BUR4"/>
    <mergeCell ref="BUS4:BUT4"/>
    <mergeCell ref="BUU4:BUV4"/>
    <mergeCell ref="BTY4:BTZ4"/>
    <mergeCell ref="BUA4:BUB4"/>
    <mergeCell ref="BUC4:BUD4"/>
    <mergeCell ref="BUE4:BUF4"/>
    <mergeCell ref="BUG4:BUH4"/>
    <mergeCell ref="BUI4:BUJ4"/>
    <mergeCell ref="BTM4:BTN4"/>
    <mergeCell ref="BTO4:BTP4"/>
    <mergeCell ref="BTQ4:BTR4"/>
    <mergeCell ref="BTS4:BTT4"/>
    <mergeCell ref="BTU4:BTV4"/>
    <mergeCell ref="BTW4:BTX4"/>
    <mergeCell ref="BTA4:BTB4"/>
    <mergeCell ref="BTC4:BTD4"/>
    <mergeCell ref="BTE4:BTF4"/>
    <mergeCell ref="BTG4:BTH4"/>
    <mergeCell ref="BTI4:BTJ4"/>
    <mergeCell ref="BTK4:BTL4"/>
    <mergeCell ref="BSO4:BSP4"/>
    <mergeCell ref="BSQ4:BSR4"/>
    <mergeCell ref="BSS4:BST4"/>
    <mergeCell ref="BSU4:BSV4"/>
    <mergeCell ref="BSW4:BSX4"/>
    <mergeCell ref="BSY4:BSZ4"/>
    <mergeCell ref="BSC4:BSD4"/>
    <mergeCell ref="BSE4:BSF4"/>
    <mergeCell ref="BSG4:BSH4"/>
    <mergeCell ref="BSI4:BSJ4"/>
    <mergeCell ref="BSK4:BSL4"/>
    <mergeCell ref="BSM4:BSN4"/>
    <mergeCell ref="BRQ4:BRR4"/>
    <mergeCell ref="BRS4:BRT4"/>
    <mergeCell ref="BRU4:BRV4"/>
    <mergeCell ref="BRW4:BRX4"/>
    <mergeCell ref="BRY4:BRZ4"/>
    <mergeCell ref="BSA4:BSB4"/>
    <mergeCell ref="BRE4:BRF4"/>
    <mergeCell ref="BRG4:BRH4"/>
    <mergeCell ref="BRI4:BRJ4"/>
    <mergeCell ref="BRK4:BRL4"/>
    <mergeCell ref="BRM4:BRN4"/>
    <mergeCell ref="BRO4:BRP4"/>
    <mergeCell ref="BQS4:BQT4"/>
    <mergeCell ref="BQU4:BQV4"/>
    <mergeCell ref="BQW4:BQX4"/>
    <mergeCell ref="BQY4:BQZ4"/>
    <mergeCell ref="BRA4:BRB4"/>
    <mergeCell ref="BRC4:BRD4"/>
    <mergeCell ref="BQG4:BQH4"/>
    <mergeCell ref="BQI4:BQJ4"/>
    <mergeCell ref="BQK4:BQL4"/>
    <mergeCell ref="BQM4:BQN4"/>
    <mergeCell ref="BQO4:BQP4"/>
    <mergeCell ref="BQQ4:BQR4"/>
    <mergeCell ref="BPU4:BPV4"/>
    <mergeCell ref="BPW4:BPX4"/>
    <mergeCell ref="BPY4:BPZ4"/>
    <mergeCell ref="BQA4:BQB4"/>
    <mergeCell ref="BQC4:BQD4"/>
    <mergeCell ref="BQE4:BQF4"/>
    <mergeCell ref="BPI4:BPJ4"/>
    <mergeCell ref="BPK4:BPL4"/>
    <mergeCell ref="BPM4:BPN4"/>
    <mergeCell ref="BPO4:BPP4"/>
    <mergeCell ref="BPQ4:BPR4"/>
    <mergeCell ref="BPS4:BPT4"/>
    <mergeCell ref="BOW4:BOX4"/>
    <mergeCell ref="BOY4:BOZ4"/>
    <mergeCell ref="BPA4:BPB4"/>
    <mergeCell ref="BPC4:BPD4"/>
    <mergeCell ref="BPE4:BPF4"/>
    <mergeCell ref="BPG4:BPH4"/>
    <mergeCell ref="BOK4:BOL4"/>
    <mergeCell ref="BOM4:BON4"/>
    <mergeCell ref="BOO4:BOP4"/>
    <mergeCell ref="BOQ4:BOR4"/>
    <mergeCell ref="BOS4:BOT4"/>
    <mergeCell ref="BOU4:BOV4"/>
    <mergeCell ref="BNY4:BNZ4"/>
    <mergeCell ref="BOA4:BOB4"/>
    <mergeCell ref="BOC4:BOD4"/>
    <mergeCell ref="BOE4:BOF4"/>
    <mergeCell ref="BOG4:BOH4"/>
    <mergeCell ref="BOI4:BOJ4"/>
    <mergeCell ref="BNM4:BNN4"/>
    <mergeCell ref="BNO4:BNP4"/>
    <mergeCell ref="BNQ4:BNR4"/>
    <mergeCell ref="BNS4:BNT4"/>
    <mergeCell ref="BNU4:BNV4"/>
    <mergeCell ref="BNW4:BNX4"/>
    <mergeCell ref="BNA4:BNB4"/>
    <mergeCell ref="BNC4:BND4"/>
    <mergeCell ref="BNE4:BNF4"/>
    <mergeCell ref="BNG4:BNH4"/>
    <mergeCell ref="BNI4:BNJ4"/>
    <mergeCell ref="BNK4:BNL4"/>
    <mergeCell ref="BMO4:BMP4"/>
    <mergeCell ref="BMQ4:BMR4"/>
    <mergeCell ref="BMS4:BMT4"/>
    <mergeCell ref="BMU4:BMV4"/>
    <mergeCell ref="BMW4:BMX4"/>
    <mergeCell ref="BMY4:BMZ4"/>
    <mergeCell ref="BMC4:BMD4"/>
    <mergeCell ref="BME4:BMF4"/>
    <mergeCell ref="BMG4:BMH4"/>
    <mergeCell ref="BMI4:BMJ4"/>
    <mergeCell ref="BMK4:BML4"/>
    <mergeCell ref="BMM4:BMN4"/>
    <mergeCell ref="BLQ4:BLR4"/>
    <mergeCell ref="BLS4:BLT4"/>
    <mergeCell ref="BLU4:BLV4"/>
    <mergeCell ref="BLW4:BLX4"/>
    <mergeCell ref="BLY4:BLZ4"/>
    <mergeCell ref="BMA4:BMB4"/>
    <mergeCell ref="BLE4:BLF4"/>
    <mergeCell ref="BLG4:BLH4"/>
    <mergeCell ref="BLI4:BLJ4"/>
    <mergeCell ref="BLK4:BLL4"/>
    <mergeCell ref="BLM4:BLN4"/>
    <mergeCell ref="BLO4:BLP4"/>
    <mergeCell ref="BKS4:BKT4"/>
    <mergeCell ref="BKU4:BKV4"/>
    <mergeCell ref="BKW4:BKX4"/>
    <mergeCell ref="BKY4:BKZ4"/>
    <mergeCell ref="BLA4:BLB4"/>
    <mergeCell ref="BLC4:BLD4"/>
    <mergeCell ref="BKG4:BKH4"/>
    <mergeCell ref="BKI4:BKJ4"/>
    <mergeCell ref="BKK4:BKL4"/>
    <mergeCell ref="BKM4:BKN4"/>
    <mergeCell ref="BKO4:BKP4"/>
    <mergeCell ref="BKQ4:BKR4"/>
    <mergeCell ref="BJU4:BJV4"/>
    <mergeCell ref="BJW4:BJX4"/>
    <mergeCell ref="BJY4:BJZ4"/>
    <mergeCell ref="BKA4:BKB4"/>
    <mergeCell ref="BKC4:BKD4"/>
    <mergeCell ref="BKE4:BKF4"/>
    <mergeCell ref="BJI4:BJJ4"/>
    <mergeCell ref="BJK4:BJL4"/>
    <mergeCell ref="BJM4:BJN4"/>
    <mergeCell ref="BJO4:BJP4"/>
    <mergeCell ref="BJQ4:BJR4"/>
    <mergeCell ref="BJS4:BJT4"/>
    <mergeCell ref="BIW4:BIX4"/>
    <mergeCell ref="BIY4:BIZ4"/>
    <mergeCell ref="BJA4:BJB4"/>
    <mergeCell ref="BJC4:BJD4"/>
    <mergeCell ref="BJE4:BJF4"/>
    <mergeCell ref="BJG4:BJH4"/>
    <mergeCell ref="BIK4:BIL4"/>
    <mergeCell ref="BIM4:BIN4"/>
    <mergeCell ref="BIO4:BIP4"/>
    <mergeCell ref="BIQ4:BIR4"/>
    <mergeCell ref="BIS4:BIT4"/>
    <mergeCell ref="BIU4:BIV4"/>
    <mergeCell ref="BHY4:BHZ4"/>
    <mergeCell ref="BIA4:BIB4"/>
    <mergeCell ref="BIC4:BID4"/>
    <mergeCell ref="BIE4:BIF4"/>
    <mergeCell ref="BIG4:BIH4"/>
    <mergeCell ref="BII4:BIJ4"/>
    <mergeCell ref="BHM4:BHN4"/>
    <mergeCell ref="BHO4:BHP4"/>
    <mergeCell ref="BHQ4:BHR4"/>
    <mergeCell ref="BHS4:BHT4"/>
    <mergeCell ref="BHU4:BHV4"/>
    <mergeCell ref="BHW4:BHX4"/>
    <mergeCell ref="BHA4:BHB4"/>
    <mergeCell ref="BHC4:BHD4"/>
    <mergeCell ref="BHE4:BHF4"/>
    <mergeCell ref="BHG4:BHH4"/>
    <mergeCell ref="BHI4:BHJ4"/>
    <mergeCell ref="BHK4:BHL4"/>
    <mergeCell ref="BGO4:BGP4"/>
    <mergeCell ref="BGQ4:BGR4"/>
    <mergeCell ref="BGS4:BGT4"/>
    <mergeCell ref="BGU4:BGV4"/>
    <mergeCell ref="BGW4:BGX4"/>
    <mergeCell ref="BGY4:BGZ4"/>
    <mergeCell ref="BGC4:BGD4"/>
    <mergeCell ref="BGE4:BGF4"/>
    <mergeCell ref="BGG4:BGH4"/>
    <mergeCell ref="BGI4:BGJ4"/>
    <mergeCell ref="BGK4:BGL4"/>
    <mergeCell ref="BGM4:BGN4"/>
    <mergeCell ref="BFQ4:BFR4"/>
    <mergeCell ref="BFS4:BFT4"/>
    <mergeCell ref="BFU4:BFV4"/>
    <mergeCell ref="BFW4:BFX4"/>
    <mergeCell ref="BFY4:BFZ4"/>
    <mergeCell ref="BGA4:BGB4"/>
    <mergeCell ref="BFE4:BFF4"/>
    <mergeCell ref="BFG4:BFH4"/>
    <mergeCell ref="BFI4:BFJ4"/>
    <mergeCell ref="BFK4:BFL4"/>
    <mergeCell ref="BFM4:BFN4"/>
    <mergeCell ref="BFO4:BFP4"/>
    <mergeCell ref="BES4:BET4"/>
    <mergeCell ref="BEU4:BEV4"/>
    <mergeCell ref="BEW4:BEX4"/>
    <mergeCell ref="BEY4:BEZ4"/>
    <mergeCell ref="BFA4:BFB4"/>
    <mergeCell ref="BFC4:BFD4"/>
    <mergeCell ref="BEG4:BEH4"/>
    <mergeCell ref="BEI4:BEJ4"/>
    <mergeCell ref="BEK4:BEL4"/>
    <mergeCell ref="BEM4:BEN4"/>
    <mergeCell ref="BEO4:BEP4"/>
    <mergeCell ref="BEQ4:BER4"/>
    <mergeCell ref="BDU4:BDV4"/>
    <mergeCell ref="BDW4:BDX4"/>
    <mergeCell ref="BDY4:BDZ4"/>
    <mergeCell ref="BEA4:BEB4"/>
    <mergeCell ref="BEC4:BED4"/>
    <mergeCell ref="BEE4:BEF4"/>
    <mergeCell ref="BDI4:BDJ4"/>
    <mergeCell ref="BDK4:BDL4"/>
    <mergeCell ref="BDM4:BDN4"/>
    <mergeCell ref="BDO4:BDP4"/>
    <mergeCell ref="BDQ4:BDR4"/>
    <mergeCell ref="BDS4:BDT4"/>
    <mergeCell ref="BCW4:BCX4"/>
    <mergeCell ref="BCY4:BCZ4"/>
    <mergeCell ref="BDA4:BDB4"/>
    <mergeCell ref="BDC4:BDD4"/>
    <mergeCell ref="BDE4:BDF4"/>
    <mergeCell ref="BDG4:BDH4"/>
    <mergeCell ref="BCK4:BCL4"/>
    <mergeCell ref="BCM4:BCN4"/>
    <mergeCell ref="BCO4:BCP4"/>
    <mergeCell ref="BCQ4:BCR4"/>
    <mergeCell ref="BCS4:BCT4"/>
    <mergeCell ref="BCU4:BCV4"/>
    <mergeCell ref="BBY4:BBZ4"/>
    <mergeCell ref="BCA4:BCB4"/>
    <mergeCell ref="BCC4:BCD4"/>
    <mergeCell ref="BCE4:BCF4"/>
    <mergeCell ref="BCG4:BCH4"/>
    <mergeCell ref="BCI4:BCJ4"/>
    <mergeCell ref="BBM4:BBN4"/>
    <mergeCell ref="BBO4:BBP4"/>
    <mergeCell ref="BBQ4:BBR4"/>
    <mergeCell ref="BBS4:BBT4"/>
    <mergeCell ref="BBU4:BBV4"/>
    <mergeCell ref="BBW4:BBX4"/>
    <mergeCell ref="BBA4:BBB4"/>
    <mergeCell ref="BBC4:BBD4"/>
    <mergeCell ref="BBE4:BBF4"/>
    <mergeCell ref="BBG4:BBH4"/>
    <mergeCell ref="BBI4:BBJ4"/>
    <mergeCell ref="BBK4:BBL4"/>
    <mergeCell ref="BAO4:BAP4"/>
    <mergeCell ref="BAQ4:BAR4"/>
    <mergeCell ref="BAS4:BAT4"/>
    <mergeCell ref="BAU4:BAV4"/>
    <mergeCell ref="BAW4:BAX4"/>
    <mergeCell ref="BAY4:BAZ4"/>
    <mergeCell ref="BAC4:BAD4"/>
    <mergeCell ref="BAE4:BAF4"/>
    <mergeCell ref="BAG4:BAH4"/>
    <mergeCell ref="BAI4:BAJ4"/>
    <mergeCell ref="BAK4:BAL4"/>
    <mergeCell ref="BAM4:BAN4"/>
    <mergeCell ref="AZQ4:AZR4"/>
    <mergeCell ref="AZS4:AZT4"/>
    <mergeCell ref="AZU4:AZV4"/>
    <mergeCell ref="AZW4:AZX4"/>
    <mergeCell ref="AZY4:AZZ4"/>
    <mergeCell ref="BAA4:BAB4"/>
    <mergeCell ref="AZE4:AZF4"/>
    <mergeCell ref="AZG4:AZH4"/>
    <mergeCell ref="AZI4:AZJ4"/>
    <mergeCell ref="AZK4:AZL4"/>
    <mergeCell ref="AZM4:AZN4"/>
    <mergeCell ref="AZO4:AZP4"/>
    <mergeCell ref="AYS4:AYT4"/>
    <mergeCell ref="AYU4:AYV4"/>
    <mergeCell ref="AYW4:AYX4"/>
    <mergeCell ref="AYY4:AYZ4"/>
    <mergeCell ref="AZA4:AZB4"/>
    <mergeCell ref="AZC4:AZD4"/>
    <mergeCell ref="AYG4:AYH4"/>
    <mergeCell ref="AYI4:AYJ4"/>
    <mergeCell ref="AYK4:AYL4"/>
    <mergeCell ref="AYM4:AYN4"/>
    <mergeCell ref="AYO4:AYP4"/>
    <mergeCell ref="AYQ4:AYR4"/>
    <mergeCell ref="AXU4:AXV4"/>
    <mergeCell ref="AXW4:AXX4"/>
    <mergeCell ref="AXY4:AXZ4"/>
    <mergeCell ref="AYA4:AYB4"/>
    <mergeCell ref="AYC4:AYD4"/>
    <mergeCell ref="AYE4:AYF4"/>
    <mergeCell ref="AXI4:AXJ4"/>
    <mergeCell ref="AXK4:AXL4"/>
    <mergeCell ref="AXM4:AXN4"/>
    <mergeCell ref="AXO4:AXP4"/>
    <mergeCell ref="AXQ4:AXR4"/>
    <mergeCell ref="AXS4:AXT4"/>
    <mergeCell ref="AWW4:AWX4"/>
    <mergeCell ref="AWY4:AWZ4"/>
    <mergeCell ref="AXA4:AXB4"/>
    <mergeCell ref="AXC4:AXD4"/>
    <mergeCell ref="AXE4:AXF4"/>
    <mergeCell ref="AXG4:AXH4"/>
    <mergeCell ref="AWK4:AWL4"/>
    <mergeCell ref="AWM4:AWN4"/>
    <mergeCell ref="AWO4:AWP4"/>
    <mergeCell ref="AWQ4:AWR4"/>
    <mergeCell ref="AWS4:AWT4"/>
    <mergeCell ref="AWU4:AWV4"/>
    <mergeCell ref="AVY4:AVZ4"/>
    <mergeCell ref="AWA4:AWB4"/>
    <mergeCell ref="AWC4:AWD4"/>
    <mergeCell ref="AWE4:AWF4"/>
    <mergeCell ref="AWG4:AWH4"/>
    <mergeCell ref="AWI4:AWJ4"/>
    <mergeCell ref="AVM4:AVN4"/>
    <mergeCell ref="AVO4:AVP4"/>
    <mergeCell ref="AVQ4:AVR4"/>
    <mergeCell ref="AVS4:AVT4"/>
    <mergeCell ref="AVU4:AVV4"/>
    <mergeCell ref="AVW4:AVX4"/>
    <mergeCell ref="AVA4:AVB4"/>
    <mergeCell ref="AVC4:AVD4"/>
    <mergeCell ref="AVE4:AVF4"/>
    <mergeCell ref="AVG4:AVH4"/>
    <mergeCell ref="AVI4:AVJ4"/>
    <mergeCell ref="AVK4:AVL4"/>
    <mergeCell ref="AUO4:AUP4"/>
    <mergeCell ref="AUQ4:AUR4"/>
    <mergeCell ref="AUS4:AUT4"/>
    <mergeCell ref="AUU4:AUV4"/>
    <mergeCell ref="AUW4:AUX4"/>
    <mergeCell ref="AUY4:AUZ4"/>
    <mergeCell ref="AUC4:AUD4"/>
    <mergeCell ref="AUE4:AUF4"/>
    <mergeCell ref="AUG4:AUH4"/>
    <mergeCell ref="AUI4:AUJ4"/>
    <mergeCell ref="AUK4:AUL4"/>
    <mergeCell ref="AUM4:AUN4"/>
    <mergeCell ref="ATQ4:ATR4"/>
    <mergeCell ref="ATS4:ATT4"/>
    <mergeCell ref="ATU4:ATV4"/>
    <mergeCell ref="ATW4:ATX4"/>
    <mergeCell ref="ATY4:ATZ4"/>
    <mergeCell ref="AUA4:AUB4"/>
    <mergeCell ref="ATE4:ATF4"/>
    <mergeCell ref="ATG4:ATH4"/>
    <mergeCell ref="ATI4:ATJ4"/>
    <mergeCell ref="ATK4:ATL4"/>
    <mergeCell ref="ATM4:ATN4"/>
    <mergeCell ref="ATO4:ATP4"/>
    <mergeCell ref="ASS4:AST4"/>
    <mergeCell ref="ASU4:ASV4"/>
    <mergeCell ref="ASW4:ASX4"/>
    <mergeCell ref="ASY4:ASZ4"/>
    <mergeCell ref="ATA4:ATB4"/>
    <mergeCell ref="ATC4:ATD4"/>
    <mergeCell ref="ASG4:ASH4"/>
    <mergeCell ref="ASI4:ASJ4"/>
    <mergeCell ref="ASK4:ASL4"/>
    <mergeCell ref="ASM4:ASN4"/>
    <mergeCell ref="ASO4:ASP4"/>
    <mergeCell ref="ASQ4:ASR4"/>
    <mergeCell ref="ARU4:ARV4"/>
    <mergeCell ref="ARW4:ARX4"/>
    <mergeCell ref="ARY4:ARZ4"/>
    <mergeCell ref="ASA4:ASB4"/>
    <mergeCell ref="ASC4:ASD4"/>
    <mergeCell ref="ASE4:ASF4"/>
    <mergeCell ref="ARI4:ARJ4"/>
    <mergeCell ref="ARK4:ARL4"/>
    <mergeCell ref="ARM4:ARN4"/>
    <mergeCell ref="ARO4:ARP4"/>
    <mergeCell ref="ARQ4:ARR4"/>
    <mergeCell ref="ARS4:ART4"/>
    <mergeCell ref="AQW4:AQX4"/>
    <mergeCell ref="AQY4:AQZ4"/>
    <mergeCell ref="ARA4:ARB4"/>
    <mergeCell ref="ARC4:ARD4"/>
    <mergeCell ref="ARE4:ARF4"/>
    <mergeCell ref="ARG4:ARH4"/>
    <mergeCell ref="AQK4:AQL4"/>
    <mergeCell ref="AQM4:AQN4"/>
    <mergeCell ref="AQO4:AQP4"/>
    <mergeCell ref="AQQ4:AQR4"/>
    <mergeCell ref="AQS4:AQT4"/>
    <mergeCell ref="AQU4:AQV4"/>
    <mergeCell ref="APY4:APZ4"/>
    <mergeCell ref="AQA4:AQB4"/>
    <mergeCell ref="AQC4:AQD4"/>
    <mergeCell ref="AQE4:AQF4"/>
    <mergeCell ref="AQG4:AQH4"/>
    <mergeCell ref="AQI4:AQJ4"/>
    <mergeCell ref="APM4:APN4"/>
    <mergeCell ref="APO4:APP4"/>
    <mergeCell ref="APQ4:APR4"/>
    <mergeCell ref="APS4:APT4"/>
    <mergeCell ref="APU4:APV4"/>
    <mergeCell ref="APW4:APX4"/>
    <mergeCell ref="APA4:APB4"/>
    <mergeCell ref="APC4:APD4"/>
    <mergeCell ref="APE4:APF4"/>
    <mergeCell ref="APG4:APH4"/>
    <mergeCell ref="API4:APJ4"/>
    <mergeCell ref="APK4:APL4"/>
    <mergeCell ref="AOO4:AOP4"/>
    <mergeCell ref="AOQ4:AOR4"/>
    <mergeCell ref="AOS4:AOT4"/>
    <mergeCell ref="AOU4:AOV4"/>
    <mergeCell ref="AOW4:AOX4"/>
    <mergeCell ref="AOY4:AOZ4"/>
    <mergeCell ref="AOC4:AOD4"/>
    <mergeCell ref="AOE4:AOF4"/>
    <mergeCell ref="AOG4:AOH4"/>
    <mergeCell ref="AOI4:AOJ4"/>
    <mergeCell ref="AOK4:AOL4"/>
    <mergeCell ref="AOM4:AON4"/>
    <mergeCell ref="ANQ4:ANR4"/>
    <mergeCell ref="ANS4:ANT4"/>
    <mergeCell ref="ANU4:ANV4"/>
    <mergeCell ref="ANW4:ANX4"/>
    <mergeCell ref="ANY4:ANZ4"/>
    <mergeCell ref="AOA4:AOB4"/>
    <mergeCell ref="ANE4:ANF4"/>
    <mergeCell ref="ANG4:ANH4"/>
    <mergeCell ref="ANI4:ANJ4"/>
    <mergeCell ref="ANK4:ANL4"/>
    <mergeCell ref="ANM4:ANN4"/>
    <mergeCell ref="ANO4:ANP4"/>
    <mergeCell ref="AMS4:AMT4"/>
    <mergeCell ref="AMU4:AMV4"/>
    <mergeCell ref="AMW4:AMX4"/>
    <mergeCell ref="AMY4:AMZ4"/>
    <mergeCell ref="ANA4:ANB4"/>
    <mergeCell ref="ANC4:AND4"/>
    <mergeCell ref="AMG4:AMH4"/>
    <mergeCell ref="AMI4:AMJ4"/>
    <mergeCell ref="AMK4:AML4"/>
    <mergeCell ref="AMM4:AMN4"/>
    <mergeCell ref="AMO4:AMP4"/>
    <mergeCell ref="AMQ4:AMR4"/>
    <mergeCell ref="ALU4:ALV4"/>
    <mergeCell ref="ALW4:ALX4"/>
    <mergeCell ref="ALY4:ALZ4"/>
    <mergeCell ref="AMA4:AMB4"/>
    <mergeCell ref="AMC4:AMD4"/>
    <mergeCell ref="AME4:AMF4"/>
    <mergeCell ref="ALI4:ALJ4"/>
    <mergeCell ref="ALK4:ALL4"/>
    <mergeCell ref="ALM4:ALN4"/>
    <mergeCell ref="ALO4:ALP4"/>
    <mergeCell ref="ALQ4:ALR4"/>
    <mergeCell ref="ALS4:ALT4"/>
    <mergeCell ref="AKW4:AKX4"/>
    <mergeCell ref="AKY4:AKZ4"/>
    <mergeCell ref="ALA4:ALB4"/>
    <mergeCell ref="ALC4:ALD4"/>
    <mergeCell ref="ALE4:ALF4"/>
    <mergeCell ref="ALG4:ALH4"/>
    <mergeCell ref="AKK4:AKL4"/>
    <mergeCell ref="AKM4:AKN4"/>
    <mergeCell ref="AKO4:AKP4"/>
    <mergeCell ref="AKQ4:AKR4"/>
    <mergeCell ref="AKS4:AKT4"/>
    <mergeCell ref="AKU4:AKV4"/>
    <mergeCell ref="AJY4:AJZ4"/>
    <mergeCell ref="AKA4:AKB4"/>
    <mergeCell ref="AKC4:AKD4"/>
    <mergeCell ref="AKE4:AKF4"/>
    <mergeCell ref="AKG4:AKH4"/>
    <mergeCell ref="AKI4:AKJ4"/>
    <mergeCell ref="AJM4:AJN4"/>
    <mergeCell ref="AJO4:AJP4"/>
    <mergeCell ref="AJQ4:AJR4"/>
    <mergeCell ref="AJS4:AJT4"/>
    <mergeCell ref="AJU4:AJV4"/>
    <mergeCell ref="AJW4:AJX4"/>
    <mergeCell ref="AJA4:AJB4"/>
    <mergeCell ref="AJC4:AJD4"/>
    <mergeCell ref="AJE4:AJF4"/>
    <mergeCell ref="AJG4:AJH4"/>
    <mergeCell ref="AJI4:AJJ4"/>
    <mergeCell ref="AJK4:AJL4"/>
    <mergeCell ref="AIO4:AIP4"/>
    <mergeCell ref="AIQ4:AIR4"/>
    <mergeCell ref="AIS4:AIT4"/>
    <mergeCell ref="AIU4:AIV4"/>
    <mergeCell ref="AIW4:AIX4"/>
    <mergeCell ref="AIY4:AIZ4"/>
    <mergeCell ref="AIC4:AID4"/>
    <mergeCell ref="AIE4:AIF4"/>
    <mergeCell ref="AIG4:AIH4"/>
    <mergeCell ref="AII4:AIJ4"/>
    <mergeCell ref="AIK4:AIL4"/>
    <mergeCell ref="AIM4:AIN4"/>
    <mergeCell ref="AHQ4:AHR4"/>
    <mergeCell ref="AHS4:AHT4"/>
    <mergeCell ref="AHU4:AHV4"/>
    <mergeCell ref="AHW4:AHX4"/>
    <mergeCell ref="AHY4:AHZ4"/>
    <mergeCell ref="AIA4:AIB4"/>
    <mergeCell ref="AHE4:AHF4"/>
    <mergeCell ref="AHG4:AHH4"/>
    <mergeCell ref="AHI4:AHJ4"/>
    <mergeCell ref="AHK4:AHL4"/>
    <mergeCell ref="AHM4:AHN4"/>
    <mergeCell ref="AHO4:AHP4"/>
    <mergeCell ref="AGS4:AGT4"/>
    <mergeCell ref="AGU4:AGV4"/>
    <mergeCell ref="AGW4:AGX4"/>
    <mergeCell ref="AGY4:AGZ4"/>
    <mergeCell ref="AHA4:AHB4"/>
    <mergeCell ref="AHC4:AHD4"/>
    <mergeCell ref="AGG4:AGH4"/>
    <mergeCell ref="AGI4:AGJ4"/>
    <mergeCell ref="AGK4:AGL4"/>
    <mergeCell ref="AGM4:AGN4"/>
    <mergeCell ref="AGO4:AGP4"/>
    <mergeCell ref="AGQ4:AGR4"/>
    <mergeCell ref="AFU4:AFV4"/>
    <mergeCell ref="AFW4:AFX4"/>
    <mergeCell ref="AFY4:AFZ4"/>
    <mergeCell ref="AGA4:AGB4"/>
    <mergeCell ref="AGC4:AGD4"/>
    <mergeCell ref="AGE4:AGF4"/>
    <mergeCell ref="AFI4:AFJ4"/>
    <mergeCell ref="AFK4:AFL4"/>
    <mergeCell ref="AFM4:AFN4"/>
    <mergeCell ref="AFO4:AFP4"/>
    <mergeCell ref="AFQ4:AFR4"/>
    <mergeCell ref="AFS4:AFT4"/>
    <mergeCell ref="AEW4:AEX4"/>
    <mergeCell ref="AEY4:AEZ4"/>
    <mergeCell ref="AFA4:AFB4"/>
    <mergeCell ref="AFC4:AFD4"/>
    <mergeCell ref="AFE4:AFF4"/>
    <mergeCell ref="AFG4:AFH4"/>
    <mergeCell ref="AEK4:AEL4"/>
    <mergeCell ref="AEM4:AEN4"/>
    <mergeCell ref="AEO4:AEP4"/>
    <mergeCell ref="AEQ4:AER4"/>
    <mergeCell ref="AES4:AET4"/>
    <mergeCell ref="AEU4:AEV4"/>
    <mergeCell ref="ADY4:ADZ4"/>
    <mergeCell ref="AEA4:AEB4"/>
    <mergeCell ref="AEC4:AED4"/>
    <mergeCell ref="AEE4:AEF4"/>
    <mergeCell ref="AEG4:AEH4"/>
    <mergeCell ref="AEI4:AEJ4"/>
    <mergeCell ref="ADM4:ADN4"/>
    <mergeCell ref="ADO4:ADP4"/>
    <mergeCell ref="ADQ4:ADR4"/>
    <mergeCell ref="ADS4:ADT4"/>
    <mergeCell ref="ADU4:ADV4"/>
    <mergeCell ref="ADW4:ADX4"/>
    <mergeCell ref="ADA4:ADB4"/>
    <mergeCell ref="ADC4:ADD4"/>
    <mergeCell ref="ADE4:ADF4"/>
    <mergeCell ref="ADG4:ADH4"/>
    <mergeCell ref="ADI4:ADJ4"/>
    <mergeCell ref="ADK4:ADL4"/>
    <mergeCell ref="ACO4:ACP4"/>
    <mergeCell ref="ACQ4:ACR4"/>
    <mergeCell ref="ACS4:ACT4"/>
    <mergeCell ref="ACU4:ACV4"/>
    <mergeCell ref="ACW4:ACX4"/>
    <mergeCell ref="ACY4:ACZ4"/>
    <mergeCell ref="ACC4:ACD4"/>
    <mergeCell ref="ACE4:ACF4"/>
    <mergeCell ref="ACG4:ACH4"/>
    <mergeCell ref="ACI4:ACJ4"/>
    <mergeCell ref="ACK4:ACL4"/>
    <mergeCell ref="ACM4:ACN4"/>
    <mergeCell ref="ABQ4:ABR4"/>
    <mergeCell ref="ABS4:ABT4"/>
    <mergeCell ref="ABU4:ABV4"/>
    <mergeCell ref="ABW4:ABX4"/>
    <mergeCell ref="ABY4:ABZ4"/>
    <mergeCell ref="ACA4:ACB4"/>
    <mergeCell ref="ABE4:ABF4"/>
    <mergeCell ref="ABG4:ABH4"/>
    <mergeCell ref="ABI4:ABJ4"/>
    <mergeCell ref="ABK4:ABL4"/>
    <mergeCell ref="ABM4:ABN4"/>
    <mergeCell ref="ABO4:ABP4"/>
    <mergeCell ref="AAS4:AAT4"/>
    <mergeCell ref="AAU4:AAV4"/>
    <mergeCell ref="AAW4:AAX4"/>
    <mergeCell ref="AAY4:AAZ4"/>
    <mergeCell ref="ABA4:ABB4"/>
    <mergeCell ref="ABC4:ABD4"/>
    <mergeCell ref="AAG4:AAH4"/>
    <mergeCell ref="AAI4:AAJ4"/>
    <mergeCell ref="AAK4:AAL4"/>
    <mergeCell ref="AAM4:AAN4"/>
    <mergeCell ref="AAO4:AAP4"/>
    <mergeCell ref="AAQ4:AAR4"/>
    <mergeCell ref="ZU4:ZV4"/>
    <mergeCell ref="ZW4:ZX4"/>
    <mergeCell ref="ZY4:ZZ4"/>
    <mergeCell ref="AAA4:AAB4"/>
    <mergeCell ref="AAC4:AAD4"/>
    <mergeCell ref="AAE4:AAF4"/>
    <mergeCell ref="ZI4:ZJ4"/>
    <mergeCell ref="ZK4:ZL4"/>
    <mergeCell ref="ZM4:ZN4"/>
    <mergeCell ref="ZO4:ZP4"/>
    <mergeCell ref="ZQ4:ZR4"/>
    <mergeCell ref="ZS4:ZT4"/>
    <mergeCell ref="YW4:YX4"/>
    <mergeCell ref="YY4:YZ4"/>
    <mergeCell ref="ZA4:ZB4"/>
    <mergeCell ref="ZC4:ZD4"/>
    <mergeCell ref="ZE4:ZF4"/>
    <mergeCell ref="ZG4:ZH4"/>
    <mergeCell ref="YK4:YL4"/>
    <mergeCell ref="YM4:YN4"/>
    <mergeCell ref="YO4:YP4"/>
    <mergeCell ref="YQ4:YR4"/>
    <mergeCell ref="YS4:YT4"/>
    <mergeCell ref="YU4:YV4"/>
    <mergeCell ref="XY4:XZ4"/>
    <mergeCell ref="YA4:YB4"/>
    <mergeCell ref="YC4:YD4"/>
    <mergeCell ref="YE4:YF4"/>
    <mergeCell ref="YG4:YH4"/>
    <mergeCell ref="YI4:YJ4"/>
    <mergeCell ref="XM4:XN4"/>
    <mergeCell ref="XO4:XP4"/>
    <mergeCell ref="XQ4:XR4"/>
    <mergeCell ref="XS4:XT4"/>
    <mergeCell ref="XU4:XV4"/>
    <mergeCell ref="XW4:XX4"/>
    <mergeCell ref="XA4:XB4"/>
    <mergeCell ref="XC4:XD4"/>
    <mergeCell ref="XE4:XF4"/>
    <mergeCell ref="XG4:XH4"/>
    <mergeCell ref="XI4:XJ4"/>
    <mergeCell ref="XK4:XL4"/>
    <mergeCell ref="WO4:WP4"/>
    <mergeCell ref="WQ4:WR4"/>
    <mergeCell ref="WS4:WT4"/>
    <mergeCell ref="WU4:WV4"/>
    <mergeCell ref="WW4:WX4"/>
    <mergeCell ref="WY4:WZ4"/>
    <mergeCell ref="WC4:WD4"/>
    <mergeCell ref="WE4:WF4"/>
    <mergeCell ref="WG4:WH4"/>
    <mergeCell ref="WI4:WJ4"/>
    <mergeCell ref="WK4:WL4"/>
    <mergeCell ref="WM4:WN4"/>
    <mergeCell ref="VQ4:VR4"/>
    <mergeCell ref="VS4:VT4"/>
    <mergeCell ref="VU4:VV4"/>
    <mergeCell ref="VW4:VX4"/>
    <mergeCell ref="VY4:VZ4"/>
    <mergeCell ref="WA4:WB4"/>
    <mergeCell ref="VE4:VF4"/>
    <mergeCell ref="VG4:VH4"/>
    <mergeCell ref="VI4:VJ4"/>
    <mergeCell ref="VK4:VL4"/>
    <mergeCell ref="VM4:VN4"/>
    <mergeCell ref="VO4:VP4"/>
    <mergeCell ref="US4:UT4"/>
    <mergeCell ref="UU4:UV4"/>
    <mergeCell ref="UW4:UX4"/>
    <mergeCell ref="UY4:UZ4"/>
    <mergeCell ref="VA4:VB4"/>
    <mergeCell ref="VC4:VD4"/>
    <mergeCell ref="UG4:UH4"/>
    <mergeCell ref="UI4:UJ4"/>
    <mergeCell ref="UK4:UL4"/>
    <mergeCell ref="UM4:UN4"/>
    <mergeCell ref="UO4:UP4"/>
    <mergeCell ref="UQ4:UR4"/>
    <mergeCell ref="TU4:TV4"/>
    <mergeCell ref="TW4:TX4"/>
    <mergeCell ref="TY4:TZ4"/>
    <mergeCell ref="UA4:UB4"/>
    <mergeCell ref="UC4:UD4"/>
    <mergeCell ref="UE4:UF4"/>
    <mergeCell ref="TI4:TJ4"/>
    <mergeCell ref="TK4:TL4"/>
    <mergeCell ref="TM4:TN4"/>
    <mergeCell ref="TO4:TP4"/>
    <mergeCell ref="TQ4:TR4"/>
    <mergeCell ref="TS4:TT4"/>
    <mergeCell ref="SW4:SX4"/>
    <mergeCell ref="SY4:SZ4"/>
    <mergeCell ref="TA4:TB4"/>
    <mergeCell ref="TC4:TD4"/>
    <mergeCell ref="TE4:TF4"/>
    <mergeCell ref="TG4:TH4"/>
    <mergeCell ref="SK4:SL4"/>
    <mergeCell ref="SM4:SN4"/>
    <mergeCell ref="SO4:SP4"/>
    <mergeCell ref="SQ4:SR4"/>
    <mergeCell ref="SS4:ST4"/>
    <mergeCell ref="SU4:SV4"/>
    <mergeCell ref="RY4:RZ4"/>
    <mergeCell ref="SA4:SB4"/>
    <mergeCell ref="SC4:SD4"/>
    <mergeCell ref="SE4:SF4"/>
    <mergeCell ref="SG4:SH4"/>
    <mergeCell ref="SI4:SJ4"/>
    <mergeCell ref="RM4:RN4"/>
    <mergeCell ref="RO4:RP4"/>
    <mergeCell ref="RQ4:RR4"/>
    <mergeCell ref="RS4:RT4"/>
    <mergeCell ref="RU4:RV4"/>
    <mergeCell ref="RW4:RX4"/>
    <mergeCell ref="RA4:RB4"/>
    <mergeCell ref="RC4:RD4"/>
    <mergeCell ref="RE4:RF4"/>
    <mergeCell ref="RG4:RH4"/>
    <mergeCell ref="RI4:RJ4"/>
    <mergeCell ref="RK4:RL4"/>
    <mergeCell ref="QO4:QP4"/>
    <mergeCell ref="QQ4:QR4"/>
    <mergeCell ref="QS4:QT4"/>
    <mergeCell ref="QU4:QV4"/>
    <mergeCell ref="QW4:QX4"/>
    <mergeCell ref="QY4:QZ4"/>
    <mergeCell ref="QC4:QD4"/>
    <mergeCell ref="QE4:QF4"/>
    <mergeCell ref="QG4:QH4"/>
    <mergeCell ref="QI4:QJ4"/>
    <mergeCell ref="QK4:QL4"/>
    <mergeCell ref="QM4:QN4"/>
    <mergeCell ref="PQ4:PR4"/>
    <mergeCell ref="PS4:PT4"/>
    <mergeCell ref="PU4:PV4"/>
    <mergeCell ref="PW4:PX4"/>
    <mergeCell ref="PY4:PZ4"/>
    <mergeCell ref="QA4:QB4"/>
    <mergeCell ref="PE4:PF4"/>
    <mergeCell ref="PG4:PH4"/>
    <mergeCell ref="PI4:PJ4"/>
    <mergeCell ref="PK4:PL4"/>
    <mergeCell ref="PM4:PN4"/>
    <mergeCell ref="PO4:PP4"/>
    <mergeCell ref="OS4:OT4"/>
    <mergeCell ref="OU4:OV4"/>
    <mergeCell ref="OW4:OX4"/>
    <mergeCell ref="OY4:OZ4"/>
    <mergeCell ref="PA4:PB4"/>
    <mergeCell ref="PC4:PD4"/>
    <mergeCell ref="OG4:OH4"/>
    <mergeCell ref="OI4:OJ4"/>
    <mergeCell ref="OK4:OL4"/>
    <mergeCell ref="OM4:ON4"/>
    <mergeCell ref="OO4:OP4"/>
    <mergeCell ref="OQ4:OR4"/>
    <mergeCell ref="NU4:NV4"/>
    <mergeCell ref="NW4:NX4"/>
    <mergeCell ref="NY4:NZ4"/>
    <mergeCell ref="OA4:OB4"/>
    <mergeCell ref="OC4:OD4"/>
    <mergeCell ref="OE4:OF4"/>
    <mergeCell ref="NI4:NJ4"/>
    <mergeCell ref="NK4:NL4"/>
    <mergeCell ref="NM4:NN4"/>
    <mergeCell ref="NO4:NP4"/>
    <mergeCell ref="NQ4:NR4"/>
    <mergeCell ref="NS4:NT4"/>
    <mergeCell ref="MW4:MX4"/>
    <mergeCell ref="MY4:MZ4"/>
    <mergeCell ref="NA4:NB4"/>
    <mergeCell ref="NC4:ND4"/>
    <mergeCell ref="NE4:NF4"/>
    <mergeCell ref="NG4:NH4"/>
    <mergeCell ref="MK4:ML4"/>
    <mergeCell ref="MM4:MN4"/>
    <mergeCell ref="MO4:MP4"/>
    <mergeCell ref="MQ4:MR4"/>
    <mergeCell ref="MS4:MT4"/>
    <mergeCell ref="MU4:MV4"/>
    <mergeCell ref="LY4:LZ4"/>
    <mergeCell ref="MA4:MB4"/>
    <mergeCell ref="MC4:MD4"/>
    <mergeCell ref="ME4:MF4"/>
    <mergeCell ref="MG4:MH4"/>
    <mergeCell ref="MI4:MJ4"/>
    <mergeCell ref="LM4:LN4"/>
    <mergeCell ref="LO4:LP4"/>
    <mergeCell ref="LQ4:LR4"/>
    <mergeCell ref="LS4:LT4"/>
    <mergeCell ref="LU4:LV4"/>
    <mergeCell ref="LW4:LX4"/>
    <mergeCell ref="LA4:LB4"/>
    <mergeCell ref="LC4:LD4"/>
    <mergeCell ref="LE4:LF4"/>
    <mergeCell ref="LG4:LH4"/>
    <mergeCell ref="LI4:LJ4"/>
    <mergeCell ref="LK4:LL4"/>
    <mergeCell ref="KO4:KP4"/>
    <mergeCell ref="KQ4:KR4"/>
    <mergeCell ref="KS4:KT4"/>
    <mergeCell ref="KU4:KV4"/>
    <mergeCell ref="KW4:KX4"/>
    <mergeCell ref="KY4:KZ4"/>
    <mergeCell ref="KC4:KD4"/>
    <mergeCell ref="KE4:KF4"/>
    <mergeCell ref="KG4:KH4"/>
    <mergeCell ref="KI4:KJ4"/>
    <mergeCell ref="KK4:KL4"/>
    <mergeCell ref="KM4:KN4"/>
    <mergeCell ref="JQ4:JR4"/>
    <mergeCell ref="JS4:JT4"/>
    <mergeCell ref="JU4:JV4"/>
    <mergeCell ref="JW4:JX4"/>
    <mergeCell ref="JY4:JZ4"/>
    <mergeCell ref="KA4:KB4"/>
    <mergeCell ref="JE4:JF4"/>
    <mergeCell ref="JG4:JH4"/>
    <mergeCell ref="JI4:JJ4"/>
    <mergeCell ref="JK4:JL4"/>
    <mergeCell ref="JM4:JN4"/>
    <mergeCell ref="JO4:JP4"/>
    <mergeCell ref="IS4:IT4"/>
    <mergeCell ref="IU4:IV4"/>
    <mergeCell ref="IW4:IX4"/>
    <mergeCell ref="IY4:IZ4"/>
    <mergeCell ref="JA4:JB4"/>
    <mergeCell ref="JC4:JD4"/>
    <mergeCell ref="IG4:IH4"/>
    <mergeCell ref="II4:IJ4"/>
    <mergeCell ref="IK4:IL4"/>
    <mergeCell ref="IM4:IN4"/>
    <mergeCell ref="IO4:IP4"/>
    <mergeCell ref="IQ4:IR4"/>
    <mergeCell ref="HU4:HV4"/>
    <mergeCell ref="HW4:HX4"/>
    <mergeCell ref="HY4:HZ4"/>
    <mergeCell ref="IA4:IB4"/>
    <mergeCell ref="IC4:ID4"/>
    <mergeCell ref="IE4:IF4"/>
    <mergeCell ref="HI4:HJ4"/>
    <mergeCell ref="HK4:HL4"/>
    <mergeCell ref="HM4:HN4"/>
    <mergeCell ref="HO4:HP4"/>
    <mergeCell ref="HQ4:HR4"/>
    <mergeCell ref="HS4:HT4"/>
    <mergeCell ref="GW4:GX4"/>
    <mergeCell ref="GY4:GZ4"/>
    <mergeCell ref="HA4:HB4"/>
    <mergeCell ref="HC4:HD4"/>
    <mergeCell ref="HE4:HF4"/>
    <mergeCell ref="HG4:HH4"/>
    <mergeCell ref="GK4:GL4"/>
    <mergeCell ref="GM4:GN4"/>
    <mergeCell ref="GO4:GP4"/>
    <mergeCell ref="GQ4:GR4"/>
    <mergeCell ref="GS4:GT4"/>
    <mergeCell ref="GU4:GV4"/>
    <mergeCell ref="FY4:FZ4"/>
    <mergeCell ref="GA4:GB4"/>
    <mergeCell ref="GC4:GD4"/>
    <mergeCell ref="GE4:GF4"/>
    <mergeCell ref="GG4:GH4"/>
    <mergeCell ref="GI4:GJ4"/>
    <mergeCell ref="FM4:FN4"/>
    <mergeCell ref="FO4:FP4"/>
    <mergeCell ref="FQ4:FR4"/>
    <mergeCell ref="FS4:FT4"/>
    <mergeCell ref="FU4:FV4"/>
    <mergeCell ref="FW4:FX4"/>
    <mergeCell ref="FA4:FB4"/>
    <mergeCell ref="FC4:FD4"/>
    <mergeCell ref="FE4:FF4"/>
    <mergeCell ref="FG4:FH4"/>
    <mergeCell ref="FI4:FJ4"/>
    <mergeCell ref="FK4:FL4"/>
    <mergeCell ref="EO4:EP4"/>
    <mergeCell ref="EQ4:ER4"/>
    <mergeCell ref="ES4:ET4"/>
    <mergeCell ref="EU4:EV4"/>
    <mergeCell ref="EW4:EX4"/>
    <mergeCell ref="EY4:EZ4"/>
    <mergeCell ref="EC4:ED4"/>
    <mergeCell ref="EE4:EF4"/>
    <mergeCell ref="EG4:EH4"/>
    <mergeCell ref="EI4:EJ4"/>
    <mergeCell ref="EK4:EL4"/>
    <mergeCell ref="EM4:EN4"/>
    <mergeCell ref="DQ4:DR4"/>
    <mergeCell ref="DS4:DT4"/>
    <mergeCell ref="DU4:DV4"/>
    <mergeCell ref="DW4:DX4"/>
    <mergeCell ref="DY4:DZ4"/>
    <mergeCell ref="EA4:EB4"/>
    <mergeCell ref="DE4:DF4"/>
    <mergeCell ref="DG4:DH4"/>
    <mergeCell ref="DI4:DJ4"/>
    <mergeCell ref="DK4:DL4"/>
    <mergeCell ref="DM4:DN4"/>
    <mergeCell ref="DO4:DP4"/>
    <mergeCell ref="CS4:CT4"/>
    <mergeCell ref="CU4:CV4"/>
    <mergeCell ref="CW4:CX4"/>
    <mergeCell ref="CY4:CZ4"/>
    <mergeCell ref="DA4:DB4"/>
    <mergeCell ref="DC4:DD4"/>
    <mergeCell ref="CG4:CH4"/>
    <mergeCell ref="CI4:CJ4"/>
    <mergeCell ref="CK4:CL4"/>
    <mergeCell ref="CM4:CN4"/>
    <mergeCell ref="CO4:CP4"/>
    <mergeCell ref="CQ4:CR4"/>
    <mergeCell ref="BU4:BV4"/>
    <mergeCell ref="BW4:BX4"/>
    <mergeCell ref="BY4:BZ4"/>
    <mergeCell ref="CA4:CB4"/>
    <mergeCell ref="CC4:CD4"/>
    <mergeCell ref="CE4:CF4"/>
    <mergeCell ref="BI4:BJ4"/>
    <mergeCell ref="BK4:BL4"/>
    <mergeCell ref="BM4:BN4"/>
    <mergeCell ref="BO4:BP4"/>
    <mergeCell ref="BQ4:BR4"/>
    <mergeCell ref="BS4:BT4"/>
    <mergeCell ref="AW4:AX4"/>
    <mergeCell ref="AY4:AZ4"/>
    <mergeCell ref="BA4:BB4"/>
    <mergeCell ref="BC4:BD4"/>
    <mergeCell ref="BE4:BF4"/>
    <mergeCell ref="BG4:BH4"/>
    <mergeCell ref="AK4:AL4"/>
    <mergeCell ref="AM4:AN4"/>
    <mergeCell ref="AO4:AP4"/>
    <mergeCell ref="AQ4:AR4"/>
    <mergeCell ref="AS4:AT4"/>
    <mergeCell ref="AU4:AV4"/>
    <mergeCell ref="Y4:Z4"/>
    <mergeCell ref="AA4:AB4"/>
    <mergeCell ref="AC4:AD4"/>
    <mergeCell ref="AE4:AF4"/>
    <mergeCell ref="AG4:AH4"/>
    <mergeCell ref="AI4:AJ4"/>
    <mergeCell ref="M4:N4"/>
    <mergeCell ref="O4:P4"/>
    <mergeCell ref="Q4:R4"/>
    <mergeCell ref="S4:T4"/>
    <mergeCell ref="U4:V4"/>
    <mergeCell ref="W4:X4"/>
    <mergeCell ref="XEW3:XEX3"/>
    <mergeCell ref="XEY3:XEZ3"/>
    <mergeCell ref="XFA3:XFB3"/>
    <mergeCell ref="XFC3:XFD3"/>
    <mergeCell ref="C4:D4"/>
    <mergeCell ref="E4:F4"/>
    <mergeCell ref="G4:H4"/>
    <mergeCell ref="I4:J4"/>
    <mergeCell ref="K4:L4"/>
    <mergeCell ref="XEK3:XEL3"/>
    <mergeCell ref="XEM3:XEN3"/>
    <mergeCell ref="XEO3:XEP3"/>
    <mergeCell ref="XEQ3:XER3"/>
    <mergeCell ref="XES3:XET3"/>
    <mergeCell ref="XEU3:XEV3"/>
    <mergeCell ref="XDY3:XDZ3"/>
    <mergeCell ref="XEA3:XEB3"/>
    <mergeCell ref="XEC3:XED3"/>
    <mergeCell ref="XEE3:XEF3"/>
    <mergeCell ref="XEG3:XEH3"/>
    <mergeCell ref="XEI3:XEJ3"/>
    <mergeCell ref="XDM3:XDN3"/>
    <mergeCell ref="XDO3:XDP3"/>
    <mergeCell ref="XDQ3:XDR3"/>
    <mergeCell ref="XDS3:XDT3"/>
    <mergeCell ref="XDU3:XDV3"/>
    <mergeCell ref="XDW3:XDX3"/>
    <mergeCell ref="XDA3:XDB3"/>
    <mergeCell ref="XDC3:XDD3"/>
    <mergeCell ref="XDE3:XDF3"/>
    <mergeCell ref="XDG3:XDH3"/>
    <mergeCell ref="XDI3:XDJ3"/>
    <mergeCell ref="XDK3:XDL3"/>
    <mergeCell ref="XCO3:XCP3"/>
    <mergeCell ref="XCQ3:XCR3"/>
    <mergeCell ref="XCS3:XCT3"/>
    <mergeCell ref="XCU3:XCV3"/>
    <mergeCell ref="XCW3:XCX3"/>
    <mergeCell ref="XCY3:XCZ3"/>
    <mergeCell ref="XCC3:XCD3"/>
    <mergeCell ref="XCE3:XCF3"/>
    <mergeCell ref="XCG3:XCH3"/>
    <mergeCell ref="XCI3:XCJ3"/>
    <mergeCell ref="XCK3:XCL3"/>
    <mergeCell ref="XCM3:XCN3"/>
    <mergeCell ref="XBQ3:XBR3"/>
    <mergeCell ref="XBS3:XBT3"/>
    <mergeCell ref="XBU3:XBV3"/>
    <mergeCell ref="XBW3:XBX3"/>
    <mergeCell ref="XBY3:XBZ3"/>
    <mergeCell ref="XCA3:XCB3"/>
    <mergeCell ref="XBE3:XBF3"/>
    <mergeCell ref="XBG3:XBH3"/>
    <mergeCell ref="XBI3:XBJ3"/>
    <mergeCell ref="XBK3:XBL3"/>
    <mergeCell ref="XBM3:XBN3"/>
    <mergeCell ref="XBO3:XBP3"/>
    <mergeCell ref="XAS3:XAT3"/>
    <mergeCell ref="XAU3:XAV3"/>
    <mergeCell ref="XAW3:XAX3"/>
    <mergeCell ref="XAY3:XAZ3"/>
    <mergeCell ref="XBA3:XBB3"/>
    <mergeCell ref="XBC3:XBD3"/>
    <mergeCell ref="XAG3:XAH3"/>
    <mergeCell ref="XAI3:XAJ3"/>
    <mergeCell ref="XAK3:XAL3"/>
    <mergeCell ref="XAM3:XAN3"/>
    <mergeCell ref="XAO3:XAP3"/>
    <mergeCell ref="XAQ3:XAR3"/>
    <mergeCell ref="WZU3:WZV3"/>
    <mergeCell ref="WZW3:WZX3"/>
    <mergeCell ref="WZY3:WZZ3"/>
    <mergeCell ref="XAA3:XAB3"/>
    <mergeCell ref="XAC3:XAD3"/>
    <mergeCell ref="XAE3:XAF3"/>
    <mergeCell ref="WZI3:WZJ3"/>
    <mergeCell ref="WZK3:WZL3"/>
    <mergeCell ref="WZM3:WZN3"/>
    <mergeCell ref="WZO3:WZP3"/>
    <mergeCell ref="WZQ3:WZR3"/>
    <mergeCell ref="WZS3:WZT3"/>
    <mergeCell ref="WYW3:WYX3"/>
    <mergeCell ref="WYY3:WYZ3"/>
    <mergeCell ref="WZA3:WZB3"/>
    <mergeCell ref="WZC3:WZD3"/>
    <mergeCell ref="WZE3:WZF3"/>
    <mergeCell ref="WZG3:WZH3"/>
    <mergeCell ref="WYK3:WYL3"/>
    <mergeCell ref="WYM3:WYN3"/>
    <mergeCell ref="WYO3:WYP3"/>
    <mergeCell ref="WYQ3:WYR3"/>
    <mergeCell ref="WYS3:WYT3"/>
    <mergeCell ref="WYU3:WYV3"/>
    <mergeCell ref="WXY3:WXZ3"/>
    <mergeCell ref="WYA3:WYB3"/>
    <mergeCell ref="WYC3:WYD3"/>
    <mergeCell ref="WYE3:WYF3"/>
    <mergeCell ref="WYG3:WYH3"/>
    <mergeCell ref="WYI3:WYJ3"/>
    <mergeCell ref="WXM3:WXN3"/>
    <mergeCell ref="WXO3:WXP3"/>
    <mergeCell ref="WXQ3:WXR3"/>
    <mergeCell ref="WXS3:WXT3"/>
    <mergeCell ref="WXU3:WXV3"/>
    <mergeCell ref="WXW3:WXX3"/>
    <mergeCell ref="WXA3:WXB3"/>
    <mergeCell ref="WXC3:WXD3"/>
    <mergeCell ref="WXE3:WXF3"/>
    <mergeCell ref="WXG3:WXH3"/>
    <mergeCell ref="WXI3:WXJ3"/>
    <mergeCell ref="WXK3:WXL3"/>
    <mergeCell ref="WWO3:WWP3"/>
    <mergeCell ref="WWQ3:WWR3"/>
    <mergeCell ref="WWS3:WWT3"/>
    <mergeCell ref="WWU3:WWV3"/>
    <mergeCell ref="WWW3:WWX3"/>
    <mergeCell ref="WWY3:WWZ3"/>
    <mergeCell ref="WWC3:WWD3"/>
    <mergeCell ref="WWE3:WWF3"/>
    <mergeCell ref="WWG3:WWH3"/>
    <mergeCell ref="WWI3:WWJ3"/>
    <mergeCell ref="WWK3:WWL3"/>
    <mergeCell ref="WWM3:WWN3"/>
    <mergeCell ref="WVQ3:WVR3"/>
    <mergeCell ref="WVS3:WVT3"/>
    <mergeCell ref="WVU3:WVV3"/>
    <mergeCell ref="WVW3:WVX3"/>
    <mergeCell ref="WVY3:WVZ3"/>
    <mergeCell ref="WWA3:WWB3"/>
    <mergeCell ref="WVE3:WVF3"/>
    <mergeCell ref="WVG3:WVH3"/>
    <mergeCell ref="WVI3:WVJ3"/>
    <mergeCell ref="WVK3:WVL3"/>
    <mergeCell ref="WVM3:WVN3"/>
    <mergeCell ref="WVO3:WVP3"/>
    <mergeCell ref="WUS3:WUT3"/>
    <mergeCell ref="WUU3:WUV3"/>
    <mergeCell ref="WUW3:WUX3"/>
    <mergeCell ref="WUY3:WUZ3"/>
    <mergeCell ref="WVA3:WVB3"/>
    <mergeCell ref="WVC3:WVD3"/>
    <mergeCell ref="WUG3:WUH3"/>
    <mergeCell ref="WUI3:WUJ3"/>
    <mergeCell ref="WUK3:WUL3"/>
    <mergeCell ref="WUM3:WUN3"/>
    <mergeCell ref="WUO3:WUP3"/>
    <mergeCell ref="WUQ3:WUR3"/>
    <mergeCell ref="WTU3:WTV3"/>
    <mergeCell ref="WTW3:WTX3"/>
    <mergeCell ref="WTY3:WTZ3"/>
    <mergeCell ref="WUA3:WUB3"/>
    <mergeCell ref="WUC3:WUD3"/>
    <mergeCell ref="WUE3:WUF3"/>
    <mergeCell ref="WTI3:WTJ3"/>
    <mergeCell ref="WTK3:WTL3"/>
    <mergeCell ref="WTM3:WTN3"/>
    <mergeCell ref="WTO3:WTP3"/>
    <mergeCell ref="WTQ3:WTR3"/>
    <mergeCell ref="WTS3:WTT3"/>
    <mergeCell ref="WSW3:WSX3"/>
    <mergeCell ref="WSY3:WSZ3"/>
    <mergeCell ref="WTA3:WTB3"/>
    <mergeCell ref="WTC3:WTD3"/>
    <mergeCell ref="WTE3:WTF3"/>
    <mergeCell ref="WTG3:WTH3"/>
    <mergeCell ref="WSK3:WSL3"/>
    <mergeCell ref="WSM3:WSN3"/>
    <mergeCell ref="WSO3:WSP3"/>
    <mergeCell ref="WSQ3:WSR3"/>
    <mergeCell ref="WSS3:WST3"/>
    <mergeCell ref="WSU3:WSV3"/>
    <mergeCell ref="WRY3:WRZ3"/>
    <mergeCell ref="WSA3:WSB3"/>
    <mergeCell ref="WSC3:WSD3"/>
    <mergeCell ref="WSE3:WSF3"/>
    <mergeCell ref="WSG3:WSH3"/>
    <mergeCell ref="WSI3:WSJ3"/>
    <mergeCell ref="WRM3:WRN3"/>
    <mergeCell ref="WRO3:WRP3"/>
    <mergeCell ref="WRQ3:WRR3"/>
    <mergeCell ref="WRS3:WRT3"/>
    <mergeCell ref="WRU3:WRV3"/>
    <mergeCell ref="WRW3:WRX3"/>
    <mergeCell ref="WRA3:WRB3"/>
    <mergeCell ref="WRC3:WRD3"/>
    <mergeCell ref="WRE3:WRF3"/>
    <mergeCell ref="WRG3:WRH3"/>
    <mergeCell ref="WRI3:WRJ3"/>
    <mergeCell ref="WRK3:WRL3"/>
    <mergeCell ref="WQO3:WQP3"/>
    <mergeCell ref="WQQ3:WQR3"/>
    <mergeCell ref="WQS3:WQT3"/>
    <mergeCell ref="WQU3:WQV3"/>
    <mergeCell ref="WQW3:WQX3"/>
    <mergeCell ref="WQY3:WQZ3"/>
    <mergeCell ref="WQC3:WQD3"/>
    <mergeCell ref="WQE3:WQF3"/>
    <mergeCell ref="WQG3:WQH3"/>
    <mergeCell ref="WQI3:WQJ3"/>
    <mergeCell ref="WQK3:WQL3"/>
    <mergeCell ref="WQM3:WQN3"/>
    <mergeCell ref="WPQ3:WPR3"/>
    <mergeCell ref="WPS3:WPT3"/>
    <mergeCell ref="WPU3:WPV3"/>
    <mergeCell ref="WPW3:WPX3"/>
    <mergeCell ref="WPY3:WPZ3"/>
    <mergeCell ref="WQA3:WQB3"/>
    <mergeCell ref="WPE3:WPF3"/>
    <mergeCell ref="WPG3:WPH3"/>
    <mergeCell ref="WPI3:WPJ3"/>
    <mergeCell ref="WPK3:WPL3"/>
    <mergeCell ref="WPM3:WPN3"/>
    <mergeCell ref="WPO3:WPP3"/>
    <mergeCell ref="WOS3:WOT3"/>
    <mergeCell ref="WOU3:WOV3"/>
    <mergeCell ref="WOW3:WOX3"/>
    <mergeCell ref="WOY3:WOZ3"/>
    <mergeCell ref="WPA3:WPB3"/>
    <mergeCell ref="WPC3:WPD3"/>
    <mergeCell ref="WOG3:WOH3"/>
    <mergeCell ref="WOI3:WOJ3"/>
    <mergeCell ref="WOK3:WOL3"/>
    <mergeCell ref="WOM3:WON3"/>
    <mergeCell ref="WOO3:WOP3"/>
    <mergeCell ref="WOQ3:WOR3"/>
    <mergeCell ref="WNU3:WNV3"/>
    <mergeCell ref="WNW3:WNX3"/>
    <mergeCell ref="WNY3:WNZ3"/>
    <mergeCell ref="WOA3:WOB3"/>
    <mergeCell ref="WOC3:WOD3"/>
    <mergeCell ref="WOE3:WOF3"/>
    <mergeCell ref="WNI3:WNJ3"/>
    <mergeCell ref="WNK3:WNL3"/>
    <mergeCell ref="WNM3:WNN3"/>
    <mergeCell ref="WNO3:WNP3"/>
    <mergeCell ref="WNQ3:WNR3"/>
    <mergeCell ref="WNS3:WNT3"/>
    <mergeCell ref="WMW3:WMX3"/>
    <mergeCell ref="WMY3:WMZ3"/>
    <mergeCell ref="WNA3:WNB3"/>
    <mergeCell ref="WNC3:WND3"/>
    <mergeCell ref="WNE3:WNF3"/>
    <mergeCell ref="WNG3:WNH3"/>
    <mergeCell ref="WMK3:WML3"/>
    <mergeCell ref="WMM3:WMN3"/>
    <mergeCell ref="WMO3:WMP3"/>
    <mergeCell ref="WMQ3:WMR3"/>
    <mergeCell ref="WMS3:WMT3"/>
    <mergeCell ref="WMU3:WMV3"/>
    <mergeCell ref="WLY3:WLZ3"/>
    <mergeCell ref="WMA3:WMB3"/>
    <mergeCell ref="WMC3:WMD3"/>
    <mergeCell ref="WME3:WMF3"/>
    <mergeCell ref="WMG3:WMH3"/>
    <mergeCell ref="WMI3:WMJ3"/>
    <mergeCell ref="WLM3:WLN3"/>
    <mergeCell ref="WLO3:WLP3"/>
    <mergeCell ref="WLQ3:WLR3"/>
    <mergeCell ref="WLS3:WLT3"/>
    <mergeCell ref="WLU3:WLV3"/>
    <mergeCell ref="WLW3:WLX3"/>
    <mergeCell ref="WLA3:WLB3"/>
    <mergeCell ref="WLC3:WLD3"/>
    <mergeCell ref="WLE3:WLF3"/>
    <mergeCell ref="WLG3:WLH3"/>
    <mergeCell ref="WLI3:WLJ3"/>
    <mergeCell ref="WLK3:WLL3"/>
    <mergeCell ref="WKO3:WKP3"/>
    <mergeCell ref="WKQ3:WKR3"/>
    <mergeCell ref="WKS3:WKT3"/>
    <mergeCell ref="WKU3:WKV3"/>
    <mergeCell ref="WKW3:WKX3"/>
    <mergeCell ref="WKY3:WKZ3"/>
    <mergeCell ref="WKC3:WKD3"/>
    <mergeCell ref="WKE3:WKF3"/>
    <mergeCell ref="WKG3:WKH3"/>
    <mergeCell ref="WKI3:WKJ3"/>
    <mergeCell ref="WKK3:WKL3"/>
    <mergeCell ref="WKM3:WKN3"/>
    <mergeCell ref="WJQ3:WJR3"/>
    <mergeCell ref="WJS3:WJT3"/>
    <mergeCell ref="WJU3:WJV3"/>
    <mergeCell ref="WJW3:WJX3"/>
    <mergeCell ref="WJY3:WJZ3"/>
    <mergeCell ref="WKA3:WKB3"/>
    <mergeCell ref="WJE3:WJF3"/>
    <mergeCell ref="WJG3:WJH3"/>
    <mergeCell ref="WJI3:WJJ3"/>
    <mergeCell ref="WJK3:WJL3"/>
    <mergeCell ref="WJM3:WJN3"/>
    <mergeCell ref="WJO3:WJP3"/>
    <mergeCell ref="WIS3:WIT3"/>
    <mergeCell ref="WIU3:WIV3"/>
    <mergeCell ref="WIW3:WIX3"/>
    <mergeCell ref="WIY3:WIZ3"/>
    <mergeCell ref="WJA3:WJB3"/>
    <mergeCell ref="WJC3:WJD3"/>
    <mergeCell ref="WIG3:WIH3"/>
    <mergeCell ref="WII3:WIJ3"/>
    <mergeCell ref="WIK3:WIL3"/>
    <mergeCell ref="WIM3:WIN3"/>
    <mergeCell ref="WIO3:WIP3"/>
    <mergeCell ref="WIQ3:WIR3"/>
    <mergeCell ref="WHU3:WHV3"/>
    <mergeCell ref="WHW3:WHX3"/>
    <mergeCell ref="WHY3:WHZ3"/>
    <mergeCell ref="WIA3:WIB3"/>
    <mergeCell ref="WIC3:WID3"/>
    <mergeCell ref="WIE3:WIF3"/>
    <mergeCell ref="WHI3:WHJ3"/>
    <mergeCell ref="WHK3:WHL3"/>
    <mergeCell ref="WHM3:WHN3"/>
    <mergeCell ref="WHO3:WHP3"/>
    <mergeCell ref="WHQ3:WHR3"/>
    <mergeCell ref="WHS3:WHT3"/>
    <mergeCell ref="WGW3:WGX3"/>
    <mergeCell ref="WGY3:WGZ3"/>
    <mergeCell ref="WHA3:WHB3"/>
    <mergeCell ref="WHC3:WHD3"/>
    <mergeCell ref="WHE3:WHF3"/>
    <mergeCell ref="WHG3:WHH3"/>
    <mergeCell ref="WGK3:WGL3"/>
    <mergeCell ref="WGM3:WGN3"/>
    <mergeCell ref="WGO3:WGP3"/>
    <mergeCell ref="WGQ3:WGR3"/>
    <mergeCell ref="WGS3:WGT3"/>
    <mergeCell ref="WGU3:WGV3"/>
    <mergeCell ref="WFY3:WFZ3"/>
    <mergeCell ref="WGA3:WGB3"/>
    <mergeCell ref="WGC3:WGD3"/>
    <mergeCell ref="WGE3:WGF3"/>
    <mergeCell ref="WGG3:WGH3"/>
    <mergeCell ref="WGI3:WGJ3"/>
    <mergeCell ref="WFM3:WFN3"/>
    <mergeCell ref="WFO3:WFP3"/>
    <mergeCell ref="WFQ3:WFR3"/>
    <mergeCell ref="WFS3:WFT3"/>
    <mergeCell ref="WFU3:WFV3"/>
    <mergeCell ref="WFW3:WFX3"/>
    <mergeCell ref="WFA3:WFB3"/>
    <mergeCell ref="WFC3:WFD3"/>
    <mergeCell ref="WFE3:WFF3"/>
    <mergeCell ref="WFG3:WFH3"/>
    <mergeCell ref="WFI3:WFJ3"/>
    <mergeCell ref="WFK3:WFL3"/>
    <mergeCell ref="WEO3:WEP3"/>
    <mergeCell ref="WEQ3:WER3"/>
    <mergeCell ref="WES3:WET3"/>
    <mergeCell ref="WEU3:WEV3"/>
    <mergeCell ref="WEW3:WEX3"/>
    <mergeCell ref="WEY3:WEZ3"/>
    <mergeCell ref="WEC3:WED3"/>
    <mergeCell ref="WEE3:WEF3"/>
    <mergeCell ref="WEG3:WEH3"/>
    <mergeCell ref="WEI3:WEJ3"/>
    <mergeCell ref="WEK3:WEL3"/>
    <mergeCell ref="WEM3:WEN3"/>
    <mergeCell ref="WDQ3:WDR3"/>
    <mergeCell ref="WDS3:WDT3"/>
    <mergeCell ref="WDU3:WDV3"/>
    <mergeCell ref="WDW3:WDX3"/>
    <mergeCell ref="WDY3:WDZ3"/>
    <mergeCell ref="WEA3:WEB3"/>
    <mergeCell ref="WDE3:WDF3"/>
    <mergeCell ref="WDG3:WDH3"/>
    <mergeCell ref="WDI3:WDJ3"/>
    <mergeCell ref="WDK3:WDL3"/>
    <mergeCell ref="WDM3:WDN3"/>
    <mergeCell ref="WDO3:WDP3"/>
    <mergeCell ref="WCS3:WCT3"/>
    <mergeCell ref="WCU3:WCV3"/>
    <mergeCell ref="WCW3:WCX3"/>
    <mergeCell ref="WCY3:WCZ3"/>
    <mergeCell ref="WDA3:WDB3"/>
    <mergeCell ref="WDC3:WDD3"/>
    <mergeCell ref="WCG3:WCH3"/>
    <mergeCell ref="WCI3:WCJ3"/>
    <mergeCell ref="WCK3:WCL3"/>
    <mergeCell ref="WCM3:WCN3"/>
    <mergeCell ref="WCO3:WCP3"/>
    <mergeCell ref="WCQ3:WCR3"/>
    <mergeCell ref="WBU3:WBV3"/>
    <mergeCell ref="WBW3:WBX3"/>
    <mergeCell ref="WBY3:WBZ3"/>
    <mergeCell ref="WCA3:WCB3"/>
    <mergeCell ref="WCC3:WCD3"/>
    <mergeCell ref="WCE3:WCF3"/>
    <mergeCell ref="WBI3:WBJ3"/>
    <mergeCell ref="WBK3:WBL3"/>
    <mergeCell ref="WBM3:WBN3"/>
    <mergeCell ref="WBO3:WBP3"/>
    <mergeCell ref="WBQ3:WBR3"/>
    <mergeCell ref="WBS3:WBT3"/>
    <mergeCell ref="WAW3:WAX3"/>
    <mergeCell ref="WAY3:WAZ3"/>
    <mergeCell ref="WBA3:WBB3"/>
    <mergeCell ref="WBC3:WBD3"/>
    <mergeCell ref="WBE3:WBF3"/>
    <mergeCell ref="WBG3:WBH3"/>
    <mergeCell ref="WAK3:WAL3"/>
    <mergeCell ref="WAM3:WAN3"/>
    <mergeCell ref="WAO3:WAP3"/>
    <mergeCell ref="WAQ3:WAR3"/>
    <mergeCell ref="WAS3:WAT3"/>
    <mergeCell ref="WAU3:WAV3"/>
    <mergeCell ref="VZY3:VZZ3"/>
    <mergeCell ref="WAA3:WAB3"/>
    <mergeCell ref="WAC3:WAD3"/>
    <mergeCell ref="WAE3:WAF3"/>
    <mergeCell ref="WAG3:WAH3"/>
    <mergeCell ref="WAI3:WAJ3"/>
    <mergeCell ref="VZM3:VZN3"/>
    <mergeCell ref="VZO3:VZP3"/>
    <mergeCell ref="VZQ3:VZR3"/>
    <mergeCell ref="VZS3:VZT3"/>
    <mergeCell ref="VZU3:VZV3"/>
    <mergeCell ref="VZW3:VZX3"/>
    <mergeCell ref="VZA3:VZB3"/>
    <mergeCell ref="VZC3:VZD3"/>
    <mergeCell ref="VZE3:VZF3"/>
    <mergeCell ref="VZG3:VZH3"/>
    <mergeCell ref="VZI3:VZJ3"/>
    <mergeCell ref="VZK3:VZL3"/>
    <mergeCell ref="VYO3:VYP3"/>
    <mergeCell ref="VYQ3:VYR3"/>
    <mergeCell ref="VYS3:VYT3"/>
    <mergeCell ref="VYU3:VYV3"/>
    <mergeCell ref="VYW3:VYX3"/>
    <mergeCell ref="VYY3:VYZ3"/>
    <mergeCell ref="VYC3:VYD3"/>
    <mergeCell ref="VYE3:VYF3"/>
    <mergeCell ref="VYG3:VYH3"/>
    <mergeCell ref="VYI3:VYJ3"/>
    <mergeCell ref="VYK3:VYL3"/>
    <mergeCell ref="VYM3:VYN3"/>
    <mergeCell ref="VXQ3:VXR3"/>
    <mergeCell ref="VXS3:VXT3"/>
    <mergeCell ref="VXU3:VXV3"/>
    <mergeCell ref="VXW3:VXX3"/>
    <mergeCell ref="VXY3:VXZ3"/>
    <mergeCell ref="VYA3:VYB3"/>
    <mergeCell ref="VXE3:VXF3"/>
    <mergeCell ref="VXG3:VXH3"/>
    <mergeCell ref="VXI3:VXJ3"/>
    <mergeCell ref="VXK3:VXL3"/>
    <mergeCell ref="VXM3:VXN3"/>
    <mergeCell ref="VXO3:VXP3"/>
    <mergeCell ref="VWS3:VWT3"/>
    <mergeCell ref="VWU3:VWV3"/>
    <mergeCell ref="VWW3:VWX3"/>
    <mergeCell ref="VWY3:VWZ3"/>
    <mergeCell ref="VXA3:VXB3"/>
    <mergeCell ref="VXC3:VXD3"/>
    <mergeCell ref="VWG3:VWH3"/>
    <mergeCell ref="VWI3:VWJ3"/>
    <mergeCell ref="VWK3:VWL3"/>
    <mergeCell ref="VWM3:VWN3"/>
    <mergeCell ref="VWO3:VWP3"/>
    <mergeCell ref="VWQ3:VWR3"/>
    <mergeCell ref="VVU3:VVV3"/>
    <mergeCell ref="VVW3:VVX3"/>
    <mergeCell ref="VVY3:VVZ3"/>
    <mergeCell ref="VWA3:VWB3"/>
    <mergeCell ref="VWC3:VWD3"/>
    <mergeCell ref="VWE3:VWF3"/>
    <mergeCell ref="VVI3:VVJ3"/>
    <mergeCell ref="VVK3:VVL3"/>
    <mergeCell ref="VVM3:VVN3"/>
    <mergeCell ref="VVO3:VVP3"/>
    <mergeCell ref="VVQ3:VVR3"/>
    <mergeCell ref="VVS3:VVT3"/>
    <mergeCell ref="VUW3:VUX3"/>
    <mergeCell ref="VUY3:VUZ3"/>
    <mergeCell ref="VVA3:VVB3"/>
    <mergeCell ref="VVC3:VVD3"/>
    <mergeCell ref="VVE3:VVF3"/>
    <mergeCell ref="VVG3:VVH3"/>
    <mergeCell ref="VUK3:VUL3"/>
    <mergeCell ref="VUM3:VUN3"/>
    <mergeCell ref="VUO3:VUP3"/>
    <mergeCell ref="VUQ3:VUR3"/>
    <mergeCell ref="VUS3:VUT3"/>
    <mergeCell ref="VUU3:VUV3"/>
    <mergeCell ref="VTY3:VTZ3"/>
    <mergeCell ref="VUA3:VUB3"/>
    <mergeCell ref="VUC3:VUD3"/>
    <mergeCell ref="VUE3:VUF3"/>
    <mergeCell ref="VUG3:VUH3"/>
    <mergeCell ref="VUI3:VUJ3"/>
    <mergeCell ref="VTM3:VTN3"/>
    <mergeCell ref="VTO3:VTP3"/>
    <mergeCell ref="VTQ3:VTR3"/>
    <mergeCell ref="VTS3:VTT3"/>
    <mergeCell ref="VTU3:VTV3"/>
    <mergeCell ref="VTW3:VTX3"/>
    <mergeCell ref="VTA3:VTB3"/>
    <mergeCell ref="VTC3:VTD3"/>
    <mergeCell ref="VTE3:VTF3"/>
    <mergeCell ref="VTG3:VTH3"/>
    <mergeCell ref="VTI3:VTJ3"/>
    <mergeCell ref="VTK3:VTL3"/>
    <mergeCell ref="VSO3:VSP3"/>
    <mergeCell ref="VSQ3:VSR3"/>
    <mergeCell ref="VSS3:VST3"/>
    <mergeCell ref="VSU3:VSV3"/>
    <mergeCell ref="VSW3:VSX3"/>
    <mergeCell ref="VSY3:VSZ3"/>
    <mergeCell ref="VSC3:VSD3"/>
    <mergeCell ref="VSE3:VSF3"/>
    <mergeCell ref="VSG3:VSH3"/>
    <mergeCell ref="VSI3:VSJ3"/>
    <mergeCell ref="VSK3:VSL3"/>
    <mergeCell ref="VSM3:VSN3"/>
    <mergeCell ref="VRQ3:VRR3"/>
    <mergeCell ref="VRS3:VRT3"/>
    <mergeCell ref="VRU3:VRV3"/>
    <mergeCell ref="VRW3:VRX3"/>
    <mergeCell ref="VRY3:VRZ3"/>
    <mergeCell ref="VSA3:VSB3"/>
    <mergeCell ref="VRE3:VRF3"/>
    <mergeCell ref="VRG3:VRH3"/>
    <mergeCell ref="VRI3:VRJ3"/>
    <mergeCell ref="VRK3:VRL3"/>
    <mergeCell ref="VRM3:VRN3"/>
    <mergeCell ref="VRO3:VRP3"/>
    <mergeCell ref="VQS3:VQT3"/>
    <mergeCell ref="VQU3:VQV3"/>
    <mergeCell ref="VQW3:VQX3"/>
    <mergeCell ref="VQY3:VQZ3"/>
    <mergeCell ref="VRA3:VRB3"/>
    <mergeCell ref="VRC3:VRD3"/>
    <mergeCell ref="VQG3:VQH3"/>
    <mergeCell ref="VQI3:VQJ3"/>
    <mergeCell ref="VQK3:VQL3"/>
    <mergeCell ref="VQM3:VQN3"/>
    <mergeCell ref="VQO3:VQP3"/>
    <mergeCell ref="VQQ3:VQR3"/>
    <mergeCell ref="VPU3:VPV3"/>
    <mergeCell ref="VPW3:VPX3"/>
    <mergeCell ref="VPY3:VPZ3"/>
    <mergeCell ref="VQA3:VQB3"/>
    <mergeCell ref="VQC3:VQD3"/>
    <mergeCell ref="VQE3:VQF3"/>
    <mergeCell ref="VPI3:VPJ3"/>
    <mergeCell ref="VPK3:VPL3"/>
    <mergeCell ref="VPM3:VPN3"/>
    <mergeCell ref="VPO3:VPP3"/>
    <mergeCell ref="VPQ3:VPR3"/>
    <mergeCell ref="VPS3:VPT3"/>
    <mergeCell ref="VOW3:VOX3"/>
    <mergeCell ref="VOY3:VOZ3"/>
    <mergeCell ref="VPA3:VPB3"/>
    <mergeCell ref="VPC3:VPD3"/>
    <mergeCell ref="VPE3:VPF3"/>
    <mergeCell ref="VPG3:VPH3"/>
    <mergeCell ref="VOK3:VOL3"/>
    <mergeCell ref="VOM3:VON3"/>
    <mergeCell ref="VOO3:VOP3"/>
    <mergeCell ref="VOQ3:VOR3"/>
    <mergeCell ref="VOS3:VOT3"/>
    <mergeCell ref="VOU3:VOV3"/>
    <mergeCell ref="VNY3:VNZ3"/>
    <mergeCell ref="VOA3:VOB3"/>
    <mergeCell ref="VOC3:VOD3"/>
    <mergeCell ref="VOE3:VOF3"/>
    <mergeCell ref="VOG3:VOH3"/>
    <mergeCell ref="VOI3:VOJ3"/>
    <mergeCell ref="VNM3:VNN3"/>
    <mergeCell ref="VNO3:VNP3"/>
    <mergeCell ref="VNQ3:VNR3"/>
    <mergeCell ref="VNS3:VNT3"/>
    <mergeCell ref="VNU3:VNV3"/>
    <mergeCell ref="VNW3:VNX3"/>
    <mergeCell ref="VNA3:VNB3"/>
    <mergeCell ref="VNC3:VND3"/>
    <mergeCell ref="VNE3:VNF3"/>
    <mergeCell ref="VNG3:VNH3"/>
    <mergeCell ref="VNI3:VNJ3"/>
    <mergeCell ref="VNK3:VNL3"/>
    <mergeCell ref="VMO3:VMP3"/>
    <mergeCell ref="VMQ3:VMR3"/>
    <mergeCell ref="VMS3:VMT3"/>
    <mergeCell ref="VMU3:VMV3"/>
    <mergeCell ref="VMW3:VMX3"/>
    <mergeCell ref="VMY3:VMZ3"/>
    <mergeCell ref="VMC3:VMD3"/>
    <mergeCell ref="VME3:VMF3"/>
    <mergeCell ref="VMG3:VMH3"/>
    <mergeCell ref="VMI3:VMJ3"/>
    <mergeCell ref="VMK3:VML3"/>
    <mergeCell ref="VMM3:VMN3"/>
    <mergeCell ref="VLQ3:VLR3"/>
    <mergeCell ref="VLS3:VLT3"/>
    <mergeCell ref="VLU3:VLV3"/>
    <mergeCell ref="VLW3:VLX3"/>
    <mergeCell ref="VLY3:VLZ3"/>
    <mergeCell ref="VMA3:VMB3"/>
    <mergeCell ref="VLE3:VLF3"/>
    <mergeCell ref="VLG3:VLH3"/>
    <mergeCell ref="VLI3:VLJ3"/>
    <mergeCell ref="VLK3:VLL3"/>
    <mergeCell ref="VLM3:VLN3"/>
    <mergeCell ref="VLO3:VLP3"/>
    <mergeCell ref="VKS3:VKT3"/>
    <mergeCell ref="VKU3:VKV3"/>
    <mergeCell ref="VKW3:VKX3"/>
    <mergeCell ref="VKY3:VKZ3"/>
    <mergeCell ref="VLA3:VLB3"/>
    <mergeCell ref="VLC3:VLD3"/>
    <mergeCell ref="VKG3:VKH3"/>
    <mergeCell ref="VKI3:VKJ3"/>
    <mergeCell ref="VKK3:VKL3"/>
    <mergeCell ref="VKM3:VKN3"/>
    <mergeCell ref="VKO3:VKP3"/>
    <mergeCell ref="VKQ3:VKR3"/>
    <mergeCell ref="VJU3:VJV3"/>
    <mergeCell ref="VJW3:VJX3"/>
    <mergeCell ref="VJY3:VJZ3"/>
    <mergeCell ref="VKA3:VKB3"/>
    <mergeCell ref="VKC3:VKD3"/>
    <mergeCell ref="VKE3:VKF3"/>
    <mergeCell ref="VJI3:VJJ3"/>
    <mergeCell ref="VJK3:VJL3"/>
    <mergeCell ref="VJM3:VJN3"/>
    <mergeCell ref="VJO3:VJP3"/>
    <mergeCell ref="VJQ3:VJR3"/>
    <mergeCell ref="VJS3:VJT3"/>
    <mergeCell ref="VIW3:VIX3"/>
    <mergeCell ref="VIY3:VIZ3"/>
    <mergeCell ref="VJA3:VJB3"/>
    <mergeCell ref="VJC3:VJD3"/>
    <mergeCell ref="VJE3:VJF3"/>
    <mergeCell ref="VJG3:VJH3"/>
    <mergeCell ref="VIK3:VIL3"/>
    <mergeCell ref="VIM3:VIN3"/>
    <mergeCell ref="VIO3:VIP3"/>
    <mergeCell ref="VIQ3:VIR3"/>
    <mergeCell ref="VIS3:VIT3"/>
    <mergeCell ref="VIU3:VIV3"/>
    <mergeCell ref="VHY3:VHZ3"/>
    <mergeCell ref="VIA3:VIB3"/>
    <mergeCell ref="VIC3:VID3"/>
    <mergeCell ref="VIE3:VIF3"/>
    <mergeCell ref="VIG3:VIH3"/>
    <mergeCell ref="VII3:VIJ3"/>
    <mergeCell ref="VHM3:VHN3"/>
    <mergeCell ref="VHO3:VHP3"/>
    <mergeCell ref="VHQ3:VHR3"/>
    <mergeCell ref="VHS3:VHT3"/>
    <mergeCell ref="VHU3:VHV3"/>
    <mergeCell ref="VHW3:VHX3"/>
    <mergeCell ref="VHA3:VHB3"/>
    <mergeCell ref="VHC3:VHD3"/>
    <mergeCell ref="VHE3:VHF3"/>
    <mergeCell ref="VHG3:VHH3"/>
    <mergeCell ref="VHI3:VHJ3"/>
    <mergeCell ref="VHK3:VHL3"/>
    <mergeCell ref="VGO3:VGP3"/>
    <mergeCell ref="VGQ3:VGR3"/>
    <mergeCell ref="VGS3:VGT3"/>
    <mergeCell ref="VGU3:VGV3"/>
    <mergeCell ref="VGW3:VGX3"/>
    <mergeCell ref="VGY3:VGZ3"/>
    <mergeCell ref="VGC3:VGD3"/>
    <mergeCell ref="VGE3:VGF3"/>
    <mergeCell ref="VGG3:VGH3"/>
    <mergeCell ref="VGI3:VGJ3"/>
    <mergeCell ref="VGK3:VGL3"/>
    <mergeCell ref="VGM3:VGN3"/>
    <mergeCell ref="VFQ3:VFR3"/>
    <mergeCell ref="VFS3:VFT3"/>
    <mergeCell ref="VFU3:VFV3"/>
    <mergeCell ref="VFW3:VFX3"/>
    <mergeCell ref="VFY3:VFZ3"/>
    <mergeCell ref="VGA3:VGB3"/>
    <mergeCell ref="VFE3:VFF3"/>
    <mergeCell ref="VFG3:VFH3"/>
    <mergeCell ref="VFI3:VFJ3"/>
    <mergeCell ref="VFK3:VFL3"/>
    <mergeCell ref="VFM3:VFN3"/>
    <mergeCell ref="VFO3:VFP3"/>
    <mergeCell ref="VES3:VET3"/>
    <mergeCell ref="VEU3:VEV3"/>
    <mergeCell ref="VEW3:VEX3"/>
    <mergeCell ref="VEY3:VEZ3"/>
    <mergeCell ref="VFA3:VFB3"/>
    <mergeCell ref="VFC3:VFD3"/>
    <mergeCell ref="VEG3:VEH3"/>
    <mergeCell ref="VEI3:VEJ3"/>
    <mergeCell ref="VEK3:VEL3"/>
    <mergeCell ref="VEM3:VEN3"/>
    <mergeCell ref="VEO3:VEP3"/>
    <mergeCell ref="VEQ3:VER3"/>
    <mergeCell ref="VDU3:VDV3"/>
    <mergeCell ref="VDW3:VDX3"/>
    <mergeCell ref="VDY3:VDZ3"/>
    <mergeCell ref="VEA3:VEB3"/>
    <mergeCell ref="VEC3:VED3"/>
    <mergeCell ref="VEE3:VEF3"/>
    <mergeCell ref="VDI3:VDJ3"/>
    <mergeCell ref="VDK3:VDL3"/>
    <mergeCell ref="VDM3:VDN3"/>
    <mergeCell ref="VDO3:VDP3"/>
    <mergeCell ref="VDQ3:VDR3"/>
    <mergeCell ref="VDS3:VDT3"/>
    <mergeCell ref="VCW3:VCX3"/>
    <mergeCell ref="VCY3:VCZ3"/>
    <mergeCell ref="VDA3:VDB3"/>
    <mergeCell ref="VDC3:VDD3"/>
    <mergeCell ref="VDE3:VDF3"/>
    <mergeCell ref="VDG3:VDH3"/>
    <mergeCell ref="VCK3:VCL3"/>
    <mergeCell ref="VCM3:VCN3"/>
    <mergeCell ref="VCO3:VCP3"/>
    <mergeCell ref="VCQ3:VCR3"/>
    <mergeCell ref="VCS3:VCT3"/>
    <mergeCell ref="VCU3:VCV3"/>
    <mergeCell ref="VBY3:VBZ3"/>
    <mergeCell ref="VCA3:VCB3"/>
    <mergeCell ref="VCC3:VCD3"/>
    <mergeCell ref="VCE3:VCF3"/>
    <mergeCell ref="VCG3:VCH3"/>
    <mergeCell ref="VCI3:VCJ3"/>
    <mergeCell ref="VBM3:VBN3"/>
    <mergeCell ref="VBO3:VBP3"/>
    <mergeCell ref="VBQ3:VBR3"/>
    <mergeCell ref="VBS3:VBT3"/>
    <mergeCell ref="VBU3:VBV3"/>
    <mergeCell ref="VBW3:VBX3"/>
    <mergeCell ref="VBA3:VBB3"/>
    <mergeCell ref="VBC3:VBD3"/>
    <mergeCell ref="VBE3:VBF3"/>
    <mergeCell ref="VBG3:VBH3"/>
    <mergeCell ref="VBI3:VBJ3"/>
    <mergeCell ref="VBK3:VBL3"/>
    <mergeCell ref="VAO3:VAP3"/>
    <mergeCell ref="VAQ3:VAR3"/>
    <mergeCell ref="VAS3:VAT3"/>
    <mergeCell ref="VAU3:VAV3"/>
    <mergeCell ref="VAW3:VAX3"/>
    <mergeCell ref="VAY3:VAZ3"/>
    <mergeCell ref="VAC3:VAD3"/>
    <mergeCell ref="VAE3:VAF3"/>
    <mergeCell ref="VAG3:VAH3"/>
    <mergeCell ref="VAI3:VAJ3"/>
    <mergeCell ref="VAK3:VAL3"/>
    <mergeCell ref="VAM3:VAN3"/>
    <mergeCell ref="UZQ3:UZR3"/>
    <mergeCell ref="UZS3:UZT3"/>
    <mergeCell ref="UZU3:UZV3"/>
    <mergeCell ref="UZW3:UZX3"/>
    <mergeCell ref="UZY3:UZZ3"/>
    <mergeCell ref="VAA3:VAB3"/>
    <mergeCell ref="UZE3:UZF3"/>
    <mergeCell ref="UZG3:UZH3"/>
    <mergeCell ref="UZI3:UZJ3"/>
    <mergeCell ref="UZK3:UZL3"/>
    <mergeCell ref="UZM3:UZN3"/>
    <mergeCell ref="UZO3:UZP3"/>
    <mergeCell ref="UYS3:UYT3"/>
    <mergeCell ref="UYU3:UYV3"/>
    <mergeCell ref="UYW3:UYX3"/>
    <mergeCell ref="UYY3:UYZ3"/>
    <mergeCell ref="UZA3:UZB3"/>
    <mergeCell ref="UZC3:UZD3"/>
    <mergeCell ref="UYG3:UYH3"/>
    <mergeCell ref="UYI3:UYJ3"/>
    <mergeCell ref="UYK3:UYL3"/>
    <mergeCell ref="UYM3:UYN3"/>
    <mergeCell ref="UYO3:UYP3"/>
    <mergeCell ref="UYQ3:UYR3"/>
    <mergeCell ref="UXU3:UXV3"/>
    <mergeCell ref="UXW3:UXX3"/>
    <mergeCell ref="UXY3:UXZ3"/>
    <mergeCell ref="UYA3:UYB3"/>
    <mergeCell ref="UYC3:UYD3"/>
    <mergeCell ref="UYE3:UYF3"/>
    <mergeCell ref="UXI3:UXJ3"/>
    <mergeCell ref="UXK3:UXL3"/>
    <mergeCell ref="UXM3:UXN3"/>
    <mergeCell ref="UXO3:UXP3"/>
    <mergeCell ref="UXQ3:UXR3"/>
    <mergeCell ref="UXS3:UXT3"/>
    <mergeCell ref="UWW3:UWX3"/>
    <mergeCell ref="UWY3:UWZ3"/>
    <mergeCell ref="UXA3:UXB3"/>
    <mergeCell ref="UXC3:UXD3"/>
    <mergeCell ref="UXE3:UXF3"/>
    <mergeCell ref="UXG3:UXH3"/>
    <mergeCell ref="UWK3:UWL3"/>
    <mergeCell ref="UWM3:UWN3"/>
    <mergeCell ref="UWO3:UWP3"/>
    <mergeCell ref="UWQ3:UWR3"/>
    <mergeCell ref="UWS3:UWT3"/>
    <mergeCell ref="UWU3:UWV3"/>
    <mergeCell ref="UVY3:UVZ3"/>
    <mergeCell ref="UWA3:UWB3"/>
    <mergeCell ref="UWC3:UWD3"/>
    <mergeCell ref="UWE3:UWF3"/>
    <mergeCell ref="UWG3:UWH3"/>
    <mergeCell ref="UWI3:UWJ3"/>
    <mergeCell ref="UVM3:UVN3"/>
    <mergeCell ref="UVO3:UVP3"/>
    <mergeCell ref="UVQ3:UVR3"/>
    <mergeCell ref="UVS3:UVT3"/>
    <mergeCell ref="UVU3:UVV3"/>
    <mergeCell ref="UVW3:UVX3"/>
    <mergeCell ref="UVA3:UVB3"/>
    <mergeCell ref="UVC3:UVD3"/>
    <mergeCell ref="UVE3:UVF3"/>
    <mergeCell ref="UVG3:UVH3"/>
    <mergeCell ref="UVI3:UVJ3"/>
    <mergeCell ref="UVK3:UVL3"/>
    <mergeCell ref="UUO3:UUP3"/>
    <mergeCell ref="UUQ3:UUR3"/>
    <mergeCell ref="UUS3:UUT3"/>
    <mergeCell ref="UUU3:UUV3"/>
    <mergeCell ref="UUW3:UUX3"/>
    <mergeCell ref="UUY3:UUZ3"/>
    <mergeCell ref="UUC3:UUD3"/>
    <mergeCell ref="UUE3:UUF3"/>
    <mergeCell ref="UUG3:UUH3"/>
    <mergeCell ref="UUI3:UUJ3"/>
    <mergeCell ref="UUK3:UUL3"/>
    <mergeCell ref="UUM3:UUN3"/>
    <mergeCell ref="UTQ3:UTR3"/>
    <mergeCell ref="UTS3:UTT3"/>
    <mergeCell ref="UTU3:UTV3"/>
    <mergeCell ref="UTW3:UTX3"/>
    <mergeCell ref="UTY3:UTZ3"/>
    <mergeCell ref="UUA3:UUB3"/>
    <mergeCell ref="UTE3:UTF3"/>
    <mergeCell ref="UTG3:UTH3"/>
    <mergeCell ref="UTI3:UTJ3"/>
    <mergeCell ref="UTK3:UTL3"/>
    <mergeCell ref="UTM3:UTN3"/>
    <mergeCell ref="UTO3:UTP3"/>
    <mergeCell ref="USS3:UST3"/>
    <mergeCell ref="USU3:USV3"/>
    <mergeCell ref="USW3:USX3"/>
    <mergeCell ref="USY3:USZ3"/>
    <mergeCell ref="UTA3:UTB3"/>
    <mergeCell ref="UTC3:UTD3"/>
    <mergeCell ref="USG3:USH3"/>
    <mergeCell ref="USI3:USJ3"/>
    <mergeCell ref="USK3:USL3"/>
    <mergeCell ref="USM3:USN3"/>
    <mergeCell ref="USO3:USP3"/>
    <mergeCell ref="USQ3:USR3"/>
    <mergeCell ref="URU3:URV3"/>
    <mergeCell ref="URW3:URX3"/>
    <mergeCell ref="URY3:URZ3"/>
    <mergeCell ref="USA3:USB3"/>
    <mergeCell ref="USC3:USD3"/>
    <mergeCell ref="USE3:USF3"/>
    <mergeCell ref="URI3:URJ3"/>
    <mergeCell ref="URK3:URL3"/>
    <mergeCell ref="URM3:URN3"/>
    <mergeCell ref="URO3:URP3"/>
    <mergeCell ref="URQ3:URR3"/>
    <mergeCell ref="URS3:URT3"/>
    <mergeCell ref="UQW3:UQX3"/>
    <mergeCell ref="UQY3:UQZ3"/>
    <mergeCell ref="URA3:URB3"/>
    <mergeCell ref="URC3:URD3"/>
    <mergeCell ref="URE3:URF3"/>
    <mergeCell ref="URG3:URH3"/>
    <mergeCell ref="UQK3:UQL3"/>
    <mergeCell ref="UQM3:UQN3"/>
    <mergeCell ref="UQO3:UQP3"/>
    <mergeCell ref="UQQ3:UQR3"/>
    <mergeCell ref="UQS3:UQT3"/>
    <mergeCell ref="UQU3:UQV3"/>
    <mergeCell ref="UPY3:UPZ3"/>
    <mergeCell ref="UQA3:UQB3"/>
    <mergeCell ref="UQC3:UQD3"/>
    <mergeCell ref="UQE3:UQF3"/>
    <mergeCell ref="UQG3:UQH3"/>
    <mergeCell ref="UQI3:UQJ3"/>
    <mergeCell ref="UPM3:UPN3"/>
    <mergeCell ref="UPO3:UPP3"/>
    <mergeCell ref="UPQ3:UPR3"/>
    <mergeCell ref="UPS3:UPT3"/>
    <mergeCell ref="UPU3:UPV3"/>
    <mergeCell ref="UPW3:UPX3"/>
    <mergeCell ref="UPA3:UPB3"/>
    <mergeCell ref="UPC3:UPD3"/>
    <mergeCell ref="UPE3:UPF3"/>
    <mergeCell ref="UPG3:UPH3"/>
    <mergeCell ref="UPI3:UPJ3"/>
    <mergeCell ref="UPK3:UPL3"/>
    <mergeCell ref="UOO3:UOP3"/>
    <mergeCell ref="UOQ3:UOR3"/>
    <mergeCell ref="UOS3:UOT3"/>
    <mergeCell ref="UOU3:UOV3"/>
    <mergeCell ref="UOW3:UOX3"/>
    <mergeCell ref="UOY3:UOZ3"/>
    <mergeCell ref="UOC3:UOD3"/>
    <mergeCell ref="UOE3:UOF3"/>
    <mergeCell ref="UOG3:UOH3"/>
    <mergeCell ref="UOI3:UOJ3"/>
    <mergeCell ref="UOK3:UOL3"/>
    <mergeCell ref="UOM3:UON3"/>
    <mergeCell ref="UNQ3:UNR3"/>
    <mergeCell ref="UNS3:UNT3"/>
    <mergeCell ref="UNU3:UNV3"/>
    <mergeCell ref="UNW3:UNX3"/>
    <mergeCell ref="UNY3:UNZ3"/>
    <mergeCell ref="UOA3:UOB3"/>
    <mergeCell ref="UNE3:UNF3"/>
    <mergeCell ref="UNG3:UNH3"/>
    <mergeCell ref="UNI3:UNJ3"/>
    <mergeCell ref="UNK3:UNL3"/>
    <mergeCell ref="UNM3:UNN3"/>
    <mergeCell ref="UNO3:UNP3"/>
    <mergeCell ref="UMS3:UMT3"/>
    <mergeCell ref="UMU3:UMV3"/>
    <mergeCell ref="UMW3:UMX3"/>
    <mergeCell ref="UMY3:UMZ3"/>
    <mergeCell ref="UNA3:UNB3"/>
    <mergeCell ref="UNC3:UND3"/>
    <mergeCell ref="UMG3:UMH3"/>
    <mergeCell ref="UMI3:UMJ3"/>
    <mergeCell ref="UMK3:UML3"/>
    <mergeCell ref="UMM3:UMN3"/>
    <mergeCell ref="UMO3:UMP3"/>
    <mergeCell ref="UMQ3:UMR3"/>
    <mergeCell ref="ULU3:ULV3"/>
    <mergeCell ref="ULW3:ULX3"/>
    <mergeCell ref="ULY3:ULZ3"/>
    <mergeCell ref="UMA3:UMB3"/>
    <mergeCell ref="UMC3:UMD3"/>
    <mergeCell ref="UME3:UMF3"/>
    <mergeCell ref="ULI3:ULJ3"/>
    <mergeCell ref="ULK3:ULL3"/>
    <mergeCell ref="ULM3:ULN3"/>
    <mergeCell ref="ULO3:ULP3"/>
    <mergeCell ref="ULQ3:ULR3"/>
    <mergeCell ref="ULS3:ULT3"/>
    <mergeCell ref="UKW3:UKX3"/>
    <mergeCell ref="UKY3:UKZ3"/>
    <mergeCell ref="ULA3:ULB3"/>
    <mergeCell ref="ULC3:ULD3"/>
    <mergeCell ref="ULE3:ULF3"/>
    <mergeCell ref="ULG3:ULH3"/>
    <mergeCell ref="UKK3:UKL3"/>
    <mergeCell ref="UKM3:UKN3"/>
    <mergeCell ref="UKO3:UKP3"/>
    <mergeCell ref="UKQ3:UKR3"/>
    <mergeCell ref="UKS3:UKT3"/>
    <mergeCell ref="UKU3:UKV3"/>
    <mergeCell ref="UJY3:UJZ3"/>
    <mergeCell ref="UKA3:UKB3"/>
    <mergeCell ref="UKC3:UKD3"/>
    <mergeCell ref="UKE3:UKF3"/>
    <mergeCell ref="UKG3:UKH3"/>
    <mergeCell ref="UKI3:UKJ3"/>
    <mergeCell ref="UJM3:UJN3"/>
    <mergeCell ref="UJO3:UJP3"/>
    <mergeCell ref="UJQ3:UJR3"/>
    <mergeCell ref="UJS3:UJT3"/>
    <mergeCell ref="UJU3:UJV3"/>
    <mergeCell ref="UJW3:UJX3"/>
    <mergeCell ref="UJA3:UJB3"/>
    <mergeCell ref="UJC3:UJD3"/>
    <mergeCell ref="UJE3:UJF3"/>
    <mergeCell ref="UJG3:UJH3"/>
    <mergeCell ref="UJI3:UJJ3"/>
    <mergeCell ref="UJK3:UJL3"/>
    <mergeCell ref="UIO3:UIP3"/>
    <mergeCell ref="UIQ3:UIR3"/>
    <mergeCell ref="UIS3:UIT3"/>
    <mergeCell ref="UIU3:UIV3"/>
    <mergeCell ref="UIW3:UIX3"/>
    <mergeCell ref="UIY3:UIZ3"/>
    <mergeCell ref="UIC3:UID3"/>
    <mergeCell ref="UIE3:UIF3"/>
    <mergeCell ref="UIG3:UIH3"/>
    <mergeCell ref="UII3:UIJ3"/>
    <mergeCell ref="UIK3:UIL3"/>
    <mergeCell ref="UIM3:UIN3"/>
    <mergeCell ref="UHQ3:UHR3"/>
    <mergeCell ref="UHS3:UHT3"/>
    <mergeCell ref="UHU3:UHV3"/>
    <mergeCell ref="UHW3:UHX3"/>
    <mergeCell ref="UHY3:UHZ3"/>
    <mergeCell ref="UIA3:UIB3"/>
    <mergeCell ref="UHE3:UHF3"/>
    <mergeCell ref="UHG3:UHH3"/>
    <mergeCell ref="UHI3:UHJ3"/>
    <mergeCell ref="UHK3:UHL3"/>
    <mergeCell ref="UHM3:UHN3"/>
    <mergeCell ref="UHO3:UHP3"/>
    <mergeCell ref="UGS3:UGT3"/>
    <mergeCell ref="UGU3:UGV3"/>
    <mergeCell ref="UGW3:UGX3"/>
    <mergeCell ref="UGY3:UGZ3"/>
    <mergeCell ref="UHA3:UHB3"/>
    <mergeCell ref="UHC3:UHD3"/>
    <mergeCell ref="UGG3:UGH3"/>
    <mergeCell ref="UGI3:UGJ3"/>
    <mergeCell ref="UGK3:UGL3"/>
    <mergeCell ref="UGM3:UGN3"/>
    <mergeCell ref="UGO3:UGP3"/>
    <mergeCell ref="UGQ3:UGR3"/>
    <mergeCell ref="UFU3:UFV3"/>
    <mergeCell ref="UFW3:UFX3"/>
    <mergeCell ref="UFY3:UFZ3"/>
    <mergeCell ref="UGA3:UGB3"/>
    <mergeCell ref="UGC3:UGD3"/>
    <mergeCell ref="UGE3:UGF3"/>
    <mergeCell ref="UFI3:UFJ3"/>
    <mergeCell ref="UFK3:UFL3"/>
    <mergeCell ref="UFM3:UFN3"/>
    <mergeCell ref="UFO3:UFP3"/>
    <mergeCell ref="UFQ3:UFR3"/>
    <mergeCell ref="UFS3:UFT3"/>
    <mergeCell ref="UEW3:UEX3"/>
    <mergeCell ref="UEY3:UEZ3"/>
    <mergeCell ref="UFA3:UFB3"/>
    <mergeCell ref="UFC3:UFD3"/>
    <mergeCell ref="UFE3:UFF3"/>
    <mergeCell ref="UFG3:UFH3"/>
    <mergeCell ref="UEK3:UEL3"/>
    <mergeCell ref="UEM3:UEN3"/>
    <mergeCell ref="UEO3:UEP3"/>
    <mergeCell ref="UEQ3:UER3"/>
    <mergeCell ref="UES3:UET3"/>
    <mergeCell ref="UEU3:UEV3"/>
    <mergeCell ref="UDY3:UDZ3"/>
    <mergeCell ref="UEA3:UEB3"/>
    <mergeCell ref="UEC3:UED3"/>
    <mergeCell ref="UEE3:UEF3"/>
    <mergeCell ref="UEG3:UEH3"/>
    <mergeCell ref="UEI3:UEJ3"/>
    <mergeCell ref="UDM3:UDN3"/>
    <mergeCell ref="UDO3:UDP3"/>
    <mergeCell ref="UDQ3:UDR3"/>
    <mergeCell ref="UDS3:UDT3"/>
    <mergeCell ref="UDU3:UDV3"/>
    <mergeCell ref="UDW3:UDX3"/>
    <mergeCell ref="UDA3:UDB3"/>
    <mergeCell ref="UDC3:UDD3"/>
    <mergeCell ref="UDE3:UDF3"/>
    <mergeCell ref="UDG3:UDH3"/>
    <mergeCell ref="UDI3:UDJ3"/>
    <mergeCell ref="UDK3:UDL3"/>
    <mergeCell ref="UCO3:UCP3"/>
    <mergeCell ref="UCQ3:UCR3"/>
    <mergeCell ref="UCS3:UCT3"/>
    <mergeCell ref="UCU3:UCV3"/>
    <mergeCell ref="UCW3:UCX3"/>
    <mergeCell ref="UCY3:UCZ3"/>
    <mergeCell ref="UCC3:UCD3"/>
    <mergeCell ref="UCE3:UCF3"/>
    <mergeCell ref="UCG3:UCH3"/>
    <mergeCell ref="UCI3:UCJ3"/>
    <mergeCell ref="UCK3:UCL3"/>
    <mergeCell ref="UCM3:UCN3"/>
    <mergeCell ref="UBQ3:UBR3"/>
    <mergeCell ref="UBS3:UBT3"/>
    <mergeCell ref="UBU3:UBV3"/>
    <mergeCell ref="UBW3:UBX3"/>
    <mergeCell ref="UBY3:UBZ3"/>
    <mergeCell ref="UCA3:UCB3"/>
    <mergeCell ref="UBE3:UBF3"/>
    <mergeCell ref="UBG3:UBH3"/>
    <mergeCell ref="UBI3:UBJ3"/>
    <mergeCell ref="UBK3:UBL3"/>
    <mergeCell ref="UBM3:UBN3"/>
    <mergeCell ref="UBO3:UBP3"/>
    <mergeCell ref="UAS3:UAT3"/>
    <mergeCell ref="UAU3:UAV3"/>
    <mergeCell ref="UAW3:UAX3"/>
    <mergeCell ref="UAY3:UAZ3"/>
    <mergeCell ref="UBA3:UBB3"/>
    <mergeCell ref="UBC3:UBD3"/>
    <mergeCell ref="UAG3:UAH3"/>
    <mergeCell ref="UAI3:UAJ3"/>
    <mergeCell ref="UAK3:UAL3"/>
    <mergeCell ref="UAM3:UAN3"/>
    <mergeCell ref="UAO3:UAP3"/>
    <mergeCell ref="UAQ3:UAR3"/>
    <mergeCell ref="TZU3:TZV3"/>
    <mergeCell ref="TZW3:TZX3"/>
    <mergeCell ref="TZY3:TZZ3"/>
    <mergeCell ref="UAA3:UAB3"/>
    <mergeCell ref="UAC3:UAD3"/>
    <mergeCell ref="UAE3:UAF3"/>
    <mergeCell ref="TZI3:TZJ3"/>
    <mergeCell ref="TZK3:TZL3"/>
    <mergeCell ref="TZM3:TZN3"/>
    <mergeCell ref="TZO3:TZP3"/>
    <mergeCell ref="TZQ3:TZR3"/>
    <mergeCell ref="TZS3:TZT3"/>
    <mergeCell ref="TYW3:TYX3"/>
    <mergeCell ref="TYY3:TYZ3"/>
    <mergeCell ref="TZA3:TZB3"/>
    <mergeCell ref="TZC3:TZD3"/>
    <mergeCell ref="TZE3:TZF3"/>
    <mergeCell ref="TZG3:TZH3"/>
    <mergeCell ref="TYK3:TYL3"/>
    <mergeCell ref="TYM3:TYN3"/>
    <mergeCell ref="TYO3:TYP3"/>
    <mergeCell ref="TYQ3:TYR3"/>
    <mergeCell ref="TYS3:TYT3"/>
    <mergeCell ref="TYU3:TYV3"/>
    <mergeCell ref="TXY3:TXZ3"/>
    <mergeCell ref="TYA3:TYB3"/>
    <mergeCell ref="TYC3:TYD3"/>
    <mergeCell ref="TYE3:TYF3"/>
    <mergeCell ref="TYG3:TYH3"/>
    <mergeCell ref="TYI3:TYJ3"/>
    <mergeCell ref="TXM3:TXN3"/>
    <mergeCell ref="TXO3:TXP3"/>
    <mergeCell ref="TXQ3:TXR3"/>
    <mergeCell ref="TXS3:TXT3"/>
    <mergeCell ref="TXU3:TXV3"/>
    <mergeCell ref="TXW3:TXX3"/>
    <mergeCell ref="TXA3:TXB3"/>
    <mergeCell ref="TXC3:TXD3"/>
    <mergeCell ref="TXE3:TXF3"/>
    <mergeCell ref="TXG3:TXH3"/>
    <mergeCell ref="TXI3:TXJ3"/>
    <mergeCell ref="TXK3:TXL3"/>
    <mergeCell ref="TWO3:TWP3"/>
    <mergeCell ref="TWQ3:TWR3"/>
    <mergeCell ref="TWS3:TWT3"/>
    <mergeCell ref="TWU3:TWV3"/>
    <mergeCell ref="TWW3:TWX3"/>
    <mergeCell ref="TWY3:TWZ3"/>
    <mergeCell ref="TWC3:TWD3"/>
    <mergeCell ref="TWE3:TWF3"/>
    <mergeCell ref="TWG3:TWH3"/>
    <mergeCell ref="TWI3:TWJ3"/>
    <mergeCell ref="TWK3:TWL3"/>
    <mergeCell ref="TWM3:TWN3"/>
    <mergeCell ref="TVQ3:TVR3"/>
    <mergeCell ref="TVS3:TVT3"/>
    <mergeCell ref="TVU3:TVV3"/>
    <mergeCell ref="TVW3:TVX3"/>
    <mergeCell ref="TVY3:TVZ3"/>
    <mergeCell ref="TWA3:TWB3"/>
    <mergeCell ref="TVE3:TVF3"/>
    <mergeCell ref="TVG3:TVH3"/>
    <mergeCell ref="TVI3:TVJ3"/>
    <mergeCell ref="TVK3:TVL3"/>
    <mergeCell ref="TVM3:TVN3"/>
    <mergeCell ref="TVO3:TVP3"/>
    <mergeCell ref="TUS3:TUT3"/>
    <mergeCell ref="TUU3:TUV3"/>
    <mergeCell ref="TUW3:TUX3"/>
    <mergeCell ref="TUY3:TUZ3"/>
    <mergeCell ref="TVA3:TVB3"/>
    <mergeCell ref="TVC3:TVD3"/>
    <mergeCell ref="TUG3:TUH3"/>
    <mergeCell ref="TUI3:TUJ3"/>
    <mergeCell ref="TUK3:TUL3"/>
    <mergeCell ref="TUM3:TUN3"/>
    <mergeCell ref="TUO3:TUP3"/>
    <mergeCell ref="TUQ3:TUR3"/>
    <mergeCell ref="TTU3:TTV3"/>
    <mergeCell ref="TTW3:TTX3"/>
    <mergeCell ref="TTY3:TTZ3"/>
    <mergeCell ref="TUA3:TUB3"/>
    <mergeCell ref="TUC3:TUD3"/>
    <mergeCell ref="TUE3:TUF3"/>
    <mergeCell ref="TTI3:TTJ3"/>
    <mergeCell ref="TTK3:TTL3"/>
    <mergeCell ref="TTM3:TTN3"/>
    <mergeCell ref="TTO3:TTP3"/>
    <mergeCell ref="TTQ3:TTR3"/>
    <mergeCell ref="TTS3:TTT3"/>
    <mergeCell ref="TSW3:TSX3"/>
    <mergeCell ref="TSY3:TSZ3"/>
    <mergeCell ref="TTA3:TTB3"/>
    <mergeCell ref="TTC3:TTD3"/>
    <mergeCell ref="TTE3:TTF3"/>
    <mergeCell ref="TTG3:TTH3"/>
    <mergeCell ref="TSK3:TSL3"/>
    <mergeCell ref="TSM3:TSN3"/>
    <mergeCell ref="TSO3:TSP3"/>
    <mergeCell ref="TSQ3:TSR3"/>
    <mergeCell ref="TSS3:TST3"/>
    <mergeCell ref="TSU3:TSV3"/>
    <mergeCell ref="TRY3:TRZ3"/>
    <mergeCell ref="TSA3:TSB3"/>
    <mergeCell ref="TSC3:TSD3"/>
    <mergeCell ref="TSE3:TSF3"/>
    <mergeCell ref="TSG3:TSH3"/>
    <mergeCell ref="TSI3:TSJ3"/>
    <mergeCell ref="TRM3:TRN3"/>
    <mergeCell ref="TRO3:TRP3"/>
    <mergeCell ref="TRQ3:TRR3"/>
    <mergeCell ref="TRS3:TRT3"/>
    <mergeCell ref="TRU3:TRV3"/>
    <mergeCell ref="TRW3:TRX3"/>
    <mergeCell ref="TRA3:TRB3"/>
    <mergeCell ref="TRC3:TRD3"/>
    <mergeCell ref="TRE3:TRF3"/>
    <mergeCell ref="TRG3:TRH3"/>
    <mergeCell ref="TRI3:TRJ3"/>
    <mergeCell ref="TRK3:TRL3"/>
    <mergeCell ref="TQO3:TQP3"/>
    <mergeCell ref="TQQ3:TQR3"/>
    <mergeCell ref="TQS3:TQT3"/>
    <mergeCell ref="TQU3:TQV3"/>
    <mergeCell ref="TQW3:TQX3"/>
    <mergeCell ref="TQY3:TQZ3"/>
    <mergeCell ref="TQC3:TQD3"/>
    <mergeCell ref="TQE3:TQF3"/>
    <mergeCell ref="TQG3:TQH3"/>
    <mergeCell ref="TQI3:TQJ3"/>
    <mergeCell ref="TQK3:TQL3"/>
    <mergeCell ref="TQM3:TQN3"/>
    <mergeCell ref="TPQ3:TPR3"/>
    <mergeCell ref="TPS3:TPT3"/>
    <mergeCell ref="TPU3:TPV3"/>
    <mergeCell ref="TPW3:TPX3"/>
    <mergeCell ref="TPY3:TPZ3"/>
    <mergeCell ref="TQA3:TQB3"/>
    <mergeCell ref="TPE3:TPF3"/>
    <mergeCell ref="TPG3:TPH3"/>
    <mergeCell ref="TPI3:TPJ3"/>
    <mergeCell ref="TPK3:TPL3"/>
    <mergeCell ref="TPM3:TPN3"/>
    <mergeCell ref="TPO3:TPP3"/>
    <mergeCell ref="TOS3:TOT3"/>
    <mergeCell ref="TOU3:TOV3"/>
    <mergeCell ref="TOW3:TOX3"/>
    <mergeCell ref="TOY3:TOZ3"/>
    <mergeCell ref="TPA3:TPB3"/>
    <mergeCell ref="TPC3:TPD3"/>
    <mergeCell ref="TOG3:TOH3"/>
    <mergeCell ref="TOI3:TOJ3"/>
    <mergeCell ref="TOK3:TOL3"/>
    <mergeCell ref="TOM3:TON3"/>
    <mergeCell ref="TOO3:TOP3"/>
    <mergeCell ref="TOQ3:TOR3"/>
    <mergeCell ref="TNU3:TNV3"/>
    <mergeCell ref="TNW3:TNX3"/>
    <mergeCell ref="TNY3:TNZ3"/>
    <mergeCell ref="TOA3:TOB3"/>
    <mergeCell ref="TOC3:TOD3"/>
    <mergeCell ref="TOE3:TOF3"/>
    <mergeCell ref="TNI3:TNJ3"/>
    <mergeCell ref="TNK3:TNL3"/>
    <mergeCell ref="TNM3:TNN3"/>
    <mergeCell ref="TNO3:TNP3"/>
    <mergeCell ref="TNQ3:TNR3"/>
    <mergeCell ref="TNS3:TNT3"/>
    <mergeCell ref="TMW3:TMX3"/>
    <mergeCell ref="TMY3:TMZ3"/>
    <mergeCell ref="TNA3:TNB3"/>
    <mergeCell ref="TNC3:TND3"/>
    <mergeCell ref="TNE3:TNF3"/>
    <mergeCell ref="TNG3:TNH3"/>
    <mergeCell ref="TMK3:TML3"/>
    <mergeCell ref="TMM3:TMN3"/>
    <mergeCell ref="TMO3:TMP3"/>
    <mergeCell ref="TMQ3:TMR3"/>
    <mergeCell ref="TMS3:TMT3"/>
    <mergeCell ref="TMU3:TMV3"/>
    <mergeCell ref="TLY3:TLZ3"/>
    <mergeCell ref="TMA3:TMB3"/>
    <mergeCell ref="TMC3:TMD3"/>
    <mergeCell ref="TME3:TMF3"/>
    <mergeCell ref="TMG3:TMH3"/>
    <mergeCell ref="TMI3:TMJ3"/>
    <mergeCell ref="TLM3:TLN3"/>
    <mergeCell ref="TLO3:TLP3"/>
    <mergeCell ref="TLQ3:TLR3"/>
    <mergeCell ref="TLS3:TLT3"/>
    <mergeCell ref="TLU3:TLV3"/>
    <mergeCell ref="TLW3:TLX3"/>
    <mergeCell ref="TLA3:TLB3"/>
    <mergeCell ref="TLC3:TLD3"/>
    <mergeCell ref="TLE3:TLF3"/>
    <mergeCell ref="TLG3:TLH3"/>
    <mergeCell ref="TLI3:TLJ3"/>
    <mergeCell ref="TLK3:TLL3"/>
    <mergeCell ref="TKO3:TKP3"/>
    <mergeCell ref="TKQ3:TKR3"/>
    <mergeCell ref="TKS3:TKT3"/>
    <mergeCell ref="TKU3:TKV3"/>
    <mergeCell ref="TKW3:TKX3"/>
    <mergeCell ref="TKY3:TKZ3"/>
    <mergeCell ref="TKC3:TKD3"/>
    <mergeCell ref="TKE3:TKF3"/>
    <mergeCell ref="TKG3:TKH3"/>
    <mergeCell ref="TKI3:TKJ3"/>
    <mergeCell ref="TKK3:TKL3"/>
    <mergeCell ref="TKM3:TKN3"/>
    <mergeCell ref="TJQ3:TJR3"/>
    <mergeCell ref="TJS3:TJT3"/>
    <mergeCell ref="TJU3:TJV3"/>
    <mergeCell ref="TJW3:TJX3"/>
    <mergeCell ref="TJY3:TJZ3"/>
    <mergeCell ref="TKA3:TKB3"/>
    <mergeCell ref="TJE3:TJF3"/>
    <mergeCell ref="TJG3:TJH3"/>
    <mergeCell ref="TJI3:TJJ3"/>
    <mergeCell ref="TJK3:TJL3"/>
    <mergeCell ref="TJM3:TJN3"/>
    <mergeCell ref="TJO3:TJP3"/>
    <mergeCell ref="TIS3:TIT3"/>
    <mergeCell ref="TIU3:TIV3"/>
    <mergeCell ref="TIW3:TIX3"/>
    <mergeCell ref="TIY3:TIZ3"/>
    <mergeCell ref="TJA3:TJB3"/>
    <mergeCell ref="TJC3:TJD3"/>
    <mergeCell ref="TIG3:TIH3"/>
    <mergeCell ref="TII3:TIJ3"/>
    <mergeCell ref="TIK3:TIL3"/>
    <mergeCell ref="TIM3:TIN3"/>
    <mergeCell ref="TIO3:TIP3"/>
    <mergeCell ref="TIQ3:TIR3"/>
    <mergeCell ref="THU3:THV3"/>
    <mergeCell ref="THW3:THX3"/>
    <mergeCell ref="THY3:THZ3"/>
    <mergeCell ref="TIA3:TIB3"/>
    <mergeCell ref="TIC3:TID3"/>
    <mergeCell ref="TIE3:TIF3"/>
    <mergeCell ref="THI3:THJ3"/>
    <mergeCell ref="THK3:THL3"/>
    <mergeCell ref="THM3:THN3"/>
    <mergeCell ref="THO3:THP3"/>
    <mergeCell ref="THQ3:THR3"/>
    <mergeCell ref="THS3:THT3"/>
    <mergeCell ref="TGW3:TGX3"/>
    <mergeCell ref="TGY3:TGZ3"/>
    <mergeCell ref="THA3:THB3"/>
    <mergeCell ref="THC3:THD3"/>
    <mergeCell ref="THE3:THF3"/>
    <mergeCell ref="THG3:THH3"/>
    <mergeCell ref="TGK3:TGL3"/>
    <mergeCell ref="TGM3:TGN3"/>
    <mergeCell ref="TGO3:TGP3"/>
    <mergeCell ref="TGQ3:TGR3"/>
    <mergeCell ref="TGS3:TGT3"/>
    <mergeCell ref="TGU3:TGV3"/>
    <mergeCell ref="TFY3:TFZ3"/>
    <mergeCell ref="TGA3:TGB3"/>
    <mergeCell ref="TGC3:TGD3"/>
    <mergeCell ref="TGE3:TGF3"/>
    <mergeCell ref="TGG3:TGH3"/>
    <mergeCell ref="TGI3:TGJ3"/>
    <mergeCell ref="TFM3:TFN3"/>
    <mergeCell ref="TFO3:TFP3"/>
    <mergeCell ref="TFQ3:TFR3"/>
    <mergeCell ref="TFS3:TFT3"/>
    <mergeCell ref="TFU3:TFV3"/>
    <mergeCell ref="TFW3:TFX3"/>
    <mergeCell ref="TFA3:TFB3"/>
    <mergeCell ref="TFC3:TFD3"/>
    <mergeCell ref="TFE3:TFF3"/>
    <mergeCell ref="TFG3:TFH3"/>
    <mergeCell ref="TFI3:TFJ3"/>
    <mergeCell ref="TFK3:TFL3"/>
    <mergeCell ref="TEO3:TEP3"/>
    <mergeCell ref="TEQ3:TER3"/>
    <mergeCell ref="TES3:TET3"/>
    <mergeCell ref="TEU3:TEV3"/>
    <mergeCell ref="TEW3:TEX3"/>
    <mergeCell ref="TEY3:TEZ3"/>
    <mergeCell ref="TEC3:TED3"/>
    <mergeCell ref="TEE3:TEF3"/>
    <mergeCell ref="TEG3:TEH3"/>
    <mergeCell ref="TEI3:TEJ3"/>
    <mergeCell ref="TEK3:TEL3"/>
    <mergeCell ref="TEM3:TEN3"/>
    <mergeCell ref="TDQ3:TDR3"/>
    <mergeCell ref="TDS3:TDT3"/>
    <mergeCell ref="TDU3:TDV3"/>
    <mergeCell ref="TDW3:TDX3"/>
    <mergeCell ref="TDY3:TDZ3"/>
    <mergeCell ref="TEA3:TEB3"/>
    <mergeCell ref="TDE3:TDF3"/>
    <mergeCell ref="TDG3:TDH3"/>
    <mergeCell ref="TDI3:TDJ3"/>
    <mergeCell ref="TDK3:TDL3"/>
    <mergeCell ref="TDM3:TDN3"/>
    <mergeCell ref="TDO3:TDP3"/>
    <mergeCell ref="TCS3:TCT3"/>
    <mergeCell ref="TCU3:TCV3"/>
    <mergeCell ref="TCW3:TCX3"/>
    <mergeCell ref="TCY3:TCZ3"/>
    <mergeCell ref="TDA3:TDB3"/>
    <mergeCell ref="TDC3:TDD3"/>
    <mergeCell ref="TCG3:TCH3"/>
    <mergeCell ref="TCI3:TCJ3"/>
    <mergeCell ref="TCK3:TCL3"/>
    <mergeCell ref="TCM3:TCN3"/>
    <mergeCell ref="TCO3:TCP3"/>
    <mergeCell ref="TCQ3:TCR3"/>
    <mergeCell ref="TBU3:TBV3"/>
    <mergeCell ref="TBW3:TBX3"/>
    <mergeCell ref="TBY3:TBZ3"/>
    <mergeCell ref="TCA3:TCB3"/>
    <mergeCell ref="TCC3:TCD3"/>
    <mergeCell ref="TCE3:TCF3"/>
    <mergeCell ref="TBI3:TBJ3"/>
    <mergeCell ref="TBK3:TBL3"/>
    <mergeCell ref="TBM3:TBN3"/>
    <mergeCell ref="TBO3:TBP3"/>
    <mergeCell ref="TBQ3:TBR3"/>
    <mergeCell ref="TBS3:TBT3"/>
    <mergeCell ref="TAW3:TAX3"/>
    <mergeCell ref="TAY3:TAZ3"/>
    <mergeCell ref="TBA3:TBB3"/>
    <mergeCell ref="TBC3:TBD3"/>
    <mergeCell ref="TBE3:TBF3"/>
    <mergeCell ref="TBG3:TBH3"/>
    <mergeCell ref="TAK3:TAL3"/>
    <mergeCell ref="TAM3:TAN3"/>
    <mergeCell ref="TAO3:TAP3"/>
    <mergeCell ref="TAQ3:TAR3"/>
    <mergeCell ref="TAS3:TAT3"/>
    <mergeCell ref="TAU3:TAV3"/>
    <mergeCell ref="SZY3:SZZ3"/>
    <mergeCell ref="TAA3:TAB3"/>
    <mergeCell ref="TAC3:TAD3"/>
    <mergeCell ref="TAE3:TAF3"/>
    <mergeCell ref="TAG3:TAH3"/>
    <mergeCell ref="TAI3:TAJ3"/>
    <mergeCell ref="SZM3:SZN3"/>
    <mergeCell ref="SZO3:SZP3"/>
    <mergeCell ref="SZQ3:SZR3"/>
    <mergeCell ref="SZS3:SZT3"/>
    <mergeCell ref="SZU3:SZV3"/>
    <mergeCell ref="SZW3:SZX3"/>
    <mergeCell ref="SZA3:SZB3"/>
    <mergeCell ref="SZC3:SZD3"/>
    <mergeCell ref="SZE3:SZF3"/>
    <mergeCell ref="SZG3:SZH3"/>
    <mergeCell ref="SZI3:SZJ3"/>
    <mergeCell ref="SZK3:SZL3"/>
    <mergeCell ref="SYO3:SYP3"/>
    <mergeCell ref="SYQ3:SYR3"/>
    <mergeCell ref="SYS3:SYT3"/>
    <mergeCell ref="SYU3:SYV3"/>
    <mergeCell ref="SYW3:SYX3"/>
    <mergeCell ref="SYY3:SYZ3"/>
    <mergeCell ref="SYC3:SYD3"/>
    <mergeCell ref="SYE3:SYF3"/>
    <mergeCell ref="SYG3:SYH3"/>
    <mergeCell ref="SYI3:SYJ3"/>
    <mergeCell ref="SYK3:SYL3"/>
    <mergeCell ref="SYM3:SYN3"/>
    <mergeCell ref="SXQ3:SXR3"/>
    <mergeCell ref="SXS3:SXT3"/>
    <mergeCell ref="SXU3:SXV3"/>
    <mergeCell ref="SXW3:SXX3"/>
    <mergeCell ref="SXY3:SXZ3"/>
    <mergeCell ref="SYA3:SYB3"/>
    <mergeCell ref="SXE3:SXF3"/>
    <mergeCell ref="SXG3:SXH3"/>
    <mergeCell ref="SXI3:SXJ3"/>
    <mergeCell ref="SXK3:SXL3"/>
    <mergeCell ref="SXM3:SXN3"/>
    <mergeCell ref="SXO3:SXP3"/>
    <mergeCell ref="SWS3:SWT3"/>
    <mergeCell ref="SWU3:SWV3"/>
    <mergeCell ref="SWW3:SWX3"/>
    <mergeCell ref="SWY3:SWZ3"/>
    <mergeCell ref="SXA3:SXB3"/>
    <mergeCell ref="SXC3:SXD3"/>
    <mergeCell ref="SWG3:SWH3"/>
    <mergeCell ref="SWI3:SWJ3"/>
    <mergeCell ref="SWK3:SWL3"/>
    <mergeCell ref="SWM3:SWN3"/>
    <mergeCell ref="SWO3:SWP3"/>
    <mergeCell ref="SWQ3:SWR3"/>
    <mergeCell ref="SVU3:SVV3"/>
    <mergeCell ref="SVW3:SVX3"/>
    <mergeCell ref="SVY3:SVZ3"/>
    <mergeCell ref="SWA3:SWB3"/>
    <mergeCell ref="SWC3:SWD3"/>
    <mergeCell ref="SWE3:SWF3"/>
    <mergeCell ref="SVI3:SVJ3"/>
    <mergeCell ref="SVK3:SVL3"/>
    <mergeCell ref="SVM3:SVN3"/>
    <mergeCell ref="SVO3:SVP3"/>
    <mergeCell ref="SVQ3:SVR3"/>
    <mergeCell ref="SVS3:SVT3"/>
    <mergeCell ref="SUW3:SUX3"/>
    <mergeCell ref="SUY3:SUZ3"/>
    <mergeCell ref="SVA3:SVB3"/>
    <mergeCell ref="SVC3:SVD3"/>
    <mergeCell ref="SVE3:SVF3"/>
    <mergeCell ref="SVG3:SVH3"/>
    <mergeCell ref="SUK3:SUL3"/>
    <mergeCell ref="SUM3:SUN3"/>
    <mergeCell ref="SUO3:SUP3"/>
    <mergeCell ref="SUQ3:SUR3"/>
    <mergeCell ref="SUS3:SUT3"/>
    <mergeCell ref="SUU3:SUV3"/>
    <mergeCell ref="STY3:STZ3"/>
    <mergeCell ref="SUA3:SUB3"/>
    <mergeCell ref="SUC3:SUD3"/>
    <mergeCell ref="SUE3:SUF3"/>
    <mergeCell ref="SUG3:SUH3"/>
    <mergeCell ref="SUI3:SUJ3"/>
    <mergeCell ref="STM3:STN3"/>
    <mergeCell ref="STO3:STP3"/>
    <mergeCell ref="STQ3:STR3"/>
    <mergeCell ref="STS3:STT3"/>
    <mergeCell ref="STU3:STV3"/>
    <mergeCell ref="STW3:STX3"/>
    <mergeCell ref="STA3:STB3"/>
    <mergeCell ref="STC3:STD3"/>
    <mergeCell ref="STE3:STF3"/>
    <mergeCell ref="STG3:STH3"/>
    <mergeCell ref="STI3:STJ3"/>
    <mergeCell ref="STK3:STL3"/>
    <mergeCell ref="SSO3:SSP3"/>
    <mergeCell ref="SSQ3:SSR3"/>
    <mergeCell ref="SSS3:SST3"/>
    <mergeCell ref="SSU3:SSV3"/>
    <mergeCell ref="SSW3:SSX3"/>
    <mergeCell ref="SSY3:SSZ3"/>
    <mergeCell ref="SSC3:SSD3"/>
    <mergeCell ref="SSE3:SSF3"/>
    <mergeCell ref="SSG3:SSH3"/>
    <mergeCell ref="SSI3:SSJ3"/>
    <mergeCell ref="SSK3:SSL3"/>
    <mergeCell ref="SSM3:SSN3"/>
    <mergeCell ref="SRQ3:SRR3"/>
    <mergeCell ref="SRS3:SRT3"/>
    <mergeCell ref="SRU3:SRV3"/>
    <mergeCell ref="SRW3:SRX3"/>
    <mergeCell ref="SRY3:SRZ3"/>
    <mergeCell ref="SSA3:SSB3"/>
    <mergeCell ref="SRE3:SRF3"/>
    <mergeCell ref="SRG3:SRH3"/>
    <mergeCell ref="SRI3:SRJ3"/>
    <mergeCell ref="SRK3:SRL3"/>
    <mergeCell ref="SRM3:SRN3"/>
    <mergeCell ref="SRO3:SRP3"/>
    <mergeCell ref="SQS3:SQT3"/>
    <mergeCell ref="SQU3:SQV3"/>
    <mergeCell ref="SQW3:SQX3"/>
    <mergeCell ref="SQY3:SQZ3"/>
    <mergeCell ref="SRA3:SRB3"/>
    <mergeCell ref="SRC3:SRD3"/>
    <mergeCell ref="SQG3:SQH3"/>
    <mergeCell ref="SQI3:SQJ3"/>
    <mergeCell ref="SQK3:SQL3"/>
    <mergeCell ref="SQM3:SQN3"/>
    <mergeCell ref="SQO3:SQP3"/>
    <mergeCell ref="SQQ3:SQR3"/>
    <mergeCell ref="SPU3:SPV3"/>
    <mergeCell ref="SPW3:SPX3"/>
    <mergeCell ref="SPY3:SPZ3"/>
    <mergeCell ref="SQA3:SQB3"/>
    <mergeCell ref="SQC3:SQD3"/>
    <mergeCell ref="SQE3:SQF3"/>
    <mergeCell ref="SPI3:SPJ3"/>
    <mergeCell ref="SPK3:SPL3"/>
    <mergeCell ref="SPM3:SPN3"/>
    <mergeCell ref="SPO3:SPP3"/>
    <mergeCell ref="SPQ3:SPR3"/>
    <mergeCell ref="SPS3:SPT3"/>
    <mergeCell ref="SOW3:SOX3"/>
    <mergeCell ref="SOY3:SOZ3"/>
    <mergeCell ref="SPA3:SPB3"/>
    <mergeCell ref="SPC3:SPD3"/>
    <mergeCell ref="SPE3:SPF3"/>
    <mergeCell ref="SPG3:SPH3"/>
    <mergeCell ref="SOK3:SOL3"/>
    <mergeCell ref="SOM3:SON3"/>
    <mergeCell ref="SOO3:SOP3"/>
    <mergeCell ref="SOQ3:SOR3"/>
    <mergeCell ref="SOS3:SOT3"/>
    <mergeCell ref="SOU3:SOV3"/>
    <mergeCell ref="SNY3:SNZ3"/>
    <mergeCell ref="SOA3:SOB3"/>
    <mergeCell ref="SOC3:SOD3"/>
    <mergeCell ref="SOE3:SOF3"/>
    <mergeCell ref="SOG3:SOH3"/>
    <mergeCell ref="SOI3:SOJ3"/>
    <mergeCell ref="SNM3:SNN3"/>
    <mergeCell ref="SNO3:SNP3"/>
    <mergeCell ref="SNQ3:SNR3"/>
    <mergeCell ref="SNS3:SNT3"/>
    <mergeCell ref="SNU3:SNV3"/>
    <mergeCell ref="SNW3:SNX3"/>
    <mergeCell ref="SNA3:SNB3"/>
    <mergeCell ref="SNC3:SND3"/>
    <mergeCell ref="SNE3:SNF3"/>
    <mergeCell ref="SNG3:SNH3"/>
    <mergeCell ref="SNI3:SNJ3"/>
    <mergeCell ref="SNK3:SNL3"/>
    <mergeCell ref="SMO3:SMP3"/>
    <mergeCell ref="SMQ3:SMR3"/>
    <mergeCell ref="SMS3:SMT3"/>
    <mergeCell ref="SMU3:SMV3"/>
    <mergeCell ref="SMW3:SMX3"/>
    <mergeCell ref="SMY3:SMZ3"/>
    <mergeCell ref="SMC3:SMD3"/>
    <mergeCell ref="SME3:SMF3"/>
    <mergeCell ref="SMG3:SMH3"/>
    <mergeCell ref="SMI3:SMJ3"/>
    <mergeCell ref="SMK3:SML3"/>
    <mergeCell ref="SMM3:SMN3"/>
    <mergeCell ref="SLQ3:SLR3"/>
    <mergeCell ref="SLS3:SLT3"/>
    <mergeCell ref="SLU3:SLV3"/>
    <mergeCell ref="SLW3:SLX3"/>
    <mergeCell ref="SLY3:SLZ3"/>
    <mergeCell ref="SMA3:SMB3"/>
    <mergeCell ref="SLE3:SLF3"/>
    <mergeCell ref="SLG3:SLH3"/>
    <mergeCell ref="SLI3:SLJ3"/>
    <mergeCell ref="SLK3:SLL3"/>
    <mergeCell ref="SLM3:SLN3"/>
    <mergeCell ref="SLO3:SLP3"/>
    <mergeCell ref="SKS3:SKT3"/>
    <mergeCell ref="SKU3:SKV3"/>
    <mergeCell ref="SKW3:SKX3"/>
    <mergeCell ref="SKY3:SKZ3"/>
    <mergeCell ref="SLA3:SLB3"/>
    <mergeCell ref="SLC3:SLD3"/>
    <mergeCell ref="SKG3:SKH3"/>
    <mergeCell ref="SKI3:SKJ3"/>
    <mergeCell ref="SKK3:SKL3"/>
    <mergeCell ref="SKM3:SKN3"/>
    <mergeCell ref="SKO3:SKP3"/>
    <mergeCell ref="SKQ3:SKR3"/>
    <mergeCell ref="SJU3:SJV3"/>
    <mergeCell ref="SJW3:SJX3"/>
    <mergeCell ref="SJY3:SJZ3"/>
    <mergeCell ref="SKA3:SKB3"/>
    <mergeCell ref="SKC3:SKD3"/>
    <mergeCell ref="SKE3:SKF3"/>
    <mergeCell ref="SJI3:SJJ3"/>
    <mergeCell ref="SJK3:SJL3"/>
    <mergeCell ref="SJM3:SJN3"/>
    <mergeCell ref="SJO3:SJP3"/>
    <mergeCell ref="SJQ3:SJR3"/>
    <mergeCell ref="SJS3:SJT3"/>
    <mergeCell ref="SIW3:SIX3"/>
    <mergeCell ref="SIY3:SIZ3"/>
    <mergeCell ref="SJA3:SJB3"/>
    <mergeCell ref="SJC3:SJD3"/>
    <mergeCell ref="SJE3:SJF3"/>
    <mergeCell ref="SJG3:SJH3"/>
    <mergeCell ref="SIK3:SIL3"/>
    <mergeCell ref="SIM3:SIN3"/>
    <mergeCell ref="SIO3:SIP3"/>
    <mergeCell ref="SIQ3:SIR3"/>
    <mergeCell ref="SIS3:SIT3"/>
    <mergeCell ref="SIU3:SIV3"/>
    <mergeCell ref="SHY3:SHZ3"/>
    <mergeCell ref="SIA3:SIB3"/>
    <mergeCell ref="SIC3:SID3"/>
    <mergeCell ref="SIE3:SIF3"/>
    <mergeCell ref="SIG3:SIH3"/>
    <mergeCell ref="SII3:SIJ3"/>
    <mergeCell ref="SHM3:SHN3"/>
    <mergeCell ref="SHO3:SHP3"/>
    <mergeCell ref="SHQ3:SHR3"/>
    <mergeCell ref="SHS3:SHT3"/>
    <mergeCell ref="SHU3:SHV3"/>
    <mergeCell ref="SHW3:SHX3"/>
    <mergeCell ref="SHA3:SHB3"/>
    <mergeCell ref="SHC3:SHD3"/>
    <mergeCell ref="SHE3:SHF3"/>
    <mergeCell ref="SHG3:SHH3"/>
    <mergeCell ref="SHI3:SHJ3"/>
    <mergeCell ref="SHK3:SHL3"/>
    <mergeCell ref="SGO3:SGP3"/>
    <mergeCell ref="SGQ3:SGR3"/>
    <mergeCell ref="SGS3:SGT3"/>
    <mergeCell ref="SGU3:SGV3"/>
    <mergeCell ref="SGW3:SGX3"/>
    <mergeCell ref="SGY3:SGZ3"/>
    <mergeCell ref="SGC3:SGD3"/>
    <mergeCell ref="SGE3:SGF3"/>
    <mergeCell ref="SGG3:SGH3"/>
    <mergeCell ref="SGI3:SGJ3"/>
    <mergeCell ref="SGK3:SGL3"/>
    <mergeCell ref="SGM3:SGN3"/>
    <mergeCell ref="SFQ3:SFR3"/>
    <mergeCell ref="SFS3:SFT3"/>
    <mergeCell ref="SFU3:SFV3"/>
    <mergeCell ref="SFW3:SFX3"/>
    <mergeCell ref="SFY3:SFZ3"/>
    <mergeCell ref="SGA3:SGB3"/>
    <mergeCell ref="SFE3:SFF3"/>
    <mergeCell ref="SFG3:SFH3"/>
    <mergeCell ref="SFI3:SFJ3"/>
    <mergeCell ref="SFK3:SFL3"/>
    <mergeCell ref="SFM3:SFN3"/>
    <mergeCell ref="SFO3:SFP3"/>
    <mergeCell ref="SES3:SET3"/>
    <mergeCell ref="SEU3:SEV3"/>
    <mergeCell ref="SEW3:SEX3"/>
    <mergeCell ref="SEY3:SEZ3"/>
    <mergeCell ref="SFA3:SFB3"/>
    <mergeCell ref="SFC3:SFD3"/>
    <mergeCell ref="SEG3:SEH3"/>
    <mergeCell ref="SEI3:SEJ3"/>
    <mergeCell ref="SEK3:SEL3"/>
    <mergeCell ref="SEM3:SEN3"/>
    <mergeCell ref="SEO3:SEP3"/>
    <mergeCell ref="SEQ3:SER3"/>
    <mergeCell ref="SDU3:SDV3"/>
    <mergeCell ref="SDW3:SDX3"/>
    <mergeCell ref="SDY3:SDZ3"/>
    <mergeCell ref="SEA3:SEB3"/>
    <mergeCell ref="SEC3:SED3"/>
    <mergeCell ref="SEE3:SEF3"/>
    <mergeCell ref="SDI3:SDJ3"/>
    <mergeCell ref="SDK3:SDL3"/>
    <mergeCell ref="SDM3:SDN3"/>
    <mergeCell ref="SDO3:SDP3"/>
    <mergeCell ref="SDQ3:SDR3"/>
    <mergeCell ref="SDS3:SDT3"/>
    <mergeCell ref="SCW3:SCX3"/>
    <mergeCell ref="SCY3:SCZ3"/>
    <mergeCell ref="SDA3:SDB3"/>
    <mergeCell ref="SDC3:SDD3"/>
    <mergeCell ref="SDE3:SDF3"/>
    <mergeCell ref="SDG3:SDH3"/>
    <mergeCell ref="SCK3:SCL3"/>
    <mergeCell ref="SCM3:SCN3"/>
    <mergeCell ref="SCO3:SCP3"/>
    <mergeCell ref="SCQ3:SCR3"/>
    <mergeCell ref="SCS3:SCT3"/>
    <mergeCell ref="SCU3:SCV3"/>
    <mergeCell ref="SBY3:SBZ3"/>
    <mergeCell ref="SCA3:SCB3"/>
    <mergeCell ref="SCC3:SCD3"/>
    <mergeCell ref="SCE3:SCF3"/>
    <mergeCell ref="SCG3:SCH3"/>
    <mergeCell ref="SCI3:SCJ3"/>
    <mergeCell ref="SBM3:SBN3"/>
    <mergeCell ref="SBO3:SBP3"/>
    <mergeCell ref="SBQ3:SBR3"/>
    <mergeCell ref="SBS3:SBT3"/>
    <mergeCell ref="SBU3:SBV3"/>
    <mergeCell ref="SBW3:SBX3"/>
    <mergeCell ref="SBA3:SBB3"/>
    <mergeCell ref="SBC3:SBD3"/>
    <mergeCell ref="SBE3:SBF3"/>
    <mergeCell ref="SBG3:SBH3"/>
    <mergeCell ref="SBI3:SBJ3"/>
    <mergeCell ref="SBK3:SBL3"/>
    <mergeCell ref="SAO3:SAP3"/>
    <mergeCell ref="SAQ3:SAR3"/>
    <mergeCell ref="SAS3:SAT3"/>
    <mergeCell ref="SAU3:SAV3"/>
    <mergeCell ref="SAW3:SAX3"/>
    <mergeCell ref="SAY3:SAZ3"/>
    <mergeCell ref="SAC3:SAD3"/>
    <mergeCell ref="SAE3:SAF3"/>
    <mergeCell ref="SAG3:SAH3"/>
    <mergeCell ref="SAI3:SAJ3"/>
    <mergeCell ref="SAK3:SAL3"/>
    <mergeCell ref="SAM3:SAN3"/>
    <mergeCell ref="RZQ3:RZR3"/>
    <mergeCell ref="RZS3:RZT3"/>
    <mergeCell ref="RZU3:RZV3"/>
    <mergeCell ref="RZW3:RZX3"/>
    <mergeCell ref="RZY3:RZZ3"/>
    <mergeCell ref="SAA3:SAB3"/>
    <mergeCell ref="RZE3:RZF3"/>
    <mergeCell ref="RZG3:RZH3"/>
    <mergeCell ref="RZI3:RZJ3"/>
    <mergeCell ref="RZK3:RZL3"/>
    <mergeCell ref="RZM3:RZN3"/>
    <mergeCell ref="RZO3:RZP3"/>
    <mergeCell ref="RYS3:RYT3"/>
    <mergeCell ref="RYU3:RYV3"/>
    <mergeCell ref="RYW3:RYX3"/>
    <mergeCell ref="RYY3:RYZ3"/>
    <mergeCell ref="RZA3:RZB3"/>
    <mergeCell ref="RZC3:RZD3"/>
    <mergeCell ref="RYG3:RYH3"/>
    <mergeCell ref="RYI3:RYJ3"/>
    <mergeCell ref="RYK3:RYL3"/>
    <mergeCell ref="RYM3:RYN3"/>
    <mergeCell ref="RYO3:RYP3"/>
    <mergeCell ref="RYQ3:RYR3"/>
    <mergeCell ref="RXU3:RXV3"/>
    <mergeCell ref="RXW3:RXX3"/>
    <mergeCell ref="RXY3:RXZ3"/>
    <mergeCell ref="RYA3:RYB3"/>
    <mergeCell ref="RYC3:RYD3"/>
    <mergeCell ref="RYE3:RYF3"/>
    <mergeCell ref="RXI3:RXJ3"/>
    <mergeCell ref="RXK3:RXL3"/>
    <mergeCell ref="RXM3:RXN3"/>
    <mergeCell ref="RXO3:RXP3"/>
    <mergeCell ref="RXQ3:RXR3"/>
    <mergeCell ref="RXS3:RXT3"/>
    <mergeCell ref="RWW3:RWX3"/>
    <mergeCell ref="RWY3:RWZ3"/>
    <mergeCell ref="RXA3:RXB3"/>
    <mergeCell ref="RXC3:RXD3"/>
    <mergeCell ref="RXE3:RXF3"/>
    <mergeCell ref="RXG3:RXH3"/>
    <mergeCell ref="RWK3:RWL3"/>
    <mergeCell ref="RWM3:RWN3"/>
    <mergeCell ref="RWO3:RWP3"/>
    <mergeCell ref="RWQ3:RWR3"/>
    <mergeCell ref="RWS3:RWT3"/>
    <mergeCell ref="RWU3:RWV3"/>
    <mergeCell ref="RVY3:RVZ3"/>
    <mergeCell ref="RWA3:RWB3"/>
    <mergeCell ref="RWC3:RWD3"/>
    <mergeCell ref="RWE3:RWF3"/>
    <mergeCell ref="RWG3:RWH3"/>
    <mergeCell ref="RWI3:RWJ3"/>
    <mergeCell ref="RVM3:RVN3"/>
    <mergeCell ref="RVO3:RVP3"/>
    <mergeCell ref="RVQ3:RVR3"/>
    <mergeCell ref="RVS3:RVT3"/>
    <mergeCell ref="RVU3:RVV3"/>
    <mergeCell ref="RVW3:RVX3"/>
    <mergeCell ref="RVA3:RVB3"/>
    <mergeCell ref="RVC3:RVD3"/>
    <mergeCell ref="RVE3:RVF3"/>
    <mergeCell ref="RVG3:RVH3"/>
    <mergeCell ref="RVI3:RVJ3"/>
    <mergeCell ref="RVK3:RVL3"/>
    <mergeCell ref="RUO3:RUP3"/>
    <mergeCell ref="RUQ3:RUR3"/>
    <mergeCell ref="RUS3:RUT3"/>
    <mergeCell ref="RUU3:RUV3"/>
    <mergeCell ref="RUW3:RUX3"/>
    <mergeCell ref="RUY3:RUZ3"/>
    <mergeCell ref="RUC3:RUD3"/>
    <mergeCell ref="RUE3:RUF3"/>
    <mergeCell ref="RUG3:RUH3"/>
    <mergeCell ref="RUI3:RUJ3"/>
    <mergeCell ref="RUK3:RUL3"/>
    <mergeCell ref="RUM3:RUN3"/>
    <mergeCell ref="RTQ3:RTR3"/>
    <mergeCell ref="RTS3:RTT3"/>
    <mergeCell ref="RTU3:RTV3"/>
    <mergeCell ref="RTW3:RTX3"/>
    <mergeCell ref="RTY3:RTZ3"/>
    <mergeCell ref="RUA3:RUB3"/>
    <mergeCell ref="RTE3:RTF3"/>
    <mergeCell ref="RTG3:RTH3"/>
    <mergeCell ref="RTI3:RTJ3"/>
    <mergeCell ref="RTK3:RTL3"/>
    <mergeCell ref="RTM3:RTN3"/>
    <mergeCell ref="RTO3:RTP3"/>
    <mergeCell ref="RSS3:RST3"/>
    <mergeCell ref="RSU3:RSV3"/>
    <mergeCell ref="RSW3:RSX3"/>
    <mergeCell ref="RSY3:RSZ3"/>
    <mergeCell ref="RTA3:RTB3"/>
    <mergeCell ref="RTC3:RTD3"/>
    <mergeCell ref="RSG3:RSH3"/>
    <mergeCell ref="RSI3:RSJ3"/>
    <mergeCell ref="RSK3:RSL3"/>
    <mergeCell ref="RSM3:RSN3"/>
    <mergeCell ref="RSO3:RSP3"/>
    <mergeCell ref="RSQ3:RSR3"/>
    <mergeCell ref="RRU3:RRV3"/>
    <mergeCell ref="RRW3:RRX3"/>
    <mergeCell ref="RRY3:RRZ3"/>
    <mergeCell ref="RSA3:RSB3"/>
    <mergeCell ref="RSC3:RSD3"/>
    <mergeCell ref="RSE3:RSF3"/>
    <mergeCell ref="RRI3:RRJ3"/>
    <mergeCell ref="RRK3:RRL3"/>
    <mergeCell ref="RRM3:RRN3"/>
    <mergeCell ref="RRO3:RRP3"/>
    <mergeCell ref="RRQ3:RRR3"/>
    <mergeCell ref="RRS3:RRT3"/>
    <mergeCell ref="RQW3:RQX3"/>
    <mergeCell ref="RQY3:RQZ3"/>
    <mergeCell ref="RRA3:RRB3"/>
    <mergeCell ref="RRC3:RRD3"/>
    <mergeCell ref="RRE3:RRF3"/>
    <mergeCell ref="RRG3:RRH3"/>
    <mergeCell ref="RQK3:RQL3"/>
    <mergeCell ref="RQM3:RQN3"/>
    <mergeCell ref="RQO3:RQP3"/>
    <mergeCell ref="RQQ3:RQR3"/>
    <mergeCell ref="RQS3:RQT3"/>
    <mergeCell ref="RQU3:RQV3"/>
    <mergeCell ref="RPY3:RPZ3"/>
    <mergeCell ref="RQA3:RQB3"/>
    <mergeCell ref="RQC3:RQD3"/>
    <mergeCell ref="RQE3:RQF3"/>
    <mergeCell ref="RQG3:RQH3"/>
    <mergeCell ref="RQI3:RQJ3"/>
    <mergeCell ref="RPM3:RPN3"/>
    <mergeCell ref="RPO3:RPP3"/>
    <mergeCell ref="RPQ3:RPR3"/>
    <mergeCell ref="RPS3:RPT3"/>
    <mergeCell ref="RPU3:RPV3"/>
    <mergeCell ref="RPW3:RPX3"/>
    <mergeCell ref="RPA3:RPB3"/>
    <mergeCell ref="RPC3:RPD3"/>
    <mergeCell ref="RPE3:RPF3"/>
    <mergeCell ref="RPG3:RPH3"/>
    <mergeCell ref="RPI3:RPJ3"/>
    <mergeCell ref="RPK3:RPL3"/>
    <mergeCell ref="ROO3:ROP3"/>
    <mergeCell ref="ROQ3:ROR3"/>
    <mergeCell ref="ROS3:ROT3"/>
    <mergeCell ref="ROU3:ROV3"/>
    <mergeCell ref="ROW3:ROX3"/>
    <mergeCell ref="ROY3:ROZ3"/>
    <mergeCell ref="ROC3:ROD3"/>
    <mergeCell ref="ROE3:ROF3"/>
    <mergeCell ref="ROG3:ROH3"/>
    <mergeCell ref="ROI3:ROJ3"/>
    <mergeCell ref="ROK3:ROL3"/>
    <mergeCell ref="ROM3:RON3"/>
    <mergeCell ref="RNQ3:RNR3"/>
    <mergeCell ref="RNS3:RNT3"/>
    <mergeCell ref="RNU3:RNV3"/>
    <mergeCell ref="RNW3:RNX3"/>
    <mergeCell ref="RNY3:RNZ3"/>
    <mergeCell ref="ROA3:ROB3"/>
    <mergeCell ref="RNE3:RNF3"/>
    <mergeCell ref="RNG3:RNH3"/>
    <mergeCell ref="RNI3:RNJ3"/>
    <mergeCell ref="RNK3:RNL3"/>
    <mergeCell ref="RNM3:RNN3"/>
    <mergeCell ref="RNO3:RNP3"/>
    <mergeCell ref="RMS3:RMT3"/>
    <mergeCell ref="RMU3:RMV3"/>
    <mergeCell ref="RMW3:RMX3"/>
    <mergeCell ref="RMY3:RMZ3"/>
    <mergeCell ref="RNA3:RNB3"/>
    <mergeCell ref="RNC3:RND3"/>
    <mergeCell ref="RMG3:RMH3"/>
    <mergeCell ref="RMI3:RMJ3"/>
    <mergeCell ref="RMK3:RML3"/>
    <mergeCell ref="RMM3:RMN3"/>
    <mergeCell ref="RMO3:RMP3"/>
    <mergeCell ref="RMQ3:RMR3"/>
    <mergeCell ref="RLU3:RLV3"/>
    <mergeCell ref="RLW3:RLX3"/>
    <mergeCell ref="RLY3:RLZ3"/>
    <mergeCell ref="RMA3:RMB3"/>
    <mergeCell ref="RMC3:RMD3"/>
    <mergeCell ref="RME3:RMF3"/>
    <mergeCell ref="RLI3:RLJ3"/>
    <mergeCell ref="RLK3:RLL3"/>
    <mergeCell ref="RLM3:RLN3"/>
    <mergeCell ref="RLO3:RLP3"/>
    <mergeCell ref="RLQ3:RLR3"/>
    <mergeCell ref="RLS3:RLT3"/>
    <mergeCell ref="RKW3:RKX3"/>
    <mergeCell ref="RKY3:RKZ3"/>
    <mergeCell ref="RLA3:RLB3"/>
    <mergeCell ref="RLC3:RLD3"/>
    <mergeCell ref="RLE3:RLF3"/>
    <mergeCell ref="RLG3:RLH3"/>
    <mergeCell ref="RKK3:RKL3"/>
    <mergeCell ref="RKM3:RKN3"/>
    <mergeCell ref="RKO3:RKP3"/>
    <mergeCell ref="RKQ3:RKR3"/>
    <mergeCell ref="RKS3:RKT3"/>
    <mergeCell ref="RKU3:RKV3"/>
    <mergeCell ref="RJY3:RJZ3"/>
    <mergeCell ref="RKA3:RKB3"/>
    <mergeCell ref="RKC3:RKD3"/>
    <mergeCell ref="RKE3:RKF3"/>
    <mergeCell ref="RKG3:RKH3"/>
    <mergeCell ref="RKI3:RKJ3"/>
    <mergeCell ref="RJM3:RJN3"/>
    <mergeCell ref="RJO3:RJP3"/>
    <mergeCell ref="RJQ3:RJR3"/>
    <mergeCell ref="RJS3:RJT3"/>
    <mergeCell ref="RJU3:RJV3"/>
    <mergeCell ref="RJW3:RJX3"/>
    <mergeCell ref="RJA3:RJB3"/>
    <mergeCell ref="RJC3:RJD3"/>
    <mergeCell ref="RJE3:RJF3"/>
    <mergeCell ref="RJG3:RJH3"/>
    <mergeCell ref="RJI3:RJJ3"/>
    <mergeCell ref="RJK3:RJL3"/>
    <mergeCell ref="RIO3:RIP3"/>
    <mergeCell ref="RIQ3:RIR3"/>
    <mergeCell ref="RIS3:RIT3"/>
    <mergeCell ref="RIU3:RIV3"/>
    <mergeCell ref="RIW3:RIX3"/>
    <mergeCell ref="RIY3:RIZ3"/>
    <mergeCell ref="RIC3:RID3"/>
    <mergeCell ref="RIE3:RIF3"/>
    <mergeCell ref="RIG3:RIH3"/>
    <mergeCell ref="RII3:RIJ3"/>
    <mergeCell ref="RIK3:RIL3"/>
    <mergeCell ref="RIM3:RIN3"/>
    <mergeCell ref="RHQ3:RHR3"/>
    <mergeCell ref="RHS3:RHT3"/>
    <mergeCell ref="RHU3:RHV3"/>
    <mergeCell ref="RHW3:RHX3"/>
    <mergeCell ref="RHY3:RHZ3"/>
    <mergeCell ref="RIA3:RIB3"/>
    <mergeCell ref="RHE3:RHF3"/>
    <mergeCell ref="RHG3:RHH3"/>
    <mergeCell ref="RHI3:RHJ3"/>
    <mergeCell ref="RHK3:RHL3"/>
    <mergeCell ref="RHM3:RHN3"/>
    <mergeCell ref="RHO3:RHP3"/>
    <mergeCell ref="RGS3:RGT3"/>
    <mergeCell ref="RGU3:RGV3"/>
    <mergeCell ref="RGW3:RGX3"/>
    <mergeCell ref="RGY3:RGZ3"/>
    <mergeCell ref="RHA3:RHB3"/>
    <mergeCell ref="RHC3:RHD3"/>
    <mergeCell ref="RGG3:RGH3"/>
    <mergeCell ref="RGI3:RGJ3"/>
    <mergeCell ref="RGK3:RGL3"/>
    <mergeCell ref="RGM3:RGN3"/>
    <mergeCell ref="RGO3:RGP3"/>
    <mergeCell ref="RGQ3:RGR3"/>
    <mergeCell ref="RFU3:RFV3"/>
    <mergeCell ref="RFW3:RFX3"/>
    <mergeCell ref="RFY3:RFZ3"/>
    <mergeCell ref="RGA3:RGB3"/>
    <mergeCell ref="RGC3:RGD3"/>
    <mergeCell ref="RGE3:RGF3"/>
    <mergeCell ref="RFI3:RFJ3"/>
    <mergeCell ref="RFK3:RFL3"/>
    <mergeCell ref="RFM3:RFN3"/>
    <mergeCell ref="RFO3:RFP3"/>
    <mergeCell ref="RFQ3:RFR3"/>
    <mergeCell ref="RFS3:RFT3"/>
    <mergeCell ref="REW3:REX3"/>
    <mergeCell ref="REY3:REZ3"/>
    <mergeCell ref="RFA3:RFB3"/>
    <mergeCell ref="RFC3:RFD3"/>
    <mergeCell ref="RFE3:RFF3"/>
    <mergeCell ref="RFG3:RFH3"/>
    <mergeCell ref="REK3:REL3"/>
    <mergeCell ref="REM3:REN3"/>
    <mergeCell ref="REO3:REP3"/>
    <mergeCell ref="REQ3:RER3"/>
    <mergeCell ref="RES3:RET3"/>
    <mergeCell ref="REU3:REV3"/>
    <mergeCell ref="RDY3:RDZ3"/>
    <mergeCell ref="REA3:REB3"/>
    <mergeCell ref="REC3:RED3"/>
    <mergeCell ref="REE3:REF3"/>
    <mergeCell ref="REG3:REH3"/>
    <mergeCell ref="REI3:REJ3"/>
    <mergeCell ref="RDM3:RDN3"/>
    <mergeCell ref="RDO3:RDP3"/>
    <mergeCell ref="RDQ3:RDR3"/>
    <mergeCell ref="RDS3:RDT3"/>
    <mergeCell ref="RDU3:RDV3"/>
    <mergeCell ref="RDW3:RDX3"/>
    <mergeCell ref="RDA3:RDB3"/>
    <mergeCell ref="RDC3:RDD3"/>
    <mergeCell ref="RDE3:RDF3"/>
    <mergeCell ref="RDG3:RDH3"/>
    <mergeCell ref="RDI3:RDJ3"/>
    <mergeCell ref="RDK3:RDL3"/>
    <mergeCell ref="RCO3:RCP3"/>
    <mergeCell ref="RCQ3:RCR3"/>
    <mergeCell ref="RCS3:RCT3"/>
    <mergeCell ref="RCU3:RCV3"/>
    <mergeCell ref="RCW3:RCX3"/>
    <mergeCell ref="RCY3:RCZ3"/>
    <mergeCell ref="RCC3:RCD3"/>
    <mergeCell ref="RCE3:RCF3"/>
    <mergeCell ref="RCG3:RCH3"/>
    <mergeCell ref="RCI3:RCJ3"/>
    <mergeCell ref="RCK3:RCL3"/>
    <mergeCell ref="RCM3:RCN3"/>
    <mergeCell ref="RBQ3:RBR3"/>
    <mergeCell ref="RBS3:RBT3"/>
    <mergeCell ref="RBU3:RBV3"/>
    <mergeCell ref="RBW3:RBX3"/>
    <mergeCell ref="RBY3:RBZ3"/>
    <mergeCell ref="RCA3:RCB3"/>
    <mergeCell ref="RBE3:RBF3"/>
    <mergeCell ref="RBG3:RBH3"/>
    <mergeCell ref="RBI3:RBJ3"/>
    <mergeCell ref="RBK3:RBL3"/>
    <mergeCell ref="RBM3:RBN3"/>
    <mergeCell ref="RBO3:RBP3"/>
    <mergeCell ref="RAS3:RAT3"/>
    <mergeCell ref="RAU3:RAV3"/>
    <mergeCell ref="RAW3:RAX3"/>
    <mergeCell ref="RAY3:RAZ3"/>
    <mergeCell ref="RBA3:RBB3"/>
    <mergeCell ref="RBC3:RBD3"/>
    <mergeCell ref="RAG3:RAH3"/>
    <mergeCell ref="RAI3:RAJ3"/>
    <mergeCell ref="RAK3:RAL3"/>
    <mergeCell ref="RAM3:RAN3"/>
    <mergeCell ref="RAO3:RAP3"/>
    <mergeCell ref="RAQ3:RAR3"/>
    <mergeCell ref="QZU3:QZV3"/>
    <mergeCell ref="QZW3:QZX3"/>
    <mergeCell ref="QZY3:QZZ3"/>
    <mergeCell ref="RAA3:RAB3"/>
    <mergeCell ref="RAC3:RAD3"/>
    <mergeCell ref="RAE3:RAF3"/>
    <mergeCell ref="QZI3:QZJ3"/>
    <mergeCell ref="QZK3:QZL3"/>
    <mergeCell ref="QZM3:QZN3"/>
    <mergeCell ref="QZO3:QZP3"/>
    <mergeCell ref="QZQ3:QZR3"/>
    <mergeCell ref="QZS3:QZT3"/>
    <mergeCell ref="QYW3:QYX3"/>
    <mergeCell ref="QYY3:QYZ3"/>
    <mergeCell ref="QZA3:QZB3"/>
    <mergeCell ref="QZC3:QZD3"/>
    <mergeCell ref="QZE3:QZF3"/>
    <mergeCell ref="QZG3:QZH3"/>
    <mergeCell ref="QYK3:QYL3"/>
    <mergeCell ref="QYM3:QYN3"/>
    <mergeCell ref="QYO3:QYP3"/>
    <mergeCell ref="QYQ3:QYR3"/>
    <mergeCell ref="QYS3:QYT3"/>
    <mergeCell ref="QYU3:QYV3"/>
    <mergeCell ref="QXY3:QXZ3"/>
    <mergeCell ref="QYA3:QYB3"/>
    <mergeCell ref="QYC3:QYD3"/>
    <mergeCell ref="QYE3:QYF3"/>
    <mergeCell ref="QYG3:QYH3"/>
    <mergeCell ref="QYI3:QYJ3"/>
    <mergeCell ref="QXM3:QXN3"/>
    <mergeCell ref="QXO3:QXP3"/>
    <mergeCell ref="QXQ3:QXR3"/>
    <mergeCell ref="QXS3:QXT3"/>
    <mergeCell ref="QXU3:QXV3"/>
    <mergeCell ref="QXW3:QXX3"/>
    <mergeCell ref="QXA3:QXB3"/>
    <mergeCell ref="QXC3:QXD3"/>
    <mergeCell ref="QXE3:QXF3"/>
    <mergeCell ref="QXG3:QXH3"/>
    <mergeCell ref="QXI3:QXJ3"/>
    <mergeCell ref="QXK3:QXL3"/>
    <mergeCell ref="QWO3:QWP3"/>
    <mergeCell ref="QWQ3:QWR3"/>
    <mergeCell ref="QWS3:QWT3"/>
    <mergeCell ref="QWU3:QWV3"/>
    <mergeCell ref="QWW3:QWX3"/>
    <mergeCell ref="QWY3:QWZ3"/>
    <mergeCell ref="QWC3:QWD3"/>
    <mergeCell ref="QWE3:QWF3"/>
    <mergeCell ref="QWG3:QWH3"/>
    <mergeCell ref="QWI3:QWJ3"/>
    <mergeCell ref="QWK3:QWL3"/>
    <mergeCell ref="QWM3:QWN3"/>
    <mergeCell ref="QVQ3:QVR3"/>
    <mergeCell ref="QVS3:QVT3"/>
    <mergeCell ref="QVU3:QVV3"/>
    <mergeCell ref="QVW3:QVX3"/>
    <mergeCell ref="QVY3:QVZ3"/>
    <mergeCell ref="QWA3:QWB3"/>
    <mergeCell ref="QVE3:QVF3"/>
    <mergeCell ref="QVG3:QVH3"/>
    <mergeCell ref="QVI3:QVJ3"/>
    <mergeCell ref="QVK3:QVL3"/>
    <mergeCell ref="QVM3:QVN3"/>
    <mergeCell ref="QVO3:QVP3"/>
    <mergeCell ref="QUS3:QUT3"/>
    <mergeCell ref="QUU3:QUV3"/>
    <mergeCell ref="QUW3:QUX3"/>
    <mergeCell ref="QUY3:QUZ3"/>
    <mergeCell ref="QVA3:QVB3"/>
    <mergeCell ref="QVC3:QVD3"/>
    <mergeCell ref="QUG3:QUH3"/>
    <mergeCell ref="QUI3:QUJ3"/>
    <mergeCell ref="QUK3:QUL3"/>
    <mergeCell ref="QUM3:QUN3"/>
    <mergeCell ref="QUO3:QUP3"/>
    <mergeCell ref="QUQ3:QUR3"/>
    <mergeCell ref="QTU3:QTV3"/>
    <mergeCell ref="QTW3:QTX3"/>
    <mergeCell ref="QTY3:QTZ3"/>
    <mergeCell ref="QUA3:QUB3"/>
    <mergeCell ref="QUC3:QUD3"/>
    <mergeCell ref="QUE3:QUF3"/>
    <mergeCell ref="QTI3:QTJ3"/>
    <mergeCell ref="QTK3:QTL3"/>
    <mergeCell ref="QTM3:QTN3"/>
    <mergeCell ref="QTO3:QTP3"/>
    <mergeCell ref="QTQ3:QTR3"/>
    <mergeCell ref="QTS3:QTT3"/>
    <mergeCell ref="QSW3:QSX3"/>
    <mergeCell ref="QSY3:QSZ3"/>
    <mergeCell ref="QTA3:QTB3"/>
    <mergeCell ref="QTC3:QTD3"/>
    <mergeCell ref="QTE3:QTF3"/>
    <mergeCell ref="QTG3:QTH3"/>
    <mergeCell ref="QSK3:QSL3"/>
    <mergeCell ref="QSM3:QSN3"/>
    <mergeCell ref="QSO3:QSP3"/>
    <mergeCell ref="QSQ3:QSR3"/>
    <mergeCell ref="QSS3:QST3"/>
    <mergeCell ref="QSU3:QSV3"/>
    <mergeCell ref="QRY3:QRZ3"/>
    <mergeCell ref="QSA3:QSB3"/>
    <mergeCell ref="QSC3:QSD3"/>
    <mergeCell ref="QSE3:QSF3"/>
    <mergeCell ref="QSG3:QSH3"/>
    <mergeCell ref="QSI3:QSJ3"/>
    <mergeCell ref="QRM3:QRN3"/>
    <mergeCell ref="QRO3:QRP3"/>
    <mergeCell ref="QRQ3:QRR3"/>
    <mergeCell ref="QRS3:QRT3"/>
    <mergeCell ref="QRU3:QRV3"/>
    <mergeCell ref="QRW3:QRX3"/>
    <mergeCell ref="QRA3:QRB3"/>
    <mergeCell ref="QRC3:QRD3"/>
    <mergeCell ref="QRE3:QRF3"/>
    <mergeCell ref="QRG3:QRH3"/>
    <mergeCell ref="QRI3:QRJ3"/>
    <mergeCell ref="QRK3:QRL3"/>
    <mergeCell ref="QQO3:QQP3"/>
    <mergeCell ref="QQQ3:QQR3"/>
    <mergeCell ref="QQS3:QQT3"/>
    <mergeCell ref="QQU3:QQV3"/>
    <mergeCell ref="QQW3:QQX3"/>
    <mergeCell ref="QQY3:QQZ3"/>
    <mergeCell ref="QQC3:QQD3"/>
    <mergeCell ref="QQE3:QQF3"/>
    <mergeCell ref="QQG3:QQH3"/>
    <mergeCell ref="QQI3:QQJ3"/>
    <mergeCell ref="QQK3:QQL3"/>
    <mergeCell ref="QQM3:QQN3"/>
    <mergeCell ref="QPQ3:QPR3"/>
    <mergeCell ref="QPS3:QPT3"/>
    <mergeCell ref="QPU3:QPV3"/>
    <mergeCell ref="QPW3:QPX3"/>
    <mergeCell ref="QPY3:QPZ3"/>
    <mergeCell ref="QQA3:QQB3"/>
    <mergeCell ref="QPE3:QPF3"/>
    <mergeCell ref="QPG3:QPH3"/>
    <mergeCell ref="QPI3:QPJ3"/>
    <mergeCell ref="QPK3:QPL3"/>
    <mergeCell ref="QPM3:QPN3"/>
    <mergeCell ref="QPO3:QPP3"/>
    <mergeCell ref="QOS3:QOT3"/>
    <mergeCell ref="QOU3:QOV3"/>
    <mergeCell ref="QOW3:QOX3"/>
    <mergeCell ref="QOY3:QOZ3"/>
    <mergeCell ref="QPA3:QPB3"/>
    <mergeCell ref="QPC3:QPD3"/>
    <mergeCell ref="QOG3:QOH3"/>
    <mergeCell ref="QOI3:QOJ3"/>
    <mergeCell ref="QOK3:QOL3"/>
    <mergeCell ref="QOM3:QON3"/>
    <mergeCell ref="QOO3:QOP3"/>
    <mergeCell ref="QOQ3:QOR3"/>
    <mergeCell ref="QNU3:QNV3"/>
    <mergeCell ref="QNW3:QNX3"/>
    <mergeCell ref="QNY3:QNZ3"/>
    <mergeCell ref="QOA3:QOB3"/>
    <mergeCell ref="QOC3:QOD3"/>
    <mergeCell ref="QOE3:QOF3"/>
    <mergeCell ref="QNI3:QNJ3"/>
    <mergeCell ref="QNK3:QNL3"/>
    <mergeCell ref="QNM3:QNN3"/>
    <mergeCell ref="QNO3:QNP3"/>
    <mergeCell ref="QNQ3:QNR3"/>
    <mergeCell ref="QNS3:QNT3"/>
    <mergeCell ref="QMW3:QMX3"/>
    <mergeCell ref="QMY3:QMZ3"/>
    <mergeCell ref="QNA3:QNB3"/>
    <mergeCell ref="QNC3:QND3"/>
    <mergeCell ref="QNE3:QNF3"/>
    <mergeCell ref="QNG3:QNH3"/>
    <mergeCell ref="QMK3:QML3"/>
    <mergeCell ref="QMM3:QMN3"/>
    <mergeCell ref="QMO3:QMP3"/>
    <mergeCell ref="QMQ3:QMR3"/>
    <mergeCell ref="QMS3:QMT3"/>
    <mergeCell ref="QMU3:QMV3"/>
    <mergeCell ref="QLY3:QLZ3"/>
    <mergeCell ref="QMA3:QMB3"/>
    <mergeCell ref="QMC3:QMD3"/>
    <mergeCell ref="QME3:QMF3"/>
    <mergeCell ref="QMG3:QMH3"/>
    <mergeCell ref="QMI3:QMJ3"/>
    <mergeCell ref="QLM3:QLN3"/>
    <mergeCell ref="QLO3:QLP3"/>
    <mergeCell ref="QLQ3:QLR3"/>
    <mergeCell ref="QLS3:QLT3"/>
    <mergeCell ref="QLU3:QLV3"/>
    <mergeCell ref="QLW3:QLX3"/>
    <mergeCell ref="QLA3:QLB3"/>
    <mergeCell ref="QLC3:QLD3"/>
    <mergeCell ref="QLE3:QLF3"/>
    <mergeCell ref="QLG3:QLH3"/>
    <mergeCell ref="QLI3:QLJ3"/>
    <mergeCell ref="QLK3:QLL3"/>
    <mergeCell ref="QKO3:QKP3"/>
    <mergeCell ref="QKQ3:QKR3"/>
    <mergeCell ref="QKS3:QKT3"/>
    <mergeCell ref="QKU3:QKV3"/>
    <mergeCell ref="QKW3:QKX3"/>
    <mergeCell ref="QKY3:QKZ3"/>
    <mergeCell ref="QKC3:QKD3"/>
    <mergeCell ref="QKE3:QKF3"/>
    <mergeCell ref="QKG3:QKH3"/>
    <mergeCell ref="QKI3:QKJ3"/>
    <mergeCell ref="QKK3:QKL3"/>
    <mergeCell ref="QKM3:QKN3"/>
    <mergeCell ref="QJQ3:QJR3"/>
    <mergeCell ref="QJS3:QJT3"/>
    <mergeCell ref="QJU3:QJV3"/>
    <mergeCell ref="QJW3:QJX3"/>
    <mergeCell ref="QJY3:QJZ3"/>
    <mergeCell ref="QKA3:QKB3"/>
    <mergeCell ref="QJE3:QJF3"/>
    <mergeCell ref="QJG3:QJH3"/>
    <mergeCell ref="QJI3:QJJ3"/>
    <mergeCell ref="QJK3:QJL3"/>
    <mergeCell ref="QJM3:QJN3"/>
    <mergeCell ref="QJO3:QJP3"/>
    <mergeCell ref="QIS3:QIT3"/>
    <mergeCell ref="QIU3:QIV3"/>
    <mergeCell ref="QIW3:QIX3"/>
    <mergeCell ref="QIY3:QIZ3"/>
    <mergeCell ref="QJA3:QJB3"/>
    <mergeCell ref="QJC3:QJD3"/>
    <mergeCell ref="QIG3:QIH3"/>
    <mergeCell ref="QII3:QIJ3"/>
    <mergeCell ref="QIK3:QIL3"/>
    <mergeCell ref="QIM3:QIN3"/>
    <mergeCell ref="QIO3:QIP3"/>
    <mergeCell ref="QIQ3:QIR3"/>
    <mergeCell ref="QHU3:QHV3"/>
    <mergeCell ref="QHW3:QHX3"/>
    <mergeCell ref="QHY3:QHZ3"/>
    <mergeCell ref="QIA3:QIB3"/>
    <mergeCell ref="QIC3:QID3"/>
    <mergeCell ref="QIE3:QIF3"/>
    <mergeCell ref="QHI3:QHJ3"/>
    <mergeCell ref="QHK3:QHL3"/>
    <mergeCell ref="QHM3:QHN3"/>
    <mergeCell ref="QHO3:QHP3"/>
    <mergeCell ref="QHQ3:QHR3"/>
    <mergeCell ref="QHS3:QHT3"/>
    <mergeCell ref="QGW3:QGX3"/>
    <mergeCell ref="QGY3:QGZ3"/>
    <mergeCell ref="QHA3:QHB3"/>
    <mergeCell ref="QHC3:QHD3"/>
    <mergeCell ref="QHE3:QHF3"/>
    <mergeCell ref="QHG3:QHH3"/>
    <mergeCell ref="QGK3:QGL3"/>
    <mergeCell ref="QGM3:QGN3"/>
    <mergeCell ref="QGO3:QGP3"/>
    <mergeCell ref="QGQ3:QGR3"/>
    <mergeCell ref="QGS3:QGT3"/>
    <mergeCell ref="QGU3:QGV3"/>
    <mergeCell ref="QFY3:QFZ3"/>
    <mergeCell ref="QGA3:QGB3"/>
    <mergeCell ref="QGC3:QGD3"/>
    <mergeCell ref="QGE3:QGF3"/>
    <mergeCell ref="QGG3:QGH3"/>
    <mergeCell ref="QGI3:QGJ3"/>
    <mergeCell ref="QFM3:QFN3"/>
    <mergeCell ref="QFO3:QFP3"/>
    <mergeCell ref="QFQ3:QFR3"/>
    <mergeCell ref="QFS3:QFT3"/>
    <mergeCell ref="QFU3:QFV3"/>
    <mergeCell ref="QFW3:QFX3"/>
    <mergeCell ref="QFA3:QFB3"/>
    <mergeCell ref="QFC3:QFD3"/>
    <mergeCell ref="QFE3:QFF3"/>
    <mergeCell ref="QFG3:QFH3"/>
    <mergeCell ref="QFI3:QFJ3"/>
    <mergeCell ref="QFK3:QFL3"/>
    <mergeCell ref="QEO3:QEP3"/>
    <mergeCell ref="QEQ3:QER3"/>
    <mergeCell ref="QES3:QET3"/>
    <mergeCell ref="QEU3:QEV3"/>
    <mergeCell ref="QEW3:QEX3"/>
    <mergeCell ref="QEY3:QEZ3"/>
    <mergeCell ref="QEC3:QED3"/>
    <mergeCell ref="QEE3:QEF3"/>
    <mergeCell ref="QEG3:QEH3"/>
    <mergeCell ref="QEI3:QEJ3"/>
    <mergeCell ref="QEK3:QEL3"/>
    <mergeCell ref="QEM3:QEN3"/>
    <mergeCell ref="QDQ3:QDR3"/>
    <mergeCell ref="QDS3:QDT3"/>
    <mergeCell ref="QDU3:QDV3"/>
    <mergeCell ref="QDW3:QDX3"/>
    <mergeCell ref="QDY3:QDZ3"/>
    <mergeCell ref="QEA3:QEB3"/>
    <mergeCell ref="QDE3:QDF3"/>
    <mergeCell ref="QDG3:QDH3"/>
    <mergeCell ref="QDI3:QDJ3"/>
    <mergeCell ref="QDK3:QDL3"/>
    <mergeCell ref="QDM3:QDN3"/>
    <mergeCell ref="QDO3:QDP3"/>
    <mergeCell ref="QCS3:QCT3"/>
    <mergeCell ref="QCU3:QCV3"/>
    <mergeCell ref="QCW3:QCX3"/>
    <mergeCell ref="QCY3:QCZ3"/>
    <mergeCell ref="QDA3:QDB3"/>
    <mergeCell ref="QDC3:QDD3"/>
    <mergeCell ref="QCG3:QCH3"/>
    <mergeCell ref="QCI3:QCJ3"/>
    <mergeCell ref="QCK3:QCL3"/>
    <mergeCell ref="QCM3:QCN3"/>
    <mergeCell ref="QCO3:QCP3"/>
    <mergeCell ref="QCQ3:QCR3"/>
    <mergeCell ref="QBU3:QBV3"/>
    <mergeCell ref="QBW3:QBX3"/>
    <mergeCell ref="QBY3:QBZ3"/>
    <mergeCell ref="QCA3:QCB3"/>
    <mergeCell ref="QCC3:QCD3"/>
    <mergeCell ref="QCE3:QCF3"/>
    <mergeCell ref="QBI3:QBJ3"/>
    <mergeCell ref="QBK3:QBL3"/>
    <mergeCell ref="QBM3:QBN3"/>
    <mergeCell ref="QBO3:QBP3"/>
    <mergeCell ref="QBQ3:QBR3"/>
    <mergeCell ref="QBS3:QBT3"/>
    <mergeCell ref="QAW3:QAX3"/>
    <mergeCell ref="QAY3:QAZ3"/>
    <mergeCell ref="QBA3:QBB3"/>
    <mergeCell ref="QBC3:QBD3"/>
    <mergeCell ref="QBE3:QBF3"/>
    <mergeCell ref="QBG3:QBH3"/>
    <mergeCell ref="QAK3:QAL3"/>
    <mergeCell ref="QAM3:QAN3"/>
    <mergeCell ref="QAO3:QAP3"/>
    <mergeCell ref="QAQ3:QAR3"/>
    <mergeCell ref="QAS3:QAT3"/>
    <mergeCell ref="QAU3:QAV3"/>
    <mergeCell ref="PZY3:PZZ3"/>
    <mergeCell ref="QAA3:QAB3"/>
    <mergeCell ref="QAC3:QAD3"/>
    <mergeCell ref="QAE3:QAF3"/>
    <mergeCell ref="QAG3:QAH3"/>
    <mergeCell ref="QAI3:QAJ3"/>
    <mergeCell ref="PZM3:PZN3"/>
    <mergeCell ref="PZO3:PZP3"/>
    <mergeCell ref="PZQ3:PZR3"/>
    <mergeCell ref="PZS3:PZT3"/>
    <mergeCell ref="PZU3:PZV3"/>
    <mergeCell ref="PZW3:PZX3"/>
    <mergeCell ref="PZA3:PZB3"/>
    <mergeCell ref="PZC3:PZD3"/>
    <mergeCell ref="PZE3:PZF3"/>
    <mergeCell ref="PZG3:PZH3"/>
    <mergeCell ref="PZI3:PZJ3"/>
    <mergeCell ref="PZK3:PZL3"/>
    <mergeCell ref="PYO3:PYP3"/>
    <mergeCell ref="PYQ3:PYR3"/>
    <mergeCell ref="PYS3:PYT3"/>
    <mergeCell ref="PYU3:PYV3"/>
    <mergeCell ref="PYW3:PYX3"/>
    <mergeCell ref="PYY3:PYZ3"/>
    <mergeCell ref="PYC3:PYD3"/>
    <mergeCell ref="PYE3:PYF3"/>
    <mergeCell ref="PYG3:PYH3"/>
    <mergeCell ref="PYI3:PYJ3"/>
    <mergeCell ref="PYK3:PYL3"/>
    <mergeCell ref="PYM3:PYN3"/>
    <mergeCell ref="PXQ3:PXR3"/>
    <mergeCell ref="PXS3:PXT3"/>
    <mergeCell ref="PXU3:PXV3"/>
    <mergeCell ref="PXW3:PXX3"/>
    <mergeCell ref="PXY3:PXZ3"/>
    <mergeCell ref="PYA3:PYB3"/>
    <mergeCell ref="PXE3:PXF3"/>
    <mergeCell ref="PXG3:PXH3"/>
    <mergeCell ref="PXI3:PXJ3"/>
    <mergeCell ref="PXK3:PXL3"/>
    <mergeCell ref="PXM3:PXN3"/>
    <mergeCell ref="PXO3:PXP3"/>
    <mergeCell ref="PWS3:PWT3"/>
    <mergeCell ref="PWU3:PWV3"/>
    <mergeCell ref="PWW3:PWX3"/>
    <mergeCell ref="PWY3:PWZ3"/>
    <mergeCell ref="PXA3:PXB3"/>
    <mergeCell ref="PXC3:PXD3"/>
    <mergeCell ref="PWG3:PWH3"/>
    <mergeCell ref="PWI3:PWJ3"/>
    <mergeCell ref="PWK3:PWL3"/>
    <mergeCell ref="PWM3:PWN3"/>
    <mergeCell ref="PWO3:PWP3"/>
    <mergeCell ref="PWQ3:PWR3"/>
    <mergeCell ref="PVU3:PVV3"/>
    <mergeCell ref="PVW3:PVX3"/>
    <mergeCell ref="PVY3:PVZ3"/>
    <mergeCell ref="PWA3:PWB3"/>
    <mergeCell ref="PWC3:PWD3"/>
    <mergeCell ref="PWE3:PWF3"/>
    <mergeCell ref="PVI3:PVJ3"/>
    <mergeCell ref="PVK3:PVL3"/>
    <mergeCell ref="PVM3:PVN3"/>
    <mergeCell ref="PVO3:PVP3"/>
    <mergeCell ref="PVQ3:PVR3"/>
    <mergeCell ref="PVS3:PVT3"/>
    <mergeCell ref="PUW3:PUX3"/>
    <mergeCell ref="PUY3:PUZ3"/>
    <mergeCell ref="PVA3:PVB3"/>
    <mergeCell ref="PVC3:PVD3"/>
    <mergeCell ref="PVE3:PVF3"/>
    <mergeCell ref="PVG3:PVH3"/>
    <mergeCell ref="PUK3:PUL3"/>
    <mergeCell ref="PUM3:PUN3"/>
    <mergeCell ref="PUO3:PUP3"/>
    <mergeCell ref="PUQ3:PUR3"/>
    <mergeCell ref="PUS3:PUT3"/>
    <mergeCell ref="PUU3:PUV3"/>
    <mergeCell ref="PTY3:PTZ3"/>
    <mergeCell ref="PUA3:PUB3"/>
    <mergeCell ref="PUC3:PUD3"/>
    <mergeCell ref="PUE3:PUF3"/>
    <mergeCell ref="PUG3:PUH3"/>
    <mergeCell ref="PUI3:PUJ3"/>
    <mergeCell ref="PTM3:PTN3"/>
    <mergeCell ref="PTO3:PTP3"/>
    <mergeCell ref="PTQ3:PTR3"/>
    <mergeCell ref="PTS3:PTT3"/>
    <mergeCell ref="PTU3:PTV3"/>
    <mergeCell ref="PTW3:PTX3"/>
    <mergeCell ref="PTA3:PTB3"/>
    <mergeCell ref="PTC3:PTD3"/>
    <mergeCell ref="PTE3:PTF3"/>
    <mergeCell ref="PTG3:PTH3"/>
    <mergeCell ref="PTI3:PTJ3"/>
    <mergeCell ref="PTK3:PTL3"/>
    <mergeCell ref="PSO3:PSP3"/>
    <mergeCell ref="PSQ3:PSR3"/>
    <mergeCell ref="PSS3:PST3"/>
    <mergeCell ref="PSU3:PSV3"/>
    <mergeCell ref="PSW3:PSX3"/>
    <mergeCell ref="PSY3:PSZ3"/>
    <mergeCell ref="PSC3:PSD3"/>
    <mergeCell ref="PSE3:PSF3"/>
    <mergeCell ref="PSG3:PSH3"/>
    <mergeCell ref="PSI3:PSJ3"/>
    <mergeCell ref="PSK3:PSL3"/>
    <mergeCell ref="PSM3:PSN3"/>
    <mergeCell ref="PRQ3:PRR3"/>
    <mergeCell ref="PRS3:PRT3"/>
    <mergeCell ref="PRU3:PRV3"/>
    <mergeCell ref="PRW3:PRX3"/>
    <mergeCell ref="PRY3:PRZ3"/>
    <mergeCell ref="PSA3:PSB3"/>
    <mergeCell ref="PRE3:PRF3"/>
    <mergeCell ref="PRG3:PRH3"/>
    <mergeCell ref="PRI3:PRJ3"/>
    <mergeCell ref="PRK3:PRL3"/>
    <mergeCell ref="PRM3:PRN3"/>
    <mergeCell ref="PRO3:PRP3"/>
    <mergeCell ref="PQS3:PQT3"/>
    <mergeCell ref="PQU3:PQV3"/>
    <mergeCell ref="PQW3:PQX3"/>
    <mergeCell ref="PQY3:PQZ3"/>
    <mergeCell ref="PRA3:PRB3"/>
    <mergeCell ref="PRC3:PRD3"/>
    <mergeCell ref="PQG3:PQH3"/>
    <mergeCell ref="PQI3:PQJ3"/>
    <mergeCell ref="PQK3:PQL3"/>
    <mergeCell ref="PQM3:PQN3"/>
    <mergeCell ref="PQO3:PQP3"/>
    <mergeCell ref="PQQ3:PQR3"/>
    <mergeCell ref="PPU3:PPV3"/>
    <mergeCell ref="PPW3:PPX3"/>
    <mergeCell ref="PPY3:PPZ3"/>
    <mergeCell ref="PQA3:PQB3"/>
    <mergeCell ref="PQC3:PQD3"/>
    <mergeCell ref="PQE3:PQF3"/>
    <mergeCell ref="PPI3:PPJ3"/>
    <mergeCell ref="PPK3:PPL3"/>
    <mergeCell ref="PPM3:PPN3"/>
    <mergeCell ref="PPO3:PPP3"/>
    <mergeCell ref="PPQ3:PPR3"/>
    <mergeCell ref="PPS3:PPT3"/>
    <mergeCell ref="POW3:POX3"/>
    <mergeCell ref="POY3:POZ3"/>
    <mergeCell ref="PPA3:PPB3"/>
    <mergeCell ref="PPC3:PPD3"/>
    <mergeCell ref="PPE3:PPF3"/>
    <mergeCell ref="PPG3:PPH3"/>
    <mergeCell ref="POK3:POL3"/>
    <mergeCell ref="POM3:PON3"/>
    <mergeCell ref="POO3:POP3"/>
    <mergeCell ref="POQ3:POR3"/>
    <mergeCell ref="POS3:POT3"/>
    <mergeCell ref="POU3:POV3"/>
    <mergeCell ref="PNY3:PNZ3"/>
    <mergeCell ref="POA3:POB3"/>
    <mergeCell ref="POC3:POD3"/>
    <mergeCell ref="POE3:POF3"/>
    <mergeCell ref="POG3:POH3"/>
    <mergeCell ref="POI3:POJ3"/>
    <mergeCell ref="PNM3:PNN3"/>
    <mergeCell ref="PNO3:PNP3"/>
    <mergeCell ref="PNQ3:PNR3"/>
    <mergeCell ref="PNS3:PNT3"/>
    <mergeCell ref="PNU3:PNV3"/>
    <mergeCell ref="PNW3:PNX3"/>
    <mergeCell ref="PNA3:PNB3"/>
    <mergeCell ref="PNC3:PND3"/>
    <mergeCell ref="PNE3:PNF3"/>
    <mergeCell ref="PNG3:PNH3"/>
    <mergeCell ref="PNI3:PNJ3"/>
    <mergeCell ref="PNK3:PNL3"/>
    <mergeCell ref="PMO3:PMP3"/>
    <mergeCell ref="PMQ3:PMR3"/>
    <mergeCell ref="PMS3:PMT3"/>
    <mergeCell ref="PMU3:PMV3"/>
    <mergeCell ref="PMW3:PMX3"/>
    <mergeCell ref="PMY3:PMZ3"/>
    <mergeCell ref="PMC3:PMD3"/>
    <mergeCell ref="PME3:PMF3"/>
    <mergeCell ref="PMG3:PMH3"/>
    <mergeCell ref="PMI3:PMJ3"/>
    <mergeCell ref="PMK3:PML3"/>
    <mergeCell ref="PMM3:PMN3"/>
    <mergeCell ref="PLQ3:PLR3"/>
    <mergeCell ref="PLS3:PLT3"/>
    <mergeCell ref="PLU3:PLV3"/>
    <mergeCell ref="PLW3:PLX3"/>
    <mergeCell ref="PLY3:PLZ3"/>
    <mergeCell ref="PMA3:PMB3"/>
    <mergeCell ref="PLE3:PLF3"/>
    <mergeCell ref="PLG3:PLH3"/>
    <mergeCell ref="PLI3:PLJ3"/>
    <mergeCell ref="PLK3:PLL3"/>
    <mergeCell ref="PLM3:PLN3"/>
    <mergeCell ref="PLO3:PLP3"/>
    <mergeCell ref="PKS3:PKT3"/>
    <mergeCell ref="PKU3:PKV3"/>
    <mergeCell ref="PKW3:PKX3"/>
    <mergeCell ref="PKY3:PKZ3"/>
    <mergeCell ref="PLA3:PLB3"/>
    <mergeCell ref="PLC3:PLD3"/>
    <mergeCell ref="PKG3:PKH3"/>
    <mergeCell ref="PKI3:PKJ3"/>
    <mergeCell ref="PKK3:PKL3"/>
    <mergeCell ref="PKM3:PKN3"/>
    <mergeCell ref="PKO3:PKP3"/>
    <mergeCell ref="PKQ3:PKR3"/>
    <mergeCell ref="PJU3:PJV3"/>
    <mergeCell ref="PJW3:PJX3"/>
    <mergeCell ref="PJY3:PJZ3"/>
    <mergeCell ref="PKA3:PKB3"/>
    <mergeCell ref="PKC3:PKD3"/>
    <mergeCell ref="PKE3:PKF3"/>
    <mergeCell ref="PJI3:PJJ3"/>
    <mergeCell ref="PJK3:PJL3"/>
    <mergeCell ref="PJM3:PJN3"/>
    <mergeCell ref="PJO3:PJP3"/>
    <mergeCell ref="PJQ3:PJR3"/>
    <mergeCell ref="PJS3:PJT3"/>
    <mergeCell ref="PIW3:PIX3"/>
    <mergeCell ref="PIY3:PIZ3"/>
    <mergeCell ref="PJA3:PJB3"/>
    <mergeCell ref="PJC3:PJD3"/>
    <mergeCell ref="PJE3:PJF3"/>
    <mergeCell ref="PJG3:PJH3"/>
    <mergeCell ref="PIK3:PIL3"/>
    <mergeCell ref="PIM3:PIN3"/>
    <mergeCell ref="PIO3:PIP3"/>
    <mergeCell ref="PIQ3:PIR3"/>
    <mergeCell ref="PIS3:PIT3"/>
    <mergeCell ref="PIU3:PIV3"/>
    <mergeCell ref="PHY3:PHZ3"/>
    <mergeCell ref="PIA3:PIB3"/>
    <mergeCell ref="PIC3:PID3"/>
    <mergeCell ref="PIE3:PIF3"/>
    <mergeCell ref="PIG3:PIH3"/>
    <mergeCell ref="PII3:PIJ3"/>
    <mergeCell ref="PHM3:PHN3"/>
    <mergeCell ref="PHO3:PHP3"/>
    <mergeCell ref="PHQ3:PHR3"/>
    <mergeCell ref="PHS3:PHT3"/>
    <mergeCell ref="PHU3:PHV3"/>
    <mergeCell ref="PHW3:PHX3"/>
    <mergeCell ref="PHA3:PHB3"/>
    <mergeCell ref="PHC3:PHD3"/>
    <mergeCell ref="PHE3:PHF3"/>
    <mergeCell ref="PHG3:PHH3"/>
    <mergeCell ref="PHI3:PHJ3"/>
    <mergeCell ref="PHK3:PHL3"/>
    <mergeCell ref="PGO3:PGP3"/>
    <mergeCell ref="PGQ3:PGR3"/>
    <mergeCell ref="PGS3:PGT3"/>
    <mergeCell ref="PGU3:PGV3"/>
    <mergeCell ref="PGW3:PGX3"/>
    <mergeCell ref="PGY3:PGZ3"/>
    <mergeCell ref="PGC3:PGD3"/>
    <mergeCell ref="PGE3:PGF3"/>
    <mergeCell ref="PGG3:PGH3"/>
    <mergeCell ref="PGI3:PGJ3"/>
    <mergeCell ref="PGK3:PGL3"/>
    <mergeCell ref="PGM3:PGN3"/>
    <mergeCell ref="PFQ3:PFR3"/>
    <mergeCell ref="PFS3:PFT3"/>
    <mergeCell ref="PFU3:PFV3"/>
    <mergeCell ref="PFW3:PFX3"/>
    <mergeCell ref="PFY3:PFZ3"/>
    <mergeCell ref="PGA3:PGB3"/>
    <mergeCell ref="PFE3:PFF3"/>
    <mergeCell ref="PFG3:PFH3"/>
    <mergeCell ref="PFI3:PFJ3"/>
    <mergeCell ref="PFK3:PFL3"/>
    <mergeCell ref="PFM3:PFN3"/>
    <mergeCell ref="PFO3:PFP3"/>
    <mergeCell ref="PES3:PET3"/>
    <mergeCell ref="PEU3:PEV3"/>
    <mergeCell ref="PEW3:PEX3"/>
    <mergeCell ref="PEY3:PEZ3"/>
    <mergeCell ref="PFA3:PFB3"/>
    <mergeCell ref="PFC3:PFD3"/>
    <mergeCell ref="PEG3:PEH3"/>
    <mergeCell ref="PEI3:PEJ3"/>
    <mergeCell ref="PEK3:PEL3"/>
    <mergeCell ref="PEM3:PEN3"/>
    <mergeCell ref="PEO3:PEP3"/>
    <mergeCell ref="PEQ3:PER3"/>
    <mergeCell ref="PDU3:PDV3"/>
    <mergeCell ref="PDW3:PDX3"/>
    <mergeCell ref="PDY3:PDZ3"/>
    <mergeCell ref="PEA3:PEB3"/>
    <mergeCell ref="PEC3:PED3"/>
    <mergeCell ref="PEE3:PEF3"/>
    <mergeCell ref="PDI3:PDJ3"/>
    <mergeCell ref="PDK3:PDL3"/>
    <mergeCell ref="PDM3:PDN3"/>
    <mergeCell ref="PDO3:PDP3"/>
    <mergeCell ref="PDQ3:PDR3"/>
    <mergeCell ref="PDS3:PDT3"/>
    <mergeCell ref="PCW3:PCX3"/>
    <mergeCell ref="PCY3:PCZ3"/>
    <mergeCell ref="PDA3:PDB3"/>
    <mergeCell ref="PDC3:PDD3"/>
    <mergeCell ref="PDE3:PDF3"/>
    <mergeCell ref="PDG3:PDH3"/>
    <mergeCell ref="PCK3:PCL3"/>
    <mergeCell ref="PCM3:PCN3"/>
    <mergeCell ref="PCO3:PCP3"/>
    <mergeCell ref="PCQ3:PCR3"/>
    <mergeCell ref="PCS3:PCT3"/>
    <mergeCell ref="PCU3:PCV3"/>
    <mergeCell ref="PBY3:PBZ3"/>
    <mergeCell ref="PCA3:PCB3"/>
    <mergeCell ref="PCC3:PCD3"/>
    <mergeCell ref="PCE3:PCF3"/>
    <mergeCell ref="PCG3:PCH3"/>
    <mergeCell ref="PCI3:PCJ3"/>
    <mergeCell ref="PBM3:PBN3"/>
    <mergeCell ref="PBO3:PBP3"/>
    <mergeCell ref="PBQ3:PBR3"/>
    <mergeCell ref="PBS3:PBT3"/>
    <mergeCell ref="PBU3:PBV3"/>
    <mergeCell ref="PBW3:PBX3"/>
    <mergeCell ref="PBA3:PBB3"/>
    <mergeCell ref="PBC3:PBD3"/>
    <mergeCell ref="PBE3:PBF3"/>
    <mergeCell ref="PBG3:PBH3"/>
    <mergeCell ref="PBI3:PBJ3"/>
    <mergeCell ref="PBK3:PBL3"/>
    <mergeCell ref="PAO3:PAP3"/>
    <mergeCell ref="PAQ3:PAR3"/>
    <mergeCell ref="PAS3:PAT3"/>
    <mergeCell ref="PAU3:PAV3"/>
    <mergeCell ref="PAW3:PAX3"/>
    <mergeCell ref="PAY3:PAZ3"/>
    <mergeCell ref="PAC3:PAD3"/>
    <mergeCell ref="PAE3:PAF3"/>
    <mergeCell ref="PAG3:PAH3"/>
    <mergeCell ref="PAI3:PAJ3"/>
    <mergeCell ref="PAK3:PAL3"/>
    <mergeCell ref="PAM3:PAN3"/>
    <mergeCell ref="OZQ3:OZR3"/>
    <mergeCell ref="OZS3:OZT3"/>
    <mergeCell ref="OZU3:OZV3"/>
    <mergeCell ref="OZW3:OZX3"/>
    <mergeCell ref="OZY3:OZZ3"/>
    <mergeCell ref="PAA3:PAB3"/>
    <mergeCell ref="OZE3:OZF3"/>
    <mergeCell ref="OZG3:OZH3"/>
    <mergeCell ref="OZI3:OZJ3"/>
    <mergeCell ref="OZK3:OZL3"/>
    <mergeCell ref="OZM3:OZN3"/>
    <mergeCell ref="OZO3:OZP3"/>
    <mergeCell ref="OYS3:OYT3"/>
    <mergeCell ref="OYU3:OYV3"/>
    <mergeCell ref="OYW3:OYX3"/>
    <mergeCell ref="OYY3:OYZ3"/>
    <mergeCell ref="OZA3:OZB3"/>
    <mergeCell ref="OZC3:OZD3"/>
    <mergeCell ref="OYG3:OYH3"/>
    <mergeCell ref="OYI3:OYJ3"/>
    <mergeCell ref="OYK3:OYL3"/>
    <mergeCell ref="OYM3:OYN3"/>
    <mergeCell ref="OYO3:OYP3"/>
    <mergeCell ref="OYQ3:OYR3"/>
    <mergeCell ref="OXU3:OXV3"/>
    <mergeCell ref="OXW3:OXX3"/>
    <mergeCell ref="OXY3:OXZ3"/>
    <mergeCell ref="OYA3:OYB3"/>
    <mergeCell ref="OYC3:OYD3"/>
    <mergeCell ref="OYE3:OYF3"/>
    <mergeCell ref="OXI3:OXJ3"/>
    <mergeCell ref="OXK3:OXL3"/>
    <mergeCell ref="OXM3:OXN3"/>
    <mergeCell ref="OXO3:OXP3"/>
    <mergeCell ref="OXQ3:OXR3"/>
    <mergeCell ref="OXS3:OXT3"/>
    <mergeCell ref="OWW3:OWX3"/>
    <mergeCell ref="OWY3:OWZ3"/>
    <mergeCell ref="OXA3:OXB3"/>
    <mergeCell ref="OXC3:OXD3"/>
    <mergeCell ref="OXE3:OXF3"/>
    <mergeCell ref="OXG3:OXH3"/>
    <mergeCell ref="OWK3:OWL3"/>
    <mergeCell ref="OWM3:OWN3"/>
    <mergeCell ref="OWO3:OWP3"/>
    <mergeCell ref="OWQ3:OWR3"/>
    <mergeCell ref="OWS3:OWT3"/>
    <mergeCell ref="OWU3:OWV3"/>
    <mergeCell ref="OVY3:OVZ3"/>
    <mergeCell ref="OWA3:OWB3"/>
    <mergeCell ref="OWC3:OWD3"/>
    <mergeCell ref="OWE3:OWF3"/>
    <mergeCell ref="OWG3:OWH3"/>
    <mergeCell ref="OWI3:OWJ3"/>
    <mergeCell ref="OVM3:OVN3"/>
    <mergeCell ref="OVO3:OVP3"/>
    <mergeCell ref="OVQ3:OVR3"/>
    <mergeCell ref="OVS3:OVT3"/>
    <mergeCell ref="OVU3:OVV3"/>
    <mergeCell ref="OVW3:OVX3"/>
    <mergeCell ref="OVA3:OVB3"/>
    <mergeCell ref="OVC3:OVD3"/>
    <mergeCell ref="OVE3:OVF3"/>
    <mergeCell ref="OVG3:OVH3"/>
    <mergeCell ref="OVI3:OVJ3"/>
    <mergeCell ref="OVK3:OVL3"/>
    <mergeCell ref="OUO3:OUP3"/>
    <mergeCell ref="OUQ3:OUR3"/>
    <mergeCell ref="OUS3:OUT3"/>
    <mergeCell ref="OUU3:OUV3"/>
    <mergeCell ref="OUW3:OUX3"/>
    <mergeCell ref="OUY3:OUZ3"/>
    <mergeCell ref="OUC3:OUD3"/>
    <mergeCell ref="OUE3:OUF3"/>
    <mergeCell ref="OUG3:OUH3"/>
    <mergeCell ref="OUI3:OUJ3"/>
    <mergeCell ref="OUK3:OUL3"/>
    <mergeCell ref="OUM3:OUN3"/>
    <mergeCell ref="OTQ3:OTR3"/>
    <mergeCell ref="OTS3:OTT3"/>
    <mergeCell ref="OTU3:OTV3"/>
    <mergeCell ref="OTW3:OTX3"/>
    <mergeCell ref="OTY3:OTZ3"/>
    <mergeCell ref="OUA3:OUB3"/>
    <mergeCell ref="OTE3:OTF3"/>
    <mergeCell ref="OTG3:OTH3"/>
    <mergeCell ref="OTI3:OTJ3"/>
    <mergeCell ref="OTK3:OTL3"/>
    <mergeCell ref="OTM3:OTN3"/>
    <mergeCell ref="OTO3:OTP3"/>
    <mergeCell ref="OSS3:OST3"/>
    <mergeCell ref="OSU3:OSV3"/>
    <mergeCell ref="OSW3:OSX3"/>
    <mergeCell ref="OSY3:OSZ3"/>
    <mergeCell ref="OTA3:OTB3"/>
    <mergeCell ref="OTC3:OTD3"/>
    <mergeCell ref="OSG3:OSH3"/>
    <mergeCell ref="OSI3:OSJ3"/>
    <mergeCell ref="OSK3:OSL3"/>
    <mergeCell ref="OSM3:OSN3"/>
    <mergeCell ref="OSO3:OSP3"/>
    <mergeCell ref="OSQ3:OSR3"/>
    <mergeCell ref="ORU3:ORV3"/>
    <mergeCell ref="ORW3:ORX3"/>
    <mergeCell ref="ORY3:ORZ3"/>
    <mergeCell ref="OSA3:OSB3"/>
    <mergeCell ref="OSC3:OSD3"/>
    <mergeCell ref="OSE3:OSF3"/>
    <mergeCell ref="ORI3:ORJ3"/>
    <mergeCell ref="ORK3:ORL3"/>
    <mergeCell ref="ORM3:ORN3"/>
    <mergeCell ref="ORO3:ORP3"/>
    <mergeCell ref="ORQ3:ORR3"/>
    <mergeCell ref="ORS3:ORT3"/>
    <mergeCell ref="OQW3:OQX3"/>
    <mergeCell ref="OQY3:OQZ3"/>
    <mergeCell ref="ORA3:ORB3"/>
    <mergeCell ref="ORC3:ORD3"/>
    <mergeCell ref="ORE3:ORF3"/>
    <mergeCell ref="ORG3:ORH3"/>
    <mergeCell ref="OQK3:OQL3"/>
    <mergeCell ref="OQM3:OQN3"/>
    <mergeCell ref="OQO3:OQP3"/>
    <mergeCell ref="OQQ3:OQR3"/>
    <mergeCell ref="OQS3:OQT3"/>
    <mergeCell ref="OQU3:OQV3"/>
    <mergeCell ref="OPY3:OPZ3"/>
    <mergeCell ref="OQA3:OQB3"/>
    <mergeCell ref="OQC3:OQD3"/>
    <mergeCell ref="OQE3:OQF3"/>
    <mergeCell ref="OQG3:OQH3"/>
    <mergeCell ref="OQI3:OQJ3"/>
    <mergeCell ref="OPM3:OPN3"/>
    <mergeCell ref="OPO3:OPP3"/>
    <mergeCell ref="OPQ3:OPR3"/>
    <mergeCell ref="OPS3:OPT3"/>
    <mergeCell ref="OPU3:OPV3"/>
    <mergeCell ref="OPW3:OPX3"/>
    <mergeCell ref="OPA3:OPB3"/>
    <mergeCell ref="OPC3:OPD3"/>
    <mergeCell ref="OPE3:OPF3"/>
    <mergeCell ref="OPG3:OPH3"/>
    <mergeCell ref="OPI3:OPJ3"/>
    <mergeCell ref="OPK3:OPL3"/>
    <mergeCell ref="OOO3:OOP3"/>
    <mergeCell ref="OOQ3:OOR3"/>
    <mergeCell ref="OOS3:OOT3"/>
    <mergeCell ref="OOU3:OOV3"/>
    <mergeCell ref="OOW3:OOX3"/>
    <mergeCell ref="OOY3:OOZ3"/>
    <mergeCell ref="OOC3:OOD3"/>
    <mergeCell ref="OOE3:OOF3"/>
    <mergeCell ref="OOG3:OOH3"/>
    <mergeCell ref="OOI3:OOJ3"/>
    <mergeCell ref="OOK3:OOL3"/>
    <mergeCell ref="OOM3:OON3"/>
    <mergeCell ref="ONQ3:ONR3"/>
    <mergeCell ref="ONS3:ONT3"/>
    <mergeCell ref="ONU3:ONV3"/>
    <mergeCell ref="ONW3:ONX3"/>
    <mergeCell ref="ONY3:ONZ3"/>
    <mergeCell ref="OOA3:OOB3"/>
    <mergeCell ref="ONE3:ONF3"/>
    <mergeCell ref="ONG3:ONH3"/>
    <mergeCell ref="ONI3:ONJ3"/>
    <mergeCell ref="ONK3:ONL3"/>
    <mergeCell ref="ONM3:ONN3"/>
    <mergeCell ref="ONO3:ONP3"/>
    <mergeCell ref="OMS3:OMT3"/>
    <mergeCell ref="OMU3:OMV3"/>
    <mergeCell ref="OMW3:OMX3"/>
    <mergeCell ref="OMY3:OMZ3"/>
    <mergeCell ref="ONA3:ONB3"/>
    <mergeCell ref="ONC3:OND3"/>
    <mergeCell ref="OMG3:OMH3"/>
    <mergeCell ref="OMI3:OMJ3"/>
    <mergeCell ref="OMK3:OML3"/>
    <mergeCell ref="OMM3:OMN3"/>
    <mergeCell ref="OMO3:OMP3"/>
    <mergeCell ref="OMQ3:OMR3"/>
    <mergeCell ref="OLU3:OLV3"/>
    <mergeCell ref="OLW3:OLX3"/>
    <mergeCell ref="OLY3:OLZ3"/>
    <mergeCell ref="OMA3:OMB3"/>
    <mergeCell ref="OMC3:OMD3"/>
    <mergeCell ref="OME3:OMF3"/>
    <mergeCell ref="OLI3:OLJ3"/>
    <mergeCell ref="OLK3:OLL3"/>
    <mergeCell ref="OLM3:OLN3"/>
    <mergeCell ref="OLO3:OLP3"/>
    <mergeCell ref="OLQ3:OLR3"/>
    <mergeCell ref="OLS3:OLT3"/>
    <mergeCell ref="OKW3:OKX3"/>
    <mergeCell ref="OKY3:OKZ3"/>
    <mergeCell ref="OLA3:OLB3"/>
    <mergeCell ref="OLC3:OLD3"/>
    <mergeCell ref="OLE3:OLF3"/>
    <mergeCell ref="OLG3:OLH3"/>
    <mergeCell ref="OKK3:OKL3"/>
    <mergeCell ref="OKM3:OKN3"/>
    <mergeCell ref="OKO3:OKP3"/>
    <mergeCell ref="OKQ3:OKR3"/>
    <mergeCell ref="OKS3:OKT3"/>
    <mergeCell ref="OKU3:OKV3"/>
    <mergeCell ref="OJY3:OJZ3"/>
    <mergeCell ref="OKA3:OKB3"/>
    <mergeCell ref="OKC3:OKD3"/>
    <mergeCell ref="OKE3:OKF3"/>
    <mergeCell ref="OKG3:OKH3"/>
    <mergeCell ref="OKI3:OKJ3"/>
    <mergeCell ref="OJM3:OJN3"/>
    <mergeCell ref="OJO3:OJP3"/>
    <mergeCell ref="OJQ3:OJR3"/>
    <mergeCell ref="OJS3:OJT3"/>
    <mergeCell ref="OJU3:OJV3"/>
    <mergeCell ref="OJW3:OJX3"/>
    <mergeCell ref="OJA3:OJB3"/>
    <mergeCell ref="OJC3:OJD3"/>
    <mergeCell ref="OJE3:OJF3"/>
    <mergeCell ref="OJG3:OJH3"/>
    <mergeCell ref="OJI3:OJJ3"/>
    <mergeCell ref="OJK3:OJL3"/>
    <mergeCell ref="OIO3:OIP3"/>
    <mergeCell ref="OIQ3:OIR3"/>
    <mergeCell ref="OIS3:OIT3"/>
    <mergeCell ref="OIU3:OIV3"/>
    <mergeCell ref="OIW3:OIX3"/>
    <mergeCell ref="OIY3:OIZ3"/>
    <mergeCell ref="OIC3:OID3"/>
    <mergeCell ref="OIE3:OIF3"/>
    <mergeCell ref="OIG3:OIH3"/>
    <mergeCell ref="OII3:OIJ3"/>
    <mergeCell ref="OIK3:OIL3"/>
    <mergeCell ref="OIM3:OIN3"/>
    <mergeCell ref="OHQ3:OHR3"/>
    <mergeCell ref="OHS3:OHT3"/>
    <mergeCell ref="OHU3:OHV3"/>
    <mergeCell ref="OHW3:OHX3"/>
    <mergeCell ref="OHY3:OHZ3"/>
    <mergeCell ref="OIA3:OIB3"/>
    <mergeCell ref="OHE3:OHF3"/>
    <mergeCell ref="OHG3:OHH3"/>
    <mergeCell ref="OHI3:OHJ3"/>
    <mergeCell ref="OHK3:OHL3"/>
    <mergeCell ref="OHM3:OHN3"/>
    <mergeCell ref="OHO3:OHP3"/>
    <mergeCell ref="OGS3:OGT3"/>
    <mergeCell ref="OGU3:OGV3"/>
    <mergeCell ref="OGW3:OGX3"/>
    <mergeCell ref="OGY3:OGZ3"/>
    <mergeCell ref="OHA3:OHB3"/>
    <mergeCell ref="OHC3:OHD3"/>
    <mergeCell ref="OGG3:OGH3"/>
    <mergeCell ref="OGI3:OGJ3"/>
    <mergeCell ref="OGK3:OGL3"/>
    <mergeCell ref="OGM3:OGN3"/>
    <mergeCell ref="OGO3:OGP3"/>
    <mergeCell ref="OGQ3:OGR3"/>
    <mergeCell ref="OFU3:OFV3"/>
    <mergeCell ref="OFW3:OFX3"/>
    <mergeCell ref="OFY3:OFZ3"/>
    <mergeCell ref="OGA3:OGB3"/>
    <mergeCell ref="OGC3:OGD3"/>
    <mergeCell ref="OGE3:OGF3"/>
    <mergeCell ref="OFI3:OFJ3"/>
    <mergeCell ref="OFK3:OFL3"/>
    <mergeCell ref="OFM3:OFN3"/>
    <mergeCell ref="OFO3:OFP3"/>
    <mergeCell ref="OFQ3:OFR3"/>
    <mergeCell ref="OFS3:OFT3"/>
    <mergeCell ref="OEW3:OEX3"/>
    <mergeCell ref="OEY3:OEZ3"/>
    <mergeCell ref="OFA3:OFB3"/>
    <mergeCell ref="OFC3:OFD3"/>
    <mergeCell ref="OFE3:OFF3"/>
    <mergeCell ref="OFG3:OFH3"/>
    <mergeCell ref="OEK3:OEL3"/>
    <mergeCell ref="OEM3:OEN3"/>
    <mergeCell ref="OEO3:OEP3"/>
    <mergeCell ref="OEQ3:OER3"/>
    <mergeCell ref="OES3:OET3"/>
    <mergeCell ref="OEU3:OEV3"/>
    <mergeCell ref="ODY3:ODZ3"/>
    <mergeCell ref="OEA3:OEB3"/>
    <mergeCell ref="OEC3:OED3"/>
    <mergeCell ref="OEE3:OEF3"/>
    <mergeCell ref="OEG3:OEH3"/>
    <mergeCell ref="OEI3:OEJ3"/>
    <mergeCell ref="ODM3:ODN3"/>
    <mergeCell ref="ODO3:ODP3"/>
    <mergeCell ref="ODQ3:ODR3"/>
    <mergeCell ref="ODS3:ODT3"/>
    <mergeCell ref="ODU3:ODV3"/>
    <mergeCell ref="ODW3:ODX3"/>
    <mergeCell ref="ODA3:ODB3"/>
    <mergeCell ref="ODC3:ODD3"/>
    <mergeCell ref="ODE3:ODF3"/>
    <mergeCell ref="ODG3:ODH3"/>
    <mergeCell ref="ODI3:ODJ3"/>
    <mergeCell ref="ODK3:ODL3"/>
    <mergeCell ref="OCO3:OCP3"/>
    <mergeCell ref="OCQ3:OCR3"/>
    <mergeCell ref="OCS3:OCT3"/>
    <mergeCell ref="OCU3:OCV3"/>
    <mergeCell ref="OCW3:OCX3"/>
    <mergeCell ref="OCY3:OCZ3"/>
    <mergeCell ref="OCC3:OCD3"/>
    <mergeCell ref="OCE3:OCF3"/>
    <mergeCell ref="OCG3:OCH3"/>
    <mergeCell ref="OCI3:OCJ3"/>
    <mergeCell ref="OCK3:OCL3"/>
    <mergeCell ref="OCM3:OCN3"/>
    <mergeCell ref="OBQ3:OBR3"/>
    <mergeCell ref="OBS3:OBT3"/>
    <mergeCell ref="OBU3:OBV3"/>
    <mergeCell ref="OBW3:OBX3"/>
    <mergeCell ref="OBY3:OBZ3"/>
    <mergeCell ref="OCA3:OCB3"/>
    <mergeCell ref="OBE3:OBF3"/>
    <mergeCell ref="OBG3:OBH3"/>
    <mergeCell ref="OBI3:OBJ3"/>
    <mergeCell ref="OBK3:OBL3"/>
    <mergeCell ref="OBM3:OBN3"/>
    <mergeCell ref="OBO3:OBP3"/>
    <mergeCell ref="OAS3:OAT3"/>
    <mergeCell ref="OAU3:OAV3"/>
    <mergeCell ref="OAW3:OAX3"/>
    <mergeCell ref="OAY3:OAZ3"/>
    <mergeCell ref="OBA3:OBB3"/>
    <mergeCell ref="OBC3:OBD3"/>
    <mergeCell ref="OAG3:OAH3"/>
    <mergeCell ref="OAI3:OAJ3"/>
    <mergeCell ref="OAK3:OAL3"/>
    <mergeCell ref="OAM3:OAN3"/>
    <mergeCell ref="OAO3:OAP3"/>
    <mergeCell ref="OAQ3:OAR3"/>
    <mergeCell ref="NZU3:NZV3"/>
    <mergeCell ref="NZW3:NZX3"/>
    <mergeCell ref="NZY3:NZZ3"/>
    <mergeCell ref="OAA3:OAB3"/>
    <mergeCell ref="OAC3:OAD3"/>
    <mergeCell ref="OAE3:OAF3"/>
    <mergeCell ref="NZI3:NZJ3"/>
    <mergeCell ref="NZK3:NZL3"/>
    <mergeCell ref="NZM3:NZN3"/>
    <mergeCell ref="NZO3:NZP3"/>
    <mergeCell ref="NZQ3:NZR3"/>
    <mergeCell ref="NZS3:NZT3"/>
    <mergeCell ref="NYW3:NYX3"/>
    <mergeCell ref="NYY3:NYZ3"/>
    <mergeCell ref="NZA3:NZB3"/>
    <mergeCell ref="NZC3:NZD3"/>
    <mergeCell ref="NZE3:NZF3"/>
    <mergeCell ref="NZG3:NZH3"/>
    <mergeCell ref="NYK3:NYL3"/>
    <mergeCell ref="NYM3:NYN3"/>
    <mergeCell ref="NYO3:NYP3"/>
    <mergeCell ref="NYQ3:NYR3"/>
    <mergeCell ref="NYS3:NYT3"/>
    <mergeCell ref="NYU3:NYV3"/>
    <mergeCell ref="NXY3:NXZ3"/>
    <mergeCell ref="NYA3:NYB3"/>
    <mergeCell ref="NYC3:NYD3"/>
    <mergeCell ref="NYE3:NYF3"/>
    <mergeCell ref="NYG3:NYH3"/>
    <mergeCell ref="NYI3:NYJ3"/>
    <mergeCell ref="NXM3:NXN3"/>
    <mergeCell ref="NXO3:NXP3"/>
    <mergeCell ref="NXQ3:NXR3"/>
    <mergeCell ref="NXS3:NXT3"/>
    <mergeCell ref="NXU3:NXV3"/>
    <mergeCell ref="NXW3:NXX3"/>
    <mergeCell ref="NXA3:NXB3"/>
    <mergeCell ref="NXC3:NXD3"/>
    <mergeCell ref="NXE3:NXF3"/>
    <mergeCell ref="NXG3:NXH3"/>
    <mergeCell ref="NXI3:NXJ3"/>
    <mergeCell ref="NXK3:NXL3"/>
    <mergeCell ref="NWO3:NWP3"/>
    <mergeCell ref="NWQ3:NWR3"/>
    <mergeCell ref="NWS3:NWT3"/>
    <mergeCell ref="NWU3:NWV3"/>
    <mergeCell ref="NWW3:NWX3"/>
    <mergeCell ref="NWY3:NWZ3"/>
    <mergeCell ref="NWC3:NWD3"/>
    <mergeCell ref="NWE3:NWF3"/>
    <mergeCell ref="NWG3:NWH3"/>
    <mergeCell ref="NWI3:NWJ3"/>
    <mergeCell ref="NWK3:NWL3"/>
    <mergeCell ref="NWM3:NWN3"/>
    <mergeCell ref="NVQ3:NVR3"/>
    <mergeCell ref="NVS3:NVT3"/>
    <mergeCell ref="NVU3:NVV3"/>
    <mergeCell ref="NVW3:NVX3"/>
    <mergeCell ref="NVY3:NVZ3"/>
    <mergeCell ref="NWA3:NWB3"/>
    <mergeCell ref="NVE3:NVF3"/>
    <mergeCell ref="NVG3:NVH3"/>
    <mergeCell ref="NVI3:NVJ3"/>
    <mergeCell ref="NVK3:NVL3"/>
    <mergeCell ref="NVM3:NVN3"/>
    <mergeCell ref="NVO3:NVP3"/>
    <mergeCell ref="NUS3:NUT3"/>
    <mergeCell ref="NUU3:NUV3"/>
    <mergeCell ref="NUW3:NUX3"/>
    <mergeCell ref="NUY3:NUZ3"/>
    <mergeCell ref="NVA3:NVB3"/>
    <mergeCell ref="NVC3:NVD3"/>
    <mergeCell ref="NUG3:NUH3"/>
    <mergeCell ref="NUI3:NUJ3"/>
    <mergeCell ref="NUK3:NUL3"/>
    <mergeCell ref="NUM3:NUN3"/>
    <mergeCell ref="NUO3:NUP3"/>
    <mergeCell ref="NUQ3:NUR3"/>
    <mergeCell ref="NTU3:NTV3"/>
    <mergeCell ref="NTW3:NTX3"/>
    <mergeCell ref="NTY3:NTZ3"/>
    <mergeCell ref="NUA3:NUB3"/>
    <mergeCell ref="NUC3:NUD3"/>
    <mergeCell ref="NUE3:NUF3"/>
    <mergeCell ref="NTI3:NTJ3"/>
    <mergeCell ref="NTK3:NTL3"/>
    <mergeCell ref="NTM3:NTN3"/>
    <mergeCell ref="NTO3:NTP3"/>
    <mergeCell ref="NTQ3:NTR3"/>
    <mergeCell ref="NTS3:NTT3"/>
    <mergeCell ref="NSW3:NSX3"/>
    <mergeCell ref="NSY3:NSZ3"/>
    <mergeCell ref="NTA3:NTB3"/>
    <mergeCell ref="NTC3:NTD3"/>
    <mergeCell ref="NTE3:NTF3"/>
    <mergeCell ref="NTG3:NTH3"/>
    <mergeCell ref="NSK3:NSL3"/>
    <mergeCell ref="NSM3:NSN3"/>
    <mergeCell ref="NSO3:NSP3"/>
    <mergeCell ref="NSQ3:NSR3"/>
    <mergeCell ref="NSS3:NST3"/>
    <mergeCell ref="NSU3:NSV3"/>
    <mergeCell ref="NRY3:NRZ3"/>
    <mergeCell ref="NSA3:NSB3"/>
    <mergeCell ref="NSC3:NSD3"/>
    <mergeCell ref="NSE3:NSF3"/>
    <mergeCell ref="NSG3:NSH3"/>
    <mergeCell ref="NSI3:NSJ3"/>
    <mergeCell ref="NRM3:NRN3"/>
    <mergeCell ref="NRO3:NRP3"/>
    <mergeCell ref="NRQ3:NRR3"/>
    <mergeCell ref="NRS3:NRT3"/>
    <mergeCell ref="NRU3:NRV3"/>
    <mergeCell ref="NRW3:NRX3"/>
    <mergeCell ref="NRA3:NRB3"/>
    <mergeCell ref="NRC3:NRD3"/>
    <mergeCell ref="NRE3:NRF3"/>
    <mergeCell ref="NRG3:NRH3"/>
    <mergeCell ref="NRI3:NRJ3"/>
    <mergeCell ref="NRK3:NRL3"/>
    <mergeCell ref="NQO3:NQP3"/>
    <mergeCell ref="NQQ3:NQR3"/>
    <mergeCell ref="NQS3:NQT3"/>
    <mergeCell ref="NQU3:NQV3"/>
    <mergeCell ref="NQW3:NQX3"/>
    <mergeCell ref="NQY3:NQZ3"/>
    <mergeCell ref="NQC3:NQD3"/>
    <mergeCell ref="NQE3:NQF3"/>
    <mergeCell ref="NQG3:NQH3"/>
    <mergeCell ref="NQI3:NQJ3"/>
    <mergeCell ref="NQK3:NQL3"/>
    <mergeCell ref="NQM3:NQN3"/>
    <mergeCell ref="NPQ3:NPR3"/>
    <mergeCell ref="NPS3:NPT3"/>
    <mergeCell ref="NPU3:NPV3"/>
    <mergeCell ref="NPW3:NPX3"/>
    <mergeCell ref="NPY3:NPZ3"/>
    <mergeCell ref="NQA3:NQB3"/>
    <mergeCell ref="NPE3:NPF3"/>
    <mergeCell ref="NPG3:NPH3"/>
    <mergeCell ref="NPI3:NPJ3"/>
    <mergeCell ref="NPK3:NPL3"/>
    <mergeCell ref="NPM3:NPN3"/>
    <mergeCell ref="NPO3:NPP3"/>
    <mergeCell ref="NOS3:NOT3"/>
    <mergeCell ref="NOU3:NOV3"/>
    <mergeCell ref="NOW3:NOX3"/>
    <mergeCell ref="NOY3:NOZ3"/>
    <mergeCell ref="NPA3:NPB3"/>
    <mergeCell ref="NPC3:NPD3"/>
    <mergeCell ref="NOG3:NOH3"/>
    <mergeCell ref="NOI3:NOJ3"/>
    <mergeCell ref="NOK3:NOL3"/>
    <mergeCell ref="NOM3:NON3"/>
    <mergeCell ref="NOO3:NOP3"/>
    <mergeCell ref="NOQ3:NOR3"/>
    <mergeCell ref="NNU3:NNV3"/>
    <mergeCell ref="NNW3:NNX3"/>
    <mergeCell ref="NNY3:NNZ3"/>
    <mergeCell ref="NOA3:NOB3"/>
    <mergeCell ref="NOC3:NOD3"/>
    <mergeCell ref="NOE3:NOF3"/>
    <mergeCell ref="NNI3:NNJ3"/>
    <mergeCell ref="NNK3:NNL3"/>
    <mergeCell ref="NNM3:NNN3"/>
    <mergeCell ref="NNO3:NNP3"/>
    <mergeCell ref="NNQ3:NNR3"/>
    <mergeCell ref="NNS3:NNT3"/>
    <mergeCell ref="NMW3:NMX3"/>
    <mergeCell ref="NMY3:NMZ3"/>
    <mergeCell ref="NNA3:NNB3"/>
    <mergeCell ref="NNC3:NND3"/>
    <mergeCell ref="NNE3:NNF3"/>
    <mergeCell ref="NNG3:NNH3"/>
    <mergeCell ref="NMK3:NML3"/>
    <mergeCell ref="NMM3:NMN3"/>
    <mergeCell ref="NMO3:NMP3"/>
    <mergeCell ref="NMQ3:NMR3"/>
    <mergeCell ref="NMS3:NMT3"/>
    <mergeCell ref="NMU3:NMV3"/>
    <mergeCell ref="NLY3:NLZ3"/>
    <mergeCell ref="NMA3:NMB3"/>
    <mergeCell ref="NMC3:NMD3"/>
    <mergeCell ref="NME3:NMF3"/>
    <mergeCell ref="NMG3:NMH3"/>
    <mergeCell ref="NMI3:NMJ3"/>
    <mergeCell ref="NLM3:NLN3"/>
    <mergeCell ref="NLO3:NLP3"/>
    <mergeCell ref="NLQ3:NLR3"/>
    <mergeCell ref="NLS3:NLT3"/>
    <mergeCell ref="NLU3:NLV3"/>
    <mergeCell ref="NLW3:NLX3"/>
    <mergeCell ref="NLA3:NLB3"/>
    <mergeCell ref="NLC3:NLD3"/>
    <mergeCell ref="NLE3:NLF3"/>
    <mergeCell ref="NLG3:NLH3"/>
    <mergeCell ref="NLI3:NLJ3"/>
    <mergeCell ref="NLK3:NLL3"/>
    <mergeCell ref="NKO3:NKP3"/>
    <mergeCell ref="NKQ3:NKR3"/>
    <mergeCell ref="NKS3:NKT3"/>
    <mergeCell ref="NKU3:NKV3"/>
    <mergeCell ref="NKW3:NKX3"/>
    <mergeCell ref="NKY3:NKZ3"/>
    <mergeCell ref="NKC3:NKD3"/>
    <mergeCell ref="NKE3:NKF3"/>
    <mergeCell ref="NKG3:NKH3"/>
    <mergeCell ref="NKI3:NKJ3"/>
    <mergeCell ref="NKK3:NKL3"/>
    <mergeCell ref="NKM3:NKN3"/>
    <mergeCell ref="NJQ3:NJR3"/>
    <mergeCell ref="NJS3:NJT3"/>
    <mergeCell ref="NJU3:NJV3"/>
    <mergeCell ref="NJW3:NJX3"/>
    <mergeCell ref="NJY3:NJZ3"/>
    <mergeCell ref="NKA3:NKB3"/>
    <mergeCell ref="NJE3:NJF3"/>
    <mergeCell ref="NJG3:NJH3"/>
    <mergeCell ref="NJI3:NJJ3"/>
    <mergeCell ref="NJK3:NJL3"/>
    <mergeCell ref="NJM3:NJN3"/>
    <mergeCell ref="NJO3:NJP3"/>
    <mergeCell ref="NIS3:NIT3"/>
    <mergeCell ref="NIU3:NIV3"/>
    <mergeCell ref="NIW3:NIX3"/>
    <mergeCell ref="NIY3:NIZ3"/>
    <mergeCell ref="NJA3:NJB3"/>
    <mergeCell ref="NJC3:NJD3"/>
    <mergeCell ref="NIG3:NIH3"/>
    <mergeCell ref="NII3:NIJ3"/>
    <mergeCell ref="NIK3:NIL3"/>
    <mergeCell ref="NIM3:NIN3"/>
    <mergeCell ref="NIO3:NIP3"/>
    <mergeCell ref="NIQ3:NIR3"/>
    <mergeCell ref="NHU3:NHV3"/>
    <mergeCell ref="NHW3:NHX3"/>
    <mergeCell ref="NHY3:NHZ3"/>
    <mergeCell ref="NIA3:NIB3"/>
    <mergeCell ref="NIC3:NID3"/>
    <mergeCell ref="NIE3:NIF3"/>
    <mergeCell ref="NHI3:NHJ3"/>
    <mergeCell ref="NHK3:NHL3"/>
    <mergeCell ref="NHM3:NHN3"/>
    <mergeCell ref="NHO3:NHP3"/>
    <mergeCell ref="NHQ3:NHR3"/>
    <mergeCell ref="NHS3:NHT3"/>
    <mergeCell ref="NGW3:NGX3"/>
    <mergeCell ref="NGY3:NGZ3"/>
    <mergeCell ref="NHA3:NHB3"/>
    <mergeCell ref="NHC3:NHD3"/>
    <mergeCell ref="NHE3:NHF3"/>
    <mergeCell ref="NHG3:NHH3"/>
    <mergeCell ref="NGK3:NGL3"/>
    <mergeCell ref="NGM3:NGN3"/>
    <mergeCell ref="NGO3:NGP3"/>
    <mergeCell ref="NGQ3:NGR3"/>
    <mergeCell ref="NGS3:NGT3"/>
    <mergeCell ref="NGU3:NGV3"/>
    <mergeCell ref="NFY3:NFZ3"/>
    <mergeCell ref="NGA3:NGB3"/>
    <mergeCell ref="NGC3:NGD3"/>
    <mergeCell ref="NGE3:NGF3"/>
    <mergeCell ref="NGG3:NGH3"/>
    <mergeCell ref="NGI3:NGJ3"/>
    <mergeCell ref="NFM3:NFN3"/>
    <mergeCell ref="NFO3:NFP3"/>
    <mergeCell ref="NFQ3:NFR3"/>
    <mergeCell ref="NFS3:NFT3"/>
    <mergeCell ref="NFU3:NFV3"/>
    <mergeCell ref="NFW3:NFX3"/>
    <mergeCell ref="NFA3:NFB3"/>
    <mergeCell ref="NFC3:NFD3"/>
    <mergeCell ref="NFE3:NFF3"/>
    <mergeCell ref="NFG3:NFH3"/>
    <mergeCell ref="NFI3:NFJ3"/>
    <mergeCell ref="NFK3:NFL3"/>
    <mergeCell ref="NEO3:NEP3"/>
    <mergeCell ref="NEQ3:NER3"/>
    <mergeCell ref="NES3:NET3"/>
    <mergeCell ref="NEU3:NEV3"/>
    <mergeCell ref="NEW3:NEX3"/>
    <mergeCell ref="NEY3:NEZ3"/>
    <mergeCell ref="NEC3:NED3"/>
    <mergeCell ref="NEE3:NEF3"/>
    <mergeCell ref="NEG3:NEH3"/>
    <mergeCell ref="NEI3:NEJ3"/>
    <mergeCell ref="NEK3:NEL3"/>
    <mergeCell ref="NEM3:NEN3"/>
    <mergeCell ref="NDQ3:NDR3"/>
    <mergeCell ref="NDS3:NDT3"/>
    <mergeCell ref="NDU3:NDV3"/>
    <mergeCell ref="NDW3:NDX3"/>
    <mergeCell ref="NDY3:NDZ3"/>
    <mergeCell ref="NEA3:NEB3"/>
    <mergeCell ref="NDE3:NDF3"/>
    <mergeCell ref="NDG3:NDH3"/>
    <mergeCell ref="NDI3:NDJ3"/>
    <mergeCell ref="NDK3:NDL3"/>
    <mergeCell ref="NDM3:NDN3"/>
    <mergeCell ref="NDO3:NDP3"/>
    <mergeCell ref="NCS3:NCT3"/>
    <mergeCell ref="NCU3:NCV3"/>
    <mergeCell ref="NCW3:NCX3"/>
    <mergeCell ref="NCY3:NCZ3"/>
    <mergeCell ref="NDA3:NDB3"/>
    <mergeCell ref="NDC3:NDD3"/>
    <mergeCell ref="NCG3:NCH3"/>
    <mergeCell ref="NCI3:NCJ3"/>
    <mergeCell ref="NCK3:NCL3"/>
    <mergeCell ref="NCM3:NCN3"/>
    <mergeCell ref="NCO3:NCP3"/>
    <mergeCell ref="NCQ3:NCR3"/>
    <mergeCell ref="NBU3:NBV3"/>
    <mergeCell ref="NBW3:NBX3"/>
    <mergeCell ref="NBY3:NBZ3"/>
    <mergeCell ref="NCA3:NCB3"/>
    <mergeCell ref="NCC3:NCD3"/>
    <mergeCell ref="NCE3:NCF3"/>
    <mergeCell ref="NBI3:NBJ3"/>
    <mergeCell ref="NBK3:NBL3"/>
    <mergeCell ref="NBM3:NBN3"/>
    <mergeCell ref="NBO3:NBP3"/>
    <mergeCell ref="NBQ3:NBR3"/>
    <mergeCell ref="NBS3:NBT3"/>
    <mergeCell ref="NAW3:NAX3"/>
    <mergeCell ref="NAY3:NAZ3"/>
    <mergeCell ref="NBA3:NBB3"/>
    <mergeCell ref="NBC3:NBD3"/>
    <mergeCell ref="NBE3:NBF3"/>
    <mergeCell ref="NBG3:NBH3"/>
    <mergeCell ref="NAK3:NAL3"/>
    <mergeCell ref="NAM3:NAN3"/>
    <mergeCell ref="NAO3:NAP3"/>
    <mergeCell ref="NAQ3:NAR3"/>
    <mergeCell ref="NAS3:NAT3"/>
    <mergeCell ref="NAU3:NAV3"/>
    <mergeCell ref="MZY3:MZZ3"/>
    <mergeCell ref="NAA3:NAB3"/>
    <mergeCell ref="NAC3:NAD3"/>
    <mergeCell ref="NAE3:NAF3"/>
    <mergeCell ref="NAG3:NAH3"/>
    <mergeCell ref="NAI3:NAJ3"/>
    <mergeCell ref="MZM3:MZN3"/>
    <mergeCell ref="MZO3:MZP3"/>
    <mergeCell ref="MZQ3:MZR3"/>
    <mergeCell ref="MZS3:MZT3"/>
    <mergeCell ref="MZU3:MZV3"/>
    <mergeCell ref="MZW3:MZX3"/>
    <mergeCell ref="MZA3:MZB3"/>
    <mergeCell ref="MZC3:MZD3"/>
    <mergeCell ref="MZE3:MZF3"/>
    <mergeCell ref="MZG3:MZH3"/>
    <mergeCell ref="MZI3:MZJ3"/>
    <mergeCell ref="MZK3:MZL3"/>
    <mergeCell ref="MYO3:MYP3"/>
    <mergeCell ref="MYQ3:MYR3"/>
    <mergeCell ref="MYS3:MYT3"/>
    <mergeCell ref="MYU3:MYV3"/>
    <mergeCell ref="MYW3:MYX3"/>
    <mergeCell ref="MYY3:MYZ3"/>
    <mergeCell ref="MYC3:MYD3"/>
    <mergeCell ref="MYE3:MYF3"/>
    <mergeCell ref="MYG3:MYH3"/>
    <mergeCell ref="MYI3:MYJ3"/>
    <mergeCell ref="MYK3:MYL3"/>
    <mergeCell ref="MYM3:MYN3"/>
    <mergeCell ref="MXQ3:MXR3"/>
    <mergeCell ref="MXS3:MXT3"/>
    <mergeCell ref="MXU3:MXV3"/>
    <mergeCell ref="MXW3:MXX3"/>
    <mergeCell ref="MXY3:MXZ3"/>
    <mergeCell ref="MYA3:MYB3"/>
    <mergeCell ref="MXE3:MXF3"/>
    <mergeCell ref="MXG3:MXH3"/>
    <mergeCell ref="MXI3:MXJ3"/>
    <mergeCell ref="MXK3:MXL3"/>
    <mergeCell ref="MXM3:MXN3"/>
    <mergeCell ref="MXO3:MXP3"/>
    <mergeCell ref="MWS3:MWT3"/>
    <mergeCell ref="MWU3:MWV3"/>
    <mergeCell ref="MWW3:MWX3"/>
    <mergeCell ref="MWY3:MWZ3"/>
    <mergeCell ref="MXA3:MXB3"/>
    <mergeCell ref="MXC3:MXD3"/>
    <mergeCell ref="MWG3:MWH3"/>
    <mergeCell ref="MWI3:MWJ3"/>
    <mergeCell ref="MWK3:MWL3"/>
    <mergeCell ref="MWM3:MWN3"/>
    <mergeCell ref="MWO3:MWP3"/>
    <mergeCell ref="MWQ3:MWR3"/>
    <mergeCell ref="MVU3:MVV3"/>
    <mergeCell ref="MVW3:MVX3"/>
    <mergeCell ref="MVY3:MVZ3"/>
    <mergeCell ref="MWA3:MWB3"/>
    <mergeCell ref="MWC3:MWD3"/>
    <mergeCell ref="MWE3:MWF3"/>
    <mergeCell ref="MVI3:MVJ3"/>
    <mergeCell ref="MVK3:MVL3"/>
    <mergeCell ref="MVM3:MVN3"/>
    <mergeCell ref="MVO3:MVP3"/>
    <mergeCell ref="MVQ3:MVR3"/>
    <mergeCell ref="MVS3:MVT3"/>
    <mergeCell ref="MUW3:MUX3"/>
    <mergeCell ref="MUY3:MUZ3"/>
    <mergeCell ref="MVA3:MVB3"/>
    <mergeCell ref="MVC3:MVD3"/>
    <mergeCell ref="MVE3:MVF3"/>
    <mergeCell ref="MVG3:MVH3"/>
    <mergeCell ref="MUK3:MUL3"/>
    <mergeCell ref="MUM3:MUN3"/>
    <mergeCell ref="MUO3:MUP3"/>
    <mergeCell ref="MUQ3:MUR3"/>
    <mergeCell ref="MUS3:MUT3"/>
    <mergeCell ref="MUU3:MUV3"/>
    <mergeCell ref="MTY3:MTZ3"/>
    <mergeCell ref="MUA3:MUB3"/>
    <mergeCell ref="MUC3:MUD3"/>
    <mergeCell ref="MUE3:MUF3"/>
    <mergeCell ref="MUG3:MUH3"/>
    <mergeCell ref="MUI3:MUJ3"/>
    <mergeCell ref="MTM3:MTN3"/>
    <mergeCell ref="MTO3:MTP3"/>
    <mergeCell ref="MTQ3:MTR3"/>
    <mergeCell ref="MTS3:MTT3"/>
    <mergeCell ref="MTU3:MTV3"/>
    <mergeCell ref="MTW3:MTX3"/>
    <mergeCell ref="MTA3:MTB3"/>
    <mergeCell ref="MTC3:MTD3"/>
    <mergeCell ref="MTE3:MTF3"/>
    <mergeCell ref="MTG3:MTH3"/>
    <mergeCell ref="MTI3:MTJ3"/>
    <mergeCell ref="MTK3:MTL3"/>
    <mergeCell ref="MSO3:MSP3"/>
    <mergeCell ref="MSQ3:MSR3"/>
    <mergeCell ref="MSS3:MST3"/>
    <mergeCell ref="MSU3:MSV3"/>
    <mergeCell ref="MSW3:MSX3"/>
    <mergeCell ref="MSY3:MSZ3"/>
    <mergeCell ref="MSC3:MSD3"/>
    <mergeCell ref="MSE3:MSF3"/>
    <mergeCell ref="MSG3:MSH3"/>
    <mergeCell ref="MSI3:MSJ3"/>
    <mergeCell ref="MSK3:MSL3"/>
    <mergeCell ref="MSM3:MSN3"/>
    <mergeCell ref="MRQ3:MRR3"/>
    <mergeCell ref="MRS3:MRT3"/>
    <mergeCell ref="MRU3:MRV3"/>
    <mergeCell ref="MRW3:MRX3"/>
    <mergeCell ref="MRY3:MRZ3"/>
    <mergeCell ref="MSA3:MSB3"/>
    <mergeCell ref="MRE3:MRF3"/>
    <mergeCell ref="MRG3:MRH3"/>
    <mergeCell ref="MRI3:MRJ3"/>
    <mergeCell ref="MRK3:MRL3"/>
    <mergeCell ref="MRM3:MRN3"/>
    <mergeCell ref="MRO3:MRP3"/>
    <mergeCell ref="MQS3:MQT3"/>
    <mergeCell ref="MQU3:MQV3"/>
    <mergeCell ref="MQW3:MQX3"/>
    <mergeCell ref="MQY3:MQZ3"/>
    <mergeCell ref="MRA3:MRB3"/>
    <mergeCell ref="MRC3:MRD3"/>
    <mergeCell ref="MQG3:MQH3"/>
    <mergeCell ref="MQI3:MQJ3"/>
    <mergeCell ref="MQK3:MQL3"/>
    <mergeCell ref="MQM3:MQN3"/>
    <mergeCell ref="MQO3:MQP3"/>
    <mergeCell ref="MQQ3:MQR3"/>
    <mergeCell ref="MPU3:MPV3"/>
    <mergeCell ref="MPW3:MPX3"/>
    <mergeCell ref="MPY3:MPZ3"/>
    <mergeCell ref="MQA3:MQB3"/>
    <mergeCell ref="MQC3:MQD3"/>
    <mergeCell ref="MQE3:MQF3"/>
    <mergeCell ref="MPI3:MPJ3"/>
    <mergeCell ref="MPK3:MPL3"/>
    <mergeCell ref="MPM3:MPN3"/>
    <mergeCell ref="MPO3:MPP3"/>
    <mergeCell ref="MPQ3:MPR3"/>
    <mergeCell ref="MPS3:MPT3"/>
    <mergeCell ref="MOW3:MOX3"/>
    <mergeCell ref="MOY3:MOZ3"/>
    <mergeCell ref="MPA3:MPB3"/>
    <mergeCell ref="MPC3:MPD3"/>
    <mergeCell ref="MPE3:MPF3"/>
    <mergeCell ref="MPG3:MPH3"/>
    <mergeCell ref="MOK3:MOL3"/>
    <mergeCell ref="MOM3:MON3"/>
    <mergeCell ref="MOO3:MOP3"/>
    <mergeCell ref="MOQ3:MOR3"/>
    <mergeCell ref="MOS3:MOT3"/>
    <mergeCell ref="MOU3:MOV3"/>
    <mergeCell ref="MNY3:MNZ3"/>
    <mergeCell ref="MOA3:MOB3"/>
    <mergeCell ref="MOC3:MOD3"/>
    <mergeCell ref="MOE3:MOF3"/>
    <mergeCell ref="MOG3:MOH3"/>
    <mergeCell ref="MOI3:MOJ3"/>
    <mergeCell ref="MNM3:MNN3"/>
    <mergeCell ref="MNO3:MNP3"/>
    <mergeCell ref="MNQ3:MNR3"/>
    <mergeCell ref="MNS3:MNT3"/>
    <mergeCell ref="MNU3:MNV3"/>
    <mergeCell ref="MNW3:MNX3"/>
    <mergeCell ref="MNA3:MNB3"/>
    <mergeCell ref="MNC3:MND3"/>
    <mergeCell ref="MNE3:MNF3"/>
    <mergeCell ref="MNG3:MNH3"/>
    <mergeCell ref="MNI3:MNJ3"/>
    <mergeCell ref="MNK3:MNL3"/>
    <mergeCell ref="MMO3:MMP3"/>
    <mergeCell ref="MMQ3:MMR3"/>
    <mergeCell ref="MMS3:MMT3"/>
    <mergeCell ref="MMU3:MMV3"/>
    <mergeCell ref="MMW3:MMX3"/>
    <mergeCell ref="MMY3:MMZ3"/>
    <mergeCell ref="MMC3:MMD3"/>
    <mergeCell ref="MME3:MMF3"/>
    <mergeCell ref="MMG3:MMH3"/>
    <mergeCell ref="MMI3:MMJ3"/>
    <mergeCell ref="MMK3:MML3"/>
    <mergeCell ref="MMM3:MMN3"/>
    <mergeCell ref="MLQ3:MLR3"/>
    <mergeCell ref="MLS3:MLT3"/>
    <mergeCell ref="MLU3:MLV3"/>
    <mergeCell ref="MLW3:MLX3"/>
    <mergeCell ref="MLY3:MLZ3"/>
    <mergeCell ref="MMA3:MMB3"/>
    <mergeCell ref="MLE3:MLF3"/>
    <mergeCell ref="MLG3:MLH3"/>
    <mergeCell ref="MLI3:MLJ3"/>
    <mergeCell ref="MLK3:MLL3"/>
    <mergeCell ref="MLM3:MLN3"/>
    <mergeCell ref="MLO3:MLP3"/>
    <mergeCell ref="MKS3:MKT3"/>
    <mergeCell ref="MKU3:MKV3"/>
    <mergeCell ref="MKW3:MKX3"/>
    <mergeCell ref="MKY3:MKZ3"/>
    <mergeCell ref="MLA3:MLB3"/>
    <mergeCell ref="MLC3:MLD3"/>
    <mergeCell ref="MKG3:MKH3"/>
    <mergeCell ref="MKI3:MKJ3"/>
    <mergeCell ref="MKK3:MKL3"/>
    <mergeCell ref="MKM3:MKN3"/>
    <mergeCell ref="MKO3:MKP3"/>
    <mergeCell ref="MKQ3:MKR3"/>
    <mergeCell ref="MJU3:MJV3"/>
    <mergeCell ref="MJW3:MJX3"/>
    <mergeCell ref="MJY3:MJZ3"/>
    <mergeCell ref="MKA3:MKB3"/>
    <mergeCell ref="MKC3:MKD3"/>
    <mergeCell ref="MKE3:MKF3"/>
    <mergeCell ref="MJI3:MJJ3"/>
    <mergeCell ref="MJK3:MJL3"/>
    <mergeCell ref="MJM3:MJN3"/>
    <mergeCell ref="MJO3:MJP3"/>
    <mergeCell ref="MJQ3:MJR3"/>
    <mergeCell ref="MJS3:MJT3"/>
    <mergeCell ref="MIW3:MIX3"/>
    <mergeCell ref="MIY3:MIZ3"/>
    <mergeCell ref="MJA3:MJB3"/>
    <mergeCell ref="MJC3:MJD3"/>
    <mergeCell ref="MJE3:MJF3"/>
    <mergeCell ref="MJG3:MJH3"/>
    <mergeCell ref="MIK3:MIL3"/>
    <mergeCell ref="MIM3:MIN3"/>
    <mergeCell ref="MIO3:MIP3"/>
    <mergeCell ref="MIQ3:MIR3"/>
    <mergeCell ref="MIS3:MIT3"/>
    <mergeCell ref="MIU3:MIV3"/>
    <mergeCell ref="MHY3:MHZ3"/>
    <mergeCell ref="MIA3:MIB3"/>
    <mergeCell ref="MIC3:MID3"/>
    <mergeCell ref="MIE3:MIF3"/>
    <mergeCell ref="MIG3:MIH3"/>
    <mergeCell ref="MII3:MIJ3"/>
    <mergeCell ref="MHM3:MHN3"/>
    <mergeCell ref="MHO3:MHP3"/>
    <mergeCell ref="MHQ3:MHR3"/>
    <mergeCell ref="MHS3:MHT3"/>
    <mergeCell ref="MHU3:MHV3"/>
    <mergeCell ref="MHW3:MHX3"/>
    <mergeCell ref="MHA3:MHB3"/>
    <mergeCell ref="MHC3:MHD3"/>
    <mergeCell ref="MHE3:MHF3"/>
    <mergeCell ref="MHG3:MHH3"/>
    <mergeCell ref="MHI3:MHJ3"/>
    <mergeCell ref="MHK3:MHL3"/>
    <mergeCell ref="MGO3:MGP3"/>
    <mergeCell ref="MGQ3:MGR3"/>
    <mergeCell ref="MGS3:MGT3"/>
    <mergeCell ref="MGU3:MGV3"/>
    <mergeCell ref="MGW3:MGX3"/>
    <mergeCell ref="MGY3:MGZ3"/>
    <mergeCell ref="MGC3:MGD3"/>
    <mergeCell ref="MGE3:MGF3"/>
    <mergeCell ref="MGG3:MGH3"/>
    <mergeCell ref="MGI3:MGJ3"/>
    <mergeCell ref="MGK3:MGL3"/>
    <mergeCell ref="MGM3:MGN3"/>
    <mergeCell ref="MFQ3:MFR3"/>
    <mergeCell ref="MFS3:MFT3"/>
    <mergeCell ref="MFU3:MFV3"/>
    <mergeCell ref="MFW3:MFX3"/>
    <mergeCell ref="MFY3:MFZ3"/>
    <mergeCell ref="MGA3:MGB3"/>
    <mergeCell ref="MFE3:MFF3"/>
    <mergeCell ref="MFG3:MFH3"/>
    <mergeCell ref="MFI3:MFJ3"/>
    <mergeCell ref="MFK3:MFL3"/>
    <mergeCell ref="MFM3:MFN3"/>
    <mergeCell ref="MFO3:MFP3"/>
    <mergeCell ref="MES3:MET3"/>
    <mergeCell ref="MEU3:MEV3"/>
    <mergeCell ref="MEW3:MEX3"/>
    <mergeCell ref="MEY3:MEZ3"/>
    <mergeCell ref="MFA3:MFB3"/>
    <mergeCell ref="MFC3:MFD3"/>
    <mergeCell ref="MEG3:MEH3"/>
    <mergeCell ref="MEI3:MEJ3"/>
    <mergeCell ref="MEK3:MEL3"/>
    <mergeCell ref="MEM3:MEN3"/>
    <mergeCell ref="MEO3:MEP3"/>
    <mergeCell ref="MEQ3:MER3"/>
    <mergeCell ref="MDU3:MDV3"/>
    <mergeCell ref="MDW3:MDX3"/>
    <mergeCell ref="MDY3:MDZ3"/>
    <mergeCell ref="MEA3:MEB3"/>
    <mergeCell ref="MEC3:MED3"/>
    <mergeCell ref="MEE3:MEF3"/>
    <mergeCell ref="MDI3:MDJ3"/>
    <mergeCell ref="MDK3:MDL3"/>
    <mergeCell ref="MDM3:MDN3"/>
    <mergeCell ref="MDO3:MDP3"/>
    <mergeCell ref="MDQ3:MDR3"/>
    <mergeCell ref="MDS3:MDT3"/>
    <mergeCell ref="MCW3:MCX3"/>
    <mergeCell ref="MCY3:MCZ3"/>
    <mergeCell ref="MDA3:MDB3"/>
    <mergeCell ref="MDC3:MDD3"/>
    <mergeCell ref="MDE3:MDF3"/>
    <mergeCell ref="MDG3:MDH3"/>
    <mergeCell ref="MCK3:MCL3"/>
    <mergeCell ref="MCM3:MCN3"/>
    <mergeCell ref="MCO3:MCP3"/>
    <mergeCell ref="MCQ3:MCR3"/>
    <mergeCell ref="MCS3:MCT3"/>
    <mergeCell ref="MCU3:MCV3"/>
    <mergeCell ref="MBY3:MBZ3"/>
    <mergeCell ref="MCA3:MCB3"/>
    <mergeCell ref="MCC3:MCD3"/>
    <mergeCell ref="MCE3:MCF3"/>
    <mergeCell ref="MCG3:MCH3"/>
    <mergeCell ref="MCI3:MCJ3"/>
    <mergeCell ref="MBM3:MBN3"/>
    <mergeCell ref="MBO3:MBP3"/>
    <mergeCell ref="MBQ3:MBR3"/>
    <mergeCell ref="MBS3:MBT3"/>
    <mergeCell ref="MBU3:MBV3"/>
    <mergeCell ref="MBW3:MBX3"/>
    <mergeCell ref="MBA3:MBB3"/>
    <mergeCell ref="MBC3:MBD3"/>
    <mergeCell ref="MBE3:MBF3"/>
    <mergeCell ref="MBG3:MBH3"/>
    <mergeCell ref="MBI3:MBJ3"/>
    <mergeCell ref="MBK3:MBL3"/>
    <mergeCell ref="MAO3:MAP3"/>
    <mergeCell ref="MAQ3:MAR3"/>
    <mergeCell ref="MAS3:MAT3"/>
    <mergeCell ref="MAU3:MAV3"/>
    <mergeCell ref="MAW3:MAX3"/>
    <mergeCell ref="MAY3:MAZ3"/>
    <mergeCell ref="MAC3:MAD3"/>
    <mergeCell ref="MAE3:MAF3"/>
    <mergeCell ref="MAG3:MAH3"/>
    <mergeCell ref="MAI3:MAJ3"/>
    <mergeCell ref="MAK3:MAL3"/>
    <mergeCell ref="MAM3:MAN3"/>
    <mergeCell ref="LZQ3:LZR3"/>
    <mergeCell ref="LZS3:LZT3"/>
    <mergeCell ref="LZU3:LZV3"/>
    <mergeCell ref="LZW3:LZX3"/>
    <mergeCell ref="LZY3:LZZ3"/>
    <mergeCell ref="MAA3:MAB3"/>
    <mergeCell ref="LZE3:LZF3"/>
    <mergeCell ref="LZG3:LZH3"/>
    <mergeCell ref="LZI3:LZJ3"/>
    <mergeCell ref="LZK3:LZL3"/>
    <mergeCell ref="LZM3:LZN3"/>
    <mergeCell ref="LZO3:LZP3"/>
    <mergeCell ref="LYS3:LYT3"/>
    <mergeCell ref="LYU3:LYV3"/>
    <mergeCell ref="LYW3:LYX3"/>
    <mergeCell ref="LYY3:LYZ3"/>
    <mergeCell ref="LZA3:LZB3"/>
    <mergeCell ref="LZC3:LZD3"/>
    <mergeCell ref="LYG3:LYH3"/>
    <mergeCell ref="LYI3:LYJ3"/>
    <mergeCell ref="LYK3:LYL3"/>
    <mergeCell ref="LYM3:LYN3"/>
    <mergeCell ref="LYO3:LYP3"/>
    <mergeCell ref="LYQ3:LYR3"/>
    <mergeCell ref="LXU3:LXV3"/>
    <mergeCell ref="LXW3:LXX3"/>
    <mergeCell ref="LXY3:LXZ3"/>
    <mergeCell ref="LYA3:LYB3"/>
    <mergeCell ref="LYC3:LYD3"/>
    <mergeCell ref="LYE3:LYF3"/>
    <mergeCell ref="LXI3:LXJ3"/>
    <mergeCell ref="LXK3:LXL3"/>
    <mergeCell ref="LXM3:LXN3"/>
    <mergeCell ref="LXO3:LXP3"/>
    <mergeCell ref="LXQ3:LXR3"/>
    <mergeCell ref="LXS3:LXT3"/>
    <mergeCell ref="LWW3:LWX3"/>
    <mergeCell ref="LWY3:LWZ3"/>
    <mergeCell ref="LXA3:LXB3"/>
    <mergeCell ref="LXC3:LXD3"/>
    <mergeCell ref="LXE3:LXF3"/>
    <mergeCell ref="LXG3:LXH3"/>
    <mergeCell ref="LWK3:LWL3"/>
    <mergeCell ref="LWM3:LWN3"/>
    <mergeCell ref="LWO3:LWP3"/>
    <mergeCell ref="LWQ3:LWR3"/>
    <mergeCell ref="LWS3:LWT3"/>
    <mergeCell ref="LWU3:LWV3"/>
    <mergeCell ref="LVY3:LVZ3"/>
    <mergeCell ref="LWA3:LWB3"/>
    <mergeCell ref="LWC3:LWD3"/>
    <mergeCell ref="LWE3:LWF3"/>
    <mergeCell ref="LWG3:LWH3"/>
    <mergeCell ref="LWI3:LWJ3"/>
    <mergeCell ref="LVM3:LVN3"/>
    <mergeCell ref="LVO3:LVP3"/>
    <mergeCell ref="LVQ3:LVR3"/>
    <mergeCell ref="LVS3:LVT3"/>
    <mergeCell ref="LVU3:LVV3"/>
    <mergeCell ref="LVW3:LVX3"/>
    <mergeCell ref="LVA3:LVB3"/>
    <mergeCell ref="LVC3:LVD3"/>
    <mergeCell ref="LVE3:LVF3"/>
    <mergeCell ref="LVG3:LVH3"/>
    <mergeCell ref="LVI3:LVJ3"/>
    <mergeCell ref="LVK3:LVL3"/>
    <mergeCell ref="LUO3:LUP3"/>
    <mergeCell ref="LUQ3:LUR3"/>
    <mergeCell ref="LUS3:LUT3"/>
    <mergeCell ref="LUU3:LUV3"/>
    <mergeCell ref="LUW3:LUX3"/>
    <mergeCell ref="LUY3:LUZ3"/>
    <mergeCell ref="LUC3:LUD3"/>
    <mergeCell ref="LUE3:LUF3"/>
    <mergeCell ref="LUG3:LUH3"/>
    <mergeCell ref="LUI3:LUJ3"/>
    <mergeCell ref="LUK3:LUL3"/>
    <mergeCell ref="LUM3:LUN3"/>
    <mergeCell ref="LTQ3:LTR3"/>
    <mergeCell ref="LTS3:LTT3"/>
    <mergeCell ref="LTU3:LTV3"/>
    <mergeCell ref="LTW3:LTX3"/>
    <mergeCell ref="LTY3:LTZ3"/>
    <mergeCell ref="LUA3:LUB3"/>
    <mergeCell ref="LTE3:LTF3"/>
    <mergeCell ref="LTG3:LTH3"/>
    <mergeCell ref="LTI3:LTJ3"/>
    <mergeCell ref="LTK3:LTL3"/>
    <mergeCell ref="LTM3:LTN3"/>
    <mergeCell ref="LTO3:LTP3"/>
    <mergeCell ref="LSS3:LST3"/>
    <mergeCell ref="LSU3:LSV3"/>
    <mergeCell ref="LSW3:LSX3"/>
    <mergeCell ref="LSY3:LSZ3"/>
    <mergeCell ref="LTA3:LTB3"/>
    <mergeCell ref="LTC3:LTD3"/>
    <mergeCell ref="LSG3:LSH3"/>
    <mergeCell ref="LSI3:LSJ3"/>
    <mergeCell ref="LSK3:LSL3"/>
    <mergeCell ref="LSM3:LSN3"/>
    <mergeCell ref="LSO3:LSP3"/>
    <mergeCell ref="LSQ3:LSR3"/>
    <mergeCell ref="LRU3:LRV3"/>
    <mergeCell ref="LRW3:LRX3"/>
    <mergeCell ref="LRY3:LRZ3"/>
    <mergeCell ref="LSA3:LSB3"/>
    <mergeCell ref="LSC3:LSD3"/>
    <mergeCell ref="LSE3:LSF3"/>
    <mergeCell ref="LRI3:LRJ3"/>
    <mergeCell ref="LRK3:LRL3"/>
    <mergeCell ref="LRM3:LRN3"/>
    <mergeCell ref="LRO3:LRP3"/>
    <mergeCell ref="LRQ3:LRR3"/>
    <mergeCell ref="LRS3:LRT3"/>
    <mergeCell ref="LQW3:LQX3"/>
    <mergeCell ref="LQY3:LQZ3"/>
    <mergeCell ref="LRA3:LRB3"/>
    <mergeCell ref="LRC3:LRD3"/>
    <mergeCell ref="LRE3:LRF3"/>
    <mergeCell ref="LRG3:LRH3"/>
    <mergeCell ref="LQK3:LQL3"/>
    <mergeCell ref="LQM3:LQN3"/>
    <mergeCell ref="LQO3:LQP3"/>
    <mergeCell ref="LQQ3:LQR3"/>
    <mergeCell ref="LQS3:LQT3"/>
    <mergeCell ref="LQU3:LQV3"/>
    <mergeCell ref="LPY3:LPZ3"/>
    <mergeCell ref="LQA3:LQB3"/>
    <mergeCell ref="LQC3:LQD3"/>
    <mergeCell ref="LQE3:LQF3"/>
    <mergeCell ref="LQG3:LQH3"/>
    <mergeCell ref="LQI3:LQJ3"/>
    <mergeCell ref="LPM3:LPN3"/>
    <mergeCell ref="LPO3:LPP3"/>
    <mergeCell ref="LPQ3:LPR3"/>
    <mergeCell ref="LPS3:LPT3"/>
    <mergeCell ref="LPU3:LPV3"/>
    <mergeCell ref="LPW3:LPX3"/>
    <mergeCell ref="LPA3:LPB3"/>
    <mergeCell ref="LPC3:LPD3"/>
    <mergeCell ref="LPE3:LPF3"/>
    <mergeCell ref="LPG3:LPH3"/>
    <mergeCell ref="LPI3:LPJ3"/>
    <mergeCell ref="LPK3:LPL3"/>
    <mergeCell ref="LOO3:LOP3"/>
    <mergeCell ref="LOQ3:LOR3"/>
    <mergeCell ref="LOS3:LOT3"/>
    <mergeCell ref="LOU3:LOV3"/>
    <mergeCell ref="LOW3:LOX3"/>
    <mergeCell ref="LOY3:LOZ3"/>
    <mergeCell ref="LOC3:LOD3"/>
    <mergeCell ref="LOE3:LOF3"/>
    <mergeCell ref="LOG3:LOH3"/>
    <mergeCell ref="LOI3:LOJ3"/>
    <mergeCell ref="LOK3:LOL3"/>
    <mergeCell ref="LOM3:LON3"/>
    <mergeCell ref="LNQ3:LNR3"/>
    <mergeCell ref="LNS3:LNT3"/>
    <mergeCell ref="LNU3:LNV3"/>
    <mergeCell ref="LNW3:LNX3"/>
    <mergeCell ref="LNY3:LNZ3"/>
    <mergeCell ref="LOA3:LOB3"/>
    <mergeCell ref="LNE3:LNF3"/>
    <mergeCell ref="LNG3:LNH3"/>
    <mergeCell ref="LNI3:LNJ3"/>
    <mergeCell ref="LNK3:LNL3"/>
    <mergeCell ref="LNM3:LNN3"/>
    <mergeCell ref="LNO3:LNP3"/>
    <mergeCell ref="LMS3:LMT3"/>
    <mergeCell ref="LMU3:LMV3"/>
    <mergeCell ref="LMW3:LMX3"/>
    <mergeCell ref="LMY3:LMZ3"/>
    <mergeCell ref="LNA3:LNB3"/>
    <mergeCell ref="LNC3:LND3"/>
    <mergeCell ref="LMG3:LMH3"/>
    <mergeCell ref="LMI3:LMJ3"/>
    <mergeCell ref="LMK3:LML3"/>
    <mergeCell ref="LMM3:LMN3"/>
    <mergeCell ref="LMO3:LMP3"/>
    <mergeCell ref="LMQ3:LMR3"/>
    <mergeCell ref="LLU3:LLV3"/>
    <mergeCell ref="LLW3:LLX3"/>
    <mergeCell ref="LLY3:LLZ3"/>
    <mergeCell ref="LMA3:LMB3"/>
    <mergeCell ref="LMC3:LMD3"/>
    <mergeCell ref="LME3:LMF3"/>
    <mergeCell ref="LLI3:LLJ3"/>
    <mergeCell ref="LLK3:LLL3"/>
    <mergeCell ref="LLM3:LLN3"/>
    <mergeCell ref="LLO3:LLP3"/>
    <mergeCell ref="LLQ3:LLR3"/>
    <mergeCell ref="LLS3:LLT3"/>
    <mergeCell ref="LKW3:LKX3"/>
    <mergeCell ref="LKY3:LKZ3"/>
    <mergeCell ref="LLA3:LLB3"/>
    <mergeCell ref="LLC3:LLD3"/>
    <mergeCell ref="LLE3:LLF3"/>
    <mergeCell ref="LLG3:LLH3"/>
    <mergeCell ref="LKK3:LKL3"/>
    <mergeCell ref="LKM3:LKN3"/>
    <mergeCell ref="LKO3:LKP3"/>
    <mergeCell ref="LKQ3:LKR3"/>
    <mergeCell ref="LKS3:LKT3"/>
    <mergeCell ref="LKU3:LKV3"/>
    <mergeCell ref="LJY3:LJZ3"/>
    <mergeCell ref="LKA3:LKB3"/>
    <mergeCell ref="LKC3:LKD3"/>
    <mergeCell ref="LKE3:LKF3"/>
    <mergeCell ref="LKG3:LKH3"/>
    <mergeCell ref="LKI3:LKJ3"/>
    <mergeCell ref="LJM3:LJN3"/>
    <mergeCell ref="LJO3:LJP3"/>
    <mergeCell ref="LJQ3:LJR3"/>
    <mergeCell ref="LJS3:LJT3"/>
    <mergeCell ref="LJU3:LJV3"/>
    <mergeCell ref="LJW3:LJX3"/>
    <mergeCell ref="LJA3:LJB3"/>
    <mergeCell ref="LJC3:LJD3"/>
    <mergeCell ref="LJE3:LJF3"/>
    <mergeCell ref="LJG3:LJH3"/>
    <mergeCell ref="LJI3:LJJ3"/>
    <mergeCell ref="LJK3:LJL3"/>
    <mergeCell ref="LIO3:LIP3"/>
    <mergeCell ref="LIQ3:LIR3"/>
    <mergeCell ref="LIS3:LIT3"/>
    <mergeCell ref="LIU3:LIV3"/>
    <mergeCell ref="LIW3:LIX3"/>
    <mergeCell ref="LIY3:LIZ3"/>
    <mergeCell ref="LIC3:LID3"/>
    <mergeCell ref="LIE3:LIF3"/>
    <mergeCell ref="LIG3:LIH3"/>
    <mergeCell ref="LII3:LIJ3"/>
    <mergeCell ref="LIK3:LIL3"/>
    <mergeCell ref="LIM3:LIN3"/>
    <mergeCell ref="LHQ3:LHR3"/>
    <mergeCell ref="LHS3:LHT3"/>
    <mergeCell ref="LHU3:LHV3"/>
    <mergeCell ref="LHW3:LHX3"/>
    <mergeCell ref="LHY3:LHZ3"/>
    <mergeCell ref="LIA3:LIB3"/>
    <mergeCell ref="LHE3:LHF3"/>
    <mergeCell ref="LHG3:LHH3"/>
    <mergeCell ref="LHI3:LHJ3"/>
    <mergeCell ref="LHK3:LHL3"/>
    <mergeCell ref="LHM3:LHN3"/>
    <mergeCell ref="LHO3:LHP3"/>
    <mergeCell ref="LGS3:LGT3"/>
    <mergeCell ref="LGU3:LGV3"/>
    <mergeCell ref="LGW3:LGX3"/>
    <mergeCell ref="LGY3:LGZ3"/>
    <mergeCell ref="LHA3:LHB3"/>
    <mergeCell ref="LHC3:LHD3"/>
    <mergeCell ref="LGG3:LGH3"/>
    <mergeCell ref="LGI3:LGJ3"/>
    <mergeCell ref="LGK3:LGL3"/>
    <mergeCell ref="LGM3:LGN3"/>
    <mergeCell ref="LGO3:LGP3"/>
    <mergeCell ref="LGQ3:LGR3"/>
    <mergeCell ref="LFU3:LFV3"/>
    <mergeCell ref="LFW3:LFX3"/>
    <mergeCell ref="LFY3:LFZ3"/>
    <mergeCell ref="LGA3:LGB3"/>
    <mergeCell ref="LGC3:LGD3"/>
    <mergeCell ref="LGE3:LGF3"/>
    <mergeCell ref="LFI3:LFJ3"/>
    <mergeCell ref="LFK3:LFL3"/>
    <mergeCell ref="LFM3:LFN3"/>
    <mergeCell ref="LFO3:LFP3"/>
    <mergeCell ref="LFQ3:LFR3"/>
    <mergeCell ref="LFS3:LFT3"/>
    <mergeCell ref="LEW3:LEX3"/>
    <mergeCell ref="LEY3:LEZ3"/>
    <mergeCell ref="LFA3:LFB3"/>
    <mergeCell ref="LFC3:LFD3"/>
    <mergeCell ref="LFE3:LFF3"/>
    <mergeCell ref="LFG3:LFH3"/>
    <mergeCell ref="LEK3:LEL3"/>
    <mergeCell ref="LEM3:LEN3"/>
    <mergeCell ref="LEO3:LEP3"/>
    <mergeCell ref="LEQ3:LER3"/>
    <mergeCell ref="LES3:LET3"/>
    <mergeCell ref="LEU3:LEV3"/>
    <mergeCell ref="LDY3:LDZ3"/>
    <mergeCell ref="LEA3:LEB3"/>
    <mergeCell ref="LEC3:LED3"/>
    <mergeCell ref="LEE3:LEF3"/>
    <mergeCell ref="LEG3:LEH3"/>
    <mergeCell ref="LEI3:LEJ3"/>
    <mergeCell ref="LDM3:LDN3"/>
    <mergeCell ref="LDO3:LDP3"/>
    <mergeCell ref="LDQ3:LDR3"/>
    <mergeCell ref="LDS3:LDT3"/>
    <mergeCell ref="LDU3:LDV3"/>
    <mergeCell ref="LDW3:LDX3"/>
    <mergeCell ref="LDA3:LDB3"/>
    <mergeCell ref="LDC3:LDD3"/>
    <mergeCell ref="LDE3:LDF3"/>
    <mergeCell ref="LDG3:LDH3"/>
    <mergeCell ref="LDI3:LDJ3"/>
    <mergeCell ref="LDK3:LDL3"/>
    <mergeCell ref="LCO3:LCP3"/>
    <mergeCell ref="LCQ3:LCR3"/>
    <mergeCell ref="LCS3:LCT3"/>
    <mergeCell ref="LCU3:LCV3"/>
    <mergeCell ref="LCW3:LCX3"/>
    <mergeCell ref="LCY3:LCZ3"/>
    <mergeCell ref="LCC3:LCD3"/>
    <mergeCell ref="LCE3:LCF3"/>
    <mergeCell ref="LCG3:LCH3"/>
    <mergeCell ref="LCI3:LCJ3"/>
    <mergeCell ref="LCK3:LCL3"/>
    <mergeCell ref="LCM3:LCN3"/>
    <mergeCell ref="LBQ3:LBR3"/>
    <mergeCell ref="LBS3:LBT3"/>
    <mergeCell ref="LBU3:LBV3"/>
    <mergeCell ref="LBW3:LBX3"/>
    <mergeCell ref="LBY3:LBZ3"/>
    <mergeCell ref="LCA3:LCB3"/>
    <mergeCell ref="LBE3:LBF3"/>
    <mergeCell ref="LBG3:LBH3"/>
    <mergeCell ref="LBI3:LBJ3"/>
    <mergeCell ref="LBK3:LBL3"/>
    <mergeCell ref="LBM3:LBN3"/>
    <mergeCell ref="LBO3:LBP3"/>
    <mergeCell ref="LAS3:LAT3"/>
    <mergeCell ref="LAU3:LAV3"/>
    <mergeCell ref="LAW3:LAX3"/>
    <mergeCell ref="LAY3:LAZ3"/>
    <mergeCell ref="LBA3:LBB3"/>
    <mergeCell ref="LBC3:LBD3"/>
    <mergeCell ref="LAG3:LAH3"/>
    <mergeCell ref="LAI3:LAJ3"/>
    <mergeCell ref="LAK3:LAL3"/>
    <mergeCell ref="LAM3:LAN3"/>
    <mergeCell ref="LAO3:LAP3"/>
    <mergeCell ref="LAQ3:LAR3"/>
    <mergeCell ref="KZU3:KZV3"/>
    <mergeCell ref="KZW3:KZX3"/>
    <mergeCell ref="KZY3:KZZ3"/>
    <mergeCell ref="LAA3:LAB3"/>
    <mergeCell ref="LAC3:LAD3"/>
    <mergeCell ref="LAE3:LAF3"/>
    <mergeCell ref="KZI3:KZJ3"/>
    <mergeCell ref="KZK3:KZL3"/>
    <mergeCell ref="KZM3:KZN3"/>
    <mergeCell ref="KZO3:KZP3"/>
    <mergeCell ref="KZQ3:KZR3"/>
    <mergeCell ref="KZS3:KZT3"/>
    <mergeCell ref="KYW3:KYX3"/>
    <mergeCell ref="KYY3:KYZ3"/>
    <mergeCell ref="KZA3:KZB3"/>
    <mergeCell ref="KZC3:KZD3"/>
    <mergeCell ref="KZE3:KZF3"/>
    <mergeCell ref="KZG3:KZH3"/>
    <mergeCell ref="KYK3:KYL3"/>
    <mergeCell ref="KYM3:KYN3"/>
    <mergeCell ref="KYO3:KYP3"/>
    <mergeCell ref="KYQ3:KYR3"/>
    <mergeCell ref="KYS3:KYT3"/>
    <mergeCell ref="KYU3:KYV3"/>
    <mergeCell ref="KXY3:KXZ3"/>
    <mergeCell ref="KYA3:KYB3"/>
    <mergeCell ref="KYC3:KYD3"/>
    <mergeCell ref="KYE3:KYF3"/>
    <mergeCell ref="KYG3:KYH3"/>
    <mergeCell ref="KYI3:KYJ3"/>
    <mergeCell ref="KXM3:KXN3"/>
    <mergeCell ref="KXO3:KXP3"/>
    <mergeCell ref="KXQ3:KXR3"/>
    <mergeCell ref="KXS3:KXT3"/>
    <mergeCell ref="KXU3:KXV3"/>
    <mergeCell ref="KXW3:KXX3"/>
    <mergeCell ref="KXA3:KXB3"/>
    <mergeCell ref="KXC3:KXD3"/>
    <mergeCell ref="KXE3:KXF3"/>
    <mergeCell ref="KXG3:KXH3"/>
    <mergeCell ref="KXI3:KXJ3"/>
    <mergeCell ref="KXK3:KXL3"/>
    <mergeCell ref="KWO3:KWP3"/>
    <mergeCell ref="KWQ3:KWR3"/>
    <mergeCell ref="KWS3:KWT3"/>
    <mergeCell ref="KWU3:KWV3"/>
    <mergeCell ref="KWW3:KWX3"/>
    <mergeCell ref="KWY3:KWZ3"/>
    <mergeCell ref="KWC3:KWD3"/>
    <mergeCell ref="KWE3:KWF3"/>
    <mergeCell ref="KWG3:KWH3"/>
    <mergeCell ref="KWI3:KWJ3"/>
    <mergeCell ref="KWK3:KWL3"/>
    <mergeCell ref="KWM3:KWN3"/>
    <mergeCell ref="KVQ3:KVR3"/>
    <mergeCell ref="KVS3:KVT3"/>
    <mergeCell ref="KVU3:KVV3"/>
    <mergeCell ref="KVW3:KVX3"/>
    <mergeCell ref="KVY3:KVZ3"/>
    <mergeCell ref="KWA3:KWB3"/>
    <mergeCell ref="KVE3:KVF3"/>
    <mergeCell ref="KVG3:KVH3"/>
    <mergeCell ref="KVI3:KVJ3"/>
    <mergeCell ref="KVK3:KVL3"/>
    <mergeCell ref="KVM3:KVN3"/>
    <mergeCell ref="KVO3:KVP3"/>
    <mergeCell ref="KUS3:KUT3"/>
    <mergeCell ref="KUU3:KUV3"/>
    <mergeCell ref="KUW3:KUX3"/>
    <mergeCell ref="KUY3:KUZ3"/>
    <mergeCell ref="KVA3:KVB3"/>
    <mergeCell ref="KVC3:KVD3"/>
    <mergeCell ref="KUG3:KUH3"/>
    <mergeCell ref="KUI3:KUJ3"/>
    <mergeCell ref="KUK3:KUL3"/>
    <mergeCell ref="KUM3:KUN3"/>
    <mergeCell ref="KUO3:KUP3"/>
    <mergeCell ref="KUQ3:KUR3"/>
    <mergeCell ref="KTU3:KTV3"/>
    <mergeCell ref="KTW3:KTX3"/>
    <mergeCell ref="KTY3:KTZ3"/>
    <mergeCell ref="KUA3:KUB3"/>
    <mergeCell ref="KUC3:KUD3"/>
    <mergeCell ref="KUE3:KUF3"/>
    <mergeCell ref="KTI3:KTJ3"/>
    <mergeCell ref="KTK3:KTL3"/>
    <mergeCell ref="KTM3:KTN3"/>
    <mergeCell ref="KTO3:KTP3"/>
    <mergeCell ref="KTQ3:KTR3"/>
    <mergeCell ref="KTS3:KTT3"/>
    <mergeCell ref="KSW3:KSX3"/>
    <mergeCell ref="KSY3:KSZ3"/>
    <mergeCell ref="KTA3:KTB3"/>
    <mergeCell ref="KTC3:KTD3"/>
    <mergeCell ref="KTE3:KTF3"/>
    <mergeCell ref="KTG3:KTH3"/>
    <mergeCell ref="KSK3:KSL3"/>
    <mergeCell ref="KSM3:KSN3"/>
    <mergeCell ref="KSO3:KSP3"/>
    <mergeCell ref="KSQ3:KSR3"/>
    <mergeCell ref="KSS3:KST3"/>
    <mergeCell ref="KSU3:KSV3"/>
    <mergeCell ref="KRY3:KRZ3"/>
    <mergeCell ref="KSA3:KSB3"/>
    <mergeCell ref="KSC3:KSD3"/>
    <mergeCell ref="KSE3:KSF3"/>
    <mergeCell ref="KSG3:KSH3"/>
    <mergeCell ref="KSI3:KSJ3"/>
    <mergeCell ref="KRM3:KRN3"/>
    <mergeCell ref="KRO3:KRP3"/>
    <mergeCell ref="KRQ3:KRR3"/>
    <mergeCell ref="KRS3:KRT3"/>
    <mergeCell ref="KRU3:KRV3"/>
    <mergeCell ref="KRW3:KRX3"/>
    <mergeCell ref="KRA3:KRB3"/>
    <mergeCell ref="KRC3:KRD3"/>
    <mergeCell ref="KRE3:KRF3"/>
    <mergeCell ref="KRG3:KRH3"/>
    <mergeCell ref="KRI3:KRJ3"/>
    <mergeCell ref="KRK3:KRL3"/>
    <mergeCell ref="KQO3:KQP3"/>
    <mergeCell ref="KQQ3:KQR3"/>
    <mergeCell ref="KQS3:KQT3"/>
    <mergeCell ref="KQU3:KQV3"/>
    <mergeCell ref="KQW3:KQX3"/>
    <mergeCell ref="KQY3:KQZ3"/>
    <mergeCell ref="KQC3:KQD3"/>
    <mergeCell ref="KQE3:KQF3"/>
    <mergeCell ref="KQG3:KQH3"/>
    <mergeCell ref="KQI3:KQJ3"/>
    <mergeCell ref="KQK3:KQL3"/>
    <mergeCell ref="KQM3:KQN3"/>
    <mergeCell ref="KPQ3:KPR3"/>
    <mergeCell ref="KPS3:KPT3"/>
    <mergeCell ref="KPU3:KPV3"/>
    <mergeCell ref="KPW3:KPX3"/>
    <mergeCell ref="KPY3:KPZ3"/>
    <mergeCell ref="KQA3:KQB3"/>
    <mergeCell ref="KPE3:KPF3"/>
    <mergeCell ref="KPG3:KPH3"/>
    <mergeCell ref="KPI3:KPJ3"/>
    <mergeCell ref="KPK3:KPL3"/>
    <mergeCell ref="KPM3:KPN3"/>
    <mergeCell ref="KPO3:KPP3"/>
    <mergeCell ref="KOS3:KOT3"/>
    <mergeCell ref="KOU3:KOV3"/>
    <mergeCell ref="KOW3:KOX3"/>
    <mergeCell ref="KOY3:KOZ3"/>
    <mergeCell ref="KPA3:KPB3"/>
    <mergeCell ref="KPC3:KPD3"/>
    <mergeCell ref="KOG3:KOH3"/>
    <mergeCell ref="KOI3:KOJ3"/>
    <mergeCell ref="KOK3:KOL3"/>
    <mergeCell ref="KOM3:KON3"/>
    <mergeCell ref="KOO3:KOP3"/>
    <mergeCell ref="KOQ3:KOR3"/>
    <mergeCell ref="KNU3:KNV3"/>
    <mergeCell ref="KNW3:KNX3"/>
    <mergeCell ref="KNY3:KNZ3"/>
    <mergeCell ref="KOA3:KOB3"/>
    <mergeCell ref="KOC3:KOD3"/>
    <mergeCell ref="KOE3:KOF3"/>
    <mergeCell ref="KNI3:KNJ3"/>
    <mergeCell ref="KNK3:KNL3"/>
    <mergeCell ref="KNM3:KNN3"/>
    <mergeCell ref="KNO3:KNP3"/>
    <mergeCell ref="KNQ3:KNR3"/>
    <mergeCell ref="KNS3:KNT3"/>
    <mergeCell ref="KMW3:KMX3"/>
    <mergeCell ref="KMY3:KMZ3"/>
    <mergeCell ref="KNA3:KNB3"/>
    <mergeCell ref="KNC3:KND3"/>
    <mergeCell ref="KNE3:KNF3"/>
    <mergeCell ref="KNG3:KNH3"/>
    <mergeCell ref="KMK3:KML3"/>
    <mergeCell ref="KMM3:KMN3"/>
    <mergeCell ref="KMO3:KMP3"/>
    <mergeCell ref="KMQ3:KMR3"/>
    <mergeCell ref="KMS3:KMT3"/>
    <mergeCell ref="KMU3:KMV3"/>
    <mergeCell ref="KLY3:KLZ3"/>
    <mergeCell ref="KMA3:KMB3"/>
    <mergeCell ref="KMC3:KMD3"/>
    <mergeCell ref="KME3:KMF3"/>
    <mergeCell ref="KMG3:KMH3"/>
    <mergeCell ref="KMI3:KMJ3"/>
    <mergeCell ref="KLM3:KLN3"/>
    <mergeCell ref="KLO3:KLP3"/>
    <mergeCell ref="KLQ3:KLR3"/>
    <mergeCell ref="KLS3:KLT3"/>
    <mergeCell ref="KLU3:KLV3"/>
    <mergeCell ref="KLW3:KLX3"/>
    <mergeCell ref="KLA3:KLB3"/>
    <mergeCell ref="KLC3:KLD3"/>
    <mergeCell ref="KLE3:KLF3"/>
    <mergeCell ref="KLG3:KLH3"/>
    <mergeCell ref="KLI3:KLJ3"/>
    <mergeCell ref="KLK3:KLL3"/>
    <mergeCell ref="KKO3:KKP3"/>
    <mergeCell ref="KKQ3:KKR3"/>
    <mergeCell ref="KKS3:KKT3"/>
    <mergeCell ref="KKU3:KKV3"/>
    <mergeCell ref="KKW3:KKX3"/>
    <mergeCell ref="KKY3:KKZ3"/>
    <mergeCell ref="KKC3:KKD3"/>
    <mergeCell ref="KKE3:KKF3"/>
    <mergeCell ref="KKG3:KKH3"/>
    <mergeCell ref="KKI3:KKJ3"/>
    <mergeCell ref="KKK3:KKL3"/>
    <mergeCell ref="KKM3:KKN3"/>
    <mergeCell ref="KJQ3:KJR3"/>
    <mergeCell ref="KJS3:KJT3"/>
    <mergeCell ref="KJU3:KJV3"/>
    <mergeCell ref="KJW3:KJX3"/>
    <mergeCell ref="KJY3:KJZ3"/>
    <mergeCell ref="KKA3:KKB3"/>
    <mergeCell ref="KJE3:KJF3"/>
    <mergeCell ref="KJG3:KJH3"/>
    <mergeCell ref="KJI3:KJJ3"/>
    <mergeCell ref="KJK3:KJL3"/>
    <mergeCell ref="KJM3:KJN3"/>
    <mergeCell ref="KJO3:KJP3"/>
    <mergeCell ref="KIS3:KIT3"/>
    <mergeCell ref="KIU3:KIV3"/>
    <mergeCell ref="KIW3:KIX3"/>
    <mergeCell ref="KIY3:KIZ3"/>
    <mergeCell ref="KJA3:KJB3"/>
    <mergeCell ref="KJC3:KJD3"/>
    <mergeCell ref="KIG3:KIH3"/>
    <mergeCell ref="KII3:KIJ3"/>
    <mergeCell ref="KIK3:KIL3"/>
    <mergeCell ref="KIM3:KIN3"/>
    <mergeCell ref="KIO3:KIP3"/>
    <mergeCell ref="KIQ3:KIR3"/>
    <mergeCell ref="KHU3:KHV3"/>
    <mergeCell ref="KHW3:KHX3"/>
    <mergeCell ref="KHY3:KHZ3"/>
    <mergeCell ref="KIA3:KIB3"/>
    <mergeCell ref="KIC3:KID3"/>
    <mergeCell ref="KIE3:KIF3"/>
    <mergeCell ref="KHI3:KHJ3"/>
    <mergeCell ref="KHK3:KHL3"/>
    <mergeCell ref="KHM3:KHN3"/>
    <mergeCell ref="KHO3:KHP3"/>
    <mergeCell ref="KHQ3:KHR3"/>
    <mergeCell ref="KHS3:KHT3"/>
    <mergeCell ref="KGW3:KGX3"/>
    <mergeCell ref="KGY3:KGZ3"/>
    <mergeCell ref="KHA3:KHB3"/>
    <mergeCell ref="KHC3:KHD3"/>
    <mergeCell ref="KHE3:KHF3"/>
    <mergeCell ref="KHG3:KHH3"/>
    <mergeCell ref="KGK3:KGL3"/>
    <mergeCell ref="KGM3:KGN3"/>
    <mergeCell ref="KGO3:KGP3"/>
    <mergeCell ref="KGQ3:KGR3"/>
    <mergeCell ref="KGS3:KGT3"/>
    <mergeCell ref="KGU3:KGV3"/>
    <mergeCell ref="KFY3:KFZ3"/>
    <mergeCell ref="KGA3:KGB3"/>
    <mergeCell ref="KGC3:KGD3"/>
    <mergeCell ref="KGE3:KGF3"/>
    <mergeCell ref="KGG3:KGH3"/>
    <mergeCell ref="KGI3:KGJ3"/>
    <mergeCell ref="KFM3:KFN3"/>
    <mergeCell ref="KFO3:KFP3"/>
    <mergeCell ref="KFQ3:KFR3"/>
    <mergeCell ref="KFS3:KFT3"/>
    <mergeCell ref="KFU3:KFV3"/>
    <mergeCell ref="KFW3:KFX3"/>
    <mergeCell ref="KFA3:KFB3"/>
    <mergeCell ref="KFC3:KFD3"/>
    <mergeCell ref="KFE3:KFF3"/>
    <mergeCell ref="KFG3:KFH3"/>
    <mergeCell ref="KFI3:KFJ3"/>
    <mergeCell ref="KFK3:KFL3"/>
    <mergeCell ref="KEO3:KEP3"/>
    <mergeCell ref="KEQ3:KER3"/>
    <mergeCell ref="KES3:KET3"/>
    <mergeCell ref="KEU3:KEV3"/>
    <mergeCell ref="KEW3:KEX3"/>
    <mergeCell ref="KEY3:KEZ3"/>
    <mergeCell ref="KEC3:KED3"/>
    <mergeCell ref="KEE3:KEF3"/>
    <mergeCell ref="KEG3:KEH3"/>
    <mergeCell ref="KEI3:KEJ3"/>
    <mergeCell ref="KEK3:KEL3"/>
    <mergeCell ref="KEM3:KEN3"/>
    <mergeCell ref="KDQ3:KDR3"/>
    <mergeCell ref="KDS3:KDT3"/>
    <mergeCell ref="KDU3:KDV3"/>
    <mergeCell ref="KDW3:KDX3"/>
    <mergeCell ref="KDY3:KDZ3"/>
    <mergeCell ref="KEA3:KEB3"/>
    <mergeCell ref="KDE3:KDF3"/>
    <mergeCell ref="KDG3:KDH3"/>
    <mergeCell ref="KDI3:KDJ3"/>
    <mergeCell ref="KDK3:KDL3"/>
    <mergeCell ref="KDM3:KDN3"/>
    <mergeCell ref="KDO3:KDP3"/>
    <mergeCell ref="KCS3:KCT3"/>
    <mergeCell ref="KCU3:KCV3"/>
    <mergeCell ref="KCW3:KCX3"/>
    <mergeCell ref="KCY3:KCZ3"/>
    <mergeCell ref="KDA3:KDB3"/>
    <mergeCell ref="KDC3:KDD3"/>
    <mergeCell ref="KCG3:KCH3"/>
    <mergeCell ref="KCI3:KCJ3"/>
    <mergeCell ref="KCK3:KCL3"/>
    <mergeCell ref="KCM3:KCN3"/>
    <mergeCell ref="KCO3:KCP3"/>
    <mergeCell ref="KCQ3:KCR3"/>
    <mergeCell ref="KBU3:KBV3"/>
    <mergeCell ref="KBW3:KBX3"/>
    <mergeCell ref="KBY3:KBZ3"/>
    <mergeCell ref="KCA3:KCB3"/>
    <mergeCell ref="KCC3:KCD3"/>
    <mergeCell ref="KCE3:KCF3"/>
    <mergeCell ref="KBI3:KBJ3"/>
    <mergeCell ref="KBK3:KBL3"/>
    <mergeCell ref="KBM3:KBN3"/>
    <mergeCell ref="KBO3:KBP3"/>
    <mergeCell ref="KBQ3:KBR3"/>
    <mergeCell ref="KBS3:KBT3"/>
    <mergeCell ref="KAW3:KAX3"/>
    <mergeCell ref="KAY3:KAZ3"/>
    <mergeCell ref="KBA3:KBB3"/>
    <mergeCell ref="KBC3:KBD3"/>
    <mergeCell ref="KBE3:KBF3"/>
    <mergeCell ref="KBG3:KBH3"/>
    <mergeCell ref="KAK3:KAL3"/>
    <mergeCell ref="KAM3:KAN3"/>
    <mergeCell ref="KAO3:KAP3"/>
    <mergeCell ref="KAQ3:KAR3"/>
    <mergeCell ref="KAS3:KAT3"/>
    <mergeCell ref="KAU3:KAV3"/>
    <mergeCell ref="JZY3:JZZ3"/>
    <mergeCell ref="KAA3:KAB3"/>
    <mergeCell ref="KAC3:KAD3"/>
    <mergeCell ref="KAE3:KAF3"/>
    <mergeCell ref="KAG3:KAH3"/>
    <mergeCell ref="KAI3:KAJ3"/>
    <mergeCell ref="JZM3:JZN3"/>
    <mergeCell ref="JZO3:JZP3"/>
    <mergeCell ref="JZQ3:JZR3"/>
    <mergeCell ref="JZS3:JZT3"/>
    <mergeCell ref="JZU3:JZV3"/>
    <mergeCell ref="JZW3:JZX3"/>
    <mergeCell ref="JZA3:JZB3"/>
    <mergeCell ref="JZC3:JZD3"/>
    <mergeCell ref="JZE3:JZF3"/>
    <mergeCell ref="JZG3:JZH3"/>
    <mergeCell ref="JZI3:JZJ3"/>
    <mergeCell ref="JZK3:JZL3"/>
    <mergeCell ref="JYO3:JYP3"/>
    <mergeCell ref="JYQ3:JYR3"/>
    <mergeCell ref="JYS3:JYT3"/>
    <mergeCell ref="JYU3:JYV3"/>
    <mergeCell ref="JYW3:JYX3"/>
    <mergeCell ref="JYY3:JYZ3"/>
    <mergeCell ref="JYC3:JYD3"/>
    <mergeCell ref="JYE3:JYF3"/>
    <mergeCell ref="JYG3:JYH3"/>
    <mergeCell ref="JYI3:JYJ3"/>
    <mergeCell ref="JYK3:JYL3"/>
    <mergeCell ref="JYM3:JYN3"/>
    <mergeCell ref="JXQ3:JXR3"/>
    <mergeCell ref="JXS3:JXT3"/>
    <mergeCell ref="JXU3:JXV3"/>
    <mergeCell ref="JXW3:JXX3"/>
    <mergeCell ref="JXY3:JXZ3"/>
    <mergeCell ref="JYA3:JYB3"/>
    <mergeCell ref="JXE3:JXF3"/>
    <mergeCell ref="JXG3:JXH3"/>
    <mergeCell ref="JXI3:JXJ3"/>
    <mergeCell ref="JXK3:JXL3"/>
    <mergeCell ref="JXM3:JXN3"/>
    <mergeCell ref="JXO3:JXP3"/>
    <mergeCell ref="JWS3:JWT3"/>
    <mergeCell ref="JWU3:JWV3"/>
    <mergeCell ref="JWW3:JWX3"/>
    <mergeCell ref="JWY3:JWZ3"/>
    <mergeCell ref="JXA3:JXB3"/>
    <mergeCell ref="JXC3:JXD3"/>
    <mergeCell ref="JWG3:JWH3"/>
    <mergeCell ref="JWI3:JWJ3"/>
    <mergeCell ref="JWK3:JWL3"/>
    <mergeCell ref="JWM3:JWN3"/>
    <mergeCell ref="JWO3:JWP3"/>
    <mergeCell ref="JWQ3:JWR3"/>
    <mergeCell ref="JVU3:JVV3"/>
    <mergeCell ref="JVW3:JVX3"/>
    <mergeCell ref="JVY3:JVZ3"/>
    <mergeCell ref="JWA3:JWB3"/>
    <mergeCell ref="JWC3:JWD3"/>
    <mergeCell ref="JWE3:JWF3"/>
    <mergeCell ref="JVI3:JVJ3"/>
    <mergeCell ref="JVK3:JVL3"/>
    <mergeCell ref="JVM3:JVN3"/>
    <mergeCell ref="JVO3:JVP3"/>
    <mergeCell ref="JVQ3:JVR3"/>
    <mergeCell ref="JVS3:JVT3"/>
    <mergeCell ref="JUW3:JUX3"/>
    <mergeCell ref="JUY3:JUZ3"/>
    <mergeCell ref="JVA3:JVB3"/>
    <mergeCell ref="JVC3:JVD3"/>
    <mergeCell ref="JVE3:JVF3"/>
    <mergeCell ref="JVG3:JVH3"/>
    <mergeCell ref="JUK3:JUL3"/>
    <mergeCell ref="JUM3:JUN3"/>
    <mergeCell ref="JUO3:JUP3"/>
    <mergeCell ref="JUQ3:JUR3"/>
    <mergeCell ref="JUS3:JUT3"/>
    <mergeCell ref="JUU3:JUV3"/>
    <mergeCell ref="JTY3:JTZ3"/>
    <mergeCell ref="JUA3:JUB3"/>
    <mergeCell ref="JUC3:JUD3"/>
    <mergeCell ref="JUE3:JUF3"/>
    <mergeCell ref="JUG3:JUH3"/>
    <mergeCell ref="JUI3:JUJ3"/>
    <mergeCell ref="JTM3:JTN3"/>
    <mergeCell ref="JTO3:JTP3"/>
    <mergeCell ref="JTQ3:JTR3"/>
    <mergeCell ref="JTS3:JTT3"/>
    <mergeCell ref="JTU3:JTV3"/>
    <mergeCell ref="JTW3:JTX3"/>
    <mergeCell ref="JTA3:JTB3"/>
    <mergeCell ref="JTC3:JTD3"/>
    <mergeCell ref="JTE3:JTF3"/>
    <mergeCell ref="JTG3:JTH3"/>
    <mergeCell ref="JTI3:JTJ3"/>
    <mergeCell ref="JTK3:JTL3"/>
    <mergeCell ref="JSO3:JSP3"/>
    <mergeCell ref="JSQ3:JSR3"/>
    <mergeCell ref="JSS3:JST3"/>
    <mergeCell ref="JSU3:JSV3"/>
    <mergeCell ref="JSW3:JSX3"/>
    <mergeCell ref="JSY3:JSZ3"/>
    <mergeCell ref="JSC3:JSD3"/>
    <mergeCell ref="JSE3:JSF3"/>
    <mergeCell ref="JSG3:JSH3"/>
    <mergeCell ref="JSI3:JSJ3"/>
    <mergeCell ref="JSK3:JSL3"/>
    <mergeCell ref="JSM3:JSN3"/>
    <mergeCell ref="JRQ3:JRR3"/>
    <mergeCell ref="JRS3:JRT3"/>
    <mergeCell ref="JRU3:JRV3"/>
    <mergeCell ref="JRW3:JRX3"/>
    <mergeCell ref="JRY3:JRZ3"/>
    <mergeCell ref="JSA3:JSB3"/>
    <mergeCell ref="JRE3:JRF3"/>
    <mergeCell ref="JRG3:JRH3"/>
    <mergeCell ref="JRI3:JRJ3"/>
    <mergeCell ref="JRK3:JRL3"/>
    <mergeCell ref="JRM3:JRN3"/>
    <mergeCell ref="JRO3:JRP3"/>
    <mergeCell ref="JQS3:JQT3"/>
    <mergeCell ref="JQU3:JQV3"/>
    <mergeCell ref="JQW3:JQX3"/>
    <mergeCell ref="JQY3:JQZ3"/>
    <mergeCell ref="JRA3:JRB3"/>
    <mergeCell ref="JRC3:JRD3"/>
    <mergeCell ref="JQG3:JQH3"/>
    <mergeCell ref="JQI3:JQJ3"/>
    <mergeCell ref="JQK3:JQL3"/>
    <mergeCell ref="JQM3:JQN3"/>
    <mergeCell ref="JQO3:JQP3"/>
    <mergeCell ref="JQQ3:JQR3"/>
    <mergeCell ref="JPU3:JPV3"/>
    <mergeCell ref="JPW3:JPX3"/>
    <mergeCell ref="JPY3:JPZ3"/>
    <mergeCell ref="JQA3:JQB3"/>
    <mergeCell ref="JQC3:JQD3"/>
    <mergeCell ref="JQE3:JQF3"/>
    <mergeCell ref="JPI3:JPJ3"/>
    <mergeCell ref="JPK3:JPL3"/>
    <mergeCell ref="JPM3:JPN3"/>
    <mergeCell ref="JPO3:JPP3"/>
    <mergeCell ref="JPQ3:JPR3"/>
    <mergeCell ref="JPS3:JPT3"/>
    <mergeCell ref="JOW3:JOX3"/>
    <mergeCell ref="JOY3:JOZ3"/>
    <mergeCell ref="JPA3:JPB3"/>
    <mergeCell ref="JPC3:JPD3"/>
    <mergeCell ref="JPE3:JPF3"/>
    <mergeCell ref="JPG3:JPH3"/>
    <mergeCell ref="JOK3:JOL3"/>
    <mergeCell ref="JOM3:JON3"/>
    <mergeCell ref="JOO3:JOP3"/>
    <mergeCell ref="JOQ3:JOR3"/>
    <mergeCell ref="JOS3:JOT3"/>
    <mergeCell ref="JOU3:JOV3"/>
    <mergeCell ref="JNY3:JNZ3"/>
    <mergeCell ref="JOA3:JOB3"/>
    <mergeCell ref="JOC3:JOD3"/>
    <mergeCell ref="JOE3:JOF3"/>
    <mergeCell ref="JOG3:JOH3"/>
    <mergeCell ref="JOI3:JOJ3"/>
    <mergeCell ref="JNM3:JNN3"/>
    <mergeCell ref="JNO3:JNP3"/>
    <mergeCell ref="JNQ3:JNR3"/>
    <mergeCell ref="JNS3:JNT3"/>
    <mergeCell ref="JNU3:JNV3"/>
    <mergeCell ref="JNW3:JNX3"/>
    <mergeCell ref="JNA3:JNB3"/>
    <mergeCell ref="JNC3:JND3"/>
    <mergeCell ref="JNE3:JNF3"/>
    <mergeCell ref="JNG3:JNH3"/>
    <mergeCell ref="JNI3:JNJ3"/>
    <mergeCell ref="JNK3:JNL3"/>
    <mergeCell ref="JMO3:JMP3"/>
    <mergeCell ref="JMQ3:JMR3"/>
    <mergeCell ref="JMS3:JMT3"/>
    <mergeCell ref="JMU3:JMV3"/>
    <mergeCell ref="JMW3:JMX3"/>
    <mergeCell ref="JMY3:JMZ3"/>
    <mergeCell ref="JMC3:JMD3"/>
    <mergeCell ref="JME3:JMF3"/>
    <mergeCell ref="JMG3:JMH3"/>
    <mergeCell ref="JMI3:JMJ3"/>
    <mergeCell ref="JMK3:JML3"/>
    <mergeCell ref="JMM3:JMN3"/>
    <mergeCell ref="JLQ3:JLR3"/>
    <mergeCell ref="JLS3:JLT3"/>
    <mergeCell ref="JLU3:JLV3"/>
    <mergeCell ref="JLW3:JLX3"/>
    <mergeCell ref="JLY3:JLZ3"/>
    <mergeCell ref="JMA3:JMB3"/>
    <mergeCell ref="JLE3:JLF3"/>
    <mergeCell ref="JLG3:JLH3"/>
    <mergeCell ref="JLI3:JLJ3"/>
    <mergeCell ref="JLK3:JLL3"/>
    <mergeCell ref="JLM3:JLN3"/>
    <mergeCell ref="JLO3:JLP3"/>
    <mergeCell ref="JKS3:JKT3"/>
    <mergeCell ref="JKU3:JKV3"/>
    <mergeCell ref="JKW3:JKX3"/>
    <mergeCell ref="JKY3:JKZ3"/>
    <mergeCell ref="JLA3:JLB3"/>
    <mergeCell ref="JLC3:JLD3"/>
    <mergeCell ref="JKG3:JKH3"/>
    <mergeCell ref="JKI3:JKJ3"/>
    <mergeCell ref="JKK3:JKL3"/>
    <mergeCell ref="JKM3:JKN3"/>
    <mergeCell ref="JKO3:JKP3"/>
    <mergeCell ref="JKQ3:JKR3"/>
    <mergeCell ref="JJU3:JJV3"/>
    <mergeCell ref="JJW3:JJX3"/>
    <mergeCell ref="JJY3:JJZ3"/>
    <mergeCell ref="JKA3:JKB3"/>
    <mergeCell ref="JKC3:JKD3"/>
    <mergeCell ref="JKE3:JKF3"/>
    <mergeCell ref="JJI3:JJJ3"/>
    <mergeCell ref="JJK3:JJL3"/>
    <mergeCell ref="JJM3:JJN3"/>
    <mergeCell ref="JJO3:JJP3"/>
    <mergeCell ref="JJQ3:JJR3"/>
    <mergeCell ref="JJS3:JJT3"/>
    <mergeCell ref="JIW3:JIX3"/>
    <mergeCell ref="JIY3:JIZ3"/>
    <mergeCell ref="JJA3:JJB3"/>
    <mergeCell ref="JJC3:JJD3"/>
    <mergeCell ref="JJE3:JJF3"/>
    <mergeCell ref="JJG3:JJH3"/>
    <mergeCell ref="JIK3:JIL3"/>
    <mergeCell ref="JIM3:JIN3"/>
    <mergeCell ref="JIO3:JIP3"/>
    <mergeCell ref="JIQ3:JIR3"/>
    <mergeCell ref="JIS3:JIT3"/>
    <mergeCell ref="JIU3:JIV3"/>
    <mergeCell ref="JHY3:JHZ3"/>
    <mergeCell ref="JIA3:JIB3"/>
    <mergeCell ref="JIC3:JID3"/>
    <mergeCell ref="JIE3:JIF3"/>
    <mergeCell ref="JIG3:JIH3"/>
    <mergeCell ref="JII3:JIJ3"/>
    <mergeCell ref="JHM3:JHN3"/>
    <mergeCell ref="JHO3:JHP3"/>
    <mergeCell ref="JHQ3:JHR3"/>
    <mergeCell ref="JHS3:JHT3"/>
    <mergeCell ref="JHU3:JHV3"/>
    <mergeCell ref="JHW3:JHX3"/>
    <mergeCell ref="JHA3:JHB3"/>
    <mergeCell ref="JHC3:JHD3"/>
    <mergeCell ref="JHE3:JHF3"/>
    <mergeCell ref="JHG3:JHH3"/>
    <mergeCell ref="JHI3:JHJ3"/>
    <mergeCell ref="JHK3:JHL3"/>
    <mergeCell ref="JGO3:JGP3"/>
    <mergeCell ref="JGQ3:JGR3"/>
    <mergeCell ref="JGS3:JGT3"/>
    <mergeCell ref="JGU3:JGV3"/>
    <mergeCell ref="JGW3:JGX3"/>
    <mergeCell ref="JGY3:JGZ3"/>
    <mergeCell ref="JGC3:JGD3"/>
    <mergeCell ref="JGE3:JGF3"/>
    <mergeCell ref="JGG3:JGH3"/>
    <mergeCell ref="JGI3:JGJ3"/>
    <mergeCell ref="JGK3:JGL3"/>
    <mergeCell ref="JGM3:JGN3"/>
    <mergeCell ref="JFQ3:JFR3"/>
    <mergeCell ref="JFS3:JFT3"/>
    <mergeCell ref="JFU3:JFV3"/>
    <mergeCell ref="JFW3:JFX3"/>
    <mergeCell ref="JFY3:JFZ3"/>
    <mergeCell ref="JGA3:JGB3"/>
    <mergeCell ref="JFE3:JFF3"/>
    <mergeCell ref="JFG3:JFH3"/>
    <mergeCell ref="JFI3:JFJ3"/>
    <mergeCell ref="JFK3:JFL3"/>
    <mergeCell ref="JFM3:JFN3"/>
    <mergeCell ref="JFO3:JFP3"/>
    <mergeCell ref="JES3:JET3"/>
    <mergeCell ref="JEU3:JEV3"/>
    <mergeCell ref="JEW3:JEX3"/>
    <mergeCell ref="JEY3:JEZ3"/>
    <mergeCell ref="JFA3:JFB3"/>
    <mergeCell ref="JFC3:JFD3"/>
    <mergeCell ref="JEG3:JEH3"/>
    <mergeCell ref="JEI3:JEJ3"/>
    <mergeCell ref="JEK3:JEL3"/>
    <mergeCell ref="JEM3:JEN3"/>
    <mergeCell ref="JEO3:JEP3"/>
    <mergeCell ref="JEQ3:JER3"/>
    <mergeCell ref="JDU3:JDV3"/>
    <mergeCell ref="JDW3:JDX3"/>
    <mergeCell ref="JDY3:JDZ3"/>
    <mergeCell ref="JEA3:JEB3"/>
    <mergeCell ref="JEC3:JED3"/>
    <mergeCell ref="JEE3:JEF3"/>
    <mergeCell ref="JDI3:JDJ3"/>
    <mergeCell ref="JDK3:JDL3"/>
    <mergeCell ref="JDM3:JDN3"/>
    <mergeCell ref="JDO3:JDP3"/>
    <mergeCell ref="JDQ3:JDR3"/>
    <mergeCell ref="JDS3:JDT3"/>
    <mergeCell ref="JCW3:JCX3"/>
    <mergeCell ref="JCY3:JCZ3"/>
    <mergeCell ref="JDA3:JDB3"/>
    <mergeCell ref="JDC3:JDD3"/>
    <mergeCell ref="JDE3:JDF3"/>
    <mergeCell ref="JDG3:JDH3"/>
    <mergeCell ref="JCK3:JCL3"/>
    <mergeCell ref="JCM3:JCN3"/>
    <mergeCell ref="JCO3:JCP3"/>
    <mergeCell ref="JCQ3:JCR3"/>
    <mergeCell ref="JCS3:JCT3"/>
    <mergeCell ref="JCU3:JCV3"/>
    <mergeCell ref="JBY3:JBZ3"/>
    <mergeCell ref="JCA3:JCB3"/>
    <mergeCell ref="JCC3:JCD3"/>
    <mergeCell ref="JCE3:JCF3"/>
    <mergeCell ref="JCG3:JCH3"/>
    <mergeCell ref="JCI3:JCJ3"/>
    <mergeCell ref="JBM3:JBN3"/>
    <mergeCell ref="JBO3:JBP3"/>
    <mergeCell ref="JBQ3:JBR3"/>
    <mergeCell ref="JBS3:JBT3"/>
    <mergeCell ref="JBU3:JBV3"/>
    <mergeCell ref="JBW3:JBX3"/>
    <mergeCell ref="JBA3:JBB3"/>
    <mergeCell ref="JBC3:JBD3"/>
    <mergeCell ref="JBE3:JBF3"/>
    <mergeCell ref="JBG3:JBH3"/>
    <mergeCell ref="JBI3:JBJ3"/>
    <mergeCell ref="JBK3:JBL3"/>
    <mergeCell ref="JAO3:JAP3"/>
    <mergeCell ref="JAQ3:JAR3"/>
    <mergeCell ref="JAS3:JAT3"/>
    <mergeCell ref="JAU3:JAV3"/>
    <mergeCell ref="JAW3:JAX3"/>
    <mergeCell ref="JAY3:JAZ3"/>
    <mergeCell ref="JAC3:JAD3"/>
    <mergeCell ref="JAE3:JAF3"/>
    <mergeCell ref="JAG3:JAH3"/>
    <mergeCell ref="JAI3:JAJ3"/>
    <mergeCell ref="JAK3:JAL3"/>
    <mergeCell ref="JAM3:JAN3"/>
    <mergeCell ref="IZQ3:IZR3"/>
    <mergeCell ref="IZS3:IZT3"/>
    <mergeCell ref="IZU3:IZV3"/>
    <mergeCell ref="IZW3:IZX3"/>
    <mergeCell ref="IZY3:IZZ3"/>
    <mergeCell ref="JAA3:JAB3"/>
    <mergeCell ref="IZE3:IZF3"/>
    <mergeCell ref="IZG3:IZH3"/>
    <mergeCell ref="IZI3:IZJ3"/>
    <mergeCell ref="IZK3:IZL3"/>
    <mergeCell ref="IZM3:IZN3"/>
    <mergeCell ref="IZO3:IZP3"/>
    <mergeCell ref="IYS3:IYT3"/>
    <mergeCell ref="IYU3:IYV3"/>
    <mergeCell ref="IYW3:IYX3"/>
    <mergeCell ref="IYY3:IYZ3"/>
    <mergeCell ref="IZA3:IZB3"/>
    <mergeCell ref="IZC3:IZD3"/>
    <mergeCell ref="IYG3:IYH3"/>
    <mergeCell ref="IYI3:IYJ3"/>
    <mergeCell ref="IYK3:IYL3"/>
    <mergeCell ref="IYM3:IYN3"/>
    <mergeCell ref="IYO3:IYP3"/>
    <mergeCell ref="IYQ3:IYR3"/>
    <mergeCell ref="IXU3:IXV3"/>
    <mergeCell ref="IXW3:IXX3"/>
    <mergeCell ref="IXY3:IXZ3"/>
    <mergeCell ref="IYA3:IYB3"/>
    <mergeCell ref="IYC3:IYD3"/>
    <mergeCell ref="IYE3:IYF3"/>
    <mergeCell ref="IXI3:IXJ3"/>
    <mergeCell ref="IXK3:IXL3"/>
    <mergeCell ref="IXM3:IXN3"/>
    <mergeCell ref="IXO3:IXP3"/>
    <mergeCell ref="IXQ3:IXR3"/>
    <mergeCell ref="IXS3:IXT3"/>
    <mergeCell ref="IWW3:IWX3"/>
    <mergeCell ref="IWY3:IWZ3"/>
    <mergeCell ref="IXA3:IXB3"/>
    <mergeCell ref="IXC3:IXD3"/>
    <mergeCell ref="IXE3:IXF3"/>
    <mergeCell ref="IXG3:IXH3"/>
    <mergeCell ref="IWK3:IWL3"/>
    <mergeCell ref="IWM3:IWN3"/>
    <mergeCell ref="IWO3:IWP3"/>
    <mergeCell ref="IWQ3:IWR3"/>
    <mergeCell ref="IWS3:IWT3"/>
    <mergeCell ref="IWU3:IWV3"/>
    <mergeCell ref="IVY3:IVZ3"/>
    <mergeCell ref="IWA3:IWB3"/>
    <mergeCell ref="IWC3:IWD3"/>
    <mergeCell ref="IWE3:IWF3"/>
    <mergeCell ref="IWG3:IWH3"/>
    <mergeCell ref="IWI3:IWJ3"/>
    <mergeCell ref="IVM3:IVN3"/>
    <mergeCell ref="IVO3:IVP3"/>
    <mergeCell ref="IVQ3:IVR3"/>
    <mergeCell ref="IVS3:IVT3"/>
    <mergeCell ref="IVU3:IVV3"/>
    <mergeCell ref="IVW3:IVX3"/>
    <mergeCell ref="IVA3:IVB3"/>
    <mergeCell ref="IVC3:IVD3"/>
    <mergeCell ref="IVE3:IVF3"/>
    <mergeCell ref="IVG3:IVH3"/>
    <mergeCell ref="IVI3:IVJ3"/>
    <mergeCell ref="IVK3:IVL3"/>
    <mergeCell ref="IUO3:IUP3"/>
    <mergeCell ref="IUQ3:IUR3"/>
    <mergeCell ref="IUS3:IUT3"/>
    <mergeCell ref="IUU3:IUV3"/>
    <mergeCell ref="IUW3:IUX3"/>
    <mergeCell ref="IUY3:IUZ3"/>
    <mergeCell ref="IUC3:IUD3"/>
    <mergeCell ref="IUE3:IUF3"/>
    <mergeCell ref="IUG3:IUH3"/>
    <mergeCell ref="IUI3:IUJ3"/>
    <mergeCell ref="IUK3:IUL3"/>
    <mergeCell ref="IUM3:IUN3"/>
    <mergeCell ref="ITQ3:ITR3"/>
    <mergeCell ref="ITS3:ITT3"/>
    <mergeCell ref="ITU3:ITV3"/>
    <mergeCell ref="ITW3:ITX3"/>
    <mergeCell ref="ITY3:ITZ3"/>
    <mergeCell ref="IUA3:IUB3"/>
    <mergeCell ref="ITE3:ITF3"/>
    <mergeCell ref="ITG3:ITH3"/>
    <mergeCell ref="ITI3:ITJ3"/>
    <mergeCell ref="ITK3:ITL3"/>
    <mergeCell ref="ITM3:ITN3"/>
    <mergeCell ref="ITO3:ITP3"/>
    <mergeCell ref="ISS3:IST3"/>
    <mergeCell ref="ISU3:ISV3"/>
    <mergeCell ref="ISW3:ISX3"/>
    <mergeCell ref="ISY3:ISZ3"/>
    <mergeCell ref="ITA3:ITB3"/>
    <mergeCell ref="ITC3:ITD3"/>
    <mergeCell ref="ISG3:ISH3"/>
    <mergeCell ref="ISI3:ISJ3"/>
    <mergeCell ref="ISK3:ISL3"/>
    <mergeCell ref="ISM3:ISN3"/>
    <mergeCell ref="ISO3:ISP3"/>
    <mergeCell ref="ISQ3:ISR3"/>
    <mergeCell ref="IRU3:IRV3"/>
    <mergeCell ref="IRW3:IRX3"/>
    <mergeCell ref="IRY3:IRZ3"/>
    <mergeCell ref="ISA3:ISB3"/>
    <mergeCell ref="ISC3:ISD3"/>
    <mergeCell ref="ISE3:ISF3"/>
    <mergeCell ref="IRI3:IRJ3"/>
    <mergeCell ref="IRK3:IRL3"/>
    <mergeCell ref="IRM3:IRN3"/>
    <mergeCell ref="IRO3:IRP3"/>
    <mergeCell ref="IRQ3:IRR3"/>
    <mergeCell ref="IRS3:IRT3"/>
    <mergeCell ref="IQW3:IQX3"/>
    <mergeCell ref="IQY3:IQZ3"/>
    <mergeCell ref="IRA3:IRB3"/>
    <mergeCell ref="IRC3:IRD3"/>
    <mergeCell ref="IRE3:IRF3"/>
    <mergeCell ref="IRG3:IRH3"/>
    <mergeCell ref="IQK3:IQL3"/>
    <mergeCell ref="IQM3:IQN3"/>
    <mergeCell ref="IQO3:IQP3"/>
    <mergeCell ref="IQQ3:IQR3"/>
    <mergeCell ref="IQS3:IQT3"/>
    <mergeCell ref="IQU3:IQV3"/>
    <mergeCell ref="IPY3:IPZ3"/>
    <mergeCell ref="IQA3:IQB3"/>
    <mergeCell ref="IQC3:IQD3"/>
    <mergeCell ref="IQE3:IQF3"/>
    <mergeCell ref="IQG3:IQH3"/>
    <mergeCell ref="IQI3:IQJ3"/>
    <mergeCell ref="IPM3:IPN3"/>
    <mergeCell ref="IPO3:IPP3"/>
    <mergeCell ref="IPQ3:IPR3"/>
    <mergeCell ref="IPS3:IPT3"/>
    <mergeCell ref="IPU3:IPV3"/>
    <mergeCell ref="IPW3:IPX3"/>
    <mergeCell ref="IPA3:IPB3"/>
    <mergeCell ref="IPC3:IPD3"/>
    <mergeCell ref="IPE3:IPF3"/>
    <mergeCell ref="IPG3:IPH3"/>
    <mergeCell ref="IPI3:IPJ3"/>
    <mergeCell ref="IPK3:IPL3"/>
    <mergeCell ref="IOO3:IOP3"/>
    <mergeCell ref="IOQ3:IOR3"/>
    <mergeCell ref="IOS3:IOT3"/>
    <mergeCell ref="IOU3:IOV3"/>
    <mergeCell ref="IOW3:IOX3"/>
    <mergeCell ref="IOY3:IOZ3"/>
    <mergeCell ref="IOC3:IOD3"/>
    <mergeCell ref="IOE3:IOF3"/>
    <mergeCell ref="IOG3:IOH3"/>
    <mergeCell ref="IOI3:IOJ3"/>
    <mergeCell ref="IOK3:IOL3"/>
    <mergeCell ref="IOM3:ION3"/>
    <mergeCell ref="INQ3:INR3"/>
    <mergeCell ref="INS3:INT3"/>
    <mergeCell ref="INU3:INV3"/>
    <mergeCell ref="INW3:INX3"/>
    <mergeCell ref="INY3:INZ3"/>
    <mergeCell ref="IOA3:IOB3"/>
    <mergeCell ref="INE3:INF3"/>
    <mergeCell ref="ING3:INH3"/>
    <mergeCell ref="INI3:INJ3"/>
    <mergeCell ref="INK3:INL3"/>
    <mergeCell ref="INM3:INN3"/>
    <mergeCell ref="INO3:INP3"/>
    <mergeCell ref="IMS3:IMT3"/>
    <mergeCell ref="IMU3:IMV3"/>
    <mergeCell ref="IMW3:IMX3"/>
    <mergeCell ref="IMY3:IMZ3"/>
    <mergeCell ref="INA3:INB3"/>
    <mergeCell ref="INC3:IND3"/>
    <mergeCell ref="IMG3:IMH3"/>
    <mergeCell ref="IMI3:IMJ3"/>
    <mergeCell ref="IMK3:IML3"/>
    <mergeCell ref="IMM3:IMN3"/>
    <mergeCell ref="IMO3:IMP3"/>
    <mergeCell ref="IMQ3:IMR3"/>
    <mergeCell ref="ILU3:ILV3"/>
    <mergeCell ref="ILW3:ILX3"/>
    <mergeCell ref="ILY3:ILZ3"/>
    <mergeCell ref="IMA3:IMB3"/>
    <mergeCell ref="IMC3:IMD3"/>
    <mergeCell ref="IME3:IMF3"/>
    <mergeCell ref="ILI3:ILJ3"/>
    <mergeCell ref="ILK3:ILL3"/>
    <mergeCell ref="ILM3:ILN3"/>
    <mergeCell ref="ILO3:ILP3"/>
    <mergeCell ref="ILQ3:ILR3"/>
    <mergeCell ref="ILS3:ILT3"/>
    <mergeCell ref="IKW3:IKX3"/>
    <mergeCell ref="IKY3:IKZ3"/>
    <mergeCell ref="ILA3:ILB3"/>
    <mergeCell ref="ILC3:ILD3"/>
    <mergeCell ref="ILE3:ILF3"/>
    <mergeCell ref="ILG3:ILH3"/>
    <mergeCell ref="IKK3:IKL3"/>
    <mergeCell ref="IKM3:IKN3"/>
    <mergeCell ref="IKO3:IKP3"/>
    <mergeCell ref="IKQ3:IKR3"/>
    <mergeCell ref="IKS3:IKT3"/>
    <mergeCell ref="IKU3:IKV3"/>
    <mergeCell ref="IJY3:IJZ3"/>
    <mergeCell ref="IKA3:IKB3"/>
    <mergeCell ref="IKC3:IKD3"/>
    <mergeCell ref="IKE3:IKF3"/>
    <mergeCell ref="IKG3:IKH3"/>
    <mergeCell ref="IKI3:IKJ3"/>
    <mergeCell ref="IJM3:IJN3"/>
    <mergeCell ref="IJO3:IJP3"/>
    <mergeCell ref="IJQ3:IJR3"/>
    <mergeCell ref="IJS3:IJT3"/>
    <mergeCell ref="IJU3:IJV3"/>
    <mergeCell ref="IJW3:IJX3"/>
    <mergeCell ref="IJA3:IJB3"/>
    <mergeCell ref="IJC3:IJD3"/>
    <mergeCell ref="IJE3:IJF3"/>
    <mergeCell ref="IJG3:IJH3"/>
    <mergeCell ref="IJI3:IJJ3"/>
    <mergeCell ref="IJK3:IJL3"/>
    <mergeCell ref="IIO3:IIP3"/>
    <mergeCell ref="IIQ3:IIR3"/>
    <mergeCell ref="IIS3:IIT3"/>
    <mergeCell ref="IIU3:IIV3"/>
    <mergeCell ref="IIW3:IIX3"/>
    <mergeCell ref="IIY3:IIZ3"/>
    <mergeCell ref="IIC3:IID3"/>
    <mergeCell ref="IIE3:IIF3"/>
    <mergeCell ref="IIG3:IIH3"/>
    <mergeCell ref="III3:IIJ3"/>
    <mergeCell ref="IIK3:IIL3"/>
    <mergeCell ref="IIM3:IIN3"/>
    <mergeCell ref="IHQ3:IHR3"/>
    <mergeCell ref="IHS3:IHT3"/>
    <mergeCell ref="IHU3:IHV3"/>
    <mergeCell ref="IHW3:IHX3"/>
    <mergeCell ref="IHY3:IHZ3"/>
    <mergeCell ref="IIA3:IIB3"/>
    <mergeCell ref="IHE3:IHF3"/>
    <mergeCell ref="IHG3:IHH3"/>
    <mergeCell ref="IHI3:IHJ3"/>
    <mergeCell ref="IHK3:IHL3"/>
    <mergeCell ref="IHM3:IHN3"/>
    <mergeCell ref="IHO3:IHP3"/>
    <mergeCell ref="IGS3:IGT3"/>
    <mergeCell ref="IGU3:IGV3"/>
    <mergeCell ref="IGW3:IGX3"/>
    <mergeCell ref="IGY3:IGZ3"/>
    <mergeCell ref="IHA3:IHB3"/>
    <mergeCell ref="IHC3:IHD3"/>
    <mergeCell ref="IGG3:IGH3"/>
    <mergeCell ref="IGI3:IGJ3"/>
    <mergeCell ref="IGK3:IGL3"/>
    <mergeCell ref="IGM3:IGN3"/>
    <mergeCell ref="IGO3:IGP3"/>
    <mergeCell ref="IGQ3:IGR3"/>
    <mergeCell ref="IFU3:IFV3"/>
    <mergeCell ref="IFW3:IFX3"/>
    <mergeCell ref="IFY3:IFZ3"/>
    <mergeCell ref="IGA3:IGB3"/>
    <mergeCell ref="IGC3:IGD3"/>
    <mergeCell ref="IGE3:IGF3"/>
    <mergeCell ref="IFI3:IFJ3"/>
    <mergeCell ref="IFK3:IFL3"/>
    <mergeCell ref="IFM3:IFN3"/>
    <mergeCell ref="IFO3:IFP3"/>
    <mergeCell ref="IFQ3:IFR3"/>
    <mergeCell ref="IFS3:IFT3"/>
    <mergeCell ref="IEW3:IEX3"/>
    <mergeCell ref="IEY3:IEZ3"/>
    <mergeCell ref="IFA3:IFB3"/>
    <mergeCell ref="IFC3:IFD3"/>
    <mergeCell ref="IFE3:IFF3"/>
    <mergeCell ref="IFG3:IFH3"/>
    <mergeCell ref="IEK3:IEL3"/>
    <mergeCell ref="IEM3:IEN3"/>
    <mergeCell ref="IEO3:IEP3"/>
    <mergeCell ref="IEQ3:IER3"/>
    <mergeCell ref="IES3:IET3"/>
    <mergeCell ref="IEU3:IEV3"/>
    <mergeCell ref="IDY3:IDZ3"/>
    <mergeCell ref="IEA3:IEB3"/>
    <mergeCell ref="IEC3:IED3"/>
    <mergeCell ref="IEE3:IEF3"/>
    <mergeCell ref="IEG3:IEH3"/>
    <mergeCell ref="IEI3:IEJ3"/>
    <mergeCell ref="IDM3:IDN3"/>
    <mergeCell ref="IDO3:IDP3"/>
    <mergeCell ref="IDQ3:IDR3"/>
    <mergeCell ref="IDS3:IDT3"/>
    <mergeCell ref="IDU3:IDV3"/>
    <mergeCell ref="IDW3:IDX3"/>
    <mergeCell ref="IDA3:IDB3"/>
    <mergeCell ref="IDC3:IDD3"/>
    <mergeCell ref="IDE3:IDF3"/>
    <mergeCell ref="IDG3:IDH3"/>
    <mergeCell ref="IDI3:IDJ3"/>
    <mergeCell ref="IDK3:IDL3"/>
    <mergeCell ref="ICO3:ICP3"/>
    <mergeCell ref="ICQ3:ICR3"/>
    <mergeCell ref="ICS3:ICT3"/>
    <mergeCell ref="ICU3:ICV3"/>
    <mergeCell ref="ICW3:ICX3"/>
    <mergeCell ref="ICY3:ICZ3"/>
    <mergeCell ref="ICC3:ICD3"/>
    <mergeCell ref="ICE3:ICF3"/>
    <mergeCell ref="ICG3:ICH3"/>
    <mergeCell ref="ICI3:ICJ3"/>
    <mergeCell ref="ICK3:ICL3"/>
    <mergeCell ref="ICM3:ICN3"/>
    <mergeCell ref="IBQ3:IBR3"/>
    <mergeCell ref="IBS3:IBT3"/>
    <mergeCell ref="IBU3:IBV3"/>
    <mergeCell ref="IBW3:IBX3"/>
    <mergeCell ref="IBY3:IBZ3"/>
    <mergeCell ref="ICA3:ICB3"/>
    <mergeCell ref="IBE3:IBF3"/>
    <mergeCell ref="IBG3:IBH3"/>
    <mergeCell ref="IBI3:IBJ3"/>
    <mergeCell ref="IBK3:IBL3"/>
    <mergeCell ref="IBM3:IBN3"/>
    <mergeCell ref="IBO3:IBP3"/>
    <mergeCell ref="IAS3:IAT3"/>
    <mergeCell ref="IAU3:IAV3"/>
    <mergeCell ref="IAW3:IAX3"/>
    <mergeCell ref="IAY3:IAZ3"/>
    <mergeCell ref="IBA3:IBB3"/>
    <mergeCell ref="IBC3:IBD3"/>
    <mergeCell ref="IAG3:IAH3"/>
    <mergeCell ref="IAI3:IAJ3"/>
    <mergeCell ref="IAK3:IAL3"/>
    <mergeCell ref="IAM3:IAN3"/>
    <mergeCell ref="IAO3:IAP3"/>
    <mergeCell ref="IAQ3:IAR3"/>
    <mergeCell ref="HZU3:HZV3"/>
    <mergeCell ref="HZW3:HZX3"/>
    <mergeCell ref="HZY3:HZZ3"/>
    <mergeCell ref="IAA3:IAB3"/>
    <mergeCell ref="IAC3:IAD3"/>
    <mergeCell ref="IAE3:IAF3"/>
    <mergeCell ref="HZI3:HZJ3"/>
    <mergeCell ref="HZK3:HZL3"/>
    <mergeCell ref="HZM3:HZN3"/>
    <mergeCell ref="HZO3:HZP3"/>
    <mergeCell ref="HZQ3:HZR3"/>
    <mergeCell ref="HZS3:HZT3"/>
    <mergeCell ref="HYW3:HYX3"/>
    <mergeCell ref="HYY3:HYZ3"/>
    <mergeCell ref="HZA3:HZB3"/>
    <mergeCell ref="HZC3:HZD3"/>
    <mergeCell ref="HZE3:HZF3"/>
    <mergeCell ref="HZG3:HZH3"/>
    <mergeCell ref="HYK3:HYL3"/>
    <mergeCell ref="HYM3:HYN3"/>
    <mergeCell ref="HYO3:HYP3"/>
    <mergeCell ref="HYQ3:HYR3"/>
    <mergeCell ref="HYS3:HYT3"/>
    <mergeCell ref="HYU3:HYV3"/>
    <mergeCell ref="HXY3:HXZ3"/>
    <mergeCell ref="HYA3:HYB3"/>
    <mergeCell ref="HYC3:HYD3"/>
    <mergeCell ref="HYE3:HYF3"/>
    <mergeCell ref="HYG3:HYH3"/>
    <mergeCell ref="HYI3:HYJ3"/>
    <mergeCell ref="HXM3:HXN3"/>
    <mergeCell ref="HXO3:HXP3"/>
    <mergeCell ref="HXQ3:HXR3"/>
    <mergeCell ref="HXS3:HXT3"/>
    <mergeCell ref="HXU3:HXV3"/>
    <mergeCell ref="HXW3:HXX3"/>
    <mergeCell ref="HXA3:HXB3"/>
    <mergeCell ref="HXC3:HXD3"/>
    <mergeCell ref="HXE3:HXF3"/>
    <mergeCell ref="HXG3:HXH3"/>
    <mergeCell ref="HXI3:HXJ3"/>
    <mergeCell ref="HXK3:HXL3"/>
    <mergeCell ref="HWO3:HWP3"/>
    <mergeCell ref="HWQ3:HWR3"/>
    <mergeCell ref="HWS3:HWT3"/>
    <mergeCell ref="HWU3:HWV3"/>
    <mergeCell ref="HWW3:HWX3"/>
    <mergeCell ref="HWY3:HWZ3"/>
    <mergeCell ref="HWC3:HWD3"/>
    <mergeCell ref="HWE3:HWF3"/>
    <mergeCell ref="HWG3:HWH3"/>
    <mergeCell ref="HWI3:HWJ3"/>
    <mergeCell ref="HWK3:HWL3"/>
    <mergeCell ref="HWM3:HWN3"/>
    <mergeCell ref="HVQ3:HVR3"/>
    <mergeCell ref="HVS3:HVT3"/>
    <mergeCell ref="HVU3:HVV3"/>
    <mergeCell ref="HVW3:HVX3"/>
    <mergeCell ref="HVY3:HVZ3"/>
    <mergeCell ref="HWA3:HWB3"/>
    <mergeCell ref="HVE3:HVF3"/>
    <mergeCell ref="HVG3:HVH3"/>
    <mergeCell ref="HVI3:HVJ3"/>
    <mergeCell ref="HVK3:HVL3"/>
    <mergeCell ref="HVM3:HVN3"/>
    <mergeCell ref="HVO3:HVP3"/>
    <mergeCell ref="HUS3:HUT3"/>
    <mergeCell ref="HUU3:HUV3"/>
    <mergeCell ref="HUW3:HUX3"/>
    <mergeCell ref="HUY3:HUZ3"/>
    <mergeCell ref="HVA3:HVB3"/>
    <mergeCell ref="HVC3:HVD3"/>
    <mergeCell ref="HUG3:HUH3"/>
    <mergeCell ref="HUI3:HUJ3"/>
    <mergeCell ref="HUK3:HUL3"/>
    <mergeCell ref="HUM3:HUN3"/>
    <mergeCell ref="HUO3:HUP3"/>
    <mergeCell ref="HUQ3:HUR3"/>
    <mergeCell ref="HTU3:HTV3"/>
    <mergeCell ref="HTW3:HTX3"/>
    <mergeCell ref="HTY3:HTZ3"/>
    <mergeCell ref="HUA3:HUB3"/>
    <mergeCell ref="HUC3:HUD3"/>
    <mergeCell ref="HUE3:HUF3"/>
    <mergeCell ref="HTI3:HTJ3"/>
    <mergeCell ref="HTK3:HTL3"/>
    <mergeCell ref="HTM3:HTN3"/>
    <mergeCell ref="HTO3:HTP3"/>
    <mergeCell ref="HTQ3:HTR3"/>
    <mergeCell ref="HTS3:HTT3"/>
    <mergeCell ref="HSW3:HSX3"/>
    <mergeCell ref="HSY3:HSZ3"/>
    <mergeCell ref="HTA3:HTB3"/>
    <mergeCell ref="HTC3:HTD3"/>
    <mergeCell ref="HTE3:HTF3"/>
    <mergeCell ref="HTG3:HTH3"/>
    <mergeCell ref="HSK3:HSL3"/>
    <mergeCell ref="HSM3:HSN3"/>
    <mergeCell ref="HSO3:HSP3"/>
    <mergeCell ref="HSQ3:HSR3"/>
    <mergeCell ref="HSS3:HST3"/>
    <mergeCell ref="HSU3:HSV3"/>
    <mergeCell ref="HRY3:HRZ3"/>
    <mergeCell ref="HSA3:HSB3"/>
    <mergeCell ref="HSC3:HSD3"/>
    <mergeCell ref="HSE3:HSF3"/>
    <mergeCell ref="HSG3:HSH3"/>
    <mergeCell ref="HSI3:HSJ3"/>
    <mergeCell ref="HRM3:HRN3"/>
    <mergeCell ref="HRO3:HRP3"/>
    <mergeCell ref="HRQ3:HRR3"/>
    <mergeCell ref="HRS3:HRT3"/>
    <mergeCell ref="HRU3:HRV3"/>
    <mergeCell ref="HRW3:HRX3"/>
    <mergeCell ref="HRA3:HRB3"/>
    <mergeCell ref="HRC3:HRD3"/>
    <mergeCell ref="HRE3:HRF3"/>
    <mergeCell ref="HRG3:HRH3"/>
    <mergeCell ref="HRI3:HRJ3"/>
    <mergeCell ref="HRK3:HRL3"/>
    <mergeCell ref="HQO3:HQP3"/>
    <mergeCell ref="HQQ3:HQR3"/>
    <mergeCell ref="HQS3:HQT3"/>
    <mergeCell ref="HQU3:HQV3"/>
    <mergeCell ref="HQW3:HQX3"/>
    <mergeCell ref="HQY3:HQZ3"/>
    <mergeCell ref="HQC3:HQD3"/>
    <mergeCell ref="HQE3:HQF3"/>
    <mergeCell ref="HQG3:HQH3"/>
    <mergeCell ref="HQI3:HQJ3"/>
    <mergeCell ref="HQK3:HQL3"/>
    <mergeCell ref="HQM3:HQN3"/>
    <mergeCell ref="HPQ3:HPR3"/>
    <mergeCell ref="HPS3:HPT3"/>
    <mergeCell ref="HPU3:HPV3"/>
    <mergeCell ref="HPW3:HPX3"/>
    <mergeCell ref="HPY3:HPZ3"/>
    <mergeCell ref="HQA3:HQB3"/>
    <mergeCell ref="HPE3:HPF3"/>
    <mergeCell ref="HPG3:HPH3"/>
    <mergeCell ref="HPI3:HPJ3"/>
    <mergeCell ref="HPK3:HPL3"/>
    <mergeCell ref="HPM3:HPN3"/>
    <mergeCell ref="HPO3:HPP3"/>
    <mergeCell ref="HOS3:HOT3"/>
    <mergeCell ref="HOU3:HOV3"/>
    <mergeCell ref="HOW3:HOX3"/>
    <mergeCell ref="HOY3:HOZ3"/>
    <mergeCell ref="HPA3:HPB3"/>
    <mergeCell ref="HPC3:HPD3"/>
    <mergeCell ref="HOG3:HOH3"/>
    <mergeCell ref="HOI3:HOJ3"/>
    <mergeCell ref="HOK3:HOL3"/>
    <mergeCell ref="HOM3:HON3"/>
    <mergeCell ref="HOO3:HOP3"/>
    <mergeCell ref="HOQ3:HOR3"/>
    <mergeCell ref="HNU3:HNV3"/>
    <mergeCell ref="HNW3:HNX3"/>
    <mergeCell ref="HNY3:HNZ3"/>
    <mergeCell ref="HOA3:HOB3"/>
    <mergeCell ref="HOC3:HOD3"/>
    <mergeCell ref="HOE3:HOF3"/>
    <mergeCell ref="HNI3:HNJ3"/>
    <mergeCell ref="HNK3:HNL3"/>
    <mergeCell ref="HNM3:HNN3"/>
    <mergeCell ref="HNO3:HNP3"/>
    <mergeCell ref="HNQ3:HNR3"/>
    <mergeCell ref="HNS3:HNT3"/>
    <mergeCell ref="HMW3:HMX3"/>
    <mergeCell ref="HMY3:HMZ3"/>
    <mergeCell ref="HNA3:HNB3"/>
    <mergeCell ref="HNC3:HND3"/>
    <mergeCell ref="HNE3:HNF3"/>
    <mergeCell ref="HNG3:HNH3"/>
    <mergeCell ref="HMK3:HML3"/>
    <mergeCell ref="HMM3:HMN3"/>
    <mergeCell ref="HMO3:HMP3"/>
    <mergeCell ref="HMQ3:HMR3"/>
    <mergeCell ref="HMS3:HMT3"/>
    <mergeCell ref="HMU3:HMV3"/>
    <mergeCell ref="HLY3:HLZ3"/>
    <mergeCell ref="HMA3:HMB3"/>
    <mergeCell ref="HMC3:HMD3"/>
    <mergeCell ref="HME3:HMF3"/>
    <mergeCell ref="HMG3:HMH3"/>
    <mergeCell ref="HMI3:HMJ3"/>
    <mergeCell ref="HLM3:HLN3"/>
    <mergeCell ref="HLO3:HLP3"/>
    <mergeCell ref="HLQ3:HLR3"/>
    <mergeCell ref="HLS3:HLT3"/>
    <mergeCell ref="HLU3:HLV3"/>
    <mergeCell ref="HLW3:HLX3"/>
    <mergeCell ref="HLA3:HLB3"/>
    <mergeCell ref="HLC3:HLD3"/>
    <mergeCell ref="HLE3:HLF3"/>
    <mergeCell ref="HLG3:HLH3"/>
    <mergeCell ref="HLI3:HLJ3"/>
    <mergeCell ref="HLK3:HLL3"/>
    <mergeCell ref="HKO3:HKP3"/>
    <mergeCell ref="HKQ3:HKR3"/>
    <mergeCell ref="HKS3:HKT3"/>
    <mergeCell ref="HKU3:HKV3"/>
    <mergeCell ref="HKW3:HKX3"/>
    <mergeCell ref="HKY3:HKZ3"/>
    <mergeCell ref="HKC3:HKD3"/>
    <mergeCell ref="HKE3:HKF3"/>
    <mergeCell ref="HKG3:HKH3"/>
    <mergeCell ref="HKI3:HKJ3"/>
    <mergeCell ref="HKK3:HKL3"/>
    <mergeCell ref="HKM3:HKN3"/>
    <mergeCell ref="HJQ3:HJR3"/>
    <mergeCell ref="HJS3:HJT3"/>
    <mergeCell ref="HJU3:HJV3"/>
    <mergeCell ref="HJW3:HJX3"/>
    <mergeCell ref="HJY3:HJZ3"/>
    <mergeCell ref="HKA3:HKB3"/>
    <mergeCell ref="HJE3:HJF3"/>
    <mergeCell ref="HJG3:HJH3"/>
    <mergeCell ref="HJI3:HJJ3"/>
    <mergeCell ref="HJK3:HJL3"/>
    <mergeCell ref="HJM3:HJN3"/>
    <mergeCell ref="HJO3:HJP3"/>
    <mergeCell ref="HIS3:HIT3"/>
    <mergeCell ref="HIU3:HIV3"/>
    <mergeCell ref="HIW3:HIX3"/>
    <mergeCell ref="HIY3:HIZ3"/>
    <mergeCell ref="HJA3:HJB3"/>
    <mergeCell ref="HJC3:HJD3"/>
    <mergeCell ref="HIG3:HIH3"/>
    <mergeCell ref="HII3:HIJ3"/>
    <mergeCell ref="HIK3:HIL3"/>
    <mergeCell ref="HIM3:HIN3"/>
    <mergeCell ref="HIO3:HIP3"/>
    <mergeCell ref="HIQ3:HIR3"/>
    <mergeCell ref="HHU3:HHV3"/>
    <mergeCell ref="HHW3:HHX3"/>
    <mergeCell ref="HHY3:HHZ3"/>
    <mergeCell ref="HIA3:HIB3"/>
    <mergeCell ref="HIC3:HID3"/>
    <mergeCell ref="HIE3:HIF3"/>
    <mergeCell ref="HHI3:HHJ3"/>
    <mergeCell ref="HHK3:HHL3"/>
    <mergeCell ref="HHM3:HHN3"/>
    <mergeCell ref="HHO3:HHP3"/>
    <mergeCell ref="HHQ3:HHR3"/>
    <mergeCell ref="HHS3:HHT3"/>
    <mergeCell ref="HGW3:HGX3"/>
    <mergeCell ref="HGY3:HGZ3"/>
    <mergeCell ref="HHA3:HHB3"/>
    <mergeCell ref="HHC3:HHD3"/>
    <mergeCell ref="HHE3:HHF3"/>
    <mergeCell ref="HHG3:HHH3"/>
    <mergeCell ref="HGK3:HGL3"/>
    <mergeCell ref="HGM3:HGN3"/>
    <mergeCell ref="HGO3:HGP3"/>
    <mergeCell ref="HGQ3:HGR3"/>
    <mergeCell ref="HGS3:HGT3"/>
    <mergeCell ref="HGU3:HGV3"/>
    <mergeCell ref="HFY3:HFZ3"/>
    <mergeCell ref="HGA3:HGB3"/>
    <mergeCell ref="HGC3:HGD3"/>
    <mergeCell ref="HGE3:HGF3"/>
    <mergeCell ref="HGG3:HGH3"/>
    <mergeCell ref="HGI3:HGJ3"/>
    <mergeCell ref="HFM3:HFN3"/>
    <mergeCell ref="HFO3:HFP3"/>
    <mergeCell ref="HFQ3:HFR3"/>
    <mergeCell ref="HFS3:HFT3"/>
    <mergeCell ref="HFU3:HFV3"/>
    <mergeCell ref="HFW3:HFX3"/>
    <mergeCell ref="HFA3:HFB3"/>
    <mergeCell ref="HFC3:HFD3"/>
    <mergeCell ref="HFE3:HFF3"/>
    <mergeCell ref="HFG3:HFH3"/>
    <mergeCell ref="HFI3:HFJ3"/>
    <mergeCell ref="HFK3:HFL3"/>
    <mergeCell ref="HEO3:HEP3"/>
    <mergeCell ref="HEQ3:HER3"/>
    <mergeCell ref="HES3:HET3"/>
    <mergeCell ref="HEU3:HEV3"/>
    <mergeCell ref="HEW3:HEX3"/>
    <mergeCell ref="HEY3:HEZ3"/>
    <mergeCell ref="HEC3:HED3"/>
    <mergeCell ref="HEE3:HEF3"/>
    <mergeCell ref="HEG3:HEH3"/>
    <mergeCell ref="HEI3:HEJ3"/>
    <mergeCell ref="HEK3:HEL3"/>
    <mergeCell ref="HEM3:HEN3"/>
    <mergeCell ref="HDQ3:HDR3"/>
    <mergeCell ref="HDS3:HDT3"/>
    <mergeCell ref="HDU3:HDV3"/>
    <mergeCell ref="HDW3:HDX3"/>
    <mergeCell ref="HDY3:HDZ3"/>
    <mergeCell ref="HEA3:HEB3"/>
    <mergeCell ref="HDE3:HDF3"/>
    <mergeCell ref="HDG3:HDH3"/>
    <mergeCell ref="HDI3:HDJ3"/>
    <mergeCell ref="HDK3:HDL3"/>
    <mergeCell ref="HDM3:HDN3"/>
    <mergeCell ref="HDO3:HDP3"/>
    <mergeCell ref="HCS3:HCT3"/>
    <mergeCell ref="HCU3:HCV3"/>
    <mergeCell ref="HCW3:HCX3"/>
    <mergeCell ref="HCY3:HCZ3"/>
    <mergeCell ref="HDA3:HDB3"/>
    <mergeCell ref="HDC3:HDD3"/>
    <mergeCell ref="HCG3:HCH3"/>
    <mergeCell ref="HCI3:HCJ3"/>
    <mergeCell ref="HCK3:HCL3"/>
    <mergeCell ref="HCM3:HCN3"/>
    <mergeCell ref="HCO3:HCP3"/>
    <mergeCell ref="HCQ3:HCR3"/>
    <mergeCell ref="HBU3:HBV3"/>
    <mergeCell ref="HBW3:HBX3"/>
    <mergeCell ref="HBY3:HBZ3"/>
    <mergeCell ref="HCA3:HCB3"/>
    <mergeCell ref="HCC3:HCD3"/>
    <mergeCell ref="HCE3:HCF3"/>
    <mergeCell ref="HBI3:HBJ3"/>
    <mergeCell ref="HBK3:HBL3"/>
    <mergeCell ref="HBM3:HBN3"/>
    <mergeCell ref="HBO3:HBP3"/>
    <mergeCell ref="HBQ3:HBR3"/>
    <mergeCell ref="HBS3:HBT3"/>
    <mergeCell ref="HAW3:HAX3"/>
    <mergeCell ref="HAY3:HAZ3"/>
    <mergeCell ref="HBA3:HBB3"/>
    <mergeCell ref="HBC3:HBD3"/>
    <mergeCell ref="HBE3:HBF3"/>
    <mergeCell ref="HBG3:HBH3"/>
    <mergeCell ref="HAK3:HAL3"/>
    <mergeCell ref="HAM3:HAN3"/>
    <mergeCell ref="HAO3:HAP3"/>
    <mergeCell ref="HAQ3:HAR3"/>
    <mergeCell ref="HAS3:HAT3"/>
    <mergeCell ref="HAU3:HAV3"/>
    <mergeCell ref="GZY3:GZZ3"/>
    <mergeCell ref="HAA3:HAB3"/>
    <mergeCell ref="HAC3:HAD3"/>
    <mergeCell ref="HAE3:HAF3"/>
    <mergeCell ref="HAG3:HAH3"/>
    <mergeCell ref="HAI3:HAJ3"/>
    <mergeCell ref="GZM3:GZN3"/>
    <mergeCell ref="GZO3:GZP3"/>
    <mergeCell ref="GZQ3:GZR3"/>
    <mergeCell ref="GZS3:GZT3"/>
    <mergeCell ref="GZU3:GZV3"/>
    <mergeCell ref="GZW3:GZX3"/>
    <mergeCell ref="GZA3:GZB3"/>
    <mergeCell ref="GZC3:GZD3"/>
    <mergeCell ref="GZE3:GZF3"/>
    <mergeCell ref="GZG3:GZH3"/>
    <mergeCell ref="GZI3:GZJ3"/>
    <mergeCell ref="GZK3:GZL3"/>
    <mergeCell ref="GYO3:GYP3"/>
    <mergeCell ref="GYQ3:GYR3"/>
    <mergeCell ref="GYS3:GYT3"/>
    <mergeCell ref="GYU3:GYV3"/>
    <mergeCell ref="GYW3:GYX3"/>
    <mergeCell ref="GYY3:GYZ3"/>
    <mergeCell ref="GYC3:GYD3"/>
    <mergeCell ref="GYE3:GYF3"/>
    <mergeCell ref="GYG3:GYH3"/>
    <mergeCell ref="GYI3:GYJ3"/>
    <mergeCell ref="GYK3:GYL3"/>
    <mergeCell ref="GYM3:GYN3"/>
    <mergeCell ref="GXQ3:GXR3"/>
    <mergeCell ref="GXS3:GXT3"/>
    <mergeCell ref="GXU3:GXV3"/>
    <mergeCell ref="GXW3:GXX3"/>
    <mergeCell ref="GXY3:GXZ3"/>
    <mergeCell ref="GYA3:GYB3"/>
    <mergeCell ref="GXE3:GXF3"/>
    <mergeCell ref="GXG3:GXH3"/>
    <mergeCell ref="GXI3:GXJ3"/>
    <mergeCell ref="GXK3:GXL3"/>
    <mergeCell ref="GXM3:GXN3"/>
    <mergeCell ref="GXO3:GXP3"/>
    <mergeCell ref="GWS3:GWT3"/>
    <mergeCell ref="GWU3:GWV3"/>
    <mergeCell ref="GWW3:GWX3"/>
    <mergeCell ref="GWY3:GWZ3"/>
    <mergeCell ref="GXA3:GXB3"/>
    <mergeCell ref="GXC3:GXD3"/>
    <mergeCell ref="GWG3:GWH3"/>
    <mergeCell ref="GWI3:GWJ3"/>
    <mergeCell ref="GWK3:GWL3"/>
    <mergeCell ref="GWM3:GWN3"/>
    <mergeCell ref="GWO3:GWP3"/>
    <mergeCell ref="GWQ3:GWR3"/>
    <mergeCell ref="GVU3:GVV3"/>
    <mergeCell ref="GVW3:GVX3"/>
    <mergeCell ref="GVY3:GVZ3"/>
    <mergeCell ref="GWA3:GWB3"/>
    <mergeCell ref="GWC3:GWD3"/>
    <mergeCell ref="GWE3:GWF3"/>
    <mergeCell ref="GVI3:GVJ3"/>
    <mergeCell ref="GVK3:GVL3"/>
    <mergeCell ref="GVM3:GVN3"/>
    <mergeCell ref="GVO3:GVP3"/>
    <mergeCell ref="GVQ3:GVR3"/>
    <mergeCell ref="GVS3:GVT3"/>
    <mergeCell ref="GUW3:GUX3"/>
    <mergeCell ref="GUY3:GUZ3"/>
    <mergeCell ref="GVA3:GVB3"/>
    <mergeCell ref="GVC3:GVD3"/>
    <mergeCell ref="GVE3:GVF3"/>
    <mergeCell ref="GVG3:GVH3"/>
    <mergeCell ref="GUK3:GUL3"/>
    <mergeCell ref="GUM3:GUN3"/>
    <mergeCell ref="GUO3:GUP3"/>
    <mergeCell ref="GUQ3:GUR3"/>
    <mergeCell ref="GUS3:GUT3"/>
    <mergeCell ref="GUU3:GUV3"/>
    <mergeCell ref="GTY3:GTZ3"/>
    <mergeCell ref="GUA3:GUB3"/>
    <mergeCell ref="GUC3:GUD3"/>
    <mergeCell ref="GUE3:GUF3"/>
    <mergeCell ref="GUG3:GUH3"/>
    <mergeCell ref="GUI3:GUJ3"/>
    <mergeCell ref="GTM3:GTN3"/>
    <mergeCell ref="GTO3:GTP3"/>
    <mergeCell ref="GTQ3:GTR3"/>
    <mergeCell ref="GTS3:GTT3"/>
    <mergeCell ref="GTU3:GTV3"/>
    <mergeCell ref="GTW3:GTX3"/>
    <mergeCell ref="GTA3:GTB3"/>
    <mergeCell ref="GTC3:GTD3"/>
    <mergeCell ref="GTE3:GTF3"/>
    <mergeCell ref="GTG3:GTH3"/>
    <mergeCell ref="GTI3:GTJ3"/>
    <mergeCell ref="GTK3:GTL3"/>
    <mergeCell ref="GSO3:GSP3"/>
    <mergeCell ref="GSQ3:GSR3"/>
    <mergeCell ref="GSS3:GST3"/>
    <mergeCell ref="GSU3:GSV3"/>
    <mergeCell ref="GSW3:GSX3"/>
    <mergeCell ref="GSY3:GSZ3"/>
    <mergeCell ref="GSC3:GSD3"/>
    <mergeCell ref="GSE3:GSF3"/>
    <mergeCell ref="GSG3:GSH3"/>
    <mergeCell ref="GSI3:GSJ3"/>
    <mergeCell ref="GSK3:GSL3"/>
    <mergeCell ref="GSM3:GSN3"/>
    <mergeCell ref="GRQ3:GRR3"/>
    <mergeCell ref="GRS3:GRT3"/>
    <mergeCell ref="GRU3:GRV3"/>
    <mergeCell ref="GRW3:GRX3"/>
    <mergeCell ref="GRY3:GRZ3"/>
    <mergeCell ref="GSA3:GSB3"/>
    <mergeCell ref="GRE3:GRF3"/>
    <mergeCell ref="GRG3:GRH3"/>
    <mergeCell ref="GRI3:GRJ3"/>
    <mergeCell ref="GRK3:GRL3"/>
    <mergeCell ref="GRM3:GRN3"/>
    <mergeCell ref="GRO3:GRP3"/>
    <mergeCell ref="GQS3:GQT3"/>
    <mergeCell ref="GQU3:GQV3"/>
    <mergeCell ref="GQW3:GQX3"/>
    <mergeCell ref="GQY3:GQZ3"/>
    <mergeCell ref="GRA3:GRB3"/>
    <mergeCell ref="GRC3:GRD3"/>
    <mergeCell ref="GQG3:GQH3"/>
    <mergeCell ref="GQI3:GQJ3"/>
    <mergeCell ref="GQK3:GQL3"/>
    <mergeCell ref="GQM3:GQN3"/>
    <mergeCell ref="GQO3:GQP3"/>
    <mergeCell ref="GQQ3:GQR3"/>
    <mergeCell ref="GPU3:GPV3"/>
    <mergeCell ref="GPW3:GPX3"/>
    <mergeCell ref="GPY3:GPZ3"/>
    <mergeCell ref="GQA3:GQB3"/>
    <mergeCell ref="GQC3:GQD3"/>
    <mergeCell ref="GQE3:GQF3"/>
    <mergeCell ref="GPI3:GPJ3"/>
    <mergeCell ref="GPK3:GPL3"/>
    <mergeCell ref="GPM3:GPN3"/>
    <mergeCell ref="GPO3:GPP3"/>
    <mergeCell ref="GPQ3:GPR3"/>
    <mergeCell ref="GPS3:GPT3"/>
    <mergeCell ref="GOW3:GOX3"/>
    <mergeCell ref="GOY3:GOZ3"/>
    <mergeCell ref="GPA3:GPB3"/>
    <mergeCell ref="GPC3:GPD3"/>
    <mergeCell ref="GPE3:GPF3"/>
    <mergeCell ref="GPG3:GPH3"/>
    <mergeCell ref="GOK3:GOL3"/>
    <mergeCell ref="GOM3:GON3"/>
    <mergeCell ref="GOO3:GOP3"/>
    <mergeCell ref="GOQ3:GOR3"/>
    <mergeCell ref="GOS3:GOT3"/>
    <mergeCell ref="GOU3:GOV3"/>
    <mergeCell ref="GNY3:GNZ3"/>
    <mergeCell ref="GOA3:GOB3"/>
    <mergeCell ref="GOC3:GOD3"/>
    <mergeCell ref="GOE3:GOF3"/>
    <mergeCell ref="GOG3:GOH3"/>
    <mergeCell ref="GOI3:GOJ3"/>
    <mergeCell ref="GNM3:GNN3"/>
    <mergeCell ref="GNO3:GNP3"/>
    <mergeCell ref="GNQ3:GNR3"/>
    <mergeCell ref="GNS3:GNT3"/>
    <mergeCell ref="GNU3:GNV3"/>
    <mergeCell ref="GNW3:GNX3"/>
    <mergeCell ref="GNA3:GNB3"/>
    <mergeCell ref="GNC3:GND3"/>
    <mergeCell ref="GNE3:GNF3"/>
    <mergeCell ref="GNG3:GNH3"/>
    <mergeCell ref="GNI3:GNJ3"/>
    <mergeCell ref="GNK3:GNL3"/>
    <mergeCell ref="GMO3:GMP3"/>
    <mergeCell ref="GMQ3:GMR3"/>
    <mergeCell ref="GMS3:GMT3"/>
    <mergeCell ref="GMU3:GMV3"/>
    <mergeCell ref="GMW3:GMX3"/>
    <mergeCell ref="GMY3:GMZ3"/>
    <mergeCell ref="GMC3:GMD3"/>
    <mergeCell ref="GME3:GMF3"/>
    <mergeCell ref="GMG3:GMH3"/>
    <mergeCell ref="GMI3:GMJ3"/>
    <mergeCell ref="GMK3:GML3"/>
    <mergeCell ref="GMM3:GMN3"/>
    <mergeCell ref="GLQ3:GLR3"/>
    <mergeCell ref="GLS3:GLT3"/>
    <mergeCell ref="GLU3:GLV3"/>
    <mergeCell ref="GLW3:GLX3"/>
    <mergeCell ref="GLY3:GLZ3"/>
    <mergeCell ref="GMA3:GMB3"/>
    <mergeCell ref="GLE3:GLF3"/>
    <mergeCell ref="GLG3:GLH3"/>
    <mergeCell ref="GLI3:GLJ3"/>
    <mergeCell ref="GLK3:GLL3"/>
    <mergeCell ref="GLM3:GLN3"/>
    <mergeCell ref="GLO3:GLP3"/>
    <mergeCell ref="GKS3:GKT3"/>
    <mergeCell ref="GKU3:GKV3"/>
    <mergeCell ref="GKW3:GKX3"/>
    <mergeCell ref="GKY3:GKZ3"/>
    <mergeCell ref="GLA3:GLB3"/>
    <mergeCell ref="GLC3:GLD3"/>
    <mergeCell ref="GKG3:GKH3"/>
    <mergeCell ref="GKI3:GKJ3"/>
    <mergeCell ref="GKK3:GKL3"/>
    <mergeCell ref="GKM3:GKN3"/>
    <mergeCell ref="GKO3:GKP3"/>
    <mergeCell ref="GKQ3:GKR3"/>
    <mergeCell ref="GJU3:GJV3"/>
    <mergeCell ref="GJW3:GJX3"/>
    <mergeCell ref="GJY3:GJZ3"/>
    <mergeCell ref="GKA3:GKB3"/>
    <mergeCell ref="GKC3:GKD3"/>
    <mergeCell ref="GKE3:GKF3"/>
    <mergeCell ref="GJI3:GJJ3"/>
    <mergeCell ref="GJK3:GJL3"/>
    <mergeCell ref="GJM3:GJN3"/>
    <mergeCell ref="GJO3:GJP3"/>
    <mergeCell ref="GJQ3:GJR3"/>
    <mergeCell ref="GJS3:GJT3"/>
    <mergeCell ref="GIW3:GIX3"/>
    <mergeCell ref="GIY3:GIZ3"/>
    <mergeCell ref="GJA3:GJB3"/>
    <mergeCell ref="GJC3:GJD3"/>
    <mergeCell ref="GJE3:GJF3"/>
    <mergeCell ref="GJG3:GJH3"/>
    <mergeCell ref="GIK3:GIL3"/>
    <mergeCell ref="GIM3:GIN3"/>
    <mergeCell ref="GIO3:GIP3"/>
    <mergeCell ref="GIQ3:GIR3"/>
    <mergeCell ref="GIS3:GIT3"/>
    <mergeCell ref="GIU3:GIV3"/>
    <mergeCell ref="GHY3:GHZ3"/>
    <mergeCell ref="GIA3:GIB3"/>
    <mergeCell ref="GIC3:GID3"/>
    <mergeCell ref="GIE3:GIF3"/>
    <mergeCell ref="GIG3:GIH3"/>
    <mergeCell ref="GII3:GIJ3"/>
    <mergeCell ref="GHM3:GHN3"/>
    <mergeCell ref="GHO3:GHP3"/>
    <mergeCell ref="GHQ3:GHR3"/>
    <mergeCell ref="GHS3:GHT3"/>
    <mergeCell ref="GHU3:GHV3"/>
    <mergeCell ref="GHW3:GHX3"/>
    <mergeCell ref="GHA3:GHB3"/>
    <mergeCell ref="GHC3:GHD3"/>
    <mergeCell ref="GHE3:GHF3"/>
    <mergeCell ref="GHG3:GHH3"/>
    <mergeCell ref="GHI3:GHJ3"/>
    <mergeCell ref="GHK3:GHL3"/>
    <mergeCell ref="GGO3:GGP3"/>
    <mergeCell ref="GGQ3:GGR3"/>
    <mergeCell ref="GGS3:GGT3"/>
    <mergeCell ref="GGU3:GGV3"/>
    <mergeCell ref="GGW3:GGX3"/>
    <mergeCell ref="GGY3:GGZ3"/>
    <mergeCell ref="GGC3:GGD3"/>
    <mergeCell ref="GGE3:GGF3"/>
    <mergeCell ref="GGG3:GGH3"/>
    <mergeCell ref="GGI3:GGJ3"/>
    <mergeCell ref="GGK3:GGL3"/>
    <mergeCell ref="GGM3:GGN3"/>
    <mergeCell ref="GFQ3:GFR3"/>
    <mergeCell ref="GFS3:GFT3"/>
    <mergeCell ref="GFU3:GFV3"/>
    <mergeCell ref="GFW3:GFX3"/>
    <mergeCell ref="GFY3:GFZ3"/>
    <mergeCell ref="GGA3:GGB3"/>
    <mergeCell ref="GFE3:GFF3"/>
    <mergeCell ref="GFG3:GFH3"/>
    <mergeCell ref="GFI3:GFJ3"/>
    <mergeCell ref="GFK3:GFL3"/>
    <mergeCell ref="GFM3:GFN3"/>
    <mergeCell ref="GFO3:GFP3"/>
    <mergeCell ref="GES3:GET3"/>
    <mergeCell ref="GEU3:GEV3"/>
    <mergeCell ref="GEW3:GEX3"/>
    <mergeCell ref="GEY3:GEZ3"/>
    <mergeCell ref="GFA3:GFB3"/>
    <mergeCell ref="GFC3:GFD3"/>
    <mergeCell ref="GEG3:GEH3"/>
    <mergeCell ref="GEI3:GEJ3"/>
    <mergeCell ref="GEK3:GEL3"/>
    <mergeCell ref="GEM3:GEN3"/>
    <mergeCell ref="GEO3:GEP3"/>
    <mergeCell ref="GEQ3:GER3"/>
    <mergeCell ref="GDU3:GDV3"/>
    <mergeCell ref="GDW3:GDX3"/>
    <mergeCell ref="GDY3:GDZ3"/>
    <mergeCell ref="GEA3:GEB3"/>
    <mergeCell ref="GEC3:GED3"/>
    <mergeCell ref="GEE3:GEF3"/>
    <mergeCell ref="GDI3:GDJ3"/>
    <mergeCell ref="GDK3:GDL3"/>
    <mergeCell ref="GDM3:GDN3"/>
    <mergeCell ref="GDO3:GDP3"/>
    <mergeCell ref="GDQ3:GDR3"/>
    <mergeCell ref="GDS3:GDT3"/>
    <mergeCell ref="GCW3:GCX3"/>
    <mergeCell ref="GCY3:GCZ3"/>
    <mergeCell ref="GDA3:GDB3"/>
    <mergeCell ref="GDC3:GDD3"/>
    <mergeCell ref="GDE3:GDF3"/>
    <mergeCell ref="GDG3:GDH3"/>
    <mergeCell ref="GCK3:GCL3"/>
    <mergeCell ref="GCM3:GCN3"/>
    <mergeCell ref="GCO3:GCP3"/>
    <mergeCell ref="GCQ3:GCR3"/>
    <mergeCell ref="GCS3:GCT3"/>
    <mergeCell ref="GCU3:GCV3"/>
    <mergeCell ref="GBY3:GBZ3"/>
    <mergeCell ref="GCA3:GCB3"/>
    <mergeCell ref="GCC3:GCD3"/>
    <mergeCell ref="GCE3:GCF3"/>
    <mergeCell ref="GCG3:GCH3"/>
    <mergeCell ref="GCI3:GCJ3"/>
    <mergeCell ref="GBM3:GBN3"/>
    <mergeCell ref="GBO3:GBP3"/>
    <mergeCell ref="GBQ3:GBR3"/>
    <mergeCell ref="GBS3:GBT3"/>
    <mergeCell ref="GBU3:GBV3"/>
    <mergeCell ref="GBW3:GBX3"/>
    <mergeCell ref="GBA3:GBB3"/>
    <mergeCell ref="GBC3:GBD3"/>
    <mergeCell ref="GBE3:GBF3"/>
    <mergeCell ref="GBG3:GBH3"/>
    <mergeCell ref="GBI3:GBJ3"/>
    <mergeCell ref="GBK3:GBL3"/>
    <mergeCell ref="GAO3:GAP3"/>
    <mergeCell ref="GAQ3:GAR3"/>
    <mergeCell ref="GAS3:GAT3"/>
    <mergeCell ref="GAU3:GAV3"/>
    <mergeCell ref="GAW3:GAX3"/>
    <mergeCell ref="GAY3:GAZ3"/>
    <mergeCell ref="GAC3:GAD3"/>
    <mergeCell ref="GAE3:GAF3"/>
    <mergeCell ref="GAG3:GAH3"/>
    <mergeCell ref="GAI3:GAJ3"/>
    <mergeCell ref="GAK3:GAL3"/>
    <mergeCell ref="GAM3:GAN3"/>
    <mergeCell ref="FZQ3:FZR3"/>
    <mergeCell ref="FZS3:FZT3"/>
    <mergeCell ref="FZU3:FZV3"/>
    <mergeCell ref="FZW3:FZX3"/>
    <mergeCell ref="FZY3:FZZ3"/>
    <mergeCell ref="GAA3:GAB3"/>
    <mergeCell ref="FZE3:FZF3"/>
    <mergeCell ref="FZG3:FZH3"/>
    <mergeCell ref="FZI3:FZJ3"/>
    <mergeCell ref="FZK3:FZL3"/>
    <mergeCell ref="FZM3:FZN3"/>
    <mergeCell ref="FZO3:FZP3"/>
    <mergeCell ref="FYS3:FYT3"/>
    <mergeCell ref="FYU3:FYV3"/>
    <mergeCell ref="FYW3:FYX3"/>
    <mergeCell ref="FYY3:FYZ3"/>
    <mergeCell ref="FZA3:FZB3"/>
    <mergeCell ref="FZC3:FZD3"/>
    <mergeCell ref="FYG3:FYH3"/>
    <mergeCell ref="FYI3:FYJ3"/>
    <mergeCell ref="FYK3:FYL3"/>
    <mergeCell ref="FYM3:FYN3"/>
    <mergeCell ref="FYO3:FYP3"/>
    <mergeCell ref="FYQ3:FYR3"/>
    <mergeCell ref="FXU3:FXV3"/>
    <mergeCell ref="FXW3:FXX3"/>
    <mergeCell ref="FXY3:FXZ3"/>
    <mergeCell ref="FYA3:FYB3"/>
    <mergeCell ref="FYC3:FYD3"/>
    <mergeCell ref="FYE3:FYF3"/>
    <mergeCell ref="FXI3:FXJ3"/>
    <mergeCell ref="FXK3:FXL3"/>
    <mergeCell ref="FXM3:FXN3"/>
    <mergeCell ref="FXO3:FXP3"/>
    <mergeCell ref="FXQ3:FXR3"/>
    <mergeCell ref="FXS3:FXT3"/>
    <mergeCell ref="FWW3:FWX3"/>
    <mergeCell ref="FWY3:FWZ3"/>
    <mergeCell ref="FXA3:FXB3"/>
    <mergeCell ref="FXC3:FXD3"/>
    <mergeCell ref="FXE3:FXF3"/>
    <mergeCell ref="FXG3:FXH3"/>
    <mergeCell ref="FWK3:FWL3"/>
    <mergeCell ref="FWM3:FWN3"/>
    <mergeCell ref="FWO3:FWP3"/>
    <mergeCell ref="FWQ3:FWR3"/>
    <mergeCell ref="FWS3:FWT3"/>
    <mergeCell ref="FWU3:FWV3"/>
    <mergeCell ref="FVY3:FVZ3"/>
    <mergeCell ref="FWA3:FWB3"/>
    <mergeCell ref="FWC3:FWD3"/>
    <mergeCell ref="FWE3:FWF3"/>
    <mergeCell ref="FWG3:FWH3"/>
    <mergeCell ref="FWI3:FWJ3"/>
    <mergeCell ref="FVM3:FVN3"/>
    <mergeCell ref="FVO3:FVP3"/>
    <mergeCell ref="FVQ3:FVR3"/>
    <mergeCell ref="FVS3:FVT3"/>
    <mergeCell ref="FVU3:FVV3"/>
    <mergeCell ref="FVW3:FVX3"/>
    <mergeCell ref="FVA3:FVB3"/>
    <mergeCell ref="FVC3:FVD3"/>
    <mergeCell ref="FVE3:FVF3"/>
    <mergeCell ref="FVG3:FVH3"/>
    <mergeCell ref="FVI3:FVJ3"/>
    <mergeCell ref="FVK3:FVL3"/>
    <mergeCell ref="FUO3:FUP3"/>
    <mergeCell ref="FUQ3:FUR3"/>
    <mergeCell ref="FUS3:FUT3"/>
    <mergeCell ref="FUU3:FUV3"/>
    <mergeCell ref="FUW3:FUX3"/>
    <mergeCell ref="FUY3:FUZ3"/>
    <mergeCell ref="FUC3:FUD3"/>
    <mergeCell ref="FUE3:FUF3"/>
    <mergeCell ref="FUG3:FUH3"/>
    <mergeCell ref="FUI3:FUJ3"/>
    <mergeCell ref="FUK3:FUL3"/>
    <mergeCell ref="FUM3:FUN3"/>
    <mergeCell ref="FTQ3:FTR3"/>
    <mergeCell ref="FTS3:FTT3"/>
    <mergeCell ref="FTU3:FTV3"/>
    <mergeCell ref="FTW3:FTX3"/>
    <mergeCell ref="FTY3:FTZ3"/>
    <mergeCell ref="FUA3:FUB3"/>
    <mergeCell ref="FTE3:FTF3"/>
    <mergeCell ref="FTG3:FTH3"/>
    <mergeCell ref="FTI3:FTJ3"/>
    <mergeCell ref="FTK3:FTL3"/>
    <mergeCell ref="FTM3:FTN3"/>
    <mergeCell ref="FTO3:FTP3"/>
    <mergeCell ref="FSS3:FST3"/>
    <mergeCell ref="FSU3:FSV3"/>
    <mergeCell ref="FSW3:FSX3"/>
    <mergeCell ref="FSY3:FSZ3"/>
    <mergeCell ref="FTA3:FTB3"/>
    <mergeCell ref="FTC3:FTD3"/>
    <mergeCell ref="FSG3:FSH3"/>
    <mergeCell ref="FSI3:FSJ3"/>
    <mergeCell ref="FSK3:FSL3"/>
    <mergeCell ref="FSM3:FSN3"/>
    <mergeCell ref="FSO3:FSP3"/>
    <mergeCell ref="FSQ3:FSR3"/>
    <mergeCell ref="FRU3:FRV3"/>
    <mergeCell ref="FRW3:FRX3"/>
    <mergeCell ref="FRY3:FRZ3"/>
    <mergeCell ref="FSA3:FSB3"/>
    <mergeCell ref="FSC3:FSD3"/>
    <mergeCell ref="FSE3:FSF3"/>
    <mergeCell ref="FRI3:FRJ3"/>
    <mergeCell ref="FRK3:FRL3"/>
    <mergeCell ref="FRM3:FRN3"/>
    <mergeCell ref="FRO3:FRP3"/>
    <mergeCell ref="FRQ3:FRR3"/>
    <mergeCell ref="FRS3:FRT3"/>
    <mergeCell ref="FQW3:FQX3"/>
    <mergeCell ref="FQY3:FQZ3"/>
    <mergeCell ref="FRA3:FRB3"/>
    <mergeCell ref="FRC3:FRD3"/>
    <mergeCell ref="FRE3:FRF3"/>
    <mergeCell ref="FRG3:FRH3"/>
    <mergeCell ref="FQK3:FQL3"/>
    <mergeCell ref="FQM3:FQN3"/>
    <mergeCell ref="FQO3:FQP3"/>
    <mergeCell ref="FQQ3:FQR3"/>
    <mergeCell ref="FQS3:FQT3"/>
    <mergeCell ref="FQU3:FQV3"/>
    <mergeCell ref="FPY3:FPZ3"/>
    <mergeCell ref="FQA3:FQB3"/>
    <mergeCell ref="FQC3:FQD3"/>
    <mergeCell ref="FQE3:FQF3"/>
    <mergeCell ref="FQG3:FQH3"/>
    <mergeCell ref="FQI3:FQJ3"/>
    <mergeCell ref="FPM3:FPN3"/>
    <mergeCell ref="FPO3:FPP3"/>
    <mergeCell ref="FPQ3:FPR3"/>
    <mergeCell ref="FPS3:FPT3"/>
    <mergeCell ref="FPU3:FPV3"/>
    <mergeCell ref="FPW3:FPX3"/>
    <mergeCell ref="FPA3:FPB3"/>
    <mergeCell ref="FPC3:FPD3"/>
    <mergeCell ref="FPE3:FPF3"/>
    <mergeCell ref="FPG3:FPH3"/>
    <mergeCell ref="FPI3:FPJ3"/>
    <mergeCell ref="FPK3:FPL3"/>
    <mergeCell ref="FOO3:FOP3"/>
    <mergeCell ref="FOQ3:FOR3"/>
    <mergeCell ref="FOS3:FOT3"/>
    <mergeCell ref="FOU3:FOV3"/>
    <mergeCell ref="FOW3:FOX3"/>
    <mergeCell ref="FOY3:FOZ3"/>
    <mergeCell ref="FOC3:FOD3"/>
    <mergeCell ref="FOE3:FOF3"/>
    <mergeCell ref="FOG3:FOH3"/>
    <mergeCell ref="FOI3:FOJ3"/>
    <mergeCell ref="FOK3:FOL3"/>
    <mergeCell ref="FOM3:FON3"/>
    <mergeCell ref="FNQ3:FNR3"/>
    <mergeCell ref="FNS3:FNT3"/>
    <mergeCell ref="FNU3:FNV3"/>
    <mergeCell ref="FNW3:FNX3"/>
    <mergeCell ref="FNY3:FNZ3"/>
    <mergeCell ref="FOA3:FOB3"/>
    <mergeCell ref="FNE3:FNF3"/>
    <mergeCell ref="FNG3:FNH3"/>
    <mergeCell ref="FNI3:FNJ3"/>
    <mergeCell ref="FNK3:FNL3"/>
    <mergeCell ref="FNM3:FNN3"/>
    <mergeCell ref="FNO3:FNP3"/>
    <mergeCell ref="FMS3:FMT3"/>
    <mergeCell ref="FMU3:FMV3"/>
    <mergeCell ref="FMW3:FMX3"/>
    <mergeCell ref="FMY3:FMZ3"/>
    <mergeCell ref="FNA3:FNB3"/>
    <mergeCell ref="FNC3:FND3"/>
    <mergeCell ref="FMG3:FMH3"/>
    <mergeCell ref="FMI3:FMJ3"/>
    <mergeCell ref="FMK3:FML3"/>
    <mergeCell ref="FMM3:FMN3"/>
    <mergeCell ref="FMO3:FMP3"/>
    <mergeCell ref="FMQ3:FMR3"/>
    <mergeCell ref="FLU3:FLV3"/>
    <mergeCell ref="FLW3:FLX3"/>
    <mergeCell ref="FLY3:FLZ3"/>
    <mergeCell ref="FMA3:FMB3"/>
    <mergeCell ref="FMC3:FMD3"/>
    <mergeCell ref="FME3:FMF3"/>
    <mergeCell ref="FLI3:FLJ3"/>
    <mergeCell ref="FLK3:FLL3"/>
    <mergeCell ref="FLM3:FLN3"/>
    <mergeCell ref="FLO3:FLP3"/>
    <mergeCell ref="FLQ3:FLR3"/>
    <mergeCell ref="FLS3:FLT3"/>
    <mergeCell ref="FKW3:FKX3"/>
    <mergeCell ref="FKY3:FKZ3"/>
    <mergeCell ref="FLA3:FLB3"/>
    <mergeCell ref="FLC3:FLD3"/>
    <mergeCell ref="FLE3:FLF3"/>
    <mergeCell ref="FLG3:FLH3"/>
    <mergeCell ref="FKK3:FKL3"/>
    <mergeCell ref="FKM3:FKN3"/>
    <mergeCell ref="FKO3:FKP3"/>
    <mergeCell ref="FKQ3:FKR3"/>
    <mergeCell ref="FKS3:FKT3"/>
    <mergeCell ref="FKU3:FKV3"/>
    <mergeCell ref="FJY3:FJZ3"/>
    <mergeCell ref="FKA3:FKB3"/>
    <mergeCell ref="FKC3:FKD3"/>
    <mergeCell ref="FKE3:FKF3"/>
    <mergeCell ref="FKG3:FKH3"/>
    <mergeCell ref="FKI3:FKJ3"/>
    <mergeCell ref="FJM3:FJN3"/>
    <mergeCell ref="FJO3:FJP3"/>
    <mergeCell ref="FJQ3:FJR3"/>
    <mergeCell ref="FJS3:FJT3"/>
    <mergeCell ref="FJU3:FJV3"/>
    <mergeCell ref="FJW3:FJX3"/>
    <mergeCell ref="FJA3:FJB3"/>
    <mergeCell ref="FJC3:FJD3"/>
    <mergeCell ref="FJE3:FJF3"/>
    <mergeCell ref="FJG3:FJH3"/>
    <mergeCell ref="FJI3:FJJ3"/>
    <mergeCell ref="FJK3:FJL3"/>
    <mergeCell ref="FIO3:FIP3"/>
    <mergeCell ref="FIQ3:FIR3"/>
    <mergeCell ref="FIS3:FIT3"/>
    <mergeCell ref="FIU3:FIV3"/>
    <mergeCell ref="FIW3:FIX3"/>
    <mergeCell ref="FIY3:FIZ3"/>
    <mergeCell ref="FIC3:FID3"/>
    <mergeCell ref="FIE3:FIF3"/>
    <mergeCell ref="FIG3:FIH3"/>
    <mergeCell ref="FII3:FIJ3"/>
    <mergeCell ref="FIK3:FIL3"/>
    <mergeCell ref="FIM3:FIN3"/>
    <mergeCell ref="FHQ3:FHR3"/>
    <mergeCell ref="FHS3:FHT3"/>
    <mergeCell ref="FHU3:FHV3"/>
    <mergeCell ref="FHW3:FHX3"/>
    <mergeCell ref="FHY3:FHZ3"/>
    <mergeCell ref="FIA3:FIB3"/>
    <mergeCell ref="FHE3:FHF3"/>
    <mergeCell ref="FHG3:FHH3"/>
    <mergeCell ref="FHI3:FHJ3"/>
    <mergeCell ref="FHK3:FHL3"/>
    <mergeCell ref="FHM3:FHN3"/>
    <mergeCell ref="FHO3:FHP3"/>
    <mergeCell ref="FGS3:FGT3"/>
    <mergeCell ref="FGU3:FGV3"/>
    <mergeCell ref="FGW3:FGX3"/>
    <mergeCell ref="FGY3:FGZ3"/>
    <mergeCell ref="FHA3:FHB3"/>
    <mergeCell ref="FHC3:FHD3"/>
    <mergeCell ref="FGG3:FGH3"/>
    <mergeCell ref="FGI3:FGJ3"/>
    <mergeCell ref="FGK3:FGL3"/>
    <mergeCell ref="FGM3:FGN3"/>
    <mergeCell ref="FGO3:FGP3"/>
    <mergeCell ref="FGQ3:FGR3"/>
    <mergeCell ref="FFU3:FFV3"/>
    <mergeCell ref="FFW3:FFX3"/>
    <mergeCell ref="FFY3:FFZ3"/>
    <mergeCell ref="FGA3:FGB3"/>
    <mergeCell ref="FGC3:FGD3"/>
    <mergeCell ref="FGE3:FGF3"/>
    <mergeCell ref="FFI3:FFJ3"/>
    <mergeCell ref="FFK3:FFL3"/>
    <mergeCell ref="FFM3:FFN3"/>
    <mergeCell ref="FFO3:FFP3"/>
    <mergeCell ref="FFQ3:FFR3"/>
    <mergeCell ref="FFS3:FFT3"/>
    <mergeCell ref="FEW3:FEX3"/>
    <mergeCell ref="FEY3:FEZ3"/>
    <mergeCell ref="FFA3:FFB3"/>
    <mergeCell ref="FFC3:FFD3"/>
    <mergeCell ref="FFE3:FFF3"/>
    <mergeCell ref="FFG3:FFH3"/>
    <mergeCell ref="FEK3:FEL3"/>
    <mergeCell ref="FEM3:FEN3"/>
    <mergeCell ref="FEO3:FEP3"/>
    <mergeCell ref="FEQ3:FER3"/>
    <mergeCell ref="FES3:FET3"/>
    <mergeCell ref="FEU3:FEV3"/>
    <mergeCell ref="FDY3:FDZ3"/>
    <mergeCell ref="FEA3:FEB3"/>
    <mergeCell ref="FEC3:FED3"/>
    <mergeCell ref="FEE3:FEF3"/>
    <mergeCell ref="FEG3:FEH3"/>
    <mergeCell ref="FEI3:FEJ3"/>
    <mergeCell ref="FDM3:FDN3"/>
    <mergeCell ref="FDO3:FDP3"/>
    <mergeCell ref="FDQ3:FDR3"/>
    <mergeCell ref="FDS3:FDT3"/>
    <mergeCell ref="FDU3:FDV3"/>
    <mergeCell ref="FDW3:FDX3"/>
    <mergeCell ref="FDA3:FDB3"/>
    <mergeCell ref="FDC3:FDD3"/>
    <mergeCell ref="FDE3:FDF3"/>
    <mergeCell ref="FDG3:FDH3"/>
    <mergeCell ref="FDI3:FDJ3"/>
    <mergeCell ref="FDK3:FDL3"/>
    <mergeCell ref="FCO3:FCP3"/>
    <mergeCell ref="FCQ3:FCR3"/>
    <mergeCell ref="FCS3:FCT3"/>
    <mergeCell ref="FCU3:FCV3"/>
    <mergeCell ref="FCW3:FCX3"/>
    <mergeCell ref="FCY3:FCZ3"/>
    <mergeCell ref="FCC3:FCD3"/>
    <mergeCell ref="FCE3:FCF3"/>
    <mergeCell ref="FCG3:FCH3"/>
    <mergeCell ref="FCI3:FCJ3"/>
    <mergeCell ref="FCK3:FCL3"/>
    <mergeCell ref="FCM3:FCN3"/>
    <mergeCell ref="FBQ3:FBR3"/>
    <mergeCell ref="FBS3:FBT3"/>
    <mergeCell ref="FBU3:FBV3"/>
    <mergeCell ref="FBW3:FBX3"/>
    <mergeCell ref="FBY3:FBZ3"/>
    <mergeCell ref="FCA3:FCB3"/>
    <mergeCell ref="FBE3:FBF3"/>
    <mergeCell ref="FBG3:FBH3"/>
    <mergeCell ref="FBI3:FBJ3"/>
    <mergeCell ref="FBK3:FBL3"/>
    <mergeCell ref="FBM3:FBN3"/>
    <mergeCell ref="FBO3:FBP3"/>
    <mergeCell ref="FAS3:FAT3"/>
    <mergeCell ref="FAU3:FAV3"/>
    <mergeCell ref="FAW3:FAX3"/>
    <mergeCell ref="FAY3:FAZ3"/>
    <mergeCell ref="FBA3:FBB3"/>
    <mergeCell ref="FBC3:FBD3"/>
    <mergeCell ref="FAG3:FAH3"/>
    <mergeCell ref="FAI3:FAJ3"/>
    <mergeCell ref="FAK3:FAL3"/>
    <mergeCell ref="FAM3:FAN3"/>
    <mergeCell ref="FAO3:FAP3"/>
    <mergeCell ref="FAQ3:FAR3"/>
    <mergeCell ref="EZU3:EZV3"/>
    <mergeCell ref="EZW3:EZX3"/>
    <mergeCell ref="EZY3:EZZ3"/>
    <mergeCell ref="FAA3:FAB3"/>
    <mergeCell ref="FAC3:FAD3"/>
    <mergeCell ref="FAE3:FAF3"/>
    <mergeCell ref="EZI3:EZJ3"/>
    <mergeCell ref="EZK3:EZL3"/>
    <mergeCell ref="EZM3:EZN3"/>
    <mergeCell ref="EZO3:EZP3"/>
    <mergeCell ref="EZQ3:EZR3"/>
    <mergeCell ref="EZS3:EZT3"/>
    <mergeCell ref="EYW3:EYX3"/>
    <mergeCell ref="EYY3:EYZ3"/>
    <mergeCell ref="EZA3:EZB3"/>
    <mergeCell ref="EZC3:EZD3"/>
    <mergeCell ref="EZE3:EZF3"/>
    <mergeCell ref="EZG3:EZH3"/>
    <mergeCell ref="EYK3:EYL3"/>
    <mergeCell ref="EYM3:EYN3"/>
    <mergeCell ref="EYO3:EYP3"/>
    <mergeCell ref="EYQ3:EYR3"/>
    <mergeCell ref="EYS3:EYT3"/>
    <mergeCell ref="EYU3:EYV3"/>
    <mergeCell ref="EXY3:EXZ3"/>
    <mergeCell ref="EYA3:EYB3"/>
    <mergeCell ref="EYC3:EYD3"/>
    <mergeCell ref="EYE3:EYF3"/>
    <mergeCell ref="EYG3:EYH3"/>
    <mergeCell ref="EYI3:EYJ3"/>
    <mergeCell ref="EXM3:EXN3"/>
    <mergeCell ref="EXO3:EXP3"/>
    <mergeCell ref="EXQ3:EXR3"/>
    <mergeCell ref="EXS3:EXT3"/>
    <mergeCell ref="EXU3:EXV3"/>
    <mergeCell ref="EXW3:EXX3"/>
    <mergeCell ref="EXA3:EXB3"/>
    <mergeCell ref="EXC3:EXD3"/>
    <mergeCell ref="EXE3:EXF3"/>
    <mergeCell ref="EXG3:EXH3"/>
    <mergeCell ref="EXI3:EXJ3"/>
    <mergeCell ref="EXK3:EXL3"/>
    <mergeCell ref="EWO3:EWP3"/>
    <mergeCell ref="EWQ3:EWR3"/>
    <mergeCell ref="EWS3:EWT3"/>
    <mergeCell ref="EWU3:EWV3"/>
    <mergeCell ref="EWW3:EWX3"/>
    <mergeCell ref="EWY3:EWZ3"/>
    <mergeCell ref="EWC3:EWD3"/>
    <mergeCell ref="EWE3:EWF3"/>
    <mergeCell ref="EWG3:EWH3"/>
    <mergeCell ref="EWI3:EWJ3"/>
    <mergeCell ref="EWK3:EWL3"/>
    <mergeCell ref="EWM3:EWN3"/>
    <mergeCell ref="EVQ3:EVR3"/>
    <mergeCell ref="EVS3:EVT3"/>
    <mergeCell ref="EVU3:EVV3"/>
    <mergeCell ref="EVW3:EVX3"/>
    <mergeCell ref="EVY3:EVZ3"/>
    <mergeCell ref="EWA3:EWB3"/>
    <mergeCell ref="EVE3:EVF3"/>
    <mergeCell ref="EVG3:EVH3"/>
    <mergeCell ref="EVI3:EVJ3"/>
    <mergeCell ref="EVK3:EVL3"/>
    <mergeCell ref="EVM3:EVN3"/>
    <mergeCell ref="EVO3:EVP3"/>
    <mergeCell ref="EUS3:EUT3"/>
    <mergeCell ref="EUU3:EUV3"/>
    <mergeCell ref="EUW3:EUX3"/>
    <mergeCell ref="EUY3:EUZ3"/>
    <mergeCell ref="EVA3:EVB3"/>
    <mergeCell ref="EVC3:EVD3"/>
    <mergeCell ref="EUG3:EUH3"/>
    <mergeCell ref="EUI3:EUJ3"/>
    <mergeCell ref="EUK3:EUL3"/>
    <mergeCell ref="EUM3:EUN3"/>
    <mergeCell ref="EUO3:EUP3"/>
    <mergeCell ref="EUQ3:EUR3"/>
    <mergeCell ref="ETU3:ETV3"/>
    <mergeCell ref="ETW3:ETX3"/>
    <mergeCell ref="ETY3:ETZ3"/>
    <mergeCell ref="EUA3:EUB3"/>
    <mergeCell ref="EUC3:EUD3"/>
    <mergeCell ref="EUE3:EUF3"/>
    <mergeCell ref="ETI3:ETJ3"/>
    <mergeCell ref="ETK3:ETL3"/>
    <mergeCell ref="ETM3:ETN3"/>
    <mergeCell ref="ETO3:ETP3"/>
    <mergeCell ref="ETQ3:ETR3"/>
    <mergeCell ref="ETS3:ETT3"/>
    <mergeCell ref="ESW3:ESX3"/>
    <mergeCell ref="ESY3:ESZ3"/>
    <mergeCell ref="ETA3:ETB3"/>
    <mergeCell ref="ETC3:ETD3"/>
    <mergeCell ref="ETE3:ETF3"/>
    <mergeCell ref="ETG3:ETH3"/>
    <mergeCell ref="ESK3:ESL3"/>
    <mergeCell ref="ESM3:ESN3"/>
    <mergeCell ref="ESO3:ESP3"/>
    <mergeCell ref="ESQ3:ESR3"/>
    <mergeCell ref="ESS3:EST3"/>
    <mergeCell ref="ESU3:ESV3"/>
    <mergeCell ref="ERY3:ERZ3"/>
    <mergeCell ref="ESA3:ESB3"/>
    <mergeCell ref="ESC3:ESD3"/>
    <mergeCell ref="ESE3:ESF3"/>
    <mergeCell ref="ESG3:ESH3"/>
    <mergeCell ref="ESI3:ESJ3"/>
    <mergeCell ref="ERM3:ERN3"/>
    <mergeCell ref="ERO3:ERP3"/>
    <mergeCell ref="ERQ3:ERR3"/>
    <mergeCell ref="ERS3:ERT3"/>
    <mergeCell ref="ERU3:ERV3"/>
    <mergeCell ref="ERW3:ERX3"/>
    <mergeCell ref="ERA3:ERB3"/>
    <mergeCell ref="ERC3:ERD3"/>
    <mergeCell ref="ERE3:ERF3"/>
    <mergeCell ref="ERG3:ERH3"/>
    <mergeCell ref="ERI3:ERJ3"/>
    <mergeCell ref="ERK3:ERL3"/>
    <mergeCell ref="EQO3:EQP3"/>
    <mergeCell ref="EQQ3:EQR3"/>
    <mergeCell ref="EQS3:EQT3"/>
    <mergeCell ref="EQU3:EQV3"/>
    <mergeCell ref="EQW3:EQX3"/>
    <mergeCell ref="EQY3:EQZ3"/>
    <mergeCell ref="EQC3:EQD3"/>
    <mergeCell ref="EQE3:EQF3"/>
    <mergeCell ref="EQG3:EQH3"/>
    <mergeCell ref="EQI3:EQJ3"/>
    <mergeCell ref="EQK3:EQL3"/>
    <mergeCell ref="EQM3:EQN3"/>
    <mergeCell ref="EPQ3:EPR3"/>
    <mergeCell ref="EPS3:EPT3"/>
    <mergeCell ref="EPU3:EPV3"/>
    <mergeCell ref="EPW3:EPX3"/>
    <mergeCell ref="EPY3:EPZ3"/>
    <mergeCell ref="EQA3:EQB3"/>
    <mergeCell ref="EPE3:EPF3"/>
    <mergeCell ref="EPG3:EPH3"/>
    <mergeCell ref="EPI3:EPJ3"/>
    <mergeCell ref="EPK3:EPL3"/>
    <mergeCell ref="EPM3:EPN3"/>
    <mergeCell ref="EPO3:EPP3"/>
    <mergeCell ref="EOS3:EOT3"/>
    <mergeCell ref="EOU3:EOV3"/>
    <mergeCell ref="EOW3:EOX3"/>
    <mergeCell ref="EOY3:EOZ3"/>
    <mergeCell ref="EPA3:EPB3"/>
    <mergeCell ref="EPC3:EPD3"/>
    <mergeCell ref="EOG3:EOH3"/>
    <mergeCell ref="EOI3:EOJ3"/>
    <mergeCell ref="EOK3:EOL3"/>
    <mergeCell ref="EOM3:EON3"/>
    <mergeCell ref="EOO3:EOP3"/>
    <mergeCell ref="EOQ3:EOR3"/>
    <mergeCell ref="ENU3:ENV3"/>
    <mergeCell ref="ENW3:ENX3"/>
    <mergeCell ref="ENY3:ENZ3"/>
    <mergeCell ref="EOA3:EOB3"/>
    <mergeCell ref="EOC3:EOD3"/>
    <mergeCell ref="EOE3:EOF3"/>
    <mergeCell ref="ENI3:ENJ3"/>
    <mergeCell ref="ENK3:ENL3"/>
    <mergeCell ref="ENM3:ENN3"/>
    <mergeCell ref="ENO3:ENP3"/>
    <mergeCell ref="ENQ3:ENR3"/>
    <mergeCell ref="ENS3:ENT3"/>
    <mergeCell ref="EMW3:EMX3"/>
    <mergeCell ref="EMY3:EMZ3"/>
    <mergeCell ref="ENA3:ENB3"/>
    <mergeCell ref="ENC3:END3"/>
    <mergeCell ref="ENE3:ENF3"/>
    <mergeCell ref="ENG3:ENH3"/>
    <mergeCell ref="EMK3:EML3"/>
    <mergeCell ref="EMM3:EMN3"/>
    <mergeCell ref="EMO3:EMP3"/>
    <mergeCell ref="EMQ3:EMR3"/>
    <mergeCell ref="EMS3:EMT3"/>
    <mergeCell ref="EMU3:EMV3"/>
    <mergeCell ref="ELY3:ELZ3"/>
    <mergeCell ref="EMA3:EMB3"/>
    <mergeCell ref="EMC3:EMD3"/>
    <mergeCell ref="EME3:EMF3"/>
    <mergeCell ref="EMG3:EMH3"/>
    <mergeCell ref="EMI3:EMJ3"/>
    <mergeCell ref="ELM3:ELN3"/>
    <mergeCell ref="ELO3:ELP3"/>
    <mergeCell ref="ELQ3:ELR3"/>
    <mergeCell ref="ELS3:ELT3"/>
    <mergeCell ref="ELU3:ELV3"/>
    <mergeCell ref="ELW3:ELX3"/>
    <mergeCell ref="ELA3:ELB3"/>
    <mergeCell ref="ELC3:ELD3"/>
    <mergeCell ref="ELE3:ELF3"/>
    <mergeCell ref="ELG3:ELH3"/>
    <mergeCell ref="ELI3:ELJ3"/>
    <mergeCell ref="ELK3:ELL3"/>
    <mergeCell ref="EKO3:EKP3"/>
    <mergeCell ref="EKQ3:EKR3"/>
    <mergeCell ref="EKS3:EKT3"/>
    <mergeCell ref="EKU3:EKV3"/>
    <mergeCell ref="EKW3:EKX3"/>
    <mergeCell ref="EKY3:EKZ3"/>
    <mergeCell ref="EKC3:EKD3"/>
    <mergeCell ref="EKE3:EKF3"/>
    <mergeCell ref="EKG3:EKH3"/>
    <mergeCell ref="EKI3:EKJ3"/>
    <mergeCell ref="EKK3:EKL3"/>
    <mergeCell ref="EKM3:EKN3"/>
    <mergeCell ref="EJQ3:EJR3"/>
    <mergeCell ref="EJS3:EJT3"/>
    <mergeCell ref="EJU3:EJV3"/>
    <mergeCell ref="EJW3:EJX3"/>
    <mergeCell ref="EJY3:EJZ3"/>
    <mergeCell ref="EKA3:EKB3"/>
    <mergeCell ref="EJE3:EJF3"/>
    <mergeCell ref="EJG3:EJH3"/>
    <mergeCell ref="EJI3:EJJ3"/>
    <mergeCell ref="EJK3:EJL3"/>
    <mergeCell ref="EJM3:EJN3"/>
    <mergeCell ref="EJO3:EJP3"/>
    <mergeCell ref="EIS3:EIT3"/>
    <mergeCell ref="EIU3:EIV3"/>
    <mergeCell ref="EIW3:EIX3"/>
    <mergeCell ref="EIY3:EIZ3"/>
    <mergeCell ref="EJA3:EJB3"/>
    <mergeCell ref="EJC3:EJD3"/>
    <mergeCell ref="EIG3:EIH3"/>
    <mergeCell ref="EII3:EIJ3"/>
    <mergeCell ref="EIK3:EIL3"/>
    <mergeCell ref="EIM3:EIN3"/>
    <mergeCell ref="EIO3:EIP3"/>
    <mergeCell ref="EIQ3:EIR3"/>
    <mergeCell ref="EHU3:EHV3"/>
    <mergeCell ref="EHW3:EHX3"/>
    <mergeCell ref="EHY3:EHZ3"/>
    <mergeCell ref="EIA3:EIB3"/>
    <mergeCell ref="EIC3:EID3"/>
    <mergeCell ref="EIE3:EIF3"/>
    <mergeCell ref="EHI3:EHJ3"/>
    <mergeCell ref="EHK3:EHL3"/>
    <mergeCell ref="EHM3:EHN3"/>
    <mergeCell ref="EHO3:EHP3"/>
    <mergeCell ref="EHQ3:EHR3"/>
    <mergeCell ref="EHS3:EHT3"/>
    <mergeCell ref="EGW3:EGX3"/>
    <mergeCell ref="EGY3:EGZ3"/>
    <mergeCell ref="EHA3:EHB3"/>
    <mergeCell ref="EHC3:EHD3"/>
    <mergeCell ref="EHE3:EHF3"/>
    <mergeCell ref="EHG3:EHH3"/>
    <mergeCell ref="EGK3:EGL3"/>
    <mergeCell ref="EGM3:EGN3"/>
    <mergeCell ref="EGO3:EGP3"/>
    <mergeCell ref="EGQ3:EGR3"/>
    <mergeCell ref="EGS3:EGT3"/>
    <mergeCell ref="EGU3:EGV3"/>
    <mergeCell ref="EFY3:EFZ3"/>
    <mergeCell ref="EGA3:EGB3"/>
    <mergeCell ref="EGC3:EGD3"/>
    <mergeCell ref="EGE3:EGF3"/>
    <mergeCell ref="EGG3:EGH3"/>
    <mergeCell ref="EGI3:EGJ3"/>
    <mergeCell ref="EFM3:EFN3"/>
    <mergeCell ref="EFO3:EFP3"/>
    <mergeCell ref="EFQ3:EFR3"/>
    <mergeCell ref="EFS3:EFT3"/>
    <mergeCell ref="EFU3:EFV3"/>
    <mergeCell ref="EFW3:EFX3"/>
    <mergeCell ref="EFA3:EFB3"/>
    <mergeCell ref="EFC3:EFD3"/>
    <mergeCell ref="EFE3:EFF3"/>
    <mergeCell ref="EFG3:EFH3"/>
    <mergeCell ref="EFI3:EFJ3"/>
    <mergeCell ref="EFK3:EFL3"/>
    <mergeCell ref="EEO3:EEP3"/>
    <mergeCell ref="EEQ3:EER3"/>
    <mergeCell ref="EES3:EET3"/>
    <mergeCell ref="EEU3:EEV3"/>
    <mergeCell ref="EEW3:EEX3"/>
    <mergeCell ref="EEY3:EEZ3"/>
    <mergeCell ref="EEC3:EED3"/>
    <mergeCell ref="EEE3:EEF3"/>
    <mergeCell ref="EEG3:EEH3"/>
    <mergeCell ref="EEI3:EEJ3"/>
    <mergeCell ref="EEK3:EEL3"/>
    <mergeCell ref="EEM3:EEN3"/>
    <mergeCell ref="EDQ3:EDR3"/>
    <mergeCell ref="EDS3:EDT3"/>
    <mergeCell ref="EDU3:EDV3"/>
    <mergeCell ref="EDW3:EDX3"/>
    <mergeCell ref="EDY3:EDZ3"/>
    <mergeCell ref="EEA3:EEB3"/>
    <mergeCell ref="EDE3:EDF3"/>
    <mergeCell ref="EDG3:EDH3"/>
    <mergeCell ref="EDI3:EDJ3"/>
    <mergeCell ref="EDK3:EDL3"/>
    <mergeCell ref="EDM3:EDN3"/>
    <mergeCell ref="EDO3:EDP3"/>
    <mergeCell ref="ECS3:ECT3"/>
    <mergeCell ref="ECU3:ECV3"/>
    <mergeCell ref="ECW3:ECX3"/>
    <mergeCell ref="ECY3:ECZ3"/>
    <mergeCell ref="EDA3:EDB3"/>
    <mergeCell ref="EDC3:EDD3"/>
    <mergeCell ref="ECG3:ECH3"/>
    <mergeCell ref="ECI3:ECJ3"/>
    <mergeCell ref="ECK3:ECL3"/>
    <mergeCell ref="ECM3:ECN3"/>
    <mergeCell ref="ECO3:ECP3"/>
    <mergeCell ref="ECQ3:ECR3"/>
    <mergeCell ref="EBU3:EBV3"/>
    <mergeCell ref="EBW3:EBX3"/>
    <mergeCell ref="EBY3:EBZ3"/>
    <mergeCell ref="ECA3:ECB3"/>
    <mergeCell ref="ECC3:ECD3"/>
    <mergeCell ref="ECE3:ECF3"/>
    <mergeCell ref="EBI3:EBJ3"/>
    <mergeCell ref="EBK3:EBL3"/>
    <mergeCell ref="EBM3:EBN3"/>
    <mergeCell ref="EBO3:EBP3"/>
    <mergeCell ref="EBQ3:EBR3"/>
    <mergeCell ref="EBS3:EBT3"/>
    <mergeCell ref="EAW3:EAX3"/>
    <mergeCell ref="EAY3:EAZ3"/>
    <mergeCell ref="EBA3:EBB3"/>
    <mergeCell ref="EBC3:EBD3"/>
    <mergeCell ref="EBE3:EBF3"/>
    <mergeCell ref="EBG3:EBH3"/>
    <mergeCell ref="EAK3:EAL3"/>
    <mergeCell ref="EAM3:EAN3"/>
    <mergeCell ref="EAO3:EAP3"/>
    <mergeCell ref="EAQ3:EAR3"/>
    <mergeCell ref="EAS3:EAT3"/>
    <mergeCell ref="EAU3:EAV3"/>
    <mergeCell ref="DZY3:DZZ3"/>
    <mergeCell ref="EAA3:EAB3"/>
    <mergeCell ref="EAC3:EAD3"/>
    <mergeCell ref="EAE3:EAF3"/>
    <mergeCell ref="EAG3:EAH3"/>
    <mergeCell ref="EAI3:EAJ3"/>
    <mergeCell ref="DZM3:DZN3"/>
    <mergeCell ref="DZO3:DZP3"/>
    <mergeCell ref="DZQ3:DZR3"/>
    <mergeCell ref="DZS3:DZT3"/>
    <mergeCell ref="DZU3:DZV3"/>
    <mergeCell ref="DZW3:DZX3"/>
    <mergeCell ref="DZA3:DZB3"/>
    <mergeCell ref="DZC3:DZD3"/>
    <mergeCell ref="DZE3:DZF3"/>
    <mergeCell ref="DZG3:DZH3"/>
    <mergeCell ref="DZI3:DZJ3"/>
    <mergeCell ref="DZK3:DZL3"/>
    <mergeCell ref="DYO3:DYP3"/>
    <mergeCell ref="DYQ3:DYR3"/>
    <mergeCell ref="DYS3:DYT3"/>
    <mergeCell ref="DYU3:DYV3"/>
    <mergeCell ref="DYW3:DYX3"/>
    <mergeCell ref="DYY3:DYZ3"/>
    <mergeCell ref="DYC3:DYD3"/>
    <mergeCell ref="DYE3:DYF3"/>
    <mergeCell ref="DYG3:DYH3"/>
    <mergeCell ref="DYI3:DYJ3"/>
    <mergeCell ref="DYK3:DYL3"/>
    <mergeCell ref="DYM3:DYN3"/>
    <mergeCell ref="DXQ3:DXR3"/>
    <mergeCell ref="DXS3:DXT3"/>
    <mergeCell ref="DXU3:DXV3"/>
    <mergeCell ref="DXW3:DXX3"/>
    <mergeCell ref="DXY3:DXZ3"/>
    <mergeCell ref="DYA3:DYB3"/>
    <mergeCell ref="DXE3:DXF3"/>
    <mergeCell ref="DXG3:DXH3"/>
    <mergeCell ref="DXI3:DXJ3"/>
    <mergeCell ref="DXK3:DXL3"/>
    <mergeCell ref="DXM3:DXN3"/>
    <mergeCell ref="DXO3:DXP3"/>
    <mergeCell ref="DWS3:DWT3"/>
    <mergeCell ref="DWU3:DWV3"/>
    <mergeCell ref="DWW3:DWX3"/>
    <mergeCell ref="DWY3:DWZ3"/>
    <mergeCell ref="DXA3:DXB3"/>
    <mergeCell ref="DXC3:DXD3"/>
    <mergeCell ref="DWG3:DWH3"/>
    <mergeCell ref="DWI3:DWJ3"/>
    <mergeCell ref="DWK3:DWL3"/>
    <mergeCell ref="DWM3:DWN3"/>
    <mergeCell ref="DWO3:DWP3"/>
    <mergeCell ref="DWQ3:DWR3"/>
    <mergeCell ref="DVU3:DVV3"/>
    <mergeCell ref="DVW3:DVX3"/>
    <mergeCell ref="DVY3:DVZ3"/>
    <mergeCell ref="DWA3:DWB3"/>
    <mergeCell ref="DWC3:DWD3"/>
    <mergeCell ref="DWE3:DWF3"/>
    <mergeCell ref="DVI3:DVJ3"/>
    <mergeCell ref="DVK3:DVL3"/>
    <mergeCell ref="DVM3:DVN3"/>
    <mergeCell ref="DVO3:DVP3"/>
    <mergeCell ref="DVQ3:DVR3"/>
    <mergeCell ref="DVS3:DVT3"/>
    <mergeCell ref="DUW3:DUX3"/>
    <mergeCell ref="DUY3:DUZ3"/>
    <mergeCell ref="DVA3:DVB3"/>
    <mergeCell ref="DVC3:DVD3"/>
    <mergeCell ref="DVE3:DVF3"/>
    <mergeCell ref="DVG3:DVH3"/>
    <mergeCell ref="DUK3:DUL3"/>
    <mergeCell ref="DUM3:DUN3"/>
    <mergeCell ref="DUO3:DUP3"/>
    <mergeCell ref="DUQ3:DUR3"/>
    <mergeCell ref="DUS3:DUT3"/>
    <mergeCell ref="DUU3:DUV3"/>
    <mergeCell ref="DTY3:DTZ3"/>
    <mergeCell ref="DUA3:DUB3"/>
    <mergeCell ref="DUC3:DUD3"/>
    <mergeCell ref="DUE3:DUF3"/>
    <mergeCell ref="DUG3:DUH3"/>
    <mergeCell ref="DUI3:DUJ3"/>
    <mergeCell ref="DTM3:DTN3"/>
    <mergeCell ref="DTO3:DTP3"/>
    <mergeCell ref="DTQ3:DTR3"/>
    <mergeCell ref="DTS3:DTT3"/>
    <mergeCell ref="DTU3:DTV3"/>
    <mergeCell ref="DTW3:DTX3"/>
    <mergeCell ref="DTA3:DTB3"/>
    <mergeCell ref="DTC3:DTD3"/>
    <mergeCell ref="DTE3:DTF3"/>
    <mergeCell ref="DTG3:DTH3"/>
    <mergeCell ref="DTI3:DTJ3"/>
    <mergeCell ref="DTK3:DTL3"/>
    <mergeCell ref="DSO3:DSP3"/>
    <mergeCell ref="DSQ3:DSR3"/>
    <mergeCell ref="DSS3:DST3"/>
    <mergeCell ref="DSU3:DSV3"/>
    <mergeCell ref="DSW3:DSX3"/>
    <mergeCell ref="DSY3:DSZ3"/>
    <mergeCell ref="DSC3:DSD3"/>
    <mergeCell ref="DSE3:DSF3"/>
    <mergeCell ref="DSG3:DSH3"/>
    <mergeCell ref="DSI3:DSJ3"/>
    <mergeCell ref="DSK3:DSL3"/>
    <mergeCell ref="DSM3:DSN3"/>
    <mergeCell ref="DRQ3:DRR3"/>
    <mergeCell ref="DRS3:DRT3"/>
    <mergeCell ref="DRU3:DRV3"/>
    <mergeCell ref="DRW3:DRX3"/>
    <mergeCell ref="DRY3:DRZ3"/>
    <mergeCell ref="DSA3:DSB3"/>
    <mergeCell ref="DRE3:DRF3"/>
    <mergeCell ref="DRG3:DRH3"/>
    <mergeCell ref="DRI3:DRJ3"/>
    <mergeCell ref="DRK3:DRL3"/>
    <mergeCell ref="DRM3:DRN3"/>
    <mergeCell ref="DRO3:DRP3"/>
    <mergeCell ref="DQS3:DQT3"/>
    <mergeCell ref="DQU3:DQV3"/>
    <mergeCell ref="DQW3:DQX3"/>
    <mergeCell ref="DQY3:DQZ3"/>
    <mergeCell ref="DRA3:DRB3"/>
    <mergeCell ref="DRC3:DRD3"/>
    <mergeCell ref="DQG3:DQH3"/>
    <mergeCell ref="DQI3:DQJ3"/>
    <mergeCell ref="DQK3:DQL3"/>
    <mergeCell ref="DQM3:DQN3"/>
    <mergeCell ref="DQO3:DQP3"/>
    <mergeCell ref="DQQ3:DQR3"/>
    <mergeCell ref="DPU3:DPV3"/>
    <mergeCell ref="DPW3:DPX3"/>
    <mergeCell ref="DPY3:DPZ3"/>
    <mergeCell ref="DQA3:DQB3"/>
    <mergeCell ref="DQC3:DQD3"/>
    <mergeCell ref="DQE3:DQF3"/>
    <mergeCell ref="DPI3:DPJ3"/>
    <mergeCell ref="DPK3:DPL3"/>
    <mergeCell ref="DPM3:DPN3"/>
    <mergeCell ref="DPO3:DPP3"/>
    <mergeCell ref="DPQ3:DPR3"/>
    <mergeCell ref="DPS3:DPT3"/>
    <mergeCell ref="DOW3:DOX3"/>
    <mergeCell ref="DOY3:DOZ3"/>
    <mergeCell ref="DPA3:DPB3"/>
    <mergeCell ref="DPC3:DPD3"/>
    <mergeCell ref="DPE3:DPF3"/>
    <mergeCell ref="DPG3:DPH3"/>
    <mergeCell ref="DOK3:DOL3"/>
    <mergeCell ref="DOM3:DON3"/>
    <mergeCell ref="DOO3:DOP3"/>
    <mergeCell ref="DOQ3:DOR3"/>
    <mergeCell ref="DOS3:DOT3"/>
    <mergeCell ref="DOU3:DOV3"/>
    <mergeCell ref="DNY3:DNZ3"/>
    <mergeCell ref="DOA3:DOB3"/>
    <mergeCell ref="DOC3:DOD3"/>
    <mergeCell ref="DOE3:DOF3"/>
    <mergeCell ref="DOG3:DOH3"/>
    <mergeCell ref="DOI3:DOJ3"/>
    <mergeCell ref="DNM3:DNN3"/>
    <mergeCell ref="DNO3:DNP3"/>
    <mergeCell ref="DNQ3:DNR3"/>
    <mergeCell ref="DNS3:DNT3"/>
    <mergeCell ref="DNU3:DNV3"/>
    <mergeCell ref="DNW3:DNX3"/>
    <mergeCell ref="DNA3:DNB3"/>
    <mergeCell ref="DNC3:DND3"/>
    <mergeCell ref="DNE3:DNF3"/>
    <mergeCell ref="DNG3:DNH3"/>
    <mergeCell ref="DNI3:DNJ3"/>
    <mergeCell ref="DNK3:DNL3"/>
    <mergeCell ref="DMO3:DMP3"/>
    <mergeCell ref="DMQ3:DMR3"/>
    <mergeCell ref="DMS3:DMT3"/>
    <mergeCell ref="DMU3:DMV3"/>
    <mergeCell ref="DMW3:DMX3"/>
    <mergeCell ref="DMY3:DMZ3"/>
    <mergeCell ref="DMC3:DMD3"/>
    <mergeCell ref="DME3:DMF3"/>
    <mergeCell ref="DMG3:DMH3"/>
    <mergeCell ref="DMI3:DMJ3"/>
    <mergeCell ref="DMK3:DML3"/>
    <mergeCell ref="DMM3:DMN3"/>
    <mergeCell ref="DLQ3:DLR3"/>
    <mergeCell ref="DLS3:DLT3"/>
    <mergeCell ref="DLU3:DLV3"/>
    <mergeCell ref="DLW3:DLX3"/>
    <mergeCell ref="DLY3:DLZ3"/>
    <mergeCell ref="DMA3:DMB3"/>
    <mergeCell ref="DLE3:DLF3"/>
    <mergeCell ref="DLG3:DLH3"/>
    <mergeCell ref="DLI3:DLJ3"/>
    <mergeCell ref="DLK3:DLL3"/>
    <mergeCell ref="DLM3:DLN3"/>
    <mergeCell ref="DLO3:DLP3"/>
    <mergeCell ref="DKS3:DKT3"/>
    <mergeCell ref="DKU3:DKV3"/>
    <mergeCell ref="DKW3:DKX3"/>
    <mergeCell ref="DKY3:DKZ3"/>
    <mergeCell ref="DLA3:DLB3"/>
    <mergeCell ref="DLC3:DLD3"/>
    <mergeCell ref="DKG3:DKH3"/>
    <mergeCell ref="DKI3:DKJ3"/>
    <mergeCell ref="DKK3:DKL3"/>
    <mergeCell ref="DKM3:DKN3"/>
    <mergeCell ref="DKO3:DKP3"/>
    <mergeCell ref="DKQ3:DKR3"/>
    <mergeCell ref="DJU3:DJV3"/>
    <mergeCell ref="DJW3:DJX3"/>
    <mergeCell ref="DJY3:DJZ3"/>
    <mergeCell ref="DKA3:DKB3"/>
    <mergeCell ref="DKC3:DKD3"/>
    <mergeCell ref="DKE3:DKF3"/>
    <mergeCell ref="DJI3:DJJ3"/>
    <mergeCell ref="DJK3:DJL3"/>
    <mergeCell ref="DJM3:DJN3"/>
    <mergeCell ref="DJO3:DJP3"/>
    <mergeCell ref="DJQ3:DJR3"/>
    <mergeCell ref="DJS3:DJT3"/>
    <mergeCell ref="DIW3:DIX3"/>
    <mergeCell ref="DIY3:DIZ3"/>
    <mergeCell ref="DJA3:DJB3"/>
    <mergeCell ref="DJC3:DJD3"/>
    <mergeCell ref="DJE3:DJF3"/>
    <mergeCell ref="DJG3:DJH3"/>
    <mergeCell ref="DIK3:DIL3"/>
    <mergeCell ref="DIM3:DIN3"/>
    <mergeCell ref="DIO3:DIP3"/>
    <mergeCell ref="DIQ3:DIR3"/>
    <mergeCell ref="DIS3:DIT3"/>
    <mergeCell ref="DIU3:DIV3"/>
    <mergeCell ref="DHY3:DHZ3"/>
    <mergeCell ref="DIA3:DIB3"/>
    <mergeCell ref="DIC3:DID3"/>
    <mergeCell ref="DIE3:DIF3"/>
    <mergeCell ref="DIG3:DIH3"/>
    <mergeCell ref="DII3:DIJ3"/>
    <mergeCell ref="DHM3:DHN3"/>
    <mergeCell ref="DHO3:DHP3"/>
    <mergeCell ref="DHQ3:DHR3"/>
    <mergeCell ref="DHS3:DHT3"/>
    <mergeCell ref="DHU3:DHV3"/>
    <mergeCell ref="DHW3:DHX3"/>
    <mergeCell ref="DHA3:DHB3"/>
    <mergeCell ref="DHC3:DHD3"/>
    <mergeCell ref="DHE3:DHF3"/>
    <mergeCell ref="DHG3:DHH3"/>
    <mergeCell ref="DHI3:DHJ3"/>
    <mergeCell ref="DHK3:DHL3"/>
    <mergeCell ref="DGO3:DGP3"/>
    <mergeCell ref="DGQ3:DGR3"/>
    <mergeCell ref="DGS3:DGT3"/>
    <mergeCell ref="DGU3:DGV3"/>
    <mergeCell ref="DGW3:DGX3"/>
    <mergeCell ref="DGY3:DGZ3"/>
    <mergeCell ref="DGC3:DGD3"/>
    <mergeCell ref="DGE3:DGF3"/>
    <mergeCell ref="DGG3:DGH3"/>
    <mergeCell ref="DGI3:DGJ3"/>
    <mergeCell ref="DGK3:DGL3"/>
    <mergeCell ref="DGM3:DGN3"/>
    <mergeCell ref="DFQ3:DFR3"/>
    <mergeCell ref="DFS3:DFT3"/>
    <mergeCell ref="DFU3:DFV3"/>
    <mergeCell ref="DFW3:DFX3"/>
    <mergeCell ref="DFY3:DFZ3"/>
    <mergeCell ref="DGA3:DGB3"/>
    <mergeCell ref="DFE3:DFF3"/>
    <mergeCell ref="DFG3:DFH3"/>
    <mergeCell ref="DFI3:DFJ3"/>
    <mergeCell ref="DFK3:DFL3"/>
    <mergeCell ref="DFM3:DFN3"/>
    <mergeCell ref="DFO3:DFP3"/>
    <mergeCell ref="DES3:DET3"/>
    <mergeCell ref="DEU3:DEV3"/>
    <mergeCell ref="DEW3:DEX3"/>
    <mergeCell ref="DEY3:DEZ3"/>
    <mergeCell ref="DFA3:DFB3"/>
    <mergeCell ref="DFC3:DFD3"/>
    <mergeCell ref="DEG3:DEH3"/>
    <mergeCell ref="DEI3:DEJ3"/>
    <mergeCell ref="DEK3:DEL3"/>
    <mergeCell ref="DEM3:DEN3"/>
    <mergeCell ref="DEO3:DEP3"/>
    <mergeCell ref="DEQ3:DER3"/>
    <mergeCell ref="DDU3:DDV3"/>
    <mergeCell ref="DDW3:DDX3"/>
    <mergeCell ref="DDY3:DDZ3"/>
    <mergeCell ref="DEA3:DEB3"/>
    <mergeCell ref="DEC3:DED3"/>
    <mergeCell ref="DEE3:DEF3"/>
    <mergeCell ref="DDI3:DDJ3"/>
    <mergeCell ref="DDK3:DDL3"/>
    <mergeCell ref="DDM3:DDN3"/>
    <mergeCell ref="DDO3:DDP3"/>
    <mergeCell ref="DDQ3:DDR3"/>
    <mergeCell ref="DDS3:DDT3"/>
    <mergeCell ref="DCW3:DCX3"/>
    <mergeCell ref="DCY3:DCZ3"/>
    <mergeCell ref="DDA3:DDB3"/>
    <mergeCell ref="DDC3:DDD3"/>
    <mergeCell ref="DDE3:DDF3"/>
    <mergeCell ref="DDG3:DDH3"/>
    <mergeCell ref="DCK3:DCL3"/>
    <mergeCell ref="DCM3:DCN3"/>
    <mergeCell ref="DCO3:DCP3"/>
    <mergeCell ref="DCQ3:DCR3"/>
    <mergeCell ref="DCS3:DCT3"/>
    <mergeCell ref="DCU3:DCV3"/>
    <mergeCell ref="DBY3:DBZ3"/>
    <mergeCell ref="DCA3:DCB3"/>
    <mergeCell ref="DCC3:DCD3"/>
    <mergeCell ref="DCE3:DCF3"/>
    <mergeCell ref="DCG3:DCH3"/>
    <mergeCell ref="DCI3:DCJ3"/>
    <mergeCell ref="DBM3:DBN3"/>
    <mergeCell ref="DBO3:DBP3"/>
    <mergeCell ref="DBQ3:DBR3"/>
    <mergeCell ref="DBS3:DBT3"/>
    <mergeCell ref="DBU3:DBV3"/>
    <mergeCell ref="DBW3:DBX3"/>
    <mergeCell ref="DBA3:DBB3"/>
    <mergeCell ref="DBC3:DBD3"/>
    <mergeCell ref="DBE3:DBF3"/>
    <mergeCell ref="DBG3:DBH3"/>
    <mergeCell ref="DBI3:DBJ3"/>
    <mergeCell ref="DBK3:DBL3"/>
    <mergeCell ref="DAO3:DAP3"/>
    <mergeCell ref="DAQ3:DAR3"/>
    <mergeCell ref="DAS3:DAT3"/>
    <mergeCell ref="DAU3:DAV3"/>
    <mergeCell ref="DAW3:DAX3"/>
    <mergeCell ref="DAY3:DAZ3"/>
    <mergeCell ref="DAC3:DAD3"/>
    <mergeCell ref="DAE3:DAF3"/>
    <mergeCell ref="DAG3:DAH3"/>
    <mergeCell ref="DAI3:DAJ3"/>
    <mergeCell ref="DAK3:DAL3"/>
    <mergeCell ref="DAM3:DAN3"/>
    <mergeCell ref="CZQ3:CZR3"/>
    <mergeCell ref="CZS3:CZT3"/>
    <mergeCell ref="CZU3:CZV3"/>
    <mergeCell ref="CZW3:CZX3"/>
    <mergeCell ref="CZY3:CZZ3"/>
    <mergeCell ref="DAA3:DAB3"/>
    <mergeCell ref="CZE3:CZF3"/>
    <mergeCell ref="CZG3:CZH3"/>
    <mergeCell ref="CZI3:CZJ3"/>
    <mergeCell ref="CZK3:CZL3"/>
    <mergeCell ref="CZM3:CZN3"/>
    <mergeCell ref="CZO3:CZP3"/>
    <mergeCell ref="CYS3:CYT3"/>
    <mergeCell ref="CYU3:CYV3"/>
    <mergeCell ref="CYW3:CYX3"/>
    <mergeCell ref="CYY3:CYZ3"/>
    <mergeCell ref="CZA3:CZB3"/>
    <mergeCell ref="CZC3:CZD3"/>
    <mergeCell ref="CYG3:CYH3"/>
    <mergeCell ref="CYI3:CYJ3"/>
    <mergeCell ref="CYK3:CYL3"/>
    <mergeCell ref="CYM3:CYN3"/>
    <mergeCell ref="CYO3:CYP3"/>
    <mergeCell ref="CYQ3:CYR3"/>
    <mergeCell ref="CXU3:CXV3"/>
    <mergeCell ref="CXW3:CXX3"/>
    <mergeCell ref="CXY3:CXZ3"/>
    <mergeCell ref="CYA3:CYB3"/>
    <mergeCell ref="CYC3:CYD3"/>
    <mergeCell ref="CYE3:CYF3"/>
    <mergeCell ref="CXI3:CXJ3"/>
    <mergeCell ref="CXK3:CXL3"/>
    <mergeCell ref="CXM3:CXN3"/>
    <mergeCell ref="CXO3:CXP3"/>
    <mergeCell ref="CXQ3:CXR3"/>
    <mergeCell ref="CXS3:CXT3"/>
    <mergeCell ref="CWW3:CWX3"/>
    <mergeCell ref="CWY3:CWZ3"/>
    <mergeCell ref="CXA3:CXB3"/>
    <mergeCell ref="CXC3:CXD3"/>
    <mergeCell ref="CXE3:CXF3"/>
    <mergeCell ref="CXG3:CXH3"/>
    <mergeCell ref="CWK3:CWL3"/>
    <mergeCell ref="CWM3:CWN3"/>
    <mergeCell ref="CWO3:CWP3"/>
    <mergeCell ref="CWQ3:CWR3"/>
    <mergeCell ref="CWS3:CWT3"/>
    <mergeCell ref="CWU3:CWV3"/>
    <mergeCell ref="CVY3:CVZ3"/>
    <mergeCell ref="CWA3:CWB3"/>
    <mergeCell ref="CWC3:CWD3"/>
    <mergeCell ref="CWE3:CWF3"/>
    <mergeCell ref="CWG3:CWH3"/>
    <mergeCell ref="CWI3:CWJ3"/>
    <mergeCell ref="CVM3:CVN3"/>
    <mergeCell ref="CVO3:CVP3"/>
    <mergeCell ref="CVQ3:CVR3"/>
    <mergeCell ref="CVS3:CVT3"/>
    <mergeCell ref="CVU3:CVV3"/>
    <mergeCell ref="CVW3:CVX3"/>
    <mergeCell ref="CVA3:CVB3"/>
    <mergeCell ref="CVC3:CVD3"/>
    <mergeCell ref="CVE3:CVF3"/>
    <mergeCell ref="CVG3:CVH3"/>
    <mergeCell ref="CVI3:CVJ3"/>
    <mergeCell ref="CVK3:CVL3"/>
    <mergeCell ref="CUO3:CUP3"/>
    <mergeCell ref="CUQ3:CUR3"/>
    <mergeCell ref="CUS3:CUT3"/>
    <mergeCell ref="CUU3:CUV3"/>
    <mergeCell ref="CUW3:CUX3"/>
    <mergeCell ref="CUY3:CUZ3"/>
    <mergeCell ref="CUC3:CUD3"/>
    <mergeCell ref="CUE3:CUF3"/>
    <mergeCell ref="CUG3:CUH3"/>
    <mergeCell ref="CUI3:CUJ3"/>
    <mergeCell ref="CUK3:CUL3"/>
    <mergeCell ref="CUM3:CUN3"/>
    <mergeCell ref="CTQ3:CTR3"/>
    <mergeCell ref="CTS3:CTT3"/>
    <mergeCell ref="CTU3:CTV3"/>
    <mergeCell ref="CTW3:CTX3"/>
    <mergeCell ref="CTY3:CTZ3"/>
    <mergeCell ref="CUA3:CUB3"/>
    <mergeCell ref="CTE3:CTF3"/>
    <mergeCell ref="CTG3:CTH3"/>
    <mergeCell ref="CTI3:CTJ3"/>
    <mergeCell ref="CTK3:CTL3"/>
    <mergeCell ref="CTM3:CTN3"/>
    <mergeCell ref="CTO3:CTP3"/>
    <mergeCell ref="CSS3:CST3"/>
    <mergeCell ref="CSU3:CSV3"/>
    <mergeCell ref="CSW3:CSX3"/>
    <mergeCell ref="CSY3:CSZ3"/>
    <mergeCell ref="CTA3:CTB3"/>
    <mergeCell ref="CTC3:CTD3"/>
    <mergeCell ref="CSG3:CSH3"/>
    <mergeCell ref="CSI3:CSJ3"/>
    <mergeCell ref="CSK3:CSL3"/>
    <mergeCell ref="CSM3:CSN3"/>
    <mergeCell ref="CSO3:CSP3"/>
    <mergeCell ref="CSQ3:CSR3"/>
    <mergeCell ref="CRU3:CRV3"/>
    <mergeCell ref="CRW3:CRX3"/>
    <mergeCell ref="CRY3:CRZ3"/>
    <mergeCell ref="CSA3:CSB3"/>
    <mergeCell ref="CSC3:CSD3"/>
    <mergeCell ref="CSE3:CSF3"/>
    <mergeCell ref="CRI3:CRJ3"/>
    <mergeCell ref="CRK3:CRL3"/>
    <mergeCell ref="CRM3:CRN3"/>
    <mergeCell ref="CRO3:CRP3"/>
    <mergeCell ref="CRQ3:CRR3"/>
    <mergeCell ref="CRS3:CRT3"/>
    <mergeCell ref="CQW3:CQX3"/>
    <mergeCell ref="CQY3:CQZ3"/>
    <mergeCell ref="CRA3:CRB3"/>
    <mergeCell ref="CRC3:CRD3"/>
    <mergeCell ref="CRE3:CRF3"/>
    <mergeCell ref="CRG3:CRH3"/>
    <mergeCell ref="CQK3:CQL3"/>
    <mergeCell ref="CQM3:CQN3"/>
    <mergeCell ref="CQO3:CQP3"/>
    <mergeCell ref="CQQ3:CQR3"/>
    <mergeCell ref="CQS3:CQT3"/>
    <mergeCell ref="CQU3:CQV3"/>
    <mergeCell ref="CPY3:CPZ3"/>
    <mergeCell ref="CQA3:CQB3"/>
    <mergeCell ref="CQC3:CQD3"/>
    <mergeCell ref="CQE3:CQF3"/>
    <mergeCell ref="CQG3:CQH3"/>
    <mergeCell ref="CQI3:CQJ3"/>
    <mergeCell ref="CPM3:CPN3"/>
    <mergeCell ref="CPO3:CPP3"/>
    <mergeCell ref="CPQ3:CPR3"/>
    <mergeCell ref="CPS3:CPT3"/>
    <mergeCell ref="CPU3:CPV3"/>
    <mergeCell ref="CPW3:CPX3"/>
    <mergeCell ref="CPA3:CPB3"/>
    <mergeCell ref="CPC3:CPD3"/>
    <mergeCell ref="CPE3:CPF3"/>
    <mergeCell ref="CPG3:CPH3"/>
    <mergeCell ref="CPI3:CPJ3"/>
    <mergeCell ref="CPK3:CPL3"/>
    <mergeCell ref="COO3:COP3"/>
    <mergeCell ref="COQ3:COR3"/>
    <mergeCell ref="COS3:COT3"/>
    <mergeCell ref="COU3:COV3"/>
    <mergeCell ref="COW3:COX3"/>
    <mergeCell ref="COY3:COZ3"/>
    <mergeCell ref="COC3:COD3"/>
    <mergeCell ref="COE3:COF3"/>
    <mergeCell ref="COG3:COH3"/>
    <mergeCell ref="COI3:COJ3"/>
    <mergeCell ref="COK3:COL3"/>
    <mergeCell ref="COM3:CON3"/>
    <mergeCell ref="CNQ3:CNR3"/>
    <mergeCell ref="CNS3:CNT3"/>
    <mergeCell ref="CNU3:CNV3"/>
    <mergeCell ref="CNW3:CNX3"/>
    <mergeCell ref="CNY3:CNZ3"/>
    <mergeCell ref="COA3:COB3"/>
    <mergeCell ref="CNE3:CNF3"/>
    <mergeCell ref="CNG3:CNH3"/>
    <mergeCell ref="CNI3:CNJ3"/>
    <mergeCell ref="CNK3:CNL3"/>
    <mergeCell ref="CNM3:CNN3"/>
    <mergeCell ref="CNO3:CNP3"/>
    <mergeCell ref="CMS3:CMT3"/>
    <mergeCell ref="CMU3:CMV3"/>
    <mergeCell ref="CMW3:CMX3"/>
    <mergeCell ref="CMY3:CMZ3"/>
    <mergeCell ref="CNA3:CNB3"/>
    <mergeCell ref="CNC3:CND3"/>
    <mergeCell ref="CMG3:CMH3"/>
    <mergeCell ref="CMI3:CMJ3"/>
    <mergeCell ref="CMK3:CML3"/>
    <mergeCell ref="CMM3:CMN3"/>
    <mergeCell ref="CMO3:CMP3"/>
    <mergeCell ref="CMQ3:CMR3"/>
    <mergeCell ref="CLU3:CLV3"/>
    <mergeCell ref="CLW3:CLX3"/>
    <mergeCell ref="CLY3:CLZ3"/>
    <mergeCell ref="CMA3:CMB3"/>
    <mergeCell ref="CMC3:CMD3"/>
    <mergeCell ref="CME3:CMF3"/>
    <mergeCell ref="CLI3:CLJ3"/>
    <mergeCell ref="CLK3:CLL3"/>
    <mergeCell ref="CLM3:CLN3"/>
    <mergeCell ref="CLO3:CLP3"/>
    <mergeCell ref="CLQ3:CLR3"/>
    <mergeCell ref="CLS3:CLT3"/>
    <mergeCell ref="CKW3:CKX3"/>
    <mergeCell ref="CKY3:CKZ3"/>
    <mergeCell ref="CLA3:CLB3"/>
    <mergeCell ref="CLC3:CLD3"/>
    <mergeCell ref="CLE3:CLF3"/>
    <mergeCell ref="CLG3:CLH3"/>
    <mergeCell ref="CKK3:CKL3"/>
    <mergeCell ref="CKM3:CKN3"/>
    <mergeCell ref="CKO3:CKP3"/>
    <mergeCell ref="CKQ3:CKR3"/>
    <mergeCell ref="CKS3:CKT3"/>
    <mergeCell ref="CKU3:CKV3"/>
    <mergeCell ref="CJY3:CJZ3"/>
    <mergeCell ref="CKA3:CKB3"/>
    <mergeCell ref="CKC3:CKD3"/>
    <mergeCell ref="CKE3:CKF3"/>
    <mergeCell ref="CKG3:CKH3"/>
    <mergeCell ref="CKI3:CKJ3"/>
    <mergeCell ref="CJM3:CJN3"/>
    <mergeCell ref="CJO3:CJP3"/>
    <mergeCell ref="CJQ3:CJR3"/>
    <mergeCell ref="CJS3:CJT3"/>
    <mergeCell ref="CJU3:CJV3"/>
    <mergeCell ref="CJW3:CJX3"/>
    <mergeCell ref="CJA3:CJB3"/>
    <mergeCell ref="CJC3:CJD3"/>
    <mergeCell ref="CJE3:CJF3"/>
    <mergeCell ref="CJG3:CJH3"/>
    <mergeCell ref="CJI3:CJJ3"/>
    <mergeCell ref="CJK3:CJL3"/>
    <mergeCell ref="CIO3:CIP3"/>
    <mergeCell ref="CIQ3:CIR3"/>
    <mergeCell ref="CIS3:CIT3"/>
    <mergeCell ref="CIU3:CIV3"/>
    <mergeCell ref="CIW3:CIX3"/>
    <mergeCell ref="CIY3:CIZ3"/>
    <mergeCell ref="CIC3:CID3"/>
    <mergeCell ref="CIE3:CIF3"/>
    <mergeCell ref="CIG3:CIH3"/>
    <mergeCell ref="CII3:CIJ3"/>
    <mergeCell ref="CIK3:CIL3"/>
    <mergeCell ref="CIM3:CIN3"/>
    <mergeCell ref="CHQ3:CHR3"/>
    <mergeCell ref="CHS3:CHT3"/>
    <mergeCell ref="CHU3:CHV3"/>
    <mergeCell ref="CHW3:CHX3"/>
    <mergeCell ref="CHY3:CHZ3"/>
    <mergeCell ref="CIA3:CIB3"/>
    <mergeCell ref="CHE3:CHF3"/>
    <mergeCell ref="CHG3:CHH3"/>
    <mergeCell ref="CHI3:CHJ3"/>
    <mergeCell ref="CHK3:CHL3"/>
    <mergeCell ref="CHM3:CHN3"/>
    <mergeCell ref="CHO3:CHP3"/>
    <mergeCell ref="CGS3:CGT3"/>
    <mergeCell ref="CGU3:CGV3"/>
    <mergeCell ref="CGW3:CGX3"/>
    <mergeCell ref="CGY3:CGZ3"/>
    <mergeCell ref="CHA3:CHB3"/>
    <mergeCell ref="CHC3:CHD3"/>
    <mergeCell ref="CGG3:CGH3"/>
    <mergeCell ref="CGI3:CGJ3"/>
    <mergeCell ref="CGK3:CGL3"/>
    <mergeCell ref="CGM3:CGN3"/>
    <mergeCell ref="CGO3:CGP3"/>
    <mergeCell ref="CGQ3:CGR3"/>
    <mergeCell ref="CFU3:CFV3"/>
    <mergeCell ref="CFW3:CFX3"/>
    <mergeCell ref="CFY3:CFZ3"/>
    <mergeCell ref="CGA3:CGB3"/>
    <mergeCell ref="CGC3:CGD3"/>
    <mergeCell ref="CGE3:CGF3"/>
    <mergeCell ref="CFI3:CFJ3"/>
    <mergeCell ref="CFK3:CFL3"/>
    <mergeCell ref="CFM3:CFN3"/>
    <mergeCell ref="CFO3:CFP3"/>
    <mergeCell ref="CFQ3:CFR3"/>
    <mergeCell ref="CFS3:CFT3"/>
    <mergeCell ref="CEW3:CEX3"/>
    <mergeCell ref="CEY3:CEZ3"/>
    <mergeCell ref="CFA3:CFB3"/>
    <mergeCell ref="CFC3:CFD3"/>
    <mergeCell ref="CFE3:CFF3"/>
    <mergeCell ref="CFG3:CFH3"/>
    <mergeCell ref="CEK3:CEL3"/>
    <mergeCell ref="CEM3:CEN3"/>
    <mergeCell ref="CEO3:CEP3"/>
    <mergeCell ref="CEQ3:CER3"/>
    <mergeCell ref="CES3:CET3"/>
    <mergeCell ref="CEU3:CEV3"/>
    <mergeCell ref="CDY3:CDZ3"/>
    <mergeCell ref="CEA3:CEB3"/>
    <mergeCell ref="CEC3:CED3"/>
    <mergeCell ref="CEE3:CEF3"/>
    <mergeCell ref="CEG3:CEH3"/>
    <mergeCell ref="CEI3:CEJ3"/>
    <mergeCell ref="CDM3:CDN3"/>
    <mergeCell ref="CDO3:CDP3"/>
    <mergeCell ref="CDQ3:CDR3"/>
    <mergeCell ref="CDS3:CDT3"/>
    <mergeCell ref="CDU3:CDV3"/>
    <mergeCell ref="CDW3:CDX3"/>
    <mergeCell ref="CDA3:CDB3"/>
    <mergeCell ref="CDC3:CDD3"/>
    <mergeCell ref="CDE3:CDF3"/>
    <mergeCell ref="CDG3:CDH3"/>
    <mergeCell ref="CDI3:CDJ3"/>
    <mergeCell ref="CDK3:CDL3"/>
    <mergeCell ref="CCO3:CCP3"/>
    <mergeCell ref="CCQ3:CCR3"/>
    <mergeCell ref="CCS3:CCT3"/>
    <mergeCell ref="CCU3:CCV3"/>
    <mergeCell ref="CCW3:CCX3"/>
    <mergeCell ref="CCY3:CCZ3"/>
    <mergeCell ref="CCC3:CCD3"/>
    <mergeCell ref="CCE3:CCF3"/>
    <mergeCell ref="CCG3:CCH3"/>
    <mergeCell ref="CCI3:CCJ3"/>
    <mergeCell ref="CCK3:CCL3"/>
    <mergeCell ref="CCM3:CCN3"/>
    <mergeCell ref="CBQ3:CBR3"/>
    <mergeCell ref="CBS3:CBT3"/>
    <mergeCell ref="CBU3:CBV3"/>
    <mergeCell ref="CBW3:CBX3"/>
    <mergeCell ref="CBY3:CBZ3"/>
    <mergeCell ref="CCA3:CCB3"/>
    <mergeCell ref="CBE3:CBF3"/>
    <mergeCell ref="CBG3:CBH3"/>
    <mergeCell ref="CBI3:CBJ3"/>
    <mergeCell ref="CBK3:CBL3"/>
    <mergeCell ref="CBM3:CBN3"/>
    <mergeCell ref="CBO3:CBP3"/>
    <mergeCell ref="CAS3:CAT3"/>
    <mergeCell ref="CAU3:CAV3"/>
    <mergeCell ref="CAW3:CAX3"/>
    <mergeCell ref="CAY3:CAZ3"/>
    <mergeCell ref="CBA3:CBB3"/>
    <mergeCell ref="CBC3:CBD3"/>
    <mergeCell ref="CAG3:CAH3"/>
    <mergeCell ref="CAI3:CAJ3"/>
    <mergeCell ref="CAK3:CAL3"/>
    <mergeCell ref="CAM3:CAN3"/>
    <mergeCell ref="CAO3:CAP3"/>
    <mergeCell ref="CAQ3:CAR3"/>
    <mergeCell ref="BZU3:BZV3"/>
    <mergeCell ref="BZW3:BZX3"/>
    <mergeCell ref="BZY3:BZZ3"/>
    <mergeCell ref="CAA3:CAB3"/>
    <mergeCell ref="CAC3:CAD3"/>
    <mergeCell ref="CAE3:CAF3"/>
    <mergeCell ref="BZI3:BZJ3"/>
    <mergeCell ref="BZK3:BZL3"/>
    <mergeCell ref="BZM3:BZN3"/>
    <mergeCell ref="BZO3:BZP3"/>
    <mergeCell ref="BZQ3:BZR3"/>
    <mergeCell ref="BZS3:BZT3"/>
    <mergeCell ref="BYW3:BYX3"/>
    <mergeCell ref="BYY3:BYZ3"/>
    <mergeCell ref="BZA3:BZB3"/>
    <mergeCell ref="BZC3:BZD3"/>
    <mergeCell ref="BZE3:BZF3"/>
    <mergeCell ref="BZG3:BZH3"/>
    <mergeCell ref="BYK3:BYL3"/>
    <mergeCell ref="BYM3:BYN3"/>
    <mergeCell ref="BYO3:BYP3"/>
    <mergeCell ref="BYQ3:BYR3"/>
    <mergeCell ref="BYS3:BYT3"/>
    <mergeCell ref="BYU3:BYV3"/>
    <mergeCell ref="BXY3:BXZ3"/>
    <mergeCell ref="BYA3:BYB3"/>
    <mergeCell ref="BYC3:BYD3"/>
    <mergeCell ref="BYE3:BYF3"/>
    <mergeCell ref="BYG3:BYH3"/>
    <mergeCell ref="BYI3:BYJ3"/>
    <mergeCell ref="BXM3:BXN3"/>
    <mergeCell ref="BXO3:BXP3"/>
    <mergeCell ref="BXQ3:BXR3"/>
    <mergeCell ref="BXS3:BXT3"/>
    <mergeCell ref="BXU3:BXV3"/>
    <mergeCell ref="BXW3:BXX3"/>
    <mergeCell ref="BXA3:BXB3"/>
    <mergeCell ref="BXC3:BXD3"/>
    <mergeCell ref="BXE3:BXF3"/>
    <mergeCell ref="BXG3:BXH3"/>
    <mergeCell ref="BXI3:BXJ3"/>
    <mergeCell ref="BXK3:BXL3"/>
    <mergeCell ref="BWO3:BWP3"/>
    <mergeCell ref="BWQ3:BWR3"/>
    <mergeCell ref="BWS3:BWT3"/>
    <mergeCell ref="BWU3:BWV3"/>
    <mergeCell ref="BWW3:BWX3"/>
    <mergeCell ref="BWY3:BWZ3"/>
    <mergeCell ref="BWC3:BWD3"/>
    <mergeCell ref="BWE3:BWF3"/>
    <mergeCell ref="BWG3:BWH3"/>
    <mergeCell ref="BWI3:BWJ3"/>
    <mergeCell ref="BWK3:BWL3"/>
    <mergeCell ref="BWM3:BWN3"/>
    <mergeCell ref="BVQ3:BVR3"/>
    <mergeCell ref="BVS3:BVT3"/>
    <mergeCell ref="BVU3:BVV3"/>
    <mergeCell ref="BVW3:BVX3"/>
    <mergeCell ref="BVY3:BVZ3"/>
    <mergeCell ref="BWA3:BWB3"/>
    <mergeCell ref="BVE3:BVF3"/>
    <mergeCell ref="BVG3:BVH3"/>
    <mergeCell ref="BVI3:BVJ3"/>
    <mergeCell ref="BVK3:BVL3"/>
    <mergeCell ref="BVM3:BVN3"/>
    <mergeCell ref="BVO3:BVP3"/>
    <mergeCell ref="BUS3:BUT3"/>
    <mergeCell ref="BUU3:BUV3"/>
    <mergeCell ref="BUW3:BUX3"/>
    <mergeCell ref="BUY3:BUZ3"/>
    <mergeCell ref="BVA3:BVB3"/>
    <mergeCell ref="BVC3:BVD3"/>
    <mergeCell ref="BUG3:BUH3"/>
    <mergeCell ref="BUI3:BUJ3"/>
    <mergeCell ref="BUK3:BUL3"/>
    <mergeCell ref="BUM3:BUN3"/>
    <mergeCell ref="BUO3:BUP3"/>
    <mergeCell ref="BUQ3:BUR3"/>
    <mergeCell ref="BTU3:BTV3"/>
    <mergeCell ref="BTW3:BTX3"/>
    <mergeCell ref="BTY3:BTZ3"/>
    <mergeCell ref="BUA3:BUB3"/>
    <mergeCell ref="BUC3:BUD3"/>
    <mergeCell ref="BUE3:BUF3"/>
    <mergeCell ref="BTI3:BTJ3"/>
    <mergeCell ref="BTK3:BTL3"/>
    <mergeCell ref="BTM3:BTN3"/>
    <mergeCell ref="BTO3:BTP3"/>
    <mergeCell ref="BTQ3:BTR3"/>
    <mergeCell ref="BTS3:BTT3"/>
    <mergeCell ref="BSW3:BSX3"/>
    <mergeCell ref="BSY3:BSZ3"/>
    <mergeCell ref="BTA3:BTB3"/>
    <mergeCell ref="BTC3:BTD3"/>
    <mergeCell ref="BTE3:BTF3"/>
    <mergeCell ref="BTG3:BTH3"/>
    <mergeCell ref="BSK3:BSL3"/>
    <mergeCell ref="BSM3:BSN3"/>
    <mergeCell ref="BSO3:BSP3"/>
    <mergeCell ref="BSQ3:BSR3"/>
    <mergeCell ref="BSS3:BST3"/>
    <mergeCell ref="BSU3:BSV3"/>
    <mergeCell ref="BRY3:BRZ3"/>
    <mergeCell ref="BSA3:BSB3"/>
    <mergeCell ref="BSC3:BSD3"/>
    <mergeCell ref="BSE3:BSF3"/>
    <mergeCell ref="BSG3:BSH3"/>
    <mergeCell ref="BSI3:BSJ3"/>
    <mergeCell ref="BRM3:BRN3"/>
    <mergeCell ref="BRO3:BRP3"/>
    <mergeCell ref="BRQ3:BRR3"/>
    <mergeCell ref="BRS3:BRT3"/>
    <mergeCell ref="BRU3:BRV3"/>
    <mergeCell ref="BRW3:BRX3"/>
    <mergeCell ref="BRA3:BRB3"/>
    <mergeCell ref="BRC3:BRD3"/>
    <mergeCell ref="BRE3:BRF3"/>
    <mergeCell ref="BRG3:BRH3"/>
    <mergeCell ref="BRI3:BRJ3"/>
    <mergeCell ref="BRK3:BRL3"/>
    <mergeCell ref="BQO3:BQP3"/>
    <mergeCell ref="BQQ3:BQR3"/>
    <mergeCell ref="BQS3:BQT3"/>
    <mergeCell ref="BQU3:BQV3"/>
    <mergeCell ref="BQW3:BQX3"/>
    <mergeCell ref="BQY3:BQZ3"/>
    <mergeCell ref="BQC3:BQD3"/>
    <mergeCell ref="BQE3:BQF3"/>
    <mergeCell ref="BQG3:BQH3"/>
    <mergeCell ref="BQI3:BQJ3"/>
    <mergeCell ref="BQK3:BQL3"/>
    <mergeCell ref="BQM3:BQN3"/>
    <mergeCell ref="BPQ3:BPR3"/>
    <mergeCell ref="BPS3:BPT3"/>
    <mergeCell ref="BPU3:BPV3"/>
    <mergeCell ref="BPW3:BPX3"/>
    <mergeCell ref="BPY3:BPZ3"/>
    <mergeCell ref="BQA3:BQB3"/>
    <mergeCell ref="BPE3:BPF3"/>
    <mergeCell ref="BPG3:BPH3"/>
    <mergeCell ref="BPI3:BPJ3"/>
    <mergeCell ref="BPK3:BPL3"/>
    <mergeCell ref="BPM3:BPN3"/>
    <mergeCell ref="BPO3:BPP3"/>
    <mergeCell ref="BOS3:BOT3"/>
    <mergeCell ref="BOU3:BOV3"/>
    <mergeCell ref="BOW3:BOX3"/>
    <mergeCell ref="BOY3:BOZ3"/>
    <mergeCell ref="BPA3:BPB3"/>
    <mergeCell ref="BPC3:BPD3"/>
    <mergeCell ref="BOG3:BOH3"/>
    <mergeCell ref="BOI3:BOJ3"/>
    <mergeCell ref="BOK3:BOL3"/>
    <mergeCell ref="BOM3:BON3"/>
    <mergeCell ref="BOO3:BOP3"/>
    <mergeCell ref="BOQ3:BOR3"/>
    <mergeCell ref="BNU3:BNV3"/>
    <mergeCell ref="BNW3:BNX3"/>
    <mergeCell ref="BNY3:BNZ3"/>
    <mergeCell ref="BOA3:BOB3"/>
    <mergeCell ref="BOC3:BOD3"/>
    <mergeCell ref="BOE3:BOF3"/>
    <mergeCell ref="BNI3:BNJ3"/>
    <mergeCell ref="BNK3:BNL3"/>
    <mergeCell ref="BNM3:BNN3"/>
    <mergeCell ref="BNO3:BNP3"/>
    <mergeCell ref="BNQ3:BNR3"/>
    <mergeCell ref="BNS3:BNT3"/>
    <mergeCell ref="BMW3:BMX3"/>
    <mergeCell ref="BMY3:BMZ3"/>
    <mergeCell ref="BNA3:BNB3"/>
    <mergeCell ref="BNC3:BND3"/>
    <mergeCell ref="BNE3:BNF3"/>
    <mergeCell ref="BNG3:BNH3"/>
    <mergeCell ref="BMK3:BML3"/>
    <mergeCell ref="BMM3:BMN3"/>
    <mergeCell ref="BMO3:BMP3"/>
    <mergeCell ref="BMQ3:BMR3"/>
    <mergeCell ref="BMS3:BMT3"/>
    <mergeCell ref="BMU3:BMV3"/>
    <mergeCell ref="BLY3:BLZ3"/>
    <mergeCell ref="BMA3:BMB3"/>
    <mergeCell ref="BMC3:BMD3"/>
    <mergeCell ref="BME3:BMF3"/>
    <mergeCell ref="BMG3:BMH3"/>
    <mergeCell ref="BMI3:BMJ3"/>
    <mergeCell ref="BLM3:BLN3"/>
    <mergeCell ref="BLO3:BLP3"/>
    <mergeCell ref="BLQ3:BLR3"/>
    <mergeCell ref="BLS3:BLT3"/>
    <mergeCell ref="BLU3:BLV3"/>
    <mergeCell ref="BLW3:BLX3"/>
    <mergeCell ref="BLA3:BLB3"/>
    <mergeCell ref="BLC3:BLD3"/>
    <mergeCell ref="BLE3:BLF3"/>
    <mergeCell ref="BLG3:BLH3"/>
    <mergeCell ref="BLI3:BLJ3"/>
    <mergeCell ref="BLK3:BLL3"/>
    <mergeCell ref="BKO3:BKP3"/>
    <mergeCell ref="BKQ3:BKR3"/>
    <mergeCell ref="BKS3:BKT3"/>
    <mergeCell ref="BKU3:BKV3"/>
    <mergeCell ref="BKW3:BKX3"/>
    <mergeCell ref="BKY3:BKZ3"/>
    <mergeCell ref="BKC3:BKD3"/>
    <mergeCell ref="BKE3:BKF3"/>
    <mergeCell ref="BKG3:BKH3"/>
    <mergeCell ref="BKI3:BKJ3"/>
    <mergeCell ref="BKK3:BKL3"/>
    <mergeCell ref="BKM3:BKN3"/>
    <mergeCell ref="BJQ3:BJR3"/>
    <mergeCell ref="BJS3:BJT3"/>
    <mergeCell ref="BJU3:BJV3"/>
    <mergeCell ref="BJW3:BJX3"/>
    <mergeCell ref="BJY3:BJZ3"/>
    <mergeCell ref="BKA3:BKB3"/>
    <mergeCell ref="BJE3:BJF3"/>
    <mergeCell ref="BJG3:BJH3"/>
    <mergeCell ref="BJI3:BJJ3"/>
    <mergeCell ref="BJK3:BJL3"/>
    <mergeCell ref="BJM3:BJN3"/>
    <mergeCell ref="BJO3:BJP3"/>
    <mergeCell ref="BIS3:BIT3"/>
    <mergeCell ref="BIU3:BIV3"/>
    <mergeCell ref="BIW3:BIX3"/>
    <mergeCell ref="BIY3:BIZ3"/>
    <mergeCell ref="BJA3:BJB3"/>
    <mergeCell ref="BJC3:BJD3"/>
    <mergeCell ref="BIG3:BIH3"/>
    <mergeCell ref="BII3:BIJ3"/>
    <mergeCell ref="BIK3:BIL3"/>
    <mergeCell ref="BIM3:BIN3"/>
    <mergeCell ref="BIO3:BIP3"/>
    <mergeCell ref="BIQ3:BIR3"/>
    <mergeCell ref="BHU3:BHV3"/>
    <mergeCell ref="BHW3:BHX3"/>
    <mergeCell ref="BHY3:BHZ3"/>
    <mergeCell ref="BIA3:BIB3"/>
    <mergeCell ref="BIC3:BID3"/>
    <mergeCell ref="BIE3:BIF3"/>
    <mergeCell ref="BHI3:BHJ3"/>
    <mergeCell ref="BHK3:BHL3"/>
    <mergeCell ref="BHM3:BHN3"/>
    <mergeCell ref="BHO3:BHP3"/>
    <mergeCell ref="BHQ3:BHR3"/>
    <mergeCell ref="BHS3:BHT3"/>
    <mergeCell ref="BGW3:BGX3"/>
    <mergeCell ref="BGY3:BGZ3"/>
    <mergeCell ref="BHA3:BHB3"/>
    <mergeCell ref="BHC3:BHD3"/>
    <mergeCell ref="BHE3:BHF3"/>
    <mergeCell ref="BHG3:BHH3"/>
    <mergeCell ref="BGK3:BGL3"/>
    <mergeCell ref="BGM3:BGN3"/>
    <mergeCell ref="BGO3:BGP3"/>
    <mergeCell ref="BGQ3:BGR3"/>
    <mergeCell ref="BGS3:BGT3"/>
    <mergeCell ref="BGU3:BGV3"/>
    <mergeCell ref="BFY3:BFZ3"/>
    <mergeCell ref="BGA3:BGB3"/>
    <mergeCell ref="BGC3:BGD3"/>
    <mergeCell ref="BGE3:BGF3"/>
    <mergeCell ref="BGG3:BGH3"/>
    <mergeCell ref="BGI3:BGJ3"/>
    <mergeCell ref="BFM3:BFN3"/>
    <mergeCell ref="BFO3:BFP3"/>
    <mergeCell ref="BFQ3:BFR3"/>
    <mergeCell ref="BFS3:BFT3"/>
    <mergeCell ref="BFU3:BFV3"/>
    <mergeCell ref="BFW3:BFX3"/>
    <mergeCell ref="BFA3:BFB3"/>
    <mergeCell ref="BFC3:BFD3"/>
    <mergeCell ref="BFE3:BFF3"/>
    <mergeCell ref="BFG3:BFH3"/>
    <mergeCell ref="BFI3:BFJ3"/>
    <mergeCell ref="BFK3:BFL3"/>
    <mergeCell ref="BEO3:BEP3"/>
    <mergeCell ref="BEQ3:BER3"/>
    <mergeCell ref="BES3:BET3"/>
    <mergeCell ref="BEU3:BEV3"/>
    <mergeCell ref="BEW3:BEX3"/>
    <mergeCell ref="BEY3:BEZ3"/>
    <mergeCell ref="BEC3:BED3"/>
    <mergeCell ref="BEE3:BEF3"/>
    <mergeCell ref="BEG3:BEH3"/>
    <mergeCell ref="BEI3:BEJ3"/>
    <mergeCell ref="BEK3:BEL3"/>
    <mergeCell ref="BEM3:BEN3"/>
    <mergeCell ref="BDQ3:BDR3"/>
    <mergeCell ref="BDS3:BDT3"/>
    <mergeCell ref="BDU3:BDV3"/>
    <mergeCell ref="BDW3:BDX3"/>
    <mergeCell ref="BDY3:BDZ3"/>
    <mergeCell ref="BEA3:BEB3"/>
    <mergeCell ref="BDE3:BDF3"/>
    <mergeCell ref="BDG3:BDH3"/>
    <mergeCell ref="BDI3:BDJ3"/>
    <mergeCell ref="BDK3:BDL3"/>
    <mergeCell ref="BDM3:BDN3"/>
    <mergeCell ref="BDO3:BDP3"/>
    <mergeCell ref="BCS3:BCT3"/>
    <mergeCell ref="BCU3:BCV3"/>
    <mergeCell ref="BCW3:BCX3"/>
    <mergeCell ref="BCY3:BCZ3"/>
    <mergeCell ref="BDA3:BDB3"/>
    <mergeCell ref="BDC3:BDD3"/>
    <mergeCell ref="BCG3:BCH3"/>
    <mergeCell ref="BCI3:BCJ3"/>
    <mergeCell ref="BCK3:BCL3"/>
    <mergeCell ref="BCM3:BCN3"/>
    <mergeCell ref="BCO3:BCP3"/>
    <mergeCell ref="BCQ3:BCR3"/>
    <mergeCell ref="BBU3:BBV3"/>
    <mergeCell ref="BBW3:BBX3"/>
    <mergeCell ref="BBY3:BBZ3"/>
    <mergeCell ref="BCA3:BCB3"/>
    <mergeCell ref="BCC3:BCD3"/>
    <mergeCell ref="BCE3:BCF3"/>
    <mergeCell ref="BBI3:BBJ3"/>
    <mergeCell ref="BBK3:BBL3"/>
    <mergeCell ref="BBM3:BBN3"/>
    <mergeCell ref="BBO3:BBP3"/>
    <mergeCell ref="BBQ3:BBR3"/>
    <mergeCell ref="BBS3:BBT3"/>
    <mergeCell ref="BAW3:BAX3"/>
    <mergeCell ref="BAY3:BAZ3"/>
    <mergeCell ref="BBA3:BBB3"/>
    <mergeCell ref="BBC3:BBD3"/>
    <mergeCell ref="BBE3:BBF3"/>
    <mergeCell ref="BBG3:BBH3"/>
    <mergeCell ref="BAK3:BAL3"/>
    <mergeCell ref="BAM3:BAN3"/>
    <mergeCell ref="BAO3:BAP3"/>
    <mergeCell ref="BAQ3:BAR3"/>
    <mergeCell ref="BAS3:BAT3"/>
    <mergeCell ref="BAU3:BAV3"/>
    <mergeCell ref="AZY3:AZZ3"/>
    <mergeCell ref="BAA3:BAB3"/>
    <mergeCell ref="BAC3:BAD3"/>
    <mergeCell ref="BAE3:BAF3"/>
    <mergeCell ref="BAG3:BAH3"/>
    <mergeCell ref="BAI3:BAJ3"/>
    <mergeCell ref="AZM3:AZN3"/>
    <mergeCell ref="AZO3:AZP3"/>
    <mergeCell ref="AZQ3:AZR3"/>
    <mergeCell ref="AZS3:AZT3"/>
    <mergeCell ref="AZU3:AZV3"/>
    <mergeCell ref="AZW3:AZX3"/>
    <mergeCell ref="AZA3:AZB3"/>
    <mergeCell ref="AZC3:AZD3"/>
    <mergeCell ref="AZE3:AZF3"/>
    <mergeCell ref="AZG3:AZH3"/>
    <mergeCell ref="AZI3:AZJ3"/>
    <mergeCell ref="AZK3:AZL3"/>
    <mergeCell ref="AYO3:AYP3"/>
    <mergeCell ref="AYQ3:AYR3"/>
    <mergeCell ref="AYS3:AYT3"/>
    <mergeCell ref="AYU3:AYV3"/>
    <mergeCell ref="AYW3:AYX3"/>
    <mergeCell ref="AYY3:AYZ3"/>
    <mergeCell ref="AYC3:AYD3"/>
    <mergeCell ref="AYE3:AYF3"/>
    <mergeCell ref="AYG3:AYH3"/>
    <mergeCell ref="AYI3:AYJ3"/>
    <mergeCell ref="AYK3:AYL3"/>
    <mergeCell ref="AYM3:AYN3"/>
    <mergeCell ref="AXQ3:AXR3"/>
    <mergeCell ref="AXS3:AXT3"/>
    <mergeCell ref="AXU3:AXV3"/>
    <mergeCell ref="AXW3:AXX3"/>
    <mergeCell ref="AXY3:AXZ3"/>
    <mergeCell ref="AYA3:AYB3"/>
    <mergeCell ref="AXE3:AXF3"/>
    <mergeCell ref="AXG3:AXH3"/>
    <mergeCell ref="AXI3:AXJ3"/>
    <mergeCell ref="AXK3:AXL3"/>
    <mergeCell ref="AXM3:AXN3"/>
    <mergeCell ref="AXO3:AXP3"/>
    <mergeCell ref="AWS3:AWT3"/>
    <mergeCell ref="AWU3:AWV3"/>
    <mergeCell ref="AWW3:AWX3"/>
    <mergeCell ref="AWY3:AWZ3"/>
    <mergeCell ref="AXA3:AXB3"/>
    <mergeCell ref="AXC3:AXD3"/>
    <mergeCell ref="AWG3:AWH3"/>
    <mergeCell ref="AWI3:AWJ3"/>
    <mergeCell ref="AWK3:AWL3"/>
    <mergeCell ref="AWM3:AWN3"/>
    <mergeCell ref="AWO3:AWP3"/>
    <mergeCell ref="AWQ3:AWR3"/>
    <mergeCell ref="AVU3:AVV3"/>
    <mergeCell ref="AVW3:AVX3"/>
    <mergeCell ref="AVY3:AVZ3"/>
    <mergeCell ref="AWA3:AWB3"/>
    <mergeCell ref="AWC3:AWD3"/>
    <mergeCell ref="AWE3:AWF3"/>
    <mergeCell ref="AVI3:AVJ3"/>
    <mergeCell ref="AVK3:AVL3"/>
    <mergeCell ref="AVM3:AVN3"/>
    <mergeCell ref="AVO3:AVP3"/>
    <mergeCell ref="AVQ3:AVR3"/>
    <mergeCell ref="AVS3:AVT3"/>
    <mergeCell ref="AUW3:AUX3"/>
    <mergeCell ref="AUY3:AUZ3"/>
    <mergeCell ref="AVA3:AVB3"/>
    <mergeCell ref="AVC3:AVD3"/>
    <mergeCell ref="AVE3:AVF3"/>
    <mergeCell ref="AVG3:AVH3"/>
    <mergeCell ref="AUK3:AUL3"/>
    <mergeCell ref="AUM3:AUN3"/>
    <mergeCell ref="AUO3:AUP3"/>
    <mergeCell ref="AUQ3:AUR3"/>
    <mergeCell ref="AUS3:AUT3"/>
    <mergeCell ref="AUU3:AUV3"/>
    <mergeCell ref="ATY3:ATZ3"/>
    <mergeCell ref="AUA3:AUB3"/>
    <mergeCell ref="AUC3:AUD3"/>
    <mergeCell ref="AUE3:AUF3"/>
    <mergeCell ref="AUG3:AUH3"/>
    <mergeCell ref="AUI3:AUJ3"/>
    <mergeCell ref="ATM3:ATN3"/>
    <mergeCell ref="ATO3:ATP3"/>
    <mergeCell ref="ATQ3:ATR3"/>
    <mergeCell ref="ATS3:ATT3"/>
    <mergeCell ref="ATU3:ATV3"/>
    <mergeCell ref="ATW3:ATX3"/>
    <mergeCell ref="ATA3:ATB3"/>
    <mergeCell ref="ATC3:ATD3"/>
    <mergeCell ref="ATE3:ATF3"/>
    <mergeCell ref="ATG3:ATH3"/>
    <mergeCell ref="ATI3:ATJ3"/>
    <mergeCell ref="ATK3:ATL3"/>
    <mergeCell ref="ASO3:ASP3"/>
    <mergeCell ref="ASQ3:ASR3"/>
    <mergeCell ref="ASS3:AST3"/>
    <mergeCell ref="ASU3:ASV3"/>
    <mergeCell ref="ASW3:ASX3"/>
    <mergeCell ref="ASY3:ASZ3"/>
    <mergeCell ref="ASC3:ASD3"/>
    <mergeCell ref="ASE3:ASF3"/>
    <mergeCell ref="ASG3:ASH3"/>
    <mergeCell ref="ASI3:ASJ3"/>
    <mergeCell ref="ASK3:ASL3"/>
    <mergeCell ref="ASM3:ASN3"/>
    <mergeCell ref="ARQ3:ARR3"/>
    <mergeCell ref="ARS3:ART3"/>
    <mergeCell ref="ARU3:ARV3"/>
    <mergeCell ref="ARW3:ARX3"/>
    <mergeCell ref="ARY3:ARZ3"/>
    <mergeCell ref="ASA3:ASB3"/>
    <mergeCell ref="ARE3:ARF3"/>
    <mergeCell ref="ARG3:ARH3"/>
    <mergeCell ref="ARI3:ARJ3"/>
    <mergeCell ref="ARK3:ARL3"/>
    <mergeCell ref="ARM3:ARN3"/>
    <mergeCell ref="ARO3:ARP3"/>
    <mergeCell ref="AQS3:AQT3"/>
    <mergeCell ref="AQU3:AQV3"/>
    <mergeCell ref="AQW3:AQX3"/>
    <mergeCell ref="AQY3:AQZ3"/>
    <mergeCell ref="ARA3:ARB3"/>
    <mergeCell ref="ARC3:ARD3"/>
    <mergeCell ref="AQG3:AQH3"/>
    <mergeCell ref="AQI3:AQJ3"/>
    <mergeCell ref="AQK3:AQL3"/>
    <mergeCell ref="AQM3:AQN3"/>
    <mergeCell ref="AQO3:AQP3"/>
    <mergeCell ref="AQQ3:AQR3"/>
    <mergeCell ref="APU3:APV3"/>
    <mergeCell ref="APW3:APX3"/>
    <mergeCell ref="APY3:APZ3"/>
    <mergeCell ref="AQA3:AQB3"/>
    <mergeCell ref="AQC3:AQD3"/>
    <mergeCell ref="AQE3:AQF3"/>
    <mergeCell ref="API3:APJ3"/>
    <mergeCell ref="APK3:APL3"/>
    <mergeCell ref="APM3:APN3"/>
    <mergeCell ref="APO3:APP3"/>
    <mergeCell ref="APQ3:APR3"/>
    <mergeCell ref="APS3:APT3"/>
    <mergeCell ref="AOW3:AOX3"/>
    <mergeCell ref="AOY3:AOZ3"/>
    <mergeCell ref="APA3:APB3"/>
    <mergeCell ref="APC3:APD3"/>
    <mergeCell ref="APE3:APF3"/>
    <mergeCell ref="APG3:APH3"/>
    <mergeCell ref="AOK3:AOL3"/>
    <mergeCell ref="AOM3:AON3"/>
    <mergeCell ref="AOO3:AOP3"/>
    <mergeCell ref="AOQ3:AOR3"/>
    <mergeCell ref="AOS3:AOT3"/>
    <mergeCell ref="AOU3:AOV3"/>
    <mergeCell ref="ANY3:ANZ3"/>
    <mergeCell ref="AOA3:AOB3"/>
    <mergeCell ref="AOC3:AOD3"/>
    <mergeCell ref="AOE3:AOF3"/>
    <mergeCell ref="AOG3:AOH3"/>
    <mergeCell ref="AOI3:AOJ3"/>
    <mergeCell ref="ANM3:ANN3"/>
    <mergeCell ref="ANO3:ANP3"/>
    <mergeCell ref="ANQ3:ANR3"/>
    <mergeCell ref="ANS3:ANT3"/>
    <mergeCell ref="ANU3:ANV3"/>
    <mergeCell ref="ANW3:ANX3"/>
    <mergeCell ref="ANA3:ANB3"/>
    <mergeCell ref="ANC3:AND3"/>
    <mergeCell ref="ANE3:ANF3"/>
    <mergeCell ref="ANG3:ANH3"/>
    <mergeCell ref="ANI3:ANJ3"/>
    <mergeCell ref="ANK3:ANL3"/>
    <mergeCell ref="AMO3:AMP3"/>
    <mergeCell ref="AMQ3:AMR3"/>
    <mergeCell ref="AMS3:AMT3"/>
    <mergeCell ref="AMU3:AMV3"/>
    <mergeCell ref="AMW3:AMX3"/>
    <mergeCell ref="AMY3:AMZ3"/>
    <mergeCell ref="AMC3:AMD3"/>
    <mergeCell ref="AME3:AMF3"/>
    <mergeCell ref="AMG3:AMH3"/>
    <mergeCell ref="AMI3:AMJ3"/>
    <mergeCell ref="AMK3:AML3"/>
    <mergeCell ref="AMM3:AMN3"/>
    <mergeCell ref="ALQ3:ALR3"/>
    <mergeCell ref="ALS3:ALT3"/>
    <mergeCell ref="ALU3:ALV3"/>
    <mergeCell ref="ALW3:ALX3"/>
    <mergeCell ref="ALY3:ALZ3"/>
    <mergeCell ref="AMA3:AMB3"/>
    <mergeCell ref="ALE3:ALF3"/>
    <mergeCell ref="ALG3:ALH3"/>
    <mergeCell ref="ALI3:ALJ3"/>
    <mergeCell ref="ALK3:ALL3"/>
    <mergeCell ref="ALM3:ALN3"/>
    <mergeCell ref="ALO3:ALP3"/>
    <mergeCell ref="AKS3:AKT3"/>
    <mergeCell ref="AKU3:AKV3"/>
    <mergeCell ref="AKW3:AKX3"/>
    <mergeCell ref="AKY3:AKZ3"/>
    <mergeCell ref="ALA3:ALB3"/>
    <mergeCell ref="ALC3:ALD3"/>
    <mergeCell ref="AKG3:AKH3"/>
    <mergeCell ref="AKI3:AKJ3"/>
    <mergeCell ref="AKK3:AKL3"/>
    <mergeCell ref="AKM3:AKN3"/>
    <mergeCell ref="AKO3:AKP3"/>
    <mergeCell ref="AKQ3:AKR3"/>
    <mergeCell ref="AJU3:AJV3"/>
    <mergeCell ref="AJW3:AJX3"/>
    <mergeCell ref="AJY3:AJZ3"/>
    <mergeCell ref="AKA3:AKB3"/>
    <mergeCell ref="AKC3:AKD3"/>
    <mergeCell ref="AKE3:AKF3"/>
    <mergeCell ref="AJI3:AJJ3"/>
    <mergeCell ref="AJK3:AJL3"/>
    <mergeCell ref="AJM3:AJN3"/>
    <mergeCell ref="AJO3:AJP3"/>
    <mergeCell ref="AJQ3:AJR3"/>
    <mergeCell ref="AJS3:AJT3"/>
    <mergeCell ref="AIW3:AIX3"/>
    <mergeCell ref="AIY3:AIZ3"/>
    <mergeCell ref="AJA3:AJB3"/>
    <mergeCell ref="AJC3:AJD3"/>
    <mergeCell ref="AJE3:AJF3"/>
    <mergeCell ref="AJG3:AJH3"/>
    <mergeCell ref="AIK3:AIL3"/>
    <mergeCell ref="AIM3:AIN3"/>
    <mergeCell ref="AIO3:AIP3"/>
    <mergeCell ref="AIQ3:AIR3"/>
    <mergeCell ref="AIS3:AIT3"/>
    <mergeCell ref="AIU3:AIV3"/>
    <mergeCell ref="AHY3:AHZ3"/>
    <mergeCell ref="AIA3:AIB3"/>
    <mergeCell ref="AIC3:AID3"/>
    <mergeCell ref="AIE3:AIF3"/>
    <mergeCell ref="AIG3:AIH3"/>
    <mergeCell ref="AII3:AIJ3"/>
    <mergeCell ref="AHM3:AHN3"/>
    <mergeCell ref="AHO3:AHP3"/>
    <mergeCell ref="AHQ3:AHR3"/>
    <mergeCell ref="AHS3:AHT3"/>
    <mergeCell ref="AHU3:AHV3"/>
    <mergeCell ref="AHW3:AHX3"/>
    <mergeCell ref="AHA3:AHB3"/>
    <mergeCell ref="AHC3:AHD3"/>
    <mergeCell ref="AHE3:AHF3"/>
    <mergeCell ref="AHG3:AHH3"/>
    <mergeCell ref="AHI3:AHJ3"/>
    <mergeCell ref="AHK3:AHL3"/>
    <mergeCell ref="AGO3:AGP3"/>
    <mergeCell ref="AGQ3:AGR3"/>
    <mergeCell ref="AGS3:AGT3"/>
    <mergeCell ref="AGU3:AGV3"/>
    <mergeCell ref="AGW3:AGX3"/>
    <mergeCell ref="AGY3:AGZ3"/>
    <mergeCell ref="AGC3:AGD3"/>
    <mergeCell ref="AGE3:AGF3"/>
    <mergeCell ref="AGG3:AGH3"/>
    <mergeCell ref="AGI3:AGJ3"/>
    <mergeCell ref="AGK3:AGL3"/>
    <mergeCell ref="AGM3:AGN3"/>
    <mergeCell ref="AFQ3:AFR3"/>
    <mergeCell ref="AFS3:AFT3"/>
    <mergeCell ref="AFU3:AFV3"/>
    <mergeCell ref="AFW3:AFX3"/>
    <mergeCell ref="AFY3:AFZ3"/>
    <mergeCell ref="AGA3:AGB3"/>
    <mergeCell ref="AFE3:AFF3"/>
    <mergeCell ref="AFG3:AFH3"/>
    <mergeCell ref="AFI3:AFJ3"/>
    <mergeCell ref="AFK3:AFL3"/>
    <mergeCell ref="AFM3:AFN3"/>
    <mergeCell ref="AFO3:AFP3"/>
    <mergeCell ref="AES3:AET3"/>
    <mergeCell ref="AEU3:AEV3"/>
    <mergeCell ref="AEW3:AEX3"/>
    <mergeCell ref="AEY3:AEZ3"/>
    <mergeCell ref="AFA3:AFB3"/>
    <mergeCell ref="AFC3:AFD3"/>
    <mergeCell ref="AEG3:AEH3"/>
    <mergeCell ref="AEI3:AEJ3"/>
    <mergeCell ref="AEK3:AEL3"/>
    <mergeCell ref="AEM3:AEN3"/>
    <mergeCell ref="AEO3:AEP3"/>
    <mergeCell ref="AEQ3:AER3"/>
    <mergeCell ref="ADU3:ADV3"/>
    <mergeCell ref="ADW3:ADX3"/>
    <mergeCell ref="ADY3:ADZ3"/>
    <mergeCell ref="AEA3:AEB3"/>
    <mergeCell ref="AEC3:AED3"/>
    <mergeCell ref="AEE3:AEF3"/>
    <mergeCell ref="ADI3:ADJ3"/>
    <mergeCell ref="ADK3:ADL3"/>
    <mergeCell ref="ADM3:ADN3"/>
    <mergeCell ref="ADO3:ADP3"/>
    <mergeCell ref="ADQ3:ADR3"/>
    <mergeCell ref="ADS3:ADT3"/>
    <mergeCell ref="ACW3:ACX3"/>
    <mergeCell ref="ACY3:ACZ3"/>
    <mergeCell ref="ADA3:ADB3"/>
    <mergeCell ref="ADC3:ADD3"/>
    <mergeCell ref="ADE3:ADF3"/>
    <mergeCell ref="ADG3:ADH3"/>
    <mergeCell ref="ACK3:ACL3"/>
    <mergeCell ref="ACM3:ACN3"/>
    <mergeCell ref="ACO3:ACP3"/>
    <mergeCell ref="ACQ3:ACR3"/>
    <mergeCell ref="ACS3:ACT3"/>
    <mergeCell ref="ACU3:ACV3"/>
    <mergeCell ref="ABY3:ABZ3"/>
    <mergeCell ref="ACA3:ACB3"/>
    <mergeCell ref="ACC3:ACD3"/>
    <mergeCell ref="ACE3:ACF3"/>
    <mergeCell ref="ACG3:ACH3"/>
    <mergeCell ref="ACI3:ACJ3"/>
    <mergeCell ref="ABM3:ABN3"/>
    <mergeCell ref="ABO3:ABP3"/>
    <mergeCell ref="ABQ3:ABR3"/>
    <mergeCell ref="ABS3:ABT3"/>
    <mergeCell ref="ABU3:ABV3"/>
    <mergeCell ref="ABW3:ABX3"/>
    <mergeCell ref="ABA3:ABB3"/>
    <mergeCell ref="ABC3:ABD3"/>
    <mergeCell ref="ABE3:ABF3"/>
    <mergeCell ref="ABG3:ABH3"/>
    <mergeCell ref="ABI3:ABJ3"/>
    <mergeCell ref="ABK3:ABL3"/>
    <mergeCell ref="AAO3:AAP3"/>
    <mergeCell ref="AAQ3:AAR3"/>
    <mergeCell ref="AAS3:AAT3"/>
    <mergeCell ref="AAU3:AAV3"/>
    <mergeCell ref="AAW3:AAX3"/>
    <mergeCell ref="AAY3:AAZ3"/>
    <mergeCell ref="AAC3:AAD3"/>
    <mergeCell ref="AAE3:AAF3"/>
    <mergeCell ref="AAG3:AAH3"/>
    <mergeCell ref="AAI3:AAJ3"/>
    <mergeCell ref="AAK3:AAL3"/>
    <mergeCell ref="AAM3:AAN3"/>
    <mergeCell ref="ZQ3:ZR3"/>
    <mergeCell ref="ZS3:ZT3"/>
    <mergeCell ref="ZU3:ZV3"/>
    <mergeCell ref="ZW3:ZX3"/>
    <mergeCell ref="ZY3:ZZ3"/>
    <mergeCell ref="AAA3:AAB3"/>
    <mergeCell ref="ZE3:ZF3"/>
    <mergeCell ref="ZG3:ZH3"/>
    <mergeCell ref="ZI3:ZJ3"/>
    <mergeCell ref="ZK3:ZL3"/>
    <mergeCell ref="ZM3:ZN3"/>
    <mergeCell ref="ZO3:ZP3"/>
    <mergeCell ref="YS3:YT3"/>
    <mergeCell ref="YU3:YV3"/>
    <mergeCell ref="YW3:YX3"/>
    <mergeCell ref="YY3:YZ3"/>
    <mergeCell ref="ZA3:ZB3"/>
    <mergeCell ref="ZC3:ZD3"/>
    <mergeCell ref="YG3:YH3"/>
    <mergeCell ref="YI3:YJ3"/>
    <mergeCell ref="YK3:YL3"/>
    <mergeCell ref="YM3:YN3"/>
    <mergeCell ref="YO3:YP3"/>
    <mergeCell ref="YQ3:YR3"/>
    <mergeCell ref="XU3:XV3"/>
    <mergeCell ref="XW3:XX3"/>
    <mergeCell ref="XY3:XZ3"/>
    <mergeCell ref="YA3:YB3"/>
    <mergeCell ref="YC3:YD3"/>
    <mergeCell ref="YE3:YF3"/>
    <mergeCell ref="XI3:XJ3"/>
    <mergeCell ref="XK3:XL3"/>
    <mergeCell ref="XM3:XN3"/>
    <mergeCell ref="XO3:XP3"/>
    <mergeCell ref="XQ3:XR3"/>
    <mergeCell ref="XS3:XT3"/>
    <mergeCell ref="WW3:WX3"/>
    <mergeCell ref="WY3:WZ3"/>
    <mergeCell ref="XA3:XB3"/>
    <mergeCell ref="XC3:XD3"/>
    <mergeCell ref="XE3:XF3"/>
    <mergeCell ref="XG3:XH3"/>
    <mergeCell ref="WK3:WL3"/>
    <mergeCell ref="WM3:WN3"/>
    <mergeCell ref="WO3:WP3"/>
    <mergeCell ref="WQ3:WR3"/>
    <mergeCell ref="WS3:WT3"/>
    <mergeCell ref="WU3:WV3"/>
    <mergeCell ref="VY3:VZ3"/>
    <mergeCell ref="WA3:WB3"/>
    <mergeCell ref="WC3:WD3"/>
    <mergeCell ref="WE3:WF3"/>
    <mergeCell ref="WG3:WH3"/>
    <mergeCell ref="WI3:WJ3"/>
    <mergeCell ref="VM3:VN3"/>
    <mergeCell ref="VO3:VP3"/>
    <mergeCell ref="VQ3:VR3"/>
    <mergeCell ref="VS3:VT3"/>
    <mergeCell ref="VU3:VV3"/>
    <mergeCell ref="VW3:VX3"/>
    <mergeCell ref="VA3:VB3"/>
    <mergeCell ref="VC3:VD3"/>
    <mergeCell ref="VE3:VF3"/>
    <mergeCell ref="VG3:VH3"/>
    <mergeCell ref="VI3:VJ3"/>
    <mergeCell ref="VK3:VL3"/>
    <mergeCell ref="UO3:UP3"/>
    <mergeCell ref="UQ3:UR3"/>
    <mergeCell ref="US3:UT3"/>
    <mergeCell ref="UU3:UV3"/>
    <mergeCell ref="UW3:UX3"/>
    <mergeCell ref="UY3:UZ3"/>
    <mergeCell ref="UC3:UD3"/>
    <mergeCell ref="UE3:UF3"/>
    <mergeCell ref="UG3:UH3"/>
    <mergeCell ref="UI3:UJ3"/>
    <mergeCell ref="UK3:UL3"/>
    <mergeCell ref="UM3:UN3"/>
    <mergeCell ref="TQ3:TR3"/>
    <mergeCell ref="TS3:TT3"/>
    <mergeCell ref="TU3:TV3"/>
    <mergeCell ref="TW3:TX3"/>
    <mergeCell ref="TY3:TZ3"/>
    <mergeCell ref="UA3:UB3"/>
    <mergeCell ref="TE3:TF3"/>
    <mergeCell ref="TG3:TH3"/>
    <mergeCell ref="TI3:TJ3"/>
    <mergeCell ref="TK3:TL3"/>
    <mergeCell ref="TM3:TN3"/>
    <mergeCell ref="TO3:TP3"/>
    <mergeCell ref="SS3:ST3"/>
    <mergeCell ref="SU3:SV3"/>
    <mergeCell ref="SW3:SX3"/>
    <mergeCell ref="SY3:SZ3"/>
    <mergeCell ref="TA3:TB3"/>
    <mergeCell ref="TC3:TD3"/>
    <mergeCell ref="SG3:SH3"/>
    <mergeCell ref="SI3:SJ3"/>
    <mergeCell ref="SK3:SL3"/>
    <mergeCell ref="SM3:SN3"/>
    <mergeCell ref="SO3:SP3"/>
    <mergeCell ref="SQ3:SR3"/>
    <mergeCell ref="RU3:RV3"/>
    <mergeCell ref="RW3:RX3"/>
    <mergeCell ref="RY3:RZ3"/>
    <mergeCell ref="SA3:SB3"/>
    <mergeCell ref="SC3:SD3"/>
    <mergeCell ref="SE3:SF3"/>
    <mergeCell ref="RI3:RJ3"/>
    <mergeCell ref="RK3:RL3"/>
    <mergeCell ref="RM3:RN3"/>
    <mergeCell ref="RO3:RP3"/>
    <mergeCell ref="RQ3:RR3"/>
    <mergeCell ref="RS3:RT3"/>
    <mergeCell ref="QW3:QX3"/>
    <mergeCell ref="QY3:QZ3"/>
    <mergeCell ref="RA3:RB3"/>
    <mergeCell ref="RC3:RD3"/>
    <mergeCell ref="RE3:RF3"/>
    <mergeCell ref="RG3:RH3"/>
    <mergeCell ref="QK3:QL3"/>
    <mergeCell ref="QM3:QN3"/>
    <mergeCell ref="QO3:QP3"/>
    <mergeCell ref="QQ3:QR3"/>
    <mergeCell ref="QS3:QT3"/>
    <mergeCell ref="QU3:QV3"/>
    <mergeCell ref="PY3:PZ3"/>
    <mergeCell ref="QA3:QB3"/>
    <mergeCell ref="QC3:QD3"/>
    <mergeCell ref="QE3:QF3"/>
    <mergeCell ref="QG3:QH3"/>
    <mergeCell ref="QI3:QJ3"/>
    <mergeCell ref="PM3:PN3"/>
    <mergeCell ref="PO3:PP3"/>
    <mergeCell ref="PQ3:PR3"/>
    <mergeCell ref="PS3:PT3"/>
    <mergeCell ref="PU3:PV3"/>
    <mergeCell ref="PW3:PX3"/>
    <mergeCell ref="PA3:PB3"/>
    <mergeCell ref="PC3:PD3"/>
    <mergeCell ref="PE3:PF3"/>
    <mergeCell ref="PG3:PH3"/>
    <mergeCell ref="PI3:PJ3"/>
    <mergeCell ref="PK3:PL3"/>
    <mergeCell ref="OO3:OP3"/>
    <mergeCell ref="OQ3:OR3"/>
    <mergeCell ref="OS3:OT3"/>
    <mergeCell ref="OU3:OV3"/>
    <mergeCell ref="OW3:OX3"/>
    <mergeCell ref="OY3:OZ3"/>
    <mergeCell ref="OC3:OD3"/>
    <mergeCell ref="OE3:OF3"/>
    <mergeCell ref="OG3:OH3"/>
    <mergeCell ref="OI3:OJ3"/>
    <mergeCell ref="OK3:OL3"/>
    <mergeCell ref="OM3:ON3"/>
    <mergeCell ref="NQ3:NR3"/>
    <mergeCell ref="NS3:NT3"/>
    <mergeCell ref="NU3:NV3"/>
    <mergeCell ref="NW3:NX3"/>
    <mergeCell ref="NY3:NZ3"/>
    <mergeCell ref="OA3:OB3"/>
    <mergeCell ref="NE3:NF3"/>
    <mergeCell ref="NG3:NH3"/>
    <mergeCell ref="NI3:NJ3"/>
    <mergeCell ref="NK3:NL3"/>
    <mergeCell ref="NM3:NN3"/>
    <mergeCell ref="NO3:NP3"/>
    <mergeCell ref="MS3:MT3"/>
    <mergeCell ref="MU3:MV3"/>
    <mergeCell ref="MW3:MX3"/>
    <mergeCell ref="MY3:MZ3"/>
    <mergeCell ref="NA3:NB3"/>
    <mergeCell ref="NC3:ND3"/>
    <mergeCell ref="MG3:MH3"/>
    <mergeCell ref="MI3:MJ3"/>
    <mergeCell ref="MK3:ML3"/>
    <mergeCell ref="MM3:MN3"/>
    <mergeCell ref="MO3:MP3"/>
    <mergeCell ref="MQ3:MR3"/>
    <mergeCell ref="LU3:LV3"/>
    <mergeCell ref="LW3:LX3"/>
    <mergeCell ref="LY3:LZ3"/>
    <mergeCell ref="MA3:MB3"/>
    <mergeCell ref="MC3:MD3"/>
    <mergeCell ref="ME3:MF3"/>
    <mergeCell ref="LI3:LJ3"/>
    <mergeCell ref="LK3:LL3"/>
    <mergeCell ref="LM3:LN3"/>
    <mergeCell ref="LO3:LP3"/>
    <mergeCell ref="LQ3:LR3"/>
    <mergeCell ref="LS3:LT3"/>
    <mergeCell ref="KW3:KX3"/>
    <mergeCell ref="KY3:KZ3"/>
    <mergeCell ref="LA3:LB3"/>
    <mergeCell ref="LC3:LD3"/>
    <mergeCell ref="LE3:LF3"/>
    <mergeCell ref="LG3:LH3"/>
    <mergeCell ref="KK3:KL3"/>
    <mergeCell ref="KM3:KN3"/>
    <mergeCell ref="KO3:KP3"/>
    <mergeCell ref="KQ3:KR3"/>
    <mergeCell ref="KS3:KT3"/>
    <mergeCell ref="KU3:KV3"/>
    <mergeCell ref="JY3:JZ3"/>
    <mergeCell ref="KA3:KB3"/>
    <mergeCell ref="KC3:KD3"/>
    <mergeCell ref="KE3:KF3"/>
    <mergeCell ref="KG3:KH3"/>
    <mergeCell ref="KI3:KJ3"/>
    <mergeCell ref="JM3:JN3"/>
    <mergeCell ref="JO3:JP3"/>
    <mergeCell ref="JQ3:JR3"/>
    <mergeCell ref="JS3:JT3"/>
    <mergeCell ref="JU3:JV3"/>
    <mergeCell ref="JW3:JX3"/>
    <mergeCell ref="JA3:JB3"/>
    <mergeCell ref="JC3:JD3"/>
    <mergeCell ref="JE3:JF3"/>
    <mergeCell ref="JG3:JH3"/>
    <mergeCell ref="JI3:JJ3"/>
    <mergeCell ref="JK3:JL3"/>
    <mergeCell ref="IO3:IP3"/>
    <mergeCell ref="IQ3:IR3"/>
    <mergeCell ref="IS3:IT3"/>
    <mergeCell ref="IU3:IV3"/>
    <mergeCell ref="IW3:IX3"/>
    <mergeCell ref="IY3:IZ3"/>
    <mergeCell ref="IC3:ID3"/>
    <mergeCell ref="IE3:IF3"/>
    <mergeCell ref="IG3:IH3"/>
    <mergeCell ref="II3:IJ3"/>
    <mergeCell ref="IK3:IL3"/>
    <mergeCell ref="IM3:IN3"/>
    <mergeCell ref="HQ3:HR3"/>
    <mergeCell ref="HS3:HT3"/>
    <mergeCell ref="HU3:HV3"/>
    <mergeCell ref="HW3:HX3"/>
    <mergeCell ref="HY3:HZ3"/>
    <mergeCell ref="IA3:IB3"/>
    <mergeCell ref="HE3:HF3"/>
    <mergeCell ref="HG3:HH3"/>
    <mergeCell ref="HI3:HJ3"/>
    <mergeCell ref="HK3:HL3"/>
    <mergeCell ref="HM3:HN3"/>
    <mergeCell ref="HO3:HP3"/>
    <mergeCell ref="GS3:GT3"/>
    <mergeCell ref="GU3:GV3"/>
    <mergeCell ref="GW3:GX3"/>
    <mergeCell ref="GY3:GZ3"/>
    <mergeCell ref="HA3:HB3"/>
    <mergeCell ref="HC3:HD3"/>
    <mergeCell ref="GG3:GH3"/>
    <mergeCell ref="GI3:GJ3"/>
    <mergeCell ref="GK3:GL3"/>
    <mergeCell ref="GM3:GN3"/>
    <mergeCell ref="GO3:GP3"/>
    <mergeCell ref="GQ3:GR3"/>
    <mergeCell ref="FU3:FV3"/>
    <mergeCell ref="FW3:FX3"/>
    <mergeCell ref="FY3:FZ3"/>
    <mergeCell ref="GA3:GB3"/>
    <mergeCell ref="GC3:GD3"/>
    <mergeCell ref="GE3:GF3"/>
    <mergeCell ref="FI3:FJ3"/>
    <mergeCell ref="FK3:FL3"/>
    <mergeCell ref="FM3:FN3"/>
    <mergeCell ref="FO3:FP3"/>
    <mergeCell ref="FQ3:FR3"/>
    <mergeCell ref="FS3:FT3"/>
    <mergeCell ref="EW3:EX3"/>
    <mergeCell ref="EY3:EZ3"/>
    <mergeCell ref="FA3:FB3"/>
    <mergeCell ref="FC3:FD3"/>
    <mergeCell ref="FE3:FF3"/>
    <mergeCell ref="FG3:FH3"/>
    <mergeCell ref="EK3:EL3"/>
    <mergeCell ref="EM3:EN3"/>
    <mergeCell ref="EO3:EP3"/>
    <mergeCell ref="EQ3:ER3"/>
    <mergeCell ref="ES3:ET3"/>
    <mergeCell ref="EU3:EV3"/>
    <mergeCell ref="DY3:DZ3"/>
    <mergeCell ref="EA3:EB3"/>
    <mergeCell ref="EC3:ED3"/>
    <mergeCell ref="EE3:EF3"/>
    <mergeCell ref="EG3:EH3"/>
    <mergeCell ref="EI3:EJ3"/>
    <mergeCell ref="DM3:DN3"/>
    <mergeCell ref="DO3:DP3"/>
    <mergeCell ref="DQ3:DR3"/>
    <mergeCell ref="DS3:DT3"/>
    <mergeCell ref="DU3:DV3"/>
    <mergeCell ref="DW3:DX3"/>
    <mergeCell ref="DA3:DB3"/>
    <mergeCell ref="DC3:DD3"/>
    <mergeCell ref="DE3:DF3"/>
    <mergeCell ref="DG3:DH3"/>
    <mergeCell ref="DI3:DJ3"/>
    <mergeCell ref="DK3:DL3"/>
    <mergeCell ref="CO3:CP3"/>
    <mergeCell ref="CQ3:CR3"/>
    <mergeCell ref="CS3:CT3"/>
    <mergeCell ref="CU3:CV3"/>
    <mergeCell ref="CW3:CX3"/>
    <mergeCell ref="CY3:CZ3"/>
    <mergeCell ref="CC3:CD3"/>
    <mergeCell ref="CE3:CF3"/>
    <mergeCell ref="CG3:CH3"/>
    <mergeCell ref="CI3:CJ3"/>
    <mergeCell ref="CK3:CL3"/>
    <mergeCell ref="CM3:CN3"/>
    <mergeCell ref="BQ3:BR3"/>
    <mergeCell ref="BS3:BT3"/>
    <mergeCell ref="BU3:BV3"/>
    <mergeCell ref="BW3:BX3"/>
    <mergeCell ref="BY3:BZ3"/>
    <mergeCell ref="CA3:CB3"/>
    <mergeCell ref="BE3:BF3"/>
    <mergeCell ref="BG3:BH3"/>
    <mergeCell ref="BI3:BJ3"/>
    <mergeCell ref="BK3:BL3"/>
    <mergeCell ref="BM3:BN3"/>
    <mergeCell ref="BO3:BP3"/>
    <mergeCell ref="AS3:AT3"/>
    <mergeCell ref="AU3:AV3"/>
    <mergeCell ref="AW3:AX3"/>
    <mergeCell ref="AY3:AZ3"/>
    <mergeCell ref="BA3:BB3"/>
    <mergeCell ref="BC3:BD3"/>
    <mergeCell ref="AG3:AH3"/>
    <mergeCell ref="AI3:AJ3"/>
    <mergeCell ref="AK3:AL3"/>
    <mergeCell ref="AM3:AN3"/>
    <mergeCell ref="AO3:AP3"/>
    <mergeCell ref="AQ3:AR3"/>
    <mergeCell ref="U3:V3"/>
    <mergeCell ref="W3:X3"/>
    <mergeCell ref="Y3:Z3"/>
    <mergeCell ref="AA3:AB3"/>
    <mergeCell ref="AC3:AD3"/>
    <mergeCell ref="AE3:AF3"/>
    <mergeCell ref="XFC2:XFD2"/>
    <mergeCell ref="C3:D3"/>
    <mergeCell ref="E3:F3"/>
    <mergeCell ref="G3:H3"/>
    <mergeCell ref="I3:J3"/>
    <mergeCell ref="K3:L3"/>
    <mergeCell ref="M3:N3"/>
    <mergeCell ref="O3:P3"/>
    <mergeCell ref="Q3:R3"/>
    <mergeCell ref="S3:T3"/>
    <mergeCell ref="XEQ2:XER2"/>
    <mergeCell ref="XES2:XET2"/>
    <mergeCell ref="XEU2:XEV2"/>
    <mergeCell ref="XEW2:XEX2"/>
    <mergeCell ref="XEY2:XEZ2"/>
    <mergeCell ref="XFA2:XFB2"/>
    <mergeCell ref="XEE2:XEF2"/>
    <mergeCell ref="XEG2:XEH2"/>
    <mergeCell ref="XEI2:XEJ2"/>
    <mergeCell ref="XEK2:XEL2"/>
    <mergeCell ref="XEM2:XEN2"/>
    <mergeCell ref="XEO2:XEP2"/>
    <mergeCell ref="XDS2:XDT2"/>
    <mergeCell ref="XDU2:XDV2"/>
    <mergeCell ref="XDW2:XDX2"/>
    <mergeCell ref="XDY2:XDZ2"/>
    <mergeCell ref="XEA2:XEB2"/>
    <mergeCell ref="XEC2:XED2"/>
    <mergeCell ref="XDG2:XDH2"/>
    <mergeCell ref="XDI2:XDJ2"/>
    <mergeCell ref="XDK2:XDL2"/>
    <mergeCell ref="XDM2:XDN2"/>
    <mergeCell ref="XDO2:XDP2"/>
    <mergeCell ref="XDQ2:XDR2"/>
    <mergeCell ref="XCU2:XCV2"/>
    <mergeCell ref="XCW2:XCX2"/>
    <mergeCell ref="XCY2:XCZ2"/>
    <mergeCell ref="XDA2:XDB2"/>
    <mergeCell ref="XDC2:XDD2"/>
    <mergeCell ref="XDE2:XDF2"/>
    <mergeCell ref="XCI2:XCJ2"/>
    <mergeCell ref="XCK2:XCL2"/>
    <mergeCell ref="XCM2:XCN2"/>
    <mergeCell ref="XCO2:XCP2"/>
    <mergeCell ref="XCQ2:XCR2"/>
    <mergeCell ref="XCS2:XCT2"/>
    <mergeCell ref="XBW2:XBX2"/>
    <mergeCell ref="XBY2:XBZ2"/>
    <mergeCell ref="XCA2:XCB2"/>
    <mergeCell ref="XCC2:XCD2"/>
    <mergeCell ref="XCE2:XCF2"/>
    <mergeCell ref="XCG2:XCH2"/>
    <mergeCell ref="XBK2:XBL2"/>
    <mergeCell ref="XBM2:XBN2"/>
    <mergeCell ref="XBO2:XBP2"/>
    <mergeCell ref="XBQ2:XBR2"/>
    <mergeCell ref="XBS2:XBT2"/>
    <mergeCell ref="XBU2:XBV2"/>
    <mergeCell ref="XAY2:XAZ2"/>
    <mergeCell ref="XBA2:XBB2"/>
    <mergeCell ref="XBC2:XBD2"/>
    <mergeCell ref="XBE2:XBF2"/>
    <mergeCell ref="XBG2:XBH2"/>
    <mergeCell ref="XBI2:XBJ2"/>
    <mergeCell ref="XAM2:XAN2"/>
    <mergeCell ref="XAO2:XAP2"/>
    <mergeCell ref="XAQ2:XAR2"/>
    <mergeCell ref="XAS2:XAT2"/>
    <mergeCell ref="XAU2:XAV2"/>
    <mergeCell ref="XAW2:XAX2"/>
    <mergeCell ref="XAA2:XAB2"/>
    <mergeCell ref="XAC2:XAD2"/>
    <mergeCell ref="XAE2:XAF2"/>
    <mergeCell ref="XAG2:XAH2"/>
    <mergeCell ref="XAI2:XAJ2"/>
    <mergeCell ref="XAK2:XAL2"/>
    <mergeCell ref="WZO2:WZP2"/>
    <mergeCell ref="WZQ2:WZR2"/>
    <mergeCell ref="WZS2:WZT2"/>
    <mergeCell ref="WZU2:WZV2"/>
    <mergeCell ref="WZW2:WZX2"/>
    <mergeCell ref="WZY2:WZZ2"/>
    <mergeCell ref="WZC2:WZD2"/>
    <mergeCell ref="WZE2:WZF2"/>
    <mergeCell ref="WZG2:WZH2"/>
    <mergeCell ref="WZI2:WZJ2"/>
    <mergeCell ref="WZK2:WZL2"/>
    <mergeCell ref="WZM2:WZN2"/>
    <mergeCell ref="WYQ2:WYR2"/>
    <mergeCell ref="WYS2:WYT2"/>
    <mergeCell ref="WYU2:WYV2"/>
    <mergeCell ref="WYW2:WYX2"/>
    <mergeCell ref="WYY2:WYZ2"/>
    <mergeCell ref="WZA2:WZB2"/>
    <mergeCell ref="WYE2:WYF2"/>
    <mergeCell ref="WYG2:WYH2"/>
    <mergeCell ref="WYI2:WYJ2"/>
    <mergeCell ref="WYK2:WYL2"/>
    <mergeCell ref="WYM2:WYN2"/>
    <mergeCell ref="WYO2:WYP2"/>
    <mergeCell ref="WXS2:WXT2"/>
    <mergeCell ref="WXU2:WXV2"/>
    <mergeCell ref="WXW2:WXX2"/>
    <mergeCell ref="WXY2:WXZ2"/>
    <mergeCell ref="WYA2:WYB2"/>
    <mergeCell ref="WYC2:WYD2"/>
    <mergeCell ref="WXG2:WXH2"/>
    <mergeCell ref="WXI2:WXJ2"/>
    <mergeCell ref="WXK2:WXL2"/>
    <mergeCell ref="WXM2:WXN2"/>
    <mergeCell ref="WXO2:WXP2"/>
    <mergeCell ref="WXQ2:WXR2"/>
    <mergeCell ref="WWU2:WWV2"/>
    <mergeCell ref="WWW2:WWX2"/>
    <mergeCell ref="WWY2:WWZ2"/>
    <mergeCell ref="WXA2:WXB2"/>
    <mergeCell ref="WXC2:WXD2"/>
    <mergeCell ref="WXE2:WXF2"/>
    <mergeCell ref="WWI2:WWJ2"/>
    <mergeCell ref="WWK2:WWL2"/>
    <mergeCell ref="WWM2:WWN2"/>
    <mergeCell ref="WWO2:WWP2"/>
    <mergeCell ref="WWQ2:WWR2"/>
    <mergeCell ref="WWS2:WWT2"/>
    <mergeCell ref="WVW2:WVX2"/>
    <mergeCell ref="WVY2:WVZ2"/>
    <mergeCell ref="WWA2:WWB2"/>
    <mergeCell ref="WWC2:WWD2"/>
    <mergeCell ref="WWE2:WWF2"/>
    <mergeCell ref="WWG2:WWH2"/>
    <mergeCell ref="WVK2:WVL2"/>
    <mergeCell ref="WVM2:WVN2"/>
    <mergeCell ref="WVO2:WVP2"/>
    <mergeCell ref="WVQ2:WVR2"/>
    <mergeCell ref="WVS2:WVT2"/>
    <mergeCell ref="WVU2:WVV2"/>
    <mergeCell ref="WUY2:WUZ2"/>
    <mergeCell ref="WVA2:WVB2"/>
    <mergeCell ref="WVC2:WVD2"/>
    <mergeCell ref="WVE2:WVF2"/>
    <mergeCell ref="WVG2:WVH2"/>
    <mergeCell ref="WVI2:WVJ2"/>
    <mergeCell ref="WUM2:WUN2"/>
    <mergeCell ref="WUO2:WUP2"/>
    <mergeCell ref="WUQ2:WUR2"/>
    <mergeCell ref="WUS2:WUT2"/>
    <mergeCell ref="WUU2:WUV2"/>
    <mergeCell ref="WUW2:WUX2"/>
    <mergeCell ref="WUA2:WUB2"/>
    <mergeCell ref="WUC2:WUD2"/>
    <mergeCell ref="WUE2:WUF2"/>
    <mergeCell ref="WUG2:WUH2"/>
    <mergeCell ref="WUI2:WUJ2"/>
    <mergeCell ref="WUK2:WUL2"/>
    <mergeCell ref="WTO2:WTP2"/>
    <mergeCell ref="WTQ2:WTR2"/>
    <mergeCell ref="WTS2:WTT2"/>
    <mergeCell ref="WTU2:WTV2"/>
    <mergeCell ref="WTW2:WTX2"/>
    <mergeCell ref="WTY2:WTZ2"/>
    <mergeCell ref="WTC2:WTD2"/>
    <mergeCell ref="WTE2:WTF2"/>
    <mergeCell ref="WTG2:WTH2"/>
    <mergeCell ref="WTI2:WTJ2"/>
    <mergeCell ref="WTK2:WTL2"/>
    <mergeCell ref="WTM2:WTN2"/>
    <mergeCell ref="WSQ2:WSR2"/>
    <mergeCell ref="WSS2:WST2"/>
    <mergeCell ref="WSU2:WSV2"/>
    <mergeCell ref="WSW2:WSX2"/>
    <mergeCell ref="WSY2:WSZ2"/>
    <mergeCell ref="WTA2:WTB2"/>
    <mergeCell ref="WSE2:WSF2"/>
    <mergeCell ref="WSG2:WSH2"/>
    <mergeCell ref="WSI2:WSJ2"/>
    <mergeCell ref="WSK2:WSL2"/>
    <mergeCell ref="WSM2:WSN2"/>
    <mergeCell ref="WSO2:WSP2"/>
    <mergeCell ref="WRS2:WRT2"/>
    <mergeCell ref="WRU2:WRV2"/>
    <mergeCell ref="WRW2:WRX2"/>
    <mergeCell ref="WRY2:WRZ2"/>
    <mergeCell ref="WSA2:WSB2"/>
    <mergeCell ref="WSC2:WSD2"/>
    <mergeCell ref="WRG2:WRH2"/>
    <mergeCell ref="WRI2:WRJ2"/>
    <mergeCell ref="WRK2:WRL2"/>
    <mergeCell ref="WRM2:WRN2"/>
    <mergeCell ref="WRO2:WRP2"/>
    <mergeCell ref="WRQ2:WRR2"/>
    <mergeCell ref="WQU2:WQV2"/>
    <mergeCell ref="WQW2:WQX2"/>
    <mergeCell ref="WQY2:WQZ2"/>
    <mergeCell ref="WRA2:WRB2"/>
    <mergeCell ref="WRC2:WRD2"/>
    <mergeCell ref="WRE2:WRF2"/>
    <mergeCell ref="WQI2:WQJ2"/>
    <mergeCell ref="WQK2:WQL2"/>
    <mergeCell ref="WQM2:WQN2"/>
    <mergeCell ref="WQO2:WQP2"/>
    <mergeCell ref="WQQ2:WQR2"/>
    <mergeCell ref="WQS2:WQT2"/>
    <mergeCell ref="WPW2:WPX2"/>
    <mergeCell ref="WPY2:WPZ2"/>
    <mergeCell ref="WQA2:WQB2"/>
    <mergeCell ref="WQC2:WQD2"/>
    <mergeCell ref="WQE2:WQF2"/>
    <mergeCell ref="WQG2:WQH2"/>
    <mergeCell ref="WPK2:WPL2"/>
    <mergeCell ref="WPM2:WPN2"/>
    <mergeCell ref="WPO2:WPP2"/>
    <mergeCell ref="WPQ2:WPR2"/>
    <mergeCell ref="WPS2:WPT2"/>
    <mergeCell ref="WPU2:WPV2"/>
    <mergeCell ref="WOY2:WOZ2"/>
    <mergeCell ref="WPA2:WPB2"/>
    <mergeCell ref="WPC2:WPD2"/>
    <mergeCell ref="WPE2:WPF2"/>
    <mergeCell ref="WPG2:WPH2"/>
    <mergeCell ref="WPI2:WPJ2"/>
    <mergeCell ref="WOM2:WON2"/>
    <mergeCell ref="WOO2:WOP2"/>
    <mergeCell ref="WOQ2:WOR2"/>
    <mergeCell ref="WOS2:WOT2"/>
    <mergeCell ref="WOU2:WOV2"/>
    <mergeCell ref="WOW2:WOX2"/>
    <mergeCell ref="WOA2:WOB2"/>
    <mergeCell ref="WOC2:WOD2"/>
    <mergeCell ref="WOE2:WOF2"/>
    <mergeCell ref="WOG2:WOH2"/>
    <mergeCell ref="WOI2:WOJ2"/>
    <mergeCell ref="WOK2:WOL2"/>
    <mergeCell ref="WNO2:WNP2"/>
    <mergeCell ref="WNQ2:WNR2"/>
    <mergeCell ref="WNS2:WNT2"/>
    <mergeCell ref="WNU2:WNV2"/>
    <mergeCell ref="WNW2:WNX2"/>
    <mergeCell ref="WNY2:WNZ2"/>
    <mergeCell ref="WNC2:WND2"/>
    <mergeCell ref="WNE2:WNF2"/>
    <mergeCell ref="WNG2:WNH2"/>
    <mergeCell ref="WNI2:WNJ2"/>
    <mergeCell ref="WNK2:WNL2"/>
    <mergeCell ref="WNM2:WNN2"/>
    <mergeCell ref="WMQ2:WMR2"/>
    <mergeCell ref="WMS2:WMT2"/>
    <mergeCell ref="WMU2:WMV2"/>
    <mergeCell ref="WMW2:WMX2"/>
    <mergeCell ref="WMY2:WMZ2"/>
    <mergeCell ref="WNA2:WNB2"/>
    <mergeCell ref="WME2:WMF2"/>
    <mergeCell ref="WMG2:WMH2"/>
    <mergeCell ref="WMI2:WMJ2"/>
    <mergeCell ref="WMK2:WML2"/>
    <mergeCell ref="WMM2:WMN2"/>
    <mergeCell ref="WMO2:WMP2"/>
    <mergeCell ref="WLS2:WLT2"/>
    <mergeCell ref="WLU2:WLV2"/>
    <mergeCell ref="WLW2:WLX2"/>
    <mergeCell ref="WLY2:WLZ2"/>
    <mergeCell ref="WMA2:WMB2"/>
    <mergeCell ref="WMC2:WMD2"/>
    <mergeCell ref="WLG2:WLH2"/>
    <mergeCell ref="WLI2:WLJ2"/>
    <mergeCell ref="WLK2:WLL2"/>
    <mergeCell ref="WLM2:WLN2"/>
    <mergeCell ref="WLO2:WLP2"/>
    <mergeCell ref="WLQ2:WLR2"/>
    <mergeCell ref="WKU2:WKV2"/>
    <mergeCell ref="WKW2:WKX2"/>
    <mergeCell ref="WKY2:WKZ2"/>
    <mergeCell ref="WLA2:WLB2"/>
    <mergeCell ref="WLC2:WLD2"/>
    <mergeCell ref="WLE2:WLF2"/>
    <mergeCell ref="WKI2:WKJ2"/>
    <mergeCell ref="WKK2:WKL2"/>
    <mergeCell ref="WKM2:WKN2"/>
    <mergeCell ref="WKO2:WKP2"/>
    <mergeCell ref="WKQ2:WKR2"/>
    <mergeCell ref="WKS2:WKT2"/>
    <mergeCell ref="WJW2:WJX2"/>
    <mergeCell ref="WJY2:WJZ2"/>
    <mergeCell ref="WKA2:WKB2"/>
    <mergeCell ref="WKC2:WKD2"/>
    <mergeCell ref="WKE2:WKF2"/>
    <mergeCell ref="WKG2:WKH2"/>
    <mergeCell ref="WJK2:WJL2"/>
    <mergeCell ref="WJM2:WJN2"/>
    <mergeCell ref="WJO2:WJP2"/>
    <mergeCell ref="WJQ2:WJR2"/>
    <mergeCell ref="WJS2:WJT2"/>
    <mergeCell ref="WJU2:WJV2"/>
    <mergeCell ref="WIY2:WIZ2"/>
    <mergeCell ref="WJA2:WJB2"/>
    <mergeCell ref="WJC2:WJD2"/>
    <mergeCell ref="WJE2:WJF2"/>
    <mergeCell ref="WJG2:WJH2"/>
    <mergeCell ref="WJI2:WJJ2"/>
    <mergeCell ref="WIM2:WIN2"/>
    <mergeCell ref="WIO2:WIP2"/>
    <mergeCell ref="WIQ2:WIR2"/>
    <mergeCell ref="WIS2:WIT2"/>
    <mergeCell ref="WIU2:WIV2"/>
    <mergeCell ref="WIW2:WIX2"/>
    <mergeCell ref="WIA2:WIB2"/>
    <mergeCell ref="WIC2:WID2"/>
    <mergeCell ref="WIE2:WIF2"/>
    <mergeCell ref="WIG2:WIH2"/>
    <mergeCell ref="WII2:WIJ2"/>
    <mergeCell ref="WIK2:WIL2"/>
    <mergeCell ref="WHO2:WHP2"/>
    <mergeCell ref="WHQ2:WHR2"/>
    <mergeCell ref="WHS2:WHT2"/>
    <mergeCell ref="WHU2:WHV2"/>
    <mergeCell ref="WHW2:WHX2"/>
    <mergeCell ref="WHY2:WHZ2"/>
    <mergeCell ref="WHC2:WHD2"/>
    <mergeCell ref="WHE2:WHF2"/>
    <mergeCell ref="WHG2:WHH2"/>
    <mergeCell ref="WHI2:WHJ2"/>
    <mergeCell ref="WHK2:WHL2"/>
    <mergeCell ref="WHM2:WHN2"/>
    <mergeCell ref="WGQ2:WGR2"/>
    <mergeCell ref="WGS2:WGT2"/>
    <mergeCell ref="WGU2:WGV2"/>
    <mergeCell ref="WGW2:WGX2"/>
    <mergeCell ref="WGY2:WGZ2"/>
    <mergeCell ref="WHA2:WHB2"/>
    <mergeCell ref="WGE2:WGF2"/>
    <mergeCell ref="WGG2:WGH2"/>
    <mergeCell ref="WGI2:WGJ2"/>
    <mergeCell ref="WGK2:WGL2"/>
    <mergeCell ref="WGM2:WGN2"/>
    <mergeCell ref="WGO2:WGP2"/>
    <mergeCell ref="WFS2:WFT2"/>
    <mergeCell ref="WFU2:WFV2"/>
    <mergeCell ref="WFW2:WFX2"/>
    <mergeCell ref="WFY2:WFZ2"/>
    <mergeCell ref="WGA2:WGB2"/>
    <mergeCell ref="WGC2:WGD2"/>
    <mergeCell ref="WFG2:WFH2"/>
    <mergeCell ref="WFI2:WFJ2"/>
    <mergeCell ref="WFK2:WFL2"/>
    <mergeCell ref="WFM2:WFN2"/>
    <mergeCell ref="WFO2:WFP2"/>
    <mergeCell ref="WFQ2:WFR2"/>
    <mergeCell ref="WEU2:WEV2"/>
    <mergeCell ref="WEW2:WEX2"/>
    <mergeCell ref="WEY2:WEZ2"/>
    <mergeCell ref="WFA2:WFB2"/>
    <mergeCell ref="WFC2:WFD2"/>
    <mergeCell ref="WFE2:WFF2"/>
    <mergeCell ref="WEI2:WEJ2"/>
    <mergeCell ref="WEK2:WEL2"/>
    <mergeCell ref="WEM2:WEN2"/>
    <mergeCell ref="WEO2:WEP2"/>
    <mergeCell ref="WEQ2:WER2"/>
    <mergeCell ref="WES2:WET2"/>
    <mergeCell ref="WDW2:WDX2"/>
    <mergeCell ref="WDY2:WDZ2"/>
    <mergeCell ref="WEA2:WEB2"/>
    <mergeCell ref="WEC2:WED2"/>
    <mergeCell ref="WEE2:WEF2"/>
    <mergeCell ref="WEG2:WEH2"/>
    <mergeCell ref="WDK2:WDL2"/>
    <mergeCell ref="WDM2:WDN2"/>
    <mergeCell ref="WDO2:WDP2"/>
    <mergeCell ref="WDQ2:WDR2"/>
    <mergeCell ref="WDS2:WDT2"/>
    <mergeCell ref="WDU2:WDV2"/>
    <mergeCell ref="WCY2:WCZ2"/>
    <mergeCell ref="WDA2:WDB2"/>
    <mergeCell ref="WDC2:WDD2"/>
    <mergeCell ref="WDE2:WDF2"/>
    <mergeCell ref="WDG2:WDH2"/>
    <mergeCell ref="WDI2:WDJ2"/>
    <mergeCell ref="WCM2:WCN2"/>
    <mergeCell ref="WCO2:WCP2"/>
    <mergeCell ref="WCQ2:WCR2"/>
    <mergeCell ref="WCS2:WCT2"/>
    <mergeCell ref="WCU2:WCV2"/>
    <mergeCell ref="WCW2:WCX2"/>
    <mergeCell ref="WCA2:WCB2"/>
    <mergeCell ref="WCC2:WCD2"/>
    <mergeCell ref="WCE2:WCF2"/>
    <mergeCell ref="WCG2:WCH2"/>
    <mergeCell ref="WCI2:WCJ2"/>
    <mergeCell ref="WCK2:WCL2"/>
    <mergeCell ref="WBO2:WBP2"/>
    <mergeCell ref="WBQ2:WBR2"/>
    <mergeCell ref="WBS2:WBT2"/>
    <mergeCell ref="WBU2:WBV2"/>
    <mergeCell ref="WBW2:WBX2"/>
    <mergeCell ref="WBY2:WBZ2"/>
    <mergeCell ref="WBC2:WBD2"/>
    <mergeCell ref="WBE2:WBF2"/>
    <mergeCell ref="WBG2:WBH2"/>
    <mergeCell ref="WBI2:WBJ2"/>
    <mergeCell ref="WBK2:WBL2"/>
    <mergeCell ref="WBM2:WBN2"/>
    <mergeCell ref="WAQ2:WAR2"/>
    <mergeCell ref="WAS2:WAT2"/>
    <mergeCell ref="WAU2:WAV2"/>
    <mergeCell ref="WAW2:WAX2"/>
    <mergeCell ref="WAY2:WAZ2"/>
    <mergeCell ref="WBA2:WBB2"/>
    <mergeCell ref="WAE2:WAF2"/>
    <mergeCell ref="WAG2:WAH2"/>
    <mergeCell ref="WAI2:WAJ2"/>
    <mergeCell ref="WAK2:WAL2"/>
    <mergeCell ref="WAM2:WAN2"/>
    <mergeCell ref="WAO2:WAP2"/>
    <mergeCell ref="VZS2:VZT2"/>
    <mergeCell ref="VZU2:VZV2"/>
    <mergeCell ref="VZW2:VZX2"/>
    <mergeCell ref="VZY2:VZZ2"/>
    <mergeCell ref="WAA2:WAB2"/>
    <mergeCell ref="WAC2:WAD2"/>
    <mergeCell ref="VZG2:VZH2"/>
    <mergeCell ref="VZI2:VZJ2"/>
    <mergeCell ref="VZK2:VZL2"/>
    <mergeCell ref="VZM2:VZN2"/>
    <mergeCell ref="VZO2:VZP2"/>
    <mergeCell ref="VZQ2:VZR2"/>
    <mergeCell ref="VYU2:VYV2"/>
    <mergeCell ref="VYW2:VYX2"/>
    <mergeCell ref="VYY2:VYZ2"/>
    <mergeCell ref="VZA2:VZB2"/>
    <mergeCell ref="VZC2:VZD2"/>
    <mergeCell ref="VZE2:VZF2"/>
    <mergeCell ref="VYI2:VYJ2"/>
    <mergeCell ref="VYK2:VYL2"/>
    <mergeCell ref="VYM2:VYN2"/>
    <mergeCell ref="VYO2:VYP2"/>
    <mergeCell ref="VYQ2:VYR2"/>
    <mergeCell ref="VYS2:VYT2"/>
    <mergeCell ref="VXW2:VXX2"/>
    <mergeCell ref="VXY2:VXZ2"/>
    <mergeCell ref="VYA2:VYB2"/>
    <mergeCell ref="VYC2:VYD2"/>
    <mergeCell ref="VYE2:VYF2"/>
    <mergeCell ref="VYG2:VYH2"/>
    <mergeCell ref="VXK2:VXL2"/>
    <mergeCell ref="VXM2:VXN2"/>
    <mergeCell ref="VXO2:VXP2"/>
    <mergeCell ref="VXQ2:VXR2"/>
    <mergeCell ref="VXS2:VXT2"/>
    <mergeCell ref="VXU2:VXV2"/>
    <mergeCell ref="VWY2:VWZ2"/>
    <mergeCell ref="VXA2:VXB2"/>
    <mergeCell ref="VXC2:VXD2"/>
    <mergeCell ref="VXE2:VXF2"/>
    <mergeCell ref="VXG2:VXH2"/>
    <mergeCell ref="VXI2:VXJ2"/>
    <mergeCell ref="VWM2:VWN2"/>
    <mergeCell ref="VWO2:VWP2"/>
    <mergeCell ref="VWQ2:VWR2"/>
    <mergeCell ref="VWS2:VWT2"/>
    <mergeCell ref="VWU2:VWV2"/>
    <mergeCell ref="VWW2:VWX2"/>
    <mergeCell ref="VWA2:VWB2"/>
    <mergeCell ref="VWC2:VWD2"/>
    <mergeCell ref="VWE2:VWF2"/>
    <mergeCell ref="VWG2:VWH2"/>
    <mergeCell ref="VWI2:VWJ2"/>
    <mergeCell ref="VWK2:VWL2"/>
    <mergeCell ref="VVO2:VVP2"/>
    <mergeCell ref="VVQ2:VVR2"/>
    <mergeCell ref="VVS2:VVT2"/>
    <mergeCell ref="VVU2:VVV2"/>
    <mergeCell ref="VVW2:VVX2"/>
    <mergeCell ref="VVY2:VVZ2"/>
    <mergeCell ref="VVC2:VVD2"/>
    <mergeCell ref="VVE2:VVF2"/>
    <mergeCell ref="VVG2:VVH2"/>
    <mergeCell ref="VVI2:VVJ2"/>
    <mergeCell ref="VVK2:VVL2"/>
    <mergeCell ref="VVM2:VVN2"/>
    <mergeCell ref="VUQ2:VUR2"/>
    <mergeCell ref="VUS2:VUT2"/>
    <mergeCell ref="VUU2:VUV2"/>
    <mergeCell ref="VUW2:VUX2"/>
    <mergeCell ref="VUY2:VUZ2"/>
    <mergeCell ref="VVA2:VVB2"/>
    <mergeCell ref="VUE2:VUF2"/>
    <mergeCell ref="VUG2:VUH2"/>
    <mergeCell ref="VUI2:VUJ2"/>
    <mergeCell ref="VUK2:VUL2"/>
    <mergeCell ref="VUM2:VUN2"/>
    <mergeCell ref="VUO2:VUP2"/>
    <mergeCell ref="VTS2:VTT2"/>
    <mergeCell ref="VTU2:VTV2"/>
    <mergeCell ref="VTW2:VTX2"/>
    <mergeCell ref="VTY2:VTZ2"/>
    <mergeCell ref="VUA2:VUB2"/>
    <mergeCell ref="VUC2:VUD2"/>
    <mergeCell ref="VTG2:VTH2"/>
    <mergeCell ref="VTI2:VTJ2"/>
    <mergeCell ref="VTK2:VTL2"/>
    <mergeCell ref="VTM2:VTN2"/>
    <mergeCell ref="VTO2:VTP2"/>
    <mergeCell ref="VTQ2:VTR2"/>
    <mergeCell ref="VSU2:VSV2"/>
    <mergeCell ref="VSW2:VSX2"/>
    <mergeCell ref="VSY2:VSZ2"/>
    <mergeCell ref="VTA2:VTB2"/>
    <mergeCell ref="VTC2:VTD2"/>
    <mergeCell ref="VTE2:VTF2"/>
    <mergeCell ref="VSI2:VSJ2"/>
    <mergeCell ref="VSK2:VSL2"/>
    <mergeCell ref="VSM2:VSN2"/>
    <mergeCell ref="VSO2:VSP2"/>
    <mergeCell ref="VSQ2:VSR2"/>
    <mergeCell ref="VSS2:VST2"/>
    <mergeCell ref="VRW2:VRX2"/>
    <mergeCell ref="VRY2:VRZ2"/>
    <mergeCell ref="VSA2:VSB2"/>
    <mergeCell ref="VSC2:VSD2"/>
    <mergeCell ref="VSE2:VSF2"/>
    <mergeCell ref="VSG2:VSH2"/>
    <mergeCell ref="VRK2:VRL2"/>
    <mergeCell ref="VRM2:VRN2"/>
    <mergeCell ref="VRO2:VRP2"/>
    <mergeCell ref="VRQ2:VRR2"/>
    <mergeCell ref="VRS2:VRT2"/>
    <mergeCell ref="VRU2:VRV2"/>
    <mergeCell ref="VQY2:VQZ2"/>
    <mergeCell ref="VRA2:VRB2"/>
    <mergeCell ref="VRC2:VRD2"/>
    <mergeCell ref="VRE2:VRF2"/>
    <mergeCell ref="VRG2:VRH2"/>
    <mergeCell ref="VRI2:VRJ2"/>
    <mergeCell ref="VQM2:VQN2"/>
    <mergeCell ref="VQO2:VQP2"/>
    <mergeCell ref="VQQ2:VQR2"/>
    <mergeCell ref="VQS2:VQT2"/>
    <mergeCell ref="VQU2:VQV2"/>
    <mergeCell ref="VQW2:VQX2"/>
    <mergeCell ref="VQA2:VQB2"/>
    <mergeCell ref="VQC2:VQD2"/>
    <mergeCell ref="VQE2:VQF2"/>
    <mergeCell ref="VQG2:VQH2"/>
    <mergeCell ref="VQI2:VQJ2"/>
    <mergeCell ref="VQK2:VQL2"/>
    <mergeCell ref="VPO2:VPP2"/>
    <mergeCell ref="VPQ2:VPR2"/>
    <mergeCell ref="VPS2:VPT2"/>
    <mergeCell ref="VPU2:VPV2"/>
    <mergeCell ref="VPW2:VPX2"/>
    <mergeCell ref="VPY2:VPZ2"/>
    <mergeCell ref="VPC2:VPD2"/>
    <mergeCell ref="VPE2:VPF2"/>
    <mergeCell ref="VPG2:VPH2"/>
    <mergeCell ref="VPI2:VPJ2"/>
    <mergeCell ref="VPK2:VPL2"/>
    <mergeCell ref="VPM2:VPN2"/>
    <mergeCell ref="VOQ2:VOR2"/>
    <mergeCell ref="VOS2:VOT2"/>
    <mergeCell ref="VOU2:VOV2"/>
    <mergeCell ref="VOW2:VOX2"/>
    <mergeCell ref="VOY2:VOZ2"/>
    <mergeCell ref="VPA2:VPB2"/>
    <mergeCell ref="VOE2:VOF2"/>
    <mergeCell ref="VOG2:VOH2"/>
    <mergeCell ref="VOI2:VOJ2"/>
    <mergeCell ref="VOK2:VOL2"/>
    <mergeCell ref="VOM2:VON2"/>
    <mergeCell ref="VOO2:VOP2"/>
    <mergeCell ref="VNS2:VNT2"/>
    <mergeCell ref="VNU2:VNV2"/>
    <mergeCell ref="VNW2:VNX2"/>
    <mergeCell ref="VNY2:VNZ2"/>
    <mergeCell ref="VOA2:VOB2"/>
    <mergeCell ref="VOC2:VOD2"/>
    <mergeCell ref="VNG2:VNH2"/>
    <mergeCell ref="VNI2:VNJ2"/>
    <mergeCell ref="VNK2:VNL2"/>
    <mergeCell ref="VNM2:VNN2"/>
    <mergeCell ref="VNO2:VNP2"/>
    <mergeCell ref="VNQ2:VNR2"/>
    <mergeCell ref="VMU2:VMV2"/>
    <mergeCell ref="VMW2:VMX2"/>
    <mergeCell ref="VMY2:VMZ2"/>
    <mergeCell ref="VNA2:VNB2"/>
    <mergeCell ref="VNC2:VND2"/>
    <mergeCell ref="VNE2:VNF2"/>
    <mergeCell ref="VMI2:VMJ2"/>
    <mergeCell ref="VMK2:VML2"/>
    <mergeCell ref="VMM2:VMN2"/>
    <mergeCell ref="VMO2:VMP2"/>
    <mergeCell ref="VMQ2:VMR2"/>
    <mergeCell ref="VMS2:VMT2"/>
    <mergeCell ref="VLW2:VLX2"/>
    <mergeCell ref="VLY2:VLZ2"/>
    <mergeCell ref="VMA2:VMB2"/>
    <mergeCell ref="VMC2:VMD2"/>
    <mergeCell ref="VME2:VMF2"/>
    <mergeCell ref="VMG2:VMH2"/>
    <mergeCell ref="VLK2:VLL2"/>
    <mergeCell ref="VLM2:VLN2"/>
    <mergeCell ref="VLO2:VLP2"/>
    <mergeCell ref="VLQ2:VLR2"/>
    <mergeCell ref="VLS2:VLT2"/>
    <mergeCell ref="VLU2:VLV2"/>
    <mergeCell ref="VKY2:VKZ2"/>
    <mergeCell ref="VLA2:VLB2"/>
    <mergeCell ref="VLC2:VLD2"/>
    <mergeCell ref="VLE2:VLF2"/>
    <mergeCell ref="VLG2:VLH2"/>
    <mergeCell ref="VLI2:VLJ2"/>
    <mergeCell ref="VKM2:VKN2"/>
    <mergeCell ref="VKO2:VKP2"/>
    <mergeCell ref="VKQ2:VKR2"/>
    <mergeCell ref="VKS2:VKT2"/>
    <mergeCell ref="VKU2:VKV2"/>
    <mergeCell ref="VKW2:VKX2"/>
    <mergeCell ref="VKA2:VKB2"/>
    <mergeCell ref="VKC2:VKD2"/>
    <mergeCell ref="VKE2:VKF2"/>
    <mergeCell ref="VKG2:VKH2"/>
    <mergeCell ref="VKI2:VKJ2"/>
    <mergeCell ref="VKK2:VKL2"/>
    <mergeCell ref="VJO2:VJP2"/>
    <mergeCell ref="VJQ2:VJR2"/>
    <mergeCell ref="VJS2:VJT2"/>
    <mergeCell ref="VJU2:VJV2"/>
    <mergeCell ref="VJW2:VJX2"/>
    <mergeCell ref="VJY2:VJZ2"/>
    <mergeCell ref="VJC2:VJD2"/>
    <mergeCell ref="VJE2:VJF2"/>
    <mergeCell ref="VJG2:VJH2"/>
    <mergeCell ref="VJI2:VJJ2"/>
    <mergeCell ref="VJK2:VJL2"/>
    <mergeCell ref="VJM2:VJN2"/>
    <mergeCell ref="VIQ2:VIR2"/>
    <mergeCell ref="VIS2:VIT2"/>
    <mergeCell ref="VIU2:VIV2"/>
    <mergeCell ref="VIW2:VIX2"/>
    <mergeCell ref="VIY2:VIZ2"/>
    <mergeCell ref="VJA2:VJB2"/>
    <mergeCell ref="VIE2:VIF2"/>
    <mergeCell ref="VIG2:VIH2"/>
    <mergeCell ref="VII2:VIJ2"/>
    <mergeCell ref="VIK2:VIL2"/>
    <mergeCell ref="VIM2:VIN2"/>
    <mergeCell ref="VIO2:VIP2"/>
    <mergeCell ref="VHS2:VHT2"/>
    <mergeCell ref="VHU2:VHV2"/>
    <mergeCell ref="VHW2:VHX2"/>
    <mergeCell ref="VHY2:VHZ2"/>
    <mergeCell ref="VIA2:VIB2"/>
    <mergeCell ref="VIC2:VID2"/>
    <mergeCell ref="VHG2:VHH2"/>
    <mergeCell ref="VHI2:VHJ2"/>
    <mergeCell ref="VHK2:VHL2"/>
    <mergeCell ref="VHM2:VHN2"/>
    <mergeCell ref="VHO2:VHP2"/>
    <mergeCell ref="VHQ2:VHR2"/>
    <mergeCell ref="VGU2:VGV2"/>
    <mergeCell ref="VGW2:VGX2"/>
    <mergeCell ref="VGY2:VGZ2"/>
    <mergeCell ref="VHA2:VHB2"/>
    <mergeCell ref="VHC2:VHD2"/>
    <mergeCell ref="VHE2:VHF2"/>
    <mergeCell ref="VGI2:VGJ2"/>
    <mergeCell ref="VGK2:VGL2"/>
    <mergeCell ref="VGM2:VGN2"/>
    <mergeCell ref="VGO2:VGP2"/>
    <mergeCell ref="VGQ2:VGR2"/>
    <mergeCell ref="VGS2:VGT2"/>
    <mergeCell ref="VFW2:VFX2"/>
    <mergeCell ref="VFY2:VFZ2"/>
    <mergeCell ref="VGA2:VGB2"/>
    <mergeCell ref="VGC2:VGD2"/>
    <mergeCell ref="VGE2:VGF2"/>
    <mergeCell ref="VGG2:VGH2"/>
    <mergeCell ref="VFK2:VFL2"/>
    <mergeCell ref="VFM2:VFN2"/>
    <mergeCell ref="VFO2:VFP2"/>
    <mergeCell ref="VFQ2:VFR2"/>
    <mergeCell ref="VFS2:VFT2"/>
    <mergeCell ref="VFU2:VFV2"/>
    <mergeCell ref="VEY2:VEZ2"/>
    <mergeCell ref="VFA2:VFB2"/>
    <mergeCell ref="VFC2:VFD2"/>
    <mergeCell ref="VFE2:VFF2"/>
    <mergeCell ref="VFG2:VFH2"/>
    <mergeCell ref="VFI2:VFJ2"/>
    <mergeCell ref="VEM2:VEN2"/>
    <mergeCell ref="VEO2:VEP2"/>
    <mergeCell ref="VEQ2:VER2"/>
    <mergeCell ref="VES2:VET2"/>
    <mergeCell ref="VEU2:VEV2"/>
    <mergeCell ref="VEW2:VEX2"/>
    <mergeCell ref="VEA2:VEB2"/>
    <mergeCell ref="VEC2:VED2"/>
    <mergeCell ref="VEE2:VEF2"/>
    <mergeCell ref="VEG2:VEH2"/>
    <mergeCell ref="VEI2:VEJ2"/>
    <mergeCell ref="VEK2:VEL2"/>
    <mergeCell ref="VDO2:VDP2"/>
    <mergeCell ref="VDQ2:VDR2"/>
    <mergeCell ref="VDS2:VDT2"/>
    <mergeCell ref="VDU2:VDV2"/>
    <mergeCell ref="VDW2:VDX2"/>
    <mergeCell ref="VDY2:VDZ2"/>
    <mergeCell ref="VDC2:VDD2"/>
    <mergeCell ref="VDE2:VDF2"/>
    <mergeCell ref="VDG2:VDH2"/>
    <mergeCell ref="VDI2:VDJ2"/>
    <mergeCell ref="VDK2:VDL2"/>
    <mergeCell ref="VDM2:VDN2"/>
    <mergeCell ref="VCQ2:VCR2"/>
    <mergeCell ref="VCS2:VCT2"/>
    <mergeCell ref="VCU2:VCV2"/>
    <mergeCell ref="VCW2:VCX2"/>
    <mergeCell ref="VCY2:VCZ2"/>
    <mergeCell ref="VDA2:VDB2"/>
    <mergeCell ref="VCE2:VCF2"/>
    <mergeCell ref="VCG2:VCH2"/>
    <mergeCell ref="VCI2:VCJ2"/>
    <mergeCell ref="VCK2:VCL2"/>
    <mergeCell ref="VCM2:VCN2"/>
    <mergeCell ref="VCO2:VCP2"/>
    <mergeCell ref="VBS2:VBT2"/>
    <mergeCell ref="VBU2:VBV2"/>
    <mergeCell ref="VBW2:VBX2"/>
    <mergeCell ref="VBY2:VBZ2"/>
    <mergeCell ref="VCA2:VCB2"/>
    <mergeCell ref="VCC2:VCD2"/>
    <mergeCell ref="VBG2:VBH2"/>
    <mergeCell ref="VBI2:VBJ2"/>
    <mergeCell ref="VBK2:VBL2"/>
    <mergeCell ref="VBM2:VBN2"/>
    <mergeCell ref="VBO2:VBP2"/>
    <mergeCell ref="VBQ2:VBR2"/>
    <mergeCell ref="VAU2:VAV2"/>
    <mergeCell ref="VAW2:VAX2"/>
    <mergeCell ref="VAY2:VAZ2"/>
    <mergeCell ref="VBA2:VBB2"/>
    <mergeCell ref="VBC2:VBD2"/>
    <mergeCell ref="VBE2:VBF2"/>
    <mergeCell ref="VAI2:VAJ2"/>
    <mergeCell ref="VAK2:VAL2"/>
    <mergeCell ref="VAM2:VAN2"/>
    <mergeCell ref="VAO2:VAP2"/>
    <mergeCell ref="VAQ2:VAR2"/>
    <mergeCell ref="VAS2:VAT2"/>
    <mergeCell ref="UZW2:UZX2"/>
    <mergeCell ref="UZY2:UZZ2"/>
    <mergeCell ref="VAA2:VAB2"/>
    <mergeCell ref="VAC2:VAD2"/>
    <mergeCell ref="VAE2:VAF2"/>
    <mergeCell ref="VAG2:VAH2"/>
    <mergeCell ref="UZK2:UZL2"/>
    <mergeCell ref="UZM2:UZN2"/>
    <mergeCell ref="UZO2:UZP2"/>
    <mergeCell ref="UZQ2:UZR2"/>
    <mergeCell ref="UZS2:UZT2"/>
    <mergeCell ref="UZU2:UZV2"/>
    <mergeCell ref="UYY2:UYZ2"/>
    <mergeCell ref="UZA2:UZB2"/>
    <mergeCell ref="UZC2:UZD2"/>
    <mergeCell ref="UZE2:UZF2"/>
    <mergeCell ref="UZG2:UZH2"/>
    <mergeCell ref="UZI2:UZJ2"/>
    <mergeCell ref="UYM2:UYN2"/>
    <mergeCell ref="UYO2:UYP2"/>
    <mergeCell ref="UYQ2:UYR2"/>
    <mergeCell ref="UYS2:UYT2"/>
    <mergeCell ref="UYU2:UYV2"/>
    <mergeCell ref="UYW2:UYX2"/>
    <mergeCell ref="UYA2:UYB2"/>
    <mergeCell ref="UYC2:UYD2"/>
    <mergeCell ref="UYE2:UYF2"/>
    <mergeCell ref="UYG2:UYH2"/>
    <mergeCell ref="UYI2:UYJ2"/>
    <mergeCell ref="UYK2:UYL2"/>
    <mergeCell ref="UXO2:UXP2"/>
    <mergeCell ref="UXQ2:UXR2"/>
    <mergeCell ref="UXS2:UXT2"/>
    <mergeCell ref="UXU2:UXV2"/>
    <mergeCell ref="UXW2:UXX2"/>
    <mergeCell ref="UXY2:UXZ2"/>
    <mergeCell ref="UXC2:UXD2"/>
    <mergeCell ref="UXE2:UXF2"/>
    <mergeCell ref="UXG2:UXH2"/>
    <mergeCell ref="UXI2:UXJ2"/>
    <mergeCell ref="UXK2:UXL2"/>
    <mergeCell ref="UXM2:UXN2"/>
    <mergeCell ref="UWQ2:UWR2"/>
    <mergeCell ref="UWS2:UWT2"/>
    <mergeCell ref="UWU2:UWV2"/>
    <mergeCell ref="UWW2:UWX2"/>
    <mergeCell ref="UWY2:UWZ2"/>
    <mergeCell ref="UXA2:UXB2"/>
    <mergeCell ref="UWE2:UWF2"/>
    <mergeCell ref="UWG2:UWH2"/>
    <mergeCell ref="UWI2:UWJ2"/>
    <mergeCell ref="UWK2:UWL2"/>
    <mergeCell ref="UWM2:UWN2"/>
    <mergeCell ref="UWO2:UWP2"/>
    <mergeCell ref="UVS2:UVT2"/>
    <mergeCell ref="UVU2:UVV2"/>
    <mergeCell ref="UVW2:UVX2"/>
    <mergeCell ref="UVY2:UVZ2"/>
    <mergeCell ref="UWA2:UWB2"/>
    <mergeCell ref="UWC2:UWD2"/>
    <mergeCell ref="UVG2:UVH2"/>
    <mergeCell ref="UVI2:UVJ2"/>
    <mergeCell ref="UVK2:UVL2"/>
    <mergeCell ref="UVM2:UVN2"/>
    <mergeCell ref="UVO2:UVP2"/>
    <mergeCell ref="UVQ2:UVR2"/>
    <mergeCell ref="UUU2:UUV2"/>
    <mergeCell ref="UUW2:UUX2"/>
    <mergeCell ref="UUY2:UUZ2"/>
    <mergeCell ref="UVA2:UVB2"/>
    <mergeCell ref="UVC2:UVD2"/>
    <mergeCell ref="UVE2:UVF2"/>
    <mergeCell ref="UUI2:UUJ2"/>
    <mergeCell ref="UUK2:UUL2"/>
    <mergeCell ref="UUM2:UUN2"/>
    <mergeCell ref="UUO2:UUP2"/>
    <mergeCell ref="UUQ2:UUR2"/>
    <mergeCell ref="UUS2:UUT2"/>
    <mergeCell ref="UTW2:UTX2"/>
    <mergeCell ref="UTY2:UTZ2"/>
    <mergeCell ref="UUA2:UUB2"/>
    <mergeCell ref="UUC2:UUD2"/>
    <mergeCell ref="UUE2:UUF2"/>
    <mergeCell ref="UUG2:UUH2"/>
    <mergeCell ref="UTK2:UTL2"/>
    <mergeCell ref="UTM2:UTN2"/>
    <mergeCell ref="UTO2:UTP2"/>
    <mergeCell ref="UTQ2:UTR2"/>
    <mergeCell ref="UTS2:UTT2"/>
    <mergeCell ref="UTU2:UTV2"/>
    <mergeCell ref="USY2:USZ2"/>
    <mergeCell ref="UTA2:UTB2"/>
    <mergeCell ref="UTC2:UTD2"/>
    <mergeCell ref="UTE2:UTF2"/>
    <mergeCell ref="UTG2:UTH2"/>
    <mergeCell ref="UTI2:UTJ2"/>
    <mergeCell ref="USM2:USN2"/>
    <mergeCell ref="USO2:USP2"/>
    <mergeCell ref="USQ2:USR2"/>
    <mergeCell ref="USS2:UST2"/>
    <mergeCell ref="USU2:USV2"/>
    <mergeCell ref="USW2:USX2"/>
    <mergeCell ref="USA2:USB2"/>
    <mergeCell ref="USC2:USD2"/>
    <mergeCell ref="USE2:USF2"/>
    <mergeCell ref="USG2:USH2"/>
    <mergeCell ref="USI2:USJ2"/>
    <mergeCell ref="USK2:USL2"/>
    <mergeCell ref="URO2:URP2"/>
    <mergeCell ref="URQ2:URR2"/>
    <mergeCell ref="URS2:URT2"/>
    <mergeCell ref="URU2:URV2"/>
    <mergeCell ref="URW2:URX2"/>
    <mergeCell ref="URY2:URZ2"/>
    <mergeCell ref="URC2:URD2"/>
    <mergeCell ref="URE2:URF2"/>
    <mergeCell ref="URG2:URH2"/>
    <mergeCell ref="URI2:URJ2"/>
    <mergeCell ref="URK2:URL2"/>
    <mergeCell ref="URM2:URN2"/>
    <mergeCell ref="UQQ2:UQR2"/>
    <mergeCell ref="UQS2:UQT2"/>
    <mergeCell ref="UQU2:UQV2"/>
    <mergeCell ref="UQW2:UQX2"/>
    <mergeCell ref="UQY2:UQZ2"/>
    <mergeCell ref="URA2:URB2"/>
    <mergeCell ref="UQE2:UQF2"/>
    <mergeCell ref="UQG2:UQH2"/>
    <mergeCell ref="UQI2:UQJ2"/>
    <mergeCell ref="UQK2:UQL2"/>
    <mergeCell ref="UQM2:UQN2"/>
    <mergeCell ref="UQO2:UQP2"/>
    <mergeCell ref="UPS2:UPT2"/>
    <mergeCell ref="UPU2:UPV2"/>
    <mergeCell ref="UPW2:UPX2"/>
    <mergeCell ref="UPY2:UPZ2"/>
    <mergeCell ref="UQA2:UQB2"/>
    <mergeCell ref="UQC2:UQD2"/>
    <mergeCell ref="UPG2:UPH2"/>
    <mergeCell ref="UPI2:UPJ2"/>
    <mergeCell ref="UPK2:UPL2"/>
    <mergeCell ref="UPM2:UPN2"/>
    <mergeCell ref="UPO2:UPP2"/>
    <mergeCell ref="UPQ2:UPR2"/>
    <mergeCell ref="UOU2:UOV2"/>
    <mergeCell ref="UOW2:UOX2"/>
    <mergeCell ref="UOY2:UOZ2"/>
    <mergeCell ref="UPA2:UPB2"/>
    <mergeCell ref="UPC2:UPD2"/>
    <mergeCell ref="UPE2:UPF2"/>
    <mergeCell ref="UOI2:UOJ2"/>
    <mergeCell ref="UOK2:UOL2"/>
    <mergeCell ref="UOM2:UON2"/>
    <mergeCell ref="UOO2:UOP2"/>
    <mergeCell ref="UOQ2:UOR2"/>
    <mergeCell ref="UOS2:UOT2"/>
    <mergeCell ref="UNW2:UNX2"/>
    <mergeCell ref="UNY2:UNZ2"/>
    <mergeCell ref="UOA2:UOB2"/>
    <mergeCell ref="UOC2:UOD2"/>
    <mergeCell ref="UOE2:UOF2"/>
    <mergeCell ref="UOG2:UOH2"/>
    <mergeCell ref="UNK2:UNL2"/>
    <mergeCell ref="UNM2:UNN2"/>
    <mergeCell ref="UNO2:UNP2"/>
    <mergeCell ref="UNQ2:UNR2"/>
    <mergeCell ref="UNS2:UNT2"/>
    <mergeCell ref="UNU2:UNV2"/>
    <mergeCell ref="UMY2:UMZ2"/>
    <mergeCell ref="UNA2:UNB2"/>
    <mergeCell ref="UNC2:UND2"/>
    <mergeCell ref="UNE2:UNF2"/>
    <mergeCell ref="UNG2:UNH2"/>
    <mergeCell ref="UNI2:UNJ2"/>
    <mergeCell ref="UMM2:UMN2"/>
    <mergeCell ref="UMO2:UMP2"/>
    <mergeCell ref="UMQ2:UMR2"/>
    <mergeCell ref="UMS2:UMT2"/>
    <mergeCell ref="UMU2:UMV2"/>
    <mergeCell ref="UMW2:UMX2"/>
    <mergeCell ref="UMA2:UMB2"/>
    <mergeCell ref="UMC2:UMD2"/>
    <mergeCell ref="UME2:UMF2"/>
    <mergeCell ref="UMG2:UMH2"/>
    <mergeCell ref="UMI2:UMJ2"/>
    <mergeCell ref="UMK2:UML2"/>
    <mergeCell ref="ULO2:ULP2"/>
    <mergeCell ref="ULQ2:ULR2"/>
    <mergeCell ref="ULS2:ULT2"/>
    <mergeCell ref="ULU2:ULV2"/>
    <mergeCell ref="ULW2:ULX2"/>
    <mergeCell ref="ULY2:ULZ2"/>
    <mergeCell ref="ULC2:ULD2"/>
    <mergeCell ref="ULE2:ULF2"/>
    <mergeCell ref="ULG2:ULH2"/>
    <mergeCell ref="ULI2:ULJ2"/>
    <mergeCell ref="ULK2:ULL2"/>
    <mergeCell ref="ULM2:ULN2"/>
    <mergeCell ref="UKQ2:UKR2"/>
    <mergeCell ref="UKS2:UKT2"/>
    <mergeCell ref="UKU2:UKV2"/>
    <mergeCell ref="UKW2:UKX2"/>
    <mergeCell ref="UKY2:UKZ2"/>
    <mergeCell ref="ULA2:ULB2"/>
    <mergeCell ref="UKE2:UKF2"/>
    <mergeCell ref="UKG2:UKH2"/>
    <mergeCell ref="UKI2:UKJ2"/>
    <mergeCell ref="UKK2:UKL2"/>
    <mergeCell ref="UKM2:UKN2"/>
    <mergeCell ref="UKO2:UKP2"/>
    <mergeCell ref="UJS2:UJT2"/>
    <mergeCell ref="UJU2:UJV2"/>
    <mergeCell ref="UJW2:UJX2"/>
    <mergeCell ref="UJY2:UJZ2"/>
    <mergeCell ref="UKA2:UKB2"/>
    <mergeCell ref="UKC2:UKD2"/>
    <mergeCell ref="UJG2:UJH2"/>
    <mergeCell ref="UJI2:UJJ2"/>
    <mergeCell ref="UJK2:UJL2"/>
    <mergeCell ref="UJM2:UJN2"/>
    <mergeCell ref="UJO2:UJP2"/>
    <mergeCell ref="UJQ2:UJR2"/>
    <mergeCell ref="UIU2:UIV2"/>
    <mergeCell ref="UIW2:UIX2"/>
    <mergeCell ref="UIY2:UIZ2"/>
    <mergeCell ref="UJA2:UJB2"/>
    <mergeCell ref="UJC2:UJD2"/>
    <mergeCell ref="UJE2:UJF2"/>
    <mergeCell ref="UII2:UIJ2"/>
    <mergeCell ref="UIK2:UIL2"/>
    <mergeCell ref="UIM2:UIN2"/>
    <mergeCell ref="UIO2:UIP2"/>
    <mergeCell ref="UIQ2:UIR2"/>
    <mergeCell ref="UIS2:UIT2"/>
    <mergeCell ref="UHW2:UHX2"/>
    <mergeCell ref="UHY2:UHZ2"/>
    <mergeCell ref="UIA2:UIB2"/>
    <mergeCell ref="UIC2:UID2"/>
    <mergeCell ref="UIE2:UIF2"/>
    <mergeCell ref="UIG2:UIH2"/>
    <mergeCell ref="UHK2:UHL2"/>
    <mergeCell ref="UHM2:UHN2"/>
    <mergeCell ref="UHO2:UHP2"/>
    <mergeCell ref="UHQ2:UHR2"/>
    <mergeCell ref="UHS2:UHT2"/>
    <mergeCell ref="UHU2:UHV2"/>
    <mergeCell ref="UGY2:UGZ2"/>
    <mergeCell ref="UHA2:UHB2"/>
    <mergeCell ref="UHC2:UHD2"/>
    <mergeCell ref="UHE2:UHF2"/>
    <mergeCell ref="UHG2:UHH2"/>
    <mergeCell ref="UHI2:UHJ2"/>
    <mergeCell ref="UGM2:UGN2"/>
    <mergeCell ref="UGO2:UGP2"/>
    <mergeCell ref="UGQ2:UGR2"/>
    <mergeCell ref="UGS2:UGT2"/>
    <mergeCell ref="UGU2:UGV2"/>
    <mergeCell ref="UGW2:UGX2"/>
    <mergeCell ref="UGA2:UGB2"/>
    <mergeCell ref="UGC2:UGD2"/>
    <mergeCell ref="UGE2:UGF2"/>
    <mergeCell ref="UGG2:UGH2"/>
    <mergeCell ref="UGI2:UGJ2"/>
    <mergeCell ref="UGK2:UGL2"/>
    <mergeCell ref="UFO2:UFP2"/>
    <mergeCell ref="UFQ2:UFR2"/>
    <mergeCell ref="UFS2:UFT2"/>
    <mergeCell ref="UFU2:UFV2"/>
    <mergeCell ref="UFW2:UFX2"/>
    <mergeCell ref="UFY2:UFZ2"/>
    <mergeCell ref="UFC2:UFD2"/>
    <mergeCell ref="UFE2:UFF2"/>
    <mergeCell ref="UFG2:UFH2"/>
    <mergeCell ref="UFI2:UFJ2"/>
    <mergeCell ref="UFK2:UFL2"/>
    <mergeCell ref="UFM2:UFN2"/>
    <mergeCell ref="UEQ2:UER2"/>
    <mergeCell ref="UES2:UET2"/>
    <mergeCell ref="UEU2:UEV2"/>
    <mergeCell ref="UEW2:UEX2"/>
    <mergeCell ref="UEY2:UEZ2"/>
    <mergeCell ref="UFA2:UFB2"/>
    <mergeCell ref="UEE2:UEF2"/>
    <mergeCell ref="UEG2:UEH2"/>
    <mergeCell ref="UEI2:UEJ2"/>
    <mergeCell ref="UEK2:UEL2"/>
    <mergeCell ref="UEM2:UEN2"/>
    <mergeCell ref="UEO2:UEP2"/>
    <mergeCell ref="UDS2:UDT2"/>
    <mergeCell ref="UDU2:UDV2"/>
    <mergeCell ref="UDW2:UDX2"/>
    <mergeCell ref="UDY2:UDZ2"/>
    <mergeCell ref="UEA2:UEB2"/>
    <mergeCell ref="UEC2:UED2"/>
    <mergeCell ref="UDG2:UDH2"/>
    <mergeCell ref="UDI2:UDJ2"/>
    <mergeCell ref="UDK2:UDL2"/>
    <mergeCell ref="UDM2:UDN2"/>
    <mergeCell ref="UDO2:UDP2"/>
    <mergeCell ref="UDQ2:UDR2"/>
    <mergeCell ref="UCU2:UCV2"/>
    <mergeCell ref="UCW2:UCX2"/>
    <mergeCell ref="UCY2:UCZ2"/>
    <mergeCell ref="UDA2:UDB2"/>
    <mergeCell ref="UDC2:UDD2"/>
    <mergeCell ref="UDE2:UDF2"/>
    <mergeCell ref="UCI2:UCJ2"/>
    <mergeCell ref="UCK2:UCL2"/>
    <mergeCell ref="UCM2:UCN2"/>
    <mergeCell ref="UCO2:UCP2"/>
    <mergeCell ref="UCQ2:UCR2"/>
    <mergeCell ref="UCS2:UCT2"/>
    <mergeCell ref="UBW2:UBX2"/>
    <mergeCell ref="UBY2:UBZ2"/>
    <mergeCell ref="UCA2:UCB2"/>
    <mergeCell ref="UCC2:UCD2"/>
    <mergeCell ref="UCE2:UCF2"/>
    <mergeCell ref="UCG2:UCH2"/>
    <mergeCell ref="UBK2:UBL2"/>
    <mergeCell ref="UBM2:UBN2"/>
    <mergeCell ref="UBO2:UBP2"/>
    <mergeCell ref="UBQ2:UBR2"/>
    <mergeCell ref="UBS2:UBT2"/>
    <mergeCell ref="UBU2:UBV2"/>
    <mergeCell ref="UAY2:UAZ2"/>
    <mergeCell ref="UBA2:UBB2"/>
    <mergeCell ref="UBC2:UBD2"/>
    <mergeCell ref="UBE2:UBF2"/>
    <mergeCell ref="UBG2:UBH2"/>
    <mergeCell ref="UBI2:UBJ2"/>
    <mergeCell ref="UAM2:UAN2"/>
    <mergeCell ref="UAO2:UAP2"/>
    <mergeCell ref="UAQ2:UAR2"/>
    <mergeCell ref="UAS2:UAT2"/>
    <mergeCell ref="UAU2:UAV2"/>
    <mergeCell ref="UAW2:UAX2"/>
    <mergeCell ref="UAA2:UAB2"/>
    <mergeCell ref="UAC2:UAD2"/>
    <mergeCell ref="UAE2:UAF2"/>
    <mergeCell ref="UAG2:UAH2"/>
    <mergeCell ref="UAI2:UAJ2"/>
    <mergeCell ref="UAK2:UAL2"/>
    <mergeCell ref="TZO2:TZP2"/>
    <mergeCell ref="TZQ2:TZR2"/>
    <mergeCell ref="TZS2:TZT2"/>
    <mergeCell ref="TZU2:TZV2"/>
    <mergeCell ref="TZW2:TZX2"/>
    <mergeCell ref="TZY2:TZZ2"/>
    <mergeCell ref="TZC2:TZD2"/>
    <mergeCell ref="TZE2:TZF2"/>
    <mergeCell ref="TZG2:TZH2"/>
    <mergeCell ref="TZI2:TZJ2"/>
    <mergeCell ref="TZK2:TZL2"/>
    <mergeCell ref="TZM2:TZN2"/>
    <mergeCell ref="TYQ2:TYR2"/>
    <mergeCell ref="TYS2:TYT2"/>
    <mergeCell ref="TYU2:TYV2"/>
    <mergeCell ref="TYW2:TYX2"/>
    <mergeCell ref="TYY2:TYZ2"/>
    <mergeCell ref="TZA2:TZB2"/>
    <mergeCell ref="TYE2:TYF2"/>
    <mergeCell ref="TYG2:TYH2"/>
    <mergeCell ref="TYI2:TYJ2"/>
    <mergeCell ref="TYK2:TYL2"/>
    <mergeCell ref="TYM2:TYN2"/>
    <mergeCell ref="TYO2:TYP2"/>
    <mergeCell ref="TXS2:TXT2"/>
    <mergeCell ref="TXU2:TXV2"/>
    <mergeCell ref="TXW2:TXX2"/>
    <mergeCell ref="TXY2:TXZ2"/>
    <mergeCell ref="TYA2:TYB2"/>
    <mergeCell ref="TYC2:TYD2"/>
    <mergeCell ref="TXG2:TXH2"/>
    <mergeCell ref="TXI2:TXJ2"/>
    <mergeCell ref="TXK2:TXL2"/>
    <mergeCell ref="TXM2:TXN2"/>
    <mergeCell ref="TXO2:TXP2"/>
    <mergeCell ref="TXQ2:TXR2"/>
    <mergeCell ref="TWU2:TWV2"/>
    <mergeCell ref="TWW2:TWX2"/>
    <mergeCell ref="TWY2:TWZ2"/>
    <mergeCell ref="TXA2:TXB2"/>
    <mergeCell ref="TXC2:TXD2"/>
    <mergeCell ref="TXE2:TXF2"/>
    <mergeCell ref="TWI2:TWJ2"/>
    <mergeCell ref="TWK2:TWL2"/>
    <mergeCell ref="TWM2:TWN2"/>
    <mergeCell ref="TWO2:TWP2"/>
    <mergeCell ref="TWQ2:TWR2"/>
    <mergeCell ref="TWS2:TWT2"/>
    <mergeCell ref="TVW2:TVX2"/>
    <mergeCell ref="TVY2:TVZ2"/>
    <mergeCell ref="TWA2:TWB2"/>
    <mergeCell ref="TWC2:TWD2"/>
    <mergeCell ref="TWE2:TWF2"/>
    <mergeCell ref="TWG2:TWH2"/>
    <mergeCell ref="TVK2:TVL2"/>
    <mergeCell ref="TVM2:TVN2"/>
    <mergeCell ref="TVO2:TVP2"/>
    <mergeCell ref="TVQ2:TVR2"/>
    <mergeCell ref="TVS2:TVT2"/>
    <mergeCell ref="TVU2:TVV2"/>
    <mergeCell ref="TUY2:TUZ2"/>
    <mergeCell ref="TVA2:TVB2"/>
    <mergeCell ref="TVC2:TVD2"/>
    <mergeCell ref="TVE2:TVF2"/>
    <mergeCell ref="TVG2:TVH2"/>
    <mergeCell ref="TVI2:TVJ2"/>
    <mergeCell ref="TUM2:TUN2"/>
    <mergeCell ref="TUO2:TUP2"/>
    <mergeCell ref="TUQ2:TUR2"/>
    <mergeCell ref="TUS2:TUT2"/>
    <mergeCell ref="TUU2:TUV2"/>
    <mergeCell ref="TUW2:TUX2"/>
    <mergeCell ref="TUA2:TUB2"/>
    <mergeCell ref="TUC2:TUD2"/>
    <mergeCell ref="TUE2:TUF2"/>
    <mergeCell ref="TUG2:TUH2"/>
    <mergeCell ref="TUI2:TUJ2"/>
    <mergeCell ref="TUK2:TUL2"/>
    <mergeCell ref="TTO2:TTP2"/>
    <mergeCell ref="TTQ2:TTR2"/>
    <mergeCell ref="TTS2:TTT2"/>
    <mergeCell ref="TTU2:TTV2"/>
    <mergeCell ref="TTW2:TTX2"/>
    <mergeCell ref="TTY2:TTZ2"/>
    <mergeCell ref="TTC2:TTD2"/>
    <mergeCell ref="TTE2:TTF2"/>
    <mergeCell ref="TTG2:TTH2"/>
    <mergeCell ref="TTI2:TTJ2"/>
    <mergeCell ref="TTK2:TTL2"/>
    <mergeCell ref="TTM2:TTN2"/>
    <mergeCell ref="TSQ2:TSR2"/>
    <mergeCell ref="TSS2:TST2"/>
    <mergeCell ref="TSU2:TSV2"/>
    <mergeCell ref="TSW2:TSX2"/>
    <mergeCell ref="TSY2:TSZ2"/>
    <mergeCell ref="TTA2:TTB2"/>
    <mergeCell ref="TSE2:TSF2"/>
    <mergeCell ref="TSG2:TSH2"/>
    <mergeCell ref="TSI2:TSJ2"/>
    <mergeCell ref="TSK2:TSL2"/>
    <mergeCell ref="TSM2:TSN2"/>
    <mergeCell ref="TSO2:TSP2"/>
    <mergeCell ref="TRS2:TRT2"/>
    <mergeCell ref="TRU2:TRV2"/>
    <mergeCell ref="TRW2:TRX2"/>
    <mergeCell ref="TRY2:TRZ2"/>
    <mergeCell ref="TSA2:TSB2"/>
    <mergeCell ref="TSC2:TSD2"/>
    <mergeCell ref="TRG2:TRH2"/>
    <mergeCell ref="TRI2:TRJ2"/>
    <mergeCell ref="TRK2:TRL2"/>
    <mergeCell ref="TRM2:TRN2"/>
    <mergeCell ref="TRO2:TRP2"/>
    <mergeCell ref="TRQ2:TRR2"/>
    <mergeCell ref="TQU2:TQV2"/>
    <mergeCell ref="TQW2:TQX2"/>
    <mergeCell ref="TQY2:TQZ2"/>
    <mergeCell ref="TRA2:TRB2"/>
    <mergeCell ref="TRC2:TRD2"/>
    <mergeCell ref="TRE2:TRF2"/>
    <mergeCell ref="TQI2:TQJ2"/>
    <mergeCell ref="TQK2:TQL2"/>
    <mergeCell ref="TQM2:TQN2"/>
    <mergeCell ref="TQO2:TQP2"/>
    <mergeCell ref="TQQ2:TQR2"/>
    <mergeCell ref="TQS2:TQT2"/>
    <mergeCell ref="TPW2:TPX2"/>
    <mergeCell ref="TPY2:TPZ2"/>
    <mergeCell ref="TQA2:TQB2"/>
    <mergeCell ref="TQC2:TQD2"/>
    <mergeCell ref="TQE2:TQF2"/>
    <mergeCell ref="TQG2:TQH2"/>
    <mergeCell ref="TPK2:TPL2"/>
    <mergeCell ref="TPM2:TPN2"/>
    <mergeCell ref="TPO2:TPP2"/>
    <mergeCell ref="TPQ2:TPR2"/>
    <mergeCell ref="TPS2:TPT2"/>
    <mergeCell ref="TPU2:TPV2"/>
    <mergeCell ref="TOY2:TOZ2"/>
    <mergeCell ref="TPA2:TPB2"/>
    <mergeCell ref="TPC2:TPD2"/>
    <mergeCell ref="TPE2:TPF2"/>
    <mergeCell ref="TPG2:TPH2"/>
    <mergeCell ref="TPI2:TPJ2"/>
    <mergeCell ref="TOM2:TON2"/>
    <mergeCell ref="TOO2:TOP2"/>
    <mergeCell ref="TOQ2:TOR2"/>
    <mergeCell ref="TOS2:TOT2"/>
    <mergeCell ref="TOU2:TOV2"/>
    <mergeCell ref="TOW2:TOX2"/>
    <mergeCell ref="TOA2:TOB2"/>
    <mergeCell ref="TOC2:TOD2"/>
    <mergeCell ref="TOE2:TOF2"/>
    <mergeCell ref="TOG2:TOH2"/>
    <mergeCell ref="TOI2:TOJ2"/>
    <mergeCell ref="TOK2:TOL2"/>
    <mergeCell ref="TNO2:TNP2"/>
    <mergeCell ref="TNQ2:TNR2"/>
    <mergeCell ref="TNS2:TNT2"/>
    <mergeCell ref="TNU2:TNV2"/>
    <mergeCell ref="TNW2:TNX2"/>
    <mergeCell ref="TNY2:TNZ2"/>
    <mergeCell ref="TNC2:TND2"/>
    <mergeCell ref="TNE2:TNF2"/>
    <mergeCell ref="TNG2:TNH2"/>
    <mergeCell ref="TNI2:TNJ2"/>
    <mergeCell ref="TNK2:TNL2"/>
    <mergeCell ref="TNM2:TNN2"/>
    <mergeCell ref="TMQ2:TMR2"/>
    <mergeCell ref="TMS2:TMT2"/>
    <mergeCell ref="TMU2:TMV2"/>
    <mergeCell ref="TMW2:TMX2"/>
    <mergeCell ref="TMY2:TMZ2"/>
    <mergeCell ref="TNA2:TNB2"/>
    <mergeCell ref="TME2:TMF2"/>
    <mergeCell ref="TMG2:TMH2"/>
    <mergeCell ref="TMI2:TMJ2"/>
    <mergeCell ref="TMK2:TML2"/>
    <mergeCell ref="TMM2:TMN2"/>
    <mergeCell ref="TMO2:TMP2"/>
    <mergeCell ref="TLS2:TLT2"/>
    <mergeCell ref="TLU2:TLV2"/>
    <mergeCell ref="TLW2:TLX2"/>
    <mergeCell ref="TLY2:TLZ2"/>
    <mergeCell ref="TMA2:TMB2"/>
    <mergeCell ref="TMC2:TMD2"/>
    <mergeCell ref="TLG2:TLH2"/>
    <mergeCell ref="TLI2:TLJ2"/>
    <mergeCell ref="TLK2:TLL2"/>
    <mergeCell ref="TLM2:TLN2"/>
    <mergeCell ref="TLO2:TLP2"/>
    <mergeCell ref="TLQ2:TLR2"/>
    <mergeCell ref="TKU2:TKV2"/>
    <mergeCell ref="TKW2:TKX2"/>
    <mergeCell ref="TKY2:TKZ2"/>
    <mergeCell ref="TLA2:TLB2"/>
    <mergeCell ref="TLC2:TLD2"/>
    <mergeCell ref="TLE2:TLF2"/>
    <mergeCell ref="TKI2:TKJ2"/>
    <mergeCell ref="TKK2:TKL2"/>
    <mergeCell ref="TKM2:TKN2"/>
    <mergeCell ref="TKO2:TKP2"/>
    <mergeCell ref="TKQ2:TKR2"/>
    <mergeCell ref="TKS2:TKT2"/>
    <mergeCell ref="TJW2:TJX2"/>
    <mergeCell ref="TJY2:TJZ2"/>
    <mergeCell ref="TKA2:TKB2"/>
    <mergeCell ref="TKC2:TKD2"/>
    <mergeCell ref="TKE2:TKF2"/>
    <mergeCell ref="TKG2:TKH2"/>
    <mergeCell ref="TJK2:TJL2"/>
    <mergeCell ref="TJM2:TJN2"/>
    <mergeCell ref="TJO2:TJP2"/>
    <mergeCell ref="TJQ2:TJR2"/>
    <mergeCell ref="TJS2:TJT2"/>
    <mergeCell ref="TJU2:TJV2"/>
    <mergeCell ref="TIY2:TIZ2"/>
    <mergeCell ref="TJA2:TJB2"/>
    <mergeCell ref="TJC2:TJD2"/>
    <mergeCell ref="TJE2:TJF2"/>
    <mergeCell ref="TJG2:TJH2"/>
    <mergeCell ref="TJI2:TJJ2"/>
    <mergeCell ref="TIM2:TIN2"/>
    <mergeCell ref="TIO2:TIP2"/>
    <mergeCell ref="TIQ2:TIR2"/>
    <mergeCell ref="TIS2:TIT2"/>
    <mergeCell ref="TIU2:TIV2"/>
    <mergeCell ref="TIW2:TIX2"/>
    <mergeCell ref="TIA2:TIB2"/>
    <mergeCell ref="TIC2:TID2"/>
    <mergeCell ref="TIE2:TIF2"/>
    <mergeCell ref="TIG2:TIH2"/>
    <mergeCell ref="TII2:TIJ2"/>
    <mergeCell ref="TIK2:TIL2"/>
    <mergeCell ref="THO2:THP2"/>
    <mergeCell ref="THQ2:THR2"/>
    <mergeCell ref="THS2:THT2"/>
    <mergeCell ref="THU2:THV2"/>
    <mergeCell ref="THW2:THX2"/>
    <mergeCell ref="THY2:THZ2"/>
    <mergeCell ref="THC2:THD2"/>
    <mergeCell ref="THE2:THF2"/>
    <mergeCell ref="THG2:THH2"/>
    <mergeCell ref="THI2:THJ2"/>
    <mergeCell ref="THK2:THL2"/>
    <mergeCell ref="THM2:THN2"/>
    <mergeCell ref="TGQ2:TGR2"/>
    <mergeCell ref="TGS2:TGT2"/>
    <mergeCell ref="TGU2:TGV2"/>
    <mergeCell ref="TGW2:TGX2"/>
    <mergeCell ref="TGY2:TGZ2"/>
    <mergeCell ref="THA2:THB2"/>
    <mergeCell ref="TGE2:TGF2"/>
    <mergeCell ref="TGG2:TGH2"/>
    <mergeCell ref="TGI2:TGJ2"/>
    <mergeCell ref="TGK2:TGL2"/>
    <mergeCell ref="TGM2:TGN2"/>
    <mergeCell ref="TGO2:TGP2"/>
    <mergeCell ref="TFS2:TFT2"/>
    <mergeCell ref="TFU2:TFV2"/>
    <mergeCell ref="TFW2:TFX2"/>
    <mergeCell ref="TFY2:TFZ2"/>
    <mergeCell ref="TGA2:TGB2"/>
    <mergeCell ref="TGC2:TGD2"/>
    <mergeCell ref="TFG2:TFH2"/>
    <mergeCell ref="TFI2:TFJ2"/>
    <mergeCell ref="TFK2:TFL2"/>
    <mergeCell ref="TFM2:TFN2"/>
    <mergeCell ref="TFO2:TFP2"/>
    <mergeCell ref="TFQ2:TFR2"/>
    <mergeCell ref="TEU2:TEV2"/>
    <mergeCell ref="TEW2:TEX2"/>
    <mergeCell ref="TEY2:TEZ2"/>
    <mergeCell ref="TFA2:TFB2"/>
    <mergeCell ref="TFC2:TFD2"/>
    <mergeCell ref="TFE2:TFF2"/>
    <mergeCell ref="TEI2:TEJ2"/>
    <mergeCell ref="TEK2:TEL2"/>
    <mergeCell ref="TEM2:TEN2"/>
    <mergeCell ref="TEO2:TEP2"/>
    <mergeCell ref="TEQ2:TER2"/>
    <mergeCell ref="TES2:TET2"/>
    <mergeCell ref="TDW2:TDX2"/>
    <mergeCell ref="TDY2:TDZ2"/>
    <mergeCell ref="TEA2:TEB2"/>
    <mergeCell ref="TEC2:TED2"/>
    <mergeCell ref="TEE2:TEF2"/>
    <mergeCell ref="TEG2:TEH2"/>
    <mergeCell ref="TDK2:TDL2"/>
    <mergeCell ref="TDM2:TDN2"/>
    <mergeCell ref="TDO2:TDP2"/>
    <mergeCell ref="TDQ2:TDR2"/>
    <mergeCell ref="TDS2:TDT2"/>
    <mergeCell ref="TDU2:TDV2"/>
    <mergeCell ref="TCY2:TCZ2"/>
    <mergeCell ref="TDA2:TDB2"/>
    <mergeCell ref="TDC2:TDD2"/>
    <mergeCell ref="TDE2:TDF2"/>
    <mergeCell ref="TDG2:TDH2"/>
    <mergeCell ref="TDI2:TDJ2"/>
    <mergeCell ref="TCM2:TCN2"/>
    <mergeCell ref="TCO2:TCP2"/>
    <mergeCell ref="TCQ2:TCR2"/>
    <mergeCell ref="TCS2:TCT2"/>
    <mergeCell ref="TCU2:TCV2"/>
    <mergeCell ref="TCW2:TCX2"/>
    <mergeCell ref="TCA2:TCB2"/>
    <mergeCell ref="TCC2:TCD2"/>
    <mergeCell ref="TCE2:TCF2"/>
    <mergeCell ref="TCG2:TCH2"/>
    <mergeCell ref="TCI2:TCJ2"/>
    <mergeCell ref="TCK2:TCL2"/>
    <mergeCell ref="TBO2:TBP2"/>
    <mergeCell ref="TBQ2:TBR2"/>
    <mergeCell ref="TBS2:TBT2"/>
    <mergeCell ref="TBU2:TBV2"/>
    <mergeCell ref="TBW2:TBX2"/>
    <mergeCell ref="TBY2:TBZ2"/>
    <mergeCell ref="TBC2:TBD2"/>
    <mergeCell ref="TBE2:TBF2"/>
    <mergeCell ref="TBG2:TBH2"/>
    <mergeCell ref="TBI2:TBJ2"/>
    <mergeCell ref="TBK2:TBL2"/>
    <mergeCell ref="TBM2:TBN2"/>
    <mergeCell ref="TAQ2:TAR2"/>
    <mergeCell ref="TAS2:TAT2"/>
    <mergeCell ref="TAU2:TAV2"/>
    <mergeCell ref="TAW2:TAX2"/>
    <mergeCell ref="TAY2:TAZ2"/>
    <mergeCell ref="TBA2:TBB2"/>
    <mergeCell ref="TAE2:TAF2"/>
    <mergeCell ref="TAG2:TAH2"/>
    <mergeCell ref="TAI2:TAJ2"/>
    <mergeCell ref="TAK2:TAL2"/>
    <mergeCell ref="TAM2:TAN2"/>
    <mergeCell ref="TAO2:TAP2"/>
    <mergeCell ref="SZS2:SZT2"/>
    <mergeCell ref="SZU2:SZV2"/>
    <mergeCell ref="SZW2:SZX2"/>
    <mergeCell ref="SZY2:SZZ2"/>
    <mergeCell ref="TAA2:TAB2"/>
    <mergeCell ref="TAC2:TAD2"/>
    <mergeCell ref="SZG2:SZH2"/>
    <mergeCell ref="SZI2:SZJ2"/>
    <mergeCell ref="SZK2:SZL2"/>
    <mergeCell ref="SZM2:SZN2"/>
    <mergeCell ref="SZO2:SZP2"/>
    <mergeCell ref="SZQ2:SZR2"/>
    <mergeCell ref="SYU2:SYV2"/>
    <mergeCell ref="SYW2:SYX2"/>
    <mergeCell ref="SYY2:SYZ2"/>
    <mergeCell ref="SZA2:SZB2"/>
    <mergeCell ref="SZC2:SZD2"/>
    <mergeCell ref="SZE2:SZF2"/>
    <mergeCell ref="SYI2:SYJ2"/>
    <mergeCell ref="SYK2:SYL2"/>
    <mergeCell ref="SYM2:SYN2"/>
    <mergeCell ref="SYO2:SYP2"/>
    <mergeCell ref="SYQ2:SYR2"/>
    <mergeCell ref="SYS2:SYT2"/>
    <mergeCell ref="SXW2:SXX2"/>
    <mergeCell ref="SXY2:SXZ2"/>
    <mergeCell ref="SYA2:SYB2"/>
    <mergeCell ref="SYC2:SYD2"/>
    <mergeCell ref="SYE2:SYF2"/>
    <mergeCell ref="SYG2:SYH2"/>
    <mergeCell ref="SXK2:SXL2"/>
    <mergeCell ref="SXM2:SXN2"/>
    <mergeCell ref="SXO2:SXP2"/>
    <mergeCell ref="SXQ2:SXR2"/>
    <mergeCell ref="SXS2:SXT2"/>
    <mergeCell ref="SXU2:SXV2"/>
    <mergeCell ref="SWY2:SWZ2"/>
    <mergeCell ref="SXA2:SXB2"/>
    <mergeCell ref="SXC2:SXD2"/>
    <mergeCell ref="SXE2:SXF2"/>
    <mergeCell ref="SXG2:SXH2"/>
    <mergeCell ref="SXI2:SXJ2"/>
    <mergeCell ref="SWM2:SWN2"/>
    <mergeCell ref="SWO2:SWP2"/>
    <mergeCell ref="SWQ2:SWR2"/>
    <mergeCell ref="SWS2:SWT2"/>
    <mergeCell ref="SWU2:SWV2"/>
    <mergeCell ref="SWW2:SWX2"/>
    <mergeCell ref="SWA2:SWB2"/>
    <mergeCell ref="SWC2:SWD2"/>
    <mergeCell ref="SWE2:SWF2"/>
    <mergeCell ref="SWG2:SWH2"/>
    <mergeCell ref="SWI2:SWJ2"/>
    <mergeCell ref="SWK2:SWL2"/>
    <mergeCell ref="SVO2:SVP2"/>
    <mergeCell ref="SVQ2:SVR2"/>
    <mergeCell ref="SVS2:SVT2"/>
    <mergeCell ref="SVU2:SVV2"/>
    <mergeCell ref="SVW2:SVX2"/>
    <mergeCell ref="SVY2:SVZ2"/>
    <mergeCell ref="SVC2:SVD2"/>
    <mergeCell ref="SVE2:SVF2"/>
    <mergeCell ref="SVG2:SVH2"/>
    <mergeCell ref="SVI2:SVJ2"/>
    <mergeCell ref="SVK2:SVL2"/>
    <mergeCell ref="SVM2:SVN2"/>
    <mergeCell ref="SUQ2:SUR2"/>
    <mergeCell ref="SUS2:SUT2"/>
    <mergeCell ref="SUU2:SUV2"/>
    <mergeCell ref="SUW2:SUX2"/>
    <mergeCell ref="SUY2:SUZ2"/>
    <mergeCell ref="SVA2:SVB2"/>
    <mergeCell ref="SUE2:SUF2"/>
    <mergeCell ref="SUG2:SUH2"/>
    <mergeCell ref="SUI2:SUJ2"/>
    <mergeCell ref="SUK2:SUL2"/>
    <mergeCell ref="SUM2:SUN2"/>
    <mergeCell ref="SUO2:SUP2"/>
    <mergeCell ref="STS2:STT2"/>
    <mergeCell ref="STU2:STV2"/>
    <mergeCell ref="STW2:STX2"/>
    <mergeCell ref="STY2:STZ2"/>
    <mergeCell ref="SUA2:SUB2"/>
    <mergeCell ref="SUC2:SUD2"/>
    <mergeCell ref="STG2:STH2"/>
    <mergeCell ref="STI2:STJ2"/>
    <mergeCell ref="STK2:STL2"/>
    <mergeCell ref="STM2:STN2"/>
    <mergeCell ref="STO2:STP2"/>
    <mergeCell ref="STQ2:STR2"/>
    <mergeCell ref="SSU2:SSV2"/>
    <mergeCell ref="SSW2:SSX2"/>
    <mergeCell ref="SSY2:SSZ2"/>
    <mergeCell ref="STA2:STB2"/>
    <mergeCell ref="STC2:STD2"/>
    <mergeCell ref="STE2:STF2"/>
    <mergeCell ref="SSI2:SSJ2"/>
    <mergeCell ref="SSK2:SSL2"/>
    <mergeCell ref="SSM2:SSN2"/>
    <mergeCell ref="SSO2:SSP2"/>
    <mergeCell ref="SSQ2:SSR2"/>
    <mergeCell ref="SSS2:SST2"/>
    <mergeCell ref="SRW2:SRX2"/>
    <mergeCell ref="SRY2:SRZ2"/>
    <mergeCell ref="SSA2:SSB2"/>
    <mergeCell ref="SSC2:SSD2"/>
    <mergeCell ref="SSE2:SSF2"/>
    <mergeCell ref="SSG2:SSH2"/>
    <mergeCell ref="SRK2:SRL2"/>
    <mergeCell ref="SRM2:SRN2"/>
    <mergeCell ref="SRO2:SRP2"/>
    <mergeCell ref="SRQ2:SRR2"/>
    <mergeCell ref="SRS2:SRT2"/>
    <mergeCell ref="SRU2:SRV2"/>
    <mergeCell ref="SQY2:SQZ2"/>
    <mergeCell ref="SRA2:SRB2"/>
    <mergeCell ref="SRC2:SRD2"/>
    <mergeCell ref="SRE2:SRF2"/>
    <mergeCell ref="SRG2:SRH2"/>
    <mergeCell ref="SRI2:SRJ2"/>
    <mergeCell ref="SQM2:SQN2"/>
    <mergeCell ref="SQO2:SQP2"/>
    <mergeCell ref="SQQ2:SQR2"/>
    <mergeCell ref="SQS2:SQT2"/>
    <mergeCell ref="SQU2:SQV2"/>
    <mergeCell ref="SQW2:SQX2"/>
    <mergeCell ref="SQA2:SQB2"/>
    <mergeCell ref="SQC2:SQD2"/>
    <mergeCell ref="SQE2:SQF2"/>
    <mergeCell ref="SQG2:SQH2"/>
    <mergeCell ref="SQI2:SQJ2"/>
    <mergeCell ref="SQK2:SQL2"/>
    <mergeCell ref="SPO2:SPP2"/>
    <mergeCell ref="SPQ2:SPR2"/>
    <mergeCell ref="SPS2:SPT2"/>
    <mergeCell ref="SPU2:SPV2"/>
    <mergeCell ref="SPW2:SPX2"/>
    <mergeCell ref="SPY2:SPZ2"/>
    <mergeCell ref="SPC2:SPD2"/>
    <mergeCell ref="SPE2:SPF2"/>
    <mergeCell ref="SPG2:SPH2"/>
    <mergeCell ref="SPI2:SPJ2"/>
    <mergeCell ref="SPK2:SPL2"/>
    <mergeCell ref="SPM2:SPN2"/>
    <mergeCell ref="SOQ2:SOR2"/>
    <mergeCell ref="SOS2:SOT2"/>
    <mergeCell ref="SOU2:SOV2"/>
    <mergeCell ref="SOW2:SOX2"/>
    <mergeCell ref="SOY2:SOZ2"/>
    <mergeCell ref="SPA2:SPB2"/>
    <mergeCell ref="SOE2:SOF2"/>
    <mergeCell ref="SOG2:SOH2"/>
    <mergeCell ref="SOI2:SOJ2"/>
    <mergeCell ref="SOK2:SOL2"/>
    <mergeCell ref="SOM2:SON2"/>
    <mergeCell ref="SOO2:SOP2"/>
    <mergeCell ref="SNS2:SNT2"/>
    <mergeCell ref="SNU2:SNV2"/>
    <mergeCell ref="SNW2:SNX2"/>
    <mergeCell ref="SNY2:SNZ2"/>
    <mergeCell ref="SOA2:SOB2"/>
    <mergeCell ref="SOC2:SOD2"/>
    <mergeCell ref="SNG2:SNH2"/>
    <mergeCell ref="SNI2:SNJ2"/>
    <mergeCell ref="SNK2:SNL2"/>
    <mergeCell ref="SNM2:SNN2"/>
    <mergeCell ref="SNO2:SNP2"/>
    <mergeCell ref="SNQ2:SNR2"/>
    <mergeCell ref="SMU2:SMV2"/>
    <mergeCell ref="SMW2:SMX2"/>
    <mergeCell ref="SMY2:SMZ2"/>
    <mergeCell ref="SNA2:SNB2"/>
    <mergeCell ref="SNC2:SND2"/>
    <mergeCell ref="SNE2:SNF2"/>
    <mergeCell ref="SMI2:SMJ2"/>
    <mergeCell ref="SMK2:SML2"/>
    <mergeCell ref="SMM2:SMN2"/>
    <mergeCell ref="SMO2:SMP2"/>
    <mergeCell ref="SMQ2:SMR2"/>
    <mergeCell ref="SMS2:SMT2"/>
    <mergeCell ref="SLW2:SLX2"/>
    <mergeCell ref="SLY2:SLZ2"/>
    <mergeCell ref="SMA2:SMB2"/>
    <mergeCell ref="SMC2:SMD2"/>
    <mergeCell ref="SME2:SMF2"/>
    <mergeCell ref="SMG2:SMH2"/>
    <mergeCell ref="SLK2:SLL2"/>
    <mergeCell ref="SLM2:SLN2"/>
    <mergeCell ref="SLO2:SLP2"/>
    <mergeCell ref="SLQ2:SLR2"/>
    <mergeCell ref="SLS2:SLT2"/>
    <mergeCell ref="SLU2:SLV2"/>
    <mergeCell ref="SKY2:SKZ2"/>
    <mergeCell ref="SLA2:SLB2"/>
    <mergeCell ref="SLC2:SLD2"/>
    <mergeCell ref="SLE2:SLF2"/>
    <mergeCell ref="SLG2:SLH2"/>
    <mergeCell ref="SLI2:SLJ2"/>
    <mergeCell ref="SKM2:SKN2"/>
    <mergeCell ref="SKO2:SKP2"/>
    <mergeCell ref="SKQ2:SKR2"/>
    <mergeCell ref="SKS2:SKT2"/>
    <mergeCell ref="SKU2:SKV2"/>
    <mergeCell ref="SKW2:SKX2"/>
    <mergeCell ref="SKA2:SKB2"/>
    <mergeCell ref="SKC2:SKD2"/>
    <mergeCell ref="SKE2:SKF2"/>
    <mergeCell ref="SKG2:SKH2"/>
    <mergeCell ref="SKI2:SKJ2"/>
    <mergeCell ref="SKK2:SKL2"/>
    <mergeCell ref="SJO2:SJP2"/>
    <mergeCell ref="SJQ2:SJR2"/>
    <mergeCell ref="SJS2:SJT2"/>
    <mergeCell ref="SJU2:SJV2"/>
    <mergeCell ref="SJW2:SJX2"/>
    <mergeCell ref="SJY2:SJZ2"/>
    <mergeCell ref="SJC2:SJD2"/>
    <mergeCell ref="SJE2:SJF2"/>
    <mergeCell ref="SJG2:SJH2"/>
    <mergeCell ref="SJI2:SJJ2"/>
    <mergeCell ref="SJK2:SJL2"/>
    <mergeCell ref="SJM2:SJN2"/>
    <mergeCell ref="SIQ2:SIR2"/>
    <mergeCell ref="SIS2:SIT2"/>
    <mergeCell ref="SIU2:SIV2"/>
    <mergeCell ref="SIW2:SIX2"/>
    <mergeCell ref="SIY2:SIZ2"/>
    <mergeCell ref="SJA2:SJB2"/>
    <mergeCell ref="SIE2:SIF2"/>
    <mergeCell ref="SIG2:SIH2"/>
    <mergeCell ref="SII2:SIJ2"/>
    <mergeCell ref="SIK2:SIL2"/>
    <mergeCell ref="SIM2:SIN2"/>
    <mergeCell ref="SIO2:SIP2"/>
    <mergeCell ref="SHS2:SHT2"/>
    <mergeCell ref="SHU2:SHV2"/>
    <mergeCell ref="SHW2:SHX2"/>
    <mergeCell ref="SHY2:SHZ2"/>
    <mergeCell ref="SIA2:SIB2"/>
    <mergeCell ref="SIC2:SID2"/>
    <mergeCell ref="SHG2:SHH2"/>
    <mergeCell ref="SHI2:SHJ2"/>
    <mergeCell ref="SHK2:SHL2"/>
    <mergeCell ref="SHM2:SHN2"/>
    <mergeCell ref="SHO2:SHP2"/>
    <mergeCell ref="SHQ2:SHR2"/>
    <mergeCell ref="SGU2:SGV2"/>
    <mergeCell ref="SGW2:SGX2"/>
    <mergeCell ref="SGY2:SGZ2"/>
    <mergeCell ref="SHA2:SHB2"/>
    <mergeCell ref="SHC2:SHD2"/>
    <mergeCell ref="SHE2:SHF2"/>
    <mergeCell ref="SGI2:SGJ2"/>
    <mergeCell ref="SGK2:SGL2"/>
    <mergeCell ref="SGM2:SGN2"/>
    <mergeCell ref="SGO2:SGP2"/>
    <mergeCell ref="SGQ2:SGR2"/>
    <mergeCell ref="SGS2:SGT2"/>
    <mergeCell ref="SFW2:SFX2"/>
    <mergeCell ref="SFY2:SFZ2"/>
    <mergeCell ref="SGA2:SGB2"/>
    <mergeCell ref="SGC2:SGD2"/>
    <mergeCell ref="SGE2:SGF2"/>
    <mergeCell ref="SGG2:SGH2"/>
    <mergeCell ref="SFK2:SFL2"/>
    <mergeCell ref="SFM2:SFN2"/>
    <mergeCell ref="SFO2:SFP2"/>
    <mergeCell ref="SFQ2:SFR2"/>
    <mergeCell ref="SFS2:SFT2"/>
    <mergeCell ref="SFU2:SFV2"/>
    <mergeCell ref="SEY2:SEZ2"/>
    <mergeCell ref="SFA2:SFB2"/>
    <mergeCell ref="SFC2:SFD2"/>
    <mergeCell ref="SFE2:SFF2"/>
    <mergeCell ref="SFG2:SFH2"/>
    <mergeCell ref="SFI2:SFJ2"/>
    <mergeCell ref="SEM2:SEN2"/>
    <mergeCell ref="SEO2:SEP2"/>
    <mergeCell ref="SEQ2:SER2"/>
    <mergeCell ref="SES2:SET2"/>
    <mergeCell ref="SEU2:SEV2"/>
    <mergeCell ref="SEW2:SEX2"/>
    <mergeCell ref="SEA2:SEB2"/>
    <mergeCell ref="SEC2:SED2"/>
    <mergeCell ref="SEE2:SEF2"/>
    <mergeCell ref="SEG2:SEH2"/>
    <mergeCell ref="SEI2:SEJ2"/>
    <mergeCell ref="SEK2:SEL2"/>
    <mergeCell ref="SDO2:SDP2"/>
    <mergeCell ref="SDQ2:SDR2"/>
    <mergeCell ref="SDS2:SDT2"/>
    <mergeCell ref="SDU2:SDV2"/>
    <mergeCell ref="SDW2:SDX2"/>
    <mergeCell ref="SDY2:SDZ2"/>
    <mergeCell ref="SDC2:SDD2"/>
    <mergeCell ref="SDE2:SDF2"/>
    <mergeCell ref="SDG2:SDH2"/>
    <mergeCell ref="SDI2:SDJ2"/>
    <mergeCell ref="SDK2:SDL2"/>
    <mergeCell ref="SDM2:SDN2"/>
    <mergeCell ref="SCQ2:SCR2"/>
    <mergeCell ref="SCS2:SCT2"/>
    <mergeCell ref="SCU2:SCV2"/>
    <mergeCell ref="SCW2:SCX2"/>
    <mergeCell ref="SCY2:SCZ2"/>
    <mergeCell ref="SDA2:SDB2"/>
    <mergeCell ref="SCE2:SCF2"/>
    <mergeCell ref="SCG2:SCH2"/>
    <mergeCell ref="SCI2:SCJ2"/>
    <mergeCell ref="SCK2:SCL2"/>
    <mergeCell ref="SCM2:SCN2"/>
    <mergeCell ref="SCO2:SCP2"/>
    <mergeCell ref="SBS2:SBT2"/>
    <mergeCell ref="SBU2:SBV2"/>
    <mergeCell ref="SBW2:SBX2"/>
    <mergeCell ref="SBY2:SBZ2"/>
    <mergeCell ref="SCA2:SCB2"/>
    <mergeCell ref="SCC2:SCD2"/>
    <mergeCell ref="SBG2:SBH2"/>
    <mergeCell ref="SBI2:SBJ2"/>
    <mergeCell ref="SBK2:SBL2"/>
    <mergeCell ref="SBM2:SBN2"/>
    <mergeCell ref="SBO2:SBP2"/>
    <mergeCell ref="SBQ2:SBR2"/>
    <mergeCell ref="SAU2:SAV2"/>
    <mergeCell ref="SAW2:SAX2"/>
    <mergeCell ref="SAY2:SAZ2"/>
    <mergeCell ref="SBA2:SBB2"/>
    <mergeCell ref="SBC2:SBD2"/>
    <mergeCell ref="SBE2:SBF2"/>
    <mergeCell ref="SAI2:SAJ2"/>
    <mergeCell ref="SAK2:SAL2"/>
    <mergeCell ref="SAM2:SAN2"/>
    <mergeCell ref="SAO2:SAP2"/>
    <mergeCell ref="SAQ2:SAR2"/>
    <mergeCell ref="SAS2:SAT2"/>
    <mergeCell ref="RZW2:RZX2"/>
    <mergeCell ref="RZY2:RZZ2"/>
    <mergeCell ref="SAA2:SAB2"/>
    <mergeCell ref="SAC2:SAD2"/>
    <mergeCell ref="SAE2:SAF2"/>
    <mergeCell ref="SAG2:SAH2"/>
    <mergeCell ref="RZK2:RZL2"/>
    <mergeCell ref="RZM2:RZN2"/>
    <mergeCell ref="RZO2:RZP2"/>
    <mergeCell ref="RZQ2:RZR2"/>
    <mergeCell ref="RZS2:RZT2"/>
    <mergeCell ref="RZU2:RZV2"/>
    <mergeCell ref="RYY2:RYZ2"/>
    <mergeCell ref="RZA2:RZB2"/>
    <mergeCell ref="RZC2:RZD2"/>
    <mergeCell ref="RZE2:RZF2"/>
    <mergeCell ref="RZG2:RZH2"/>
    <mergeCell ref="RZI2:RZJ2"/>
    <mergeCell ref="RYM2:RYN2"/>
    <mergeCell ref="RYO2:RYP2"/>
    <mergeCell ref="RYQ2:RYR2"/>
    <mergeCell ref="RYS2:RYT2"/>
    <mergeCell ref="RYU2:RYV2"/>
    <mergeCell ref="RYW2:RYX2"/>
    <mergeCell ref="RYA2:RYB2"/>
    <mergeCell ref="RYC2:RYD2"/>
    <mergeCell ref="RYE2:RYF2"/>
    <mergeCell ref="RYG2:RYH2"/>
    <mergeCell ref="RYI2:RYJ2"/>
    <mergeCell ref="RYK2:RYL2"/>
    <mergeCell ref="RXO2:RXP2"/>
    <mergeCell ref="RXQ2:RXR2"/>
    <mergeCell ref="RXS2:RXT2"/>
    <mergeCell ref="RXU2:RXV2"/>
    <mergeCell ref="RXW2:RXX2"/>
    <mergeCell ref="RXY2:RXZ2"/>
    <mergeCell ref="RXC2:RXD2"/>
    <mergeCell ref="RXE2:RXF2"/>
    <mergeCell ref="RXG2:RXH2"/>
    <mergeCell ref="RXI2:RXJ2"/>
    <mergeCell ref="RXK2:RXL2"/>
    <mergeCell ref="RXM2:RXN2"/>
    <mergeCell ref="RWQ2:RWR2"/>
    <mergeCell ref="RWS2:RWT2"/>
    <mergeCell ref="RWU2:RWV2"/>
    <mergeCell ref="RWW2:RWX2"/>
    <mergeCell ref="RWY2:RWZ2"/>
    <mergeCell ref="RXA2:RXB2"/>
    <mergeCell ref="RWE2:RWF2"/>
    <mergeCell ref="RWG2:RWH2"/>
    <mergeCell ref="RWI2:RWJ2"/>
    <mergeCell ref="RWK2:RWL2"/>
    <mergeCell ref="RWM2:RWN2"/>
    <mergeCell ref="RWO2:RWP2"/>
    <mergeCell ref="RVS2:RVT2"/>
    <mergeCell ref="RVU2:RVV2"/>
    <mergeCell ref="RVW2:RVX2"/>
    <mergeCell ref="RVY2:RVZ2"/>
    <mergeCell ref="RWA2:RWB2"/>
    <mergeCell ref="RWC2:RWD2"/>
    <mergeCell ref="RVG2:RVH2"/>
    <mergeCell ref="RVI2:RVJ2"/>
    <mergeCell ref="RVK2:RVL2"/>
    <mergeCell ref="RVM2:RVN2"/>
    <mergeCell ref="RVO2:RVP2"/>
    <mergeCell ref="RVQ2:RVR2"/>
    <mergeCell ref="RUU2:RUV2"/>
    <mergeCell ref="RUW2:RUX2"/>
    <mergeCell ref="RUY2:RUZ2"/>
    <mergeCell ref="RVA2:RVB2"/>
    <mergeCell ref="RVC2:RVD2"/>
    <mergeCell ref="RVE2:RVF2"/>
    <mergeCell ref="RUI2:RUJ2"/>
    <mergeCell ref="RUK2:RUL2"/>
    <mergeCell ref="RUM2:RUN2"/>
    <mergeCell ref="RUO2:RUP2"/>
    <mergeCell ref="RUQ2:RUR2"/>
    <mergeCell ref="RUS2:RUT2"/>
    <mergeCell ref="RTW2:RTX2"/>
    <mergeCell ref="RTY2:RTZ2"/>
    <mergeCell ref="RUA2:RUB2"/>
    <mergeCell ref="RUC2:RUD2"/>
    <mergeCell ref="RUE2:RUF2"/>
    <mergeCell ref="RUG2:RUH2"/>
    <mergeCell ref="RTK2:RTL2"/>
    <mergeCell ref="RTM2:RTN2"/>
    <mergeCell ref="RTO2:RTP2"/>
    <mergeCell ref="RTQ2:RTR2"/>
    <mergeCell ref="RTS2:RTT2"/>
    <mergeCell ref="RTU2:RTV2"/>
    <mergeCell ref="RSY2:RSZ2"/>
    <mergeCell ref="RTA2:RTB2"/>
    <mergeCell ref="RTC2:RTD2"/>
    <mergeCell ref="RTE2:RTF2"/>
    <mergeCell ref="RTG2:RTH2"/>
    <mergeCell ref="RTI2:RTJ2"/>
    <mergeCell ref="RSM2:RSN2"/>
    <mergeCell ref="RSO2:RSP2"/>
    <mergeCell ref="RSQ2:RSR2"/>
    <mergeCell ref="RSS2:RST2"/>
    <mergeCell ref="RSU2:RSV2"/>
    <mergeCell ref="RSW2:RSX2"/>
    <mergeCell ref="RSA2:RSB2"/>
    <mergeCell ref="RSC2:RSD2"/>
    <mergeCell ref="RSE2:RSF2"/>
    <mergeCell ref="RSG2:RSH2"/>
    <mergeCell ref="RSI2:RSJ2"/>
    <mergeCell ref="RSK2:RSL2"/>
    <mergeCell ref="RRO2:RRP2"/>
    <mergeCell ref="RRQ2:RRR2"/>
    <mergeCell ref="RRS2:RRT2"/>
    <mergeCell ref="RRU2:RRV2"/>
    <mergeCell ref="RRW2:RRX2"/>
    <mergeCell ref="RRY2:RRZ2"/>
    <mergeCell ref="RRC2:RRD2"/>
    <mergeCell ref="RRE2:RRF2"/>
    <mergeCell ref="RRG2:RRH2"/>
    <mergeCell ref="RRI2:RRJ2"/>
    <mergeCell ref="RRK2:RRL2"/>
    <mergeCell ref="RRM2:RRN2"/>
    <mergeCell ref="RQQ2:RQR2"/>
    <mergeCell ref="RQS2:RQT2"/>
    <mergeCell ref="RQU2:RQV2"/>
    <mergeCell ref="RQW2:RQX2"/>
    <mergeCell ref="RQY2:RQZ2"/>
    <mergeCell ref="RRA2:RRB2"/>
    <mergeCell ref="RQE2:RQF2"/>
    <mergeCell ref="RQG2:RQH2"/>
    <mergeCell ref="RQI2:RQJ2"/>
    <mergeCell ref="RQK2:RQL2"/>
    <mergeCell ref="RQM2:RQN2"/>
    <mergeCell ref="RQO2:RQP2"/>
    <mergeCell ref="RPS2:RPT2"/>
    <mergeCell ref="RPU2:RPV2"/>
    <mergeCell ref="RPW2:RPX2"/>
    <mergeCell ref="RPY2:RPZ2"/>
    <mergeCell ref="RQA2:RQB2"/>
    <mergeCell ref="RQC2:RQD2"/>
    <mergeCell ref="RPG2:RPH2"/>
    <mergeCell ref="RPI2:RPJ2"/>
    <mergeCell ref="RPK2:RPL2"/>
    <mergeCell ref="RPM2:RPN2"/>
    <mergeCell ref="RPO2:RPP2"/>
    <mergeCell ref="RPQ2:RPR2"/>
    <mergeCell ref="ROU2:ROV2"/>
    <mergeCell ref="ROW2:ROX2"/>
    <mergeCell ref="ROY2:ROZ2"/>
    <mergeCell ref="RPA2:RPB2"/>
    <mergeCell ref="RPC2:RPD2"/>
    <mergeCell ref="RPE2:RPF2"/>
    <mergeCell ref="ROI2:ROJ2"/>
    <mergeCell ref="ROK2:ROL2"/>
    <mergeCell ref="ROM2:RON2"/>
    <mergeCell ref="ROO2:ROP2"/>
    <mergeCell ref="ROQ2:ROR2"/>
    <mergeCell ref="ROS2:ROT2"/>
    <mergeCell ref="RNW2:RNX2"/>
    <mergeCell ref="RNY2:RNZ2"/>
    <mergeCell ref="ROA2:ROB2"/>
    <mergeCell ref="ROC2:ROD2"/>
    <mergeCell ref="ROE2:ROF2"/>
    <mergeCell ref="ROG2:ROH2"/>
    <mergeCell ref="RNK2:RNL2"/>
    <mergeCell ref="RNM2:RNN2"/>
    <mergeCell ref="RNO2:RNP2"/>
    <mergeCell ref="RNQ2:RNR2"/>
    <mergeCell ref="RNS2:RNT2"/>
    <mergeCell ref="RNU2:RNV2"/>
    <mergeCell ref="RMY2:RMZ2"/>
    <mergeCell ref="RNA2:RNB2"/>
    <mergeCell ref="RNC2:RND2"/>
    <mergeCell ref="RNE2:RNF2"/>
    <mergeCell ref="RNG2:RNH2"/>
    <mergeCell ref="RNI2:RNJ2"/>
    <mergeCell ref="RMM2:RMN2"/>
    <mergeCell ref="RMO2:RMP2"/>
    <mergeCell ref="RMQ2:RMR2"/>
    <mergeCell ref="RMS2:RMT2"/>
    <mergeCell ref="RMU2:RMV2"/>
    <mergeCell ref="RMW2:RMX2"/>
    <mergeCell ref="RMA2:RMB2"/>
    <mergeCell ref="RMC2:RMD2"/>
    <mergeCell ref="RME2:RMF2"/>
    <mergeCell ref="RMG2:RMH2"/>
    <mergeCell ref="RMI2:RMJ2"/>
    <mergeCell ref="RMK2:RML2"/>
    <mergeCell ref="RLO2:RLP2"/>
    <mergeCell ref="RLQ2:RLR2"/>
    <mergeCell ref="RLS2:RLT2"/>
    <mergeCell ref="RLU2:RLV2"/>
    <mergeCell ref="RLW2:RLX2"/>
    <mergeCell ref="RLY2:RLZ2"/>
    <mergeCell ref="RLC2:RLD2"/>
    <mergeCell ref="RLE2:RLF2"/>
    <mergeCell ref="RLG2:RLH2"/>
    <mergeCell ref="RLI2:RLJ2"/>
    <mergeCell ref="RLK2:RLL2"/>
    <mergeCell ref="RLM2:RLN2"/>
    <mergeCell ref="RKQ2:RKR2"/>
    <mergeCell ref="RKS2:RKT2"/>
    <mergeCell ref="RKU2:RKV2"/>
    <mergeCell ref="RKW2:RKX2"/>
    <mergeCell ref="RKY2:RKZ2"/>
    <mergeCell ref="RLA2:RLB2"/>
    <mergeCell ref="RKE2:RKF2"/>
    <mergeCell ref="RKG2:RKH2"/>
    <mergeCell ref="RKI2:RKJ2"/>
    <mergeCell ref="RKK2:RKL2"/>
    <mergeCell ref="RKM2:RKN2"/>
    <mergeCell ref="RKO2:RKP2"/>
    <mergeCell ref="RJS2:RJT2"/>
    <mergeCell ref="RJU2:RJV2"/>
    <mergeCell ref="RJW2:RJX2"/>
    <mergeCell ref="RJY2:RJZ2"/>
    <mergeCell ref="RKA2:RKB2"/>
    <mergeCell ref="RKC2:RKD2"/>
    <mergeCell ref="RJG2:RJH2"/>
    <mergeCell ref="RJI2:RJJ2"/>
    <mergeCell ref="RJK2:RJL2"/>
    <mergeCell ref="RJM2:RJN2"/>
    <mergeCell ref="RJO2:RJP2"/>
    <mergeCell ref="RJQ2:RJR2"/>
    <mergeCell ref="RIU2:RIV2"/>
    <mergeCell ref="RIW2:RIX2"/>
    <mergeCell ref="RIY2:RIZ2"/>
    <mergeCell ref="RJA2:RJB2"/>
    <mergeCell ref="RJC2:RJD2"/>
    <mergeCell ref="RJE2:RJF2"/>
    <mergeCell ref="RII2:RIJ2"/>
    <mergeCell ref="RIK2:RIL2"/>
    <mergeCell ref="RIM2:RIN2"/>
    <mergeCell ref="RIO2:RIP2"/>
    <mergeCell ref="RIQ2:RIR2"/>
    <mergeCell ref="RIS2:RIT2"/>
    <mergeCell ref="RHW2:RHX2"/>
    <mergeCell ref="RHY2:RHZ2"/>
    <mergeCell ref="RIA2:RIB2"/>
    <mergeCell ref="RIC2:RID2"/>
    <mergeCell ref="RIE2:RIF2"/>
    <mergeCell ref="RIG2:RIH2"/>
    <mergeCell ref="RHK2:RHL2"/>
    <mergeCell ref="RHM2:RHN2"/>
    <mergeCell ref="RHO2:RHP2"/>
    <mergeCell ref="RHQ2:RHR2"/>
    <mergeCell ref="RHS2:RHT2"/>
    <mergeCell ref="RHU2:RHV2"/>
    <mergeCell ref="RGY2:RGZ2"/>
    <mergeCell ref="RHA2:RHB2"/>
    <mergeCell ref="RHC2:RHD2"/>
    <mergeCell ref="RHE2:RHF2"/>
    <mergeCell ref="RHG2:RHH2"/>
    <mergeCell ref="RHI2:RHJ2"/>
    <mergeCell ref="RGM2:RGN2"/>
    <mergeCell ref="RGO2:RGP2"/>
    <mergeCell ref="RGQ2:RGR2"/>
    <mergeCell ref="RGS2:RGT2"/>
    <mergeCell ref="RGU2:RGV2"/>
    <mergeCell ref="RGW2:RGX2"/>
    <mergeCell ref="RGA2:RGB2"/>
    <mergeCell ref="RGC2:RGD2"/>
    <mergeCell ref="RGE2:RGF2"/>
    <mergeCell ref="RGG2:RGH2"/>
    <mergeCell ref="RGI2:RGJ2"/>
    <mergeCell ref="RGK2:RGL2"/>
    <mergeCell ref="RFO2:RFP2"/>
    <mergeCell ref="RFQ2:RFR2"/>
    <mergeCell ref="RFS2:RFT2"/>
    <mergeCell ref="RFU2:RFV2"/>
    <mergeCell ref="RFW2:RFX2"/>
    <mergeCell ref="RFY2:RFZ2"/>
    <mergeCell ref="RFC2:RFD2"/>
    <mergeCell ref="RFE2:RFF2"/>
    <mergeCell ref="RFG2:RFH2"/>
    <mergeCell ref="RFI2:RFJ2"/>
    <mergeCell ref="RFK2:RFL2"/>
    <mergeCell ref="RFM2:RFN2"/>
    <mergeCell ref="REQ2:RER2"/>
    <mergeCell ref="RES2:RET2"/>
    <mergeCell ref="REU2:REV2"/>
    <mergeCell ref="REW2:REX2"/>
    <mergeCell ref="REY2:REZ2"/>
    <mergeCell ref="RFA2:RFB2"/>
    <mergeCell ref="REE2:REF2"/>
    <mergeCell ref="REG2:REH2"/>
    <mergeCell ref="REI2:REJ2"/>
    <mergeCell ref="REK2:REL2"/>
    <mergeCell ref="REM2:REN2"/>
    <mergeCell ref="REO2:REP2"/>
    <mergeCell ref="RDS2:RDT2"/>
    <mergeCell ref="RDU2:RDV2"/>
    <mergeCell ref="RDW2:RDX2"/>
    <mergeCell ref="RDY2:RDZ2"/>
    <mergeCell ref="REA2:REB2"/>
    <mergeCell ref="REC2:RED2"/>
    <mergeCell ref="RDG2:RDH2"/>
    <mergeCell ref="RDI2:RDJ2"/>
    <mergeCell ref="RDK2:RDL2"/>
    <mergeCell ref="RDM2:RDN2"/>
    <mergeCell ref="RDO2:RDP2"/>
    <mergeCell ref="RDQ2:RDR2"/>
    <mergeCell ref="RCU2:RCV2"/>
    <mergeCell ref="RCW2:RCX2"/>
    <mergeCell ref="RCY2:RCZ2"/>
    <mergeCell ref="RDA2:RDB2"/>
    <mergeCell ref="RDC2:RDD2"/>
    <mergeCell ref="RDE2:RDF2"/>
    <mergeCell ref="RCI2:RCJ2"/>
    <mergeCell ref="RCK2:RCL2"/>
    <mergeCell ref="RCM2:RCN2"/>
    <mergeCell ref="RCO2:RCP2"/>
    <mergeCell ref="RCQ2:RCR2"/>
    <mergeCell ref="RCS2:RCT2"/>
    <mergeCell ref="RBW2:RBX2"/>
    <mergeCell ref="RBY2:RBZ2"/>
    <mergeCell ref="RCA2:RCB2"/>
    <mergeCell ref="RCC2:RCD2"/>
    <mergeCell ref="RCE2:RCF2"/>
    <mergeCell ref="RCG2:RCH2"/>
    <mergeCell ref="RBK2:RBL2"/>
    <mergeCell ref="RBM2:RBN2"/>
    <mergeCell ref="RBO2:RBP2"/>
    <mergeCell ref="RBQ2:RBR2"/>
    <mergeCell ref="RBS2:RBT2"/>
    <mergeCell ref="RBU2:RBV2"/>
    <mergeCell ref="RAY2:RAZ2"/>
    <mergeCell ref="RBA2:RBB2"/>
    <mergeCell ref="RBC2:RBD2"/>
    <mergeCell ref="RBE2:RBF2"/>
    <mergeCell ref="RBG2:RBH2"/>
    <mergeCell ref="RBI2:RBJ2"/>
    <mergeCell ref="RAM2:RAN2"/>
    <mergeCell ref="RAO2:RAP2"/>
    <mergeCell ref="RAQ2:RAR2"/>
    <mergeCell ref="RAS2:RAT2"/>
    <mergeCell ref="RAU2:RAV2"/>
    <mergeCell ref="RAW2:RAX2"/>
    <mergeCell ref="RAA2:RAB2"/>
    <mergeCell ref="RAC2:RAD2"/>
    <mergeCell ref="RAE2:RAF2"/>
    <mergeCell ref="RAG2:RAH2"/>
    <mergeCell ref="RAI2:RAJ2"/>
    <mergeCell ref="RAK2:RAL2"/>
    <mergeCell ref="QZO2:QZP2"/>
    <mergeCell ref="QZQ2:QZR2"/>
    <mergeCell ref="QZS2:QZT2"/>
    <mergeCell ref="QZU2:QZV2"/>
    <mergeCell ref="QZW2:QZX2"/>
    <mergeCell ref="QZY2:QZZ2"/>
    <mergeCell ref="QZC2:QZD2"/>
    <mergeCell ref="QZE2:QZF2"/>
    <mergeCell ref="QZG2:QZH2"/>
    <mergeCell ref="QZI2:QZJ2"/>
    <mergeCell ref="QZK2:QZL2"/>
    <mergeCell ref="QZM2:QZN2"/>
    <mergeCell ref="QYQ2:QYR2"/>
    <mergeCell ref="QYS2:QYT2"/>
    <mergeCell ref="QYU2:QYV2"/>
    <mergeCell ref="QYW2:QYX2"/>
    <mergeCell ref="QYY2:QYZ2"/>
    <mergeCell ref="QZA2:QZB2"/>
    <mergeCell ref="QYE2:QYF2"/>
    <mergeCell ref="QYG2:QYH2"/>
    <mergeCell ref="QYI2:QYJ2"/>
    <mergeCell ref="QYK2:QYL2"/>
    <mergeCell ref="QYM2:QYN2"/>
    <mergeCell ref="QYO2:QYP2"/>
    <mergeCell ref="QXS2:QXT2"/>
    <mergeCell ref="QXU2:QXV2"/>
    <mergeCell ref="QXW2:QXX2"/>
    <mergeCell ref="QXY2:QXZ2"/>
    <mergeCell ref="QYA2:QYB2"/>
    <mergeCell ref="QYC2:QYD2"/>
    <mergeCell ref="QXG2:QXH2"/>
    <mergeCell ref="QXI2:QXJ2"/>
    <mergeCell ref="QXK2:QXL2"/>
    <mergeCell ref="QXM2:QXN2"/>
    <mergeCell ref="QXO2:QXP2"/>
    <mergeCell ref="QXQ2:QXR2"/>
    <mergeCell ref="QWU2:QWV2"/>
    <mergeCell ref="QWW2:QWX2"/>
    <mergeCell ref="QWY2:QWZ2"/>
    <mergeCell ref="QXA2:QXB2"/>
    <mergeCell ref="QXC2:QXD2"/>
    <mergeCell ref="QXE2:QXF2"/>
    <mergeCell ref="QWI2:QWJ2"/>
    <mergeCell ref="QWK2:QWL2"/>
    <mergeCell ref="QWM2:QWN2"/>
    <mergeCell ref="QWO2:QWP2"/>
    <mergeCell ref="QWQ2:QWR2"/>
    <mergeCell ref="QWS2:QWT2"/>
    <mergeCell ref="QVW2:QVX2"/>
    <mergeCell ref="QVY2:QVZ2"/>
    <mergeCell ref="QWA2:QWB2"/>
    <mergeCell ref="QWC2:QWD2"/>
    <mergeCell ref="QWE2:QWF2"/>
    <mergeCell ref="QWG2:QWH2"/>
    <mergeCell ref="QVK2:QVL2"/>
    <mergeCell ref="QVM2:QVN2"/>
    <mergeCell ref="QVO2:QVP2"/>
    <mergeCell ref="QVQ2:QVR2"/>
    <mergeCell ref="QVS2:QVT2"/>
    <mergeCell ref="QVU2:QVV2"/>
    <mergeCell ref="QUY2:QUZ2"/>
    <mergeCell ref="QVA2:QVB2"/>
    <mergeCell ref="QVC2:QVD2"/>
    <mergeCell ref="QVE2:QVF2"/>
    <mergeCell ref="QVG2:QVH2"/>
    <mergeCell ref="QVI2:QVJ2"/>
    <mergeCell ref="QUM2:QUN2"/>
    <mergeCell ref="QUO2:QUP2"/>
    <mergeCell ref="QUQ2:QUR2"/>
    <mergeCell ref="QUS2:QUT2"/>
    <mergeCell ref="QUU2:QUV2"/>
    <mergeCell ref="QUW2:QUX2"/>
    <mergeCell ref="QUA2:QUB2"/>
    <mergeCell ref="QUC2:QUD2"/>
    <mergeCell ref="QUE2:QUF2"/>
    <mergeCell ref="QUG2:QUH2"/>
    <mergeCell ref="QUI2:QUJ2"/>
    <mergeCell ref="QUK2:QUL2"/>
    <mergeCell ref="QTO2:QTP2"/>
    <mergeCell ref="QTQ2:QTR2"/>
    <mergeCell ref="QTS2:QTT2"/>
    <mergeCell ref="QTU2:QTV2"/>
    <mergeCell ref="QTW2:QTX2"/>
    <mergeCell ref="QTY2:QTZ2"/>
    <mergeCell ref="QTC2:QTD2"/>
    <mergeCell ref="QTE2:QTF2"/>
    <mergeCell ref="QTG2:QTH2"/>
    <mergeCell ref="QTI2:QTJ2"/>
    <mergeCell ref="QTK2:QTL2"/>
    <mergeCell ref="QTM2:QTN2"/>
    <mergeCell ref="QSQ2:QSR2"/>
    <mergeCell ref="QSS2:QST2"/>
    <mergeCell ref="QSU2:QSV2"/>
    <mergeCell ref="QSW2:QSX2"/>
    <mergeCell ref="QSY2:QSZ2"/>
    <mergeCell ref="QTA2:QTB2"/>
    <mergeCell ref="QSE2:QSF2"/>
    <mergeCell ref="QSG2:QSH2"/>
    <mergeCell ref="QSI2:QSJ2"/>
    <mergeCell ref="QSK2:QSL2"/>
    <mergeCell ref="QSM2:QSN2"/>
    <mergeCell ref="QSO2:QSP2"/>
    <mergeCell ref="QRS2:QRT2"/>
    <mergeCell ref="QRU2:QRV2"/>
    <mergeCell ref="QRW2:QRX2"/>
    <mergeCell ref="QRY2:QRZ2"/>
    <mergeCell ref="QSA2:QSB2"/>
    <mergeCell ref="QSC2:QSD2"/>
    <mergeCell ref="QRG2:QRH2"/>
    <mergeCell ref="QRI2:QRJ2"/>
    <mergeCell ref="QRK2:QRL2"/>
    <mergeCell ref="QRM2:QRN2"/>
    <mergeCell ref="QRO2:QRP2"/>
    <mergeCell ref="QRQ2:QRR2"/>
    <mergeCell ref="QQU2:QQV2"/>
    <mergeCell ref="QQW2:QQX2"/>
    <mergeCell ref="QQY2:QQZ2"/>
    <mergeCell ref="QRA2:QRB2"/>
    <mergeCell ref="QRC2:QRD2"/>
    <mergeCell ref="QRE2:QRF2"/>
    <mergeCell ref="QQI2:QQJ2"/>
    <mergeCell ref="QQK2:QQL2"/>
    <mergeCell ref="QQM2:QQN2"/>
    <mergeCell ref="QQO2:QQP2"/>
    <mergeCell ref="QQQ2:QQR2"/>
    <mergeCell ref="QQS2:QQT2"/>
    <mergeCell ref="QPW2:QPX2"/>
    <mergeCell ref="QPY2:QPZ2"/>
    <mergeCell ref="QQA2:QQB2"/>
    <mergeCell ref="QQC2:QQD2"/>
    <mergeCell ref="QQE2:QQF2"/>
    <mergeCell ref="QQG2:QQH2"/>
    <mergeCell ref="QPK2:QPL2"/>
    <mergeCell ref="QPM2:QPN2"/>
    <mergeCell ref="QPO2:QPP2"/>
    <mergeCell ref="QPQ2:QPR2"/>
    <mergeCell ref="QPS2:QPT2"/>
    <mergeCell ref="QPU2:QPV2"/>
    <mergeCell ref="QOY2:QOZ2"/>
    <mergeCell ref="QPA2:QPB2"/>
    <mergeCell ref="QPC2:QPD2"/>
    <mergeCell ref="QPE2:QPF2"/>
    <mergeCell ref="QPG2:QPH2"/>
    <mergeCell ref="QPI2:QPJ2"/>
    <mergeCell ref="QOM2:QON2"/>
    <mergeCell ref="QOO2:QOP2"/>
    <mergeCell ref="QOQ2:QOR2"/>
    <mergeCell ref="QOS2:QOT2"/>
    <mergeCell ref="QOU2:QOV2"/>
    <mergeCell ref="QOW2:QOX2"/>
    <mergeCell ref="QOA2:QOB2"/>
    <mergeCell ref="QOC2:QOD2"/>
    <mergeCell ref="QOE2:QOF2"/>
    <mergeCell ref="QOG2:QOH2"/>
    <mergeCell ref="QOI2:QOJ2"/>
    <mergeCell ref="QOK2:QOL2"/>
    <mergeCell ref="QNO2:QNP2"/>
    <mergeCell ref="QNQ2:QNR2"/>
    <mergeCell ref="QNS2:QNT2"/>
    <mergeCell ref="QNU2:QNV2"/>
    <mergeCell ref="QNW2:QNX2"/>
    <mergeCell ref="QNY2:QNZ2"/>
    <mergeCell ref="QNC2:QND2"/>
    <mergeCell ref="QNE2:QNF2"/>
    <mergeCell ref="QNG2:QNH2"/>
    <mergeCell ref="QNI2:QNJ2"/>
    <mergeCell ref="QNK2:QNL2"/>
    <mergeCell ref="QNM2:QNN2"/>
    <mergeCell ref="QMQ2:QMR2"/>
    <mergeCell ref="QMS2:QMT2"/>
    <mergeCell ref="QMU2:QMV2"/>
    <mergeCell ref="QMW2:QMX2"/>
    <mergeCell ref="QMY2:QMZ2"/>
    <mergeCell ref="QNA2:QNB2"/>
    <mergeCell ref="QME2:QMF2"/>
    <mergeCell ref="QMG2:QMH2"/>
    <mergeCell ref="QMI2:QMJ2"/>
    <mergeCell ref="QMK2:QML2"/>
    <mergeCell ref="QMM2:QMN2"/>
    <mergeCell ref="QMO2:QMP2"/>
    <mergeCell ref="QLS2:QLT2"/>
    <mergeCell ref="QLU2:QLV2"/>
    <mergeCell ref="QLW2:QLX2"/>
    <mergeCell ref="QLY2:QLZ2"/>
    <mergeCell ref="QMA2:QMB2"/>
    <mergeCell ref="QMC2:QMD2"/>
    <mergeCell ref="QLG2:QLH2"/>
    <mergeCell ref="QLI2:QLJ2"/>
    <mergeCell ref="QLK2:QLL2"/>
    <mergeCell ref="QLM2:QLN2"/>
    <mergeCell ref="QLO2:QLP2"/>
    <mergeCell ref="QLQ2:QLR2"/>
    <mergeCell ref="QKU2:QKV2"/>
    <mergeCell ref="QKW2:QKX2"/>
    <mergeCell ref="QKY2:QKZ2"/>
    <mergeCell ref="QLA2:QLB2"/>
    <mergeCell ref="QLC2:QLD2"/>
    <mergeCell ref="QLE2:QLF2"/>
    <mergeCell ref="QKI2:QKJ2"/>
    <mergeCell ref="QKK2:QKL2"/>
    <mergeCell ref="QKM2:QKN2"/>
    <mergeCell ref="QKO2:QKP2"/>
    <mergeCell ref="QKQ2:QKR2"/>
    <mergeCell ref="QKS2:QKT2"/>
    <mergeCell ref="QJW2:QJX2"/>
    <mergeCell ref="QJY2:QJZ2"/>
    <mergeCell ref="QKA2:QKB2"/>
    <mergeCell ref="QKC2:QKD2"/>
    <mergeCell ref="QKE2:QKF2"/>
    <mergeCell ref="QKG2:QKH2"/>
    <mergeCell ref="QJK2:QJL2"/>
    <mergeCell ref="QJM2:QJN2"/>
    <mergeCell ref="QJO2:QJP2"/>
    <mergeCell ref="QJQ2:QJR2"/>
    <mergeCell ref="QJS2:QJT2"/>
    <mergeCell ref="QJU2:QJV2"/>
    <mergeCell ref="QIY2:QIZ2"/>
    <mergeCell ref="QJA2:QJB2"/>
    <mergeCell ref="QJC2:QJD2"/>
    <mergeCell ref="QJE2:QJF2"/>
    <mergeCell ref="QJG2:QJH2"/>
    <mergeCell ref="QJI2:QJJ2"/>
    <mergeCell ref="QIM2:QIN2"/>
    <mergeCell ref="QIO2:QIP2"/>
    <mergeCell ref="QIQ2:QIR2"/>
    <mergeCell ref="QIS2:QIT2"/>
    <mergeCell ref="QIU2:QIV2"/>
    <mergeCell ref="QIW2:QIX2"/>
    <mergeCell ref="QIA2:QIB2"/>
    <mergeCell ref="QIC2:QID2"/>
    <mergeCell ref="QIE2:QIF2"/>
    <mergeCell ref="QIG2:QIH2"/>
    <mergeCell ref="QII2:QIJ2"/>
    <mergeCell ref="QIK2:QIL2"/>
    <mergeCell ref="QHO2:QHP2"/>
    <mergeCell ref="QHQ2:QHR2"/>
    <mergeCell ref="QHS2:QHT2"/>
    <mergeCell ref="QHU2:QHV2"/>
    <mergeCell ref="QHW2:QHX2"/>
    <mergeCell ref="QHY2:QHZ2"/>
    <mergeCell ref="QHC2:QHD2"/>
    <mergeCell ref="QHE2:QHF2"/>
    <mergeCell ref="QHG2:QHH2"/>
    <mergeCell ref="QHI2:QHJ2"/>
    <mergeCell ref="QHK2:QHL2"/>
    <mergeCell ref="QHM2:QHN2"/>
    <mergeCell ref="QGQ2:QGR2"/>
    <mergeCell ref="QGS2:QGT2"/>
    <mergeCell ref="QGU2:QGV2"/>
    <mergeCell ref="QGW2:QGX2"/>
    <mergeCell ref="QGY2:QGZ2"/>
    <mergeCell ref="QHA2:QHB2"/>
    <mergeCell ref="QGE2:QGF2"/>
    <mergeCell ref="QGG2:QGH2"/>
    <mergeCell ref="QGI2:QGJ2"/>
    <mergeCell ref="QGK2:QGL2"/>
    <mergeCell ref="QGM2:QGN2"/>
    <mergeCell ref="QGO2:QGP2"/>
    <mergeCell ref="QFS2:QFT2"/>
    <mergeCell ref="QFU2:QFV2"/>
    <mergeCell ref="QFW2:QFX2"/>
    <mergeCell ref="QFY2:QFZ2"/>
    <mergeCell ref="QGA2:QGB2"/>
    <mergeCell ref="QGC2:QGD2"/>
    <mergeCell ref="QFG2:QFH2"/>
    <mergeCell ref="QFI2:QFJ2"/>
    <mergeCell ref="QFK2:QFL2"/>
    <mergeCell ref="QFM2:QFN2"/>
    <mergeCell ref="QFO2:QFP2"/>
    <mergeCell ref="QFQ2:QFR2"/>
    <mergeCell ref="QEU2:QEV2"/>
    <mergeCell ref="QEW2:QEX2"/>
    <mergeCell ref="QEY2:QEZ2"/>
    <mergeCell ref="QFA2:QFB2"/>
    <mergeCell ref="QFC2:QFD2"/>
    <mergeCell ref="QFE2:QFF2"/>
    <mergeCell ref="QEI2:QEJ2"/>
    <mergeCell ref="QEK2:QEL2"/>
    <mergeCell ref="QEM2:QEN2"/>
    <mergeCell ref="QEO2:QEP2"/>
    <mergeCell ref="QEQ2:QER2"/>
    <mergeCell ref="QES2:QET2"/>
    <mergeCell ref="QDW2:QDX2"/>
    <mergeCell ref="QDY2:QDZ2"/>
    <mergeCell ref="QEA2:QEB2"/>
    <mergeCell ref="QEC2:QED2"/>
    <mergeCell ref="QEE2:QEF2"/>
    <mergeCell ref="QEG2:QEH2"/>
    <mergeCell ref="QDK2:QDL2"/>
    <mergeCell ref="QDM2:QDN2"/>
    <mergeCell ref="QDO2:QDP2"/>
    <mergeCell ref="QDQ2:QDR2"/>
    <mergeCell ref="QDS2:QDT2"/>
    <mergeCell ref="QDU2:QDV2"/>
    <mergeCell ref="QCY2:QCZ2"/>
    <mergeCell ref="QDA2:QDB2"/>
    <mergeCell ref="QDC2:QDD2"/>
    <mergeCell ref="QDE2:QDF2"/>
    <mergeCell ref="QDG2:QDH2"/>
    <mergeCell ref="QDI2:QDJ2"/>
    <mergeCell ref="QCM2:QCN2"/>
    <mergeCell ref="QCO2:QCP2"/>
    <mergeCell ref="QCQ2:QCR2"/>
    <mergeCell ref="QCS2:QCT2"/>
    <mergeCell ref="QCU2:QCV2"/>
    <mergeCell ref="QCW2:QCX2"/>
    <mergeCell ref="QCA2:QCB2"/>
    <mergeCell ref="QCC2:QCD2"/>
    <mergeCell ref="QCE2:QCF2"/>
    <mergeCell ref="QCG2:QCH2"/>
    <mergeCell ref="QCI2:QCJ2"/>
    <mergeCell ref="QCK2:QCL2"/>
    <mergeCell ref="QBO2:QBP2"/>
    <mergeCell ref="QBQ2:QBR2"/>
    <mergeCell ref="QBS2:QBT2"/>
    <mergeCell ref="QBU2:QBV2"/>
    <mergeCell ref="QBW2:QBX2"/>
    <mergeCell ref="QBY2:QBZ2"/>
    <mergeCell ref="QBC2:QBD2"/>
    <mergeCell ref="QBE2:QBF2"/>
    <mergeCell ref="QBG2:QBH2"/>
    <mergeCell ref="QBI2:QBJ2"/>
    <mergeCell ref="QBK2:QBL2"/>
    <mergeCell ref="QBM2:QBN2"/>
    <mergeCell ref="QAQ2:QAR2"/>
    <mergeCell ref="QAS2:QAT2"/>
    <mergeCell ref="QAU2:QAV2"/>
    <mergeCell ref="QAW2:QAX2"/>
    <mergeCell ref="QAY2:QAZ2"/>
    <mergeCell ref="QBA2:QBB2"/>
    <mergeCell ref="QAE2:QAF2"/>
    <mergeCell ref="QAG2:QAH2"/>
    <mergeCell ref="QAI2:QAJ2"/>
    <mergeCell ref="QAK2:QAL2"/>
    <mergeCell ref="QAM2:QAN2"/>
    <mergeCell ref="QAO2:QAP2"/>
    <mergeCell ref="PZS2:PZT2"/>
    <mergeCell ref="PZU2:PZV2"/>
    <mergeCell ref="PZW2:PZX2"/>
    <mergeCell ref="PZY2:PZZ2"/>
    <mergeCell ref="QAA2:QAB2"/>
    <mergeCell ref="QAC2:QAD2"/>
    <mergeCell ref="PZG2:PZH2"/>
    <mergeCell ref="PZI2:PZJ2"/>
    <mergeCell ref="PZK2:PZL2"/>
    <mergeCell ref="PZM2:PZN2"/>
    <mergeCell ref="PZO2:PZP2"/>
    <mergeCell ref="PZQ2:PZR2"/>
    <mergeCell ref="PYU2:PYV2"/>
    <mergeCell ref="PYW2:PYX2"/>
    <mergeCell ref="PYY2:PYZ2"/>
    <mergeCell ref="PZA2:PZB2"/>
    <mergeCell ref="PZC2:PZD2"/>
    <mergeCell ref="PZE2:PZF2"/>
    <mergeCell ref="PYI2:PYJ2"/>
    <mergeCell ref="PYK2:PYL2"/>
    <mergeCell ref="PYM2:PYN2"/>
    <mergeCell ref="PYO2:PYP2"/>
    <mergeCell ref="PYQ2:PYR2"/>
    <mergeCell ref="PYS2:PYT2"/>
    <mergeCell ref="PXW2:PXX2"/>
    <mergeCell ref="PXY2:PXZ2"/>
    <mergeCell ref="PYA2:PYB2"/>
    <mergeCell ref="PYC2:PYD2"/>
    <mergeCell ref="PYE2:PYF2"/>
    <mergeCell ref="PYG2:PYH2"/>
    <mergeCell ref="PXK2:PXL2"/>
    <mergeCell ref="PXM2:PXN2"/>
    <mergeCell ref="PXO2:PXP2"/>
    <mergeCell ref="PXQ2:PXR2"/>
    <mergeCell ref="PXS2:PXT2"/>
    <mergeCell ref="PXU2:PXV2"/>
    <mergeCell ref="PWY2:PWZ2"/>
    <mergeCell ref="PXA2:PXB2"/>
    <mergeCell ref="PXC2:PXD2"/>
    <mergeCell ref="PXE2:PXF2"/>
    <mergeCell ref="PXG2:PXH2"/>
    <mergeCell ref="PXI2:PXJ2"/>
    <mergeCell ref="PWM2:PWN2"/>
    <mergeCell ref="PWO2:PWP2"/>
    <mergeCell ref="PWQ2:PWR2"/>
    <mergeCell ref="PWS2:PWT2"/>
    <mergeCell ref="PWU2:PWV2"/>
    <mergeCell ref="PWW2:PWX2"/>
    <mergeCell ref="PWA2:PWB2"/>
    <mergeCell ref="PWC2:PWD2"/>
    <mergeCell ref="PWE2:PWF2"/>
    <mergeCell ref="PWG2:PWH2"/>
    <mergeCell ref="PWI2:PWJ2"/>
    <mergeCell ref="PWK2:PWL2"/>
    <mergeCell ref="PVO2:PVP2"/>
    <mergeCell ref="PVQ2:PVR2"/>
    <mergeCell ref="PVS2:PVT2"/>
    <mergeCell ref="PVU2:PVV2"/>
    <mergeCell ref="PVW2:PVX2"/>
    <mergeCell ref="PVY2:PVZ2"/>
    <mergeCell ref="PVC2:PVD2"/>
    <mergeCell ref="PVE2:PVF2"/>
    <mergeCell ref="PVG2:PVH2"/>
    <mergeCell ref="PVI2:PVJ2"/>
    <mergeCell ref="PVK2:PVL2"/>
    <mergeCell ref="PVM2:PVN2"/>
    <mergeCell ref="PUQ2:PUR2"/>
    <mergeCell ref="PUS2:PUT2"/>
    <mergeCell ref="PUU2:PUV2"/>
    <mergeCell ref="PUW2:PUX2"/>
    <mergeCell ref="PUY2:PUZ2"/>
    <mergeCell ref="PVA2:PVB2"/>
    <mergeCell ref="PUE2:PUF2"/>
    <mergeCell ref="PUG2:PUH2"/>
    <mergeCell ref="PUI2:PUJ2"/>
    <mergeCell ref="PUK2:PUL2"/>
    <mergeCell ref="PUM2:PUN2"/>
    <mergeCell ref="PUO2:PUP2"/>
    <mergeCell ref="PTS2:PTT2"/>
    <mergeCell ref="PTU2:PTV2"/>
    <mergeCell ref="PTW2:PTX2"/>
    <mergeCell ref="PTY2:PTZ2"/>
    <mergeCell ref="PUA2:PUB2"/>
    <mergeCell ref="PUC2:PUD2"/>
    <mergeCell ref="PTG2:PTH2"/>
    <mergeCell ref="PTI2:PTJ2"/>
    <mergeCell ref="PTK2:PTL2"/>
    <mergeCell ref="PTM2:PTN2"/>
    <mergeCell ref="PTO2:PTP2"/>
    <mergeCell ref="PTQ2:PTR2"/>
    <mergeCell ref="PSU2:PSV2"/>
    <mergeCell ref="PSW2:PSX2"/>
    <mergeCell ref="PSY2:PSZ2"/>
    <mergeCell ref="PTA2:PTB2"/>
    <mergeCell ref="PTC2:PTD2"/>
    <mergeCell ref="PTE2:PTF2"/>
    <mergeCell ref="PSI2:PSJ2"/>
    <mergeCell ref="PSK2:PSL2"/>
    <mergeCell ref="PSM2:PSN2"/>
    <mergeCell ref="PSO2:PSP2"/>
    <mergeCell ref="PSQ2:PSR2"/>
    <mergeCell ref="PSS2:PST2"/>
    <mergeCell ref="PRW2:PRX2"/>
    <mergeCell ref="PRY2:PRZ2"/>
    <mergeCell ref="PSA2:PSB2"/>
    <mergeCell ref="PSC2:PSD2"/>
    <mergeCell ref="PSE2:PSF2"/>
    <mergeCell ref="PSG2:PSH2"/>
    <mergeCell ref="PRK2:PRL2"/>
    <mergeCell ref="PRM2:PRN2"/>
    <mergeCell ref="PRO2:PRP2"/>
    <mergeCell ref="PRQ2:PRR2"/>
    <mergeCell ref="PRS2:PRT2"/>
    <mergeCell ref="PRU2:PRV2"/>
    <mergeCell ref="PQY2:PQZ2"/>
    <mergeCell ref="PRA2:PRB2"/>
    <mergeCell ref="PRC2:PRD2"/>
    <mergeCell ref="PRE2:PRF2"/>
    <mergeCell ref="PRG2:PRH2"/>
    <mergeCell ref="PRI2:PRJ2"/>
    <mergeCell ref="PQM2:PQN2"/>
    <mergeCell ref="PQO2:PQP2"/>
    <mergeCell ref="PQQ2:PQR2"/>
    <mergeCell ref="PQS2:PQT2"/>
    <mergeCell ref="PQU2:PQV2"/>
    <mergeCell ref="PQW2:PQX2"/>
    <mergeCell ref="PQA2:PQB2"/>
    <mergeCell ref="PQC2:PQD2"/>
    <mergeCell ref="PQE2:PQF2"/>
    <mergeCell ref="PQG2:PQH2"/>
    <mergeCell ref="PQI2:PQJ2"/>
    <mergeCell ref="PQK2:PQL2"/>
    <mergeCell ref="PPO2:PPP2"/>
    <mergeCell ref="PPQ2:PPR2"/>
    <mergeCell ref="PPS2:PPT2"/>
    <mergeCell ref="PPU2:PPV2"/>
    <mergeCell ref="PPW2:PPX2"/>
    <mergeCell ref="PPY2:PPZ2"/>
    <mergeCell ref="PPC2:PPD2"/>
    <mergeCell ref="PPE2:PPF2"/>
    <mergeCell ref="PPG2:PPH2"/>
    <mergeCell ref="PPI2:PPJ2"/>
    <mergeCell ref="PPK2:PPL2"/>
    <mergeCell ref="PPM2:PPN2"/>
    <mergeCell ref="POQ2:POR2"/>
    <mergeCell ref="POS2:POT2"/>
    <mergeCell ref="POU2:POV2"/>
    <mergeCell ref="POW2:POX2"/>
    <mergeCell ref="POY2:POZ2"/>
    <mergeCell ref="PPA2:PPB2"/>
    <mergeCell ref="POE2:POF2"/>
    <mergeCell ref="POG2:POH2"/>
    <mergeCell ref="POI2:POJ2"/>
    <mergeCell ref="POK2:POL2"/>
    <mergeCell ref="POM2:PON2"/>
    <mergeCell ref="POO2:POP2"/>
    <mergeCell ref="PNS2:PNT2"/>
    <mergeCell ref="PNU2:PNV2"/>
    <mergeCell ref="PNW2:PNX2"/>
    <mergeCell ref="PNY2:PNZ2"/>
    <mergeCell ref="POA2:POB2"/>
    <mergeCell ref="POC2:POD2"/>
    <mergeCell ref="PNG2:PNH2"/>
    <mergeCell ref="PNI2:PNJ2"/>
    <mergeCell ref="PNK2:PNL2"/>
    <mergeCell ref="PNM2:PNN2"/>
    <mergeCell ref="PNO2:PNP2"/>
    <mergeCell ref="PNQ2:PNR2"/>
    <mergeCell ref="PMU2:PMV2"/>
    <mergeCell ref="PMW2:PMX2"/>
    <mergeCell ref="PMY2:PMZ2"/>
    <mergeCell ref="PNA2:PNB2"/>
    <mergeCell ref="PNC2:PND2"/>
    <mergeCell ref="PNE2:PNF2"/>
    <mergeCell ref="PMI2:PMJ2"/>
    <mergeCell ref="PMK2:PML2"/>
    <mergeCell ref="PMM2:PMN2"/>
    <mergeCell ref="PMO2:PMP2"/>
    <mergeCell ref="PMQ2:PMR2"/>
    <mergeCell ref="PMS2:PMT2"/>
    <mergeCell ref="PLW2:PLX2"/>
    <mergeCell ref="PLY2:PLZ2"/>
    <mergeCell ref="PMA2:PMB2"/>
    <mergeCell ref="PMC2:PMD2"/>
    <mergeCell ref="PME2:PMF2"/>
    <mergeCell ref="PMG2:PMH2"/>
    <mergeCell ref="PLK2:PLL2"/>
    <mergeCell ref="PLM2:PLN2"/>
    <mergeCell ref="PLO2:PLP2"/>
    <mergeCell ref="PLQ2:PLR2"/>
    <mergeCell ref="PLS2:PLT2"/>
    <mergeCell ref="PLU2:PLV2"/>
    <mergeCell ref="PKY2:PKZ2"/>
    <mergeCell ref="PLA2:PLB2"/>
    <mergeCell ref="PLC2:PLD2"/>
    <mergeCell ref="PLE2:PLF2"/>
    <mergeCell ref="PLG2:PLH2"/>
    <mergeCell ref="PLI2:PLJ2"/>
    <mergeCell ref="PKM2:PKN2"/>
    <mergeCell ref="PKO2:PKP2"/>
    <mergeCell ref="PKQ2:PKR2"/>
    <mergeCell ref="PKS2:PKT2"/>
    <mergeCell ref="PKU2:PKV2"/>
    <mergeCell ref="PKW2:PKX2"/>
    <mergeCell ref="PKA2:PKB2"/>
    <mergeCell ref="PKC2:PKD2"/>
    <mergeCell ref="PKE2:PKF2"/>
    <mergeCell ref="PKG2:PKH2"/>
    <mergeCell ref="PKI2:PKJ2"/>
    <mergeCell ref="PKK2:PKL2"/>
    <mergeCell ref="PJO2:PJP2"/>
    <mergeCell ref="PJQ2:PJR2"/>
    <mergeCell ref="PJS2:PJT2"/>
    <mergeCell ref="PJU2:PJV2"/>
    <mergeCell ref="PJW2:PJX2"/>
    <mergeCell ref="PJY2:PJZ2"/>
    <mergeCell ref="PJC2:PJD2"/>
    <mergeCell ref="PJE2:PJF2"/>
    <mergeCell ref="PJG2:PJH2"/>
    <mergeCell ref="PJI2:PJJ2"/>
    <mergeCell ref="PJK2:PJL2"/>
    <mergeCell ref="PJM2:PJN2"/>
    <mergeCell ref="PIQ2:PIR2"/>
    <mergeCell ref="PIS2:PIT2"/>
    <mergeCell ref="PIU2:PIV2"/>
    <mergeCell ref="PIW2:PIX2"/>
    <mergeCell ref="PIY2:PIZ2"/>
    <mergeCell ref="PJA2:PJB2"/>
    <mergeCell ref="PIE2:PIF2"/>
    <mergeCell ref="PIG2:PIH2"/>
    <mergeCell ref="PII2:PIJ2"/>
    <mergeCell ref="PIK2:PIL2"/>
    <mergeCell ref="PIM2:PIN2"/>
    <mergeCell ref="PIO2:PIP2"/>
    <mergeCell ref="PHS2:PHT2"/>
    <mergeCell ref="PHU2:PHV2"/>
    <mergeCell ref="PHW2:PHX2"/>
    <mergeCell ref="PHY2:PHZ2"/>
    <mergeCell ref="PIA2:PIB2"/>
    <mergeCell ref="PIC2:PID2"/>
    <mergeCell ref="PHG2:PHH2"/>
    <mergeCell ref="PHI2:PHJ2"/>
    <mergeCell ref="PHK2:PHL2"/>
    <mergeCell ref="PHM2:PHN2"/>
    <mergeCell ref="PHO2:PHP2"/>
    <mergeCell ref="PHQ2:PHR2"/>
    <mergeCell ref="PGU2:PGV2"/>
    <mergeCell ref="PGW2:PGX2"/>
    <mergeCell ref="PGY2:PGZ2"/>
    <mergeCell ref="PHA2:PHB2"/>
    <mergeCell ref="PHC2:PHD2"/>
    <mergeCell ref="PHE2:PHF2"/>
    <mergeCell ref="PGI2:PGJ2"/>
    <mergeCell ref="PGK2:PGL2"/>
    <mergeCell ref="PGM2:PGN2"/>
    <mergeCell ref="PGO2:PGP2"/>
    <mergeCell ref="PGQ2:PGR2"/>
    <mergeCell ref="PGS2:PGT2"/>
    <mergeCell ref="PFW2:PFX2"/>
    <mergeCell ref="PFY2:PFZ2"/>
    <mergeCell ref="PGA2:PGB2"/>
    <mergeCell ref="PGC2:PGD2"/>
    <mergeCell ref="PGE2:PGF2"/>
    <mergeCell ref="PGG2:PGH2"/>
    <mergeCell ref="PFK2:PFL2"/>
    <mergeCell ref="PFM2:PFN2"/>
    <mergeCell ref="PFO2:PFP2"/>
    <mergeCell ref="PFQ2:PFR2"/>
    <mergeCell ref="PFS2:PFT2"/>
    <mergeCell ref="PFU2:PFV2"/>
    <mergeCell ref="PEY2:PEZ2"/>
    <mergeCell ref="PFA2:PFB2"/>
    <mergeCell ref="PFC2:PFD2"/>
    <mergeCell ref="PFE2:PFF2"/>
    <mergeCell ref="PFG2:PFH2"/>
    <mergeCell ref="PFI2:PFJ2"/>
    <mergeCell ref="PEM2:PEN2"/>
    <mergeCell ref="PEO2:PEP2"/>
    <mergeCell ref="PEQ2:PER2"/>
    <mergeCell ref="PES2:PET2"/>
    <mergeCell ref="PEU2:PEV2"/>
    <mergeCell ref="PEW2:PEX2"/>
    <mergeCell ref="PEA2:PEB2"/>
    <mergeCell ref="PEC2:PED2"/>
    <mergeCell ref="PEE2:PEF2"/>
    <mergeCell ref="PEG2:PEH2"/>
    <mergeCell ref="PEI2:PEJ2"/>
    <mergeCell ref="PEK2:PEL2"/>
    <mergeCell ref="PDO2:PDP2"/>
    <mergeCell ref="PDQ2:PDR2"/>
    <mergeCell ref="PDS2:PDT2"/>
    <mergeCell ref="PDU2:PDV2"/>
    <mergeCell ref="PDW2:PDX2"/>
    <mergeCell ref="PDY2:PDZ2"/>
    <mergeCell ref="PDC2:PDD2"/>
    <mergeCell ref="PDE2:PDF2"/>
    <mergeCell ref="PDG2:PDH2"/>
    <mergeCell ref="PDI2:PDJ2"/>
    <mergeCell ref="PDK2:PDL2"/>
    <mergeCell ref="PDM2:PDN2"/>
    <mergeCell ref="PCQ2:PCR2"/>
    <mergeCell ref="PCS2:PCT2"/>
    <mergeCell ref="PCU2:PCV2"/>
    <mergeCell ref="PCW2:PCX2"/>
    <mergeCell ref="PCY2:PCZ2"/>
    <mergeCell ref="PDA2:PDB2"/>
    <mergeCell ref="PCE2:PCF2"/>
    <mergeCell ref="PCG2:PCH2"/>
    <mergeCell ref="PCI2:PCJ2"/>
    <mergeCell ref="PCK2:PCL2"/>
    <mergeCell ref="PCM2:PCN2"/>
    <mergeCell ref="PCO2:PCP2"/>
    <mergeCell ref="PBS2:PBT2"/>
    <mergeCell ref="PBU2:PBV2"/>
    <mergeCell ref="PBW2:PBX2"/>
    <mergeCell ref="PBY2:PBZ2"/>
    <mergeCell ref="PCA2:PCB2"/>
    <mergeCell ref="PCC2:PCD2"/>
    <mergeCell ref="PBG2:PBH2"/>
    <mergeCell ref="PBI2:PBJ2"/>
    <mergeCell ref="PBK2:PBL2"/>
    <mergeCell ref="PBM2:PBN2"/>
    <mergeCell ref="PBO2:PBP2"/>
    <mergeCell ref="PBQ2:PBR2"/>
    <mergeCell ref="PAU2:PAV2"/>
    <mergeCell ref="PAW2:PAX2"/>
    <mergeCell ref="PAY2:PAZ2"/>
    <mergeCell ref="PBA2:PBB2"/>
    <mergeCell ref="PBC2:PBD2"/>
    <mergeCell ref="PBE2:PBF2"/>
    <mergeCell ref="PAI2:PAJ2"/>
    <mergeCell ref="PAK2:PAL2"/>
    <mergeCell ref="PAM2:PAN2"/>
    <mergeCell ref="PAO2:PAP2"/>
    <mergeCell ref="PAQ2:PAR2"/>
    <mergeCell ref="PAS2:PAT2"/>
    <mergeCell ref="OZW2:OZX2"/>
    <mergeCell ref="OZY2:OZZ2"/>
    <mergeCell ref="PAA2:PAB2"/>
    <mergeCell ref="PAC2:PAD2"/>
    <mergeCell ref="PAE2:PAF2"/>
    <mergeCell ref="PAG2:PAH2"/>
    <mergeCell ref="OZK2:OZL2"/>
    <mergeCell ref="OZM2:OZN2"/>
    <mergeCell ref="OZO2:OZP2"/>
    <mergeCell ref="OZQ2:OZR2"/>
    <mergeCell ref="OZS2:OZT2"/>
    <mergeCell ref="OZU2:OZV2"/>
    <mergeCell ref="OYY2:OYZ2"/>
    <mergeCell ref="OZA2:OZB2"/>
    <mergeCell ref="OZC2:OZD2"/>
    <mergeCell ref="OZE2:OZF2"/>
    <mergeCell ref="OZG2:OZH2"/>
    <mergeCell ref="OZI2:OZJ2"/>
    <mergeCell ref="OYM2:OYN2"/>
    <mergeCell ref="OYO2:OYP2"/>
    <mergeCell ref="OYQ2:OYR2"/>
    <mergeCell ref="OYS2:OYT2"/>
    <mergeCell ref="OYU2:OYV2"/>
    <mergeCell ref="OYW2:OYX2"/>
    <mergeCell ref="OYA2:OYB2"/>
    <mergeCell ref="OYC2:OYD2"/>
    <mergeCell ref="OYE2:OYF2"/>
    <mergeCell ref="OYG2:OYH2"/>
    <mergeCell ref="OYI2:OYJ2"/>
    <mergeCell ref="OYK2:OYL2"/>
    <mergeCell ref="OXO2:OXP2"/>
    <mergeCell ref="OXQ2:OXR2"/>
    <mergeCell ref="OXS2:OXT2"/>
    <mergeCell ref="OXU2:OXV2"/>
    <mergeCell ref="OXW2:OXX2"/>
    <mergeCell ref="OXY2:OXZ2"/>
    <mergeCell ref="OXC2:OXD2"/>
    <mergeCell ref="OXE2:OXF2"/>
    <mergeCell ref="OXG2:OXH2"/>
    <mergeCell ref="OXI2:OXJ2"/>
    <mergeCell ref="OXK2:OXL2"/>
    <mergeCell ref="OXM2:OXN2"/>
    <mergeCell ref="OWQ2:OWR2"/>
    <mergeCell ref="OWS2:OWT2"/>
    <mergeCell ref="OWU2:OWV2"/>
    <mergeCell ref="OWW2:OWX2"/>
    <mergeCell ref="OWY2:OWZ2"/>
    <mergeCell ref="OXA2:OXB2"/>
    <mergeCell ref="OWE2:OWF2"/>
    <mergeCell ref="OWG2:OWH2"/>
    <mergeCell ref="OWI2:OWJ2"/>
    <mergeCell ref="OWK2:OWL2"/>
    <mergeCell ref="OWM2:OWN2"/>
    <mergeCell ref="OWO2:OWP2"/>
    <mergeCell ref="OVS2:OVT2"/>
    <mergeCell ref="OVU2:OVV2"/>
    <mergeCell ref="OVW2:OVX2"/>
    <mergeCell ref="OVY2:OVZ2"/>
    <mergeCell ref="OWA2:OWB2"/>
    <mergeCell ref="OWC2:OWD2"/>
    <mergeCell ref="OVG2:OVH2"/>
    <mergeCell ref="OVI2:OVJ2"/>
    <mergeCell ref="OVK2:OVL2"/>
    <mergeCell ref="OVM2:OVN2"/>
    <mergeCell ref="OVO2:OVP2"/>
    <mergeCell ref="OVQ2:OVR2"/>
    <mergeCell ref="OUU2:OUV2"/>
    <mergeCell ref="OUW2:OUX2"/>
    <mergeCell ref="OUY2:OUZ2"/>
    <mergeCell ref="OVA2:OVB2"/>
    <mergeCell ref="OVC2:OVD2"/>
    <mergeCell ref="OVE2:OVF2"/>
    <mergeCell ref="OUI2:OUJ2"/>
    <mergeCell ref="OUK2:OUL2"/>
    <mergeCell ref="OUM2:OUN2"/>
    <mergeCell ref="OUO2:OUP2"/>
    <mergeCell ref="OUQ2:OUR2"/>
    <mergeCell ref="OUS2:OUT2"/>
    <mergeCell ref="OTW2:OTX2"/>
    <mergeCell ref="OTY2:OTZ2"/>
    <mergeCell ref="OUA2:OUB2"/>
    <mergeCell ref="OUC2:OUD2"/>
    <mergeCell ref="OUE2:OUF2"/>
    <mergeCell ref="OUG2:OUH2"/>
    <mergeCell ref="OTK2:OTL2"/>
    <mergeCell ref="OTM2:OTN2"/>
    <mergeCell ref="OTO2:OTP2"/>
    <mergeCell ref="OTQ2:OTR2"/>
    <mergeCell ref="OTS2:OTT2"/>
    <mergeCell ref="OTU2:OTV2"/>
    <mergeCell ref="OSY2:OSZ2"/>
    <mergeCell ref="OTA2:OTB2"/>
    <mergeCell ref="OTC2:OTD2"/>
    <mergeCell ref="OTE2:OTF2"/>
    <mergeCell ref="OTG2:OTH2"/>
    <mergeCell ref="OTI2:OTJ2"/>
    <mergeCell ref="OSM2:OSN2"/>
    <mergeCell ref="OSO2:OSP2"/>
    <mergeCell ref="OSQ2:OSR2"/>
    <mergeCell ref="OSS2:OST2"/>
    <mergeCell ref="OSU2:OSV2"/>
    <mergeCell ref="OSW2:OSX2"/>
    <mergeCell ref="OSA2:OSB2"/>
    <mergeCell ref="OSC2:OSD2"/>
    <mergeCell ref="OSE2:OSF2"/>
    <mergeCell ref="OSG2:OSH2"/>
    <mergeCell ref="OSI2:OSJ2"/>
    <mergeCell ref="OSK2:OSL2"/>
    <mergeCell ref="ORO2:ORP2"/>
    <mergeCell ref="ORQ2:ORR2"/>
    <mergeCell ref="ORS2:ORT2"/>
    <mergeCell ref="ORU2:ORV2"/>
    <mergeCell ref="ORW2:ORX2"/>
    <mergeCell ref="ORY2:ORZ2"/>
    <mergeCell ref="ORC2:ORD2"/>
    <mergeCell ref="ORE2:ORF2"/>
    <mergeCell ref="ORG2:ORH2"/>
    <mergeCell ref="ORI2:ORJ2"/>
    <mergeCell ref="ORK2:ORL2"/>
    <mergeCell ref="ORM2:ORN2"/>
    <mergeCell ref="OQQ2:OQR2"/>
    <mergeCell ref="OQS2:OQT2"/>
    <mergeCell ref="OQU2:OQV2"/>
    <mergeCell ref="OQW2:OQX2"/>
    <mergeCell ref="OQY2:OQZ2"/>
    <mergeCell ref="ORA2:ORB2"/>
    <mergeCell ref="OQE2:OQF2"/>
    <mergeCell ref="OQG2:OQH2"/>
    <mergeCell ref="OQI2:OQJ2"/>
    <mergeCell ref="OQK2:OQL2"/>
    <mergeCell ref="OQM2:OQN2"/>
    <mergeCell ref="OQO2:OQP2"/>
    <mergeCell ref="OPS2:OPT2"/>
    <mergeCell ref="OPU2:OPV2"/>
    <mergeCell ref="OPW2:OPX2"/>
    <mergeCell ref="OPY2:OPZ2"/>
    <mergeCell ref="OQA2:OQB2"/>
    <mergeCell ref="OQC2:OQD2"/>
    <mergeCell ref="OPG2:OPH2"/>
    <mergeCell ref="OPI2:OPJ2"/>
    <mergeCell ref="OPK2:OPL2"/>
    <mergeCell ref="OPM2:OPN2"/>
    <mergeCell ref="OPO2:OPP2"/>
    <mergeCell ref="OPQ2:OPR2"/>
    <mergeCell ref="OOU2:OOV2"/>
    <mergeCell ref="OOW2:OOX2"/>
    <mergeCell ref="OOY2:OOZ2"/>
    <mergeCell ref="OPA2:OPB2"/>
    <mergeCell ref="OPC2:OPD2"/>
    <mergeCell ref="OPE2:OPF2"/>
    <mergeCell ref="OOI2:OOJ2"/>
    <mergeCell ref="OOK2:OOL2"/>
    <mergeCell ref="OOM2:OON2"/>
    <mergeCell ref="OOO2:OOP2"/>
    <mergeCell ref="OOQ2:OOR2"/>
    <mergeCell ref="OOS2:OOT2"/>
    <mergeCell ref="ONW2:ONX2"/>
    <mergeCell ref="ONY2:ONZ2"/>
    <mergeCell ref="OOA2:OOB2"/>
    <mergeCell ref="OOC2:OOD2"/>
    <mergeCell ref="OOE2:OOF2"/>
    <mergeCell ref="OOG2:OOH2"/>
    <mergeCell ref="ONK2:ONL2"/>
    <mergeCell ref="ONM2:ONN2"/>
    <mergeCell ref="ONO2:ONP2"/>
    <mergeCell ref="ONQ2:ONR2"/>
    <mergeCell ref="ONS2:ONT2"/>
    <mergeCell ref="ONU2:ONV2"/>
    <mergeCell ref="OMY2:OMZ2"/>
    <mergeCell ref="ONA2:ONB2"/>
    <mergeCell ref="ONC2:OND2"/>
    <mergeCell ref="ONE2:ONF2"/>
    <mergeCell ref="ONG2:ONH2"/>
    <mergeCell ref="ONI2:ONJ2"/>
    <mergeCell ref="OMM2:OMN2"/>
    <mergeCell ref="OMO2:OMP2"/>
    <mergeCell ref="OMQ2:OMR2"/>
    <mergeCell ref="OMS2:OMT2"/>
    <mergeCell ref="OMU2:OMV2"/>
    <mergeCell ref="OMW2:OMX2"/>
    <mergeCell ref="OMA2:OMB2"/>
    <mergeCell ref="OMC2:OMD2"/>
    <mergeCell ref="OME2:OMF2"/>
    <mergeCell ref="OMG2:OMH2"/>
    <mergeCell ref="OMI2:OMJ2"/>
    <mergeCell ref="OMK2:OML2"/>
    <mergeCell ref="OLO2:OLP2"/>
    <mergeCell ref="OLQ2:OLR2"/>
    <mergeCell ref="OLS2:OLT2"/>
    <mergeCell ref="OLU2:OLV2"/>
    <mergeCell ref="OLW2:OLX2"/>
    <mergeCell ref="OLY2:OLZ2"/>
    <mergeCell ref="OLC2:OLD2"/>
    <mergeCell ref="OLE2:OLF2"/>
    <mergeCell ref="OLG2:OLH2"/>
    <mergeCell ref="OLI2:OLJ2"/>
    <mergeCell ref="OLK2:OLL2"/>
    <mergeCell ref="OLM2:OLN2"/>
    <mergeCell ref="OKQ2:OKR2"/>
    <mergeCell ref="OKS2:OKT2"/>
    <mergeCell ref="OKU2:OKV2"/>
    <mergeCell ref="OKW2:OKX2"/>
    <mergeCell ref="OKY2:OKZ2"/>
    <mergeCell ref="OLA2:OLB2"/>
    <mergeCell ref="OKE2:OKF2"/>
    <mergeCell ref="OKG2:OKH2"/>
    <mergeCell ref="OKI2:OKJ2"/>
    <mergeCell ref="OKK2:OKL2"/>
    <mergeCell ref="OKM2:OKN2"/>
    <mergeCell ref="OKO2:OKP2"/>
    <mergeCell ref="OJS2:OJT2"/>
    <mergeCell ref="OJU2:OJV2"/>
    <mergeCell ref="OJW2:OJX2"/>
    <mergeCell ref="OJY2:OJZ2"/>
    <mergeCell ref="OKA2:OKB2"/>
    <mergeCell ref="OKC2:OKD2"/>
    <mergeCell ref="OJG2:OJH2"/>
    <mergeCell ref="OJI2:OJJ2"/>
    <mergeCell ref="OJK2:OJL2"/>
    <mergeCell ref="OJM2:OJN2"/>
    <mergeCell ref="OJO2:OJP2"/>
    <mergeCell ref="OJQ2:OJR2"/>
    <mergeCell ref="OIU2:OIV2"/>
    <mergeCell ref="OIW2:OIX2"/>
    <mergeCell ref="OIY2:OIZ2"/>
    <mergeCell ref="OJA2:OJB2"/>
    <mergeCell ref="OJC2:OJD2"/>
    <mergeCell ref="OJE2:OJF2"/>
    <mergeCell ref="OII2:OIJ2"/>
    <mergeCell ref="OIK2:OIL2"/>
    <mergeCell ref="OIM2:OIN2"/>
    <mergeCell ref="OIO2:OIP2"/>
    <mergeCell ref="OIQ2:OIR2"/>
    <mergeCell ref="OIS2:OIT2"/>
    <mergeCell ref="OHW2:OHX2"/>
    <mergeCell ref="OHY2:OHZ2"/>
    <mergeCell ref="OIA2:OIB2"/>
    <mergeCell ref="OIC2:OID2"/>
    <mergeCell ref="OIE2:OIF2"/>
    <mergeCell ref="OIG2:OIH2"/>
    <mergeCell ref="OHK2:OHL2"/>
    <mergeCell ref="OHM2:OHN2"/>
    <mergeCell ref="OHO2:OHP2"/>
    <mergeCell ref="OHQ2:OHR2"/>
    <mergeCell ref="OHS2:OHT2"/>
    <mergeCell ref="OHU2:OHV2"/>
    <mergeCell ref="OGY2:OGZ2"/>
    <mergeCell ref="OHA2:OHB2"/>
    <mergeCell ref="OHC2:OHD2"/>
    <mergeCell ref="OHE2:OHF2"/>
    <mergeCell ref="OHG2:OHH2"/>
    <mergeCell ref="OHI2:OHJ2"/>
    <mergeCell ref="OGM2:OGN2"/>
    <mergeCell ref="OGO2:OGP2"/>
    <mergeCell ref="OGQ2:OGR2"/>
    <mergeCell ref="OGS2:OGT2"/>
    <mergeCell ref="OGU2:OGV2"/>
    <mergeCell ref="OGW2:OGX2"/>
    <mergeCell ref="OGA2:OGB2"/>
    <mergeCell ref="OGC2:OGD2"/>
    <mergeCell ref="OGE2:OGF2"/>
    <mergeCell ref="OGG2:OGH2"/>
    <mergeCell ref="OGI2:OGJ2"/>
    <mergeCell ref="OGK2:OGL2"/>
    <mergeCell ref="OFO2:OFP2"/>
    <mergeCell ref="OFQ2:OFR2"/>
    <mergeCell ref="OFS2:OFT2"/>
    <mergeCell ref="OFU2:OFV2"/>
    <mergeCell ref="OFW2:OFX2"/>
    <mergeCell ref="OFY2:OFZ2"/>
    <mergeCell ref="OFC2:OFD2"/>
    <mergeCell ref="OFE2:OFF2"/>
    <mergeCell ref="OFG2:OFH2"/>
    <mergeCell ref="OFI2:OFJ2"/>
    <mergeCell ref="OFK2:OFL2"/>
    <mergeCell ref="OFM2:OFN2"/>
    <mergeCell ref="OEQ2:OER2"/>
    <mergeCell ref="OES2:OET2"/>
    <mergeCell ref="OEU2:OEV2"/>
    <mergeCell ref="OEW2:OEX2"/>
    <mergeCell ref="OEY2:OEZ2"/>
    <mergeCell ref="OFA2:OFB2"/>
    <mergeCell ref="OEE2:OEF2"/>
    <mergeCell ref="OEG2:OEH2"/>
    <mergeCell ref="OEI2:OEJ2"/>
    <mergeCell ref="OEK2:OEL2"/>
    <mergeCell ref="OEM2:OEN2"/>
    <mergeCell ref="OEO2:OEP2"/>
    <mergeCell ref="ODS2:ODT2"/>
    <mergeCell ref="ODU2:ODV2"/>
    <mergeCell ref="ODW2:ODX2"/>
    <mergeCell ref="ODY2:ODZ2"/>
    <mergeCell ref="OEA2:OEB2"/>
    <mergeCell ref="OEC2:OED2"/>
    <mergeCell ref="ODG2:ODH2"/>
    <mergeCell ref="ODI2:ODJ2"/>
    <mergeCell ref="ODK2:ODL2"/>
    <mergeCell ref="ODM2:ODN2"/>
    <mergeCell ref="ODO2:ODP2"/>
    <mergeCell ref="ODQ2:ODR2"/>
    <mergeCell ref="OCU2:OCV2"/>
    <mergeCell ref="OCW2:OCX2"/>
    <mergeCell ref="OCY2:OCZ2"/>
    <mergeCell ref="ODA2:ODB2"/>
    <mergeCell ref="ODC2:ODD2"/>
    <mergeCell ref="ODE2:ODF2"/>
    <mergeCell ref="OCI2:OCJ2"/>
    <mergeCell ref="OCK2:OCL2"/>
    <mergeCell ref="OCM2:OCN2"/>
    <mergeCell ref="OCO2:OCP2"/>
    <mergeCell ref="OCQ2:OCR2"/>
    <mergeCell ref="OCS2:OCT2"/>
    <mergeCell ref="OBW2:OBX2"/>
    <mergeCell ref="OBY2:OBZ2"/>
    <mergeCell ref="OCA2:OCB2"/>
    <mergeCell ref="OCC2:OCD2"/>
    <mergeCell ref="OCE2:OCF2"/>
    <mergeCell ref="OCG2:OCH2"/>
    <mergeCell ref="OBK2:OBL2"/>
    <mergeCell ref="OBM2:OBN2"/>
    <mergeCell ref="OBO2:OBP2"/>
    <mergeCell ref="OBQ2:OBR2"/>
    <mergeCell ref="OBS2:OBT2"/>
    <mergeCell ref="OBU2:OBV2"/>
    <mergeCell ref="OAY2:OAZ2"/>
    <mergeCell ref="OBA2:OBB2"/>
    <mergeCell ref="OBC2:OBD2"/>
    <mergeCell ref="OBE2:OBF2"/>
    <mergeCell ref="OBG2:OBH2"/>
    <mergeCell ref="OBI2:OBJ2"/>
    <mergeCell ref="OAM2:OAN2"/>
    <mergeCell ref="OAO2:OAP2"/>
    <mergeCell ref="OAQ2:OAR2"/>
    <mergeCell ref="OAS2:OAT2"/>
    <mergeCell ref="OAU2:OAV2"/>
    <mergeCell ref="OAW2:OAX2"/>
    <mergeCell ref="OAA2:OAB2"/>
    <mergeCell ref="OAC2:OAD2"/>
    <mergeCell ref="OAE2:OAF2"/>
    <mergeCell ref="OAG2:OAH2"/>
    <mergeCell ref="OAI2:OAJ2"/>
    <mergeCell ref="OAK2:OAL2"/>
    <mergeCell ref="NZO2:NZP2"/>
    <mergeCell ref="NZQ2:NZR2"/>
    <mergeCell ref="NZS2:NZT2"/>
    <mergeCell ref="NZU2:NZV2"/>
    <mergeCell ref="NZW2:NZX2"/>
    <mergeCell ref="NZY2:NZZ2"/>
    <mergeCell ref="NZC2:NZD2"/>
    <mergeCell ref="NZE2:NZF2"/>
    <mergeCell ref="NZG2:NZH2"/>
    <mergeCell ref="NZI2:NZJ2"/>
    <mergeCell ref="NZK2:NZL2"/>
    <mergeCell ref="NZM2:NZN2"/>
    <mergeCell ref="NYQ2:NYR2"/>
    <mergeCell ref="NYS2:NYT2"/>
    <mergeCell ref="NYU2:NYV2"/>
    <mergeCell ref="NYW2:NYX2"/>
    <mergeCell ref="NYY2:NYZ2"/>
    <mergeCell ref="NZA2:NZB2"/>
    <mergeCell ref="NYE2:NYF2"/>
    <mergeCell ref="NYG2:NYH2"/>
    <mergeCell ref="NYI2:NYJ2"/>
    <mergeCell ref="NYK2:NYL2"/>
    <mergeCell ref="NYM2:NYN2"/>
    <mergeCell ref="NYO2:NYP2"/>
    <mergeCell ref="NXS2:NXT2"/>
    <mergeCell ref="NXU2:NXV2"/>
    <mergeCell ref="NXW2:NXX2"/>
    <mergeCell ref="NXY2:NXZ2"/>
    <mergeCell ref="NYA2:NYB2"/>
    <mergeCell ref="NYC2:NYD2"/>
    <mergeCell ref="NXG2:NXH2"/>
    <mergeCell ref="NXI2:NXJ2"/>
    <mergeCell ref="NXK2:NXL2"/>
    <mergeCell ref="NXM2:NXN2"/>
    <mergeCell ref="NXO2:NXP2"/>
    <mergeCell ref="NXQ2:NXR2"/>
    <mergeCell ref="NWU2:NWV2"/>
    <mergeCell ref="NWW2:NWX2"/>
    <mergeCell ref="NWY2:NWZ2"/>
    <mergeCell ref="NXA2:NXB2"/>
    <mergeCell ref="NXC2:NXD2"/>
    <mergeCell ref="NXE2:NXF2"/>
    <mergeCell ref="NWI2:NWJ2"/>
    <mergeCell ref="NWK2:NWL2"/>
    <mergeCell ref="NWM2:NWN2"/>
    <mergeCell ref="NWO2:NWP2"/>
    <mergeCell ref="NWQ2:NWR2"/>
    <mergeCell ref="NWS2:NWT2"/>
    <mergeCell ref="NVW2:NVX2"/>
    <mergeCell ref="NVY2:NVZ2"/>
    <mergeCell ref="NWA2:NWB2"/>
    <mergeCell ref="NWC2:NWD2"/>
    <mergeCell ref="NWE2:NWF2"/>
    <mergeCell ref="NWG2:NWH2"/>
    <mergeCell ref="NVK2:NVL2"/>
    <mergeCell ref="NVM2:NVN2"/>
    <mergeCell ref="NVO2:NVP2"/>
    <mergeCell ref="NVQ2:NVR2"/>
    <mergeCell ref="NVS2:NVT2"/>
    <mergeCell ref="NVU2:NVV2"/>
    <mergeCell ref="NUY2:NUZ2"/>
    <mergeCell ref="NVA2:NVB2"/>
    <mergeCell ref="NVC2:NVD2"/>
    <mergeCell ref="NVE2:NVF2"/>
    <mergeCell ref="NVG2:NVH2"/>
    <mergeCell ref="NVI2:NVJ2"/>
    <mergeCell ref="NUM2:NUN2"/>
    <mergeCell ref="NUO2:NUP2"/>
    <mergeCell ref="NUQ2:NUR2"/>
    <mergeCell ref="NUS2:NUT2"/>
    <mergeCell ref="NUU2:NUV2"/>
    <mergeCell ref="NUW2:NUX2"/>
    <mergeCell ref="NUA2:NUB2"/>
    <mergeCell ref="NUC2:NUD2"/>
    <mergeCell ref="NUE2:NUF2"/>
    <mergeCell ref="NUG2:NUH2"/>
    <mergeCell ref="NUI2:NUJ2"/>
    <mergeCell ref="NUK2:NUL2"/>
    <mergeCell ref="NTO2:NTP2"/>
    <mergeCell ref="NTQ2:NTR2"/>
    <mergeCell ref="NTS2:NTT2"/>
    <mergeCell ref="NTU2:NTV2"/>
    <mergeCell ref="NTW2:NTX2"/>
    <mergeCell ref="NTY2:NTZ2"/>
    <mergeCell ref="NTC2:NTD2"/>
    <mergeCell ref="NTE2:NTF2"/>
    <mergeCell ref="NTG2:NTH2"/>
    <mergeCell ref="NTI2:NTJ2"/>
    <mergeCell ref="NTK2:NTL2"/>
    <mergeCell ref="NTM2:NTN2"/>
    <mergeCell ref="NSQ2:NSR2"/>
    <mergeCell ref="NSS2:NST2"/>
    <mergeCell ref="NSU2:NSV2"/>
    <mergeCell ref="NSW2:NSX2"/>
    <mergeCell ref="NSY2:NSZ2"/>
    <mergeCell ref="NTA2:NTB2"/>
    <mergeCell ref="NSE2:NSF2"/>
    <mergeCell ref="NSG2:NSH2"/>
    <mergeCell ref="NSI2:NSJ2"/>
    <mergeCell ref="NSK2:NSL2"/>
    <mergeCell ref="NSM2:NSN2"/>
    <mergeCell ref="NSO2:NSP2"/>
    <mergeCell ref="NRS2:NRT2"/>
    <mergeCell ref="NRU2:NRV2"/>
    <mergeCell ref="NRW2:NRX2"/>
    <mergeCell ref="NRY2:NRZ2"/>
    <mergeCell ref="NSA2:NSB2"/>
    <mergeCell ref="NSC2:NSD2"/>
    <mergeCell ref="NRG2:NRH2"/>
    <mergeCell ref="NRI2:NRJ2"/>
    <mergeCell ref="NRK2:NRL2"/>
    <mergeCell ref="NRM2:NRN2"/>
    <mergeCell ref="NRO2:NRP2"/>
    <mergeCell ref="NRQ2:NRR2"/>
    <mergeCell ref="NQU2:NQV2"/>
    <mergeCell ref="NQW2:NQX2"/>
    <mergeCell ref="NQY2:NQZ2"/>
    <mergeCell ref="NRA2:NRB2"/>
    <mergeCell ref="NRC2:NRD2"/>
    <mergeCell ref="NRE2:NRF2"/>
    <mergeCell ref="NQI2:NQJ2"/>
    <mergeCell ref="NQK2:NQL2"/>
    <mergeCell ref="NQM2:NQN2"/>
    <mergeCell ref="NQO2:NQP2"/>
    <mergeCell ref="NQQ2:NQR2"/>
    <mergeCell ref="NQS2:NQT2"/>
    <mergeCell ref="NPW2:NPX2"/>
    <mergeCell ref="NPY2:NPZ2"/>
    <mergeCell ref="NQA2:NQB2"/>
    <mergeCell ref="NQC2:NQD2"/>
    <mergeCell ref="NQE2:NQF2"/>
    <mergeCell ref="NQG2:NQH2"/>
    <mergeCell ref="NPK2:NPL2"/>
    <mergeCell ref="NPM2:NPN2"/>
    <mergeCell ref="NPO2:NPP2"/>
    <mergeCell ref="NPQ2:NPR2"/>
    <mergeCell ref="NPS2:NPT2"/>
    <mergeCell ref="NPU2:NPV2"/>
    <mergeCell ref="NOY2:NOZ2"/>
    <mergeCell ref="NPA2:NPB2"/>
    <mergeCell ref="NPC2:NPD2"/>
    <mergeCell ref="NPE2:NPF2"/>
    <mergeCell ref="NPG2:NPH2"/>
    <mergeCell ref="NPI2:NPJ2"/>
    <mergeCell ref="NOM2:NON2"/>
    <mergeCell ref="NOO2:NOP2"/>
    <mergeCell ref="NOQ2:NOR2"/>
    <mergeCell ref="NOS2:NOT2"/>
    <mergeCell ref="NOU2:NOV2"/>
    <mergeCell ref="NOW2:NOX2"/>
    <mergeCell ref="NOA2:NOB2"/>
    <mergeCell ref="NOC2:NOD2"/>
    <mergeCell ref="NOE2:NOF2"/>
    <mergeCell ref="NOG2:NOH2"/>
    <mergeCell ref="NOI2:NOJ2"/>
    <mergeCell ref="NOK2:NOL2"/>
    <mergeCell ref="NNO2:NNP2"/>
    <mergeCell ref="NNQ2:NNR2"/>
    <mergeCell ref="NNS2:NNT2"/>
    <mergeCell ref="NNU2:NNV2"/>
    <mergeCell ref="NNW2:NNX2"/>
    <mergeCell ref="NNY2:NNZ2"/>
    <mergeCell ref="NNC2:NND2"/>
    <mergeCell ref="NNE2:NNF2"/>
    <mergeCell ref="NNG2:NNH2"/>
    <mergeCell ref="NNI2:NNJ2"/>
    <mergeCell ref="NNK2:NNL2"/>
    <mergeCell ref="NNM2:NNN2"/>
    <mergeCell ref="NMQ2:NMR2"/>
    <mergeCell ref="NMS2:NMT2"/>
    <mergeCell ref="NMU2:NMV2"/>
    <mergeCell ref="NMW2:NMX2"/>
    <mergeCell ref="NMY2:NMZ2"/>
    <mergeCell ref="NNA2:NNB2"/>
    <mergeCell ref="NME2:NMF2"/>
    <mergeCell ref="NMG2:NMH2"/>
    <mergeCell ref="NMI2:NMJ2"/>
    <mergeCell ref="NMK2:NML2"/>
    <mergeCell ref="NMM2:NMN2"/>
    <mergeCell ref="NMO2:NMP2"/>
    <mergeCell ref="NLS2:NLT2"/>
    <mergeCell ref="NLU2:NLV2"/>
    <mergeCell ref="NLW2:NLX2"/>
    <mergeCell ref="NLY2:NLZ2"/>
    <mergeCell ref="NMA2:NMB2"/>
    <mergeCell ref="NMC2:NMD2"/>
    <mergeCell ref="NLG2:NLH2"/>
    <mergeCell ref="NLI2:NLJ2"/>
    <mergeCell ref="NLK2:NLL2"/>
    <mergeCell ref="NLM2:NLN2"/>
    <mergeCell ref="NLO2:NLP2"/>
    <mergeCell ref="NLQ2:NLR2"/>
    <mergeCell ref="NKU2:NKV2"/>
    <mergeCell ref="NKW2:NKX2"/>
    <mergeCell ref="NKY2:NKZ2"/>
    <mergeCell ref="NLA2:NLB2"/>
    <mergeCell ref="NLC2:NLD2"/>
    <mergeCell ref="NLE2:NLF2"/>
    <mergeCell ref="NKI2:NKJ2"/>
    <mergeCell ref="NKK2:NKL2"/>
    <mergeCell ref="NKM2:NKN2"/>
    <mergeCell ref="NKO2:NKP2"/>
    <mergeCell ref="NKQ2:NKR2"/>
    <mergeCell ref="NKS2:NKT2"/>
    <mergeCell ref="NJW2:NJX2"/>
    <mergeCell ref="NJY2:NJZ2"/>
    <mergeCell ref="NKA2:NKB2"/>
    <mergeCell ref="NKC2:NKD2"/>
    <mergeCell ref="NKE2:NKF2"/>
    <mergeCell ref="NKG2:NKH2"/>
    <mergeCell ref="NJK2:NJL2"/>
    <mergeCell ref="NJM2:NJN2"/>
    <mergeCell ref="NJO2:NJP2"/>
    <mergeCell ref="NJQ2:NJR2"/>
    <mergeCell ref="NJS2:NJT2"/>
    <mergeCell ref="NJU2:NJV2"/>
    <mergeCell ref="NIY2:NIZ2"/>
    <mergeCell ref="NJA2:NJB2"/>
    <mergeCell ref="NJC2:NJD2"/>
    <mergeCell ref="NJE2:NJF2"/>
    <mergeCell ref="NJG2:NJH2"/>
    <mergeCell ref="NJI2:NJJ2"/>
    <mergeCell ref="NIM2:NIN2"/>
    <mergeCell ref="NIO2:NIP2"/>
    <mergeCell ref="NIQ2:NIR2"/>
    <mergeCell ref="NIS2:NIT2"/>
    <mergeCell ref="NIU2:NIV2"/>
    <mergeCell ref="NIW2:NIX2"/>
    <mergeCell ref="NIA2:NIB2"/>
    <mergeCell ref="NIC2:NID2"/>
    <mergeCell ref="NIE2:NIF2"/>
    <mergeCell ref="NIG2:NIH2"/>
    <mergeCell ref="NII2:NIJ2"/>
    <mergeCell ref="NIK2:NIL2"/>
    <mergeCell ref="NHO2:NHP2"/>
    <mergeCell ref="NHQ2:NHR2"/>
    <mergeCell ref="NHS2:NHT2"/>
    <mergeCell ref="NHU2:NHV2"/>
    <mergeCell ref="NHW2:NHX2"/>
    <mergeCell ref="NHY2:NHZ2"/>
    <mergeCell ref="NHC2:NHD2"/>
    <mergeCell ref="NHE2:NHF2"/>
    <mergeCell ref="NHG2:NHH2"/>
    <mergeCell ref="NHI2:NHJ2"/>
    <mergeCell ref="NHK2:NHL2"/>
    <mergeCell ref="NHM2:NHN2"/>
    <mergeCell ref="NGQ2:NGR2"/>
    <mergeCell ref="NGS2:NGT2"/>
    <mergeCell ref="NGU2:NGV2"/>
    <mergeCell ref="NGW2:NGX2"/>
    <mergeCell ref="NGY2:NGZ2"/>
    <mergeCell ref="NHA2:NHB2"/>
    <mergeCell ref="NGE2:NGF2"/>
    <mergeCell ref="NGG2:NGH2"/>
    <mergeCell ref="NGI2:NGJ2"/>
    <mergeCell ref="NGK2:NGL2"/>
    <mergeCell ref="NGM2:NGN2"/>
    <mergeCell ref="NGO2:NGP2"/>
    <mergeCell ref="NFS2:NFT2"/>
    <mergeCell ref="NFU2:NFV2"/>
    <mergeCell ref="NFW2:NFX2"/>
    <mergeCell ref="NFY2:NFZ2"/>
    <mergeCell ref="NGA2:NGB2"/>
    <mergeCell ref="NGC2:NGD2"/>
    <mergeCell ref="NFG2:NFH2"/>
    <mergeCell ref="NFI2:NFJ2"/>
    <mergeCell ref="NFK2:NFL2"/>
    <mergeCell ref="NFM2:NFN2"/>
    <mergeCell ref="NFO2:NFP2"/>
    <mergeCell ref="NFQ2:NFR2"/>
    <mergeCell ref="NEU2:NEV2"/>
    <mergeCell ref="NEW2:NEX2"/>
    <mergeCell ref="NEY2:NEZ2"/>
    <mergeCell ref="NFA2:NFB2"/>
    <mergeCell ref="NFC2:NFD2"/>
    <mergeCell ref="NFE2:NFF2"/>
    <mergeCell ref="NEI2:NEJ2"/>
    <mergeCell ref="NEK2:NEL2"/>
    <mergeCell ref="NEM2:NEN2"/>
    <mergeCell ref="NEO2:NEP2"/>
    <mergeCell ref="NEQ2:NER2"/>
    <mergeCell ref="NES2:NET2"/>
    <mergeCell ref="NDW2:NDX2"/>
    <mergeCell ref="NDY2:NDZ2"/>
    <mergeCell ref="NEA2:NEB2"/>
    <mergeCell ref="NEC2:NED2"/>
    <mergeCell ref="NEE2:NEF2"/>
    <mergeCell ref="NEG2:NEH2"/>
    <mergeCell ref="NDK2:NDL2"/>
    <mergeCell ref="NDM2:NDN2"/>
    <mergeCell ref="NDO2:NDP2"/>
    <mergeCell ref="NDQ2:NDR2"/>
    <mergeCell ref="NDS2:NDT2"/>
    <mergeCell ref="NDU2:NDV2"/>
    <mergeCell ref="NCY2:NCZ2"/>
    <mergeCell ref="NDA2:NDB2"/>
    <mergeCell ref="NDC2:NDD2"/>
    <mergeCell ref="NDE2:NDF2"/>
    <mergeCell ref="NDG2:NDH2"/>
    <mergeCell ref="NDI2:NDJ2"/>
    <mergeCell ref="NCM2:NCN2"/>
    <mergeCell ref="NCO2:NCP2"/>
    <mergeCell ref="NCQ2:NCR2"/>
    <mergeCell ref="NCS2:NCT2"/>
    <mergeCell ref="NCU2:NCV2"/>
    <mergeCell ref="NCW2:NCX2"/>
    <mergeCell ref="NCA2:NCB2"/>
    <mergeCell ref="NCC2:NCD2"/>
    <mergeCell ref="NCE2:NCF2"/>
    <mergeCell ref="NCG2:NCH2"/>
    <mergeCell ref="NCI2:NCJ2"/>
    <mergeCell ref="NCK2:NCL2"/>
    <mergeCell ref="NBO2:NBP2"/>
    <mergeCell ref="NBQ2:NBR2"/>
    <mergeCell ref="NBS2:NBT2"/>
    <mergeCell ref="NBU2:NBV2"/>
    <mergeCell ref="NBW2:NBX2"/>
    <mergeCell ref="NBY2:NBZ2"/>
    <mergeCell ref="NBC2:NBD2"/>
    <mergeCell ref="NBE2:NBF2"/>
    <mergeCell ref="NBG2:NBH2"/>
    <mergeCell ref="NBI2:NBJ2"/>
    <mergeCell ref="NBK2:NBL2"/>
    <mergeCell ref="NBM2:NBN2"/>
    <mergeCell ref="NAQ2:NAR2"/>
    <mergeCell ref="NAS2:NAT2"/>
    <mergeCell ref="NAU2:NAV2"/>
    <mergeCell ref="NAW2:NAX2"/>
    <mergeCell ref="NAY2:NAZ2"/>
    <mergeCell ref="NBA2:NBB2"/>
    <mergeCell ref="NAE2:NAF2"/>
    <mergeCell ref="NAG2:NAH2"/>
    <mergeCell ref="NAI2:NAJ2"/>
    <mergeCell ref="NAK2:NAL2"/>
    <mergeCell ref="NAM2:NAN2"/>
    <mergeCell ref="NAO2:NAP2"/>
    <mergeCell ref="MZS2:MZT2"/>
    <mergeCell ref="MZU2:MZV2"/>
    <mergeCell ref="MZW2:MZX2"/>
    <mergeCell ref="MZY2:MZZ2"/>
    <mergeCell ref="NAA2:NAB2"/>
    <mergeCell ref="NAC2:NAD2"/>
    <mergeCell ref="MZG2:MZH2"/>
    <mergeCell ref="MZI2:MZJ2"/>
    <mergeCell ref="MZK2:MZL2"/>
    <mergeCell ref="MZM2:MZN2"/>
    <mergeCell ref="MZO2:MZP2"/>
    <mergeCell ref="MZQ2:MZR2"/>
    <mergeCell ref="MYU2:MYV2"/>
    <mergeCell ref="MYW2:MYX2"/>
    <mergeCell ref="MYY2:MYZ2"/>
    <mergeCell ref="MZA2:MZB2"/>
    <mergeCell ref="MZC2:MZD2"/>
    <mergeCell ref="MZE2:MZF2"/>
    <mergeCell ref="MYI2:MYJ2"/>
    <mergeCell ref="MYK2:MYL2"/>
    <mergeCell ref="MYM2:MYN2"/>
    <mergeCell ref="MYO2:MYP2"/>
    <mergeCell ref="MYQ2:MYR2"/>
    <mergeCell ref="MYS2:MYT2"/>
    <mergeCell ref="MXW2:MXX2"/>
    <mergeCell ref="MXY2:MXZ2"/>
    <mergeCell ref="MYA2:MYB2"/>
    <mergeCell ref="MYC2:MYD2"/>
    <mergeCell ref="MYE2:MYF2"/>
    <mergeCell ref="MYG2:MYH2"/>
    <mergeCell ref="MXK2:MXL2"/>
    <mergeCell ref="MXM2:MXN2"/>
    <mergeCell ref="MXO2:MXP2"/>
    <mergeCell ref="MXQ2:MXR2"/>
    <mergeCell ref="MXS2:MXT2"/>
    <mergeCell ref="MXU2:MXV2"/>
    <mergeCell ref="MWY2:MWZ2"/>
    <mergeCell ref="MXA2:MXB2"/>
    <mergeCell ref="MXC2:MXD2"/>
    <mergeCell ref="MXE2:MXF2"/>
    <mergeCell ref="MXG2:MXH2"/>
    <mergeCell ref="MXI2:MXJ2"/>
    <mergeCell ref="MWM2:MWN2"/>
    <mergeCell ref="MWO2:MWP2"/>
    <mergeCell ref="MWQ2:MWR2"/>
    <mergeCell ref="MWS2:MWT2"/>
    <mergeCell ref="MWU2:MWV2"/>
    <mergeCell ref="MWW2:MWX2"/>
    <mergeCell ref="MWA2:MWB2"/>
    <mergeCell ref="MWC2:MWD2"/>
    <mergeCell ref="MWE2:MWF2"/>
    <mergeCell ref="MWG2:MWH2"/>
    <mergeCell ref="MWI2:MWJ2"/>
    <mergeCell ref="MWK2:MWL2"/>
    <mergeCell ref="MVO2:MVP2"/>
    <mergeCell ref="MVQ2:MVR2"/>
    <mergeCell ref="MVS2:MVT2"/>
    <mergeCell ref="MVU2:MVV2"/>
    <mergeCell ref="MVW2:MVX2"/>
    <mergeCell ref="MVY2:MVZ2"/>
    <mergeCell ref="MVC2:MVD2"/>
    <mergeCell ref="MVE2:MVF2"/>
    <mergeCell ref="MVG2:MVH2"/>
    <mergeCell ref="MVI2:MVJ2"/>
    <mergeCell ref="MVK2:MVL2"/>
    <mergeCell ref="MVM2:MVN2"/>
    <mergeCell ref="MUQ2:MUR2"/>
    <mergeCell ref="MUS2:MUT2"/>
    <mergeCell ref="MUU2:MUV2"/>
    <mergeCell ref="MUW2:MUX2"/>
    <mergeCell ref="MUY2:MUZ2"/>
    <mergeCell ref="MVA2:MVB2"/>
    <mergeCell ref="MUE2:MUF2"/>
    <mergeCell ref="MUG2:MUH2"/>
    <mergeCell ref="MUI2:MUJ2"/>
    <mergeCell ref="MUK2:MUL2"/>
    <mergeCell ref="MUM2:MUN2"/>
    <mergeCell ref="MUO2:MUP2"/>
    <mergeCell ref="MTS2:MTT2"/>
    <mergeCell ref="MTU2:MTV2"/>
    <mergeCell ref="MTW2:MTX2"/>
    <mergeCell ref="MTY2:MTZ2"/>
    <mergeCell ref="MUA2:MUB2"/>
    <mergeCell ref="MUC2:MUD2"/>
    <mergeCell ref="MTG2:MTH2"/>
    <mergeCell ref="MTI2:MTJ2"/>
    <mergeCell ref="MTK2:MTL2"/>
    <mergeCell ref="MTM2:MTN2"/>
    <mergeCell ref="MTO2:MTP2"/>
    <mergeCell ref="MTQ2:MTR2"/>
    <mergeCell ref="MSU2:MSV2"/>
    <mergeCell ref="MSW2:MSX2"/>
    <mergeCell ref="MSY2:MSZ2"/>
    <mergeCell ref="MTA2:MTB2"/>
    <mergeCell ref="MTC2:MTD2"/>
    <mergeCell ref="MTE2:MTF2"/>
    <mergeCell ref="MSI2:MSJ2"/>
    <mergeCell ref="MSK2:MSL2"/>
    <mergeCell ref="MSM2:MSN2"/>
    <mergeCell ref="MSO2:MSP2"/>
    <mergeCell ref="MSQ2:MSR2"/>
    <mergeCell ref="MSS2:MST2"/>
    <mergeCell ref="MRW2:MRX2"/>
    <mergeCell ref="MRY2:MRZ2"/>
    <mergeCell ref="MSA2:MSB2"/>
    <mergeCell ref="MSC2:MSD2"/>
    <mergeCell ref="MSE2:MSF2"/>
    <mergeCell ref="MSG2:MSH2"/>
    <mergeCell ref="MRK2:MRL2"/>
    <mergeCell ref="MRM2:MRN2"/>
    <mergeCell ref="MRO2:MRP2"/>
    <mergeCell ref="MRQ2:MRR2"/>
    <mergeCell ref="MRS2:MRT2"/>
    <mergeCell ref="MRU2:MRV2"/>
    <mergeCell ref="MQY2:MQZ2"/>
    <mergeCell ref="MRA2:MRB2"/>
    <mergeCell ref="MRC2:MRD2"/>
    <mergeCell ref="MRE2:MRF2"/>
    <mergeCell ref="MRG2:MRH2"/>
    <mergeCell ref="MRI2:MRJ2"/>
    <mergeCell ref="MQM2:MQN2"/>
    <mergeCell ref="MQO2:MQP2"/>
    <mergeCell ref="MQQ2:MQR2"/>
    <mergeCell ref="MQS2:MQT2"/>
    <mergeCell ref="MQU2:MQV2"/>
    <mergeCell ref="MQW2:MQX2"/>
    <mergeCell ref="MQA2:MQB2"/>
    <mergeCell ref="MQC2:MQD2"/>
    <mergeCell ref="MQE2:MQF2"/>
    <mergeCell ref="MQG2:MQH2"/>
    <mergeCell ref="MQI2:MQJ2"/>
    <mergeCell ref="MQK2:MQL2"/>
    <mergeCell ref="MPO2:MPP2"/>
    <mergeCell ref="MPQ2:MPR2"/>
    <mergeCell ref="MPS2:MPT2"/>
    <mergeCell ref="MPU2:MPV2"/>
    <mergeCell ref="MPW2:MPX2"/>
    <mergeCell ref="MPY2:MPZ2"/>
    <mergeCell ref="MPC2:MPD2"/>
    <mergeCell ref="MPE2:MPF2"/>
    <mergeCell ref="MPG2:MPH2"/>
    <mergeCell ref="MPI2:MPJ2"/>
    <mergeCell ref="MPK2:MPL2"/>
    <mergeCell ref="MPM2:MPN2"/>
    <mergeCell ref="MOQ2:MOR2"/>
    <mergeCell ref="MOS2:MOT2"/>
    <mergeCell ref="MOU2:MOV2"/>
    <mergeCell ref="MOW2:MOX2"/>
    <mergeCell ref="MOY2:MOZ2"/>
    <mergeCell ref="MPA2:MPB2"/>
    <mergeCell ref="MOE2:MOF2"/>
    <mergeCell ref="MOG2:MOH2"/>
    <mergeCell ref="MOI2:MOJ2"/>
    <mergeCell ref="MOK2:MOL2"/>
    <mergeCell ref="MOM2:MON2"/>
    <mergeCell ref="MOO2:MOP2"/>
    <mergeCell ref="MNS2:MNT2"/>
    <mergeCell ref="MNU2:MNV2"/>
    <mergeCell ref="MNW2:MNX2"/>
    <mergeCell ref="MNY2:MNZ2"/>
    <mergeCell ref="MOA2:MOB2"/>
    <mergeCell ref="MOC2:MOD2"/>
    <mergeCell ref="MNG2:MNH2"/>
    <mergeCell ref="MNI2:MNJ2"/>
    <mergeCell ref="MNK2:MNL2"/>
    <mergeCell ref="MNM2:MNN2"/>
    <mergeCell ref="MNO2:MNP2"/>
    <mergeCell ref="MNQ2:MNR2"/>
    <mergeCell ref="MMU2:MMV2"/>
    <mergeCell ref="MMW2:MMX2"/>
    <mergeCell ref="MMY2:MMZ2"/>
    <mergeCell ref="MNA2:MNB2"/>
    <mergeCell ref="MNC2:MND2"/>
    <mergeCell ref="MNE2:MNF2"/>
    <mergeCell ref="MMI2:MMJ2"/>
    <mergeCell ref="MMK2:MML2"/>
    <mergeCell ref="MMM2:MMN2"/>
    <mergeCell ref="MMO2:MMP2"/>
    <mergeCell ref="MMQ2:MMR2"/>
    <mergeCell ref="MMS2:MMT2"/>
    <mergeCell ref="MLW2:MLX2"/>
    <mergeCell ref="MLY2:MLZ2"/>
    <mergeCell ref="MMA2:MMB2"/>
    <mergeCell ref="MMC2:MMD2"/>
    <mergeCell ref="MME2:MMF2"/>
    <mergeCell ref="MMG2:MMH2"/>
    <mergeCell ref="MLK2:MLL2"/>
    <mergeCell ref="MLM2:MLN2"/>
    <mergeCell ref="MLO2:MLP2"/>
    <mergeCell ref="MLQ2:MLR2"/>
    <mergeCell ref="MLS2:MLT2"/>
    <mergeCell ref="MLU2:MLV2"/>
    <mergeCell ref="MKY2:MKZ2"/>
    <mergeCell ref="MLA2:MLB2"/>
    <mergeCell ref="MLC2:MLD2"/>
    <mergeCell ref="MLE2:MLF2"/>
    <mergeCell ref="MLG2:MLH2"/>
    <mergeCell ref="MLI2:MLJ2"/>
    <mergeCell ref="MKM2:MKN2"/>
    <mergeCell ref="MKO2:MKP2"/>
    <mergeCell ref="MKQ2:MKR2"/>
    <mergeCell ref="MKS2:MKT2"/>
    <mergeCell ref="MKU2:MKV2"/>
    <mergeCell ref="MKW2:MKX2"/>
    <mergeCell ref="MKA2:MKB2"/>
    <mergeCell ref="MKC2:MKD2"/>
    <mergeCell ref="MKE2:MKF2"/>
    <mergeCell ref="MKG2:MKH2"/>
    <mergeCell ref="MKI2:MKJ2"/>
    <mergeCell ref="MKK2:MKL2"/>
    <mergeCell ref="MJO2:MJP2"/>
    <mergeCell ref="MJQ2:MJR2"/>
    <mergeCell ref="MJS2:MJT2"/>
    <mergeCell ref="MJU2:MJV2"/>
    <mergeCell ref="MJW2:MJX2"/>
    <mergeCell ref="MJY2:MJZ2"/>
    <mergeCell ref="MJC2:MJD2"/>
    <mergeCell ref="MJE2:MJF2"/>
    <mergeCell ref="MJG2:MJH2"/>
    <mergeCell ref="MJI2:MJJ2"/>
    <mergeCell ref="MJK2:MJL2"/>
    <mergeCell ref="MJM2:MJN2"/>
    <mergeCell ref="MIQ2:MIR2"/>
    <mergeCell ref="MIS2:MIT2"/>
    <mergeCell ref="MIU2:MIV2"/>
    <mergeCell ref="MIW2:MIX2"/>
    <mergeCell ref="MIY2:MIZ2"/>
    <mergeCell ref="MJA2:MJB2"/>
    <mergeCell ref="MIE2:MIF2"/>
    <mergeCell ref="MIG2:MIH2"/>
    <mergeCell ref="MII2:MIJ2"/>
    <mergeCell ref="MIK2:MIL2"/>
    <mergeCell ref="MIM2:MIN2"/>
    <mergeCell ref="MIO2:MIP2"/>
    <mergeCell ref="MHS2:MHT2"/>
    <mergeCell ref="MHU2:MHV2"/>
    <mergeCell ref="MHW2:MHX2"/>
    <mergeCell ref="MHY2:MHZ2"/>
    <mergeCell ref="MIA2:MIB2"/>
    <mergeCell ref="MIC2:MID2"/>
    <mergeCell ref="MHG2:MHH2"/>
    <mergeCell ref="MHI2:MHJ2"/>
    <mergeCell ref="MHK2:MHL2"/>
    <mergeCell ref="MHM2:MHN2"/>
    <mergeCell ref="MHO2:MHP2"/>
    <mergeCell ref="MHQ2:MHR2"/>
    <mergeCell ref="MGU2:MGV2"/>
    <mergeCell ref="MGW2:MGX2"/>
    <mergeCell ref="MGY2:MGZ2"/>
    <mergeCell ref="MHA2:MHB2"/>
    <mergeCell ref="MHC2:MHD2"/>
    <mergeCell ref="MHE2:MHF2"/>
    <mergeCell ref="MGI2:MGJ2"/>
    <mergeCell ref="MGK2:MGL2"/>
    <mergeCell ref="MGM2:MGN2"/>
    <mergeCell ref="MGO2:MGP2"/>
    <mergeCell ref="MGQ2:MGR2"/>
    <mergeCell ref="MGS2:MGT2"/>
    <mergeCell ref="MFW2:MFX2"/>
    <mergeCell ref="MFY2:MFZ2"/>
    <mergeCell ref="MGA2:MGB2"/>
    <mergeCell ref="MGC2:MGD2"/>
    <mergeCell ref="MGE2:MGF2"/>
    <mergeCell ref="MGG2:MGH2"/>
    <mergeCell ref="MFK2:MFL2"/>
    <mergeCell ref="MFM2:MFN2"/>
    <mergeCell ref="MFO2:MFP2"/>
    <mergeCell ref="MFQ2:MFR2"/>
    <mergeCell ref="MFS2:MFT2"/>
    <mergeCell ref="MFU2:MFV2"/>
    <mergeCell ref="MEY2:MEZ2"/>
    <mergeCell ref="MFA2:MFB2"/>
    <mergeCell ref="MFC2:MFD2"/>
    <mergeCell ref="MFE2:MFF2"/>
    <mergeCell ref="MFG2:MFH2"/>
    <mergeCell ref="MFI2:MFJ2"/>
    <mergeCell ref="MEM2:MEN2"/>
    <mergeCell ref="MEO2:MEP2"/>
    <mergeCell ref="MEQ2:MER2"/>
    <mergeCell ref="MES2:MET2"/>
    <mergeCell ref="MEU2:MEV2"/>
    <mergeCell ref="MEW2:MEX2"/>
    <mergeCell ref="MEA2:MEB2"/>
    <mergeCell ref="MEC2:MED2"/>
    <mergeCell ref="MEE2:MEF2"/>
    <mergeCell ref="MEG2:MEH2"/>
    <mergeCell ref="MEI2:MEJ2"/>
    <mergeCell ref="MEK2:MEL2"/>
    <mergeCell ref="MDO2:MDP2"/>
    <mergeCell ref="MDQ2:MDR2"/>
    <mergeCell ref="MDS2:MDT2"/>
    <mergeCell ref="MDU2:MDV2"/>
    <mergeCell ref="MDW2:MDX2"/>
    <mergeCell ref="MDY2:MDZ2"/>
    <mergeCell ref="MDC2:MDD2"/>
    <mergeCell ref="MDE2:MDF2"/>
    <mergeCell ref="MDG2:MDH2"/>
    <mergeCell ref="MDI2:MDJ2"/>
    <mergeCell ref="MDK2:MDL2"/>
    <mergeCell ref="MDM2:MDN2"/>
    <mergeCell ref="MCQ2:MCR2"/>
    <mergeCell ref="MCS2:MCT2"/>
    <mergeCell ref="MCU2:MCV2"/>
    <mergeCell ref="MCW2:MCX2"/>
    <mergeCell ref="MCY2:MCZ2"/>
    <mergeCell ref="MDA2:MDB2"/>
    <mergeCell ref="MCE2:MCF2"/>
    <mergeCell ref="MCG2:MCH2"/>
    <mergeCell ref="MCI2:MCJ2"/>
    <mergeCell ref="MCK2:MCL2"/>
    <mergeCell ref="MCM2:MCN2"/>
    <mergeCell ref="MCO2:MCP2"/>
    <mergeCell ref="MBS2:MBT2"/>
    <mergeCell ref="MBU2:MBV2"/>
    <mergeCell ref="MBW2:MBX2"/>
    <mergeCell ref="MBY2:MBZ2"/>
    <mergeCell ref="MCA2:MCB2"/>
    <mergeCell ref="MCC2:MCD2"/>
    <mergeCell ref="MBG2:MBH2"/>
    <mergeCell ref="MBI2:MBJ2"/>
    <mergeCell ref="MBK2:MBL2"/>
    <mergeCell ref="MBM2:MBN2"/>
    <mergeCell ref="MBO2:MBP2"/>
    <mergeCell ref="MBQ2:MBR2"/>
    <mergeCell ref="MAU2:MAV2"/>
    <mergeCell ref="MAW2:MAX2"/>
    <mergeCell ref="MAY2:MAZ2"/>
    <mergeCell ref="MBA2:MBB2"/>
    <mergeCell ref="MBC2:MBD2"/>
    <mergeCell ref="MBE2:MBF2"/>
    <mergeCell ref="MAI2:MAJ2"/>
    <mergeCell ref="MAK2:MAL2"/>
    <mergeCell ref="MAM2:MAN2"/>
    <mergeCell ref="MAO2:MAP2"/>
    <mergeCell ref="MAQ2:MAR2"/>
    <mergeCell ref="MAS2:MAT2"/>
    <mergeCell ref="LZW2:LZX2"/>
    <mergeCell ref="LZY2:LZZ2"/>
    <mergeCell ref="MAA2:MAB2"/>
    <mergeCell ref="MAC2:MAD2"/>
    <mergeCell ref="MAE2:MAF2"/>
    <mergeCell ref="MAG2:MAH2"/>
    <mergeCell ref="LZK2:LZL2"/>
    <mergeCell ref="LZM2:LZN2"/>
    <mergeCell ref="LZO2:LZP2"/>
    <mergeCell ref="LZQ2:LZR2"/>
    <mergeCell ref="LZS2:LZT2"/>
    <mergeCell ref="LZU2:LZV2"/>
    <mergeCell ref="LYY2:LYZ2"/>
    <mergeCell ref="LZA2:LZB2"/>
    <mergeCell ref="LZC2:LZD2"/>
    <mergeCell ref="LZE2:LZF2"/>
    <mergeCell ref="LZG2:LZH2"/>
    <mergeCell ref="LZI2:LZJ2"/>
    <mergeCell ref="LYM2:LYN2"/>
    <mergeCell ref="LYO2:LYP2"/>
    <mergeCell ref="LYQ2:LYR2"/>
    <mergeCell ref="LYS2:LYT2"/>
    <mergeCell ref="LYU2:LYV2"/>
    <mergeCell ref="LYW2:LYX2"/>
    <mergeCell ref="LYA2:LYB2"/>
    <mergeCell ref="LYC2:LYD2"/>
    <mergeCell ref="LYE2:LYF2"/>
    <mergeCell ref="LYG2:LYH2"/>
    <mergeCell ref="LYI2:LYJ2"/>
    <mergeCell ref="LYK2:LYL2"/>
    <mergeCell ref="LXO2:LXP2"/>
    <mergeCell ref="LXQ2:LXR2"/>
    <mergeCell ref="LXS2:LXT2"/>
    <mergeCell ref="LXU2:LXV2"/>
    <mergeCell ref="LXW2:LXX2"/>
    <mergeCell ref="LXY2:LXZ2"/>
    <mergeCell ref="LXC2:LXD2"/>
    <mergeCell ref="LXE2:LXF2"/>
    <mergeCell ref="LXG2:LXH2"/>
    <mergeCell ref="LXI2:LXJ2"/>
    <mergeCell ref="LXK2:LXL2"/>
    <mergeCell ref="LXM2:LXN2"/>
    <mergeCell ref="LWQ2:LWR2"/>
    <mergeCell ref="LWS2:LWT2"/>
    <mergeCell ref="LWU2:LWV2"/>
    <mergeCell ref="LWW2:LWX2"/>
    <mergeCell ref="LWY2:LWZ2"/>
    <mergeCell ref="LXA2:LXB2"/>
    <mergeCell ref="LWE2:LWF2"/>
    <mergeCell ref="LWG2:LWH2"/>
    <mergeCell ref="LWI2:LWJ2"/>
    <mergeCell ref="LWK2:LWL2"/>
    <mergeCell ref="LWM2:LWN2"/>
    <mergeCell ref="LWO2:LWP2"/>
    <mergeCell ref="LVS2:LVT2"/>
    <mergeCell ref="LVU2:LVV2"/>
    <mergeCell ref="LVW2:LVX2"/>
    <mergeCell ref="LVY2:LVZ2"/>
    <mergeCell ref="LWA2:LWB2"/>
    <mergeCell ref="LWC2:LWD2"/>
    <mergeCell ref="LVG2:LVH2"/>
    <mergeCell ref="LVI2:LVJ2"/>
    <mergeCell ref="LVK2:LVL2"/>
    <mergeCell ref="LVM2:LVN2"/>
    <mergeCell ref="LVO2:LVP2"/>
    <mergeCell ref="LVQ2:LVR2"/>
    <mergeCell ref="LUU2:LUV2"/>
    <mergeCell ref="LUW2:LUX2"/>
    <mergeCell ref="LUY2:LUZ2"/>
    <mergeCell ref="LVA2:LVB2"/>
    <mergeCell ref="LVC2:LVD2"/>
    <mergeCell ref="LVE2:LVF2"/>
    <mergeCell ref="LUI2:LUJ2"/>
    <mergeCell ref="LUK2:LUL2"/>
    <mergeCell ref="LUM2:LUN2"/>
    <mergeCell ref="LUO2:LUP2"/>
    <mergeCell ref="LUQ2:LUR2"/>
    <mergeCell ref="LUS2:LUT2"/>
    <mergeCell ref="LTW2:LTX2"/>
    <mergeCell ref="LTY2:LTZ2"/>
    <mergeCell ref="LUA2:LUB2"/>
    <mergeCell ref="LUC2:LUD2"/>
    <mergeCell ref="LUE2:LUF2"/>
    <mergeCell ref="LUG2:LUH2"/>
    <mergeCell ref="LTK2:LTL2"/>
    <mergeCell ref="LTM2:LTN2"/>
    <mergeCell ref="LTO2:LTP2"/>
    <mergeCell ref="LTQ2:LTR2"/>
    <mergeCell ref="LTS2:LTT2"/>
    <mergeCell ref="LTU2:LTV2"/>
    <mergeCell ref="LSY2:LSZ2"/>
    <mergeCell ref="LTA2:LTB2"/>
    <mergeCell ref="LTC2:LTD2"/>
    <mergeCell ref="LTE2:LTF2"/>
    <mergeCell ref="LTG2:LTH2"/>
    <mergeCell ref="LTI2:LTJ2"/>
    <mergeCell ref="LSM2:LSN2"/>
    <mergeCell ref="LSO2:LSP2"/>
    <mergeCell ref="LSQ2:LSR2"/>
    <mergeCell ref="LSS2:LST2"/>
    <mergeCell ref="LSU2:LSV2"/>
    <mergeCell ref="LSW2:LSX2"/>
    <mergeCell ref="LSA2:LSB2"/>
    <mergeCell ref="LSC2:LSD2"/>
    <mergeCell ref="LSE2:LSF2"/>
    <mergeCell ref="LSG2:LSH2"/>
    <mergeCell ref="LSI2:LSJ2"/>
    <mergeCell ref="LSK2:LSL2"/>
    <mergeCell ref="LRO2:LRP2"/>
    <mergeCell ref="LRQ2:LRR2"/>
    <mergeCell ref="LRS2:LRT2"/>
    <mergeCell ref="LRU2:LRV2"/>
    <mergeCell ref="LRW2:LRX2"/>
    <mergeCell ref="LRY2:LRZ2"/>
    <mergeCell ref="LRC2:LRD2"/>
    <mergeCell ref="LRE2:LRF2"/>
    <mergeCell ref="LRG2:LRH2"/>
    <mergeCell ref="LRI2:LRJ2"/>
    <mergeCell ref="LRK2:LRL2"/>
    <mergeCell ref="LRM2:LRN2"/>
    <mergeCell ref="LQQ2:LQR2"/>
    <mergeCell ref="LQS2:LQT2"/>
    <mergeCell ref="LQU2:LQV2"/>
    <mergeCell ref="LQW2:LQX2"/>
    <mergeCell ref="LQY2:LQZ2"/>
    <mergeCell ref="LRA2:LRB2"/>
    <mergeCell ref="LQE2:LQF2"/>
    <mergeCell ref="LQG2:LQH2"/>
    <mergeCell ref="LQI2:LQJ2"/>
    <mergeCell ref="LQK2:LQL2"/>
    <mergeCell ref="LQM2:LQN2"/>
    <mergeCell ref="LQO2:LQP2"/>
    <mergeCell ref="LPS2:LPT2"/>
    <mergeCell ref="LPU2:LPV2"/>
    <mergeCell ref="LPW2:LPX2"/>
    <mergeCell ref="LPY2:LPZ2"/>
    <mergeCell ref="LQA2:LQB2"/>
    <mergeCell ref="LQC2:LQD2"/>
    <mergeCell ref="LPG2:LPH2"/>
    <mergeCell ref="LPI2:LPJ2"/>
    <mergeCell ref="LPK2:LPL2"/>
    <mergeCell ref="LPM2:LPN2"/>
    <mergeCell ref="LPO2:LPP2"/>
    <mergeCell ref="LPQ2:LPR2"/>
    <mergeCell ref="LOU2:LOV2"/>
    <mergeCell ref="LOW2:LOX2"/>
    <mergeCell ref="LOY2:LOZ2"/>
    <mergeCell ref="LPA2:LPB2"/>
    <mergeCell ref="LPC2:LPD2"/>
    <mergeCell ref="LPE2:LPF2"/>
    <mergeCell ref="LOI2:LOJ2"/>
    <mergeCell ref="LOK2:LOL2"/>
    <mergeCell ref="LOM2:LON2"/>
    <mergeCell ref="LOO2:LOP2"/>
    <mergeCell ref="LOQ2:LOR2"/>
    <mergeCell ref="LOS2:LOT2"/>
    <mergeCell ref="LNW2:LNX2"/>
    <mergeCell ref="LNY2:LNZ2"/>
    <mergeCell ref="LOA2:LOB2"/>
    <mergeCell ref="LOC2:LOD2"/>
    <mergeCell ref="LOE2:LOF2"/>
    <mergeCell ref="LOG2:LOH2"/>
    <mergeCell ref="LNK2:LNL2"/>
    <mergeCell ref="LNM2:LNN2"/>
    <mergeCell ref="LNO2:LNP2"/>
    <mergeCell ref="LNQ2:LNR2"/>
    <mergeCell ref="LNS2:LNT2"/>
    <mergeCell ref="LNU2:LNV2"/>
    <mergeCell ref="LMY2:LMZ2"/>
    <mergeCell ref="LNA2:LNB2"/>
    <mergeCell ref="LNC2:LND2"/>
    <mergeCell ref="LNE2:LNF2"/>
    <mergeCell ref="LNG2:LNH2"/>
    <mergeCell ref="LNI2:LNJ2"/>
    <mergeCell ref="LMM2:LMN2"/>
    <mergeCell ref="LMO2:LMP2"/>
    <mergeCell ref="LMQ2:LMR2"/>
    <mergeCell ref="LMS2:LMT2"/>
    <mergeCell ref="LMU2:LMV2"/>
    <mergeCell ref="LMW2:LMX2"/>
    <mergeCell ref="LMA2:LMB2"/>
    <mergeCell ref="LMC2:LMD2"/>
    <mergeCell ref="LME2:LMF2"/>
    <mergeCell ref="LMG2:LMH2"/>
    <mergeCell ref="LMI2:LMJ2"/>
    <mergeCell ref="LMK2:LML2"/>
    <mergeCell ref="LLO2:LLP2"/>
    <mergeCell ref="LLQ2:LLR2"/>
    <mergeCell ref="LLS2:LLT2"/>
    <mergeCell ref="LLU2:LLV2"/>
    <mergeCell ref="LLW2:LLX2"/>
    <mergeCell ref="LLY2:LLZ2"/>
    <mergeCell ref="LLC2:LLD2"/>
    <mergeCell ref="LLE2:LLF2"/>
    <mergeCell ref="LLG2:LLH2"/>
    <mergeCell ref="LLI2:LLJ2"/>
    <mergeCell ref="LLK2:LLL2"/>
    <mergeCell ref="LLM2:LLN2"/>
    <mergeCell ref="LKQ2:LKR2"/>
    <mergeCell ref="LKS2:LKT2"/>
    <mergeCell ref="LKU2:LKV2"/>
    <mergeCell ref="LKW2:LKX2"/>
    <mergeCell ref="LKY2:LKZ2"/>
    <mergeCell ref="LLA2:LLB2"/>
    <mergeCell ref="LKE2:LKF2"/>
    <mergeCell ref="LKG2:LKH2"/>
    <mergeCell ref="LKI2:LKJ2"/>
    <mergeCell ref="LKK2:LKL2"/>
    <mergeCell ref="LKM2:LKN2"/>
    <mergeCell ref="LKO2:LKP2"/>
    <mergeCell ref="LJS2:LJT2"/>
    <mergeCell ref="LJU2:LJV2"/>
    <mergeCell ref="LJW2:LJX2"/>
    <mergeCell ref="LJY2:LJZ2"/>
    <mergeCell ref="LKA2:LKB2"/>
    <mergeCell ref="LKC2:LKD2"/>
    <mergeCell ref="LJG2:LJH2"/>
    <mergeCell ref="LJI2:LJJ2"/>
    <mergeCell ref="LJK2:LJL2"/>
    <mergeCell ref="LJM2:LJN2"/>
    <mergeCell ref="LJO2:LJP2"/>
    <mergeCell ref="LJQ2:LJR2"/>
    <mergeCell ref="LIU2:LIV2"/>
    <mergeCell ref="LIW2:LIX2"/>
    <mergeCell ref="LIY2:LIZ2"/>
    <mergeCell ref="LJA2:LJB2"/>
    <mergeCell ref="LJC2:LJD2"/>
    <mergeCell ref="LJE2:LJF2"/>
    <mergeCell ref="LII2:LIJ2"/>
    <mergeCell ref="LIK2:LIL2"/>
    <mergeCell ref="LIM2:LIN2"/>
    <mergeCell ref="LIO2:LIP2"/>
    <mergeCell ref="LIQ2:LIR2"/>
    <mergeCell ref="LIS2:LIT2"/>
    <mergeCell ref="LHW2:LHX2"/>
    <mergeCell ref="LHY2:LHZ2"/>
    <mergeCell ref="LIA2:LIB2"/>
    <mergeCell ref="LIC2:LID2"/>
    <mergeCell ref="LIE2:LIF2"/>
    <mergeCell ref="LIG2:LIH2"/>
    <mergeCell ref="LHK2:LHL2"/>
    <mergeCell ref="LHM2:LHN2"/>
    <mergeCell ref="LHO2:LHP2"/>
    <mergeCell ref="LHQ2:LHR2"/>
    <mergeCell ref="LHS2:LHT2"/>
    <mergeCell ref="LHU2:LHV2"/>
    <mergeCell ref="LGY2:LGZ2"/>
    <mergeCell ref="LHA2:LHB2"/>
    <mergeCell ref="LHC2:LHD2"/>
    <mergeCell ref="LHE2:LHF2"/>
    <mergeCell ref="LHG2:LHH2"/>
    <mergeCell ref="LHI2:LHJ2"/>
    <mergeCell ref="LGM2:LGN2"/>
    <mergeCell ref="LGO2:LGP2"/>
    <mergeCell ref="LGQ2:LGR2"/>
    <mergeCell ref="LGS2:LGT2"/>
    <mergeCell ref="LGU2:LGV2"/>
    <mergeCell ref="LGW2:LGX2"/>
    <mergeCell ref="LGA2:LGB2"/>
    <mergeCell ref="LGC2:LGD2"/>
    <mergeCell ref="LGE2:LGF2"/>
    <mergeCell ref="LGG2:LGH2"/>
    <mergeCell ref="LGI2:LGJ2"/>
    <mergeCell ref="LGK2:LGL2"/>
    <mergeCell ref="LFO2:LFP2"/>
    <mergeCell ref="LFQ2:LFR2"/>
    <mergeCell ref="LFS2:LFT2"/>
    <mergeCell ref="LFU2:LFV2"/>
    <mergeCell ref="LFW2:LFX2"/>
    <mergeCell ref="LFY2:LFZ2"/>
    <mergeCell ref="LFC2:LFD2"/>
    <mergeCell ref="LFE2:LFF2"/>
    <mergeCell ref="LFG2:LFH2"/>
    <mergeCell ref="LFI2:LFJ2"/>
    <mergeCell ref="LFK2:LFL2"/>
    <mergeCell ref="LFM2:LFN2"/>
    <mergeCell ref="LEQ2:LER2"/>
    <mergeCell ref="LES2:LET2"/>
    <mergeCell ref="LEU2:LEV2"/>
    <mergeCell ref="LEW2:LEX2"/>
    <mergeCell ref="LEY2:LEZ2"/>
    <mergeCell ref="LFA2:LFB2"/>
    <mergeCell ref="LEE2:LEF2"/>
    <mergeCell ref="LEG2:LEH2"/>
    <mergeCell ref="LEI2:LEJ2"/>
    <mergeCell ref="LEK2:LEL2"/>
    <mergeCell ref="LEM2:LEN2"/>
    <mergeCell ref="LEO2:LEP2"/>
    <mergeCell ref="LDS2:LDT2"/>
    <mergeCell ref="LDU2:LDV2"/>
    <mergeCell ref="LDW2:LDX2"/>
    <mergeCell ref="LDY2:LDZ2"/>
    <mergeCell ref="LEA2:LEB2"/>
    <mergeCell ref="LEC2:LED2"/>
    <mergeCell ref="LDG2:LDH2"/>
    <mergeCell ref="LDI2:LDJ2"/>
    <mergeCell ref="LDK2:LDL2"/>
    <mergeCell ref="LDM2:LDN2"/>
    <mergeCell ref="LDO2:LDP2"/>
    <mergeCell ref="LDQ2:LDR2"/>
    <mergeCell ref="LCU2:LCV2"/>
    <mergeCell ref="LCW2:LCX2"/>
    <mergeCell ref="LCY2:LCZ2"/>
    <mergeCell ref="LDA2:LDB2"/>
    <mergeCell ref="LDC2:LDD2"/>
    <mergeCell ref="LDE2:LDF2"/>
    <mergeCell ref="LCI2:LCJ2"/>
    <mergeCell ref="LCK2:LCL2"/>
    <mergeCell ref="LCM2:LCN2"/>
    <mergeCell ref="LCO2:LCP2"/>
    <mergeCell ref="LCQ2:LCR2"/>
    <mergeCell ref="LCS2:LCT2"/>
    <mergeCell ref="LBW2:LBX2"/>
    <mergeCell ref="LBY2:LBZ2"/>
    <mergeCell ref="LCA2:LCB2"/>
    <mergeCell ref="LCC2:LCD2"/>
    <mergeCell ref="LCE2:LCF2"/>
    <mergeCell ref="LCG2:LCH2"/>
    <mergeCell ref="LBK2:LBL2"/>
    <mergeCell ref="LBM2:LBN2"/>
    <mergeCell ref="LBO2:LBP2"/>
    <mergeCell ref="LBQ2:LBR2"/>
    <mergeCell ref="LBS2:LBT2"/>
    <mergeCell ref="LBU2:LBV2"/>
    <mergeCell ref="LAY2:LAZ2"/>
    <mergeCell ref="LBA2:LBB2"/>
    <mergeCell ref="LBC2:LBD2"/>
    <mergeCell ref="LBE2:LBF2"/>
    <mergeCell ref="LBG2:LBH2"/>
    <mergeCell ref="LBI2:LBJ2"/>
    <mergeCell ref="LAM2:LAN2"/>
    <mergeCell ref="LAO2:LAP2"/>
    <mergeCell ref="LAQ2:LAR2"/>
    <mergeCell ref="LAS2:LAT2"/>
    <mergeCell ref="LAU2:LAV2"/>
    <mergeCell ref="LAW2:LAX2"/>
    <mergeCell ref="LAA2:LAB2"/>
    <mergeCell ref="LAC2:LAD2"/>
    <mergeCell ref="LAE2:LAF2"/>
    <mergeCell ref="LAG2:LAH2"/>
    <mergeCell ref="LAI2:LAJ2"/>
    <mergeCell ref="LAK2:LAL2"/>
    <mergeCell ref="KZO2:KZP2"/>
    <mergeCell ref="KZQ2:KZR2"/>
    <mergeCell ref="KZS2:KZT2"/>
    <mergeCell ref="KZU2:KZV2"/>
    <mergeCell ref="KZW2:KZX2"/>
    <mergeCell ref="KZY2:KZZ2"/>
    <mergeCell ref="KZC2:KZD2"/>
    <mergeCell ref="KZE2:KZF2"/>
    <mergeCell ref="KZG2:KZH2"/>
    <mergeCell ref="KZI2:KZJ2"/>
    <mergeCell ref="KZK2:KZL2"/>
    <mergeCell ref="KZM2:KZN2"/>
    <mergeCell ref="KYQ2:KYR2"/>
    <mergeCell ref="KYS2:KYT2"/>
    <mergeCell ref="KYU2:KYV2"/>
    <mergeCell ref="KYW2:KYX2"/>
    <mergeCell ref="KYY2:KYZ2"/>
    <mergeCell ref="KZA2:KZB2"/>
    <mergeCell ref="KYE2:KYF2"/>
    <mergeCell ref="KYG2:KYH2"/>
    <mergeCell ref="KYI2:KYJ2"/>
    <mergeCell ref="KYK2:KYL2"/>
    <mergeCell ref="KYM2:KYN2"/>
    <mergeCell ref="KYO2:KYP2"/>
    <mergeCell ref="KXS2:KXT2"/>
    <mergeCell ref="KXU2:KXV2"/>
    <mergeCell ref="KXW2:KXX2"/>
    <mergeCell ref="KXY2:KXZ2"/>
    <mergeCell ref="KYA2:KYB2"/>
    <mergeCell ref="KYC2:KYD2"/>
    <mergeCell ref="KXG2:KXH2"/>
    <mergeCell ref="KXI2:KXJ2"/>
    <mergeCell ref="KXK2:KXL2"/>
    <mergeCell ref="KXM2:KXN2"/>
    <mergeCell ref="KXO2:KXP2"/>
    <mergeCell ref="KXQ2:KXR2"/>
    <mergeCell ref="KWU2:KWV2"/>
    <mergeCell ref="KWW2:KWX2"/>
    <mergeCell ref="KWY2:KWZ2"/>
    <mergeCell ref="KXA2:KXB2"/>
    <mergeCell ref="KXC2:KXD2"/>
    <mergeCell ref="KXE2:KXF2"/>
    <mergeCell ref="KWI2:KWJ2"/>
    <mergeCell ref="KWK2:KWL2"/>
    <mergeCell ref="KWM2:KWN2"/>
    <mergeCell ref="KWO2:KWP2"/>
    <mergeCell ref="KWQ2:KWR2"/>
    <mergeCell ref="KWS2:KWT2"/>
    <mergeCell ref="KVW2:KVX2"/>
    <mergeCell ref="KVY2:KVZ2"/>
    <mergeCell ref="KWA2:KWB2"/>
    <mergeCell ref="KWC2:KWD2"/>
    <mergeCell ref="KWE2:KWF2"/>
    <mergeCell ref="KWG2:KWH2"/>
    <mergeCell ref="KVK2:KVL2"/>
    <mergeCell ref="KVM2:KVN2"/>
    <mergeCell ref="KVO2:KVP2"/>
    <mergeCell ref="KVQ2:KVR2"/>
    <mergeCell ref="KVS2:KVT2"/>
    <mergeCell ref="KVU2:KVV2"/>
    <mergeCell ref="KUY2:KUZ2"/>
    <mergeCell ref="KVA2:KVB2"/>
    <mergeCell ref="KVC2:KVD2"/>
    <mergeCell ref="KVE2:KVF2"/>
    <mergeCell ref="KVG2:KVH2"/>
    <mergeCell ref="KVI2:KVJ2"/>
    <mergeCell ref="KUM2:KUN2"/>
    <mergeCell ref="KUO2:KUP2"/>
    <mergeCell ref="KUQ2:KUR2"/>
    <mergeCell ref="KUS2:KUT2"/>
    <mergeCell ref="KUU2:KUV2"/>
    <mergeCell ref="KUW2:KUX2"/>
    <mergeCell ref="KUA2:KUB2"/>
    <mergeCell ref="KUC2:KUD2"/>
    <mergeCell ref="KUE2:KUF2"/>
    <mergeCell ref="KUG2:KUH2"/>
    <mergeCell ref="KUI2:KUJ2"/>
    <mergeCell ref="KUK2:KUL2"/>
    <mergeCell ref="KTO2:KTP2"/>
    <mergeCell ref="KTQ2:KTR2"/>
    <mergeCell ref="KTS2:KTT2"/>
    <mergeCell ref="KTU2:KTV2"/>
    <mergeCell ref="KTW2:KTX2"/>
    <mergeCell ref="KTY2:KTZ2"/>
    <mergeCell ref="KTC2:KTD2"/>
    <mergeCell ref="KTE2:KTF2"/>
    <mergeCell ref="KTG2:KTH2"/>
    <mergeCell ref="KTI2:KTJ2"/>
    <mergeCell ref="KTK2:KTL2"/>
    <mergeCell ref="KTM2:KTN2"/>
    <mergeCell ref="KSQ2:KSR2"/>
    <mergeCell ref="KSS2:KST2"/>
    <mergeCell ref="KSU2:KSV2"/>
    <mergeCell ref="KSW2:KSX2"/>
    <mergeCell ref="KSY2:KSZ2"/>
    <mergeCell ref="KTA2:KTB2"/>
    <mergeCell ref="KSE2:KSF2"/>
    <mergeCell ref="KSG2:KSH2"/>
    <mergeCell ref="KSI2:KSJ2"/>
    <mergeCell ref="KSK2:KSL2"/>
    <mergeCell ref="KSM2:KSN2"/>
    <mergeCell ref="KSO2:KSP2"/>
    <mergeCell ref="KRS2:KRT2"/>
    <mergeCell ref="KRU2:KRV2"/>
    <mergeCell ref="KRW2:KRX2"/>
    <mergeCell ref="KRY2:KRZ2"/>
    <mergeCell ref="KSA2:KSB2"/>
    <mergeCell ref="KSC2:KSD2"/>
    <mergeCell ref="KRG2:KRH2"/>
    <mergeCell ref="KRI2:KRJ2"/>
    <mergeCell ref="KRK2:KRL2"/>
    <mergeCell ref="KRM2:KRN2"/>
    <mergeCell ref="KRO2:KRP2"/>
    <mergeCell ref="KRQ2:KRR2"/>
    <mergeCell ref="KQU2:KQV2"/>
    <mergeCell ref="KQW2:KQX2"/>
    <mergeCell ref="KQY2:KQZ2"/>
    <mergeCell ref="KRA2:KRB2"/>
    <mergeCell ref="KRC2:KRD2"/>
    <mergeCell ref="KRE2:KRF2"/>
    <mergeCell ref="KQI2:KQJ2"/>
    <mergeCell ref="KQK2:KQL2"/>
    <mergeCell ref="KQM2:KQN2"/>
    <mergeCell ref="KQO2:KQP2"/>
    <mergeCell ref="KQQ2:KQR2"/>
    <mergeCell ref="KQS2:KQT2"/>
    <mergeCell ref="KPW2:KPX2"/>
    <mergeCell ref="KPY2:KPZ2"/>
    <mergeCell ref="KQA2:KQB2"/>
    <mergeCell ref="KQC2:KQD2"/>
    <mergeCell ref="KQE2:KQF2"/>
    <mergeCell ref="KQG2:KQH2"/>
    <mergeCell ref="KPK2:KPL2"/>
    <mergeCell ref="KPM2:KPN2"/>
    <mergeCell ref="KPO2:KPP2"/>
    <mergeCell ref="KPQ2:KPR2"/>
    <mergeCell ref="KPS2:KPT2"/>
    <mergeCell ref="KPU2:KPV2"/>
    <mergeCell ref="KOY2:KOZ2"/>
    <mergeCell ref="KPA2:KPB2"/>
    <mergeCell ref="KPC2:KPD2"/>
    <mergeCell ref="KPE2:KPF2"/>
    <mergeCell ref="KPG2:KPH2"/>
    <mergeCell ref="KPI2:KPJ2"/>
    <mergeCell ref="KOM2:KON2"/>
    <mergeCell ref="KOO2:KOP2"/>
    <mergeCell ref="KOQ2:KOR2"/>
    <mergeCell ref="KOS2:KOT2"/>
    <mergeCell ref="KOU2:KOV2"/>
    <mergeCell ref="KOW2:KOX2"/>
    <mergeCell ref="KOA2:KOB2"/>
    <mergeCell ref="KOC2:KOD2"/>
    <mergeCell ref="KOE2:KOF2"/>
    <mergeCell ref="KOG2:KOH2"/>
    <mergeCell ref="KOI2:KOJ2"/>
    <mergeCell ref="KOK2:KOL2"/>
    <mergeCell ref="KNO2:KNP2"/>
    <mergeCell ref="KNQ2:KNR2"/>
    <mergeCell ref="KNS2:KNT2"/>
    <mergeCell ref="KNU2:KNV2"/>
    <mergeCell ref="KNW2:KNX2"/>
    <mergeCell ref="KNY2:KNZ2"/>
    <mergeCell ref="KNC2:KND2"/>
    <mergeCell ref="KNE2:KNF2"/>
    <mergeCell ref="KNG2:KNH2"/>
    <mergeCell ref="KNI2:KNJ2"/>
    <mergeCell ref="KNK2:KNL2"/>
    <mergeCell ref="KNM2:KNN2"/>
    <mergeCell ref="KMQ2:KMR2"/>
    <mergeCell ref="KMS2:KMT2"/>
    <mergeCell ref="KMU2:KMV2"/>
    <mergeCell ref="KMW2:KMX2"/>
    <mergeCell ref="KMY2:KMZ2"/>
    <mergeCell ref="KNA2:KNB2"/>
    <mergeCell ref="KME2:KMF2"/>
    <mergeCell ref="KMG2:KMH2"/>
    <mergeCell ref="KMI2:KMJ2"/>
    <mergeCell ref="KMK2:KML2"/>
    <mergeCell ref="KMM2:KMN2"/>
    <mergeCell ref="KMO2:KMP2"/>
    <mergeCell ref="KLS2:KLT2"/>
    <mergeCell ref="KLU2:KLV2"/>
    <mergeCell ref="KLW2:KLX2"/>
    <mergeCell ref="KLY2:KLZ2"/>
    <mergeCell ref="KMA2:KMB2"/>
    <mergeCell ref="KMC2:KMD2"/>
    <mergeCell ref="KLG2:KLH2"/>
    <mergeCell ref="KLI2:KLJ2"/>
    <mergeCell ref="KLK2:KLL2"/>
    <mergeCell ref="KLM2:KLN2"/>
    <mergeCell ref="KLO2:KLP2"/>
    <mergeCell ref="KLQ2:KLR2"/>
    <mergeCell ref="KKU2:KKV2"/>
    <mergeCell ref="KKW2:KKX2"/>
    <mergeCell ref="KKY2:KKZ2"/>
    <mergeCell ref="KLA2:KLB2"/>
    <mergeCell ref="KLC2:KLD2"/>
    <mergeCell ref="KLE2:KLF2"/>
    <mergeCell ref="KKI2:KKJ2"/>
    <mergeCell ref="KKK2:KKL2"/>
    <mergeCell ref="KKM2:KKN2"/>
    <mergeCell ref="KKO2:KKP2"/>
    <mergeCell ref="KKQ2:KKR2"/>
    <mergeCell ref="KKS2:KKT2"/>
    <mergeCell ref="KJW2:KJX2"/>
    <mergeCell ref="KJY2:KJZ2"/>
    <mergeCell ref="KKA2:KKB2"/>
    <mergeCell ref="KKC2:KKD2"/>
    <mergeCell ref="KKE2:KKF2"/>
    <mergeCell ref="KKG2:KKH2"/>
    <mergeCell ref="KJK2:KJL2"/>
    <mergeCell ref="KJM2:KJN2"/>
    <mergeCell ref="KJO2:KJP2"/>
    <mergeCell ref="KJQ2:KJR2"/>
    <mergeCell ref="KJS2:KJT2"/>
    <mergeCell ref="KJU2:KJV2"/>
    <mergeCell ref="KIY2:KIZ2"/>
    <mergeCell ref="KJA2:KJB2"/>
    <mergeCell ref="KJC2:KJD2"/>
    <mergeCell ref="KJE2:KJF2"/>
    <mergeCell ref="KJG2:KJH2"/>
    <mergeCell ref="KJI2:KJJ2"/>
    <mergeCell ref="KIM2:KIN2"/>
    <mergeCell ref="KIO2:KIP2"/>
    <mergeCell ref="KIQ2:KIR2"/>
    <mergeCell ref="KIS2:KIT2"/>
    <mergeCell ref="KIU2:KIV2"/>
    <mergeCell ref="KIW2:KIX2"/>
    <mergeCell ref="KIA2:KIB2"/>
    <mergeCell ref="KIC2:KID2"/>
    <mergeCell ref="KIE2:KIF2"/>
    <mergeCell ref="KIG2:KIH2"/>
    <mergeCell ref="KII2:KIJ2"/>
    <mergeCell ref="KIK2:KIL2"/>
    <mergeCell ref="KHO2:KHP2"/>
    <mergeCell ref="KHQ2:KHR2"/>
    <mergeCell ref="KHS2:KHT2"/>
    <mergeCell ref="KHU2:KHV2"/>
    <mergeCell ref="KHW2:KHX2"/>
    <mergeCell ref="KHY2:KHZ2"/>
    <mergeCell ref="KHC2:KHD2"/>
    <mergeCell ref="KHE2:KHF2"/>
    <mergeCell ref="KHG2:KHH2"/>
    <mergeCell ref="KHI2:KHJ2"/>
    <mergeCell ref="KHK2:KHL2"/>
    <mergeCell ref="KHM2:KHN2"/>
    <mergeCell ref="KGQ2:KGR2"/>
    <mergeCell ref="KGS2:KGT2"/>
    <mergeCell ref="KGU2:KGV2"/>
    <mergeCell ref="KGW2:KGX2"/>
    <mergeCell ref="KGY2:KGZ2"/>
    <mergeCell ref="KHA2:KHB2"/>
    <mergeCell ref="KGE2:KGF2"/>
    <mergeCell ref="KGG2:KGH2"/>
    <mergeCell ref="KGI2:KGJ2"/>
    <mergeCell ref="KGK2:KGL2"/>
    <mergeCell ref="KGM2:KGN2"/>
    <mergeCell ref="KGO2:KGP2"/>
    <mergeCell ref="KFS2:KFT2"/>
    <mergeCell ref="KFU2:KFV2"/>
    <mergeCell ref="KFW2:KFX2"/>
    <mergeCell ref="KFY2:KFZ2"/>
    <mergeCell ref="KGA2:KGB2"/>
    <mergeCell ref="KGC2:KGD2"/>
    <mergeCell ref="KFG2:KFH2"/>
    <mergeCell ref="KFI2:KFJ2"/>
    <mergeCell ref="KFK2:KFL2"/>
    <mergeCell ref="KFM2:KFN2"/>
    <mergeCell ref="KFO2:KFP2"/>
    <mergeCell ref="KFQ2:KFR2"/>
    <mergeCell ref="KEU2:KEV2"/>
    <mergeCell ref="KEW2:KEX2"/>
    <mergeCell ref="KEY2:KEZ2"/>
    <mergeCell ref="KFA2:KFB2"/>
    <mergeCell ref="KFC2:KFD2"/>
    <mergeCell ref="KFE2:KFF2"/>
    <mergeCell ref="KEI2:KEJ2"/>
    <mergeCell ref="KEK2:KEL2"/>
    <mergeCell ref="KEM2:KEN2"/>
    <mergeCell ref="KEO2:KEP2"/>
    <mergeCell ref="KEQ2:KER2"/>
    <mergeCell ref="KES2:KET2"/>
    <mergeCell ref="KDW2:KDX2"/>
    <mergeCell ref="KDY2:KDZ2"/>
    <mergeCell ref="KEA2:KEB2"/>
    <mergeCell ref="KEC2:KED2"/>
    <mergeCell ref="KEE2:KEF2"/>
    <mergeCell ref="KEG2:KEH2"/>
    <mergeCell ref="KDK2:KDL2"/>
    <mergeCell ref="KDM2:KDN2"/>
    <mergeCell ref="KDO2:KDP2"/>
    <mergeCell ref="KDQ2:KDR2"/>
    <mergeCell ref="KDS2:KDT2"/>
    <mergeCell ref="KDU2:KDV2"/>
    <mergeCell ref="KCY2:KCZ2"/>
    <mergeCell ref="KDA2:KDB2"/>
    <mergeCell ref="KDC2:KDD2"/>
    <mergeCell ref="KDE2:KDF2"/>
    <mergeCell ref="KDG2:KDH2"/>
    <mergeCell ref="KDI2:KDJ2"/>
    <mergeCell ref="KCM2:KCN2"/>
    <mergeCell ref="KCO2:KCP2"/>
    <mergeCell ref="KCQ2:KCR2"/>
    <mergeCell ref="KCS2:KCT2"/>
    <mergeCell ref="KCU2:KCV2"/>
    <mergeCell ref="KCW2:KCX2"/>
    <mergeCell ref="KCA2:KCB2"/>
    <mergeCell ref="KCC2:KCD2"/>
    <mergeCell ref="KCE2:KCF2"/>
    <mergeCell ref="KCG2:KCH2"/>
    <mergeCell ref="KCI2:KCJ2"/>
    <mergeCell ref="KCK2:KCL2"/>
    <mergeCell ref="KBO2:KBP2"/>
    <mergeCell ref="KBQ2:KBR2"/>
    <mergeCell ref="KBS2:KBT2"/>
    <mergeCell ref="KBU2:KBV2"/>
    <mergeCell ref="KBW2:KBX2"/>
    <mergeCell ref="KBY2:KBZ2"/>
    <mergeCell ref="KBC2:KBD2"/>
    <mergeCell ref="KBE2:KBF2"/>
    <mergeCell ref="KBG2:KBH2"/>
    <mergeCell ref="KBI2:KBJ2"/>
    <mergeCell ref="KBK2:KBL2"/>
    <mergeCell ref="KBM2:KBN2"/>
    <mergeCell ref="KAQ2:KAR2"/>
    <mergeCell ref="KAS2:KAT2"/>
    <mergeCell ref="KAU2:KAV2"/>
    <mergeCell ref="KAW2:KAX2"/>
    <mergeCell ref="KAY2:KAZ2"/>
    <mergeCell ref="KBA2:KBB2"/>
    <mergeCell ref="KAE2:KAF2"/>
    <mergeCell ref="KAG2:KAH2"/>
    <mergeCell ref="KAI2:KAJ2"/>
    <mergeCell ref="KAK2:KAL2"/>
    <mergeCell ref="KAM2:KAN2"/>
    <mergeCell ref="KAO2:KAP2"/>
    <mergeCell ref="JZS2:JZT2"/>
    <mergeCell ref="JZU2:JZV2"/>
    <mergeCell ref="JZW2:JZX2"/>
    <mergeCell ref="JZY2:JZZ2"/>
    <mergeCell ref="KAA2:KAB2"/>
    <mergeCell ref="KAC2:KAD2"/>
    <mergeCell ref="JZG2:JZH2"/>
    <mergeCell ref="JZI2:JZJ2"/>
    <mergeCell ref="JZK2:JZL2"/>
    <mergeCell ref="JZM2:JZN2"/>
    <mergeCell ref="JZO2:JZP2"/>
    <mergeCell ref="JZQ2:JZR2"/>
    <mergeCell ref="JYU2:JYV2"/>
    <mergeCell ref="JYW2:JYX2"/>
    <mergeCell ref="JYY2:JYZ2"/>
    <mergeCell ref="JZA2:JZB2"/>
    <mergeCell ref="JZC2:JZD2"/>
    <mergeCell ref="JZE2:JZF2"/>
    <mergeCell ref="JYI2:JYJ2"/>
    <mergeCell ref="JYK2:JYL2"/>
    <mergeCell ref="JYM2:JYN2"/>
    <mergeCell ref="JYO2:JYP2"/>
    <mergeCell ref="JYQ2:JYR2"/>
    <mergeCell ref="JYS2:JYT2"/>
    <mergeCell ref="JXW2:JXX2"/>
    <mergeCell ref="JXY2:JXZ2"/>
    <mergeCell ref="JYA2:JYB2"/>
    <mergeCell ref="JYC2:JYD2"/>
    <mergeCell ref="JYE2:JYF2"/>
    <mergeCell ref="JYG2:JYH2"/>
    <mergeCell ref="JXK2:JXL2"/>
    <mergeCell ref="JXM2:JXN2"/>
    <mergeCell ref="JXO2:JXP2"/>
    <mergeCell ref="JXQ2:JXR2"/>
    <mergeCell ref="JXS2:JXT2"/>
    <mergeCell ref="JXU2:JXV2"/>
    <mergeCell ref="JWY2:JWZ2"/>
    <mergeCell ref="JXA2:JXB2"/>
    <mergeCell ref="JXC2:JXD2"/>
    <mergeCell ref="JXE2:JXF2"/>
    <mergeCell ref="JXG2:JXH2"/>
    <mergeCell ref="JXI2:JXJ2"/>
    <mergeCell ref="JWM2:JWN2"/>
    <mergeCell ref="JWO2:JWP2"/>
    <mergeCell ref="JWQ2:JWR2"/>
    <mergeCell ref="JWS2:JWT2"/>
    <mergeCell ref="JWU2:JWV2"/>
    <mergeCell ref="JWW2:JWX2"/>
    <mergeCell ref="JWA2:JWB2"/>
    <mergeCell ref="JWC2:JWD2"/>
    <mergeCell ref="JWE2:JWF2"/>
    <mergeCell ref="JWG2:JWH2"/>
    <mergeCell ref="JWI2:JWJ2"/>
    <mergeCell ref="JWK2:JWL2"/>
    <mergeCell ref="JVO2:JVP2"/>
    <mergeCell ref="JVQ2:JVR2"/>
    <mergeCell ref="JVS2:JVT2"/>
    <mergeCell ref="JVU2:JVV2"/>
    <mergeCell ref="JVW2:JVX2"/>
    <mergeCell ref="JVY2:JVZ2"/>
    <mergeCell ref="JVC2:JVD2"/>
    <mergeCell ref="JVE2:JVF2"/>
    <mergeCell ref="JVG2:JVH2"/>
    <mergeCell ref="JVI2:JVJ2"/>
    <mergeCell ref="JVK2:JVL2"/>
    <mergeCell ref="JVM2:JVN2"/>
    <mergeCell ref="JUQ2:JUR2"/>
    <mergeCell ref="JUS2:JUT2"/>
    <mergeCell ref="JUU2:JUV2"/>
    <mergeCell ref="JUW2:JUX2"/>
    <mergeCell ref="JUY2:JUZ2"/>
    <mergeCell ref="JVA2:JVB2"/>
    <mergeCell ref="JUE2:JUF2"/>
    <mergeCell ref="JUG2:JUH2"/>
    <mergeCell ref="JUI2:JUJ2"/>
    <mergeCell ref="JUK2:JUL2"/>
    <mergeCell ref="JUM2:JUN2"/>
    <mergeCell ref="JUO2:JUP2"/>
    <mergeCell ref="JTS2:JTT2"/>
    <mergeCell ref="JTU2:JTV2"/>
    <mergeCell ref="JTW2:JTX2"/>
    <mergeCell ref="JTY2:JTZ2"/>
    <mergeCell ref="JUA2:JUB2"/>
    <mergeCell ref="JUC2:JUD2"/>
    <mergeCell ref="JTG2:JTH2"/>
    <mergeCell ref="JTI2:JTJ2"/>
    <mergeCell ref="JTK2:JTL2"/>
    <mergeCell ref="JTM2:JTN2"/>
    <mergeCell ref="JTO2:JTP2"/>
    <mergeCell ref="JTQ2:JTR2"/>
    <mergeCell ref="JSU2:JSV2"/>
    <mergeCell ref="JSW2:JSX2"/>
    <mergeCell ref="JSY2:JSZ2"/>
    <mergeCell ref="JTA2:JTB2"/>
    <mergeCell ref="JTC2:JTD2"/>
    <mergeCell ref="JTE2:JTF2"/>
    <mergeCell ref="JSI2:JSJ2"/>
    <mergeCell ref="JSK2:JSL2"/>
    <mergeCell ref="JSM2:JSN2"/>
    <mergeCell ref="JSO2:JSP2"/>
    <mergeCell ref="JSQ2:JSR2"/>
    <mergeCell ref="JSS2:JST2"/>
    <mergeCell ref="JRW2:JRX2"/>
    <mergeCell ref="JRY2:JRZ2"/>
    <mergeCell ref="JSA2:JSB2"/>
    <mergeCell ref="JSC2:JSD2"/>
    <mergeCell ref="JSE2:JSF2"/>
    <mergeCell ref="JSG2:JSH2"/>
    <mergeCell ref="JRK2:JRL2"/>
    <mergeCell ref="JRM2:JRN2"/>
    <mergeCell ref="JRO2:JRP2"/>
    <mergeCell ref="JRQ2:JRR2"/>
    <mergeCell ref="JRS2:JRT2"/>
    <mergeCell ref="JRU2:JRV2"/>
    <mergeCell ref="JQY2:JQZ2"/>
    <mergeCell ref="JRA2:JRB2"/>
    <mergeCell ref="JRC2:JRD2"/>
    <mergeCell ref="JRE2:JRF2"/>
    <mergeCell ref="JRG2:JRH2"/>
    <mergeCell ref="JRI2:JRJ2"/>
    <mergeCell ref="JQM2:JQN2"/>
    <mergeCell ref="JQO2:JQP2"/>
    <mergeCell ref="JQQ2:JQR2"/>
    <mergeCell ref="JQS2:JQT2"/>
    <mergeCell ref="JQU2:JQV2"/>
    <mergeCell ref="JQW2:JQX2"/>
    <mergeCell ref="JQA2:JQB2"/>
    <mergeCell ref="JQC2:JQD2"/>
    <mergeCell ref="JQE2:JQF2"/>
    <mergeCell ref="JQG2:JQH2"/>
    <mergeCell ref="JQI2:JQJ2"/>
    <mergeCell ref="JQK2:JQL2"/>
    <mergeCell ref="JPO2:JPP2"/>
    <mergeCell ref="JPQ2:JPR2"/>
    <mergeCell ref="JPS2:JPT2"/>
    <mergeCell ref="JPU2:JPV2"/>
    <mergeCell ref="JPW2:JPX2"/>
    <mergeCell ref="JPY2:JPZ2"/>
    <mergeCell ref="JPC2:JPD2"/>
    <mergeCell ref="JPE2:JPF2"/>
    <mergeCell ref="JPG2:JPH2"/>
    <mergeCell ref="JPI2:JPJ2"/>
    <mergeCell ref="JPK2:JPL2"/>
    <mergeCell ref="JPM2:JPN2"/>
    <mergeCell ref="JOQ2:JOR2"/>
    <mergeCell ref="JOS2:JOT2"/>
    <mergeCell ref="JOU2:JOV2"/>
    <mergeCell ref="JOW2:JOX2"/>
    <mergeCell ref="JOY2:JOZ2"/>
    <mergeCell ref="JPA2:JPB2"/>
    <mergeCell ref="JOE2:JOF2"/>
    <mergeCell ref="JOG2:JOH2"/>
    <mergeCell ref="JOI2:JOJ2"/>
    <mergeCell ref="JOK2:JOL2"/>
    <mergeCell ref="JOM2:JON2"/>
    <mergeCell ref="JOO2:JOP2"/>
    <mergeCell ref="JNS2:JNT2"/>
    <mergeCell ref="JNU2:JNV2"/>
    <mergeCell ref="JNW2:JNX2"/>
    <mergeCell ref="JNY2:JNZ2"/>
    <mergeCell ref="JOA2:JOB2"/>
    <mergeCell ref="JOC2:JOD2"/>
    <mergeCell ref="JNG2:JNH2"/>
    <mergeCell ref="JNI2:JNJ2"/>
    <mergeCell ref="JNK2:JNL2"/>
    <mergeCell ref="JNM2:JNN2"/>
    <mergeCell ref="JNO2:JNP2"/>
    <mergeCell ref="JNQ2:JNR2"/>
    <mergeCell ref="JMU2:JMV2"/>
    <mergeCell ref="JMW2:JMX2"/>
    <mergeCell ref="JMY2:JMZ2"/>
    <mergeCell ref="JNA2:JNB2"/>
    <mergeCell ref="JNC2:JND2"/>
    <mergeCell ref="JNE2:JNF2"/>
    <mergeCell ref="JMI2:JMJ2"/>
    <mergeCell ref="JMK2:JML2"/>
    <mergeCell ref="JMM2:JMN2"/>
    <mergeCell ref="JMO2:JMP2"/>
    <mergeCell ref="JMQ2:JMR2"/>
    <mergeCell ref="JMS2:JMT2"/>
    <mergeCell ref="JLW2:JLX2"/>
    <mergeCell ref="JLY2:JLZ2"/>
    <mergeCell ref="JMA2:JMB2"/>
    <mergeCell ref="JMC2:JMD2"/>
    <mergeCell ref="JME2:JMF2"/>
    <mergeCell ref="JMG2:JMH2"/>
    <mergeCell ref="JLK2:JLL2"/>
    <mergeCell ref="JLM2:JLN2"/>
    <mergeCell ref="JLO2:JLP2"/>
    <mergeCell ref="JLQ2:JLR2"/>
    <mergeCell ref="JLS2:JLT2"/>
    <mergeCell ref="JLU2:JLV2"/>
    <mergeCell ref="JKY2:JKZ2"/>
    <mergeCell ref="JLA2:JLB2"/>
    <mergeCell ref="JLC2:JLD2"/>
    <mergeCell ref="JLE2:JLF2"/>
    <mergeCell ref="JLG2:JLH2"/>
    <mergeCell ref="JLI2:JLJ2"/>
    <mergeCell ref="JKM2:JKN2"/>
    <mergeCell ref="JKO2:JKP2"/>
    <mergeCell ref="JKQ2:JKR2"/>
    <mergeCell ref="JKS2:JKT2"/>
    <mergeCell ref="JKU2:JKV2"/>
    <mergeCell ref="JKW2:JKX2"/>
    <mergeCell ref="JKA2:JKB2"/>
    <mergeCell ref="JKC2:JKD2"/>
    <mergeCell ref="JKE2:JKF2"/>
    <mergeCell ref="JKG2:JKH2"/>
    <mergeCell ref="JKI2:JKJ2"/>
    <mergeCell ref="JKK2:JKL2"/>
    <mergeCell ref="JJO2:JJP2"/>
    <mergeCell ref="JJQ2:JJR2"/>
    <mergeCell ref="JJS2:JJT2"/>
    <mergeCell ref="JJU2:JJV2"/>
    <mergeCell ref="JJW2:JJX2"/>
    <mergeCell ref="JJY2:JJZ2"/>
    <mergeCell ref="JJC2:JJD2"/>
    <mergeCell ref="JJE2:JJF2"/>
    <mergeCell ref="JJG2:JJH2"/>
    <mergeCell ref="JJI2:JJJ2"/>
    <mergeCell ref="JJK2:JJL2"/>
    <mergeCell ref="JJM2:JJN2"/>
    <mergeCell ref="JIQ2:JIR2"/>
    <mergeCell ref="JIS2:JIT2"/>
    <mergeCell ref="JIU2:JIV2"/>
    <mergeCell ref="JIW2:JIX2"/>
    <mergeCell ref="JIY2:JIZ2"/>
    <mergeCell ref="JJA2:JJB2"/>
    <mergeCell ref="JIE2:JIF2"/>
    <mergeCell ref="JIG2:JIH2"/>
    <mergeCell ref="JII2:JIJ2"/>
    <mergeCell ref="JIK2:JIL2"/>
    <mergeCell ref="JIM2:JIN2"/>
    <mergeCell ref="JIO2:JIP2"/>
    <mergeCell ref="JHS2:JHT2"/>
    <mergeCell ref="JHU2:JHV2"/>
    <mergeCell ref="JHW2:JHX2"/>
    <mergeCell ref="JHY2:JHZ2"/>
    <mergeCell ref="JIA2:JIB2"/>
    <mergeCell ref="JIC2:JID2"/>
    <mergeCell ref="JHG2:JHH2"/>
    <mergeCell ref="JHI2:JHJ2"/>
    <mergeCell ref="JHK2:JHL2"/>
    <mergeCell ref="JHM2:JHN2"/>
    <mergeCell ref="JHO2:JHP2"/>
    <mergeCell ref="JHQ2:JHR2"/>
    <mergeCell ref="JGU2:JGV2"/>
    <mergeCell ref="JGW2:JGX2"/>
    <mergeCell ref="JGY2:JGZ2"/>
    <mergeCell ref="JHA2:JHB2"/>
    <mergeCell ref="JHC2:JHD2"/>
    <mergeCell ref="JHE2:JHF2"/>
    <mergeCell ref="JGI2:JGJ2"/>
    <mergeCell ref="JGK2:JGL2"/>
    <mergeCell ref="JGM2:JGN2"/>
    <mergeCell ref="JGO2:JGP2"/>
    <mergeCell ref="JGQ2:JGR2"/>
    <mergeCell ref="JGS2:JGT2"/>
    <mergeCell ref="JFW2:JFX2"/>
    <mergeCell ref="JFY2:JFZ2"/>
    <mergeCell ref="JGA2:JGB2"/>
    <mergeCell ref="JGC2:JGD2"/>
    <mergeCell ref="JGE2:JGF2"/>
    <mergeCell ref="JGG2:JGH2"/>
    <mergeCell ref="JFK2:JFL2"/>
    <mergeCell ref="JFM2:JFN2"/>
    <mergeCell ref="JFO2:JFP2"/>
    <mergeCell ref="JFQ2:JFR2"/>
    <mergeCell ref="JFS2:JFT2"/>
    <mergeCell ref="JFU2:JFV2"/>
    <mergeCell ref="JEY2:JEZ2"/>
    <mergeCell ref="JFA2:JFB2"/>
    <mergeCell ref="JFC2:JFD2"/>
    <mergeCell ref="JFE2:JFF2"/>
    <mergeCell ref="JFG2:JFH2"/>
    <mergeCell ref="JFI2:JFJ2"/>
    <mergeCell ref="JEM2:JEN2"/>
    <mergeCell ref="JEO2:JEP2"/>
    <mergeCell ref="JEQ2:JER2"/>
    <mergeCell ref="JES2:JET2"/>
    <mergeCell ref="JEU2:JEV2"/>
    <mergeCell ref="JEW2:JEX2"/>
    <mergeCell ref="JEA2:JEB2"/>
    <mergeCell ref="JEC2:JED2"/>
    <mergeCell ref="JEE2:JEF2"/>
    <mergeCell ref="JEG2:JEH2"/>
    <mergeCell ref="JEI2:JEJ2"/>
    <mergeCell ref="JEK2:JEL2"/>
    <mergeCell ref="JDO2:JDP2"/>
    <mergeCell ref="JDQ2:JDR2"/>
    <mergeCell ref="JDS2:JDT2"/>
    <mergeCell ref="JDU2:JDV2"/>
    <mergeCell ref="JDW2:JDX2"/>
    <mergeCell ref="JDY2:JDZ2"/>
    <mergeCell ref="JDC2:JDD2"/>
    <mergeCell ref="JDE2:JDF2"/>
    <mergeCell ref="JDG2:JDH2"/>
    <mergeCell ref="JDI2:JDJ2"/>
    <mergeCell ref="JDK2:JDL2"/>
    <mergeCell ref="JDM2:JDN2"/>
    <mergeCell ref="JCQ2:JCR2"/>
    <mergeCell ref="JCS2:JCT2"/>
    <mergeCell ref="JCU2:JCV2"/>
    <mergeCell ref="JCW2:JCX2"/>
    <mergeCell ref="JCY2:JCZ2"/>
    <mergeCell ref="JDA2:JDB2"/>
    <mergeCell ref="JCE2:JCF2"/>
    <mergeCell ref="JCG2:JCH2"/>
    <mergeCell ref="JCI2:JCJ2"/>
    <mergeCell ref="JCK2:JCL2"/>
    <mergeCell ref="JCM2:JCN2"/>
    <mergeCell ref="JCO2:JCP2"/>
    <mergeCell ref="JBS2:JBT2"/>
    <mergeCell ref="JBU2:JBV2"/>
    <mergeCell ref="JBW2:JBX2"/>
    <mergeCell ref="JBY2:JBZ2"/>
    <mergeCell ref="JCA2:JCB2"/>
    <mergeCell ref="JCC2:JCD2"/>
    <mergeCell ref="JBG2:JBH2"/>
    <mergeCell ref="JBI2:JBJ2"/>
    <mergeCell ref="JBK2:JBL2"/>
    <mergeCell ref="JBM2:JBN2"/>
    <mergeCell ref="JBO2:JBP2"/>
    <mergeCell ref="JBQ2:JBR2"/>
    <mergeCell ref="JAU2:JAV2"/>
    <mergeCell ref="JAW2:JAX2"/>
    <mergeCell ref="JAY2:JAZ2"/>
    <mergeCell ref="JBA2:JBB2"/>
    <mergeCell ref="JBC2:JBD2"/>
    <mergeCell ref="JBE2:JBF2"/>
    <mergeCell ref="JAI2:JAJ2"/>
    <mergeCell ref="JAK2:JAL2"/>
    <mergeCell ref="JAM2:JAN2"/>
    <mergeCell ref="JAO2:JAP2"/>
    <mergeCell ref="JAQ2:JAR2"/>
    <mergeCell ref="JAS2:JAT2"/>
    <mergeCell ref="IZW2:IZX2"/>
    <mergeCell ref="IZY2:IZZ2"/>
    <mergeCell ref="JAA2:JAB2"/>
    <mergeCell ref="JAC2:JAD2"/>
    <mergeCell ref="JAE2:JAF2"/>
    <mergeCell ref="JAG2:JAH2"/>
    <mergeCell ref="IZK2:IZL2"/>
    <mergeCell ref="IZM2:IZN2"/>
    <mergeCell ref="IZO2:IZP2"/>
    <mergeCell ref="IZQ2:IZR2"/>
    <mergeCell ref="IZS2:IZT2"/>
    <mergeCell ref="IZU2:IZV2"/>
    <mergeCell ref="IYY2:IYZ2"/>
    <mergeCell ref="IZA2:IZB2"/>
    <mergeCell ref="IZC2:IZD2"/>
    <mergeCell ref="IZE2:IZF2"/>
    <mergeCell ref="IZG2:IZH2"/>
    <mergeCell ref="IZI2:IZJ2"/>
    <mergeCell ref="IYM2:IYN2"/>
    <mergeCell ref="IYO2:IYP2"/>
    <mergeCell ref="IYQ2:IYR2"/>
    <mergeCell ref="IYS2:IYT2"/>
    <mergeCell ref="IYU2:IYV2"/>
    <mergeCell ref="IYW2:IYX2"/>
    <mergeCell ref="IYA2:IYB2"/>
    <mergeCell ref="IYC2:IYD2"/>
    <mergeCell ref="IYE2:IYF2"/>
    <mergeCell ref="IYG2:IYH2"/>
    <mergeCell ref="IYI2:IYJ2"/>
    <mergeCell ref="IYK2:IYL2"/>
    <mergeCell ref="IXO2:IXP2"/>
    <mergeCell ref="IXQ2:IXR2"/>
    <mergeCell ref="IXS2:IXT2"/>
    <mergeCell ref="IXU2:IXV2"/>
    <mergeCell ref="IXW2:IXX2"/>
    <mergeCell ref="IXY2:IXZ2"/>
    <mergeCell ref="IXC2:IXD2"/>
    <mergeCell ref="IXE2:IXF2"/>
    <mergeCell ref="IXG2:IXH2"/>
    <mergeCell ref="IXI2:IXJ2"/>
    <mergeCell ref="IXK2:IXL2"/>
    <mergeCell ref="IXM2:IXN2"/>
    <mergeCell ref="IWQ2:IWR2"/>
    <mergeCell ref="IWS2:IWT2"/>
    <mergeCell ref="IWU2:IWV2"/>
    <mergeCell ref="IWW2:IWX2"/>
    <mergeCell ref="IWY2:IWZ2"/>
    <mergeCell ref="IXA2:IXB2"/>
    <mergeCell ref="IWE2:IWF2"/>
    <mergeCell ref="IWG2:IWH2"/>
    <mergeCell ref="IWI2:IWJ2"/>
    <mergeCell ref="IWK2:IWL2"/>
    <mergeCell ref="IWM2:IWN2"/>
    <mergeCell ref="IWO2:IWP2"/>
    <mergeCell ref="IVS2:IVT2"/>
    <mergeCell ref="IVU2:IVV2"/>
    <mergeCell ref="IVW2:IVX2"/>
    <mergeCell ref="IVY2:IVZ2"/>
    <mergeCell ref="IWA2:IWB2"/>
    <mergeCell ref="IWC2:IWD2"/>
    <mergeCell ref="IVG2:IVH2"/>
    <mergeCell ref="IVI2:IVJ2"/>
    <mergeCell ref="IVK2:IVL2"/>
    <mergeCell ref="IVM2:IVN2"/>
    <mergeCell ref="IVO2:IVP2"/>
    <mergeCell ref="IVQ2:IVR2"/>
    <mergeCell ref="IUU2:IUV2"/>
    <mergeCell ref="IUW2:IUX2"/>
    <mergeCell ref="IUY2:IUZ2"/>
    <mergeCell ref="IVA2:IVB2"/>
    <mergeCell ref="IVC2:IVD2"/>
    <mergeCell ref="IVE2:IVF2"/>
    <mergeCell ref="IUI2:IUJ2"/>
    <mergeCell ref="IUK2:IUL2"/>
    <mergeCell ref="IUM2:IUN2"/>
    <mergeCell ref="IUO2:IUP2"/>
    <mergeCell ref="IUQ2:IUR2"/>
    <mergeCell ref="IUS2:IUT2"/>
    <mergeCell ref="ITW2:ITX2"/>
    <mergeCell ref="ITY2:ITZ2"/>
    <mergeCell ref="IUA2:IUB2"/>
    <mergeCell ref="IUC2:IUD2"/>
    <mergeCell ref="IUE2:IUF2"/>
    <mergeCell ref="IUG2:IUH2"/>
    <mergeCell ref="ITK2:ITL2"/>
    <mergeCell ref="ITM2:ITN2"/>
    <mergeCell ref="ITO2:ITP2"/>
    <mergeCell ref="ITQ2:ITR2"/>
    <mergeCell ref="ITS2:ITT2"/>
    <mergeCell ref="ITU2:ITV2"/>
    <mergeCell ref="ISY2:ISZ2"/>
    <mergeCell ref="ITA2:ITB2"/>
    <mergeCell ref="ITC2:ITD2"/>
    <mergeCell ref="ITE2:ITF2"/>
    <mergeCell ref="ITG2:ITH2"/>
    <mergeCell ref="ITI2:ITJ2"/>
    <mergeCell ref="ISM2:ISN2"/>
    <mergeCell ref="ISO2:ISP2"/>
    <mergeCell ref="ISQ2:ISR2"/>
    <mergeCell ref="ISS2:IST2"/>
    <mergeCell ref="ISU2:ISV2"/>
    <mergeCell ref="ISW2:ISX2"/>
    <mergeCell ref="ISA2:ISB2"/>
    <mergeCell ref="ISC2:ISD2"/>
    <mergeCell ref="ISE2:ISF2"/>
    <mergeCell ref="ISG2:ISH2"/>
    <mergeCell ref="ISI2:ISJ2"/>
    <mergeCell ref="ISK2:ISL2"/>
    <mergeCell ref="IRO2:IRP2"/>
    <mergeCell ref="IRQ2:IRR2"/>
    <mergeCell ref="IRS2:IRT2"/>
    <mergeCell ref="IRU2:IRV2"/>
    <mergeCell ref="IRW2:IRX2"/>
    <mergeCell ref="IRY2:IRZ2"/>
    <mergeCell ref="IRC2:IRD2"/>
    <mergeCell ref="IRE2:IRF2"/>
    <mergeCell ref="IRG2:IRH2"/>
    <mergeCell ref="IRI2:IRJ2"/>
    <mergeCell ref="IRK2:IRL2"/>
    <mergeCell ref="IRM2:IRN2"/>
    <mergeCell ref="IQQ2:IQR2"/>
    <mergeCell ref="IQS2:IQT2"/>
    <mergeCell ref="IQU2:IQV2"/>
    <mergeCell ref="IQW2:IQX2"/>
    <mergeCell ref="IQY2:IQZ2"/>
    <mergeCell ref="IRA2:IRB2"/>
    <mergeCell ref="IQE2:IQF2"/>
    <mergeCell ref="IQG2:IQH2"/>
    <mergeCell ref="IQI2:IQJ2"/>
    <mergeCell ref="IQK2:IQL2"/>
    <mergeCell ref="IQM2:IQN2"/>
    <mergeCell ref="IQO2:IQP2"/>
    <mergeCell ref="IPS2:IPT2"/>
    <mergeCell ref="IPU2:IPV2"/>
    <mergeCell ref="IPW2:IPX2"/>
    <mergeCell ref="IPY2:IPZ2"/>
    <mergeCell ref="IQA2:IQB2"/>
    <mergeCell ref="IQC2:IQD2"/>
    <mergeCell ref="IPG2:IPH2"/>
    <mergeCell ref="IPI2:IPJ2"/>
    <mergeCell ref="IPK2:IPL2"/>
    <mergeCell ref="IPM2:IPN2"/>
    <mergeCell ref="IPO2:IPP2"/>
    <mergeCell ref="IPQ2:IPR2"/>
    <mergeCell ref="IOU2:IOV2"/>
    <mergeCell ref="IOW2:IOX2"/>
    <mergeCell ref="IOY2:IOZ2"/>
    <mergeCell ref="IPA2:IPB2"/>
    <mergeCell ref="IPC2:IPD2"/>
    <mergeCell ref="IPE2:IPF2"/>
    <mergeCell ref="IOI2:IOJ2"/>
    <mergeCell ref="IOK2:IOL2"/>
    <mergeCell ref="IOM2:ION2"/>
    <mergeCell ref="IOO2:IOP2"/>
    <mergeCell ref="IOQ2:IOR2"/>
    <mergeCell ref="IOS2:IOT2"/>
    <mergeCell ref="INW2:INX2"/>
    <mergeCell ref="INY2:INZ2"/>
    <mergeCell ref="IOA2:IOB2"/>
    <mergeCell ref="IOC2:IOD2"/>
    <mergeCell ref="IOE2:IOF2"/>
    <mergeCell ref="IOG2:IOH2"/>
    <mergeCell ref="INK2:INL2"/>
    <mergeCell ref="INM2:INN2"/>
    <mergeCell ref="INO2:INP2"/>
    <mergeCell ref="INQ2:INR2"/>
    <mergeCell ref="INS2:INT2"/>
    <mergeCell ref="INU2:INV2"/>
    <mergeCell ref="IMY2:IMZ2"/>
    <mergeCell ref="INA2:INB2"/>
    <mergeCell ref="INC2:IND2"/>
    <mergeCell ref="INE2:INF2"/>
    <mergeCell ref="ING2:INH2"/>
    <mergeCell ref="INI2:INJ2"/>
    <mergeCell ref="IMM2:IMN2"/>
    <mergeCell ref="IMO2:IMP2"/>
    <mergeCell ref="IMQ2:IMR2"/>
    <mergeCell ref="IMS2:IMT2"/>
    <mergeCell ref="IMU2:IMV2"/>
    <mergeCell ref="IMW2:IMX2"/>
    <mergeCell ref="IMA2:IMB2"/>
    <mergeCell ref="IMC2:IMD2"/>
    <mergeCell ref="IME2:IMF2"/>
    <mergeCell ref="IMG2:IMH2"/>
    <mergeCell ref="IMI2:IMJ2"/>
    <mergeCell ref="IMK2:IML2"/>
    <mergeCell ref="ILO2:ILP2"/>
    <mergeCell ref="ILQ2:ILR2"/>
    <mergeCell ref="ILS2:ILT2"/>
    <mergeCell ref="ILU2:ILV2"/>
    <mergeCell ref="ILW2:ILX2"/>
    <mergeCell ref="ILY2:ILZ2"/>
    <mergeCell ref="ILC2:ILD2"/>
    <mergeCell ref="ILE2:ILF2"/>
    <mergeCell ref="ILG2:ILH2"/>
    <mergeCell ref="ILI2:ILJ2"/>
    <mergeCell ref="ILK2:ILL2"/>
    <mergeCell ref="ILM2:ILN2"/>
    <mergeCell ref="IKQ2:IKR2"/>
    <mergeCell ref="IKS2:IKT2"/>
    <mergeCell ref="IKU2:IKV2"/>
    <mergeCell ref="IKW2:IKX2"/>
    <mergeCell ref="IKY2:IKZ2"/>
    <mergeCell ref="ILA2:ILB2"/>
    <mergeCell ref="IKE2:IKF2"/>
    <mergeCell ref="IKG2:IKH2"/>
    <mergeCell ref="IKI2:IKJ2"/>
    <mergeCell ref="IKK2:IKL2"/>
    <mergeCell ref="IKM2:IKN2"/>
    <mergeCell ref="IKO2:IKP2"/>
    <mergeCell ref="IJS2:IJT2"/>
    <mergeCell ref="IJU2:IJV2"/>
    <mergeCell ref="IJW2:IJX2"/>
    <mergeCell ref="IJY2:IJZ2"/>
    <mergeCell ref="IKA2:IKB2"/>
    <mergeCell ref="IKC2:IKD2"/>
    <mergeCell ref="IJG2:IJH2"/>
    <mergeCell ref="IJI2:IJJ2"/>
    <mergeCell ref="IJK2:IJL2"/>
    <mergeCell ref="IJM2:IJN2"/>
    <mergeCell ref="IJO2:IJP2"/>
    <mergeCell ref="IJQ2:IJR2"/>
    <mergeCell ref="IIU2:IIV2"/>
    <mergeCell ref="IIW2:IIX2"/>
    <mergeCell ref="IIY2:IIZ2"/>
    <mergeCell ref="IJA2:IJB2"/>
    <mergeCell ref="IJC2:IJD2"/>
    <mergeCell ref="IJE2:IJF2"/>
    <mergeCell ref="III2:IIJ2"/>
    <mergeCell ref="IIK2:IIL2"/>
    <mergeCell ref="IIM2:IIN2"/>
    <mergeCell ref="IIO2:IIP2"/>
    <mergeCell ref="IIQ2:IIR2"/>
    <mergeCell ref="IIS2:IIT2"/>
    <mergeCell ref="IHW2:IHX2"/>
    <mergeCell ref="IHY2:IHZ2"/>
    <mergeCell ref="IIA2:IIB2"/>
    <mergeCell ref="IIC2:IID2"/>
    <mergeCell ref="IIE2:IIF2"/>
    <mergeCell ref="IIG2:IIH2"/>
    <mergeCell ref="IHK2:IHL2"/>
    <mergeCell ref="IHM2:IHN2"/>
    <mergeCell ref="IHO2:IHP2"/>
    <mergeCell ref="IHQ2:IHR2"/>
    <mergeCell ref="IHS2:IHT2"/>
    <mergeCell ref="IHU2:IHV2"/>
    <mergeCell ref="IGY2:IGZ2"/>
    <mergeCell ref="IHA2:IHB2"/>
    <mergeCell ref="IHC2:IHD2"/>
    <mergeCell ref="IHE2:IHF2"/>
    <mergeCell ref="IHG2:IHH2"/>
    <mergeCell ref="IHI2:IHJ2"/>
    <mergeCell ref="IGM2:IGN2"/>
    <mergeCell ref="IGO2:IGP2"/>
    <mergeCell ref="IGQ2:IGR2"/>
    <mergeCell ref="IGS2:IGT2"/>
    <mergeCell ref="IGU2:IGV2"/>
    <mergeCell ref="IGW2:IGX2"/>
    <mergeCell ref="IGA2:IGB2"/>
    <mergeCell ref="IGC2:IGD2"/>
    <mergeCell ref="IGE2:IGF2"/>
    <mergeCell ref="IGG2:IGH2"/>
    <mergeCell ref="IGI2:IGJ2"/>
    <mergeCell ref="IGK2:IGL2"/>
    <mergeCell ref="IFO2:IFP2"/>
    <mergeCell ref="IFQ2:IFR2"/>
    <mergeCell ref="IFS2:IFT2"/>
    <mergeCell ref="IFU2:IFV2"/>
    <mergeCell ref="IFW2:IFX2"/>
    <mergeCell ref="IFY2:IFZ2"/>
    <mergeCell ref="IFC2:IFD2"/>
    <mergeCell ref="IFE2:IFF2"/>
    <mergeCell ref="IFG2:IFH2"/>
    <mergeCell ref="IFI2:IFJ2"/>
    <mergeCell ref="IFK2:IFL2"/>
    <mergeCell ref="IFM2:IFN2"/>
    <mergeCell ref="IEQ2:IER2"/>
    <mergeCell ref="IES2:IET2"/>
    <mergeCell ref="IEU2:IEV2"/>
    <mergeCell ref="IEW2:IEX2"/>
    <mergeCell ref="IEY2:IEZ2"/>
    <mergeCell ref="IFA2:IFB2"/>
    <mergeCell ref="IEE2:IEF2"/>
    <mergeCell ref="IEG2:IEH2"/>
    <mergeCell ref="IEI2:IEJ2"/>
    <mergeCell ref="IEK2:IEL2"/>
    <mergeCell ref="IEM2:IEN2"/>
    <mergeCell ref="IEO2:IEP2"/>
    <mergeCell ref="IDS2:IDT2"/>
    <mergeCell ref="IDU2:IDV2"/>
    <mergeCell ref="IDW2:IDX2"/>
    <mergeCell ref="IDY2:IDZ2"/>
    <mergeCell ref="IEA2:IEB2"/>
    <mergeCell ref="IEC2:IED2"/>
    <mergeCell ref="IDG2:IDH2"/>
    <mergeCell ref="IDI2:IDJ2"/>
    <mergeCell ref="IDK2:IDL2"/>
    <mergeCell ref="IDM2:IDN2"/>
    <mergeCell ref="IDO2:IDP2"/>
    <mergeCell ref="IDQ2:IDR2"/>
    <mergeCell ref="ICU2:ICV2"/>
    <mergeCell ref="ICW2:ICX2"/>
    <mergeCell ref="ICY2:ICZ2"/>
    <mergeCell ref="IDA2:IDB2"/>
    <mergeCell ref="IDC2:IDD2"/>
    <mergeCell ref="IDE2:IDF2"/>
    <mergeCell ref="ICI2:ICJ2"/>
    <mergeCell ref="ICK2:ICL2"/>
    <mergeCell ref="ICM2:ICN2"/>
    <mergeCell ref="ICO2:ICP2"/>
    <mergeCell ref="ICQ2:ICR2"/>
    <mergeCell ref="ICS2:ICT2"/>
    <mergeCell ref="IBW2:IBX2"/>
    <mergeCell ref="IBY2:IBZ2"/>
    <mergeCell ref="ICA2:ICB2"/>
    <mergeCell ref="ICC2:ICD2"/>
    <mergeCell ref="ICE2:ICF2"/>
    <mergeCell ref="ICG2:ICH2"/>
    <mergeCell ref="IBK2:IBL2"/>
    <mergeCell ref="IBM2:IBN2"/>
    <mergeCell ref="IBO2:IBP2"/>
    <mergeCell ref="IBQ2:IBR2"/>
    <mergeCell ref="IBS2:IBT2"/>
    <mergeCell ref="IBU2:IBV2"/>
    <mergeCell ref="IAY2:IAZ2"/>
    <mergeCell ref="IBA2:IBB2"/>
    <mergeCell ref="IBC2:IBD2"/>
    <mergeCell ref="IBE2:IBF2"/>
    <mergeCell ref="IBG2:IBH2"/>
    <mergeCell ref="IBI2:IBJ2"/>
    <mergeCell ref="IAM2:IAN2"/>
    <mergeCell ref="IAO2:IAP2"/>
    <mergeCell ref="IAQ2:IAR2"/>
    <mergeCell ref="IAS2:IAT2"/>
    <mergeCell ref="IAU2:IAV2"/>
    <mergeCell ref="IAW2:IAX2"/>
    <mergeCell ref="IAA2:IAB2"/>
    <mergeCell ref="IAC2:IAD2"/>
    <mergeCell ref="IAE2:IAF2"/>
    <mergeCell ref="IAG2:IAH2"/>
    <mergeCell ref="IAI2:IAJ2"/>
    <mergeCell ref="IAK2:IAL2"/>
    <mergeCell ref="HZO2:HZP2"/>
    <mergeCell ref="HZQ2:HZR2"/>
    <mergeCell ref="HZS2:HZT2"/>
    <mergeCell ref="HZU2:HZV2"/>
    <mergeCell ref="HZW2:HZX2"/>
    <mergeCell ref="HZY2:HZZ2"/>
    <mergeCell ref="HZC2:HZD2"/>
    <mergeCell ref="HZE2:HZF2"/>
    <mergeCell ref="HZG2:HZH2"/>
    <mergeCell ref="HZI2:HZJ2"/>
    <mergeCell ref="HZK2:HZL2"/>
    <mergeCell ref="HZM2:HZN2"/>
    <mergeCell ref="HYQ2:HYR2"/>
    <mergeCell ref="HYS2:HYT2"/>
    <mergeCell ref="HYU2:HYV2"/>
    <mergeCell ref="HYW2:HYX2"/>
    <mergeCell ref="HYY2:HYZ2"/>
    <mergeCell ref="HZA2:HZB2"/>
    <mergeCell ref="HYE2:HYF2"/>
    <mergeCell ref="HYG2:HYH2"/>
    <mergeCell ref="HYI2:HYJ2"/>
    <mergeCell ref="HYK2:HYL2"/>
    <mergeCell ref="HYM2:HYN2"/>
    <mergeCell ref="HYO2:HYP2"/>
    <mergeCell ref="HXS2:HXT2"/>
    <mergeCell ref="HXU2:HXV2"/>
    <mergeCell ref="HXW2:HXX2"/>
    <mergeCell ref="HXY2:HXZ2"/>
    <mergeCell ref="HYA2:HYB2"/>
    <mergeCell ref="HYC2:HYD2"/>
    <mergeCell ref="HXG2:HXH2"/>
    <mergeCell ref="HXI2:HXJ2"/>
    <mergeCell ref="HXK2:HXL2"/>
    <mergeCell ref="HXM2:HXN2"/>
    <mergeCell ref="HXO2:HXP2"/>
    <mergeCell ref="HXQ2:HXR2"/>
    <mergeCell ref="HWU2:HWV2"/>
    <mergeCell ref="HWW2:HWX2"/>
    <mergeCell ref="HWY2:HWZ2"/>
    <mergeCell ref="HXA2:HXB2"/>
    <mergeCell ref="HXC2:HXD2"/>
    <mergeCell ref="HXE2:HXF2"/>
    <mergeCell ref="HWI2:HWJ2"/>
    <mergeCell ref="HWK2:HWL2"/>
    <mergeCell ref="HWM2:HWN2"/>
    <mergeCell ref="HWO2:HWP2"/>
    <mergeCell ref="HWQ2:HWR2"/>
    <mergeCell ref="HWS2:HWT2"/>
    <mergeCell ref="HVW2:HVX2"/>
    <mergeCell ref="HVY2:HVZ2"/>
    <mergeCell ref="HWA2:HWB2"/>
    <mergeCell ref="HWC2:HWD2"/>
    <mergeCell ref="HWE2:HWF2"/>
    <mergeCell ref="HWG2:HWH2"/>
    <mergeCell ref="HVK2:HVL2"/>
    <mergeCell ref="HVM2:HVN2"/>
    <mergeCell ref="HVO2:HVP2"/>
    <mergeCell ref="HVQ2:HVR2"/>
    <mergeCell ref="HVS2:HVT2"/>
    <mergeCell ref="HVU2:HVV2"/>
    <mergeCell ref="HUY2:HUZ2"/>
    <mergeCell ref="HVA2:HVB2"/>
    <mergeCell ref="HVC2:HVD2"/>
    <mergeCell ref="HVE2:HVF2"/>
    <mergeCell ref="HVG2:HVH2"/>
    <mergeCell ref="HVI2:HVJ2"/>
    <mergeCell ref="HUM2:HUN2"/>
    <mergeCell ref="HUO2:HUP2"/>
    <mergeCell ref="HUQ2:HUR2"/>
    <mergeCell ref="HUS2:HUT2"/>
    <mergeCell ref="HUU2:HUV2"/>
    <mergeCell ref="HUW2:HUX2"/>
    <mergeCell ref="HUA2:HUB2"/>
    <mergeCell ref="HUC2:HUD2"/>
    <mergeCell ref="HUE2:HUF2"/>
    <mergeCell ref="HUG2:HUH2"/>
    <mergeCell ref="HUI2:HUJ2"/>
    <mergeCell ref="HUK2:HUL2"/>
    <mergeCell ref="HTO2:HTP2"/>
    <mergeCell ref="HTQ2:HTR2"/>
    <mergeCell ref="HTS2:HTT2"/>
    <mergeCell ref="HTU2:HTV2"/>
    <mergeCell ref="HTW2:HTX2"/>
    <mergeCell ref="HTY2:HTZ2"/>
    <mergeCell ref="HTC2:HTD2"/>
    <mergeCell ref="HTE2:HTF2"/>
    <mergeCell ref="HTG2:HTH2"/>
    <mergeCell ref="HTI2:HTJ2"/>
    <mergeCell ref="HTK2:HTL2"/>
    <mergeCell ref="HTM2:HTN2"/>
    <mergeCell ref="HSQ2:HSR2"/>
    <mergeCell ref="HSS2:HST2"/>
    <mergeCell ref="HSU2:HSV2"/>
    <mergeCell ref="HSW2:HSX2"/>
    <mergeCell ref="HSY2:HSZ2"/>
    <mergeCell ref="HTA2:HTB2"/>
    <mergeCell ref="HSE2:HSF2"/>
    <mergeCell ref="HSG2:HSH2"/>
    <mergeCell ref="HSI2:HSJ2"/>
    <mergeCell ref="HSK2:HSL2"/>
    <mergeCell ref="HSM2:HSN2"/>
    <mergeCell ref="HSO2:HSP2"/>
    <mergeCell ref="HRS2:HRT2"/>
    <mergeCell ref="HRU2:HRV2"/>
    <mergeCell ref="HRW2:HRX2"/>
    <mergeCell ref="HRY2:HRZ2"/>
    <mergeCell ref="HSA2:HSB2"/>
    <mergeCell ref="HSC2:HSD2"/>
    <mergeCell ref="HRG2:HRH2"/>
    <mergeCell ref="HRI2:HRJ2"/>
    <mergeCell ref="HRK2:HRL2"/>
    <mergeCell ref="HRM2:HRN2"/>
    <mergeCell ref="HRO2:HRP2"/>
    <mergeCell ref="HRQ2:HRR2"/>
    <mergeCell ref="HQU2:HQV2"/>
    <mergeCell ref="HQW2:HQX2"/>
    <mergeCell ref="HQY2:HQZ2"/>
    <mergeCell ref="HRA2:HRB2"/>
    <mergeCell ref="HRC2:HRD2"/>
    <mergeCell ref="HRE2:HRF2"/>
    <mergeCell ref="HQI2:HQJ2"/>
    <mergeCell ref="HQK2:HQL2"/>
    <mergeCell ref="HQM2:HQN2"/>
    <mergeCell ref="HQO2:HQP2"/>
    <mergeCell ref="HQQ2:HQR2"/>
    <mergeCell ref="HQS2:HQT2"/>
    <mergeCell ref="HPW2:HPX2"/>
    <mergeCell ref="HPY2:HPZ2"/>
    <mergeCell ref="HQA2:HQB2"/>
    <mergeCell ref="HQC2:HQD2"/>
    <mergeCell ref="HQE2:HQF2"/>
    <mergeCell ref="HQG2:HQH2"/>
    <mergeCell ref="HPK2:HPL2"/>
    <mergeCell ref="HPM2:HPN2"/>
    <mergeCell ref="HPO2:HPP2"/>
    <mergeCell ref="HPQ2:HPR2"/>
    <mergeCell ref="HPS2:HPT2"/>
    <mergeCell ref="HPU2:HPV2"/>
    <mergeCell ref="HOY2:HOZ2"/>
    <mergeCell ref="HPA2:HPB2"/>
    <mergeCell ref="HPC2:HPD2"/>
    <mergeCell ref="HPE2:HPF2"/>
    <mergeCell ref="HPG2:HPH2"/>
    <mergeCell ref="HPI2:HPJ2"/>
    <mergeCell ref="HOM2:HON2"/>
    <mergeCell ref="HOO2:HOP2"/>
    <mergeCell ref="HOQ2:HOR2"/>
    <mergeCell ref="HOS2:HOT2"/>
    <mergeCell ref="HOU2:HOV2"/>
    <mergeCell ref="HOW2:HOX2"/>
    <mergeCell ref="HOA2:HOB2"/>
    <mergeCell ref="HOC2:HOD2"/>
    <mergeCell ref="HOE2:HOF2"/>
    <mergeCell ref="HOG2:HOH2"/>
    <mergeCell ref="HOI2:HOJ2"/>
    <mergeCell ref="HOK2:HOL2"/>
    <mergeCell ref="HNO2:HNP2"/>
    <mergeCell ref="HNQ2:HNR2"/>
    <mergeCell ref="HNS2:HNT2"/>
    <mergeCell ref="HNU2:HNV2"/>
    <mergeCell ref="HNW2:HNX2"/>
    <mergeCell ref="HNY2:HNZ2"/>
    <mergeCell ref="HNC2:HND2"/>
    <mergeCell ref="HNE2:HNF2"/>
    <mergeCell ref="HNG2:HNH2"/>
    <mergeCell ref="HNI2:HNJ2"/>
    <mergeCell ref="HNK2:HNL2"/>
    <mergeCell ref="HNM2:HNN2"/>
    <mergeCell ref="HMQ2:HMR2"/>
    <mergeCell ref="HMS2:HMT2"/>
    <mergeCell ref="HMU2:HMV2"/>
    <mergeCell ref="HMW2:HMX2"/>
    <mergeCell ref="HMY2:HMZ2"/>
    <mergeCell ref="HNA2:HNB2"/>
    <mergeCell ref="HME2:HMF2"/>
    <mergeCell ref="HMG2:HMH2"/>
    <mergeCell ref="HMI2:HMJ2"/>
    <mergeCell ref="HMK2:HML2"/>
    <mergeCell ref="HMM2:HMN2"/>
    <mergeCell ref="HMO2:HMP2"/>
    <mergeCell ref="HLS2:HLT2"/>
    <mergeCell ref="HLU2:HLV2"/>
    <mergeCell ref="HLW2:HLX2"/>
    <mergeCell ref="HLY2:HLZ2"/>
    <mergeCell ref="HMA2:HMB2"/>
    <mergeCell ref="HMC2:HMD2"/>
    <mergeCell ref="HLG2:HLH2"/>
    <mergeCell ref="HLI2:HLJ2"/>
    <mergeCell ref="HLK2:HLL2"/>
    <mergeCell ref="HLM2:HLN2"/>
    <mergeCell ref="HLO2:HLP2"/>
    <mergeCell ref="HLQ2:HLR2"/>
    <mergeCell ref="HKU2:HKV2"/>
    <mergeCell ref="HKW2:HKX2"/>
    <mergeCell ref="HKY2:HKZ2"/>
    <mergeCell ref="HLA2:HLB2"/>
    <mergeCell ref="HLC2:HLD2"/>
    <mergeCell ref="HLE2:HLF2"/>
    <mergeCell ref="HKI2:HKJ2"/>
    <mergeCell ref="HKK2:HKL2"/>
    <mergeCell ref="HKM2:HKN2"/>
    <mergeCell ref="HKO2:HKP2"/>
    <mergeCell ref="HKQ2:HKR2"/>
    <mergeCell ref="HKS2:HKT2"/>
    <mergeCell ref="HJW2:HJX2"/>
    <mergeCell ref="HJY2:HJZ2"/>
    <mergeCell ref="HKA2:HKB2"/>
    <mergeCell ref="HKC2:HKD2"/>
    <mergeCell ref="HKE2:HKF2"/>
    <mergeCell ref="HKG2:HKH2"/>
    <mergeCell ref="HJK2:HJL2"/>
    <mergeCell ref="HJM2:HJN2"/>
    <mergeCell ref="HJO2:HJP2"/>
    <mergeCell ref="HJQ2:HJR2"/>
    <mergeCell ref="HJS2:HJT2"/>
    <mergeCell ref="HJU2:HJV2"/>
    <mergeCell ref="HIY2:HIZ2"/>
    <mergeCell ref="HJA2:HJB2"/>
    <mergeCell ref="HJC2:HJD2"/>
    <mergeCell ref="HJE2:HJF2"/>
    <mergeCell ref="HJG2:HJH2"/>
    <mergeCell ref="HJI2:HJJ2"/>
    <mergeCell ref="HIM2:HIN2"/>
    <mergeCell ref="HIO2:HIP2"/>
    <mergeCell ref="HIQ2:HIR2"/>
    <mergeCell ref="HIS2:HIT2"/>
    <mergeCell ref="HIU2:HIV2"/>
    <mergeCell ref="HIW2:HIX2"/>
    <mergeCell ref="HIA2:HIB2"/>
    <mergeCell ref="HIC2:HID2"/>
    <mergeCell ref="HIE2:HIF2"/>
    <mergeCell ref="HIG2:HIH2"/>
    <mergeCell ref="HII2:HIJ2"/>
    <mergeCell ref="HIK2:HIL2"/>
    <mergeCell ref="HHO2:HHP2"/>
    <mergeCell ref="HHQ2:HHR2"/>
    <mergeCell ref="HHS2:HHT2"/>
    <mergeCell ref="HHU2:HHV2"/>
    <mergeCell ref="HHW2:HHX2"/>
    <mergeCell ref="HHY2:HHZ2"/>
    <mergeCell ref="HHC2:HHD2"/>
    <mergeCell ref="HHE2:HHF2"/>
    <mergeCell ref="HHG2:HHH2"/>
    <mergeCell ref="HHI2:HHJ2"/>
    <mergeCell ref="HHK2:HHL2"/>
    <mergeCell ref="HHM2:HHN2"/>
    <mergeCell ref="HGQ2:HGR2"/>
    <mergeCell ref="HGS2:HGT2"/>
    <mergeCell ref="HGU2:HGV2"/>
    <mergeCell ref="HGW2:HGX2"/>
    <mergeCell ref="HGY2:HGZ2"/>
    <mergeCell ref="HHA2:HHB2"/>
    <mergeCell ref="HGE2:HGF2"/>
    <mergeCell ref="HGG2:HGH2"/>
    <mergeCell ref="HGI2:HGJ2"/>
    <mergeCell ref="HGK2:HGL2"/>
    <mergeCell ref="HGM2:HGN2"/>
    <mergeCell ref="HGO2:HGP2"/>
    <mergeCell ref="HFS2:HFT2"/>
    <mergeCell ref="HFU2:HFV2"/>
    <mergeCell ref="HFW2:HFX2"/>
    <mergeCell ref="HFY2:HFZ2"/>
    <mergeCell ref="HGA2:HGB2"/>
    <mergeCell ref="HGC2:HGD2"/>
    <mergeCell ref="HFG2:HFH2"/>
    <mergeCell ref="HFI2:HFJ2"/>
    <mergeCell ref="HFK2:HFL2"/>
    <mergeCell ref="HFM2:HFN2"/>
    <mergeCell ref="HFO2:HFP2"/>
    <mergeCell ref="HFQ2:HFR2"/>
    <mergeCell ref="HEU2:HEV2"/>
    <mergeCell ref="HEW2:HEX2"/>
    <mergeCell ref="HEY2:HEZ2"/>
    <mergeCell ref="HFA2:HFB2"/>
    <mergeCell ref="HFC2:HFD2"/>
    <mergeCell ref="HFE2:HFF2"/>
    <mergeCell ref="HEI2:HEJ2"/>
    <mergeCell ref="HEK2:HEL2"/>
    <mergeCell ref="HEM2:HEN2"/>
    <mergeCell ref="HEO2:HEP2"/>
    <mergeCell ref="HEQ2:HER2"/>
    <mergeCell ref="HES2:HET2"/>
    <mergeCell ref="HDW2:HDX2"/>
    <mergeCell ref="HDY2:HDZ2"/>
    <mergeCell ref="HEA2:HEB2"/>
    <mergeCell ref="HEC2:HED2"/>
    <mergeCell ref="HEE2:HEF2"/>
    <mergeCell ref="HEG2:HEH2"/>
    <mergeCell ref="HDK2:HDL2"/>
    <mergeCell ref="HDM2:HDN2"/>
    <mergeCell ref="HDO2:HDP2"/>
    <mergeCell ref="HDQ2:HDR2"/>
    <mergeCell ref="HDS2:HDT2"/>
    <mergeCell ref="HDU2:HDV2"/>
    <mergeCell ref="HCY2:HCZ2"/>
    <mergeCell ref="HDA2:HDB2"/>
    <mergeCell ref="HDC2:HDD2"/>
    <mergeCell ref="HDE2:HDF2"/>
    <mergeCell ref="HDG2:HDH2"/>
    <mergeCell ref="HDI2:HDJ2"/>
    <mergeCell ref="HCM2:HCN2"/>
    <mergeCell ref="HCO2:HCP2"/>
    <mergeCell ref="HCQ2:HCR2"/>
    <mergeCell ref="HCS2:HCT2"/>
    <mergeCell ref="HCU2:HCV2"/>
    <mergeCell ref="HCW2:HCX2"/>
    <mergeCell ref="HCA2:HCB2"/>
    <mergeCell ref="HCC2:HCD2"/>
    <mergeCell ref="HCE2:HCF2"/>
    <mergeCell ref="HCG2:HCH2"/>
    <mergeCell ref="HCI2:HCJ2"/>
    <mergeCell ref="HCK2:HCL2"/>
    <mergeCell ref="HBO2:HBP2"/>
    <mergeCell ref="HBQ2:HBR2"/>
    <mergeCell ref="HBS2:HBT2"/>
    <mergeCell ref="HBU2:HBV2"/>
    <mergeCell ref="HBW2:HBX2"/>
    <mergeCell ref="HBY2:HBZ2"/>
    <mergeCell ref="HBC2:HBD2"/>
    <mergeCell ref="HBE2:HBF2"/>
    <mergeCell ref="HBG2:HBH2"/>
    <mergeCell ref="HBI2:HBJ2"/>
    <mergeCell ref="HBK2:HBL2"/>
    <mergeCell ref="HBM2:HBN2"/>
    <mergeCell ref="HAQ2:HAR2"/>
    <mergeCell ref="HAS2:HAT2"/>
    <mergeCell ref="HAU2:HAV2"/>
    <mergeCell ref="HAW2:HAX2"/>
    <mergeCell ref="HAY2:HAZ2"/>
    <mergeCell ref="HBA2:HBB2"/>
    <mergeCell ref="HAE2:HAF2"/>
    <mergeCell ref="HAG2:HAH2"/>
    <mergeCell ref="HAI2:HAJ2"/>
    <mergeCell ref="HAK2:HAL2"/>
    <mergeCell ref="HAM2:HAN2"/>
    <mergeCell ref="HAO2:HAP2"/>
    <mergeCell ref="GZS2:GZT2"/>
    <mergeCell ref="GZU2:GZV2"/>
    <mergeCell ref="GZW2:GZX2"/>
    <mergeCell ref="GZY2:GZZ2"/>
    <mergeCell ref="HAA2:HAB2"/>
    <mergeCell ref="HAC2:HAD2"/>
    <mergeCell ref="GZG2:GZH2"/>
    <mergeCell ref="GZI2:GZJ2"/>
    <mergeCell ref="GZK2:GZL2"/>
    <mergeCell ref="GZM2:GZN2"/>
    <mergeCell ref="GZO2:GZP2"/>
    <mergeCell ref="GZQ2:GZR2"/>
    <mergeCell ref="GYU2:GYV2"/>
    <mergeCell ref="GYW2:GYX2"/>
    <mergeCell ref="GYY2:GYZ2"/>
    <mergeCell ref="GZA2:GZB2"/>
    <mergeCell ref="GZC2:GZD2"/>
    <mergeCell ref="GZE2:GZF2"/>
    <mergeCell ref="GYI2:GYJ2"/>
    <mergeCell ref="GYK2:GYL2"/>
    <mergeCell ref="GYM2:GYN2"/>
    <mergeCell ref="GYO2:GYP2"/>
    <mergeCell ref="GYQ2:GYR2"/>
    <mergeCell ref="GYS2:GYT2"/>
    <mergeCell ref="GXW2:GXX2"/>
    <mergeCell ref="GXY2:GXZ2"/>
    <mergeCell ref="GYA2:GYB2"/>
    <mergeCell ref="GYC2:GYD2"/>
    <mergeCell ref="GYE2:GYF2"/>
    <mergeCell ref="GYG2:GYH2"/>
    <mergeCell ref="GXK2:GXL2"/>
    <mergeCell ref="GXM2:GXN2"/>
    <mergeCell ref="GXO2:GXP2"/>
    <mergeCell ref="GXQ2:GXR2"/>
    <mergeCell ref="GXS2:GXT2"/>
    <mergeCell ref="GXU2:GXV2"/>
    <mergeCell ref="GWY2:GWZ2"/>
    <mergeCell ref="GXA2:GXB2"/>
    <mergeCell ref="GXC2:GXD2"/>
    <mergeCell ref="GXE2:GXF2"/>
    <mergeCell ref="GXG2:GXH2"/>
    <mergeCell ref="GXI2:GXJ2"/>
    <mergeCell ref="GWM2:GWN2"/>
    <mergeCell ref="GWO2:GWP2"/>
    <mergeCell ref="GWQ2:GWR2"/>
    <mergeCell ref="GWS2:GWT2"/>
    <mergeCell ref="GWU2:GWV2"/>
    <mergeCell ref="GWW2:GWX2"/>
    <mergeCell ref="GWA2:GWB2"/>
    <mergeCell ref="GWC2:GWD2"/>
    <mergeCell ref="GWE2:GWF2"/>
    <mergeCell ref="GWG2:GWH2"/>
    <mergeCell ref="GWI2:GWJ2"/>
    <mergeCell ref="GWK2:GWL2"/>
    <mergeCell ref="GVO2:GVP2"/>
    <mergeCell ref="GVQ2:GVR2"/>
    <mergeCell ref="GVS2:GVT2"/>
    <mergeCell ref="GVU2:GVV2"/>
    <mergeCell ref="GVW2:GVX2"/>
    <mergeCell ref="GVY2:GVZ2"/>
    <mergeCell ref="GVC2:GVD2"/>
    <mergeCell ref="GVE2:GVF2"/>
    <mergeCell ref="GVG2:GVH2"/>
    <mergeCell ref="GVI2:GVJ2"/>
    <mergeCell ref="GVK2:GVL2"/>
    <mergeCell ref="GVM2:GVN2"/>
    <mergeCell ref="GUQ2:GUR2"/>
    <mergeCell ref="GUS2:GUT2"/>
    <mergeCell ref="GUU2:GUV2"/>
    <mergeCell ref="GUW2:GUX2"/>
    <mergeCell ref="GUY2:GUZ2"/>
    <mergeCell ref="GVA2:GVB2"/>
    <mergeCell ref="GUE2:GUF2"/>
    <mergeCell ref="GUG2:GUH2"/>
    <mergeCell ref="GUI2:GUJ2"/>
    <mergeCell ref="GUK2:GUL2"/>
    <mergeCell ref="GUM2:GUN2"/>
    <mergeCell ref="GUO2:GUP2"/>
    <mergeCell ref="GTS2:GTT2"/>
    <mergeCell ref="GTU2:GTV2"/>
    <mergeCell ref="GTW2:GTX2"/>
    <mergeCell ref="GTY2:GTZ2"/>
    <mergeCell ref="GUA2:GUB2"/>
    <mergeCell ref="GUC2:GUD2"/>
    <mergeCell ref="GTG2:GTH2"/>
    <mergeCell ref="GTI2:GTJ2"/>
    <mergeCell ref="GTK2:GTL2"/>
    <mergeCell ref="GTM2:GTN2"/>
    <mergeCell ref="GTO2:GTP2"/>
    <mergeCell ref="GTQ2:GTR2"/>
    <mergeCell ref="GSU2:GSV2"/>
    <mergeCell ref="GSW2:GSX2"/>
    <mergeCell ref="GSY2:GSZ2"/>
    <mergeCell ref="GTA2:GTB2"/>
    <mergeCell ref="GTC2:GTD2"/>
    <mergeCell ref="GTE2:GTF2"/>
    <mergeCell ref="GSI2:GSJ2"/>
    <mergeCell ref="GSK2:GSL2"/>
    <mergeCell ref="GSM2:GSN2"/>
    <mergeCell ref="GSO2:GSP2"/>
    <mergeCell ref="GSQ2:GSR2"/>
    <mergeCell ref="GSS2:GST2"/>
    <mergeCell ref="GRW2:GRX2"/>
    <mergeCell ref="GRY2:GRZ2"/>
    <mergeCell ref="GSA2:GSB2"/>
    <mergeCell ref="GSC2:GSD2"/>
    <mergeCell ref="GSE2:GSF2"/>
    <mergeCell ref="GSG2:GSH2"/>
    <mergeCell ref="GRK2:GRL2"/>
    <mergeCell ref="GRM2:GRN2"/>
    <mergeCell ref="GRO2:GRP2"/>
    <mergeCell ref="GRQ2:GRR2"/>
    <mergeCell ref="GRS2:GRT2"/>
    <mergeCell ref="GRU2:GRV2"/>
    <mergeCell ref="GQY2:GQZ2"/>
    <mergeCell ref="GRA2:GRB2"/>
    <mergeCell ref="GRC2:GRD2"/>
    <mergeCell ref="GRE2:GRF2"/>
    <mergeCell ref="GRG2:GRH2"/>
    <mergeCell ref="GRI2:GRJ2"/>
    <mergeCell ref="GQM2:GQN2"/>
    <mergeCell ref="GQO2:GQP2"/>
    <mergeCell ref="GQQ2:GQR2"/>
    <mergeCell ref="GQS2:GQT2"/>
    <mergeCell ref="GQU2:GQV2"/>
    <mergeCell ref="GQW2:GQX2"/>
    <mergeCell ref="GQA2:GQB2"/>
    <mergeCell ref="GQC2:GQD2"/>
    <mergeCell ref="GQE2:GQF2"/>
    <mergeCell ref="GQG2:GQH2"/>
    <mergeCell ref="GQI2:GQJ2"/>
    <mergeCell ref="GQK2:GQL2"/>
    <mergeCell ref="GPO2:GPP2"/>
    <mergeCell ref="GPQ2:GPR2"/>
    <mergeCell ref="GPS2:GPT2"/>
    <mergeCell ref="GPU2:GPV2"/>
    <mergeCell ref="GPW2:GPX2"/>
    <mergeCell ref="GPY2:GPZ2"/>
    <mergeCell ref="GPC2:GPD2"/>
    <mergeCell ref="GPE2:GPF2"/>
    <mergeCell ref="GPG2:GPH2"/>
    <mergeCell ref="GPI2:GPJ2"/>
    <mergeCell ref="GPK2:GPL2"/>
    <mergeCell ref="GPM2:GPN2"/>
    <mergeCell ref="GOQ2:GOR2"/>
    <mergeCell ref="GOS2:GOT2"/>
    <mergeCell ref="GOU2:GOV2"/>
    <mergeCell ref="GOW2:GOX2"/>
    <mergeCell ref="GOY2:GOZ2"/>
    <mergeCell ref="GPA2:GPB2"/>
    <mergeCell ref="GOE2:GOF2"/>
    <mergeCell ref="GOG2:GOH2"/>
    <mergeCell ref="GOI2:GOJ2"/>
    <mergeCell ref="GOK2:GOL2"/>
    <mergeCell ref="GOM2:GON2"/>
    <mergeCell ref="GOO2:GOP2"/>
    <mergeCell ref="GNS2:GNT2"/>
    <mergeCell ref="GNU2:GNV2"/>
    <mergeCell ref="GNW2:GNX2"/>
    <mergeCell ref="GNY2:GNZ2"/>
    <mergeCell ref="GOA2:GOB2"/>
    <mergeCell ref="GOC2:GOD2"/>
    <mergeCell ref="GNG2:GNH2"/>
    <mergeCell ref="GNI2:GNJ2"/>
    <mergeCell ref="GNK2:GNL2"/>
    <mergeCell ref="GNM2:GNN2"/>
    <mergeCell ref="GNO2:GNP2"/>
    <mergeCell ref="GNQ2:GNR2"/>
    <mergeCell ref="GMU2:GMV2"/>
    <mergeCell ref="GMW2:GMX2"/>
    <mergeCell ref="GMY2:GMZ2"/>
    <mergeCell ref="GNA2:GNB2"/>
    <mergeCell ref="GNC2:GND2"/>
    <mergeCell ref="GNE2:GNF2"/>
    <mergeCell ref="GMI2:GMJ2"/>
    <mergeCell ref="GMK2:GML2"/>
    <mergeCell ref="GMM2:GMN2"/>
    <mergeCell ref="GMO2:GMP2"/>
    <mergeCell ref="GMQ2:GMR2"/>
    <mergeCell ref="GMS2:GMT2"/>
    <mergeCell ref="GLW2:GLX2"/>
    <mergeCell ref="GLY2:GLZ2"/>
    <mergeCell ref="GMA2:GMB2"/>
    <mergeCell ref="GMC2:GMD2"/>
    <mergeCell ref="GME2:GMF2"/>
    <mergeCell ref="GMG2:GMH2"/>
    <mergeCell ref="GLK2:GLL2"/>
    <mergeCell ref="GLM2:GLN2"/>
    <mergeCell ref="GLO2:GLP2"/>
    <mergeCell ref="GLQ2:GLR2"/>
    <mergeCell ref="GLS2:GLT2"/>
    <mergeCell ref="GLU2:GLV2"/>
    <mergeCell ref="GKY2:GKZ2"/>
    <mergeCell ref="GLA2:GLB2"/>
    <mergeCell ref="GLC2:GLD2"/>
    <mergeCell ref="GLE2:GLF2"/>
    <mergeCell ref="GLG2:GLH2"/>
    <mergeCell ref="GLI2:GLJ2"/>
    <mergeCell ref="GKM2:GKN2"/>
    <mergeCell ref="GKO2:GKP2"/>
    <mergeCell ref="GKQ2:GKR2"/>
    <mergeCell ref="GKS2:GKT2"/>
    <mergeCell ref="GKU2:GKV2"/>
    <mergeCell ref="GKW2:GKX2"/>
    <mergeCell ref="GKA2:GKB2"/>
    <mergeCell ref="GKC2:GKD2"/>
    <mergeCell ref="GKE2:GKF2"/>
    <mergeCell ref="GKG2:GKH2"/>
    <mergeCell ref="GKI2:GKJ2"/>
    <mergeCell ref="GKK2:GKL2"/>
    <mergeCell ref="GJO2:GJP2"/>
    <mergeCell ref="GJQ2:GJR2"/>
    <mergeCell ref="GJS2:GJT2"/>
    <mergeCell ref="GJU2:GJV2"/>
    <mergeCell ref="GJW2:GJX2"/>
    <mergeCell ref="GJY2:GJZ2"/>
    <mergeCell ref="GJC2:GJD2"/>
    <mergeCell ref="GJE2:GJF2"/>
    <mergeCell ref="GJG2:GJH2"/>
    <mergeCell ref="GJI2:GJJ2"/>
    <mergeCell ref="GJK2:GJL2"/>
    <mergeCell ref="GJM2:GJN2"/>
    <mergeCell ref="GIQ2:GIR2"/>
    <mergeCell ref="GIS2:GIT2"/>
    <mergeCell ref="GIU2:GIV2"/>
    <mergeCell ref="GIW2:GIX2"/>
    <mergeCell ref="GIY2:GIZ2"/>
    <mergeCell ref="GJA2:GJB2"/>
    <mergeCell ref="GIE2:GIF2"/>
    <mergeCell ref="GIG2:GIH2"/>
    <mergeCell ref="GII2:GIJ2"/>
    <mergeCell ref="GIK2:GIL2"/>
    <mergeCell ref="GIM2:GIN2"/>
    <mergeCell ref="GIO2:GIP2"/>
    <mergeCell ref="GHS2:GHT2"/>
    <mergeCell ref="GHU2:GHV2"/>
    <mergeCell ref="GHW2:GHX2"/>
    <mergeCell ref="GHY2:GHZ2"/>
    <mergeCell ref="GIA2:GIB2"/>
    <mergeCell ref="GIC2:GID2"/>
    <mergeCell ref="GHG2:GHH2"/>
    <mergeCell ref="GHI2:GHJ2"/>
    <mergeCell ref="GHK2:GHL2"/>
    <mergeCell ref="GHM2:GHN2"/>
    <mergeCell ref="GHO2:GHP2"/>
    <mergeCell ref="GHQ2:GHR2"/>
    <mergeCell ref="GGU2:GGV2"/>
    <mergeCell ref="GGW2:GGX2"/>
    <mergeCell ref="GGY2:GGZ2"/>
    <mergeCell ref="GHA2:GHB2"/>
    <mergeCell ref="GHC2:GHD2"/>
    <mergeCell ref="GHE2:GHF2"/>
    <mergeCell ref="GGI2:GGJ2"/>
    <mergeCell ref="GGK2:GGL2"/>
    <mergeCell ref="GGM2:GGN2"/>
    <mergeCell ref="GGO2:GGP2"/>
    <mergeCell ref="GGQ2:GGR2"/>
    <mergeCell ref="GGS2:GGT2"/>
    <mergeCell ref="GFW2:GFX2"/>
    <mergeCell ref="GFY2:GFZ2"/>
    <mergeCell ref="GGA2:GGB2"/>
    <mergeCell ref="GGC2:GGD2"/>
    <mergeCell ref="GGE2:GGF2"/>
    <mergeCell ref="GGG2:GGH2"/>
    <mergeCell ref="GFK2:GFL2"/>
    <mergeCell ref="GFM2:GFN2"/>
    <mergeCell ref="GFO2:GFP2"/>
    <mergeCell ref="GFQ2:GFR2"/>
    <mergeCell ref="GFS2:GFT2"/>
    <mergeCell ref="GFU2:GFV2"/>
    <mergeCell ref="GEY2:GEZ2"/>
    <mergeCell ref="GFA2:GFB2"/>
    <mergeCell ref="GFC2:GFD2"/>
    <mergeCell ref="GFE2:GFF2"/>
    <mergeCell ref="GFG2:GFH2"/>
    <mergeCell ref="GFI2:GFJ2"/>
    <mergeCell ref="GEM2:GEN2"/>
    <mergeCell ref="GEO2:GEP2"/>
    <mergeCell ref="GEQ2:GER2"/>
    <mergeCell ref="GES2:GET2"/>
    <mergeCell ref="GEU2:GEV2"/>
    <mergeCell ref="GEW2:GEX2"/>
    <mergeCell ref="GEA2:GEB2"/>
    <mergeCell ref="GEC2:GED2"/>
    <mergeCell ref="GEE2:GEF2"/>
    <mergeCell ref="GEG2:GEH2"/>
    <mergeCell ref="GEI2:GEJ2"/>
    <mergeCell ref="GEK2:GEL2"/>
    <mergeCell ref="GDO2:GDP2"/>
    <mergeCell ref="GDQ2:GDR2"/>
    <mergeCell ref="GDS2:GDT2"/>
    <mergeCell ref="GDU2:GDV2"/>
    <mergeCell ref="GDW2:GDX2"/>
    <mergeCell ref="GDY2:GDZ2"/>
    <mergeCell ref="GDC2:GDD2"/>
    <mergeCell ref="GDE2:GDF2"/>
    <mergeCell ref="GDG2:GDH2"/>
    <mergeCell ref="GDI2:GDJ2"/>
    <mergeCell ref="GDK2:GDL2"/>
    <mergeCell ref="GDM2:GDN2"/>
    <mergeCell ref="GCQ2:GCR2"/>
    <mergeCell ref="GCS2:GCT2"/>
    <mergeCell ref="GCU2:GCV2"/>
    <mergeCell ref="GCW2:GCX2"/>
    <mergeCell ref="GCY2:GCZ2"/>
    <mergeCell ref="GDA2:GDB2"/>
    <mergeCell ref="GCE2:GCF2"/>
    <mergeCell ref="GCG2:GCH2"/>
    <mergeCell ref="GCI2:GCJ2"/>
    <mergeCell ref="GCK2:GCL2"/>
    <mergeCell ref="GCM2:GCN2"/>
    <mergeCell ref="GCO2:GCP2"/>
    <mergeCell ref="GBS2:GBT2"/>
    <mergeCell ref="GBU2:GBV2"/>
    <mergeCell ref="GBW2:GBX2"/>
    <mergeCell ref="GBY2:GBZ2"/>
    <mergeCell ref="GCA2:GCB2"/>
    <mergeCell ref="GCC2:GCD2"/>
    <mergeCell ref="GBG2:GBH2"/>
    <mergeCell ref="GBI2:GBJ2"/>
    <mergeCell ref="GBK2:GBL2"/>
    <mergeCell ref="GBM2:GBN2"/>
    <mergeCell ref="GBO2:GBP2"/>
    <mergeCell ref="GBQ2:GBR2"/>
    <mergeCell ref="GAU2:GAV2"/>
    <mergeCell ref="GAW2:GAX2"/>
    <mergeCell ref="GAY2:GAZ2"/>
    <mergeCell ref="GBA2:GBB2"/>
    <mergeCell ref="GBC2:GBD2"/>
    <mergeCell ref="GBE2:GBF2"/>
    <mergeCell ref="GAI2:GAJ2"/>
    <mergeCell ref="GAK2:GAL2"/>
    <mergeCell ref="GAM2:GAN2"/>
    <mergeCell ref="GAO2:GAP2"/>
    <mergeCell ref="GAQ2:GAR2"/>
    <mergeCell ref="GAS2:GAT2"/>
    <mergeCell ref="FZW2:FZX2"/>
    <mergeCell ref="FZY2:FZZ2"/>
    <mergeCell ref="GAA2:GAB2"/>
    <mergeCell ref="GAC2:GAD2"/>
    <mergeCell ref="GAE2:GAF2"/>
    <mergeCell ref="GAG2:GAH2"/>
    <mergeCell ref="FZK2:FZL2"/>
    <mergeCell ref="FZM2:FZN2"/>
    <mergeCell ref="FZO2:FZP2"/>
    <mergeCell ref="FZQ2:FZR2"/>
    <mergeCell ref="FZS2:FZT2"/>
    <mergeCell ref="FZU2:FZV2"/>
    <mergeCell ref="FYY2:FYZ2"/>
    <mergeCell ref="FZA2:FZB2"/>
    <mergeCell ref="FZC2:FZD2"/>
    <mergeCell ref="FZE2:FZF2"/>
    <mergeCell ref="FZG2:FZH2"/>
    <mergeCell ref="FZI2:FZJ2"/>
    <mergeCell ref="FYM2:FYN2"/>
    <mergeCell ref="FYO2:FYP2"/>
    <mergeCell ref="FYQ2:FYR2"/>
    <mergeCell ref="FYS2:FYT2"/>
    <mergeCell ref="FYU2:FYV2"/>
    <mergeCell ref="FYW2:FYX2"/>
    <mergeCell ref="FYA2:FYB2"/>
    <mergeCell ref="FYC2:FYD2"/>
    <mergeCell ref="FYE2:FYF2"/>
    <mergeCell ref="FYG2:FYH2"/>
    <mergeCell ref="FYI2:FYJ2"/>
    <mergeCell ref="FYK2:FYL2"/>
    <mergeCell ref="FXO2:FXP2"/>
    <mergeCell ref="FXQ2:FXR2"/>
    <mergeCell ref="FXS2:FXT2"/>
    <mergeCell ref="FXU2:FXV2"/>
    <mergeCell ref="FXW2:FXX2"/>
    <mergeCell ref="FXY2:FXZ2"/>
    <mergeCell ref="FXC2:FXD2"/>
    <mergeCell ref="FXE2:FXF2"/>
    <mergeCell ref="FXG2:FXH2"/>
    <mergeCell ref="FXI2:FXJ2"/>
    <mergeCell ref="FXK2:FXL2"/>
    <mergeCell ref="FXM2:FXN2"/>
    <mergeCell ref="FWQ2:FWR2"/>
    <mergeCell ref="FWS2:FWT2"/>
    <mergeCell ref="FWU2:FWV2"/>
    <mergeCell ref="FWW2:FWX2"/>
    <mergeCell ref="FWY2:FWZ2"/>
    <mergeCell ref="FXA2:FXB2"/>
    <mergeCell ref="FWE2:FWF2"/>
    <mergeCell ref="FWG2:FWH2"/>
    <mergeCell ref="FWI2:FWJ2"/>
    <mergeCell ref="FWK2:FWL2"/>
    <mergeCell ref="FWM2:FWN2"/>
    <mergeCell ref="FWO2:FWP2"/>
    <mergeCell ref="FVS2:FVT2"/>
    <mergeCell ref="FVU2:FVV2"/>
    <mergeCell ref="FVW2:FVX2"/>
    <mergeCell ref="FVY2:FVZ2"/>
    <mergeCell ref="FWA2:FWB2"/>
    <mergeCell ref="FWC2:FWD2"/>
    <mergeCell ref="FVG2:FVH2"/>
    <mergeCell ref="FVI2:FVJ2"/>
    <mergeCell ref="FVK2:FVL2"/>
    <mergeCell ref="FVM2:FVN2"/>
    <mergeCell ref="FVO2:FVP2"/>
    <mergeCell ref="FVQ2:FVR2"/>
    <mergeCell ref="FUU2:FUV2"/>
    <mergeCell ref="FUW2:FUX2"/>
    <mergeCell ref="FUY2:FUZ2"/>
    <mergeCell ref="FVA2:FVB2"/>
    <mergeCell ref="FVC2:FVD2"/>
    <mergeCell ref="FVE2:FVF2"/>
    <mergeCell ref="FUI2:FUJ2"/>
    <mergeCell ref="FUK2:FUL2"/>
    <mergeCell ref="FUM2:FUN2"/>
    <mergeCell ref="FUO2:FUP2"/>
    <mergeCell ref="FUQ2:FUR2"/>
    <mergeCell ref="FUS2:FUT2"/>
    <mergeCell ref="FTW2:FTX2"/>
    <mergeCell ref="FTY2:FTZ2"/>
    <mergeCell ref="FUA2:FUB2"/>
    <mergeCell ref="FUC2:FUD2"/>
    <mergeCell ref="FUE2:FUF2"/>
    <mergeCell ref="FUG2:FUH2"/>
    <mergeCell ref="FTK2:FTL2"/>
    <mergeCell ref="FTM2:FTN2"/>
    <mergeCell ref="FTO2:FTP2"/>
    <mergeCell ref="FTQ2:FTR2"/>
    <mergeCell ref="FTS2:FTT2"/>
    <mergeCell ref="FTU2:FTV2"/>
    <mergeCell ref="FSY2:FSZ2"/>
    <mergeCell ref="FTA2:FTB2"/>
    <mergeCell ref="FTC2:FTD2"/>
    <mergeCell ref="FTE2:FTF2"/>
    <mergeCell ref="FTG2:FTH2"/>
    <mergeCell ref="FTI2:FTJ2"/>
    <mergeCell ref="FSM2:FSN2"/>
    <mergeCell ref="FSO2:FSP2"/>
    <mergeCell ref="FSQ2:FSR2"/>
    <mergeCell ref="FSS2:FST2"/>
    <mergeCell ref="FSU2:FSV2"/>
    <mergeCell ref="FSW2:FSX2"/>
    <mergeCell ref="FSA2:FSB2"/>
    <mergeCell ref="FSC2:FSD2"/>
    <mergeCell ref="FSE2:FSF2"/>
    <mergeCell ref="FSG2:FSH2"/>
    <mergeCell ref="FSI2:FSJ2"/>
    <mergeCell ref="FSK2:FSL2"/>
    <mergeCell ref="FRO2:FRP2"/>
    <mergeCell ref="FRQ2:FRR2"/>
    <mergeCell ref="FRS2:FRT2"/>
    <mergeCell ref="FRU2:FRV2"/>
    <mergeCell ref="FRW2:FRX2"/>
    <mergeCell ref="FRY2:FRZ2"/>
    <mergeCell ref="FRC2:FRD2"/>
    <mergeCell ref="FRE2:FRF2"/>
    <mergeCell ref="FRG2:FRH2"/>
    <mergeCell ref="FRI2:FRJ2"/>
    <mergeCell ref="FRK2:FRL2"/>
    <mergeCell ref="FRM2:FRN2"/>
    <mergeCell ref="FQQ2:FQR2"/>
    <mergeCell ref="FQS2:FQT2"/>
    <mergeCell ref="FQU2:FQV2"/>
    <mergeCell ref="FQW2:FQX2"/>
    <mergeCell ref="FQY2:FQZ2"/>
    <mergeCell ref="FRA2:FRB2"/>
    <mergeCell ref="FQE2:FQF2"/>
    <mergeCell ref="FQG2:FQH2"/>
    <mergeCell ref="FQI2:FQJ2"/>
    <mergeCell ref="FQK2:FQL2"/>
    <mergeCell ref="FQM2:FQN2"/>
    <mergeCell ref="FQO2:FQP2"/>
    <mergeCell ref="FPS2:FPT2"/>
    <mergeCell ref="FPU2:FPV2"/>
    <mergeCell ref="FPW2:FPX2"/>
    <mergeCell ref="FPY2:FPZ2"/>
    <mergeCell ref="FQA2:FQB2"/>
    <mergeCell ref="FQC2:FQD2"/>
    <mergeCell ref="FPG2:FPH2"/>
    <mergeCell ref="FPI2:FPJ2"/>
    <mergeCell ref="FPK2:FPL2"/>
    <mergeCell ref="FPM2:FPN2"/>
    <mergeCell ref="FPO2:FPP2"/>
    <mergeCell ref="FPQ2:FPR2"/>
    <mergeCell ref="FOU2:FOV2"/>
    <mergeCell ref="FOW2:FOX2"/>
    <mergeCell ref="FOY2:FOZ2"/>
    <mergeCell ref="FPA2:FPB2"/>
    <mergeCell ref="FPC2:FPD2"/>
    <mergeCell ref="FPE2:FPF2"/>
    <mergeCell ref="FOI2:FOJ2"/>
    <mergeCell ref="FOK2:FOL2"/>
    <mergeCell ref="FOM2:FON2"/>
    <mergeCell ref="FOO2:FOP2"/>
    <mergeCell ref="FOQ2:FOR2"/>
    <mergeCell ref="FOS2:FOT2"/>
    <mergeCell ref="FNW2:FNX2"/>
    <mergeCell ref="FNY2:FNZ2"/>
    <mergeCell ref="FOA2:FOB2"/>
    <mergeCell ref="FOC2:FOD2"/>
    <mergeCell ref="FOE2:FOF2"/>
    <mergeCell ref="FOG2:FOH2"/>
    <mergeCell ref="FNK2:FNL2"/>
    <mergeCell ref="FNM2:FNN2"/>
    <mergeCell ref="FNO2:FNP2"/>
    <mergeCell ref="FNQ2:FNR2"/>
    <mergeCell ref="FNS2:FNT2"/>
    <mergeCell ref="FNU2:FNV2"/>
    <mergeCell ref="FMY2:FMZ2"/>
    <mergeCell ref="FNA2:FNB2"/>
    <mergeCell ref="FNC2:FND2"/>
    <mergeCell ref="FNE2:FNF2"/>
    <mergeCell ref="FNG2:FNH2"/>
    <mergeCell ref="FNI2:FNJ2"/>
    <mergeCell ref="FMM2:FMN2"/>
    <mergeCell ref="FMO2:FMP2"/>
    <mergeCell ref="FMQ2:FMR2"/>
    <mergeCell ref="FMS2:FMT2"/>
    <mergeCell ref="FMU2:FMV2"/>
    <mergeCell ref="FMW2:FMX2"/>
    <mergeCell ref="FMA2:FMB2"/>
    <mergeCell ref="FMC2:FMD2"/>
    <mergeCell ref="FME2:FMF2"/>
    <mergeCell ref="FMG2:FMH2"/>
    <mergeCell ref="FMI2:FMJ2"/>
    <mergeCell ref="FMK2:FML2"/>
    <mergeCell ref="FLO2:FLP2"/>
    <mergeCell ref="FLQ2:FLR2"/>
    <mergeCell ref="FLS2:FLT2"/>
    <mergeCell ref="FLU2:FLV2"/>
    <mergeCell ref="FLW2:FLX2"/>
    <mergeCell ref="FLY2:FLZ2"/>
    <mergeCell ref="FLC2:FLD2"/>
    <mergeCell ref="FLE2:FLF2"/>
    <mergeCell ref="FLG2:FLH2"/>
    <mergeCell ref="FLI2:FLJ2"/>
    <mergeCell ref="FLK2:FLL2"/>
    <mergeCell ref="FLM2:FLN2"/>
    <mergeCell ref="FKQ2:FKR2"/>
    <mergeCell ref="FKS2:FKT2"/>
    <mergeCell ref="FKU2:FKV2"/>
    <mergeCell ref="FKW2:FKX2"/>
    <mergeCell ref="FKY2:FKZ2"/>
    <mergeCell ref="FLA2:FLB2"/>
    <mergeCell ref="FKE2:FKF2"/>
    <mergeCell ref="FKG2:FKH2"/>
    <mergeCell ref="FKI2:FKJ2"/>
    <mergeCell ref="FKK2:FKL2"/>
    <mergeCell ref="FKM2:FKN2"/>
    <mergeCell ref="FKO2:FKP2"/>
    <mergeCell ref="FJS2:FJT2"/>
    <mergeCell ref="FJU2:FJV2"/>
    <mergeCell ref="FJW2:FJX2"/>
    <mergeCell ref="FJY2:FJZ2"/>
    <mergeCell ref="FKA2:FKB2"/>
    <mergeCell ref="FKC2:FKD2"/>
    <mergeCell ref="FJG2:FJH2"/>
    <mergeCell ref="FJI2:FJJ2"/>
    <mergeCell ref="FJK2:FJL2"/>
    <mergeCell ref="FJM2:FJN2"/>
    <mergeCell ref="FJO2:FJP2"/>
    <mergeCell ref="FJQ2:FJR2"/>
    <mergeCell ref="FIU2:FIV2"/>
    <mergeCell ref="FIW2:FIX2"/>
    <mergeCell ref="FIY2:FIZ2"/>
    <mergeCell ref="FJA2:FJB2"/>
    <mergeCell ref="FJC2:FJD2"/>
    <mergeCell ref="FJE2:FJF2"/>
    <mergeCell ref="FII2:FIJ2"/>
    <mergeCell ref="FIK2:FIL2"/>
    <mergeCell ref="FIM2:FIN2"/>
    <mergeCell ref="FIO2:FIP2"/>
    <mergeCell ref="FIQ2:FIR2"/>
    <mergeCell ref="FIS2:FIT2"/>
    <mergeCell ref="FHW2:FHX2"/>
    <mergeCell ref="FHY2:FHZ2"/>
    <mergeCell ref="FIA2:FIB2"/>
    <mergeCell ref="FIC2:FID2"/>
    <mergeCell ref="FIE2:FIF2"/>
    <mergeCell ref="FIG2:FIH2"/>
    <mergeCell ref="FHK2:FHL2"/>
    <mergeCell ref="FHM2:FHN2"/>
    <mergeCell ref="FHO2:FHP2"/>
    <mergeCell ref="FHQ2:FHR2"/>
    <mergeCell ref="FHS2:FHT2"/>
    <mergeCell ref="FHU2:FHV2"/>
    <mergeCell ref="FGY2:FGZ2"/>
    <mergeCell ref="FHA2:FHB2"/>
    <mergeCell ref="FHC2:FHD2"/>
    <mergeCell ref="FHE2:FHF2"/>
    <mergeCell ref="FHG2:FHH2"/>
    <mergeCell ref="FHI2:FHJ2"/>
    <mergeCell ref="FGM2:FGN2"/>
    <mergeCell ref="FGO2:FGP2"/>
    <mergeCell ref="FGQ2:FGR2"/>
    <mergeCell ref="FGS2:FGT2"/>
    <mergeCell ref="FGU2:FGV2"/>
    <mergeCell ref="FGW2:FGX2"/>
    <mergeCell ref="FGA2:FGB2"/>
    <mergeCell ref="FGC2:FGD2"/>
    <mergeCell ref="FGE2:FGF2"/>
    <mergeCell ref="FGG2:FGH2"/>
    <mergeCell ref="FGI2:FGJ2"/>
    <mergeCell ref="FGK2:FGL2"/>
    <mergeCell ref="FFO2:FFP2"/>
    <mergeCell ref="FFQ2:FFR2"/>
    <mergeCell ref="FFS2:FFT2"/>
    <mergeCell ref="FFU2:FFV2"/>
    <mergeCell ref="FFW2:FFX2"/>
    <mergeCell ref="FFY2:FFZ2"/>
    <mergeCell ref="FFC2:FFD2"/>
    <mergeCell ref="FFE2:FFF2"/>
    <mergeCell ref="FFG2:FFH2"/>
    <mergeCell ref="FFI2:FFJ2"/>
    <mergeCell ref="FFK2:FFL2"/>
    <mergeCell ref="FFM2:FFN2"/>
    <mergeCell ref="FEQ2:FER2"/>
    <mergeCell ref="FES2:FET2"/>
    <mergeCell ref="FEU2:FEV2"/>
    <mergeCell ref="FEW2:FEX2"/>
    <mergeCell ref="FEY2:FEZ2"/>
    <mergeCell ref="FFA2:FFB2"/>
    <mergeCell ref="FEE2:FEF2"/>
    <mergeCell ref="FEG2:FEH2"/>
    <mergeCell ref="FEI2:FEJ2"/>
    <mergeCell ref="FEK2:FEL2"/>
    <mergeCell ref="FEM2:FEN2"/>
    <mergeCell ref="FEO2:FEP2"/>
    <mergeCell ref="FDS2:FDT2"/>
    <mergeCell ref="FDU2:FDV2"/>
    <mergeCell ref="FDW2:FDX2"/>
    <mergeCell ref="FDY2:FDZ2"/>
    <mergeCell ref="FEA2:FEB2"/>
    <mergeCell ref="FEC2:FED2"/>
    <mergeCell ref="FDG2:FDH2"/>
    <mergeCell ref="FDI2:FDJ2"/>
    <mergeCell ref="FDK2:FDL2"/>
    <mergeCell ref="FDM2:FDN2"/>
    <mergeCell ref="FDO2:FDP2"/>
    <mergeCell ref="FDQ2:FDR2"/>
    <mergeCell ref="FCU2:FCV2"/>
    <mergeCell ref="FCW2:FCX2"/>
    <mergeCell ref="FCY2:FCZ2"/>
    <mergeCell ref="FDA2:FDB2"/>
    <mergeCell ref="FDC2:FDD2"/>
    <mergeCell ref="FDE2:FDF2"/>
    <mergeCell ref="FCI2:FCJ2"/>
    <mergeCell ref="FCK2:FCL2"/>
    <mergeCell ref="FCM2:FCN2"/>
    <mergeCell ref="FCO2:FCP2"/>
    <mergeCell ref="FCQ2:FCR2"/>
    <mergeCell ref="FCS2:FCT2"/>
    <mergeCell ref="FBW2:FBX2"/>
    <mergeCell ref="FBY2:FBZ2"/>
    <mergeCell ref="FCA2:FCB2"/>
    <mergeCell ref="FCC2:FCD2"/>
    <mergeCell ref="FCE2:FCF2"/>
    <mergeCell ref="FCG2:FCH2"/>
    <mergeCell ref="FBK2:FBL2"/>
    <mergeCell ref="FBM2:FBN2"/>
    <mergeCell ref="FBO2:FBP2"/>
    <mergeCell ref="FBQ2:FBR2"/>
    <mergeCell ref="FBS2:FBT2"/>
    <mergeCell ref="FBU2:FBV2"/>
    <mergeCell ref="FAY2:FAZ2"/>
    <mergeCell ref="FBA2:FBB2"/>
    <mergeCell ref="FBC2:FBD2"/>
    <mergeCell ref="FBE2:FBF2"/>
    <mergeCell ref="FBG2:FBH2"/>
    <mergeCell ref="FBI2:FBJ2"/>
    <mergeCell ref="FAM2:FAN2"/>
    <mergeCell ref="FAO2:FAP2"/>
    <mergeCell ref="FAQ2:FAR2"/>
    <mergeCell ref="FAS2:FAT2"/>
    <mergeCell ref="FAU2:FAV2"/>
    <mergeCell ref="FAW2:FAX2"/>
    <mergeCell ref="FAA2:FAB2"/>
    <mergeCell ref="FAC2:FAD2"/>
    <mergeCell ref="FAE2:FAF2"/>
    <mergeCell ref="FAG2:FAH2"/>
    <mergeCell ref="FAI2:FAJ2"/>
    <mergeCell ref="FAK2:FAL2"/>
    <mergeCell ref="EZO2:EZP2"/>
    <mergeCell ref="EZQ2:EZR2"/>
    <mergeCell ref="EZS2:EZT2"/>
    <mergeCell ref="EZU2:EZV2"/>
    <mergeCell ref="EZW2:EZX2"/>
    <mergeCell ref="EZY2:EZZ2"/>
    <mergeCell ref="EZC2:EZD2"/>
    <mergeCell ref="EZE2:EZF2"/>
    <mergeCell ref="EZG2:EZH2"/>
    <mergeCell ref="EZI2:EZJ2"/>
    <mergeCell ref="EZK2:EZL2"/>
    <mergeCell ref="EZM2:EZN2"/>
    <mergeCell ref="EYQ2:EYR2"/>
    <mergeCell ref="EYS2:EYT2"/>
    <mergeCell ref="EYU2:EYV2"/>
    <mergeCell ref="EYW2:EYX2"/>
    <mergeCell ref="EYY2:EYZ2"/>
    <mergeCell ref="EZA2:EZB2"/>
    <mergeCell ref="EYE2:EYF2"/>
    <mergeCell ref="EYG2:EYH2"/>
    <mergeCell ref="EYI2:EYJ2"/>
    <mergeCell ref="EYK2:EYL2"/>
    <mergeCell ref="EYM2:EYN2"/>
    <mergeCell ref="EYO2:EYP2"/>
    <mergeCell ref="EXS2:EXT2"/>
    <mergeCell ref="EXU2:EXV2"/>
    <mergeCell ref="EXW2:EXX2"/>
    <mergeCell ref="EXY2:EXZ2"/>
    <mergeCell ref="EYA2:EYB2"/>
    <mergeCell ref="EYC2:EYD2"/>
    <mergeCell ref="EXG2:EXH2"/>
    <mergeCell ref="EXI2:EXJ2"/>
    <mergeCell ref="EXK2:EXL2"/>
    <mergeCell ref="EXM2:EXN2"/>
    <mergeCell ref="EXO2:EXP2"/>
    <mergeCell ref="EXQ2:EXR2"/>
    <mergeCell ref="EWU2:EWV2"/>
    <mergeCell ref="EWW2:EWX2"/>
    <mergeCell ref="EWY2:EWZ2"/>
    <mergeCell ref="EXA2:EXB2"/>
    <mergeCell ref="EXC2:EXD2"/>
    <mergeCell ref="EXE2:EXF2"/>
    <mergeCell ref="EWI2:EWJ2"/>
    <mergeCell ref="EWK2:EWL2"/>
    <mergeCell ref="EWM2:EWN2"/>
    <mergeCell ref="EWO2:EWP2"/>
    <mergeCell ref="EWQ2:EWR2"/>
    <mergeCell ref="EWS2:EWT2"/>
    <mergeCell ref="EVW2:EVX2"/>
    <mergeCell ref="EVY2:EVZ2"/>
    <mergeCell ref="EWA2:EWB2"/>
    <mergeCell ref="EWC2:EWD2"/>
    <mergeCell ref="EWE2:EWF2"/>
    <mergeCell ref="EWG2:EWH2"/>
    <mergeCell ref="EVK2:EVL2"/>
    <mergeCell ref="EVM2:EVN2"/>
    <mergeCell ref="EVO2:EVP2"/>
    <mergeCell ref="EVQ2:EVR2"/>
    <mergeCell ref="EVS2:EVT2"/>
    <mergeCell ref="EVU2:EVV2"/>
    <mergeCell ref="EUY2:EUZ2"/>
    <mergeCell ref="EVA2:EVB2"/>
    <mergeCell ref="EVC2:EVD2"/>
    <mergeCell ref="EVE2:EVF2"/>
    <mergeCell ref="EVG2:EVH2"/>
    <mergeCell ref="EVI2:EVJ2"/>
    <mergeCell ref="EUM2:EUN2"/>
    <mergeCell ref="EUO2:EUP2"/>
    <mergeCell ref="EUQ2:EUR2"/>
    <mergeCell ref="EUS2:EUT2"/>
    <mergeCell ref="EUU2:EUV2"/>
    <mergeCell ref="EUW2:EUX2"/>
    <mergeCell ref="EUA2:EUB2"/>
    <mergeCell ref="EUC2:EUD2"/>
    <mergeCell ref="EUE2:EUF2"/>
    <mergeCell ref="EUG2:EUH2"/>
    <mergeCell ref="EUI2:EUJ2"/>
    <mergeCell ref="EUK2:EUL2"/>
    <mergeCell ref="ETO2:ETP2"/>
    <mergeCell ref="ETQ2:ETR2"/>
    <mergeCell ref="ETS2:ETT2"/>
    <mergeCell ref="ETU2:ETV2"/>
    <mergeCell ref="ETW2:ETX2"/>
    <mergeCell ref="ETY2:ETZ2"/>
    <mergeCell ref="ETC2:ETD2"/>
    <mergeCell ref="ETE2:ETF2"/>
    <mergeCell ref="ETG2:ETH2"/>
    <mergeCell ref="ETI2:ETJ2"/>
    <mergeCell ref="ETK2:ETL2"/>
    <mergeCell ref="ETM2:ETN2"/>
    <mergeCell ref="ESQ2:ESR2"/>
    <mergeCell ref="ESS2:EST2"/>
    <mergeCell ref="ESU2:ESV2"/>
    <mergeCell ref="ESW2:ESX2"/>
    <mergeCell ref="ESY2:ESZ2"/>
    <mergeCell ref="ETA2:ETB2"/>
    <mergeCell ref="ESE2:ESF2"/>
    <mergeCell ref="ESG2:ESH2"/>
    <mergeCell ref="ESI2:ESJ2"/>
    <mergeCell ref="ESK2:ESL2"/>
    <mergeCell ref="ESM2:ESN2"/>
    <mergeCell ref="ESO2:ESP2"/>
    <mergeCell ref="ERS2:ERT2"/>
    <mergeCell ref="ERU2:ERV2"/>
    <mergeCell ref="ERW2:ERX2"/>
    <mergeCell ref="ERY2:ERZ2"/>
    <mergeCell ref="ESA2:ESB2"/>
    <mergeCell ref="ESC2:ESD2"/>
    <mergeCell ref="ERG2:ERH2"/>
    <mergeCell ref="ERI2:ERJ2"/>
    <mergeCell ref="ERK2:ERL2"/>
    <mergeCell ref="ERM2:ERN2"/>
    <mergeCell ref="ERO2:ERP2"/>
    <mergeCell ref="ERQ2:ERR2"/>
    <mergeCell ref="EQU2:EQV2"/>
    <mergeCell ref="EQW2:EQX2"/>
    <mergeCell ref="EQY2:EQZ2"/>
    <mergeCell ref="ERA2:ERB2"/>
    <mergeCell ref="ERC2:ERD2"/>
    <mergeCell ref="ERE2:ERF2"/>
    <mergeCell ref="EQI2:EQJ2"/>
    <mergeCell ref="EQK2:EQL2"/>
    <mergeCell ref="EQM2:EQN2"/>
    <mergeCell ref="EQO2:EQP2"/>
    <mergeCell ref="EQQ2:EQR2"/>
    <mergeCell ref="EQS2:EQT2"/>
    <mergeCell ref="EPW2:EPX2"/>
    <mergeCell ref="EPY2:EPZ2"/>
    <mergeCell ref="EQA2:EQB2"/>
    <mergeCell ref="EQC2:EQD2"/>
    <mergeCell ref="EQE2:EQF2"/>
    <mergeCell ref="EQG2:EQH2"/>
    <mergeCell ref="EPK2:EPL2"/>
    <mergeCell ref="EPM2:EPN2"/>
    <mergeCell ref="EPO2:EPP2"/>
    <mergeCell ref="EPQ2:EPR2"/>
    <mergeCell ref="EPS2:EPT2"/>
    <mergeCell ref="EPU2:EPV2"/>
    <mergeCell ref="EOY2:EOZ2"/>
    <mergeCell ref="EPA2:EPB2"/>
    <mergeCell ref="EPC2:EPD2"/>
    <mergeCell ref="EPE2:EPF2"/>
    <mergeCell ref="EPG2:EPH2"/>
    <mergeCell ref="EPI2:EPJ2"/>
    <mergeCell ref="EOM2:EON2"/>
    <mergeCell ref="EOO2:EOP2"/>
    <mergeCell ref="EOQ2:EOR2"/>
    <mergeCell ref="EOS2:EOT2"/>
    <mergeCell ref="EOU2:EOV2"/>
    <mergeCell ref="EOW2:EOX2"/>
    <mergeCell ref="EOA2:EOB2"/>
    <mergeCell ref="EOC2:EOD2"/>
    <mergeCell ref="EOE2:EOF2"/>
    <mergeCell ref="EOG2:EOH2"/>
    <mergeCell ref="EOI2:EOJ2"/>
    <mergeCell ref="EOK2:EOL2"/>
    <mergeCell ref="ENO2:ENP2"/>
    <mergeCell ref="ENQ2:ENR2"/>
    <mergeCell ref="ENS2:ENT2"/>
    <mergeCell ref="ENU2:ENV2"/>
    <mergeCell ref="ENW2:ENX2"/>
    <mergeCell ref="ENY2:ENZ2"/>
    <mergeCell ref="ENC2:END2"/>
    <mergeCell ref="ENE2:ENF2"/>
    <mergeCell ref="ENG2:ENH2"/>
    <mergeCell ref="ENI2:ENJ2"/>
    <mergeCell ref="ENK2:ENL2"/>
    <mergeCell ref="ENM2:ENN2"/>
    <mergeCell ref="EMQ2:EMR2"/>
    <mergeCell ref="EMS2:EMT2"/>
    <mergeCell ref="EMU2:EMV2"/>
    <mergeCell ref="EMW2:EMX2"/>
    <mergeCell ref="EMY2:EMZ2"/>
    <mergeCell ref="ENA2:ENB2"/>
    <mergeCell ref="EME2:EMF2"/>
    <mergeCell ref="EMG2:EMH2"/>
    <mergeCell ref="EMI2:EMJ2"/>
    <mergeCell ref="EMK2:EML2"/>
    <mergeCell ref="EMM2:EMN2"/>
    <mergeCell ref="EMO2:EMP2"/>
    <mergeCell ref="ELS2:ELT2"/>
    <mergeCell ref="ELU2:ELV2"/>
    <mergeCell ref="ELW2:ELX2"/>
    <mergeCell ref="ELY2:ELZ2"/>
    <mergeCell ref="EMA2:EMB2"/>
    <mergeCell ref="EMC2:EMD2"/>
    <mergeCell ref="ELG2:ELH2"/>
    <mergeCell ref="ELI2:ELJ2"/>
    <mergeCell ref="ELK2:ELL2"/>
    <mergeCell ref="ELM2:ELN2"/>
    <mergeCell ref="ELO2:ELP2"/>
    <mergeCell ref="ELQ2:ELR2"/>
    <mergeCell ref="EKU2:EKV2"/>
    <mergeCell ref="EKW2:EKX2"/>
    <mergeCell ref="EKY2:EKZ2"/>
    <mergeCell ref="ELA2:ELB2"/>
    <mergeCell ref="ELC2:ELD2"/>
    <mergeCell ref="ELE2:ELF2"/>
    <mergeCell ref="EKI2:EKJ2"/>
    <mergeCell ref="EKK2:EKL2"/>
    <mergeCell ref="EKM2:EKN2"/>
    <mergeCell ref="EKO2:EKP2"/>
    <mergeCell ref="EKQ2:EKR2"/>
    <mergeCell ref="EKS2:EKT2"/>
    <mergeCell ref="EJW2:EJX2"/>
    <mergeCell ref="EJY2:EJZ2"/>
    <mergeCell ref="EKA2:EKB2"/>
    <mergeCell ref="EKC2:EKD2"/>
    <mergeCell ref="EKE2:EKF2"/>
    <mergeCell ref="EKG2:EKH2"/>
    <mergeCell ref="EJK2:EJL2"/>
    <mergeCell ref="EJM2:EJN2"/>
    <mergeCell ref="EJO2:EJP2"/>
    <mergeCell ref="EJQ2:EJR2"/>
    <mergeCell ref="EJS2:EJT2"/>
    <mergeCell ref="EJU2:EJV2"/>
    <mergeCell ref="EIY2:EIZ2"/>
    <mergeCell ref="EJA2:EJB2"/>
    <mergeCell ref="EJC2:EJD2"/>
    <mergeCell ref="EJE2:EJF2"/>
    <mergeCell ref="EJG2:EJH2"/>
    <mergeCell ref="EJI2:EJJ2"/>
    <mergeCell ref="EIM2:EIN2"/>
    <mergeCell ref="EIO2:EIP2"/>
    <mergeCell ref="EIQ2:EIR2"/>
    <mergeCell ref="EIS2:EIT2"/>
    <mergeCell ref="EIU2:EIV2"/>
    <mergeCell ref="EIW2:EIX2"/>
    <mergeCell ref="EIA2:EIB2"/>
    <mergeCell ref="EIC2:EID2"/>
    <mergeCell ref="EIE2:EIF2"/>
    <mergeCell ref="EIG2:EIH2"/>
    <mergeCell ref="EII2:EIJ2"/>
    <mergeCell ref="EIK2:EIL2"/>
    <mergeCell ref="EHO2:EHP2"/>
    <mergeCell ref="EHQ2:EHR2"/>
    <mergeCell ref="EHS2:EHT2"/>
    <mergeCell ref="EHU2:EHV2"/>
    <mergeCell ref="EHW2:EHX2"/>
    <mergeCell ref="EHY2:EHZ2"/>
    <mergeCell ref="EHC2:EHD2"/>
    <mergeCell ref="EHE2:EHF2"/>
    <mergeCell ref="EHG2:EHH2"/>
    <mergeCell ref="EHI2:EHJ2"/>
    <mergeCell ref="EHK2:EHL2"/>
    <mergeCell ref="EHM2:EHN2"/>
    <mergeCell ref="EGQ2:EGR2"/>
    <mergeCell ref="EGS2:EGT2"/>
    <mergeCell ref="EGU2:EGV2"/>
    <mergeCell ref="EGW2:EGX2"/>
    <mergeCell ref="EGY2:EGZ2"/>
    <mergeCell ref="EHA2:EHB2"/>
    <mergeCell ref="EGE2:EGF2"/>
    <mergeCell ref="EGG2:EGH2"/>
    <mergeCell ref="EGI2:EGJ2"/>
    <mergeCell ref="EGK2:EGL2"/>
    <mergeCell ref="EGM2:EGN2"/>
    <mergeCell ref="EGO2:EGP2"/>
    <mergeCell ref="EFS2:EFT2"/>
    <mergeCell ref="EFU2:EFV2"/>
    <mergeCell ref="EFW2:EFX2"/>
    <mergeCell ref="EFY2:EFZ2"/>
    <mergeCell ref="EGA2:EGB2"/>
    <mergeCell ref="EGC2:EGD2"/>
    <mergeCell ref="EFG2:EFH2"/>
    <mergeCell ref="EFI2:EFJ2"/>
    <mergeCell ref="EFK2:EFL2"/>
    <mergeCell ref="EFM2:EFN2"/>
    <mergeCell ref="EFO2:EFP2"/>
    <mergeCell ref="EFQ2:EFR2"/>
    <mergeCell ref="EEU2:EEV2"/>
    <mergeCell ref="EEW2:EEX2"/>
    <mergeCell ref="EEY2:EEZ2"/>
    <mergeCell ref="EFA2:EFB2"/>
    <mergeCell ref="EFC2:EFD2"/>
    <mergeCell ref="EFE2:EFF2"/>
    <mergeCell ref="EEI2:EEJ2"/>
    <mergeCell ref="EEK2:EEL2"/>
    <mergeCell ref="EEM2:EEN2"/>
    <mergeCell ref="EEO2:EEP2"/>
    <mergeCell ref="EEQ2:EER2"/>
    <mergeCell ref="EES2:EET2"/>
    <mergeCell ref="EDW2:EDX2"/>
    <mergeCell ref="EDY2:EDZ2"/>
    <mergeCell ref="EEA2:EEB2"/>
    <mergeCell ref="EEC2:EED2"/>
    <mergeCell ref="EEE2:EEF2"/>
    <mergeCell ref="EEG2:EEH2"/>
    <mergeCell ref="EDK2:EDL2"/>
    <mergeCell ref="EDM2:EDN2"/>
    <mergeCell ref="EDO2:EDP2"/>
    <mergeCell ref="EDQ2:EDR2"/>
    <mergeCell ref="EDS2:EDT2"/>
    <mergeCell ref="EDU2:EDV2"/>
    <mergeCell ref="ECY2:ECZ2"/>
    <mergeCell ref="EDA2:EDB2"/>
    <mergeCell ref="EDC2:EDD2"/>
    <mergeCell ref="EDE2:EDF2"/>
    <mergeCell ref="EDG2:EDH2"/>
    <mergeCell ref="EDI2:EDJ2"/>
    <mergeCell ref="ECM2:ECN2"/>
    <mergeCell ref="ECO2:ECP2"/>
    <mergeCell ref="ECQ2:ECR2"/>
    <mergeCell ref="ECS2:ECT2"/>
    <mergeCell ref="ECU2:ECV2"/>
    <mergeCell ref="ECW2:ECX2"/>
    <mergeCell ref="ECA2:ECB2"/>
    <mergeCell ref="ECC2:ECD2"/>
    <mergeCell ref="ECE2:ECF2"/>
    <mergeCell ref="ECG2:ECH2"/>
    <mergeCell ref="ECI2:ECJ2"/>
    <mergeCell ref="ECK2:ECL2"/>
    <mergeCell ref="EBO2:EBP2"/>
    <mergeCell ref="EBQ2:EBR2"/>
    <mergeCell ref="EBS2:EBT2"/>
    <mergeCell ref="EBU2:EBV2"/>
    <mergeCell ref="EBW2:EBX2"/>
    <mergeCell ref="EBY2:EBZ2"/>
    <mergeCell ref="EBC2:EBD2"/>
    <mergeCell ref="EBE2:EBF2"/>
    <mergeCell ref="EBG2:EBH2"/>
    <mergeCell ref="EBI2:EBJ2"/>
    <mergeCell ref="EBK2:EBL2"/>
    <mergeCell ref="EBM2:EBN2"/>
    <mergeCell ref="EAQ2:EAR2"/>
    <mergeCell ref="EAS2:EAT2"/>
    <mergeCell ref="EAU2:EAV2"/>
    <mergeCell ref="EAW2:EAX2"/>
    <mergeCell ref="EAY2:EAZ2"/>
    <mergeCell ref="EBA2:EBB2"/>
    <mergeCell ref="EAE2:EAF2"/>
    <mergeCell ref="EAG2:EAH2"/>
    <mergeCell ref="EAI2:EAJ2"/>
    <mergeCell ref="EAK2:EAL2"/>
    <mergeCell ref="EAM2:EAN2"/>
    <mergeCell ref="EAO2:EAP2"/>
    <mergeCell ref="DZS2:DZT2"/>
    <mergeCell ref="DZU2:DZV2"/>
    <mergeCell ref="DZW2:DZX2"/>
    <mergeCell ref="DZY2:DZZ2"/>
    <mergeCell ref="EAA2:EAB2"/>
    <mergeCell ref="EAC2:EAD2"/>
    <mergeCell ref="DZG2:DZH2"/>
    <mergeCell ref="DZI2:DZJ2"/>
    <mergeCell ref="DZK2:DZL2"/>
    <mergeCell ref="DZM2:DZN2"/>
    <mergeCell ref="DZO2:DZP2"/>
    <mergeCell ref="DZQ2:DZR2"/>
    <mergeCell ref="DYU2:DYV2"/>
    <mergeCell ref="DYW2:DYX2"/>
    <mergeCell ref="DYY2:DYZ2"/>
    <mergeCell ref="DZA2:DZB2"/>
    <mergeCell ref="DZC2:DZD2"/>
    <mergeCell ref="DZE2:DZF2"/>
    <mergeCell ref="DYI2:DYJ2"/>
    <mergeCell ref="DYK2:DYL2"/>
    <mergeCell ref="DYM2:DYN2"/>
    <mergeCell ref="DYO2:DYP2"/>
    <mergeCell ref="DYQ2:DYR2"/>
    <mergeCell ref="DYS2:DYT2"/>
    <mergeCell ref="DXW2:DXX2"/>
    <mergeCell ref="DXY2:DXZ2"/>
    <mergeCell ref="DYA2:DYB2"/>
    <mergeCell ref="DYC2:DYD2"/>
    <mergeCell ref="DYE2:DYF2"/>
    <mergeCell ref="DYG2:DYH2"/>
    <mergeCell ref="DXK2:DXL2"/>
    <mergeCell ref="DXM2:DXN2"/>
    <mergeCell ref="DXO2:DXP2"/>
    <mergeCell ref="DXQ2:DXR2"/>
    <mergeCell ref="DXS2:DXT2"/>
    <mergeCell ref="DXU2:DXV2"/>
    <mergeCell ref="DWY2:DWZ2"/>
    <mergeCell ref="DXA2:DXB2"/>
    <mergeCell ref="DXC2:DXD2"/>
    <mergeCell ref="DXE2:DXF2"/>
    <mergeCell ref="DXG2:DXH2"/>
    <mergeCell ref="DXI2:DXJ2"/>
    <mergeCell ref="DWM2:DWN2"/>
    <mergeCell ref="DWO2:DWP2"/>
    <mergeCell ref="DWQ2:DWR2"/>
    <mergeCell ref="DWS2:DWT2"/>
    <mergeCell ref="DWU2:DWV2"/>
    <mergeCell ref="DWW2:DWX2"/>
    <mergeCell ref="DWA2:DWB2"/>
    <mergeCell ref="DWC2:DWD2"/>
    <mergeCell ref="DWE2:DWF2"/>
    <mergeCell ref="DWG2:DWH2"/>
    <mergeCell ref="DWI2:DWJ2"/>
    <mergeCell ref="DWK2:DWL2"/>
    <mergeCell ref="DVO2:DVP2"/>
    <mergeCell ref="DVQ2:DVR2"/>
    <mergeCell ref="DVS2:DVT2"/>
    <mergeCell ref="DVU2:DVV2"/>
    <mergeCell ref="DVW2:DVX2"/>
    <mergeCell ref="DVY2:DVZ2"/>
    <mergeCell ref="DVC2:DVD2"/>
    <mergeCell ref="DVE2:DVF2"/>
    <mergeCell ref="DVG2:DVH2"/>
    <mergeCell ref="DVI2:DVJ2"/>
    <mergeCell ref="DVK2:DVL2"/>
    <mergeCell ref="DVM2:DVN2"/>
    <mergeCell ref="DUQ2:DUR2"/>
    <mergeCell ref="DUS2:DUT2"/>
    <mergeCell ref="DUU2:DUV2"/>
    <mergeCell ref="DUW2:DUX2"/>
    <mergeCell ref="DUY2:DUZ2"/>
    <mergeCell ref="DVA2:DVB2"/>
    <mergeCell ref="DUE2:DUF2"/>
    <mergeCell ref="DUG2:DUH2"/>
    <mergeCell ref="DUI2:DUJ2"/>
    <mergeCell ref="DUK2:DUL2"/>
    <mergeCell ref="DUM2:DUN2"/>
    <mergeCell ref="DUO2:DUP2"/>
    <mergeCell ref="DTS2:DTT2"/>
    <mergeCell ref="DTU2:DTV2"/>
    <mergeCell ref="DTW2:DTX2"/>
    <mergeCell ref="DTY2:DTZ2"/>
    <mergeCell ref="DUA2:DUB2"/>
    <mergeCell ref="DUC2:DUD2"/>
    <mergeCell ref="DTG2:DTH2"/>
    <mergeCell ref="DTI2:DTJ2"/>
    <mergeCell ref="DTK2:DTL2"/>
    <mergeCell ref="DTM2:DTN2"/>
    <mergeCell ref="DTO2:DTP2"/>
    <mergeCell ref="DTQ2:DTR2"/>
    <mergeCell ref="DSU2:DSV2"/>
    <mergeCell ref="DSW2:DSX2"/>
    <mergeCell ref="DSY2:DSZ2"/>
    <mergeCell ref="DTA2:DTB2"/>
    <mergeCell ref="DTC2:DTD2"/>
    <mergeCell ref="DTE2:DTF2"/>
    <mergeCell ref="DSI2:DSJ2"/>
    <mergeCell ref="DSK2:DSL2"/>
    <mergeCell ref="DSM2:DSN2"/>
    <mergeCell ref="DSO2:DSP2"/>
    <mergeCell ref="DSQ2:DSR2"/>
    <mergeCell ref="DSS2:DST2"/>
    <mergeCell ref="DRW2:DRX2"/>
    <mergeCell ref="DRY2:DRZ2"/>
    <mergeCell ref="DSA2:DSB2"/>
    <mergeCell ref="DSC2:DSD2"/>
    <mergeCell ref="DSE2:DSF2"/>
    <mergeCell ref="DSG2:DSH2"/>
    <mergeCell ref="DRK2:DRL2"/>
    <mergeCell ref="DRM2:DRN2"/>
    <mergeCell ref="DRO2:DRP2"/>
    <mergeCell ref="DRQ2:DRR2"/>
    <mergeCell ref="DRS2:DRT2"/>
    <mergeCell ref="DRU2:DRV2"/>
    <mergeCell ref="DQY2:DQZ2"/>
    <mergeCell ref="DRA2:DRB2"/>
    <mergeCell ref="DRC2:DRD2"/>
    <mergeCell ref="DRE2:DRF2"/>
    <mergeCell ref="DRG2:DRH2"/>
    <mergeCell ref="DRI2:DRJ2"/>
    <mergeCell ref="DQM2:DQN2"/>
    <mergeCell ref="DQO2:DQP2"/>
    <mergeCell ref="DQQ2:DQR2"/>
    <mergeCell ref="DQS2:DQT2"/>
    <mergeCell ref="DQU2:DQV2"/>
    <mergeCell ref="DQW2:DQX2"/>
    <mergeCell ref="DQA2:DQB2"/>
    <mergeCell ref="DQC2:DQD2"/>
    <mergeCell ref="DQE2:DQF2"/>
    <mergeCell ref="DQG2:DQH2"/>
    <mergeCell ref="DQI2:DQJ2"/>
    <mergeCell ref="DQK2:DQL2"/>
    <mergeCell ref="DPO2:DPP2"/>
    <mergeCell ref="DPQ2:DPR2"/>
    <mergeCell ref="DPS2:DPT2"/>
    <mergeCell ref="DPU2:DPV2"/>
    <mergeCell ref="DPW2:DPX2"/>
    <mergeCell ref="DPY2:DPZ2"/>
    <mergeCell ref="DPC2:DPD2"/>
    <mergeCell ref="DPE2:DPF2"/>
    <mergeCell ref="DPG2:DPH2"/>
    <mergeCell ref="DPI2:DPJ2"/>
    <mergeCell ref="DPK2:DPL2"/>
    <mergeCell ref="DPM2:DPN2"/>
    <mergeCell ref="DOQ2:DOR2"/>
    <mergeCell ref="DOS2:DOT2"/>
    <mergeCell ref="DOU2:DOV2"/>
    <mergeCell ref="DOW2:DOX2"/>
    <mergeCell ref="DOY2:DOZ2"/>
    <mergeCell ref="DPA2:DPB2"/>
    <mergeCell ref="DOE2:DOF2"/>
    <mergeCell ref="DOG2:DOH2"/>
    <mergeCell ref="DOI2:DOJ2"/>
    <mergeCell ref="DOK2:DOL2"/>
    <mergeCell ref="DOM2:DON2"/>
    <mergeCell ref="DOO2:DOP2"/>
    <mergeCell ref="DNS2:DNT2"/>
    <mergeCell ref="DNU2:DNV2"/>
    <mergeCell ref="DNW2:DNX2"/>
    <mergeCell ref="DNY2:DNZ2"/>
    <mergeCell ref="DOA2:DOB2"/>
    <mergeCell ref="DOC2:DOD2"/>
    <mergeCell ref="DNG2:DNH2"/>
    <mergeCell ref="DNI2:DNJ2"/>
    <mergeCell ref="DNK2:DNL2"/>
    <mergeCell ref="DNM2:DNN2"/>
    <mergeCell ref="DNO2:DNP2"/>
    <mergeCell ref="DNQ2:DNR2"/>
    <mergeCell ref="DMU2:DMV2"/>
    <mergeCell ref="DMW2:DMX2"/>
    <mergeCell ref="DMY2:DMZ2"/>
    <mergeCell ref="DNA2:DNB2"/>
    <mergeCell ref="DNC2:DND2"/>
    <mergeCell ref="DNE2:DNF2"/>
    <mergeCell ref="DMI2:DMJ2"/>
    <mergeCell ref="DMK2:DML2"/>
    <mergeCell ref="DMM2:DMN2"/>
    <mergeCell ref="DMO2:DMP2"/>
    <mergeCell ref="DMQ2:DMR2"/>
    <mergeCell ref="DMS2:DMT2"/>
    <mergeCell ref="DLW2:DLX2"/>
    <mergeCell ref="DLY2:DLZ2"/>
    <mergeCell ref="DMA2:DMB2"/>
    <mergeCell ref="DMC2:DMD2"/>
    <mergeCell ref="DME2:DMF2"/>
    <mergeCell ref="DMG2:DMH2"/>
    <mergeCell ref="DLK2:DLL2"/>
    <mergeCell ref="DLM2:DLN2"/>
    <mergeCell ref="DLO2:DLP2"/>
    <mergeCell ref="DLQ2:DLR2"/>
    <mergeCell ref="DLS2:DLT2"/>
    <mergeCell ref="DLU2:DLV2"/>
    <mergeCell ref="DKY2:DKZ2"/>
    <mergeCell ref="DLA2:DLB2"/>
    <mergeCell ref="DLC2:DLD2"/>
    <mergeCell ref="DLE2:DLF2"/>
    <mergeCell ref="DLG2:DLH2"/>
    <mergeCell ref="DLI2:DLJ2"/>
    <mergeCell ref="DKM2:DKN2"/>
    <mergeCell ref="DKO2:DKP2"/>
    <mergeCell ref="DKQ2:DKR2"/>
    <mergeCell ref="DKS2:DKT2"/>
    <mergeCell ref="DKU2:DKV2"/>
    <mergeCell ref="DKW2:DKX2"/>
    <mergeCell ref="DKA2:DKB2"/>
    <mergeCell ref="DKC2:DKD2"/>
    <mergeCell ref="DKE2:DKF2"/>
    <mergeCell ref="DKG2:DKH2"/>
    <mergeCell ref="DKI2:DKJ2"/>
    <mergeCell ref="DKK2:DKL2"/>
    <mergeCell ref="DJO2:DJP2"/>
    <mergeCell ref="DJQ2:DJR2"/>
    <mergeCell ref="DJS2:DJT2"/>
    <mergeCell ref="DJU2:DJV2"/>
    <mergeCell ref="DJW2:DJX2"/>
    <mergeCell ref="DJY2:DJZ2"/>
    <mergeCell ref="DJC2:DJD2"/>
    <mergeCell ref="DJE2:DJF2"/>
    <mergeCell ref="DJG2:DJH2"/>
    <mergeCell ref="DJI2:DJJ2"/>
    <mergeCell ref="DJK2:DJL2"/>
    <mergeCell ref="DJM2:DJN2"/>
    <mergeCell ref="DIQ2:DIR2"/>
    <mergeCell ref="DIS2:DIT2"/>
    <mergeCell ref="DIU2:DIV2"/>
    <mergeCell ref="DIW2:DIX2"/>
    <mergeCell ref="DIY2:DIZ2"/>
    <mergeCell ref="DJA2:DJB2"/>
    <mergeCell ref="DIE2:DIF2"/>
    <mergeCell ref="DIG2:DIH2"/>
    <mergeCell ref="DII2:DIJ2"/>
    <mergeCell ref="DIK2:DIL2"/>
    <mergeCell ref="DIM2:DIN2"/>
    <mergeCell ref="DIO2:DIP2"/>
    <mergeCell ref="DHS2:DHT2"/>
    <mergeCell ref="DHU2:DHV2"/>
    <mergeCell ref="DHW2:DHX2"/>
    <mergeCell ref="DHY2:DHZ2"/>
    <mergeCell ref="DIA2:DIB2"/>
    <mergeCell ref="DIC2:DID2"/>
    <mergeCell ref="DHG2:DHH2"/>
    <mergeCell ref="DHI2:DHJ2"/>
    <mergeCell ref="DHK2:DHL2"/>
    <mergeCell ref="DHM2:DHN2"/>
    <mergeCell ref="DHO2:DHP2"/>
    <mergeCell ref="DHQ2:DHR2"/>
    <mergeCell ref="DGU2:DGV2"/>
    <mergeCell ref="DGW2:DGX2"/>
    <mergeCell ref="DGY2:DGZ2"/>
    <mergeCell ref="DHA2:DHB2"/>
    <mergeCell ref="DHC2:DHD2"/>
    <mergeCell ref="DHE2:DHF2"/>
    <mergeCell ref="DGI2:DGJ2"/>
    <mergeCell ref="DGK2:DGL2"/>
    <mergeCell ref="DGM2:DGN2"/>
    <mergeCell ref="DGO2:DGP2"/>
    <mergeCell ref="DGQ2:DGR2"/>
    <mergeCell ref="DGS2:DGT2"/>
    <mergeCell ref="DFW2:DFX2"/>
    <mergeCell ref="DFY2:DFZ2"/>
    <mergeCell ref="DGA2:DGB2"/>
    <mergeCell ref="DGC2:DGD2"/>
    <mergeCell ref="DGE2:DGF2"/>
    <mergeCell ref="DGG2:DGH2"/>
    <mergeCell ref="DFK2:DFL2"/>
    <mergeCell ref="DFM2:DFN2"/>
    <mergeCell ref="DFO2:DFP2"/>
    <mergeCell ref="DFQ2:DFR2"/>
    <mergeCell ref="DFS2:DFT2"/>
    <mergeCell ref="DFU2:DFV2"/>
    <mergeCell ref="DEY2:DEZ2"/>
    <mergeCell ref="DFA2:DFB2"/>
    <mergeCell ref="DFC2:DFD2"/>
    <mergeCell ref="DFE2:DFF2"/>
    <mergeCell ref="DFG2:DFH2"/>
    <mergeCell ref="DFI2:DFJ2"/>
    <mergeCell ref="DEM2:DEN2"/>
    <mergeCell ref="DEO2:DEP2"/>
    <mergeCell ref="DEQ2:DER2"/>
    <mergeCell ref="DES2:DET2"/>
    <mergeCell ref="DEU2:DEV2"/>
    <mergeCell ref="DEW2:DEX2"/>
    <mergeCell ref="DEA2:DEB2"/>
    <mergeCell ref="DEC2:DED2"/>
    <mergeCell ref="DEE2:DEF2"/>
    <mergeCell ref="DEG2:DEH2"/>
    <mergeCell ref="DEI2:DEJ2"/>
    <mergeCell ref="DEK2:DEL2"/>
    <mergeCell ref="DDO2:DDP2"/>
    <mergeCell ref="DDQ2:DDR2"/>
    <mergeCell ref="DDS2:DDT2"/>
    <mergeCell ref="DDU2:DDV2"/>
    <mergeCell ref="DDW2:DDX2"/>
    <mergeCell ref="DDY2:DDZ2"/>
    <mergeCell ref="DDC2:DDD2"/>
    <mergeCell ref="DDE2:DDF2"/>
    <mergeCell ref="DDG2:DDH2"/>
    <mergeCell ref="DDI2:DDJ2"/>
    <mergeCell ref="DDK2:DDL2"/>
    <mergeCell ref="DDM2:DDN2"/>
    <mergeCell ref="DCQ2:DCR2"/>
    <mergeCell ref="DCS2:DCT2"/>
    <mergeCell ref="DCU2:DCV2"/>
    <mergeCell ref="DCW2:DCX2"/>
    <mergeCell ref="DCY2:DCZ2"/>
    <mergeCell ref="DDA2:DDB2"/>
    <mergeCell ref="DCE2:DCF2"/>
    <mergeCell ref="DCG2:DCH2"/>
    <mergeCell ref="DCI2:DCJ2"/>
    <mergeCell ref="DCK2:DCL2"/>
    <mergeCell ref="DCM2:DCN2"/>
    <mergeCell ref="DCO2:DCP2"/>
    <mergeCell ref="DBS2:DBT2"/>
    <mergeCell ref="DBU2:DBV2"/>
    <mergeCell ref="DBW2:DBX2"/>
    <mergeCell ref="DBY2:DBZ2"/>
    <mergeCell ref="DCA2:DCB2"/>
    <mergeCell ref="DCC2:DCD2"/>
    <mergeCell ref="DBG2:DBH2"/>
    <mergeCell ref="DBI2:DBJ2"/>
    <mergeCell ref="DBK2:DBL2"/>
    <mergeCell ref="DBM2:DBN2"/>
    <mergeCell ref="DBO2:DBP2"/>
    <mergeCell ref="DBQ2:DBR2"/>
    <mergeCell ref="DAU2:DAV2"/>
    <mergeCell ref="DAW2:DAX2"/>
    <mergeCell ref="DAY2:DAZ2"/>
    <mergeCell ref="DBA2:DBB2"/>
    <mergeCell ref="DBC2:DBD2"/>
    <mergeCell ref="DBE2:DBF2"/>
    <mergeCell ref="DAI2:DAJ2"/>
    <mergeCell ref="DAK2:DAL2"/>
    <mergeCell ref="DAM2:DAN2"/>
    <mergeCell ref="DAO2:DAP2"/>
    <mergeCell ref="DAQ2:DAR2"/>
    <mergeCell ref="DAS2:DAT2"/>
    <mergeCell ref="CZW2:CZX2"/>
    <mergeCell ref="CZY2:CZZ2"/>
    <mergeCell ref="DAA2:DAB2"/>
    <mergeCell ref="DAC2:DAD2"/>
    <mergeCell ref="DAE2:DAF2"/>
    <mergeCell ref="DAG2:DAH2"/>
    <mergeCell ref="CZK2:CZL2"/>
    <mergeCell ref="CZM2:CZN2"/>
    <mergeCell ref="CZO2:CZP2"/>
    <mergeCell ref="CZQ2:CZR2"/>
    <mergeCell ref="CZS2:CZT2"/>
    <mergeCell ref="CZU2:CZV2"/>
    <mergeCell ref="CYY2:CYZ2"/>
    <mergeCell ref="CZA2:CZB2"/>
    <mergeCell ref="CZC2:CZD2"/>
    <mergeCell ref="CZE2:CZF2"/>
    <mergeCell ref="CZG2:CZH2"/>
    <mergeCell ref="CZI2:CZJ2"/>
    <mergeCell ref="CYM2:CYN2"/>
    <mergeCell ref="CYO2:CYP2"/>
    <mergeCell ref="CYQ2:CYR2"/>
    <mergeCell ref="CYS2:CYT2"/>
    <mergeCell ref="CYU2:CYV2"/>
    <mergeCell ref="CYW2:CYX2"/>
    <mergeCell ref="CYA2:CYB2"/>
    <mergeCell ref="CYC2:CYD2"/>
    <mergeCell ref="CYE2:CYF2"/>
    <mergeCell ref="CYG2:CYH2"/>
    <mergeCell ref="CYI2:CYJ2"/>
    <mergeCell ref="CYK2:CYL2"/>
    <mergeCell ref="CXO2:CXP2"/>
    <mergeCell ref="CXQ2:CXR2"/>
    <mergeCell ref="CXS2:CXT2"/>
    <mergeCell ref="CXU2:CXV2"/>
    <mergeCell ref="CXW2:CXX2"/>
    <mergeCell ref="CXY2:CXZ2"/>
    <mergeCell ref="CXC2:CXD2"/>
    <mergeCell ref="CXE2:CXF2"/>
    <mergeCell ref="CXG2:CXH2"/>
    <mergeCell ref="CXI2:CXJ2"/>
    <mergeCell ref="CXK2:CXL2"/>
    <mergeCell ref="CXM2:CXN2"/>
    <mergeCell ref="CWQ2:CWR2"/>
    <mergeCell ref="CWS2:CWT2"/>
    <mergeCell ref="CWU2:CWV2"/>
    <mergeCell ref="CWW2:CWX2"/>
    <mergeCell ref="CWY2:CWZ2"/>
    <mergeCell ref="CXA2:CXB2"/>
    <mergeCell ref="CWE2:CWF2"/>
    <mergeCell ref="CWG2:CWH2"/>
    <mergeCell ref="CWI2:CWJ2"/>
    <mergeCell ref="CWK2:CWL2"/>
    <mergeCell ref="CWM2:CWN2"/>
    <mergeCell ref="CWO2:CWP2"/>
    <mergeCell ref="CVS2:CVT2"/>
    <mergeCell ref="CVU2:CVV2"/>
    <mergeCell ref="CVW2:CVX2"/>
    <mergeCell ref="CVY2:CVZ2"/>
    <mergeCell ref="CWA2:CWB2"/>
    <mergeCell ref="CWC2:CWD2"/>
    <mergeCell ref="CVG2:CVH2"/>
    <mergeCell ref="CVI2:CVJ2"/>
    <mergeCell ref="CVK2:CVL2"/>
    <mergeCell ref="CVM2:CVN2"/>
    <mergeCell ref="CVO2:CVP2"/>
    <mergeCell ref="CVQ2:CVR2"/>
    <mergeCell ref="CUU2:CUV2"/>
    <mergeCell ref="CUW2:CUX2"/>
    <mergeCell ref="CUY2:CUZ2"/>
    <mergeCell ref="CVA2:CVB2"/>
    <mergeCell ref="CVC2:CVD2"/>
    <mergeCell ref="CVE2:CVF2"/>
    <mergeCell ref="CUI2:CUJ2"/>
    <mergeCell ref="CUK2:CUL2"/>
    <mergeCell ref="CUM2:CUN2"/>
    <mergeCell ref="CUO2:CUP2"/>
    <mergeCell ref="CUQ2:CUR2"/>
    <mergeCell ref="CUS2:CUT2"/>
    <mergeCell ref="CTW2:CTX2"/>
    <mergeCell ref="CTY2:CTZ2"/>
    <mergeCell ref="CUA2:CUB2"/>
    <mergeCell ref="CUC2:CUD2"/>
    <mergeCell ref="CUE2:CUF2"/>
    <mergeCell ref="CUG2:CUH2"/>
    <mergeCell ref="CTK2:CTL2"/>
    <mergeCell ref="CTM2:CTN2"/>
    <mergeCell ref="CTO2:CTP2"/>
    <mergeCell ref="CTQ2:CTR2"/>
    <mergeCell ref="CTS2:CTT2"/>
    <mergeCell ref="CTU2:CTV2"/>
    <mergeCell ref="CSY2:CSZ2"/>
    <mergeCell ref="CTA2:CTB2"/>
    <mergeCell ref="CTC2:CTD2"/>
    <mergeCell ref="CTE2:CTF2"/>
    <mergeCell ref="CTG2:CTH2"/>
    <mergeCell ref="CTI2:CTJ2"/>
    <mergeCell ref="CSM2:CSN2"/>
    <mergeCell ref="CSO2:CSP2"/>
    <mergeCell ref="CSQ2:CSR2"/>
    <mergeCell ref="CSS2:CST2"/>
    <mergeCell ref="CSU2:CSV2"/>
    <mergeCell ref="CSW2:CSX2"/>
    <mergeCell ref="CSA2:CSB2"/>
    <mergeCell ref="CSC2:CSD2"/>
    <mergeCell ref="CSE2:CSF2"/>
    <mergeCell ref="CSG2:CSH2"/>
    <mergeCell ref="CSI2:CSJ2"/>
    <mergeCell ref="CSK2:CSL2"/>
    <mergeCell ref="CRO2:CRP2"/>
    <mergeCell ref="CRQ2:CRR2"/>
    <mergeCell ref="CRS2:CRT2"/>
    <mergeCell ref="CRU2:CRV2"/>
    <mergeCell ref="CRW2:CRX2"/>
    <mergeCell ref="CRY2:CRZ2"/>
    <mergeCell ref="CRC2:CRD2"/>
    <mergeCell ref="CRE2:CRF2"/>
    <mergeCell ref="CRG2:CRH2"/>
    <mergeCell ref="CRI2:CRJ2"/>
    <mergeCell ref="CRK2:CRL2"/>
    <mergeCell ref="CRM2:CRN2"/>
    <mergeCell ref="CQQ2:CQR2"/>
    <mergeCell ref="CQS2:CQT2"/>
    <mergeCell ref="CQU2:CQV2"/>
    <mergeCell ref="CQW2:CQX2"/>
    <mergeCell ref="CQY2:CQZ2"/>
    <mergeCell ref="CRA2:CRB2"/>
    <mergeCell ref="CQE2:CQF2"/>
    <mergeCell ref="CQG2:CQH2"/>
    <mergeCell ref="CQI2:CQJ2"/>
    <mergeCell ref="CQK2:CQL2"/>
    <mergeCell ref="CQM2:CQN2"/>
    <mergeCell ref="CQO2:CQP2"/>
    <mergeCell ref="CPS2:CPT2"/>
    <mergeCell ref="CPU2:CPV2"/>
    <mergeCell ref="CPW2:CPX2"/>
    <mergeCell ref="CPY2:CPZ2"/>
    <mergeCell ref="CQA2:CQB2"/>
    <mergeCell ref="CQC2:CQD2"/>
    <mergeCell ref="CPG2:CPH2"/>
    <mergeCell ref="CPI2:CPJ2"/>
    <mergeCell ref="CPK2:CPL2"/>
    <mergeCell ref="CPM2:CPN2"/>
    <mergeCell ref="CPO2:CPP2"/>
    <mergeCell ref="CPQ2:CPR2"/>
    <mergeCell ref="COU2:COV2"/>
    <mergeCell ref="COW2:COX2"/>
    <mergeCell ref="COY2:COZ2"/>
    <mergeCell ref="CPA2:CPB2"/>
    <mergeCell ref="CPC2:CPD2"/>
    <mergeCell ref="CPE2:CPF2"/>
    <mergeCell ref="COI2:COJ2"/>
    <mergeCell ref="COK2:COL2"/>
    <mergeCell ref="COM2:CON2"/>
    <mergeCell ref="COO2:COP2"/>
    <mergeCell ref="COQ2:COR2"/>
    <mergeCell ref="COS2:COT2"/>
    <mergeCell ref="CNW2:CNX2"/>
    <mergeCell ref="CNY2:CNZ2"/>
    <mergeCell ref="COA2:COB2"/>
    <mergeCell ref="COC2:COD2"/>
    <mergeCell ref="COE2:COF2"/>
    <mergeCell ref="COG2:COH2"/>
    <mergeCell ref="CNK2:CNL2"/>
    <mergeCell ref="CNM2:CNN2"/>
    <mergeCell ref="CNO2:CNP2"/>
    <mergeCell ref="CNQ2:CNR2"/>
    <mergeCell ref="CNS2:CNT2"/>
    <mergeCell ref="CNU2:CNV2"/>
    <mergeCell ref="CMY2:CMZ2"/>
    <mergeCell ref="CNA2:CNB2"/>
    <mergeCell ref="CNC2:CND2"/>
    <mergeCell ref="CNE2:CNF2"/>
    <mergeCell ref="CNG2:CNH2"/>
    <mergeCell ref="CNI2:CNJ2"/>
    <mergeCell ref="CMM2:CMN2"/>
    <mergeCell ref="CMO2:CMP2"/>
    <mergeCell ref="CMQ2:CMR2"/>
    <mergeCell ref="CMS2:CMT2"/>
    <mergeCell ref="CMU2:CMV2"/>
    <mergeCell ref="CMW2:CMX2"/>
    <mergeCell ref="CMA2:CMB2"/>
    <mergeCell ref="CMC2:CMD2"/>
    <mergeCell ref="CME2:CMF2"/>
    <mergeCell ref="CMG2:CMH2"/>
    <mergeCell ref="CMI2:CMJ2"/>
    <mergeCell ref="CMK2:CML2"/>
    <mergeCell ref="CLO2:CLP2"/>
    <mergeCell ref="CLQ2:CLR2"/>
    <mergeCell ref="CLS2:CLT2"/>
    <mergeCell ref="CLU2:CLV2"/>
    <mergeCell ref="CLW2:CLX2"/>
    <mergeCell ref="CLY2:CLZ2"/>
    <mergeCell ref="CLC2:CLD2"/>
    <mergeCell ref="CLE2:CLF2"/>
    <mergeCell ref="CLG2:CLH2"/>
    <mergeCell ref="CLI2:CLJ2"/>
    <mergeCell ref="CLK2:CLL2"/>
    <mergeCell ref="CLM2:CLN2"/>
    <mergeCell ref="CKQ2:CKR2"/>
    <mergeCell ref="CKS2:CKT2"/>
    <mergeCell ref="CKU2:CKV2"/>
    <mergeCell ref="CKW2:CKX2"/>
    <mergeCell ref="CKY2:CKZ2"/>
    <mergeCell ref="CLA2:CLB2"/>
    <mergeCell ref="CKE2:CKF2"/>
    <mergeCell ref="CKG2:CKH2"/>
    <mergeCell ref="CKI2:CKJ2"/>
    <mergeCell ref="CKK2:CKL2"/>
    <mergeCell ref="CKM2:CKN2"/>
    <mergeCell ref="CKO2:CKP2"/>
    <mergeCell ref="CJS2:CJT2"/>
    <mergeCell ref="CJU2:CJV2"/>
    <mergeCell ref="CJW2:CJX2"/>
    <mergeCell ref="CJY2:CJZ2"/>
    <mergeCell ref="CKA2:CKB2"/>
    <mergeCell ref="CKC2:CKD2"/>
    <mergeCell ref="CJG2:CJH2"/>
    <mergeCell ref="CJI2:CJJ2"/>
    <mergeCell ref="CJK2:CJL2"/>
    <mergeCell ref="CJM2:CJN2"/>
    <mergeCell ref="CJO2:CJP2"/>
    <mergeCell ref="CJQ2:CJR2"/>
    <mergeCell ref="CIU2:CIV2"/>
    <mergeCell ref="CIW2:CIX2"/>
    <mergeCell ref="CIY2:CIZ2"/>
    <mergeCell ref="CJA2:CJB2"/>
    <mergeCell ref="CJC2:CJD2"/>
    <mergeCell ref="CJE2:CJF2"/>
    <mergeCell ref="CII2:CIJ2"/>
    <mergeCell ref="CIK2:CIL2"/>
    <mergeCell ref="CIM2:CIN2"/>
    <mergeCell ref="CIO2:CIP2"/>
    <mergeCell ref="CIQ2:CIR2"/>
    <mergeCell ref="CIS2:CIT2"/>
    <mergeCell ref="CHW2:CHX2"/>
    <mergeCell ref="CHY2:CHZ2"/>
    <mergeCell ref="CIA2:CIB2"/>
    <mergeCell ref="CIC2:CID2"/>
    <mergeCell ref="CIE2:CIF2"/>
    <mergeCell ref="CIG2:CIH2"/>
    <mergeCell ref="CHK2:CHL2"/>
    <mergeCell ref="CHM2:CHN2"/>
    <mergeCell ref="CHO2:CHP2"/>
    <mergeCell ref="CHQ2:CHR2"/>
    <mergeCell ref="CHS2:CHT2"/>
    <mergeCell ref="CHU2:CHV2"/>
    <mergeCell ref="CGY2:CGZ2"/>
    <mergeCell ref="CHA2:CHB2"/>
    <mergeCell ref="CHC2:CHD2"/>
    <mergeCell ref="CHE2:CHF2"/>
    <mergeCell ref="CHG2:CHH2"/>
    <mergeCell ref="CHI2:CHJ2"/>
    <mergeCell ref="CGM2:CGN2"/>
    <mergeCell ref="CGO2:CGP2"/>
    <mergeCell ref="CGQ2:CGR2"/>
    <mergeCell ref="CGS2:CGT2"/>
    <mergeCell ref="CGU2:CGV2"/>
    <mergeCell ref="CGW2:CGX2"/>
    <mergeCell ref="CGA2:CGB2"/>
    <mergeCell ref="CGC2:CGD2"/>
    <mergeCell ref="CGE2:CGF2"/>
    <mergeCell ref="CGG2:CGH2"/>
    <mergeCell ref="CGI2:CGJ2"/>
    <mergeCell ref="CGK2:CGL2"/>
    <mergeCell ref="CFO2:CFP2"/>
    <mergeCell ref="CFQ2:CFR2"/>
    <mergeCell ref="CFS2:CFT2"/>
    <mergeCell ref="CFU2:CFV2"/>
    <mergeCell ref="CFW2:CFX2"/>
    <mergeCell ref="CFY2:CFZ2"/>
    <mergeCell ref="CFC2:CFD2"/>
    <mergeCell ref="CFE2:CFF2"/>
    <mergeCell ref="CFG2:CFH2"/>
    <mergeCell ref="CFI2:CFJ2"/>
    <mergeCell ref="CFK2:CFL2"/>
    <mergeCell ref="CFM2:CFN2"/>
    <mergeCell ref="CEQ2:CER2"/>
    <mergeCell ref="CES2:CET2"/>
    <mergeCell ref="CEU2:CEV2"/>
    <mergeCell ref="CEW2:CEX2"/>
    <mergeCell ref="CEY2:CEZ2"/>
    <mergeCell ref="CFA2:CFB2"/>
    <mergeCell ref="CEE2:CEF2"/>
    <mergeCell ref="CEG2:CEH2"/>
    <mergeCell ref="CEI2:CEJ2"/>
    <mergeCell ref="CEK2:CEL2"/>
    <mergeCell ref="CEM2:CEN2"/>
    <mergeCell ref="CEO2:CEP2"/>
    <mergeCell ref="CDS2:CDT2"/>
    <mergeCell ref="CDU2:CDV2"/>
    <mergeCell ref="CDW2:CDX2"/>
    <mergeCell ref="CDY2:CDZ2"/>
    <mergeCell ref="CEA2:CEB2"/>
    <mergeCell ref="CEC2:CED2"/>
    <mergeCell ref="CDG2:CDH2"/>
    <mergeCell ref="CDI2:CDJ2"/>
    <mergeCell ref="CDK2:CDL2"/>
    <mergeCell ref="CDM2:CDN2"/>
    <mergeCell ref="CDO2:CDP2"/>
    <mergeCell ref="CDQ2:CDR2"/>
    <mergeCell ref="CCU2:CCV2"/>
    <mergeCell ref="CCW2:CCX2"/>
    <mergeCell ref="CCY2:CCZ2"/>
    <mergeCell ref="CDA2:CDB2"/>
    <mergeCell ref="CDC2:CDD2"/>
    <mergeCell ref="CDE2:CDF2"/>
    <mergeCell ref="CCI2:CCJ2"/>
    <mergeCell ref="CCK2:CCL2"/>
    <mergeCell ref="CCM2:CCN2"/>
    <mergeCell ref="CCO2:CCP2"/>
    <mergeCell ref="CCQ2:CCR2"/>
    <mergeCell ref="CCS2:CCT2"/>
    <mergeCell ref="CBW2:CBX2"/>
    <mergeCell ref="CBY2:CBZ2"/>
    <mergeCell ref="CCA2:CCB2"/>
    <mergeCell ref="CCC2:CCD2"/>
    <mergeCell ref="CCE2:CCF2"/>
    <mergeCell ref="CCG2:CCH2"/>
    <mergeCell ref="CBK2:CBL2"/>
    <mergeCell ref="CBM2:CBN2"/>
    <mergeCell ref="CBO2:CBP2"/>
    <mergeCell ref="CBQ2:CBR2"/>
    <mergeCell ref="CBS2:CBT2"/>
    <mergeCell ref="CBU2:CBV2"/>
    <mergeCell ref="CAY2:CAZ2"/>
    <mergeCell ref="CBA2:CBB2"/>
    <mergeCell ref="CBC2:CBD2"/>
    <mergeCell ref="CBE2:CBF2"/>
    <mergeCell ref="CBG2:CBH2"/>
    <mergeCell ref="CBI2:CBJ2"/>
    <mergeCell ref="CAM2:CAN2"/>
    <mergeCell ref="CAO2:CAP2"/>
    <mergeCell ref="CAQ2:CAR2"/>
    <mergeCell ref="CAS2:CAT2"/>
    <mergeCell ref="CAU2:CAV2"/>
    <mergeCell ref="CAW2:CAX2"/>
    <mergeCell ref="CAA2:CAB2"/>
    <mergeCell ref="CAC2:CAD2"/>
    <mergeCell ref="CAE2:CAF2"/>
    <mergeCell ref="CAG2:CAH2"/>
    <mergeCell ref="CAI2:CAJ2"/>
    <mergeCell ref="CAK2:CAL2"/>
    <mergeCell ref="BZO2:BZP2"/>
    <mergeCell ref="BZQ2:BZR2"/>
    <mergeCell ref="BZS2:BZT2"/>
    <mergeCell ref="BZU2:BZV2"/>
    <mergeCell ref="BZW2:BZX2"/>
    <mergeCell ref="BZY2:BZZ2"/>
    <mergeCell ref="BZC2:BZD2"/>
    <mergeCell ref="BZE2:BZF2"/>
    <mergeCell ref="BZG2:BZH2"/>
    <mergeCell ref="BZI2:BZJ2"/>
    <mergeCell ref="BZK2:BZL2"/>
    <mergeCell ref="BZM2:BZN2"/>
    <mergeCell ref="BYQ2:BYR2"/>
    <mergeCell ref="BYS2:BYT2"/>
    <mergeCell ref="BYU2:BYV2"/>
    <mergeCell ref="BYW2:BYX2"/>
    <mergeCell ref="BYY2:BYZ2"/>
    <mergeCell ref="BZA2:BZB2"/>
    <mergeCell ref="BYE2:BYF2"/>
    <mergeCell ref="BYG2:BYH2"/>
    <mergeCell ref="BYI2:BYJ2"/>
    <mergeCell ref="BYK2:BYL2"/>
    <mergeCell ref="BYM2:BYN2"/>
    <mergeCell ref="BYO2:BYP2"/>
    <mergeCell ref="BXS2:BXT2"/>
    <mergeCell ref="BXU2:BXV2"/>
    <mergeCell ref="BXW2:BXX2"/>
    <mergeCell ref="BXY2:BXZ2"/>
    <mergeCell ref="BYA2:BYB2"/>
    <mergeCell ref="BYC2:BYD2"/>
    <mergeCell ref="BXG2:BXH2"/>
    <mergeCell ref="BXI2:BXJ2"/>
    <mergeCell ref="BXK2:BXL2"/>
    <mergeCell ref="BXM2:BXN2"/>
    <mergeCell ref="BXO2:BXP2"/>
    <mergeCell ref="BXQ2:BXR2"/>
    <mergeCell ref="BWU2:BWV2"/>
    <mergeCell ref="BWW2:BWX2"/>
    <mergeCell ref="BWY2:BWZ2"/>
    <mergeCell ref="BXA2:BXB2"/>
    <mergeCell ref="BXC2:BXD2"/>
    <mergeCell ref="BXE2:BXF2"/>
    <mergeCell ref="BWI2:BWJ2"/>
    <mergeCell ref="BWK2:BWL2"/>
    <mergeCell ref="BWM2:BWN2"/>
    <mergeCell ref="BWO2:BWP2"/>
    <mergeCell ref="BWQ2:BWR2"/>
    <mergeCell ref="BWS2:BWT2"/>
    <mergeCell ref="BVW2:BVX2"/>
    <mergeCell ref="BVY2:BVZ2"/>
    <mergeCell ref="BWA2:BWB2"/>
    <mergeCell ref="BWC2:BWD2"/>
    <mergeCell ref="BWE2:BWF2"/>
    <mergeCell ref="BWG2:BWH2"/>
    <mergeCell ref="BVK2:BVL2"/>
    <mergeCell ref="BVM2:BVN2"/>
    <mergeCell ref="BVO2:BVP2"/>
    <mergeCell ref="BVQ2:BVR2"/>
    <mergeCell ref="BVS2:BVT2"/>
    <mergeCell ref="BVU2:BVV2"/>
    <mergeCell ref="BUY2:BUZ2"/>
    <mergeCell ref="BVA2:BVB2"/>
    <mergeCell ref="BVC2:BVD2"/>
    <mergeCell ref="BVE2:BVF2"/>
    <mergeCell ref="BVG2:BVH2"/>
    <mergeCell ref="BVI2:BVJ2"/>
    <mergeCell ref="BUM2:BUN2"/>
    <mergeCell ref="BUO2:BUP2"/>
    <mergeCell ref="BUQ2:BUR2"/>
    <mergeCell ref="BUS2:BUT2"/>
    <mergeCell ref="BUU2:BUV2"/>
    <mergeCell ref="BUW2:BUX2"/>
    <mergeCell ref="BUA2:BUB2"/>
    <mergeCell ref="BUC2:BUD2"/>
    <mergeCell ref="BUE2:BUF2"/>
    <mergeCell ref="BUG2:BUH2"/>
    <mergeCell ref="BUI2:BUJ2"/>
    <mergeCell ref="BUK2:BUL2"/>
    <mergeCell ref="BTO2:BTP2"/>
    <mergeCell ref="BTQ2:BTR2"/>
    <mergeCell ref="BTS2:BTT2"/>
    <mergeCell ref="BTU2:BTV2"/>
    <mergeCell ref="BTW2:BTX2"/>
    <mergeCell ref="BTY2:BTZ2"/>
    <mergeCell ref="BTC2:BTD2"/>
    <mergeCell ref="BTE2:BTF2"/>
    <mergeCell ref="BTG2:BTH2"/>
    <mergeCell ref="BTI2:BTJ2"/>
    <mergeCell ref="BTK2:BTL2"/>
    <mergeCell ref="BTM2:BTN2"/>
    <mergeCell ref="BSQ2:BSR2"/>
    <mergeCell ref="BSS2:BST2"/>
    <mergeCell ref="BSU2:BSV2"/>
    <mergeCell ref="BSW2:BSX2"/>
    <mergeCell ref="BSY2:BSZ2"/>
    <mergeCell ref="BTA2:BTB2"/>
    <mergeCell ref="BSE2:BSF2"/>
    <mergeCell ref="BSG2:BSH2"/>
    <mergeCell ref="BSI2:BSJ2"/>
    <mergeCell ref="BSK2:BSL2"/>
    <mergeCell ref="BSM2:BSN2"/>
    <mergeCell ref="BSO2:BSP2"/>
    <mergeCell ref="BRS2:BRT2"/>
    <mergeCell ref="BRU2:BRV2"/>
    <mergeCell ref="BRW2:BRX2"/>
    <mergeCell ref="BRY2:BRZ2"/>
    <mergeCell ref="BSA2:BSB2"/>
    <mergeCell ref="BSC2:BSD2"/>
    <mergeCell ref="BRG2:BRH2"/>
    <mergeCell ref="BRI2:BRJ2"/>
    <mergeCell ref="BRK2:BRL2"/>
    <mergeCell ref="BRM2:BRN2"/>
    <mergeCell ref="BRO2:BRP2"/>
    <mergeCell ref="BRQ2:BRR2"/>
    <mergeCell ref="BQU2:BQV2"/>
    <mergeCell ref="BQW2:BQX2"/>
    <mergeCell ref="BQY2:BQZ2"/>
    <mergeCell ref="BRA2:BRB2"/>
    <mergeCell ref="BRC2:BRD2"/>
    <mergeCell ref="BRE2:BRF2"/>
    <mergeCell ref="BQI2:BQJ2"/>
    <mergeCell ref="BQK2:BQL2"/>
    <mergeCell ref="BQM2:BQN2"/>
    <mergeCell ref="BQO2:BQP2"/>
    <mergeCell ref="BQQ2:BQR2"/>
    <mergeCell ref="BQS2:BQT2"/>
    <mergeCell ref="BPW2:BPX2"/>
    <mergeCell ref="BPY2:BPZ2"/>
    <mergeCell ref="BQA2:BQB2"/>
    <mergeCell ref="BQC2:BQD2"/>
    <mergeCell ref="BQE2:BQF2"/>
    <mergeCell ref="BQG2:BQH2"/>
    <mergeCell ref="BPK2:BPL2"/>
    <mergeCell ref="BPM2:BPN2"/>
    <mergeCell ref="BPO2:BPP2"/>
    <mergeCell ref="BPQ2:BPR2"/>
    <mergeCell ref="BPS2:BPT2"/>
    <mergeCell ref="BPU2:BPV2"/>
    <mergeCell ref="BOY2:BOZ2"/>
    <mergeCell ref="BPA2:BPB2"/>
    <mergeCell ref="BPC2:BPD2"/>
    <mergeCell ref="BPE2:BPF2"/>
    <mergeCell ref="BPG2:BPH2"/>
    <mergeCell ref="BPI2:BPJ2"/>
    <mergeCell ref="BOM2:BON2"/>
    <mergeCell ref="BOO2:BOP2"/>
    <mergeCell ref="BOQ2:BOR2"/>
    <mergeCell ref="BOS2:BOT2"/>
    <mergeCell ref="BOU2:BOV2"/>
    <mergeCell ref="BOW2:BOX2"/>
    <mergeCell ref="BOA2:BOB2"/>
    <mergeCell ref="BOC2:BOD2"/>
    <mergeCell ref="BOE2:BOF2"/>
    <mergeCell ref="BOG2:BOH2"/>
    <mergeCell ref="BOI2:BOJ2"/>
    <mergeCell ref="BOK2:BOL2"/>
    <mergeCell ref="BNO2:BNP2"/>
    <mergeCell ref="BNQ2:BNR2"/>
    <mergeCell ref="BNS2:BNT2"/>
    <mergeCell ref="BNU2:BNV2"/>
    <mergeCell ref="BNW2:BNX2"/>
    <mergeCell ref="BNY2:BNZ2"/>
    <mergeCell ref="BNC2:BND2"/>
    <mergeCell ref="BNE2:BNF2"/>
    <mergeCell ref="BNG2:BNH2"/>
    <mergeCell ref="BNI2:BNJ2"/>
    <mergeCell ref="BNK2:BNL2"/>
    <mergeCell ref="BNM2:BNN2"/>
    <mergeCell ref="BMQ2:BMR2"/>
    <mergeCell ref="BMS2:BMT2"/>
    <mergeCell ref="BMU2:BMV2"/>
    <mergeCell ref="BMW2:BMX2"/>
    <mergeCell ref="BMY2:BMZ2"/>
    <mergeCell ref="BNA2:BNB2"/>
    <mergeCell ref="BME2:BMF2"/>
    <mergeCell ref="BMG2:BMH2"/>
    <mergeCell ref="BMI2:BMJ2"/>
    <mergeCell ref="BMK2:BML2"/>
    <mergeCell ref="BMM2:BMN2"/>
    <mergeCell ref="BMO2:BMP2"/>
    <mergeCell ref="BLS2:BLT2"/>
    <mergeCell ref="BLU2:BLV2"/>
    <mergeCell ref="BLW2:BLX2"/>
    <mergeCell ref="BLY2:BLZ2"/>
    <mergeCell ref="BMA2:BMB2"/>
    <mergeCell ref="BMC2:BMD2"/>
    <mergeCell ref="BLG2:BLH2"/>
    <mergeCell ref="BLI2:BLJ2"/>
    <mergeCell ref="BLK2:BLL2"/>
    <mergeCell ref="BLM2:BLN2"/>
    <mergeCell ref="BLO2:BLP2"/>
    <mergeCell ref="BLQ2:BLR2"/>
    <mergeCell ref="BKU2:BKV2"/>
    <mergeCell ref="BKW2:BKX2"/>
    <mergeCell ref="BKY2:BKZ2"/>
    <mergeCell ref="BLA2:BLB2"/>
    <mergeCell ref="BLC2:BLD2"/>
    <mergeCell ref="BLE2:BLF2"/>
    <mergeCell ref="BKI2:BKJ2"/>
    <mergeCell ref="BKK2:BKL2"/>
    <mergeCell ref="BKM2:BKN2"/>
    <mergeCell ref="BKO2:BKP2"/>
    <mergeCell ref="BKQ2:BKR2"/>
    <mergeCell ref="BKS2:BKT2"/>
    <mergeCell ref="BJW2:BJX2"/>
    <mergeCell ref="BJY2:BJZ2"/>
    <mergeCell ref="BKA2:BKB2"/>
    <mergeCell ref="BKC2:BKD2"/>
    <mergeCell ref="BKE2:BKF2"/>
    <mergeCell ref="BKG2:BKH2"/>
    <mergeCell ref="BJK2:BJL2"/>
    <mergeCell ref="BJM2:BJN2"/>
    <mergeCell ref="BJO2:BJP2"/>
    <mergeCell ref="BJQ2:BJR2"/>
    <mergeCell ref="BJS2:BJT2"/>
    <mergeCell ref="BJU2:BJV2"/>
    <mergeCell ref="BIY2:BIZ2"/>
    <mergeCell ref="BJA2:BJB2"/>
    <mergeCell ref="BJC2:BJD2"/>
    <mergeCell ref="BJE2:BJF2"/>
    <mergeCell ref="BJG2:BJH2"/>
    <mergeCell ref="BJI2:BJJ2"/>
    <mergeCell ref="BIM2:BIN2"/>
    <mergeCell ref="BIO2:BIP2"/>
    <mergeCell ref="BIQ2:BIR2"/>
    <mergeCell ref="BIS2:BIT2"/>
    <mergeCell ref="BIU2:BIV2"/>
    <mergeCell ref="BIW2:BIX2"/>
    <mergeCell ref="BIA2:BIB2"/>
    <mergeCell ref="BIC2:BID2"/>
    <mergeCell ref="BIE2:BIF2"/>
    <mergeCell ref="BIG2:BIH2"/>
    <mergeCell ref="BII2:BIJ2"/>
    <mergeCell ref="BIK2:BIL2"/>
    <mergeCell ref="BHO2:BHP2"/>
    <mergeCell ref="BHQ2:BHR2"/>
    <mergeCell ref="BHS2:BHT2"/>
    <mergeCell ref="BHU2:BHV2"/>
    <mergeCell ref="BHW2:BHX2"/>
    <mergeCell ref="BHY2:BHZ2"/>
    <mergeCell ref="BHC2:BHD2"/>
    <mergeCell ref="BHE2:BHF2"/>
    <mergeCell ref="BHG2:BHH2"/>
    <mergeCell ref="BHI2:BHJ2"/>
    <mergeCell ref="BHK2:BHL2"/>
    <mergeCell ref="BHM2:BHN2"/>
    <mergeCell ref="BGQ2:BGR2"/>
    <mergeCell ref="BGS2:BGT2"/>
    <mergeCell ref="BGU2:BGV2"/>
    <mergeCell ref="BGW2:BGX2"/>
    <mergeCell ref="BGY2:BGZ2"/>
    <mergeCell ref="BHA2:BHB2"/>
    <mergeCell ref="BGE2:BGF2"/>
    <mergeCell ref="BGG2:BGH2"/>
    <mergeCell ref="BGI2:BGJ2"/>
    <mergeCell ref="BGK2:BGL2"/>
    <mergeCell ref="BGM2:BGN2"/>
    <mergeCell ref="BGO2:BGP2"/>
    <mergeCell ref="BFS2:BFT2"/>
    <mergeCell ref="BFU2:BFV2"/>
    <mergeCell ref="BFW2:BFX2"/>
    <mergeCell ref="BFY2:BFZ2"/>
    <mergeCell ref="BGA2:BGB2"/>
    <mergeCell ref="BGC2:BGD2"/>
    <mergeCell ref="BFG2:BFH2"/>
    <mergeCell ref="BFI2:BFJ2"/>
    <mergeCell ref="BFK2:BFL2"/>
    <mergeCell ref="BFM2:BFN2"/>
    <mergeCell ref="BFO2:BFP2"/>
    <mergeCell ref="BFQ2:BFR2"/>
    <mergeCell ref="BEU2:BEV2"/>
    <mergeCell ref="BEW2:BEX2"/>
    <mergeCell ref="BEY2:BEZ2"/>
    <mergeCell ref="BFA2:BFB2"/>
    <mergeCell ref="BFC2:BFD2"/>
    <mergeCell ref="BFE2:BFF2"/>
    <mergeCell ref="BEI2:BEJ2"/>
    <mergeCell ref="BEK2:BEL2"/>
    <mergeCell ref="BEM2:BEN2"/>
    <mergeCell ref="BEO2:BEP2"/>
    <mergeCell ref="BEQ2:BER2"/>
    <mergeCell ref="BES2:BET2"/>
    <mergeCell ref="BDW2:BDX2"/>
    <mergeCell ref="BDY2:BDZ2"/>
    <mergeCell ref="BEA2:BEB2"/>
    <mergeCell ref="BEC2:BED2"/>
    <mergeCell ref="BEE2:BEF2"/>
    <mergeCell ref="BEG2:BEH2"/>
    <mergeCell ref="BDK2:BDL2"/>
    <mergeCell ref="BDM2:BDN2"/>
    <mergeCell ref="BDO2:BDP2"/>
    <mergeCell ref="BDQ2:BDR2"/>
    <mergeCell ref="BDS2:BDT2"/>
    <mergeCell ref="BDU2:BDV2"/>
    <mergeCell ref="BCY2:BCZ2"/>
    <mergeCell ref="BDA2:BDB2"/>
    <mergeCell ref="BDC2:BDD2"/>
    <mergeCell ref="BDE2:BDF2"/>
    <mergeCell ref="BDG2:BDH2"/>
    <mergeCell ref="BDI2:BDJ2"/>
    <mergeCell ref="BCM2:BCN2"/>
    <mergeCell ref="BCO2:BCP2"/>
    <mergeCell ref="BCQ2:BCR2"/>
    <mergeCell ref="BCS2:BCT2"/>
    <mergeCell ref="BCU2:BCV2"/>
    <mergeCell ref="BCW2:BCX2"/>
    <mergeCell ref="BCA2:BCB2"/>
    <mergeCell ref="BCC2:BCD2"/>
    <mergeCell ref="BCE2:BCF2"/>
    <mergeCell ref="BCG2:BCH2"/>
    <mergeCell ref="BCI2:BCJ2"/>
    <mergeCell ref="BCK2:BCL2"/>
    <mergeCell ref="BBO2:BBP2"/>
    <mergeCell ref="BBQ2:BBR2"/>
    <mergeCell ref="BBS2:BBT2"/>
    <mergeCell ref="BBU2:BBV2"/>
    <mergeCell ref="BBW2:BBX2"/>
    <mergeCell ref="BBY2:BBZ2"/>
    <mergeCell ref="BBC2:BBD2"/>
    <mergeCell ref="BBE2:BBF2"/>
    <mergeCell ref="BBG2:BBH2"/>
    <mergeCell ref="BBI2:BBJ2"/>
    <mergeCell ref="BBK2:BBL2"/>
    <mergeCell ref="BBM2:BBN2"/>
    <mergeCell ref="BAQ2:BAR2"/>
    <mergeCell ref="BAS2:BAT2"/>
    <mergeCell ref="BAU2:BAV2"/>
    <mergeCell ref="BAW2:BAX2"/>
    <mergeCell ref="BAY2:BAZ2"/>
    <mergeCell ref="BBA2:BBB2"/>
    <mergeCell ref="BAE2:BAF2"/>
    <mergeCell ref="BAG2:BAH2"/>
    <mergeCell ref="BAI2:BAJ2"/>
    <mergeCell ref="BAK2:BAL2"/>
    <mergeCell ref="BAM2:BAN2"/>
    <mergeCell ref="BAO2:BAP2"/>
    <mergeCell ref="AZS2:AZT2"/>
    <mergeCell ref="AZU2:AZV2"/>
    <mergeCell ref="AZW2:AZX2"/>
    <mergeCell ref="AZY2:AZZ2"/>
    <mergeCell ref="BAA2:BAB2"/>
    <mergeCell ref="BAC2:BAD2"/>
    <mergeCell ref="AZG2:AZH2"/>
    <mergeCell ref="AZI2:AZJ2"/>
    <mergeCell ref="AZK2:AZL2"/>
    <mergeCell ref="AZM2:AZN2"/>
    <mergeCell ref="AZO2:AZP2"/>
    <mergeCell ref="AZQ2:AZR2"/>
    <mergeCell ref="AYU2:AYV2"/>
    <mergeCell ref="AYW2:AYX2"/>
    <mergeCell ref="AYY2:AYZ2"/>
    <mergeCell ref="AZA2:AZB2"/>
    <mergeCell ref="AZC2:AZD2"/>
    <mergeCell ref="AZE2:AZF2"/>
    <mergeCell ref="AYI2:AYJ2"/>
    <mergeCell ref="AYK2:AYL2"/>
    <mergeCell ref="AYM2:AYN2"/>
    <mergeCell ref="AYO2:AYP2"/>
    <mergeCell ref="AYQ2:AYR2"/>
    <mergeCell ref="AYS2:AYT2"/>
    <mergeCell ref="AXW2:AXX2"/>
    <mergeCell ref="AXY2:AXZ2"/>
    <mergeCell ref="AYA2:AYB2"/>
    <mergeCell ref="AYC2:AYD2"/>
    <mergeCell ref="AYE2:AYF2"/>
    <mergeCell ref="AYG2:AYH2"/>
    <mergeCell ref="AXK2:AXL2"/>
    <mergeCell ref="AXM2:AXN2"/>
    <mergeCell ref="AXO2:AXP2"/>
    <mergeCell ref="AXQ2:AXR2"/>
    <mergeCell ref="AXS2:AXT2"/>
    <mergeCell ref="AXU2:AXV2"/>
    <mergeCell ref="AWY2:AWZ2"/>
    <mergeCell ref="AXA2:AXB2"/>
    <mergeCell ref="AXC2:AXD2"/>
    <mergeCell ref="AXE2:AXF2"/>
    <mergeCell ref="AXG2:AXH2"/>
    <mergeCell ref="AXI2:AXJ2"/>
    <mergeCell ref="AWM2:AWN2"/>
    <mergeCell ref="AWO2:AWP2"/>
    <mergeCell ref="AWQ2:AWR2"/>
    <mergeCell ref="AWS2:AWT2"/>
    <mergeCell ref="AWU2:AWV2"/>
    <mergeCell ref="AWW2:AWX2"/>
    <mergeCell ref="AWA2:AWB2"/>
    <mergeCell ref="AWC2:AWD2"/>
    <mergeCell ref="AWE2:AWF2"/>
    <mergeCell ref="AWG2:AWH2"/>
    <mergeCell ref="AWI2:AWJ2"/>
    <mergeCell ref="AWK2:AWL2"/>
    <mergeCell ref="AVO2:AVP2"/>
    <mergeCell ref="AVQ2:AVR2"/>
    <mergeCell ref="AVS2:AVT2"/>
    <mergeCell ref="AVU2:AVV2"/>
    <mergeCell ref="AVW2:AVX2"/>
    <mergeCell ref="AVY2:AVZ2"/>
    <mergeCell ref="AVC2:AVD2"/>
    <mergeCell ref="AVE2:AVF2"/>
    <mergeCell ref="AVG2:AVH2"/>
    <mergeCell ref="AVI2:AVJ2"/>
    <mergeCell ref="AVK2:AVL2"/>
    <mergeCell ref="AVM2:AVN2"/>
    <mergeCell ref="AUQ2:AUR2"/>
    <mergeCell ref="AUS2:AUT2"/>
    <mergeCell ref="AUU2:AUV2"/>
    <mergeCell ref="AUW2:AUX2"/>
    <mergeCell ref="AUY2:AUZ2"/>
    <mergeCell ref="AVA2:AVB2"/>
    <mergeCell ref="AUE2:AUF2"/>
    <mergeCell ref="AUG2:AUH2"/>
    <mergeCell ref="AUI2:AUJ2"/>
    <mergeCell ref="AUK2:AUL2"/>
    <mergeCell ref="AUM2:AUN2"/>
    <mergeCell ref="AUO2:AUP2"/>
    <mergeCell ref="ATS2:ATT2"/>
    <mergeCell ref="ATU2:ATV2"/>
    <mergeCell ref="ATW2:ATX2"/>
    <mergeCell ref="ATY2:ATZ2"/>
    <mergeCell ref="AUA2:AUB2"/>
    <mergeCell ref="AUC2:AUD2"/>
    <mergeCell ref="ATG2:ATH2"/>
    <mergeCell ref="ATI2:ATJ2"/>
    <mergeCell ref="ATK2:ATL2"/>
    <mergeCell ref="ATM2:ATN2"/>
    <mergeCell ref="ATO2:ATP2"/>
    <mergeCell ref="ATQ2:ATR2"/>
    <mergeCell ref="ASU2:ASV2"/>
    <mergeCell ref="ASW2:ASX2"/>
    <mergeCell ref="ASY2:ASZ2"/>
    <mergeCell ref="ATA2:ATB2"/>
    <mergeCell ref="ATC2:ATD2"/>
    <mergeCell ref="ATE2:ATF2"/>
    <mergeCell ref="ASI2:ASJ2"/>
    <mergeCell ref="ASK2:ASL2"/>
    <mergeCell ref="ASM2:ASN2"/>
    <mergeCell ref="ASO2:ASP2"/>
    <mergeCell ref="ASQ2:ASR2"/>
    <mergeCell ref="ASS2:AST2"/>
    <mergeCell ref="ARW2:ARX2"/>
    <mergeCell ref="ARY2:ARZ2"/>
    <mergeCell ref="ASA2:ASB2"/>
    <mergeCell ref="ASC2:ASD2"/>
    <mergeCell ref="ASE2:ASF2"/>
    <mergeCell ref="ASG2:ASH2"/>
    <mergeCell ref="ARK2:ARL2"/>
    <mergeCell ref="ARM2:ARN2"/>
    <mergeCell ref="ARO2:ARP2"/>
    <mergeCell ref="ARQ2:ARR2"/>
    <mergeCell ref="ARS2:ART2"/>
    <mergeCell ref="ARU2:ARV2"/>
    <mergeCell ref="AQY2:AQZ2"/>
    <mergeCell ref="ARA2:ARB2"/>
    <mergeCell ref="ARC2:ARD2"/>
    <mergeCell ref="ARE2:ARF2"/>
    <mergeCell ref="ARG2:ARH2"/>
    <mergeCell ref="ARI2:ARJ2"/>
    <mergeCell ref="AQM2:AQN2"/>
    <mergeCell ref="AQO2:AQP2"/>
    <mergeCell ref="AQQ2:AQR2"/>
    <mergeCell ref="AQS2:AQT2"/>
    <mergeCell ref="AQU2:AQV2"/>
    <mergeCell ref="AQW2:AQX2"/>
    <mergeCell ref="AQA2:AQB2"/>
    <mergeCell ref="AQC2:AQD2"/>
    <mergeCell ref="AQE2:AQF2"/>
    <mergeCell ref="AQG2:AQH2"/>
    <mergeCell ref="AQI2:AQJ2"/>
    <mergeCell ref="AQK2:AQL2"/>
    <mergeCell ref="APO2:APP2"/>
    <mergeCell ref="APQ2:APR2"/>
    <mergeCell ref="APS2:APT2"/>
    <mergeCell ref="APU2:APV2"/>
    <mergeCell ref="APW2:APX2"/>
    <mergeCell ref="APY2:APZ2"/>
    <mergeCell ref="APC2:APD2"/>
    <mergeCell ref="APE2:APF2"/>
    <mergeCell ref="APG2:APH2"/>
    <mergeCell ref="API2:APJ2"/>
    <mergeCell ref="APK2:APL2"/>
    <mergeCell ref="APM2:APN2"/>
    <mergeCell ref="AOQ2:AOR2"/>
    <mergeCell ref="AOS2:AOT2"/>
    <mergeCell ref="AOU2:AOV2"/>
    <mergeCell ref="AOW2:AOX2"/>
    <mergeCell ref="AOY2:AOZ2"/>
    <mergeCell ref="APA2:APB2"/>
    <mergeCell ref="AOE2:AOF2"/>
    <mergeCell ref="AOG2:AOH2"/>
    <mergeCell ref="AOI2:AOJ2"/>
    <mergeCell ref="AOK2:AOL2"/>
    <mergeCell ref="AOM2:AON2"/>
    <mergeCell ref="AOO2:AOP2"/>
    <mergeCell ref="ANS2:ANT2"/>
    <mergeCell ref="ANU2:ANV2"/>
    <mergeCell ref="ANW2:ANX2"/>
    <mergeCell ref="ANY2:ANZ2"/>
    <mergeCell ref="AOA2:AOB2"/>
    <mergeCell ref="AOC2:AOD2"/>
    <mergeCell ref="ANG2:ANH2"/>
    <mergeCell ref="ANI2:ANJ2"/>
    <mergeCell ref="ANK2:ANL2"/>
    <mergeCell ref="ANM2:ANN2"/>
    <mergeCell ref="ANO2:ANP2"/>
    <mergeCell ref="ANQ2:ANR2"/>
    <mergeCell ref="AMU2:AMV2"/>
    <mergeCell ref="AMW2:AMX2"/>
    <mergeCell ref="AMY2:AMZ2"/>
    <mergeCell ref="ANA2:ANB2"/>
    <mergeCell ref="ANC2:AND2"/>
    <mergeCell ref="ANE2:ANF2"/>
    <mergeCell ref="AMI2:AMJ2"/>
    <mergeCell ref="AMK2:AML2"/>
    <mergeCell ref="AMM2:AMN2"/>
    <mergeCell ref="AMO2:AMP2"/>
    <mergeCell ref="AMQ2:AMR2"/>
    <mergeCell ref="AMS2:AMT2"/>
    <mergeCell ref="ALW2:ALX2"/>
    <mergeCell ref="ALY2:ALZ2"/>
    <mergeCell ref="AMA2:AMB2"/>
    <mergeCell ref="AMC2:AMD2"/>
    <mergeCell ref="AME2:AMF2"/>
    <mergeCell ref="AMG2:AMH2"/>
    <mergeCell ref="ALK2:ALL2"/>
    <mergeCell ref="ALM2:ALN2"/>
    <mergeCell ref="ALO2:ALP2"/>
    <mergeCell ref="ALQ2:ALR2"/>
    <mergeCell ref="ALS2:ALT2"/>
    <mergeCell ref="ALU2:ALV2"/>
    <mergeCell ref="AKY2:AKZ2"/>
    <mergeCell ref="ALA2:ALB2"/>
    <mergeCell ref="ALC2:ALD2"/>
    <mergeCell ref="ALE2:ALF2"/>
    <mergeCell ref="ALG2:ALH2"/>
    <mergeCell ref="ALI2:ALJ2"/>
    <mergeCell ref="AKM2:AKN2"/>
    <mergeCell ref="AKO2:AKP2"/>
    <mergeCell ref="AKQ2:AKR2"/>
    <mergeCell ref="AKS2:AKT2"/>
    <mergeCell ref="AKU2:AKV2"/>
    <mergeCell ref="AKW2:AKX2"/>
    <mergeCell ref="AKA2:AKB2"/>
    <mergeCell ref="AKC2:AKD2"/>
    <mergeCell ref="AKE2:AKF2"/>
    <mergeCell ref="AKG2:AKH2"/>
    <mergeCell ref="AKI2:AKJ2"/>
    <mergeCell ref="AKK2:AKL2"/>
    <mergeCell ref="AJO2:AJP2"/>
    <mergeCell ref="AJQ2:AJR2"/>
    <mergeCell ref="AJS2:AJT2"/>
    <mergeCell ref="AJU2:AJV2"/>
    <mergeCell ref="AJW2:AJX2"/>
    <mergeCell ref="AJY2:AJZ2"/>
    <mergeCell ref="AJC2:AJD2"/>
    <mergeCell ref="AJE2:AJF2"/>
    <mergeCell ref="AJG2:AJH2"/>
    <mergeCell ref="AJI2:AJJ2"/>
    <mergeCell ref="AJK2:AJL2"/>
    <mergeCell ref="AJM2:AJN2"/>
    <mergeCell ref="AIQ2:AIR2"/>
    <mergeCell ref="AIS2:AIT2"/>
    <mergeCell ref="AIU2:AIV2"/>
    <mergeCell ref="AIW2:AIX2"/>
    <mergeCell ref="AIY2:AIZ2"/>
    <mergeCell ref="AJA2:AJB2"/>
    <mergeCell ref="AIE2:AIF2"/>
    <mergeCell ref="AIG2:AIH2"/>
    <mergeCell ref="AII2:AIJ2"/>
    <mergeCell ref="AIK2:AIL2"/>
    <mergeCell ref="AIM2:AIN2"/>
    <mergeCell ref="AIO2:AIP2"/>
    <mergeCell ref="AHS2:AHT2"/>
    <mergeCell ref="AHU2:AHV2"/>
    <mergeCell ref="AHW2:AHX2"/>
    <mergeCell ref="AHY2:AHZ2"/>
    <mergeCell ref="AIA2:AIB2"/>
    <mergeCell ref="AIC2:AID2"/>
    <mergeCell ref="AHG2:AHH2"/>
    <mergeCell ref="AHI2:AHJ2"/>
    <mergeCell ref="AHK2:AHL2"/>
    <mergeCell ref="AHM2:AHN2"/>
    <mergeCell ref="AHO2:AHP2"/>
    <mergeCell ref="AHQ2:AHR2"/>
    <mergeCell ref="AGU2:AGV2"/>
    <mergeCell ref="AGW2:AGX2"/>
    <mergeCell ref="AGY2:AGZ2"/>
    <mergeCell ref="AHA2:AHB2"/>
    <mergeCell ref="AHC2:AHD2"/>
    <mergeCell ref="AHE2:AHF2"/>
    <mergeCell ref="AGI2:AGJ2"/>
    <mergeCell ref="AGK2:AGL2"/>
    <mergeCell ref="AGM2:AGN2"/>
    <mergeCell ref="AGO2:AGP2"/>
    <mergeCell ref="AGQ2:AGR2"/>
    <mergeCell ref="AGS2:AGT2"/>
    <mergeCell ref="AFW2:AFX2"/>
    <mergeCell ref="AFY2:AFZ2"/>
    <mergeCell ref="AGA2:AGB2"/>
    <mergeCell ref="AGC2:AGD2"/>
    <mergeCell ref="AGE2:AGF2"/>
    <mergeCell ref="AGG2:AGH2"/>
    <mergeCell ref="AFK2:AFL2"/>
    <mergeCell ref="AFM2:AFN2"/>
    <mergeCell ref="AFO2:AFP2"/>
    <mergeCell ref="AFQ2:AFR2"/>
    <mergeCell ref="AFS2:AFT2"/>
    <mergeCell ref="AFU2:AFV2"/>
    <mergeCell ref="AEY2:AEZ2"/>
    <mergeCell ref="AFA2:AFB2"/>
    <mergeCell ref="AFC2:AFD2"/>
    <mergeCell ref="AFE2:AFF2"/>
    <mergeCell ref="AFG2:AFH2"/>
    <mergeCell ref="AFI2:AFJ2"/>
    <mergeCell ref="AEM2:AEN2"/>
    <mergeCell ref="AEO2:AEP2"/>
    <mergeCell ref="AEQ2:AER2"/>
    <mergeCell ref="AES2:AET2"/>
    <mergeCell ref="AEU2:AEV2"/>
    <mergeCell ref="AEW2:AEX2"/>
    <mergeCell ref="AEA2:AEB2"/>
    <mergeCell ref="AEC2:AED2"/>
    <mergeCell ref="AEE2:AEF2"/>
    <mergeCell ref="AEG2:AEH2"/>
    <mergeCell ref="AEI2:AEJ2"/>
    <mergeCell ref="AEK2:AEL2"/>
    <mergeCell ref="ADO2:ADP2"/>
    <mergeCell ref="ADQ2:ADR2"/>
    <mergeCell ref="ADS2:ADT2"/>
    <mergeCell ref="ADU2:ADV2"/>
    <mergeCell ref="ADW2:ADX2"/>
    <mergeCell ref="ADY2:ADZ2"/>
    <mergeCell ref="ADC2:ADD2"/>
    <mergeCell ref="ADE2:ADF2"/>
    <mergeCell ref="ADG2:ADH2"/>
    <mergeCell ref="ADI2:ADJ2"/>
    <mergeCell ref="ADK2:ADL2"/>
    <mergeCell ref="ADM2:ADN2"/>
    <mergeCell ref="ACQ2:ACR2"/>
    <mergeCell ref="ACS2:ACT2"/>
    <mergeCell ref="ACU2:ACV2"/>
    <mergeCell ref="ACW2:ACX2"/>
    <mergeCell ref="ACY2:ACZ2"/>
    <mergeCell ref="ADA2:ADB2"/>
    <mergeCell ref="ACE2:ACF2"/>
    <mergeCell ref="ACG2:ACH2"/>
    <mergeCell ref="ACI2:ACJ2"/>
    <mergeCell ref="ACK2:ACL2"/>
    <mergeCell ref="ACM2:ACN2"/>
    <mergeCell ref="ACO2:ACP2"/>
    <mergeCell ref="ABS2:ABT2"/>
    <mergeCell ref="ABU2:ABV2"/>
    <mergeCell ref="ABW2:ABX2"/>
    <mergeCell ref="ABY2:ABZ2"/>
    <mergeCell ref="ACA2:ACB2"/>
    <mergeCell ref="ACC2:ACD2"/>
    <mergeCell ref="ABG2:ABH2"/>
    <mergeCell ref="ABI2:ABJ2"/>
    <mergeCell ref="ABK2:ABL2"/>
    <mergeCell ref="ABM2:ABN2"/>
    <mergeCell ref="ABO2:ABP2"/>
    <mergeCell ref="ABQ2:ABR2"/>
    <mergeCell ref="AAU2:AAV2"/>
    <mergeCell ref="AAW2:AAX2"/>
    <mergeCell ref="AAY2:AAZ2"/>
    <mergeCell ref="ABA2:ABB2"/>
    <mergeCell ref="ABC2:ABD2"/>
    <mergeCell ref="ABE2:ABF2"/>
    <mergeCell ref="AAI2:AAJ2"/>
    <mergeCell ref="AAK2:AAL2"/>
    <mergeCell ref="AAM2:AAN2"/>
    <mergeCell ref="AAO2:AAP2"/>
    <mergeCell ref="AAQ2:AAR2"/>
    <mergeCell ref="AAS2:AAT2"/>
    <mergeCell ref="ZW2:ZX2"/>
    <mergeCell ref="ZY2:ZZ2"/>
    <mergeCell ref="AAA2:AAB2"/>
    <mergeCell ref="AAC2:AAD2"/>
    <mergeCell ref="AAE2:AAF2"/>
    <mergeCell ref="AAG2:AAH2"/>
    <mergeCell ref="ZK2:ZL2"/>
    <mergeCell ref="ZM2:ZN2"/>
    <mergeCell ref="ZO2:ZP2"/>
    <mergeCell ref="ZQ2:ZR2"/>
    <mergeCell ref="ZS2:ZT2"/>
    <mergeCell ref="ZU2:ZV2"/>
    <mergeCell ref="YY2:YZ2"/>
    <mergeCell ref="ZA2:ZB2"/>
    <mergeCell ref="ZC2:ZD2"/>
    <mergeCell ref="ZE2:ZF2"/>
    <mergeCell ref="ZG2:ZH2"/>
    <mergeCell ref="ZI2:ZJ2"/>
    <mergeCell ref="YM2:YN2"/>
    <mergeCell ref="YO2:YP2"/>
    <mergeCell ref="YQ2:YR2"/>
    <mergeCell ref="YS2:YT2"/>
    <mergeCell ref="YU2:YV2"/>
    <mergeCell ref="YW2:YX2"/>
    <mergeCell ref="YA2:YB2"/>
    <mergeCell ref="YC2:YD2"/>
    <mergeCell ref="YE2:YF2"/>
    <mergeCell ref="YG2:YH2"/>
    <mergeCell ref="YI2:YJ2"/>
    <mergeCell ref="YK2:YL2"/>
    <mergeCell ref="XO2:XP2"/>
    <mergeCell ref="XQ2:XR2"/>
    <mergeCell ref="XS2:XT2"/>
    <mergeCell ref="XU2:XV2"/>
    <mergeCell ref="XW2:XX2"/>
    <mergeCell ref="XY2:XZ2"/>
    <mergeCell ref="XC2:XD2"/>
    <mergeCell ref="XE2:XF2"/>
    <mergeCell ref="XG2:XH2"/>
    <mergeCell ref="XI2:XJ2"/>
    <mergeCell ref="XK2:XL2"/>
    <mergeCell ref="XM2:XN2"/>
    <mergeCell ref="WQ2:WR2"/>
    <mergeCell ref="WS2:WT2"/>
    <mergeCell ref="WU2:WV2"/>
    <mergeCell ref="WW2:WX2"/>
    <mergeCell ref="WY2:WZ2"/>
    <mergeCell ref="XA2:XB2"/>
    <mergeCell ref="WE2:WF2"/>
    <mergeCell ref="WG2:WH2"/>
    <mergeCell ref="WI2:WJ2"/>
    <mergeCell ref="WK2:WL2"/>
    <mergeCell ref="WM2:WN2"/>
    <mergeCell ref="WO2:WP2"/>
    <mergeCell ref="VS2:VT2"/>
    <mergeCell ref="VU2:VV2"/>
    <mergeCell ref="VW2:VX2"/>
    <mergeCell ref="VY2:VZ2"/>
    <mergeCell ref="WA2:WB2"/>
    <mergeCell ref="WC2:WD2"/>
    <mergeCell ref="VG2:VH2"/>
    <mergeCell ref="VI2:VJ2"/>
    <mergeCell ref="VK2:VL2"/>
    <mergeCell ref="VM2:VN2"/>
    <mergeCell ref="VO2:VP2"/>
    <mergeCell ref="VQ2:VR2"/>
    <mergeCell ref="UU2:UV2"/>
    <mergeCell ref="UW2:UX2"/>
    <mergeCell ref="UY2:UZ2"/>
    <mergeCell ref="VA2:VB2"/>
    <mergeCell ref="VC2:VD2"/>
    <mergeCell ref="VE2:VF2"/>
    <mergeCell ref="UI2:UJ2"/>
    <mergeCell ref="UK2:UL2"/>
    <mergeCell ref="UM2:UN2"/>
    <mergeCell ref="UO2:UP2"/>
    <mergeCell ref="UQ2:UR2"/>
    <mergeCell ref="US2:UT2"/>
    <mergeCell ref="TW2:TX2"/>
    <mergeCell ref="TY2:TZ2"/>
    <mergeCell ref="UA2:UB2"/>
    <mergeCell ref="UC2:UD2"/>
    <mergeCell ref="UE2:UF2"/>
    <mergeCell ref="UG2:UH2"/>
    <mergeCell ref="TK2:TL2"/>
    <mergeCell ref="TM2:TN2"/>
    <mergeCell ref="TO2:TP2"/>
    <mergeCell ref="TQ2:TR2"/>
    <mergeCell ref="TS2:TT2"/>
    <mergeCell ref="TU2:TV2"/>
    <mergeCell ref="SY2:SZ2"/>
    <mergeCell ref="TA2:TB2"/>
    <mergeCell ref="TC2:TD2"/>
    <mergeCell ref="TE2:TF2"/>
    <mergeCell ref="TG2:TH2"/>
    <mergeCell ref="TI2:TJ2"/>
    <mergeCell ref="SM2:SN2"/>
    <mergeCell ref="SO2:SP2"/>
    <mergeCell ref="SQ2:SR2"/>
    <mergeCell ref="SS2:ST2"/>
    <mergeCell ref="SU2:SV2"/>
    <mergeCell ref="SW2:SX2"/>
    <mergeCell ref="SA2:SB2"/>
    <mergeCell ref="SC2:SD2"/>
    <mergeCell ref="SE2:SF2"/>
    <mergeCell ref="SG2:SH2"/>
    <mergeCell ref="SI2:SJ2"/>
    <mergeCell ref="SK2:SL2"/>
    <mergeCell ref="RO2:RP2"/>
    <mergeCell ref="RQ2:RR2"/>
    <mergeCell ref="RS2:RT2"/>
    <mergeCell ref="RU2:RV2"/>
    <mergeCell ref="RW2:RX2"/>
    <mergeCell ref="RY2:RZ2"/>
    <mergeCell ref="RC2:RD2"/>
    <mergeCell ref="RE2:RF2"/>
    <mergeCell ref="RG2:RH2"/>
    <mergeCell ref="RI2:RJ2"/>
    <mergeCell ref="RK2:RL2"/>
    <mergeCell ref="RM2:RN2"/>
    <mergeCell ref="QQ2:QR2"/>
    <mergeCell ref="QS2:QT2"/>
    <mergeCell ref="QU2:QV2"/>
    <mergeCell ref="QW2:QX2"/>
    <mergeCell ref="QY2:QZ2"/>
    <mergeCell ref="RA2:RB2"/>
    <mergeCell ref="QE2:QF2"/>
    <mergeCell ref="QG2:QH2"/>
    <mergeCell ref="QI2:QJ2"/>
    <mergeCell ref="QK2:QL2"/>
    <mergeCell ref="QM2:QN2"/>
    <mergeCell ref="QO2:QP2"/>
    <mergeCell ref="PS2:PT2"/>
    <mergeCell ref="PU2:PV2"/>
    <mergeCell ref="PW2:PX2"/>
    <mergeCell ref="PY2:PZ2"/>
    <mergeCell ref="QA2:QB2"/>
    <mergeCell ref="QC2:QD2"/>
    <mergeCell ref="PG2:PH2"/>
    <mergeCell ref="PI2:PJ2"/>
    <mergeCell ref="PK2:PL2"/>
    <mergeCell ref="PM2:PN2"/>
    <mergeCell ref="PO2:PP2"/>
    <mergeCell ref="PQ2:PR2"/>
    <mergeCell ref="OU2:OV2"/>
    <mergeCell ref="OW2:OX2"/>
    <mergeCell ref="OY2:OZ2"/>
    <mergeCell ref="PA2:PB2"/>
    <mergeCell ref="PC2:PD2"/>
    <mergeCell ref="PE2:PF2"/>
    <mergeCell ref="OI2:OJ2"/>
    <mergeCell ref="OK2:OL2"/>
    <mergeCell ref="OM2:ON2"/>
    <mergeCell ref="OO2:OP2"/>
    <mergeCell ref="OQ2:OR2"/>
    <mergeCell ref="OS2:OT2"/>
    <mergeCell ref="NW2:NX2"/>
    <mergeCell ref="NY2:NZ2"/>
    <mergeCell ref="OA2:OB2"/>
    <mergeCell ref="OC2:OD2"/>
    <mergeCell ref="OE2:OF2"/>
    <mergeCell ref="OG2:OH2"/>
    <mergeCell ref="NK2:NL2"/>
    <mergeCell ref="NM2:NN2"/>
    <mergeCell ref="NO2:NP2"/>
    <mergeCell ref="NQ2:NR2"/>
    <mergeCell ref="NS2:NT2"/>
    <mergeCell ref="NU2:NV2"/>
    <mergeCell ref="MY2:MZ2"/>
    <mergeCell ref="NA2:NB2"/>
    <mergeCell ref="NC2:ND2"/>
    <mergeCell ref="NE2:NF2"/>
    <mergeCell ref="NG2:NH2"/>
    <mergeCell ref="NI2:NJ2"/>
    <mergeCell ref="MM2:MN2"/>
    <mergeCell ref="MO2:MP2"/>
    <mergeCell ref="MQ2:MR2"/>
    <mergeCell ref="MS2:MT2"/>
    <mergeCell ref="MU2:MV2"/>
    <mergeCell ref="MW2:MX2"/>
    <mergeCell ref="MA2:MB2"/>
    <mergeCell ref="MC2:MD2"/>
    <mergeCell ref="ME2:MF2"/>
    <mergeCell ref="MG2:MH2"/>
    <mergeCell ref="MI2:MJ2"/>
    <mergeCell ref="MK2:ML2"/>
    <mergeCell ref="LO2:LP2"/>
    <mergeCell ref="LQ2:LR2"/>
    <mergeCell ref="LS2:LT2"/>
    <mergeCell ref="LU2:LV2"/>
    <mergeCell ref="LW2:LX2"/>
    <mergeCell ref="LY2:LZ2"/>
    <mergeCell ref="LC2:LD2"/>
    <mergeCell ref="LE2:LF2"/>
    <mergeCell ref="LG2:LH2"/>
    <mergeCell ref="LI2:LJ2"/>
    <mergeCell ref="LK2:LL2"/>
    <mergeCell ref="LM2:LN2"/>
    <mergeCell ref="KQ2:KR2"/>
    <mergeCell ref="KS2:KT2"/>
    <mergeCell ref="KU2:KV2"/>
    <mergeCell ref="KW2:KX2"/>
    <mergeCell ref="KY2:KZ2"/>
    <mergeCell ref="LA2:LB2"/>
    <mergeCell ref="KE2:KF2"/>
    <mergeCell ref="KG2:KH2"/>
    <mergeCell ref="KI2:KJ2"/>
    <mergeCell ref="KK2:KL2"/>
    <mergeCell ref="KM2:KN2"/>
    <mergeCell ref="KO2:KP2"/>
    <mergeCell ref="JS2:JT2"/>
    <mergeCell ref="JU2:JV2"/>
    <mergeCell ref="JW2:JX2"/>
    <mergeCell ref="JY2:JZ2"/>
    <mergeCell ref="KA2:KB2"/>
    <mergeCell ref="KC2:KD2"/>
    <mergeCell ref="JG2:JH2"/>
    <mergeCell ref="JI2:JJ2"/>
    <mergeCell ref="JK2:JL2"/>
    <mergeCell ref="JM2:JN2"/>
    <mergeCell ref="JO2:JP2"/>
    <mergeCell ref="JQ2:JR2"/>
    <mergeCell ref="IU2:IV2"/>
    <mergeCell ref="IW2:IX2"/>
    <mergeCell ref="IY2:IZ2"/>
    <mergeCell ref="JA2:JB2"/>
    <mergeCell ref="JC2:JD2"/>
    <mergeCell ref="JE2:JF2"/>
    <mergeCell ref="II2:IJ2"/>
    <mergeCell ref="IK2:IL2"/>
    <mergeCell ref="IM2:IN2"/>
    <mergeCell ref="IO2:IP2"/>
    <mergeCell ref="IQ2:IR2"/>
    <mergeCell ref="IS2:IT2"/>
    <mergeCell ref="HW2:HX2"/>
    <mergeCell ref="HY2:HZ2"/>
    <mergeCell ref="IA2:IB2"/>
    <mergeCell ref="IC2:ID2"/>
    <mergeCell ref="IE2:IF2"/>
    <mergeCell ref="IG2:IH2"/>
    <mergeCell ref="HK2:HL2"/>
    <mergeCell ref="HM2:HN2"/>
    <mergeCell ref="HO2:HP2"/>
    <mergeCell ref="HQ2:HR2"/>
    <mergeCell ref="HS2:HT2"/>
    <mergeCell ref="HU2:HV2"/>
    <mergeCell ref="GY2:GZ2"/>
    <mergeCell ref="HA2:HB2"/>
    <mergeCell ref="HC2:HD2"/>
    <mergeCell ref="HE2:HF2"/>
    <mergeCell ref="HG2:HH2"/>
    <mergeCell ref="HI2:HJ2"/>
    <mergeCell ref="GM2:GN2"/>
    <mergeCell ref="GO2:GP2"/>
    <mergeCell ref="GQ2:GR2"/>
    <mergeCell ref="GS2:GT2"/>
    <mergeCell ref="GU2:GV2"/>
    <mergeCell ref="GW2:GX2"/>
    <mergeCell ref="GA2:GB2"/>
    <mergeCell ref="GC2:GD2"/>
    <mergeCell ref="GE2:GF2"/>
    <mergeCell ref="GG2:GH2"/>
    <mergeCell ref="GI2:GJ2"/>
    <mergeCell ref="GK2:GL2"/>
    <mergeCell ref="FO2:FP2"/>
    <mergeCell ref="FQ2:FR2"/>
    <mergeCell ref="FS2:FT2"/>
    <mergeCell ref="FU2:FV2"/>
    <mergeCell ref="FW2:FX2"/>
    <mergeCell ref="FY2:FZ2"/>
    <mergeCell ref="FC2:FD2"/>
    <mergeCell ref="FE2:FF2"/>
    <mergeCell ref="FG2:FH2"/>
    <mergeCell ref="FI2:FJ2"/>
    <mergeCell ref="FK2:FL2"/>
    <mergeCell ref="FM2:FN2"/>
    <mergeCell ref="EQ2:ER2"/>
    <mergeCell ref="ES2:ET2"/>
    <mergeCell ref="EU2:EV2"/>
    <mergeCell ref="EW2:EX2"/>
    <mergeCell ref="EY2:EZ2"/>
    <mergeCell ref="FA2:FB2"/>
    <mergeCell ref="EE2:EF2"/>
    <mergeCell ref="EG2:EH2"/>
    <mergeCell ref="EI2:EJ2"/>
    <mergeCell ref="EK2:EL2"/>
    <mergeCell ref="EM2:EN2"/>
    <mergeCell ref="EO2:EP2"/>
    <mergeCell ref="DS2:DT2"/>
    <mergeCell ref="DU2:DV2"/>
    <mergeCell ref="DW2:DX2"/>
    <mergeCell ref="DY2:DZ2"/>
    <mergeCell ref="EA2:EB2"/>
    <mergeCell ref="EC2:ED2"/>
    <mergeCell ref="DG2:DH2"/>
    <mergeCell ref="DI2:DJ2"/>
    <mergeCell ref="DK2:DL2"/>
    <mergeCell ref="DM2:DN2"/>
    <mergeCell ref="DO2:DP2"/>
    <mergeCell ref="DQ2:DR2"/>
    <mergeCell ref="CU2:CV2"/>
    <mergeCell ref="CW2:CX2"/>
    <mergeCell ref="CY2:CZ2"/>
    <mergeCell ref="DA2:DB2"/>
    <mergeCell ref="DC2:DD2"/>
    <mergeCell ref="DE2:DF2"/>
    <mergeCell ref="CI2:CJ2"/>
    <mergeCell ref="CK2:CL2"/>
    <mergeCell ref="CM2:CN2"/>
    <mergeCell ref="CO2:CP2"/>
    <mergeCell ref="CQ2:CR2"/>
    <mergeCell ref="CS2:CT2"/>
    <mergeCell ref="BW2:BX2"/>
    <mergeCell ref="BY2:BZ2"/>
    <mergeCell ref="CA2:CB2"/>
    <mergeCell ref="CC2:CD2"/>
    <mergeCell ref="CE2:CF2"/>
    <mergeCell ref="CG2:CH2"/>
    <mergeCell ref="BK2:BL2"/>
    <mergeCell ref="BM2:BN2"/>
    <mergeCell ref="BO2:BP2"/>
    <mergeCell ref="BQ2:BR2"/>
    <mergeCell ref="BS2:BT2"/>
    <mergeCell ref="BU2:BV2"/>
    <mergeCell ref="AY2:AZ2"/>
    <mergeCell ref="BA2:BB2"/>
    <mergeCell ref="BC2:BD2"/>
    <mergeCell ref="BE2:BF2"/>
    <mergeCell ref="BG2:BH2"/>
    <mergeCell ref="BI2:BJ2"/>
    <mergeCell ref="AM2:AN2"/>
    <mergeCell ref="AO2:AP2"/>
    <mergeCell ref="AQ2:AR2"/>
    <mergeCell ref="AS2:AT2"/>
    <mergeCell ref="AU2:AV2"/>
    <mergeCell ref="AW2:AX2"/>
    <mergeCell ref="AA2:AB2"/>
    <mergeCell ref="AC2:AD2"/>
    <mergeCell ref="AE2:AF2"/>
    <mergeCell ref="AG2:AH2"/>
    <mergeCell ref="AI2:AJ2"/>
    <mergeCell ref="AK2:AL2"/>
    <mergeCell ref="O2:P2"/>
    <mergeCell ref="Q2:R2"/>
    <mergeCell ref="S2:T2"/>
    <mergeCell ref="U2:V2"/>
    <mergeCell ref="W2:X2"/>
    <mergeCell ref="Y2:Z2"/>
    <mergeCell ref="C2:D2"/>
    <mergeCell ref="E2:F2"/>
    <mergeCell ref="G2:H2"/>
    <mergeCell ref="I2:J2"/>
    <mergeCell ref="K2:L2"/>
    <mergeCell ref="M2:N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BEEF4-A37D-4E74-B6CA-A40A1ABD7A84}">
  <dimension ref="A2:AD49"/>
  <sheetViews>
    <sheetView workbookViewId="0">
      <selection activeCell="D51" sqref="D51"/>
    </sheetView>
  </sheetViews>
  <sheetFormatPr defaultColWidth="9.1328125" defaultRowHeight="14.25" x14ac:dyDescent="0.45"/>
  <cols>
    <col min="1" max="1" width="9.1328125" style="759"/>
    <col min="2" max="2" width="37.53125" style="759" customWidth="1"/>
    <col min="3" max="3" width="43.46484375" style="759" customWidth="1"/>
    <col min="4" max="5" width="15.1328125" style="759" customWidth="1"/>
    <col min="6" max="6" width="13.6640625" style="759" customWidth="1"/>
    <col min="7" max="7" width="13.53125" style="759" customWidth="1"/>
    <col min="8" max="8" width="15.53125" style="759" customWidth="1"/>
    <col min="9" max="9" width="15" style="759" customWidth="1"/>
    <col min="10" max="10" width="17" style="759" customWidth="1"/>
    <col min="11" max="12" width="14.6640625" style="759" customWidth="1"/>
    <col min="13" max="15" width="9" style="759" customWidth="1"/>
    <col min="16" max="16" width="9.1328125" style="759"/>
    <col min="17" max="17" width="59.796875" style="759" bestFit="1" customWidth="1"/>
    <col min="18" max="16384" width="9.1328125" style="759"/>
  </cols>
  <sheetData>
    <row r="2" spans="2:8" ht="23.25" x14ac:dyDescent="0.7">
      <c r="B2" s="760"/>
    </row>
    <row r="4" spans="2:8" x14ac:dyDescent="0.45">
      <c r="C4" s="996" t="s">
        <v>938</v>
      </c>
      <c r="D4" s="997"/>
      <c r="E4" s="997"/>
      <c r="F4" s="997"/>
      <c r="G4" s="997"/>
      <c r="H4" s="997"/>
    </row>
    <row r="5" spans="2:8" x14ac:dyDescent="0.45">
      <c r="C5" s="761" t="s">
        <v>918</v>
      </c>
      <c r="E5" s="762"/>
    </row>
    <row r="6" spans="2:8" hidden="1" x14ac:dyDescent="0.45">
      <c r="C6" s="763" t="s">
        <v>980</v>
      </c>
      <c r="D6" s="998">
        <v>4</v>
      </c>
      <c r="E6" s="883" t="s">
        <v>982</v>
      </c>
    </row>
    <row r="7" spans="2:8" hidden="1" x14ac:dyDescent="0.45">
      <c r="C7" s="763"/>
      <c r="D7" s="999"/>
    </row>
    <row r="8" spans="2:8" hidden="1" x14ac:dyDescent="0.45">
      <c r="C8" s="763"/>
    </row>
    <row r="9" spans="2:8" hidden="1" x14ac:dyDescent="0.45">
      <c r="C9" s="763" t="s">
        <v>919</v>
      </c>
      <c r="D9" s="998">
        <f>D6</f>
        <v>4</v>
      </c>
    </row>
    <row r="10" spans="2:8" hidden="1" x14ac:dyDescent="0.45">
      <c r="C10" s="763"/>
      <c r="D10" s="999"/>
    </row>
    <row r="11" spans="2:8" hidden="1" x14ac:dyDescent="0.45">
      <c r="C11" s="763"/>
    </row>
    <row r="12" spans="2:8" x14ac:dyDescent="0.45">
      <c r="C12" s="764" t="s">
        <v>920</v>
      </c>
      <c r="D12" s="998">
        <v>6</v>
      </c>
      <c r="E12" s="883" t="s">
        <v>983</v>
      </c>
    </row>
    <row r="13" spans="2:8" x14ac:dyDescent="0.45">
      <c r="C13" s="765"/>
      <c r="D13" s="999"/>
    </row>
    <row r="14" spans="2:8" x14ac:dyDescent="0.45">
      <c r="C14" s="765"/>
      <c r="D14" s="765"/>
      <c r="E14" s="765"/>
      <c r="F14" s="765"/>
    </row>
    <row r="16" spans="2:8" ht="14.65" thickBot="1" x14ac:dyDescent="0.5"/>
    <row r="17" spans="1:30" ht="28.9" thickBot="1" x14ac:dyDescent="0.5">
      <c r="C17" s="889" t="s">
        <v>921</v>
      </c>
      <c r="D17" s="766"/>
      <c r="E17" s="766"/>
      <c r="F17" s="766"/>
    </row>
    <row r="18" spans="1:30" hidden="1" x14ac:dyDescent="0.45">
      <c r="C18" s="887" t="s">
        <v>984</v>
      </c>
      <c r="D18" s="888">
        <v>56</v>
      </c>
      <c r="F18" s="766"/>
    </row>
    <row r="19" spans="1:30" hidden="1" x14ac:dyDescent="0.45">
      <c r="C19" s="884" t="s">
        <v>985</v>
      </c>
      <c r="D19" s="920">
        <v>46</v>
      </c>
      <c r="F19" s="766"/>
    </row>
    <row r="20" spans="1:30" ht="14.65" thickBot="1" x14ac:dyDescent="0.5">
      <c r="C20" s="885" t="s">
        <v>986</v>
      </c>
      <c r="D20" s="921">
        <v>64</v>
      </c>
      <c r="F20" s="766"/>
    </row>
    <row r="21" spans="1:30" x14ac:dyDescent="0.45">
      <c r="C21" s="767"/>
    </row>
    <row r="22" spans="1:30" ht="14.65" thickBot="1" x14ac:dyDescent="0.5">
      <c r="C22" s="767"/>
    </row>
    <row r="23" spans="1:30" s="768" customFormat="1" ht="29.25" thickBot="1" x14ac:dyDescent="0.55000000000000004">
      <c r="B23" s="770" t="s">
        <v>922</v>
      </c>
      <c r="C23" s="771" t="s">
        <v>717</v>
      </c>
      <c r="D23" s="881" t="s">
        <v>923</v>
      </c>
      <c r="E23" s="882" t="s">
        <v>924</v>
      </c>
      <c r="F23" s="882" t="s">
        <v>925</v>
      </c>
      <c r="G23" s="882" t="s">
        <v>926</v>
      </c>
      <c r="H23" s="882" t="s">
        <v>927</v>
      </c>
      <c r="I23" s="882" t="s">
        <v>928</v>
      </c>
      <c r="J23" s="882" t="s">
        <v>929</v>
      </c>
      <c r="K23" s="772" t="s">
        <v>930</v>
      </c>
      <c r="L23" s="882" t="s">
        <v>981</v>
      </c>
      <c r="M23" s="1000" t="s">
        <v>931</v>
      </c>
      <c r="N23" s="1000"/>
      <c r="O23" s="1001"/>
    </row>
    <row r="24" spans="1:30" s="768" customFormat="1" ht="14.25" hidden="1" customHeight="1" x14ac:dyDescent="0.45">
      <c r="A24" s="759"/>
      <c r="B24" s="1002" t="s">
        <v>935</v>
      </c>
      <c r="C24" s="865" t="s">
        <v>932</v>
      </c>
      <c r="D24" s="866">
        <f>Variabelen!$F$61</f>
        <v>22.98</v>
      </c>
      <c r="E24" s="867">
        <f>'Alle factoren'!C8</f>
        <v>1.8107007157690203</v>
      </c>
      <c r="F24" s="866">
        <f t="shared" ref="F24:F32" si="0">E24*D24</f>
        <v>41.60990244837209</v>
      </c>
      <c r="G24" s="868">
        <f>$D$6</f>
        <v>4</v>
      </c>
      <c r="H24" s="869">
        <f t="shared" ref="H24:H32" si="1">G24+F24</f>
        <v>45.60990244837209</v>
      </c>
      <c r="I24" s="873">
        <v>0.25</v>
      </c>
      <c r="J24" s="877">
        <f t="shared" ref="J24:J32" si="2">I24*H24</f>
        <v>11.402475612093022</v>
      </c>
      <c r="K24" s="1016">
        <f>SUM(J24:J26)</f>
        <v>45.186379792634376</v>
      </c>
      <c r="L24" s="1019">
        <v>80</v>
      </c>
      <c r="M24" s="870"/>
      <c r="N24" s="871"/>
      <c r="O24" s="872"/>
      <c r="P24" s="759"/>
      <c r="Q24" s="759"/>
    </row>
    <row r="25" spans="1:30" s="768" customFormat="1" ht="14.25" hidden="1" customHeight="1" x14ac:dyDescent="0.45">
      <c r="A25" s="759"/>
      <c r="B25" s="1003"/>
      <c r="C25" s="773" t="s">
        <v>933</v>
      </c>
      <c r="D25" s="774">
        <f>Variabelen!$F$62</f>
        <v>22.98</v>
      </c>
      <c r="E25" s="776">
        <f>'Alle factoren'!C22</f>
        <v>1.8080678508197616</v>
      </c>
      <c r="F25" s="774">
        <f t="shared" si="0"/>
        <v>41.549399211838121</v>
      </c>
      <c r="G25" s="777">
        <f>$D$6</f>
        <v>4</v>
      </c>
      <c r="H25" s="778">
        <f t="shared" si="1"/>
        <v>45.549399211838121</v>
      </c>
      <c r="I25" s="874">
        <v>0.5</v>
      </c>
      <c r="J25" s="878">
        <f t="shared" si="2"/>
        <v>22.774699605919061</v>
      </c>
      <c r="K25" s="1017"/>
      <c r="L25" s="1020"/>
      <c r="M25" s="854">
        <f>MIN(L24, L24/-10*(K24-D18))</f>
        <v>80</v>
      </c>
      <c r="N25" s="855"/>
      <c r="O25" s="856"/>
      <c r="P25" s="759"/>
      <c r="Q25" s="759"/>
    </row>
    <row r="26" spans="1:30" s="768" customFormat="1" ht="14.25" hidden="1" customHeight="1" thickBot="1" x14ac:dyDescent="0.5">
      <c r="A26" s="759"/>
      <c r="B26" s="1004"/>
      <c r="C26" s="780" t="s">
        <v>934</v>
      </c>
      <c r="D26" s="775">
        <f>Variabelen!$F$62</f>
        <v>22.98</v>
      </c>
      <c r="E26" s="781">
        <f>'Alle factoren'!C28</f>
        <v>1.7422462270883019</v>
      </c>
      <c r="F26" s="775">
        <f t="shared" si="0"/>
        <v>40.03681829848918</v>
      </c>
      <c r="G26" s="782">
        <f>$D$6</f>
        <v>4</v>
      </c>
      <c r="H26" s="779">
        <f t="shared" si="1"/>
        <v>44.03681829848918</v>
      </c>
      <c r="I26" s="875">
        <v>0.25</v>
      </c>
      <c r="J26" s="879">
        <f t="shared" si="2"/>
        <v>11.009204574622295</v>
      </c>
      <c r="K26" s="1018"/>
      <c r="L26" s="1021"/>
      <c r="M26" s="857"/>
      <c r="N26" s="858"/>
      <c r="O26" s="859"/>
      <c r="P26" s="759"/>
      <c r="Q26" s="759"/>
    </row>
    <row r="27" spans="1:30" ht="14.25" hidden="1" customHeight="1" x14ac:dyDescent="0.45">
      <c r="B27" s="1002" t="s">
        <v>936</v>
      </c>
      <c r="C27" s="865" t="s">
        <v>932</v>
      </c>
      <c r="D27" s="866">
        <f>Variabelen!$F$61</f>
        <v>22.98</v>
      </c>
      <c r="E27" s="867">
        <f>'Alle factoren'!C10</f>
        <v>1.4154281967213114</v>
      </c>
      <c r="F27" s="866">
        <f t="shared" si="0"/>
        <v>32.526539960655732</v>
      </c>
      <c r="G27" s="868">
        <f>$D$9</f>
        <v>4</v>
      </c>
      <c r="H27" s="869">
        <f t="shared" si="1"/>
        <v>36.526539960655732</v>
      </c>
      <c r="I27" s="873">
        <v>0.15</v>
      </c>
      <c r="J27" s="877">
        <f t="shared" si="2"/>
        <v>5.47898099409836</v>
      </c>
      <c r="K27" s="1016">
        <f>SUM(J27:J29)</f>
        <v>36.475112209601882</v>
      </c>
      <c r="L27" s="1019">
        <v>140</v>
      </c>
      <c r="M27" s="870"/>
      <c r="N27" s="871"/>
      <c r="O27" s="872"/>
    </row>
    <row r="28" spans="1:30" ht="14.25" hidden="1" customHeight="1" x14ac:dyDescent="0.45">
      <c r="B28" s="1003"/>
      <c r="C28" s="773" t="s">
        <v>933</v>
      </c>
      <c r="D28" s="774">
        <f>Variabelen!$F$62</f>
        <v>22.98</v>
      </c>
      <c r="E28" s="776">
        <f>'Alle factoren'!C23</f>
        <v>1.4127953317720532</v>
      </c>
      <c r="F28" s="774">
        <f t="shared" si="0"/>
        <v>32.466036724121786</v>
      </c>
      <c r="G28" s="777">
        <f>$D$9</f>
        <v>4</v>
      </c>
      <c r="H28" s="778">
        <f t="shared" si="1"/>
        <v>36.466036724121786</v>
      </c>
      <c r="I28" s="874">
        <v>0.55000000000000004</v>
      </c>
      <c r="J28" s="878">
        <f t="shared" si="2"/>
        <v>20.056320198266985</v>
      </c>
      <c r="K28" s="1017"/>
      <c r="L28" s="1020"/>
      <c r="M28" s="854">
        <f>MIN(L427, L27/-10*(K27-D19))</f>
        <v>133.34842906557367</v>
      </c>
      <c r="N28" s="855"/>
      <c r="O28" s="856"/>
      <c r="Q28" s="886" t="s">
        <v>987</v>
      </c>
    </row>
    <row r="29" spans="1:30" ht="14.25" hidden="1" customHeight="1" thickBot="1" x14ac:dyDescent="0.5">
      <c r="B29" s="1004"/>
      <c r="C29" s="780" t="s">
        <v>934</v>
      </c>
      <c r="D29" s="775">
        <f>Variabelen!$F$62</f>
        <v>22.98</v>
      </c>
      <c r="E29" s="781">
        <f>'Alle factoren'!C29</f>
        <v>1.4127953317720532</v>
      </c>
      <c r="F29" s="775">
        <f t="shared" si="0"/>
        <v>32.466036724121786</v>
      </c>
      <c r="G29" s="782">
        <f>$D$9</f>
        <v>4</v>
      </c>
      <c r="H29" s="779">
        <f t="shared" si="1"/>
        <v>36.466036724121786</v>
      </c>
      <c r="I29" s="875">
        <v>0.3</v>
      </c>
      <c r="J29" s="879">
        <f t="shared" si="2"/>
        <v>10.939811017236535</v>
      </c>
      <c r="K29" s="1018"/>
      <c r="L29" s="1021"/>
      <c r="M29" s="857"/>
      <c r="N29" s="858"/>
      <c r="O29" s="859"/>
      <c r="R29" s="768"/>
      <c r="S29" s="768"/>
      <c r="T29" s="768"/>
      <c r="U29" s="768"/>
      <c r="V29" s="768"/>
      <c r="W29" s="768"/>
      <c r="X29" s="768"/>
      <c r="Y29" s="768"/>
      <c r="Z29" s="768"/>
      <c r="AA29" s="768"/>
      <c r="AB29" s="768"/>
      <c r="AC29" s="768"/>
      <c r="AD29" s="768"/>
    </row>
    <row r="30" spans="1:30" ht="14.25" customHeight="1" x14ac:dyDescent="0.45">
      <c r="B30" s="1005" t="s">
        <v>920</v>
      </c>
      <c r="C30" s="860" t="s">
        <v>932</v>
      </c>
      <c r="D30" s="861">
        <f>Variabelen!$F$61</f>
        <v>22.98</v>
      </c>
      <c r="E30" s="862">
        <f>'Alle factoren'!C8</f>
        <v>1.8107007157690203</v>
      </c>
      <c r="F30" s="861">
        <f t="shared" si="0"/>
        <v>41.60990244837209</v>
      </c>
      <c r="G30" s="863">
        <f>$D$12</f>
        <v>6</v>
      </c>
      <c r="H30" s="864">
        <f t="shared" si="1"/>
        <v>47.60990244837209</v>
      </c>
      <c r="I30" s="876">
        <v>0.8</v>
      </c>
      <c r="J30" s="880">
        <f t="shared" si="2"/>
        <v>38.08792195869767</v>
      </c>
      <c r="K30" s="1016">
        <f>SUM(J30:J32)</f>
        <v>47.446543709730399</v>
      </c>
      <c r="L30" s="1019">
        <v>180</v>
      </c>
      <c r="M30" s="854"/>
      <c r="N30" s="855"/>
      <c r="O30" s="856"/>
      <c r="Q30" s="1022" t="str">
        <f>IF(K30&gt;D20, "LET OP: uw inschrijfprijs is hoger dan wat maximaal is toegestaan bij deze aanbesteding. Pas uw inschrijving aan, anders leidt deze in de regel tot uitsluiting.", "")</f>
        <v/>
      </c>
      <c r="R30" s="922"/>
      <c r="S30" s="922"/>
      <c r="T30" s="922"/>
      <c r="U30" s="922"/>
    </row>
    <row r="31" spans="1:30" ht="14.25" customHeight="1" x14ac:dyDescent="0.45">
      <c r="B31" s="1003"/>
      <c r="C31" s="773" t="s">
        <v>933</v>
      </c>
      <c r="D31" s="774">
        <f>Variabelen!$F$62</f>
        <v>22.98</v>
      </c>
      <c r="E31" s="776">
        <f>'Alle factoren'!C22</f>
        <v>1.8080678508197616</v>
      </c>
      <c r="F31" s="774">
        <f t="shared" si="0"/>
        <v>41.549399211838121</v>
      </c>
      <c r="G31" s="777">
        <f>$D$12</f>
        <v>6</v>
      </c>
      <c r="H31" s="778">
        <f t="shared" si="1"/>
        <v>47.549399211838121</v>
      </c>
      <c r="I31" s="874">
        <v>0.1</v>
      </c>
      <c r="J31" s="878">
        <f t="shared" si="2"/>
        <v>4.7549399211838121</v>
      </c>
      <c r="K31" s="1017"/>
      <c r="L31" s="1020"/>
      <c r="M31" s="854">
        <f>MIN(L30, L30/-12*(K30-D20))</f>
        <v>180</v>
      </c>
      <c r="N31" s="855"/>
      <c r="O31" s="856"/>
      <c r="Q31" s="1022"/>
      <c r="R31" s="922"/>
      <c r="S31" s="922"/>
      <c r="T31" s="922"/>
      <c r="U31" s="922"/>
    </row>
    <row r="32" spans="1:30" ht="14.65" customHeight="1" thickBot="1" x14ac:dyDescent="0.5">
      <c r="B32" s="1004"/>
      <c r="C32" s="780" t="s">
        <v>934</v>
      </c>
      <c r="D32" s="775">
        <f>Variabelen!$F$62</f>
        <v>22.98</v>
      </c>
      <c r="E32" s="781">
        <f>'Alle factoren'!C28</f>
        <v>1.7422462270883019</v>
      </c>
      <c r="F32" s="775">
        <f t="shared" si="0"/>
        <v>40.03681829848918</v>
      </c>
      <c r="G32" s="782">
        <f>$D$12</f>
        <v>6</v>
      </c>
      <c r="H32" s="779">
        <f t="shared" si="1"/>
        <v>46.03681829848918</v>
      </c>
      <c r="I32" s="875">
        <v>0.1</v>
      </c>
      <c r="J32" s="879">
        <f t="shared" si="2"/>
        <v>4.6036818298489184</v>
      </c>
      <c r="K32" s="1018"/>
      <c r="L32" s="1021"/>
      <c r="M32" s="857"/>
      <c r="N32" s="858"/>
      <c r="O32" s="859"/>
      <c r="Q32" s="1022"/>
      <c r="R32" s="922"/>
      <c r="S32" s="922"/>
      <c r="T32" s="922"/>
      <c r="U32" s="922"/>
      <c r="V32" s="768"/>
      <c r="W32" s="768"/>
      <c r="X32" s="768"/>
      <c r="Y32" s="768"/>
      <c r="Z32" s="768"/>
      <c r="AA32" s="768"/>
      <c r="AB32" s="768"/>
      <c r="AC32" s="768"/>
      <c r="AD32" s="768"/>
    </row>
    <row r="33" spans="3:17" x14ac:dyDescent="0.45">
      <c r="Q33" s="923"/>
    </row>
    <row r="36" spans="3:17" x14ac:dyDescent="0.45">
      <c r="C36" s="1006" t="s">
        <v>937</v>
      </c>
      <c r="D36" s="1007"/>
      <c r="E36" s="1007"/>
      <c r="F36" s="1007"/>
      <c r="G36" s="1008"/>
    </row>
    <row r="37" spans="3:17" x14ac:dyDescent="0.45">
      <c r="C37" s="1009"/>
      <c r="D37" s="1010"/>
      <c r="E37" s="1010"/>
      <c r="F37" s="1010"/>
      <c r="G37" s="1011"/>
    </row>
    <row r="38" spans="3:17" x14ac:dyDescent="0.45">
      <c r="C38" s="1009"/>
      <c r="D38" s="1010"/>
      <c r="E38" s="1010"/>
      <c r="F38" s="1010"/>
      <c r="G38" s="1011"/>
    </row>
    <row r="39" spans="3:17" x14ac:dyDescent="0.45">
      <c r="C39" s="1012"/>
      <c r="D39" s="1013"/>
      <c r="E39" s="1013"/>
      <c r="F39" s="1013"/>
      <c r="G39" s="1014"/>
    </row>
    <row r="43" spans="3:17" x14ac:dyDescent="0.45">
      <c r="G43" s="1015"/>
      <c r="H43" s="1015"/>
      <c r="I43" s="1015"/>
      <c r="J43" s="1015"/>
      <c r="K43" s="1015"/>
      <c r="L43" s="1015"/>
      <c r="M43" s="1015"/>
      <c r="N43" s="1015"/>
      <c r="O43" s="1015"/>
      <c r="P43" s="1015"/>
      <c r="Q43" s="1015"/>
    </row>
    <row r="44" spans="3:17" x14ac:dyDescent="0.45">
      <c r="G44" s="1015"/>
      <c r="H44" s="1015"/>
      <c r="I44" s="1015"/>
      <c r="J44" s="1015"/>
      <c r="K44" s="1015"/>
      <c r="L44" s="1015"/>
      <c r="M44" s="1015"/>
      <c r="N44" s="1015"/>
      <c r="O44" s="1015"/>
      <c r="P44" s="1015"/>
      <c r="Q44" s="1015"/>
    </row>
    <row r="45" spans="3:17" x14ac:dyDescent="0.45">
      <c r="G45" s="1015"/>
      <c r="H45" s="1015"/>
      <c r="I45" s="1015"/>
      <c r="J45" s="1015"/>
      <c r="K45" s="1015"/>
      <c r="L45" s="1015"/>
      <c r="M45" s="1015"/>
      <c r="N45" s="1015"/>
      <c r="O45" s="1015"/>
      <c r="P45" s="1015"/>
      <c r="Q45" s="1015"/>
    </row>
    <row r="46" spans="3:17" x14ac:dyDescent="0.45">
      <c r="G46" s="1015"/>
      <c r="H46" s="1015"/>
      <c r="I46" s="1015"/>
      <c r="J46" s="1015"/>
      <c r="K46" s="1015"/>
      <c r="L46" s="1015"/>
      <c r="M46" s="1015"/>
      <c r="N46" s="1015"/>
      <c r="O46" s="1015"/>
      <c r="P46" s="1015"/>
      <c r="Q46" s="1015"/>
    </row>
    <row r="47" spans="3:17" x14ac:dyDescent="0.45">
      <c r="G47" s="1015"/>
      <c r="H47" s="1015"/>
      <c r="I47" s="1015"/>
      <c r="J47" s="1015"/>
      <c r="K47" s="1015"/>
      <c r="L47" s="1015"/>
      <c r="M47" s="1015"/>
      <c r="N47" s="1015"/>
      <c r="O47" s="1015"/>
      <c r="P47" s="1015"/>
      <c r="Q47" s="1015"/>
    </row>
    <row r="48" spans="3:17" x14ac:dyDescent="0.45">
      <c r="G48" s="1015"/>
      <c r="H48" s="1015"/>
      <c r="I48" s="1015"/>
      <c r="J48" s="1015"/>
      <c r="K48" s="1015"/>
      <c r="L48" s="1015"/>
      <c r="M48" s="1015"/>
      <c r="N48" s="1015"/>
      <c r="O48" s="1015"/>
      <c r="P48" s="1015"/>
      <c r="Q48" s="1015"/>
    </row>
    <row r="49" spans="7:17" x14ac:dyDescent="0.45">
      <c r="G49" s="1015"/>
      <c r="H49" s="1015"/>
      <c r="I49" s="1015"/>
      <c r="J49" s="1015"/>
      <c r="K49" s="1015"/>
      <c r="L49" s="1015"/>
      <c r="M49" s="1015"/>
      <c r="N49" s="1015"/>
      <c r="O49" s="1015"/>
      <c r="P49" s="1015"/>
      <c r="Q49" s="1015"/>
    </row>
  </sheetData>
  <sheetProtection algorithmName="SHA-512" hashValue="CN9e51S2/n0q6in50RakU5iu1wVx1x4Pt6hF5P/MClPI47I22zJcZlf0AmrO6ZbqSxGsPC9k2XaVCWu/p/bFxA==" saltValue="MjXhLpX+9W7ruZdZ8vly+Q==" spinCount="100000" sheet="1" objects="1" scenarios="1"/>
  <mergeCells count="17">
    <mergeCell ref="B24:B26"/>
    <mergeCell ref="B27:B29"/>
    <mergeCell ref="B30:B32"/>
    <mergeCell ref="C36:G39"/>
    <mergeCell ref="G43:Q49"/>
    <mergeCell ref="K24:K26"/>
    <mergeCell ref="K27:K29"/>
    <mergeCell ref="K30:K32"/>
    <mergeCell ref="L24:L26"/>
    <mergeCell ref="L27:L29"/>
    <mergeCell ref="L30:L32"/>
    <mergeCell ref="Q30:Q32"/>
    <mergeCell ref="C4:H4"/>
    <mergeCell ref="D6:D7"/>
    <mergeCell ref="D9:D10"/>
    <mergeCell ref="D12:D13"/>
    <mergeCell ref="M23:O23"/>
  </mergeCells>
  <dataValidations count="3">
    <dataValidation type="decimal" operator="lessThanOrEqual" allowBlank="1" showInputMessage="1" showErrorMessage="1" sqref="D9:D10" xr:uid="{844DB3EE-78A7-4996-A988-16E774945053}">
      <formula1>8</formula1>
    </dataValidation>
    <dataValidation type="decimal" allowBlank="1" showInputMessage="1" showErrorMessage="1" sqref="D6:D7" xr:uid="{59D3E006-CC3D-41CE-A83F-B08A40D1035A}">
      <formula1>4</formula1>
      <formula2>12</formula2>
    </dataValidation>
    <dataValidation type="decimal" allowBlank="1" showInputMessage="1" showErrorMessage="1" sqref="D12:D13" xr:uid="{B093D082-C346-499A-833F-460E45FCFF96}">
      <formula1>6</formula1>
      <formula2>16</formula2>
    </dataValidation>
  </dataValidation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D9DF7-402F-4A8B-8C40-992414282369}">
  <sheetPr codeName="Blad16">
    <tabColor theme="9"/>
  </sheetPr>
  <dimension ref="B1:Y24"/>
  <sheetViews>
    <sheetView workbookViewId="0">
      <selection activeCell="C13" sqref="C13"/>
    </sheetView>
  </sheetViews>
  <sheetFormatPr defaultRowHeight="13.15" x14ac:dyDescent="0.4"/>
  <cols>
    <col min="1" max="1" width="9.06640625" style="100"/>
    <col min="2" max="2" width="24.1328125" style="100" bestFit="1" customWidth="1"/>
    <col min="3" max="3" width="21.59765625" style="100" bestFit="1" customWidth="1"/>
    <col min="4" max="4" width="11.6640625" style="100" customWidth="1"/>
    <col min="5" max="5" width="12.59765625" style="100" bestFit="1" customWidth="1"/>
    <col min="6" max="6" width="17.3984375" style="100" bestFit="1" customWidth="1"/>
    <col min="7" max="7" width="25" style="100" bestFit="1" customWidth="1"/>
    <col min="8" max="8" width="27.53125" style="100" bestFit="1" customWidth="1"/>
    <col min="9" max="9" width="13.46484375" style="100" bestFit="1" customWidth="1"/>
    <col min="10" max="10" width="14.1328125" style="100" bestFit="1" customWidth="1"/>
    <col min="11" max="20" width="9.06640625" style="100"/>
    <col min="21" max="21" width="21.59765625" style="100" bestFit="1" customWidth="1"/>
    <col min="22" max="22" width="9.59765625" style="100" bestFit="1" customWidth="1"/>
    <col min="23" max="23" width="15.9296875" style="100" customWidth="1"/>
    <col min="24" max="24" width="12.86328125" style="100" bestFit="1" customWidth="1"/>
    <col min="25" max="25" width="21.19921875" style="100" bestFit="1" customWidth="1"/>
    <col min="26" max="16384" width="9.06640625" style="100"/>
  </cols>
  <sheetData>
    <row r="1" spans="2:25" ht="15.75" x14ac:dyDescent="0.5">
      <c r="B1" s="558" t="s">
        <v>706</v>
      </c>
      <c r="C1" s="558" t="str">
        <f>Bedrijfswaardes!C9</f>
        <v xml:space="preserve">Stichting Hanzehogeschool Groningen </v>
      </c>
      <c r="D1" s="558"/>
      <c r="E1" s="558"/>
    </row>
    <row r="2" spans="2:25" ht="15.75" x14ac:dyDescent="0.5">
      <c r="B2" s="558" t="s">
        <v>20</v>
      </c>
      <c r="C2" s="1023" t="str">
        <f>Variabelen!B54</f>
        <v>CAO Hoger Onderwijs/ De Hanze</v>
      </c>
      <c r="D2" s="1023"/>
      <c r="E2" s="1023"/>
    </row>
    <row r="4" spans="2:25" x14ac:dyDescent="0.4">
      <c r="B4" s="559"/>
      <c r="C4" s="559" t="s">
        <v>717</v>
      </c>
      <c r="D4" s="559"/>
      <c r="E4" s="560" t="s">
        <v>727</v>
      </c>
      <c r="F4" s="560" t="s">
        <v>728</v>
      </c>
      <c r="G4" s="561" t="s">
        <v>593</v>
      </c>
      <c r="H4" s="560" t="s">
        <v>729</v>
      </c>
    </row>
    <row r="5" spans="2:25" x14ac:dyDescent="0.4">
      <c r="B5" s="100" t="s">
        <v>734</v>
      </c>
      <c r="C5" s="575" t="s">
        <v>708</v>
      </c>
      <c r="D5" s="562"/>
      <c r="E5" s="563">
        <f>IFERROR(VLOOKUP($C$5,'Alle factoren'!$B$35:$F$44,2,FALSE),0)</f>
        <v>1.8107007157690203</v>
      </c>
      <c r="F5" s="564">
        <f>IFERROR(VLOOKUP($C$5,'Alle factoren'!$B$35:$F$44,3,FALSE),0)</f>
        <v>1.6202362841256828</v>
      </c>
      <c r="G5" s="563">
        <f>IFERROR(VLOOKUP($C$5,'Alle factoren'!$B$35:$F$44,4,FALSE),0)</f>
        <v>1.4313949517</v>
      </c>
      <c r="H5" s="564">
        <f>IFERROR(VLOOKUP($C$5,'Alle factoren'!$B$35:$F$44,5,FALSE),0)</f>
        <v>1.4313949517</v>
      </c>
    </row>
    <row r="6" spans="2:25" x14ac:dyDescent="0.4">
      <c r="B6" s="100" t="s">
        <v>735</v>
      </c>
      <c r="C6" s="562"/>
      <c r="D6" s="577">
        <v>14.71</v>
      </c>
      <c r="V6" s="565"/>
      <c r="W6" s="565"/>
      <c r="X6" s="565"/>
      <c r="Y6" s="565"/>
    </row>
    <row r="7" spans="2:25" x14ac:dyDescent="0.4">
      <c r="B7" s="100" t="s">
        <v>736</v>
      </c>
      <c r="C7" s="576" t="s">
        <v>724</v>
      </c>
      <c r="D7" s="578">
        <v>10</v>
      </c>
      <c r="V7" s="565"/>
      <c r="W7" s="565"/>
      <c r="X7" s="565"/>
      <c r="Y7" s="565"/>
    </row>
    <row r="8" spans="2:25" x14ac:dyDescent="0.4">
      <c r="C8" s="566"/>
      <c r="V8" s="565"/>
      <c r="W8" s="565"/>
      <c r="X8" s="565"/>
      <c r="Y8" s="565"/>
    </row>
    <row r="9" spans="2:25" x14ac:dyDescent="0.4">
      <c r="C9" s="566"/>
      <c r="V9" s="565"/>
      <c r="W9" s="565"/>
      <c r="X9" s="565"/>
      <c r="Y9" s="565"/>
    </row>
    <row r="10" spans="2:25" x14ac:dyDescent="0.4">
      <c r="C10" s="566"/>
      <c r="V10" s="565"/>
      <c r="W10" s="565"/>
      <c r="X10" s="565"/>
      <c r="Y10" s="565"/>
    </row>
    <row r="11" spans="2:25" x14ac:dyDescent="0.4">
      <c r="B11" s="567"/>
      <c r="C11" s="567" t="s">
        <v>54</v>
      </c>
      <c r="D11" s="567" t="s">
        <v>730</v>
      </c>
      <c r="E11" s="567" t="s">
        <v>273</v>
      </c>
      <c r="F11" s="567" t="s">
        <v>274</v>
      </c>
      <c r="G11" s="567" t="s">
        <v>732</v>
      </c>
      <c r="H11" s="567" t="s">
        <v>733</v>
      </c>
      <c r="I11" s="567" t="s">
        <v>725</v>
      </c>
      <c r="J11" s="567" t="s">
        <v>731</v>
      </c>
      <c r="V11" s="565"/>
      <c r="W11" s="565"/>
      <c r="X11" s="565"/>
      <c r="Y11" s="565"/>
    </row>
    <row r="12" spans="2:25" x14ac:dyDescent="0.4">
      <c r="B12" s="100" t="s">
        <v>726</v>
      </c>
      <c r="C12" s="568">
        <v>1</v>
      </c>
      <c r="D12" s="569">
        <f>$E$5</f>
        <v>1.8107007157690203</v>
      </c>
      <c r="E12" s="570">
        <f>D12*$D$6</f>
        <v>26.63540752896229</v>
      </c>
      <c r="F12" s="570">
        <f>IF(E12&lt;&gt;"",IF(C7="Tarieffactor",D6*$D$7,IF(C7="Vast Tarief",D7,IF(C7="Marge Percentage",(D6*D12)/((100-D7)/100),IF(C7="Marge per Uur",E12+D7)))))</f>
        <v>29.594897254402543</v>
      </c>
      <c r="G12" s="571">
        <f t="shared" ref="G12:G22" si="0">IF(F12&lt;&gt;"",F12/$D$6,"")</f>
        <v>2.0118896841878002</v>
      </c>
      <c r="H12" s="571">
        <f>IF(F12&lt;&gt;"",F12/$D$6,"")</f>
        <v>2.0118896841878002</v>
      </c>
      <c r="I12" s="570">
        <f>IF(H12&lt;&gt;"",IF(C7="Marge per uur",D7,F12-E12),FALSE)</f>
        <v>2.9594897254402532</v>
      </c>
      <c r="J12" s="572">
        <f>IF(C7="Marge Percentage",D7/100,IF(C7="Marge per uur",D7/F12,(I12/F12)))</f>
        <v>0.1</v>
      </c>
      <c r="V12" s="565"/>
      <c r="W12" s="565"/>
      <c r="X12" s="565"/>
      <c r="Y12" s="565"/>
    </row>
    <row r="13" spans="2:25" x14ac:dyDescent="0.4">
      <c r="B13" s="100" t="s">
        <v>718</v>
      </c>
      <c r="C13" s="579">
        <v>0.25</v>
      </c>
      <c r="D13" s="573">
        <f>$F$5</f>
        <v>1.6202362841256828</v>
      </c>
      <c r="E13" s="570">
        <f>IF(D13&lt;&gt;"",D13*$D$6*C13+$E$12,"")</f>
        <v>32.593826463834489</v>
      </c>
      <c r="F13" s="570">
        <f t="shared" ref="F13:F22" si="1">IF(E13&lt;&gt;"",IF($C$7="Marge Percentage",E13/(1-$J$12),E13+$I$12),"")</f>
        <v>36.215362737593878</v>
      </c>
      <c r="G13" s="571">
        <f t="shared" si="0"/>
        <v>2.4619553186671568</v>
      </c>
      <c r="H13" s="571">
        <f>IF(G13&lt;&gt;"",G13/(C13+100%),"")</f>
        <v>1.9695642549337253</v>
      </c>
      <c r="I13" s="570">
        <f>IF(F13&lt;&gt;"",F13-E13,"")</f>
        <v>3.6215362737593892</v>
      </c>
      <c r="J13" s="572">
        <f>IF(I13&lt;&gt;"",I13/F13,"")</f>
        <v>0.10000000000000003</v>
      </c>
      <c r="V13" s="565"/>
      <c r="W13" s="565"/>
      <c r="X13" s="565"/>
      <c r="Y13" s="565"/>
    </row>
    <row r="14" spans="2:25" x14ac:dyDescent="0.4">
      <c r="C14" s="579">
        <v>0.35</v>
      </c>
      <c r="D14" s="573">
        <f t="shared" ref="D14:D17" si="2">$F$5</f>
        <v>1.6202362841256828</v>
      </c>
      <c r="E14" s="570">
        <f>IF(D14&lt;&gt;"",D14*$D$6*C14+$E$12,"")</f>
        <v>34.977194037783363</v>
      </c>
      <c r="F14" s="570">
        <f t="shared" si="1"/>
        <v>38.863548930870401</v>
      </c>
      <c r="G14" s="571">
        <f t="shared" si="0"/>
        <v>2.6419815724588984</v>
      </c>
      <c r="H14" s="571">
        <f t="shared" ref="H14:H17" si="3">IF(G14&lt;&gt;"",G14/(C14+100%),"")</f>
        <v>1.9570233870065914</v>
      </c>
      <c r="I14" s="570">
        <f t="shared" ref="I14:I18" si="4">IF(F14&lt;&gt;"",F14-E14,"")</f>
        <v>3.886354893087038</v>
      </c>
      <c r="J14" s="572">
        <f t="shared" ref="J14:J18" si="5">IF(I14&lt;&gt;"",I14/F14,"")</f>
        <v>9.999999999999995E-2</v>
      </c>
      <c r="V14" s="565"/>
      <c r="W14" s="565"/>
      <c r="X14" s="565"/>
      <c r="Y14" s="565"/>
    </row>
    <row r="15" spans="2:25" x14ac:dyDescent="0.4">
      <c r="C15" s="579">
        <v>0.5</v>
      </c>
      <c r="D15" s="573">
        <f t="shared" si="2"/>
        <v>1.6202362841256828</v>
      </c>
      <c r="E15" s="570">
        <f>IF(D15&lt;&gt;"",D15*$D$6*C15+$E$12,"")</f>
        <v>38.552245398706688</v>
      </c>
      <c r="F15" s="570">
        <f t="shared" si="1"/>
        <v>42.83582822078521</v>
      </c>
      <c r="G15" s="571">
        <f t="shared" si="0"/>
        <v>2.9120209531465129</v>
      </c>
      <c r="H15" s="571">
        <f t="shared" si="3"/>
        <v>1.9413473020976753</v>
      </c>
      <c r="I15" s="570">
        <f t="shared" si="4"/>
        <v>4.2835828220785217</v>
      </c>
      <c r="J15" s="572">
        <f t="shared" si="5"/>
        <v>0.10000000000000002</v>
      </c>
      <c r="V15" s="565"/>
      <c r="W15" s="565"/>
      <c r="X15" s="565"/>
      <c r="Y15" s="565"/>
    </row>
    <row r="16" spans="2:25" x14ac:dyDescent="0.4">
      <c r="C16" s="579">
        <v>0.75</v>
      </c>
      <c r="D16" s="573">
        <f t="shared" si="2"/>
        <v>1.6202362841256828</v>
      </c>
      <c r="E16" s="570">
        <f>IF(D16&lt;&gt;"",D16*$D$6*C16+$E$12,"")</f>
        <v>44.510664333578887</v>
      </c>
      <c r="F16" s="570">
        <f t="shared" si="1"/>
        <v>49.456293703976542</v>
      </c>
      <c r="G16" s="571">
        <f t="shared" si="0"/>
        <v>3.3620865876258694</v>
      </c>
      <c r="H16" s="571">
        <f t="shared" si="3"/>
        <v>1.9211923357862111</v>
      </c>
      <c r="I16" s="570">
        <f t="shared" si="4"/>
        <v>4.9456293703976542</v>
      </c>
      <c r="J16" s="572">
        <f t="shared" si="5"/>
        <v>0.1</v>
      </c>
      <c r="V16" s="565"/>
      <c r="W16" s="565"/>
      <c r="X16" s="565"/>
      <c r="Y16" s="565"/>
    </row>
    <row r="17" spans="2:25" x14ac:dyDescent="0.4">
      <c r="C17" s="579">
        <v>1</v>
      </c>
      <c r="D17" s="573">
        <f t="shared" si="2"/>
        <v>1.6202362841256828</v>
      </c>
      <c r="E17" s="570">
        <f>IF(D17&lt;&gt;"",D17*$D$6*C17+$E$12,"")</f>
        <v>50.469083268451087</v>
      </c>
      <c r="F17" s="570">
        <f t="shared" si="1"/>
        <v>56.076759187167873</v>
      </c>
      <c r="G17" s="571">
        <f t="shared" si="0"/>
        <v>3.8121522221052255</v>
      </c>
      <c r="H17" s="571">
        <f t="shared" si="3"/>
        <v>1.9060761110526128</v>
      </c>
      <c r="I17" s="570">
        <f t="shared" si="4"/>
        <v>5.6076759187167866</v>
      </c>
      <c r="J17" s="572">
        <f t="shared" si="5"/>
        <v>9.9999999999999992E-2</v>
      </c>
      <c r="V17" s="565"/>
      <c r="W17" s="565"/>
      <c r="X17" s="565"/>
      <c r="Y17" s="565"/>
    </row>
    <row r="18" spans="2:25" x14ac:dyDescent="0.4">
      <c r="B18" s="100" t="s">
        <v>719</v>
      </c>
      <c r="C18" s="579">
        <v>1.25</v>
      </c>
      <c r="D18" s="573">
        <f>$G$5</f>
        <v>1.4313949517</v>
      </c>
      <c r="E18" s="570">
        <f>IF(C18&lt;&gt;"",+C18*$D$6*D18,"")</f>
        <v>26.319774674383755</v>
      </c>
      <c r="F18" s="570">
        <f t="shared" si="1"/>
        <v>29.244194082648615</v>
      </c>
      <c r="G18" s="571">
        <f t="shared" si="0"/>
        <v>1.988048544027778</v>
      </c>
      <c r="H18" s="571">
        <f>IF(G18&lt;&gt;"",G18/C18,"")</f>
        <v>1.5904388352222223</v>
      </c>
      <c r="I18" s="570">
        <f t="shared" si="4"/>
        <v>2.9244194082648605</v>
      </c>
      <c r="J18" s="572">
        <f t="shared" si="5"/>
        <v>9.9999999999999964E-2</v>
      </c>
    </row>
    <row r="19" spans="2:25" x14ac:dyDescent="0.4">
      <c r="C19" s="579">
        <v>1.35</v>
      </c>
      <c r="D19" s="573">
        <f>$G$5</f>
        <v>1.4313949517</v>
      </c>
      <c r="E19" s="570">
        <f>IF(C19&lt;&gt;"",+C19*$D$6*D19,"")</f>
        <v>28.425356648334454</v>
      </c>
      <c r="F19" s="570">
        <f t="shared" si="1"/>
        <v>31.583729609260502</v>
      </c>
      <c r="G19" s="571">
        <f t="shared" si="0"/>
        <v>2.1470924275500001</v>
      </c>
      <c r="H19" s="571">
        <f t="shared" ref="H19:H22" si="6">IF(G19&lt;&gt;"",G19/C19,"")</f>
        <v>1.5904388352222221</v>
      </c>
      <c r="I19" s="570">
        <f t="shared" ref="I19:I22" si="7">IF(F19&lt;&gt;"",F19-E19,"")</f>
        <v>3.158372960926048</v>
      </c>
      <c r="J19" s="572">
        <f t="shared" ref="J19:J22" si="8">IF(I19&lt;&gt;"",I19/F19,"")</f>
        <v>9.9999999999999936E-2</v>
      </c>
    </row>
    <row r="20" spans="2:25" x14ac:dyDescent="0.4">
      <c r="C20" s="579">
        <v>1.5</v>
      </c>
      <c r="D20" s="573">
        <f>$G$5</f>
        <v>1.4313949517</v>
      </c>
      <c r="E20" s="570">
        <f>IF(C20&lt;&gt;"",+C20*$D$6*D20,"")</f>
        <v>31.583729609260502</v>
      </c>
      <c r="F20" s="570">
        <f t="shared" si="1"/>
        <v>35.093032899178333</v>
      </c>
      <c r="G20" s="571">
        <f t="shared" si="0"/>
        <v>2.3856582528333332</v>
      </c>
      <c r="H20" s="571">
        <f t="shared" si="6"/>
        <v>1.5904388352222221</v>
      </c>
      <c r="I20" s="570">
        <f t="shared" si="7"/>
        <v>3.5093032899178311</v>
      </c>
      <c r="J20" s="572">
        <f t="shared" si="8"/>
        <v>9.9999999999999936E-2</v>
      </c>
    </row>
    <row r="21" spans="2:25" x14ac:dyDescent="0.4">
      <c r="C21" s="579">
        <v>1.75</v>
      </c>
      <c r="D21" s="573">
        <f>$G$5</f>
        <v>1.4313949517</v>
      </c>
      <c r="E21" s="570">
        <f>IF(C21&lt;&gt;"",+C21*$D$6*D21,"")</f>
        <v>36.847684544137252</v>
      </c>
      <c r="F21" s="570">
        <f t="shared" si="1"/>
        <v>40.941871715708054</v>
      </c>
      <c r="G21" s="571">
        <f t="shared" si="0"/>
        <v>2.7832679616388885</v>
      </c>
      <c r="H21" s="571">
        <f t="shared" si="6"/>
        <v>1.5904388352222221</v>
      </c>
      <c r="I21" s="570">
        <f t="shared" si="7"/>
        <v>4.0941871715708018</v>
      </c>
      <c r="J21" s="572">
        <f t="shared" si="8"/>
        <v>9.9999999999999908E-2</v>
      </c>
    </row>
    <row r="22" spans="2:25" x14ac:dyDescent="0.4">
      <c r="C22" s="579">
        <v>2</v>
      </c>
      <c r="D22" s="573">
        <f>$G$5</f>
        <v>1.4313949517</v>
      </c>
      <c r="E22" s="570">
        <f>IF(C22&lt;&gt;"",+C22*$D$6*D22,"")</f>
        <v>42.111639479014002</v>
      </c>
      <c r="F22" s="570">
        <f t="shared" si="1"/>
        <v>46.790710532237782</v>
      </c>
      <c r="G22" s="571">
        <f t="shared" si="0"/>
        <v>3.1808776704444446</v>
      </c>
      <c r="H22" s="571">
        <f t="shared" si="6"/>
        <v>1.5904388352222223</v>
      </c>
      <c r="I22" s="570">
        <f t="shared" si="7"/>
        <v>4.6790710532237796</v>
      </c>
      <c r="J22" s="572">
        <f t="shared" si="8"/>
        <v>0.10000000000000003</v>
      </c>
    </row>
    <row r="23" spans="2:25" x14ac:dyDescent="0.4">
      <c r="C23" s="574"/>
    </row>
    <row r="24" spans="2:25" ht="15.75" customHeight="1" x14ac:dyDescent="0.4">
      <c r="C24" s="574"/>
    </row>
  </sheetData>
  <sheetProtection algorithmName="SHA-512" hashValue="FiuF/c0sWPmfMik3jiT0nyveoRf768fqxxceT9XTy1CrlfNTByqtq4rZG2VoHJBaauoeDYQnBm6G/aN4wdq84w==" saltValue="lZOXotj75/pFruhXeFKY2w==" spinCount="100000" sheet="1" objects="1" scenarios="1" selectLockedCells="1"/>
  <mergeCells count="1">
    <mergeCell ref="C2:E2"/>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prompt="Selecteer de combinatie van fase, soort werk en leeftijd_x000a_" xr:uid="{11A82639-E6FB-4415-B501-9A5BA959E921}">
          <x14:formula1>
            <xm:f>'Vaste waarden'!$A$55:$A$64</xm:f>
          </x14:formula1>
          <xm:sqref>C5</xm:sqref>
        </x14:dataValidation>
        <x14:dataValidation type="list" allowBlank="1" showInputMessage="1" showErrorMessage="1" xr:uid="{DE3C1C7B-1C55-4D2E-9344-F195E2DFB2BD}">
          <x14:formula1>
            <xm:f>'Vaste waarden'!$A$66:$A$69</xm:f>
          </x14:formula1>
          <xm:sqref>C7</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23</vt:i4>
      </vt:variant>
      <vt:variant>
        <vt:lpstr>Benoemde bereiken</vt:lpstr>
      </vt:variant>
      <vt:variant>
        <vt:i4>64</vt:i4>
      </vt:variant>
    </vt:vector>
  </HeadingPairs>
  <TitlesOfParts>
    <vt:vector size="87" baseType="lpstr">
      <vt:lpstr>Bedrijfswaardes</vt:lpstr>
      <vt:lpstr>Bedrijfsnaam</vt:lpstr>
      <vt:lpstr>Overzicht van invoer</vt:lpstr>
      <vt:lpstr>Vaste waarden</vt:lpstr>
      <vt:lpstr>Toelichting op elk element</vt:lpstr>
      <vt:lpstr>Variabelen</vt:lpstr>
      <vt:lpstr>Pensioen &amp; ZW-A</vt:lpstr>
      <vt:lpstr>Hulpblad pensioenpremie</vt:lpstr>
      <vt:lpstr>Alle factoren</vt:lpstr>
      <vt:lpstr>RG I (adm-med) fase A-1+2</vt:lpstr>
      <vt:lpstr>I </vt:lpstr>
      <vt:lpstr>RG II (overig) fase A-1+2</vt:lpstr>
      <vt:lpstr>II</vt:lpstr>
      <vt:lpstr>Fase B-3</vt:lpstr>
      <vt:lpstr>IB+IIB B-3</vt:lpstr>
      <vt:lpstr>Fase C- 4</vt:lpstr>
      <vt:lpstr>IB+IIB C-4</vt:lpstr>
      <vt:lpstr>Prijzenblad 1</vt:lpstr>
      <vt:lpstr>Tariefberekening 1</vt:lpstr>
      <vt:lpstr>Prijzenblad 2</vt:lpstr>
      <vt:lpstr>Prijzenblad </vt:lpstr>
      <vt:lpstr>Opgave tarief</vt:lpstr>
      <vt:lpstr>Tariefberekening 2</vt:lpstr>
      <vt:lpstr>'Toelichting op elk element'!_Toc90463097</vt:lpstr>
      <vt:lpstr>'Toelichting op elk element'!_Toc90463098</vt:lpstr>
      <vt:lpstr>'Toelichting op elk element'!_Toc90463099</vt:lpstr>
      <vt:lpstr>'Toelichting op elk element'!_Toc90463100</vt:lpstr>
      <vt:lpstr>'Toelichting op elk element'!_Toc90463101</vt:lpstr>
      <vt:lpstr>'Toelichting op elk element'!_Toc90463102</vt:lpstr>
      <vt:lpstr>'Toelichting op elk element'!_Toc90463103</vt:lpstr>
      <vt:lpstr>'Toelichting op elk element'!_Toc90463104</vt:lpstr>
      <vt:lpstr>'Toelichting op elk element'!_Toc90463105</vt:lpstr>
      <vt:lpstr>'Toelichting op elk element'!_Toc90463106</vt:lpstr>
      <vt:lpstr>'Toelichting op elk element'!_Toc90463107</vt:lpstr>
      <vt:lpstr>'Toelichting op elk element'!_Toc90463108</vt:lpstr>
      <vt:lpstr>'Toelichting op elk element'!_Toc90463109</vt:lpstr>
      <vt:lpstr>'Toelichting op elk element'!_Toc90463110</vt:lpstr>
      <vt:lpstr>'Toelichting op elk element'!_Toc90463111</vt:lpstr>
      <vt:lpstr>'Toelichting op elk element'!_Toc90463112</vt:lpstr>
      <vt:lpstr>'Toelichting op elk element'!_Toc90463113</vt:lpstr>
      <vt:lpstr>'Toelichting op elk element'!_Toc90463114</vt:lpstr>
      <vt:lpstr>'Toelichting op elk element'!_Toc90463115</vt:lpstr>
      <vt:lpstr>'Toelichting op elk element'!_Toc90463116</vt:lpstr>
      <vt:lpstr>'Toelichting op elk element'!_Toc90463117</vt:lpstr>
      <vt:lpstr>'Toelichting op elk element'!_Toc90463118</vt:lpstr>
      <vt:lpstr>'Toelichting op elk element'!_Toc90463119</vt:lpstr>
      <vt:lpstr>'Toelichting op elk element'!_Toc90463120</vt:lpstr>
      <vt:lpstr>'Toelichting op elk element'!_Toc90463121</vt:lpstr>
      <vt:lpstr>'Toelichting op elk element'!_Toc90463122</vt:lpstr>
      <vt:lpstr>'Toelichting op elk element'!_Toc90463123</vt:lpstr>
      <vt:lpstr>'Toelichting op elk element'!_Toc90463124</vt:lpstr>
      <vt:lpstr>'Toelichting op elk element'!_Toc90463125</vt:lpstr>
      <vt:lpstr>'Toelichting op elk element'!_Toc90463126</vt:lpstr>
      <vt:lpstr>'Toelichting op elk element'!_Toc90463127</vt:lpstr>
      <vt:lpstr>'Toelichting op elk element'!_Toc90463128</vt:lpstr>
      <vt:lpstr>'Toelichting op elk element'!_Toc90463129</vt:lpstr>
      <vt:lpstr>'Toelichting op elk element'!_Toc90463130</vt:lpstr>
      <vt:lpstr>'Toelichting op elk element'!_Toc90463131</vt:lpstr>
      <vt:lpstr>'Toelichting op elk element'!_Toc90463132</vt:lpstr>
      <vt:lpstr>'Toelichting op elk element'!_Toc90463133</vt:lpstr>
      <vt:lpstr>'Toelichting op elk element'!_Toc90463134</vt:lpstr>
      <vt:lpstr>'Toelichting op elk element'!_Toc90463135</vt:lpstr>
      <vt:lpstr>'Toelichting op elk element'!_Toc90463136</vt:lpstr>
      <vt:lpstr>'Toelichting op elk element'!_Toc90463137</vt:lpstr>
      <vt:lpstr>'Toelichting op elk element'!_Toc90463138</vt:lpstr>
      <vt:lpstr>'Toelichting op elk element'!_Toc90463139</vt:lpstr>
      <vt:lpstr>'Toelichting op elk element'!_Toc90463140</vt:lpstr>
      <vt:lpstr>'Toelichting op elk element'!_Toc90463141</vt:lpstr>
      <vt:lpstr>'Toelichting op elk element'!_Toc90463142</vt:lpstr>
      <vt:lpstr>'Toelichting op elk element'!_Toc90463143</vt:lpstr>
      <vt:lpstr>'Toelichting op elk element'!_Toc90463144</vt:lpstr>
      <vt:lpstr>'Toelichting op elk element'!_Toc90463145</vt:lpstr>
      <vt:lpstr>'Toelichting op elk element'!_Toc90463146</vt:lpstr>
      <vt:lpstr>'Toelichting op elk element'!_Toc90463147</vt:lpstr>
      <vt:lpstr>'Toelichting op elk element'!_Toc90463148</vt:lpstr>
      <vt:lpstr>'Toelichting op elk element'!_Toc90463149</vt:lpstr>
      <vt:lpstr>'Toelichting op elk element'!_Toc90463150</vt:lpstr>
      <vt:lpstr>'Toelichting op elk element'!_Toc90463151</vt:lpstr>
      <vt:lpstr>'Toelichting op elk element'!_Toc90463152</vt:lpstr>
      <vt:lpstr>'Fase B-3'!Afdrukbereik</vt:lpstr>
      <vt:lpstr>'Fase C- 4'!Afdrukbereik</vt:lpstr>
      <vt:lpstr>'I '!Afdrukbereik</vt:lpstr>
      <vt:lpstr>'IB+IIB B-3'!Afdrukbereik</vt:lpstr>
      <vt:lpstr>'IB+IIB C-4'!Afdrukbereik</vt:lpstr>
      <vt:lpstr>II!Afdrukbereik</vt:lpstr>
      <vt:lpstr>'RG I (adm-med) fase A-1+2'!Afdrukbereik</vt:lpstr>
      <vt:lpstr>'RG II (overig) fase A-1+2'!Afdrukbereik</vt:lpstr>
    </vt:vector>
  </TitlesOfParts>
  <Company>FlexService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mreijmers</dc:creator>
  <cp:lastModifiedBy>Marcel Reijmers | FlexKnowledge</cp:lastModifiedBy>
  <cp:lastPrinted>2014-10-19T21:25:17Z</cp:lastPrinted>
  <dcterms:created xsi:type="dcterms:W3CDTF">2008-02-15T08:40:44Z</dcterms:created>
  <dcterms:modified xsi:type="dcterms:W3CDTF">2026-10-28T13:32:07Z</dcterms:modified>
</cp:coreProperties>
</file>