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My Documents\aanbesteding post\"/>
    </mc:Choice>
  </mc:AlternateContent>
  <xr:revisionPtr revIDLastSave="0" documentId="8_{C2445A6F-61F8-4E9F-B5E1-C0FA191FF587}" xr6:coauthVersionLast="47" xr6:coauthVersionMax="47" xr10:uidLastSave="{00000000-0000-0000-0000-000000000000}"/>
  <bookViews>
    <workbookView xWindow="825" yWindow="795" windowWidth="26550" windowHeight="20040" xr2:uid="{00000000-000D-0000-FFFF-FFFF00000000}"/>
  </bookViews>
  <sheets>
    <sheet name="Prijzenblad" sheetId="1" r:id="rId1"/>
    <sheet name="Waardedocumenten" sheetId="2" r:id="rId2"/>
  </sheets>
  <definedNames>
    <definedName name="_xlnm.Print_Area" localSheetId="0">Prijzenblad!$A$1:$I$71</definedName>
    <definedName name="_xlnm.Print_Area" localSheetId="1">Waardedocumenten!$A$1:$I$16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6" i="1" l="1"/>
  <c r="I55" i="1"/>
  <c r="I53" i="1"/>
  <c r="I52" i="1"/>
  <c r="I51" i="1"/>
  <c r="I48" i="1"/>
  <c r="I47" i="1"/>
  <c r="I46" i="1"/>
  <c r="I45" i="1"/>
  <c r="I44" i="1"/>
  <c r="I43" i="1"/>
  <c r="I40" i="1"/>
  <c r="I39" i="1"/>
  <c r="I38" i="1"/>
  <c r="I37" i="1"/>
  <c r="I36" i="1"/>
  <c r="I35" i="1"/>
  <c r="I34" i="1"/>
  <c r="I33" i="1"/>
  <c r="I32" i="1"/>
  <c r="I31" i="1"/>
  <c r="I28" i="1"/>
  <c r="I25" i="1"/>
  <c r="I24" i="1"/>
  <c r="I23" i="1"/>
  <c r="I22" i="1"/>
  <c r="I21" i="1"/>
  <c r="I20" i="1"/>
  <c r="I19" i="1"/>
  <c r="I18" i="1"/>
  <c r="I17" i="1"/>
  <c r="I16" i="1"/>
  <c r="I15" i="1"/>
  <c r="I14" i="1"/>
  <c r="A11" i="1" s="1"/>
  <c r="I58" i="1" l="1"/>
  <c r="I59" i="1" s="1"/>
</calcChain>
</file>

<file path=xl/sharedStrings.xml><?xml version="1.0" encoding="utf-8"?>
<sst xmlns="http://schemas.openxmlformats.org/spreadsheetml/2006/main" count="297" uniqueCount="134">
  <si>
    <t>Bijlage 4 – Prijzenblad post- en pakketverzending</t>
  </si>
  <si>
    <t>Vul alleen de gele velden in. Alle bedragen zijn in euro, exclusief btw.</t>
  </si>
  <si>
    <t>Bedrijfsnaam</t>
  </si>
  <si>
    <t>KvK-nummer</t>
  </si>
  <si>
    <t>Naam tekenbevoegde</t>
  </si>
  <si>
    <t>Functie</t>
  </si>
  <si>
    <t>Datum</t>
  </si>
  <si>
    <t>Handtekening</t>
  </si>
  <si>
    <t>Vul voor iedere verplichte prijsregel een tarief in kolom G. Kolom H bevat het vaste beoordelingsvolume voor vier jaar.</t>
  </si>
  <si>
    <t>Regels met “optioneel / buiten prijsbeoordeling” tellen niet mee in de fictieve inschrijfprijs. De overige bedragen en prijsscore worden automatisch berekend.</t>
  </si>
  <si>
    <t>Briefpost binnenland</t>
  </si>
  <si>
    <t>Nr.</t>
  </si>
  <si>
    <t>Product / dienst</t>
  </si>
  <si>
    <t>Specificatie</t>
  </si>
  <si>
    <t>Gewicht / frequentie</t>
  </si>
  <si>
    <t>Servicekader</t>
  </si>
  <si>
    <t>Tarief per</t>
  </si>
  <si>
    <t>Uw tarief excl. btw</t>
  </si>
  <si>
    <t>Vast aantal (4 jaar)</t>
  </si>
  <si>
    <t>Totaal excl. btw</t>
  </si>
  <si>
    <t>Reguliere partijenpost klein</t>
  </si>
  <si>
    <t>Maximaal C5</t>
  </si>
  <si>
    <t>0–20 g</t>
  </si>
  <si>
    <t>Standaard (D+2)</t>
  </si>
  <si>
    <t>1 poststuk</t>
  </si>
  <si>
    <t>&gt;20–50 g</t>
  </si>
  <si>
    <t>Gemengde brievenbuspost</t>
  </si>
  <si>
    <t>Klein en groot gemengd</t>
  </si>
  <si>
    <t>Vast (schema)</t>
  </si>
  <si>
    <t>&gt;50–100 g</t>
  </si>
  <si>
    <t>&gt;100–350 g</t>
  </si>
  <si>
    <t>&gt;350–2.000 g</t>
  </si>
  <si>
    <t>Partijenpost speciaal</t>
  </si>
  <si>
    <t>Alle verpakkingen; max. brievenbusformaat</t>
  </si>
  <si>
    <t>0–50 g</t>
  </si>
  <si>
    <t>Aangetekende briefpost</t>
  </si>
  <si>
    <t>Binnenland; handtekening retour</t>
  </si>
  <si>
    <t>0–2.000 g</t>
  </si>
  <si>
    <t>1 zending</t>
  </si>
  <si>
    <t>Antwoordnummerpost</t>
  </si>
  <si>
    <t>Binnenland</t>
  </si>
  <si>
    <t>Optioneel / buiten prijsbeoordeling</t>
  </si>
  <si>
    <t>&gt;20–40 g</t>
  </si>
  <si>
    <t>Losse brievenbuspost</t>
  </si>
  <si>
    <t>Brieven en brievenbuspakjes zonder Track &amp; Trace</t>
  </si>
  <si>
    <t>Pakketten en buitenland</t>
  </si>
  <si>
    <t>Brievenbuspakje</t>
  </si>
  <si>
    <t>Binnenland; met Track &amp; Trace</t>
  </si>
  <si>
    <t>0–2 kg</t>
  </si>
  <si>
    <t>Conform pakketdienst</t>
  </si>
  <si>
    <t>Standaard pakketpost</t>
  </si>
  <si>
    <t>0–10 kg</t>
  </si>
  <si>
    <t>24–48 uur</t>
  </si>
  <si>
    <t>1 pakket</t>
  </si>
  <si>
    <t>&gt;10–23 kg</t>
  </si>
  <si>
    <t>Aangetekend pakket</t>
  </si>
  <si>
    <t>Internationale briefpost Priority</t>
  </si>
  <si>
    <t>Europa (zone 1 en 2)</t>
  </si>
  <si>
    <t>72–168 uur</t>
  </si>
  <si>
    <t>Wereld buiten Europa</t>
  </si>
  <si>
    <t>Aangetekende briefpost internationaal</t>
  </si>
  <si>
    <t>Europa</t>
  </si>
  <si>
    <t>Verkiezingspost en mailings</t>
  </si>
  <si>
    <t>Stempassen</t>
  </si>
  <si>
    <t>Geadresseerd, maximaal C5</t>
  </si>
  <si>
    <t>Vastgestelde datum</t>
  </si>
  <si>
    <t>Kandidatenlijsten</t>
  </si>
  <si>
    <t>Huis-aan-huisbezorging</t>
  </si>
  <si>
    <t>Binnen 48 uur</t>
  </si>
  <si>
    <t>Nalevering stempassen</t>
  </si>
  <si>
    <t>Individuele nalevering</t>
  </si>
  <si>
    <t>Bewonersbrieven (geadresseerd)</t>
  </si>
  <si>
    <t>Homogeen drukwerk C5</t>
  </si>
  <si>
    <t>72 uur</t>
  </si>
  <si>
    <t>Homogeen drukwerk C4</t>
  </si>
  <si>
    <t>Aanvullende dienstverlening</t>
  </si>
  <si>
    <t>Haal- en brengservice regulier</t>
  </si>
  <si>
    <t>Hoofdlocatie; 1 ophaalrit óf 1 brengrit</t>
  </si>
  <si>
    <t>Op werkdagen</t>
  </si>
  <si>
    <t>Vaste tijdvensters</t>
  </si>
  <si>
    <t>1 enkele rit</t>
  </si>
  <si>
    <t>Incidentele extra haalrit</t>
  </si>
  <si>
    <t>Op afroep binnen regio</t>
  </si>
  <si>
    <t>Incidenteel</t>
  </si>
  <si>
    <t>Tijdvenster 2 uur</t>
  </si>
  <si>
    <t>Fysieke retourpostafhandeling</t>
  </si>
  <si>
    <t>Verzamelen en retourleveren incl. reden</t>
  </si>
  <si>
    <t>Doorlopend</t>
  </si>
  <si>
    <t>Conform dienstverlening</t>
  </si>
  <si>
    <t>Digitale retourverwerking</t>
  </si>
  <si>
    <t>Registratie en digitaal terugmelden</t>
  </si>
  <si>
    <t>Klantportaal en beheer</t>
  </si>
  <si>
    <t>Track &amp; Trace voor traceerbare zendingen en rapportages</t>
  </si>
  <si>
    <t>Gehele looptijd</t>
  </si>
  <si>
    <t>1 maand</t>
  </si>
  <si>
    <t>Verpakkings- en transportmiddelen</t>
  </si>
  <si>
    <t>Bruikleen postzakken, kratten en containers</t>
  </si>
  <si>
    <t>1 jaar</t>
  </si>
  <si>
    <t>Totale fictieve inschrijfprijs (excl. btw)</t>
  </si>
  <si>
    <t>Prijsscore (maximaal 30 punten)</t>
  </si>
  <si>
    <t>Prijs bij maximale score</t>
  </si>
  <si>
    <t>Prijs bij nul punten</t>
  </si>
  <si>
    <t>Maximaal aantal prijspunten</t>
  </si>
  <si>
    <t>Alle verplichte tariefvelden zijn verplicht. Vul reële, positieve tarieven in. Negatieve en symbolische prijzen zijn niet toegestaan.</t>
  </si>
  <si>
    <t>Vermeld één tarief per prijsregel, onafhankelijk van partijgrootte. Een enkele rit is één ophaalrit óf één brengrit.</t>
  </si>
  <si>
    <t>De beoordelingsvolumes zijn uitsluitend bedoeld voor de prijsvergelijking over vier jaar (2027–2030) en vormen geen afnamegarantie.</t>
  </si>
  <si>
    <t>Per regel: tarief × vast aantal. Het totaal gebruikt de ongeronde regelbedragen. De prijsscore wordt afgerond op twee decimalen.</t>
  </si>
  <si>
    <t>Prijsscore: 30 punten bij € 537.600 of lager; 0 punten bij € 672.000 of hoger. Daartussen: 30 × (€ 672.000 − inschrijfprijs) / € 134.400.</t>
  </si>
  <si>
    <t>Eenzelfde zending wordt bij uitvoering niet dubbel gefactureerd. Optionele regels buiten de prijsbeoordeling worden uitsluitend bij daadwerkelijke afname toegepast.</t>
  </si>
  <si>
    <t>Antwoordnummerpost en digitale retourverwerking zijn buiten de fictieve prijsbeoordeling geplaatst. Indien aangeboden, kan in kolom G een tarief worden vermeld.</t>
  </si>
  <si>
    <t>Bijlage 4 – Prijzenblad waardedocumenten</t>
  </si>
  <si>
    <t>Dit betreft een afzonderlijk herkenbare dienstcategorie binnen dezelfde ongedeelde opdracht; er is geen sprake van een afzonderlijk perceel.</t>
  </si>
  <si>
    <t>De tarieven op dit tabblad maken geen onderdeel uit van de fictieve prijsbeoordeling. Zij gelden uitsluitend indien en voor zover de betreffende dienstverlening daadwerkelijk wordt afgenomen.</t>
  </si>
  <si>
    <t>Waardedocumenten</t>
  </si>
  <si>
    <t>Frequentie / gewicht</t>
  </si>
  <si>
    <t>Beoordelingsvolume</t>
  </si>
  <si>
    <t>Beveiligde ophaalrit waardedocumenten</t>
  </si>
  <si>
    <t>Ophalen bij aangewezen locatie en beveiligd vervoeren</t>
  </si>
  <si>
    <t>Op afroep</t>
  </si>
  <si>
    <t>Conform PvE</t>
  </si>
  <si>
    <t>1 rit</t>
  </si>
  <si>
    <t>n.v.t.</t>
  </si>
  <si>
    <t>Beveiligde aflevering Burgerzaken</t>
  </si>
  <si>
    <t>Rechtstreekse overdracht aan geautoriseerde medewerker</t>
  </si>
  <si>
    <t>Uitreiking waardedocument</t>
  </si>
  <si>
    <t>Persoonlijke/gecontroleerde uitreiking conform PvE</t>
  </si>
  <si>
    <t>Per zending</t>
  </si>
  <si>
    <t>Retour / niet-afleverbaar waardedocument</t>
  </si>
  <si>
    <t>Beveiligde retourlevering en registratie</t>
  </si>
  <si>
    <t>Extra / spoedrit waardedocumenten</t>
  </si>
  <si>
    <t>Aanvullende rit op verzoek van Opdrachtgever</t>
  </si>
  <si>
    <t>In overleg</t>
  </si>
  <si>
    <t>Toelichting: Opdrachtgever splitst de opdracht niet in percelen. Voor waardedocumenten gelden de specifieke eisen uit het Programma van Eisen en de raamovereenkomst.</t>
  </si>
  <si>
    <t>Inzet van een gespecialiseerde onderaannemer is toegestaan binnen de voorwaarden van de aanbestedingsstukken. De opdrachtnemer blijft verantwoordelijk voor de uitvoering.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</si>
</sst>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&quot;€ &quot;#,##0.0000"/>
    <numFmt numFmtId="166" formatCode="&quot;€ &quot;#,##0.00"/>
  </numFmts>
  <fonts count="5" x14ac:knownFonts="1">
    <font>
      <sz val="11"/>
      <name val="Calibri"/>
      <charset val="1"/>
    </font>
    <font>
      <b/>
      <sz val="16"/>
      <name val="Calibri"/>
      <charset val="1"/>
    </font>
    <font>
      <b/>
      <sz val="11"/>
      <name val="Calibri"/>
      <charset val="1"/>
    </font>
    <font>
      <b/>
      <sz val="11"/>
      <color rgb="FFFFFFFF"/>
      <name val="Calibri"/>
      <charset val="1"/>
    </font>
    <font>
      <sz val="11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DDEBF7"/>
        <bgColor rgb="FFF2F2F2"/>
      </patternFill>
    </fill>
    <fill>
      <patternFill patternType="solid">
        <fgColor rgb="FF01689B"/>
        <bgColor rgb="FF008080"/>
      </patternFill>
    </fill>
    <fill>
      <patternFill patternType="solid">
        <fgColor rgb="FFF2F2F2"/>
        <bgColor rgb="FFDDEBF7"/>
      </patternFill>
    </fill>
    <fill>
      <patternFill patternType="solid">
        <fgColor rgb="FFFCE4D6"/>
        <b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/>
    <xf numFmtId="0" fontId="4" fillId="0" borderId="0" xfId="1" applyAlignment="1">
      <alignment vertical="center" wrapText="1"/>
    </xf>
    <xf numFmtId="0" fontId="2" fillId="3" borderId="0" xfId="1" applyFont="1" applyFill="1" applyAlignment="1">
      <alignment vertical="center"/>
    </xf>
    <xf numFmtId="164" fontId="4" fillId="2" borderId="0" xfId="1" applyNumberFormat="1" applyFill="1" applyAlignment="1" applyProtection="1">
      <alignment vertical="center"/>
      <protection locked="0"/>
    </xf>
    <xf numFmtId="49" fontId="4" fillId="2" borderId="0" xfId="1" applyNumberFormat="1" applyFill="1" applyAlignment="1" applyProtection="1">
      <alignment vertical="center"/>
      <protection locked="0"/>
    </xf>
    <xf numFmtId="0" fontId="4" fillId="2" borderId="0" xfId="1" applyFill="1" applyAlignment="1" applyProtection="1">
      <alignment vertical="center"/>
      <protection locked="0"/>
    </xf>
    <xf numFmtId="0" fontId="4" fillId="0" borderId="0" xfId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  <xf numFmtId="0" fontId="3" fillId="4" borderId="0" xfId="1" applyFont="1" applyFill="1" applyAlignment="1">
      <alignment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vertical="center" wrapText="1"/>
    </xf>
    <xf numFmtId="165" fontId="4" fillId="2" borderId="0" xfId="1" applyNumberFormat="1" applyFill="1" applyAlignment="1" applyProtection="1">
      <alignment vertical="center" wrapText="1"/>
      <protection locked="0"/>
    </xf>
    <xf numFmtId="3" fontId="4" fillId="5" borderId="0" xfId="1" applyNumberFormat="1" applyFill="1" applyAlignment="1">
      <alignment vertical="center" wrapText="1"/>
    </xf>
    <xf numFmtId="166" fontId="4" fillId="5" borderId="0" xfId="1" applyNumberFormat="1" applyFill="1" applyAlignment="1">
      <alignment vertical="center" wrapText="1"/>
    </xf>
    <xf numFmtId="165" fontId="4" fillId="6" borderId="0" xfId="1" applyNumberFormat="1" applyFill="1" applyAlignment="1" applyProtection="1">
      <alignment vertical="center" wrapText="1"/>
      <protection locked="0"/>
    </xf>
    <xf numFmtId="166" fontId="2" fillId="3" borderId="0" xfId="1" applyNumberFormat="1" applyFont="1" applyFill="1" applyAlignment="1">
      <alignment vertical="center"/>
    </xf>
    <xf numFmtId="2" fontId="2" fillId="3" borderId="0" xfId="1" applyNumberFormat="1" applyFont="1" applyFill="1" applyAlignment="1">
      <alignment vertical="center"/>
    </xf>
    <xf numFmtId="166" fontId="4" fillId="0" borderId="0" xfId="1" applyNumberFormat="1" applyAlignment="1">
      <alignment vertical="center"/>
    </xf>
  </cellXfs>
  <cellStyles count="2">
    <cellStyle name="Normal" xfId="1" xr:uid="{00000000-0005-0000-0000-000006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1689B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zoomScaleNormal="100" workbookViewId="0">
      <pane ySplit="13" topLeftCell="A78" activePane="bottomLeft" state="frozen"/>
      <selection pane="bottomLeft" activeCell="C5" sqref="C5:E5"/>
    </sheetView>
  </sheetViews>
  <sheetFormatPr defaultColWidth="8.7109375" defaultRowHeight="14.25" customHeight="1" x14ac:dyDescent="0.25"/>
  <cols>
    <col min="1" max="1" width="6" customWidth="1"/>
    <col min="2" max="2" width="33" customWidth="1"/>
    <col min="3" max="3" width="37" customWidth="1"/>
    <col min="4" max="4" width="20" customWidth="1"/>
    <col min="5" max="5" width="23" customWidth="1"/>
    <col min="6" max="6" width="16" customWidth="1"/>
    <col min="7" max="8" width="20" customWidth="1"/>
    <col min="9" max="9" width="23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30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ht="15" customHeigh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 ht="1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27" customHeight="1" x14ac:dyDescent="0.25">
      <c r="A5" s="7" t="s">
        <v>2</v>
      </c>
      <c r="B5" s="7"/>
      <c r="C5" s="6"/>
      <c r="D5" s="6"/>
      <c r="E5" s="6"/>
      <c r="F5" s="7" t="s">
        <v>3</v>
      </c>
      <c r="G5" s="7"/>
      <c r="H5" s="5"/>
      <c r="I5" s="5"/>
    </row>
    <row r="6" spans="1:9" ht="27" customHeight="1" x14ac:dyDescent="0.25">
      <c r="A6" s="7" t="s">
        <v>4</v>
      </c>
      <c r="B6" s="7"/>
      <c r="C6" s="6"/>
      <c r="D6" s="6"/>
      <c r="E6" s="6"/>
      <c r="F6" s="7" t="s">
        <v>5</v>
      </c>
      <c r="G6" s="7"/>
      <c r="H6" s="6"/>
      <c r="I6" s="6"/>
    </row>
    <row r="7" spans="1:9" ht="27" customHeight="1" x14ac:dyDescent="0.25">
      <c r="A7" s="7" t="s">
        <v>6</v>
      </c>
      <c r="B7" s="7"/>
      <c r="C7" s="4"/>
      <c r="D7" s="4"/>
      <c r="E7" s="4"/>
      <c r="F7" s="7" t="s">
        <v>7</v>
      </c>
      <c r="G7" s="7"/>
      <c r="H7" s="6"/>
      <c r="I7" s="6"/>
    </row>
    <row r="8" spans="1:9" ht="15" customHeight="1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ht="15" customHeight="1" x14ac:dyDescent="0.25">
      <c r="A9" s="7" t="s">
        <v>8</v>
      </c>
      <c r="B9" s="7"/>
      <c r="C9" s="7"/>
      <c r="D9" s="7"/>
      <c r="E9" s="7"/>
      <c r="F9" s="7"/>
      <c r="G9" s="7"/>
      <c r="H9" s="7"/>
      <c r="I9" s="7"/>
    </row>
    <row r="10" spans="1:9" ht="15" customHeight="1" x14ac:dyDescent="0.25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1" spans="1:9" ht="15" customHeight="1" x14ac:dyDescent="0.25">
      <c r="A11" s="7" t="str">
        <f>IF(COUNT(I14,I15,I16,I17,I18,I19,I20,I21,I22,I23,I24,I25,I28,I31,I32,I33,I34,I35,I36,I37,I38,I39,I40,I43,I44,I45,I46,I47,I48,I51,I52,I53,I55,I56)=34,"Alle verplichte tarieven zijn ingevuld.","Nog in te vullen verplichte tarieven: "&amp;(34-COUNT(I14,I15,I16,I17,I18,I19,I20,I21,I22,I23,I24,I25,I28,I31,I32,I33,I34,I35,I36,I37,I38,I39,I40,I43,I44,I45,I46,I47,I48,I51,I52,I53,I55,I56)))</f>
        <v>Nog in te vullen verplichte tarieven: 34</v>
      </c>
      <c r="B11" s="7"/>
      <c r="C11" s="7"/>
      <c r="D11" s="7"/>
      <c r="E11" s="7"/>
      <c r="F11" s="7"/>
      <c r="G11" s="7"/>
      <c r="H11" s="7"/>
      <c r="I11" s="7"/>
    </row>
    <row r="12" spans="1:9" ht="24.75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</row>
    <row r="13" spans="1:9" ht="37.5" customHeight="1" x14ac:dyDescent="0.25">
      <c r="A13" s="10" t="s">
        <v>11</v>
      </c>
      <c r="B13" s="10" t="s">
        <v>12</v>
      </c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17</v>
      </c>
      <c r="H13" s="10" t="s">
        <v>18</v>
      </c>
      <c r="I13" s="10" t="s">
        <v>19</v>
      </c>
    </row>
    <row r="14" spans="1:9" ht="37.5" customHeight="1" x14ac:dyDescent="0.25">
      <c r="A14" s="11">
        <v>1</v>
      </c>
      <c r="B14" s="12" t="s">
        <v>20</v>
      </c>
      <c r="C14" s="12" t="s">
        <v>21</v>
      </c>
      <c r="D14" s="12" t="s">
        <v>22</v>
      </c>
      <c r="E14" s="12" t="s">
        <v>23</v>
      </c>
      <c r="F14" s="12" t="s">
        <v>24</v>
      </c>
      <c r="G14" s="13"/>
      <c r="H14" s="14">
        <v>42000</v>
      </c>
      <c r="I14" s="15" t="str">
        <f t="shared" ref="I14:I25" si="0">IF(ISNUMBER(G14),IF(G14&gt;0,G14*H14,""),"")</f>
        <v/>
      </c>
    </row>
    <row r="15" spans="1:9" ht="37.5" customHeight="1" x14ac:dyDescent="0.25">
      <c r="A15" s="11">
        <v>2</v>
      </c>
      <c r="B15" s="12" t="s">
        <v>20</v>
      </c>
      <c r="C15" s="12" t="s">
        <v>21</v>
      </c>
      <c r="D15" s="12" t="s">
        <v>25</v>
      </c>
      <c r="E15" s="12" t="s">
        <v>23</v>
      </c>
      <c r="F15" s="12" t="s">
        <v>24</v>
      </c>
      <c r="G15" s="13"/>
      <c r="H15" s="14">
        <v>113520</v>
      </c>
      <c r="I15" s="15" t="str">
        <f t="shared" si="0"/>
        <v/>
      </c>
    </row>
    <row r="16" spans="1:9" ht="37.5" customHeight="1" x14ac:dyDescent="0.25">
      <c r="A16" s="11">
        <v>3</v>
      </c>
      <c r="B16" s="12" t="s">
        <v>26</v>
      </c>
      <c r="C16" s="12" t="s">
        <v>27</v>
      </c>
      <c r="D16" s="12" t="s">
        <v>22</v>
      </c>
      <c r="E16" s="12" t="s">
        <v>28</v>
      </c>
      <c r="F16" s="12" t="s">
        <v>24</v>
      </c>
      <c r="G16" s="13"/>
      <c r="H16" s="14">
        <v>163200</v>
      </c>
      <c r="I16" s="15" t="str">
        <f t="shared" si="0"/>
        <v/>
      </c>
    </row>
    <row r="17" spans="1:9" ht="37.5" customHeight="1" x14ac:dyDescent="0.25">
      <c r="A17" s="11">
        <v>4</v>
      </c>
      <c r="B17" s="12" t="s">
        <v>26</v>
      </c>
      <c r="C17" s="12" t="s">
        <v>27</v>
      </c>
      <c r="D17" s="12" t="s">
        <v>25</v>
      </c>
      <c r="E17" s="12" t="s">
        <v>28</v>
      </c>
      <c r="F17" s="12" t="s">
        <v>24</v>
      </c>
      <c r="G17" s="13"/>
      <c r="H17" s="14">
        <v>168480</v>
      </c>
      <c r="I17" s="15" t="str">
        <f t="shared" si="0"/>
        <v/>
      </c>
    </row>
    <row r="18" spans="1:9" ht="37.5" customHeight="1" x14ac:dyDescent="0.25">
      <c r="A18" s="11">
        <v>5</v>
      </c>
      <c r="B18" s="12" t="s">
        <v>26</v>
      </c>
      <c r="C18" s="12" t="s">
        <v>27</v>
      </c>
      <c r="D18" s="12" t="s">
        <v>29</v>
      </c>
      <c r="E18" s="12" t="s">
        <v>28</v>
      </c>
      <c r="F18" s="12" t="s">
        <v>24</v>
      </c>
      <c r="G18" s="13"/>
      <c r="H18" s="14">
        <v>6480</v>
      </c>
      <c r="I18" s="15" t="str">
        <f t="shared" si="0"/>
        <v/>
      </c>
    </row>
    <row r="19" spans="1:9" ht="37.5" customHeight="1" x14ac:dyDescent="0.25">
      <c r="A19" s="11">
        <v>6</v>
      </c>
      <c r="B19" s="12" t="s">
        <v>26</v>
      </c>
      <c r="C19" s="12" t="s">
        <v>27</v>
      </c>
      <c r="D19" s="12" t="s">
        <v>30</v>
      </c>
      <c r="E19" s="12" t="s">
        <v>28</v>
      </c>
      <c r="F19" s="12" t="s">
        <v>24</v>
      </c>
      <c r="G19" s="13"/>
      <c r="H19" s="14">
        <v>12960</v>
      </c>
      <c r="I19" s="15" t="str">
        <f t="shared" si="0"/>
        <v/>
      </c>
    </row>
    <row r="20" spans="1:9" ht="37.5" customHeight="1" x14ac:dyDescent="0.25">
      <c r="A20" s="11">
        <v>7</v>
      </c>
      <c r="B20" s="12" t="s">
        <v>26</v>
      </c>
      <c r="C20" s="12" t="s">
        <v>27</v>
      </c>
      <c r="D20" s="12" t="s">
        <v>31</v>
      </c>
      <c r="E20" s="12" t="s">
        <v>28</v>
      </c>
      <c r="F20" s="12" t="s">
        <v>24</v>
      </c>
      <c r="G20" s="13"/>
      <c r="H20" s="14">
        <v>12720</v>
      </c>
      <c r="I20" s="15" t="str">
        <f t="shared" si="0"/>
        <v/>
      </c>
    </row>
    <row r="21" spans="1:9" ht="37.5" customHeight="1" x14ac:dyDescent="0.25">
      <c r="A21" s="11">
        <v>8</v>
      </c>
      <c r="B21" s="12" t="s">
        <v>32</v>
      </c>
      <c r="C21" s="12" t="s">
        <v>33</v>
      </c>
      <c r="D21" s="12" t="s">
        <v>34</v>
      </c>
      <c r="E21" s="12" t="s">
        <v>23</v>
      </c>
      <c r="F21" s="12" t="s">
        <v>24</v>
      </c>
      <c r="G21" s="13"/>
      <c r="H21" s="14">
        <v>53280</v>
      </c>
      <c r="I21" s="15" t="str">
        <f t="shared" si="0"/>
        <v/>
      </c>
    </row>
    <row r="22" spans="1:9" ht="37.5" customHeight="1" x14ac:dyDescent="0.25">
      <c r="A22" s="11">
        <v>9</v>
      </c>
      <c r="B22" s="12" t="s">
        <v>32</v>
      </c>
      <c r="C22" s="12" t="s">
        <v>33</v>
      </c>
      <c r="D22" s="12" t="s">
        <v>29</v>
      </c>
      <c r="E22" s="12" t="s">
        <v>23</v>
      </c>
      <c r="F22" s="12" t="s">
        <v>24</v>
      </c>
      <c r="G22" s="13"/>
      <c r="H22" s="14">
        <v>13200</v>
      </c>
      <c r="I22" s="15" t="str">
        <f t="shared" si="0"/>
        <v/>
      </c>
    </row>
    <row r="23" spans="1:9" ht="37.5" customHeight="1" x14ac:dyDescent="0.25">
      <c r="A23" s="11">
        <v>10</v>
      </c>
      <c r="B23" s="12" t="s">
        <v>32</v>
      </c>
      <c r="C23" s="12" t="s">
        <v>33</v>
      </c>
      <c r="D23" s="12" t="s">
        <v>30</v>
      </c>
      <c r="E23" s="12" t="s">
        <v>23</v>
      </c>
      <c r="F23" s="12" t="s">
        <v>24</v>
      </c>
      <c r="G23" s="13"/>
      <c r="H23" s="14">
        <v>2400</v>
      </c>
      <c r="I23" s="15" t="str">
        <f t="shared" si="0"/>
        <v/>
      </c>
    </row>
    <row r="24" spans="1:9" ht="37.5" customHeight="1" x14ac:dyDescent="0.25">
      <c r="A24" s="11">
        <v>11</v>
      </c>
      <c r="B24" s="12" t="s">
        <v>32</v>
      </c>
      <c r="C24" s="12" t="s">
        <v>33</v>
      </c>
      <c r="D24" s="12" t="s">
        <v>31</v>
      </c>
      <c r="E24" s="12" t="s">
        <v>23</v>
      </c>
      <c r="F24" s="12" t="s">
        <v>24</v>
      </c>
      <c r="G24" s="13"/>
      <c r="H24" s="14">
        <v>3600</v>
      </c>
      <c r="I24" s="15" t="str">
        <f t="shared" si="0"/>
        <v/>
      </c>
    </row>
    <row r="25" spans="1:9" ht="37.5" customHeight="1" x14ac:dyDescent="0.25">
      <c r="A25" s="11">
        <v>12</v>
      </c>
      <c r="B25" s="12" t="s">
        <v>35</v>
      </c>
      <c r="C25" s="12" t="s">
        <v>36</v>
      </c>
      <c r="D25" s="12" t="s">
        <v>37</v>
      </c>
      <c r="E25" s="12" t="s">
        <v>23</v>
      </c>
      <c r="F25" s="12" t="s">
        <v>38</v>
      </c>
      <c r="G25" s="13"/>
      <c r="H25" s="14">
        <v>4800</v>
      </c>
      <c r="I25" s="15" t="str">
        <f t="shared" si="0"/>
        <v/>
      </c>
    </row>
    <row r="26" spans="1:9" ht="37.5" customHeight="1" x14ac:dyDescent="0.25">
      <c r="A26" s="11">
        <v>13</v>
      </c>
      <c r="B26" s="12" t="s">
        <v>39</v>
      </c>
      <c r="C26" s="12" t="s">
        <v>40</v>
      </c>
      <c r="D26" s="12" t="s">
        <v>22</v>
      </c>
      <c r="E26" s="12" t="s">
        <v>41</v>
      </c>
      <c r="F26" s="12" t="s">
        <v>24</v>
      </c>
      <c r="G26" s="16"/>
      <c r="H26" s="14"/>
      <c r="I26" s="15"/>
    </row>
    <row r="27" spans="1:9" ht="37.5" customHeight="1" x14ac:dyDescent="0.25">
      <c r="A27" s="11">
        <v>14</v>
      </c>
      <c r="B27" s="12" t="s">
        <v>39</v>
      </c>
      <c r="C27" s="12" t="s">
        <v>40</v>
      </c>
      <c r="D27" s="12" t="s">
        <v>42</v>
      </c>
      <c r="E27" s="12" t="s">
        <v>41</v>
      </c>
      <c r="F27" s="12" t="s">
        <v>24</v>
      </c>
      <c r="G27" s="16"/>
      <c r="H27" s="14"/>
      <c r="I27" s="15"/>
    </row>
    <row r="28" spans="1:9" ht="37.5" customHeight="1" x14ac:dyDescent="0.25">
      <c r="A28" s="11">
        <v>15</v>
      </c>
      <c r="B28" s="12" t="s">
        <v>43</v>
      </c>
      <c r="C28" s="12" t="s">
        <v>44</v>
      </c>
      <c r="D28" s="12" t="s">
        <v>37</v>
      </c>
      <c r="E28" s="12" t="s">
        <v>23</v>
      </c>
      <c r="F28" s="12" t="s">
        <v>38</v>
      </c>
      <c r="G28" s="13"/>
      <c r="H28" s="14">
        <v>240</v>
      </c>
      <c r="I28" s="15" t="str">
        <f>IF(ISNUMBER(G28),IF(G28&gt;0,G28*H28,""),"")</f>
        <v/>
      </c>
    </row>
    <row r="29" spans="1:9" ht="24.75" customHeight="1" x14ac:dyDescent="0.25">
      <c r="A29" s="3" t="s">
        <v>45</v>
      </c>
      <c r="B29" s="3"/>
      <c r="C29" s="3"/>
      <c r="D29" s="3"/>
      <c r="E29" s="3"/>
      <c r="F29" s="3"/>
      <c r="G29" s="3"/>
      <c r="H29" s="3"/>
      <c r="I29" s="3"/>
    </row>
    <row r="30" spans="1:9" ht="37.5" customHeight="1" x14ac:dyDescent="0.25">
      <c r="A30" s="10" t="s">
        <v>11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  <c r="H30" s="10" t="s">
        <v>18</v>
      </c>
      <c r="I30" s="10" t="s">
        <v>19</v>
      </c>
    </row>
    <row r="31" spans="1:9" ht="37.5" customHeight="1" x14ac:dyDescent="0.25">
      <c r="A31" s="11">
        <v>16</v>
      </c>
      <c r="B31" s="12" t="s">
        <v>46</v>
      </c>
      <c r="C31" s="12" t="s">
        <v>47</v>
      </c>
      <c r="D31" s="12" t="s">
        <v>48</v>
      </c>
      <c r="E31" s="12" t="s">
        <v>49</v>
      </c>
      <c r="F31" s="12" t="s">
        <v>38</v>
      </c>
      <c r="G31" s="13"/>
      <c r="H31" s="14">
        <v>400</v>
      </c>
      <c r="I31" s="15" t="str">
        <f t="shared" ref="I31:I40" si="1">IF(ISNUMBER(G31),IF(G31&gt;0,G31*H31,""),"")</f>
        <v/>
      </c>
    </row>
    <row r="32" spans="1:9" ht="37.5" customHeight="1" x14ac:dyDescent="0.25">
      <c r="A32" s="11">
        <v>17</v>
      </c>
      <c r="B32" s="12" t="s">
        <v>50</v>
      </c>
      <c r="C32" s="12" t="s">
        <v>40</v>
      </c>
      <c r="D32" s="12" t="s">
        <v>51</v>
      </c>
      <c r="E32" s="12" t="s">
        <v>52</v>
      </c>
      <c r="F32" s="12" t="s">
        <v>53</v>
      </c>
      <c r="G32" s="13"/>
      <c r="H32" s="14">
        <v>216</v>
      </c>
      <c r="I32" s="15" t="str">
        <f t="shared" si="1"/>
        <v/>
      </c>
    </row>
    <row r="33" spans="1:9" ht="37.5" customHeight="1" x14ac:dyDescent="0.25">
      <c r="A33" s="11">
        <v>18</v>
      </c>
      <c r="B33" s="12" t="s">
        <v>50</v>
      </c>
      <c r="C33" s="12" t="s">
        <v>40</v>
      </c>
      <c r="D33" s="12" t="s">
        <v>54</v>
      </c>
      <c r="E33" s="12" t="s">
        <v>52</v>
      </c>
      <c r="F33" s="12" t="s">
        <v>53</v>
      </c>
      <c r="G33" s="13"/>
      <c r="H33" s="14">
        <v>24</v>
      </c>
      <c r="I33" s="15" t="str">
        <f t="shared" si="1"/>
        <v/>
      </c>
    </row>
    <row r="34" spans="1:9" ht="37.5" customHeight="1" x14ac:dyDescent="0.25">
      <c r="A34" s="11">
        <v>19</v>
      </c>
      <c r="B34" s="12" t="s">
        <v>55</v>
      </c>
      <c r="C34" s="12" t="s">
        <v>36</v>
      </c>
      <c r="D34" s="12" t="s">
        <v>51</v>
      </c>
      <c r="E34" s="12" t="s">
        <v>52</v>
      </c>
      <c r="F34" s="12" t="s">
        <v>53</v>
      </c>
      <c r="G34" s="13"/>
      <c r="H34" s="14">
        <v>80</v>
      </c>
      <c r="I34" s="15" t="str">
        <f t="shared" si="1"/>
        <v/>
      </c>
    </row>
    <row r="35" spans="1:9" ht="37.5" customHeight="1" x14ac:dyDescent="0.25">
      <c r="A35" s="11">
        <v>20</v>
      </c>
      <c r="B35" s="12" t="s">
        <v>56</v>
      </c>
      <c r="C35" s="12" t="s">
        <v>57</v>
      </c>
      <c r="D35" s="12" t="s">
        <v>22</v>
      </c>
      <c r="E35" s="12" t="s">
        <v>58</v>
      </c>
      <c r="F35" s="12" t="s">
        <v>38</v>
      </c>
      <c r="G35" s="13"/>
      <c r="H35" s="14">
        <v>400</v>
      </c>
      <c r="I35" s="15" t="str">
        <f t="shared" si="1"/>
        <v/>
      </c>
    </row>
    <row r="36" spans="1:9" ht="37.5" customHeight="1" x14ac:dyDescent="0.25">
      <c r="A36" s="11">
        <v>21</v>
      </c>
      <c r="B36" s="12" t="s">
        <v>56</v>
      </c>
      <c r="C36" s="12" t="s">
        <v>57</v>
      </c>
      <c r="D36" s="12" t="s">
        <v>25</v>
      </c>
      <c r="E36" s="12" t="s">
        <v>58</v>
      </c>
      <c r="F36" s="12" t="s">
        <v>38</v>
      </c>
      <c r="G36" s="13"/>
      <c r="H36" s="14">
        <v>200</v>
      </c>
      <c r="I36" s="15" t="str">
        <f t="shared" si="1"/>
        <v/>
      </c>
    </row>
    <row r="37" spans="1:9" ht="37.5" customHeight="1" x14ac:dyDescent="0.25">
      <c r="A37" s="11">
        <v>22</v>
      </c>
      <c r="B37" s="12" t="s">
        <v>56</v>
      </c>
      <c r="C37" s="12" t="s">
        <v>59</v>
      </c>
      <c r="D37" s="12" t="s">
        <v>22</v>
      </c>
      <c r="E37" s="12" t="s">
        <v>58</v>
      </c>
      <c r="F37" s="12" t="s">
        <v>38</v>
      </c>
      <c r="G37" s="13"/>
      <c r="H37" s="14">
        <v>200</v>
      </c>
      <c r="I37" s="15" t="str">
        <f t="shared" si="1"/>
        <v/>
      </c>
    </row>
    <row r="38" spans="1:9" ht="37.5" customHeight="1" x14ac:dyDescent="0.25">
      <c r="A38" s="11">
        <v>23</v>
      </c>
      <c r="B38" s="12" t="s">
        <v>56</v>
      </c>
      <c r="C38" s="12" t="s">
        <v>59</v>
      </c>
      <c r="D38" s="12" t="s">
        <v>25</v>
      </c>
      <c r="E38" s="12" t="s">
        <v>58</v>
      </c>
      <c r="F38" s="12" t="s">
        <v>38</v>
      </c>
      <c r="G38" s="13"/>
      <c r="H38" s="14">
        <v>100</v>
      </c>
      <c r="I38" s="15" t="str">
        <f t="shared" si="1"/>
        <v/>
      </c>
    </row>
    <row r="39" spans="1:9" ht="37.5" customHeight="1" x14ac:dyDescent="0.25">
      <c r="A39" s="11">
        <v>24</v>
      </c>
      <c r="B39" s="12" t="s">
        <v>60</v>
      </c>
      <c r="C39" s="12" t="s">
        <v>61</v>
      </c>
      <c r="D39" s="12" t="s">
        <v>37</v>
      </c>
      <c r="E39" s="12" t="s">
        <v>58</v>
      </c>
      <c r="F39" s="12" t="s">
        <v>38</v>
      </c>
      <c r="G39" s="13"/>
      <c r="H39" s="14">
        <v>80</v>
      </c>
      <c r="I39" s="15" t="str">
        <f t="shared" si="1"/>
        <v/>
      </c>
    </row>
    <row r="40" spans="1:9" ht="37.5" customHeight="1" x14ac:dyDescent="0.25">
      <c r="A40" s="11">
        <v>25</v>
      </c>
      <c r="B40" s="12" t="s">
        <v>60</v>
      </c>
      <c r="C40" s="12" t="s">
        <v>59</v>
      </c>
      <c r="D40" s="12" t="s">
        <v>37</v>
      </c>
      <c r="E40" s="12" t="s">
        <v>58</v>
      </c>
      <c r="F40" s="12" t="s">
        <v>38</v>
      </c>
      <c r="G40" s="13"/>
      <c r="H40" s="14">
        <v>40</v>
      </c>
      <c r="I40" s="15" t="str">
        <f t="shared" si="1"/>
        <v/>
      </c>
    </row>
    <row r="41" spans="1:9" ht="24.75" customHeight="1" x14ac:dyDescent="0.25">
      <c r="A41" s="3" t="s">
        <v>62</v>
      </c>
      <c r="B41" s="3"/>
      <c r="C41" s="3"/>
      <c r="D41" s="3"/>
      <c r="E41" s="3"/>
      <c r="F41" s="3"/>
      <c r="G41" s="3"/>
      <c r="H41" s="3"/>
      <c r="I41" s="3"/>
    </row>
    <row r="42" spans="1:9" ht="37.5" customHeight="1" x14ac:dyDescent="0.25">
      <c r="A42" s="10" t="s">
        <v>11</v>
      </c>
      <c r="B42" s="10" t="s">
        <v>12</v>
      </c>
      <c r="C42" s="10" t="s">
        <v>13</v>
      </c>
      <c r="D42" s="10" t="s">
        <v>14</v>
      </c>
      <c r="E42" s="10" t="s">
        <v>15</v>
      </c>
      <c r="F42" s="10" t="s">
        <v>16</v>
      </c>
      <c r="G42" s="10" t="s">
        <v>17</v>
      </c>
      <c r="H42" s="10" t="s">
        <v>18</v>
      </c>
      <c r="I42" s="10" t="s">
        <v>19</v>
      </c>
    </row>
    <row r="43" spans="1:9" ht="37.5" customHeight="1" x14ac:dyDescent="0.25">
      <c r="A43" s="11">
        <v>26</v>
      </c>
      <c r="B43" s="12" t="s">
        <v>63</v>
      </c>
      <c r="C43" s="12" t="s">
        <v>64</v>
      </c>
      <c r="D43" s="12" t="s">
        <v>22</v>
      </c>
      <c r="E43" s="12" t="s">
        <v>65</v>
      </c>
      <c r="F43" s="12" t="s">
        <v>24</v>
      </c>
      <c r="G43" s="13"/>
      <c r="H43" s="14">
        <v>40000</v>
      </c>
      <c r="I43" s="15" t="str">
        <f t="shared" ref="I43:I48" si="2">IF(ISNUMBER(G43),IF(G43&gt;0,G43*H43,""),"")</f>
        <v/>
      </c>
    </row>
    <row r="44" spans="1:9" ht="37.5" customHeight="1" x14ac:dyDescent="0.25">
      <c r="A44" s="11">
        <v>27</v>
      </c>
      <c r="B44" s="12" t="s">
        <v>63</v>
      </c>
      <c r="C44" s="12" t="s">
        <v>64</v>
      </c>
      <c r="D44" s="12" t="s">
        <v>25</v>
      </c>
      <c r="E44" s="12" t="s">
        <v>65</v>
      </c>
      <c r="F44" s="12" t="s">
        <v>24</v>
      </c>
      <c r="G44" s="13"/>
      <c r="H44" s="14">
        <v>10000</v>
      </c>
      <c r="I44" s="15" t="str">
        <f t="shared" si="2"/>
        <v/>
      </c>
    </row>
    <row r="45" spans="1:9" ht="37.5" customHeight="1" x14ac:dyDescent="0.25">
      <c r="A45" s="11">
        <v>28</v>
      </c>
      <c r="B45" s="12" t="s">
        <v>66</v>
      </c>
      <c r="C45" s="12" t="s">
        <v>67</v>
      </c>
      <c r="D45" s="12" t="s">
        <v>34</v>
      </c>
      <c r="E45" s="12" t="s">
        <v>68</v>
      </c>
      <c r="F45" s="12" t="s">
        <v>24</v>
      </c>
      <c r="G45" s="13"/>
      <c r="H45" s="14">
        <v>40000</v>
      </c>
      <c r="I45" s="15" t="str">
        <f t="shared" si="2"/>
        <v/>
      </c>
    </row>
    <row r="46" spans="1:9" ht="37.5" customHeight="1" x14ac:dyDescent="0.25">
      <c r="A46" s="11">
        <v>29</v>
      </c>
      <c r="B46" s="12" t="s">
        <v>69</v>
      </c>
      <c r="C46" s="12" t="s">
        <v>70</v>
      </c>
      <c r="D46" s="12" t="s">
        <v>34</v>
      </c>
      <c r="E46" s="12" t="s">
        <v>23</v>
      </c>
      <c r="F46" s="12" t="s">
        <v>24</v>
      </c>
      <c r="G46" s="13"/>
      <c r="H46" s="14">
        <v>400</v>
      </c>
      <c r="I46" s="15" t="str">
        <f t="shared" si="2"/>
        <v/>
      </c>
    </row>
    <row r="47" spans="1:9" ht="37.5" customHeight="1" x14ac:dyDescent="0.25">
      <c r="A47" s="11">
        <v>30</v>
      </c>
      <c r="B47" s="12" t="s">
        <v>71</v>
      </c>
      <c r="C47" s="12" t="s">
        <v>72</v>
      </c>
      <c r="D47" s="12" t="s">
        <v>22</v>
      </c>
      <c r="E47" s="12" t="s">
        <v>73</v>
      </c>
      <c r="F47" s="12" t="s">
        <v>24</v>
      </c>
      <c r="G47" s="13"/>
      <c r="H47" s="14">
        <v>10000</v>
      </c>
      <c r="I47" s="15" t="str">
        <f t="shared" si="2"/>
        <v/>
      </c>
    </row>
    <row r="48" spans="1:9" ht="37.5" customHeight="1" x14ac:dyDescent="0.25">
      <c r="A48" s="11">
        <v>31</v>
      </c>
      <c r="B48" s="12" t="s">
        <v>71</v>
      </c>
      <c r="C48" s="12" t="s">
        <v>74</v>
      </c>
      <c r="D48" s="12" t="s">
        <v>34</v>
      </c>
      <c r="E48" s="12" t="s">
        <v>73</v>
      </c>
      <c r="F48" s="12" t="s">
        <v>24</v>
      </c>
      <c r="G48" s="13"/>
      <c r="H48" s="14">
        <v>5000</v>
      </c>
      <c r="I48" s="15" t="str">
        <f t="shared" si="2"/>
        <v/>
      </c>
    </row>
    <row r="49" spans="1:9" ht="24.75" customHeight="1" x14ac:dyDescent="0.25">
      <c r="A49" s="3" t="s">
        <v>75</v>
      </c>
      <c r="B49" s="3"/>
      <c r="C49" s="3"/>
      <c r="D49" s="3"/>
      <c r="E49" s="3"/>
      <c r="F49" s="3"/>
      <c r="G49" s="3"/>
      <c r="H49" s="3"/>
      <c r="I49" s="3"/>
    </row>
    <row r="50" spans="1:9" ht="37.5" customHeight="1" x14ac:dyDescent="0.25">
      <c r="A50" s="10" t="s">
        <v>11</v>
      </c>
      <c r="B50" s="10" t="s">
        <v>12</v>
      </c>
      <c r="C50" s="10" t="s">
        <v>13</v>
      </c>
      <c r="D50" s="10" t="s">
        <v>14</v>
      </c>
      <c r="E50" s="10" t="s">
        <v>15</v>
      </c>
      <c r="F50" s="10" t="s">
        <v>16</v>
      </c>
      <c r="G50" s="10" t="s">
        <v>17</v>
      </c>
      <c r="H50" s="10" t="s">
        <v>18</v>
      </c>
      <c r="I50" s="10" t="s">
        <v>19</v>
      </c>
    </row>
    <row r="51" spans="1:9" ht="37.5" customHeight="1" x14ac:dyDescent="0.25">
      <c r="A51" s="11">
        <v>32</v>
      </c>
      <c r="B51" s="12" t="s">
        <v>76</v>
      </c>
      <c r="C51" s="12" t="s">
        <v>77</v>
      </c>
      <c r="D51" s="12" t="s">
        <v>78</v>
      </c>
      <c r="E51" s="12" t="s">
        <v>79</v>
      </c>
      <c r="F51" s="12" t="s">
        <v>80</v>
      </c>
      <c r="G51" s="13"/>
      <c r="H51" s="14">
        <v>2448</v>
      </c>
      <c r="I51" s="15" t="str">
        <f>IF(ISNUMBER(G51),IF(G51&gt;0,G51*H51,""),"")</f>
        <v/>
      </c>
    </row>
    <row r="52" spans="1:9" ht="37.5" customHeight="1" x14ac:dyDescent="0.25">
      <c r="A52" s="11">
        <v>33</v>
      </c>
      <c r="B52" s="12" t="s">
        <v>81</v>
      </c>
      <c r="C52" s="12" t="s">
        <v>82</v>
      </c>
      <c r="D52" s="12" t="s">
        <v>83</v>
      </c>
      <c r="E52" s="12" t="s">
        <v>84</v>
      </c>
      <c r="F52" s="12" t="s">
        <v>80</v>
      </c>
      <c r="G52" s="13"/>
      <c r="H52" s="14">
        <v>48</v>
      </c>
      <c r="I52" s="15" t="str">
        <f>IF(ISNUMBER(G52),IF(G52&gt;0,G52*H52,""),"")</f>
        <v/>
      </c>
    </row>
    <row r="53" spans="1:9" ht="37.5" customHeight="1" x14ac:dyDescent="0.25">
      <c r="A53" s="11">
        <v>34</v>
      </c>
      <c r="B53" s="12" t="s">
        <v>85</v>
      </c>
      <c r="C53" s="12" t="s">
        <v>86</v>
      </c>
      <c r="D53" s="12" t="s">
        <v>87</v>
      </c>
      <c r="E53" s="12" t="s">
        <v>88</v>
      </c>
      <c r="F53" s="12" t="s">
        <v>24</v>
      </c>
      <c r="G53" s="13"/>
      <c r="H53" s="14">
        <v>2000</v>
      </c>
      <c r="I53" s="15" t="str">
        <f>IF(ISNUMBER(G53),IF(G53&gt;0,G53*H53,""),"")</f>
        <v/>
      </c>
    </row>
    <row r="54" spans="1:9" ht="37.5" customHeight="1" x14ac:dyDescent="0.25">
      <c r="A54" s="11">
        <v>35</v>
      </c>
      <c r="B54" s="12" t="s">
        <v>89</v>
      </c>
      <c r="C54" s="12" t="s">
        <v>90</v>
      </c>
      <c r="D54" s="12" t="s">
        <v>87</v>
      </c>
      <c r="E54" s="12" t="s">
        <v>41</v>
      </c>
      <c r="F54" s="12" t="s">
        <v>24</v>
      </c>
      <c r="G54" s="16"/>
      <c r="H54" s="14"/>
      <c r="I54" s="15"/>
    </row>
    <row r="55" spans="1:9" ht="37.5" customHeight="1" x14ac:dyDescent="0.25">
      <c r="A55" s="11">
        <v>36</v>
      </c>
      <c r="B55" s="12" t="s">
        <v>91</v>
      </c>
      <c r="C55" s="12" t="s">
        <v>92</v>
      </c>
      <c r="D55" s="12" t="s">
        <v>87</v>
      </c>
      <c r="E55" s="12" t="s">
        <v>93</v>
      </c>
      <c r="F55" s="12" t="s">
        <v>94</v>
      </c>
      <c r="G55" s="13"/>
      <c r="H55" s="14">
        <v>48</v>
      </c>
      <c r="I55" s="15" t="str">
        <f>IF(ISNUMBER(G55),IF(G55&gt;0,G55*H55,""),"")</f>
        <v/>
      </c>
    </row>
    <row r="56" spans="1:9" ht="37.5" customHeight="1" x14ac:dyDescent="0.25">
      <c r="A56" s="11">
        <v>37</v>
      </c>
      <c r="B56" s="12" t="s">
        <v>95</v>
      </c>
      <c r="C56" s="12" t="s">
        <v>96</v>
      </c>
      <c r="D56" s="12" t="s">
        <v>87</v>
      </c>
      <c r="E56" s="12" t="s">
        <v>93</v>
      </c>
      <c r="F56" s="12" t="s">
        <v>97</v>
      </c>
      <c r="G56" s="13"/>
      <c r="H56" s="14">
        <v>4</v>
      </c>
      <c r="I56" s="15" t="str">
        <f>IF(ISNUMBER(G56),IF(G56&gt;0,G56*H56,""),"")</f>
        <v/>
      </c>
    </row>
    <row r="57" spans="1:9" ht="15" customHeigh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ht="25.5" customHeight="1" x14ac:dyDescent="0.25">
      <c r="A58" s="3" t="s">
        <v>98</v>
      </c>
      <c r="B58" s="3"/>
      <c r="C58" s="3"/>
      <c r="D58" s="3"/>
      <c r="E58" s="3"/>
      <c r="F58" s="3"/>
      <c r="G58" s="3"/>
      <c r="H58" s="3"/>
      <c r="I58" s="17" t="str">
        <f>IF(COUNT(I14,I15,I16,I17,I18,I19,I20,I21,I22,I23,I24,I25,I28,I31,I32,I33,I34,I35,I36,I37,I38,I39,I40,I43,I44,I45,I46,I47,I48,I51,I52,I53,I55,I56)=34,SUM(I14,I15,I16,I17,I18,I19,I20,I21,I22,I23,I24,I25,I28,I31,I32,I33,I34,I35,I36,I37,I38,I39,I40,I43,I44,I45,I46,I47,I48,I51,I52,I53,I55,I56),"")</f>
        <v/>
      </c>
    </row>
    <row r="59" spans="1:9" ht="25.5" customHeight="1" x14ac:dyDescent="0.25">
      <c r="A59" s="3" t="s">
        <v>99</v>
      </c>
      <c r="B59" s="3"/>
      <c r="C59" s="3"/>
      <c r="D59" s="3"/>
      <c r="E59" s="3"/>
      <c r="F59" s="3"/>
      <c r="G59" s="3"/>
      <c r="H59" s="3"/>
      <c r="I59" s="18" t="str">
        <f>IF(ISNUMBER(I58),ROUND(MAX(0,MIN(I63,I63*(I62-I58)/(I62-I61))),2),"")</f>
        <v/>
      </c>
    </row>
    <row r="60" spans="1:9" ht="15" customHeigh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ht="25.5" customHeight="1" x14ac:dyDescent="0.25">
      <c r="A61" s="7" t="s">
        <v>100</v>
      </c>
      <c r="B61" s="7"/>
      <c r="C61" s="7"/>
      <c r="D61" s="7"/>
      <c r="E61" s="7"/>
      <c r="F61" s="7"/>
      <c r="G61" s="7"/>
      <c r="H61" s="7"/>
      <c r="I61" s="19">
        <v>537600</v>
      </c>
    </row>
    <row r="62" spans="1:9" ht="25.5" customHeight="1" x14ac:dyDescent="0.25">
      <c r="A62" s="7" t="s">
        <v>101</v>
      </c>
      <c r="B62" s="7"/>
      <c r="C62" s="7"/>
      <c r="D62" s="7"/>
      <c r="E62" s="7"/>
      <c r="F62" s="7"/>
      <c r="G62" s="7"/>
      <c r="H62" s="7"/>
      <c r="I62" s="19">
        <v>672000</v>
      </c>
    </row>
    <row r="63" spans="1:9" ht="25.5" customHeight="1" x14ac:dyDescent="0.25">
      <c r="A63" s="7" t="s">
        <v>102</v>
      </c>
      <c r="B63" s="7"/>
      <c r="C63" s="7"/>
      <c r="D63" s="7"/>
      <c r="E63" s="7"/>
      <c r="F63" s="7"/>
      <c r="G63" s="7"/>
      <c r="H63" s="7"/>
      <c r="I63" s="9">
        <v>30</v>
      </c>
    </row>
    <row r="64" spans="1:9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ht="31.5" customHeight="1" x14ac:dyDescent="0.25">
      <c r="A65" s="2" t="s">
        <v>103</v>
      </c>
      <c r="B65" s="2"/>
      <c r="C65" s="2"/>
      <c r="D65" s="2"/>
      <c r="E65" s="2"/>
      <c r="F65" s="2"/>
      <c r="G65" s="2"/>
      <c r="H65" s="2"/>
      <c r="I65" s="2"/>
    </row>
    <row r="66" spans="1:9" ht="31.5" customHeight="1" x14ac:dyDescent="0.25">
      <c r="A66" s="2" t="s">
        <v>104</v>
      </c>
      <c r="B66" s="2"/>
      <c r="C66" s="2"/>
      <c r="D66" s="2"/>
      <c r="E66" s="2"/>
      <c r="F66" s="2"/>
      <c r="G66" s="2"/>
      <c r="H66" s="2"/>
      <c r="I66" s="2"/>
    </row>
    <row r="67" spans="1:9" ht="31.5" customHeight="1" x14ac:dyDescent="0.25">
      <c r="A67" s="2" t="s">
        <v>105</v>
      </c>
      <c r="B67" s="2"/>
      <c r="C67" s="2"/>
      <c r="D67" s="2"/>
      <c r="E67" s="2"/>
      <c r="F67" s="2"/>
      <c r="G67" s="2"/>
      <c r="H67" s="2"/>
      <c r="I67" s="2"/>
    </row>
    <row r="68" spans="1:9" ht="31.5" customHeight="1" x14ac:dyDescent="0.25">
      <c r="A68" s="2" t="s">
        <v>106</v>
      </c>
      <c r="B68" s="2"/>
      <c r="C68" s="2"/>
      <c r="D68" s="2"/>
      <c r="E68" s="2"/>
      <c r="F68" s="2"/>
      <c r="G68" s="2"/>
      <c r="H68" s="2"/>
      <c r="I68" s="2"/>
    </row>
    <row r="69" spans="1:9" ht="31.5" customHeight="1" x14ac:dyDescent="0.25">
      <c r="A69" s="2" t="s">
        <v>107</v>
      </c>
      <c r="B69" s="2"/>
      <c r="C69" s="2"/>
      <c r="D69" s="2"/>
      <c r="E69" s="2"/>
      <c r="F69" s="2"/>
      <c r="G69" s="2"/>
      <c r="H69" s="2"/>
      <c r="I69" s="2"/>
    </row>
    <row r="70" spans="1:9" ht="31.5" customHeight="1" x14ac:dyDescent="0.25">
      <c r="A70" s="2" t="s">
        <v>108</v>
      </c>
      <c r="B70" s="2"/>
      <c r="C70" s="2"/>
      <c r="D70" s="2"/>
      <c r="E70" s="2"/>
      <c r="F70" s="2"/>
      <c r="G70" s="2"/>
      <c r="H70" s="2"/>
      <c r="I70" s="2"/>
    </row>
    <row r="71" spans="1:9" ht="30" customHeight="1" x14ac:dyDescent="0.25">
      <c r="A71" s="2" t="s">
        <v>109</v>
      </c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5">
      <c r="A72" s="9"/>
      <c r="B72" s="9"/>
      <c r="C72" s="9"/>
      <c r="D72" s="9"/>
      <c r="E72" s="9"/>
      <c r="F72" s="9"/>
      <c r="G72" s="9"/>
      <c r="H72" s="9"/>
      <c r="I72" s="9"/>
    </row>
  </sheetData>
  <sheetProtection sheet="1" objects="1" scenarios="1" selectLockedCells="1"/>
  <mergeCells count="33">
    <mergeCell ref="A68:I68"/>
    <mergeCell ref="A69:I69"/>
    <mergeCell ref="A70:I70"/>
    <mergeCell ref="A71:I71"/>
    <mergeCell ref="A62:H62"/>
    <mergeCell ref="A63:H63"/>
    <mergeCell ref="A65:I65"/>
    <mergeCell ref="A66:I66"/>
    <mergeCell ref="A67:I67"/>
    <mergeCell ref="A41:I41"/>
    <mergeCell ref="A49:I49"/>
    <mergeCell ref="A58:H58"/>
    <mergeCell ref="A59:H59"/>
    <mergeCell ref="A61:H61"/>
    <mergeCell ref="A9:I9"/>
    <mergeCell ref="A10:I10"/>
    <mergeCell ref="A11:I11"/>
    <mergeCell ref="A12:I12"/>
    <mergeCell ref="A29:I29"/>
    <mergeCell ref="A6:B6"/>
    <mergeCell ref="C6:E6"/>
    <mergeCell ref="F6:G6"/>
    <mergeCell ref="H6:I6"/>
    <mergeCell ref="A7:B7"/>
    <mergeCell ref="C7:E7"/>
    <mergeCell ref="F7:G7"/>
    <mergeCell ref="H7:I7"/>
    <mergeCell ref="A2:I2"/>
    <mergeCell ref="A3:I3"/>
    <mergeCell ref="A5:B5"/>
    <mergeCell ref="C5:E5"/>
    <mergeCell ref="F5:G5"/>
    <mergeCell ref="H5:I5"/>
  </mergeCells>
  <dataValidations count="1">
    <dataValidation type="decimal" operator="greaterThan" allowBlank="1" showInputMessage="1" showErrorMessage="1" errorTitle="Ongeldig tarief" error="Vul een positief getal in, exclusief btw." promptTitle="Tarief invullen" prompt="Vul uw tarief in euro in, exclusief btw." sqref="G14:G28 G31:G40 G43:G48 G51:G56" xr:uid="{00000000-0002-0000-0000-000000000000}">
      <formula1>0</formula1>
      <formula2>0</formula2>
    </dataValidation>
  </dataValidations>
  <pageMargins left="0.7" right="0.7" top="0.75" bottom="0.75" header="0.511811023622047" footer="0.511811023622047"/>
  <pageSetup fitToHeight="2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6"/>
  <sheetViews>
    <sheetView showGridLines="0" zoomScaleNormal="100" workbookViewId="0"/>
  </sheetViews>
  <sheetFormatPr defaultColWidth="8.7109375" defaultRowHeight="15" customHeight="1" x14ac:dyDescent="0.25"/>
  <cols>
    <col min="1" max="1" width="6" customWidth="1"/>
    <col min="2" max="2" width="33" customWidth="1"/>
    <col min="3" max="3" width="37" customWidth="1"/>
    <col min="4" max="4" width="20" customWidth="1"/>
    <col min="5" max="5" width="23" customWidth="1"/>
    <col min="6" max="6" width="16" customWidth="1"/>
    <col min="7" max="7" width="20" customWidth="1"/>
    <col min="8" max="8" width="13" customWidth="1"/>
    <col min="9" max="9" width="23" customWidth="1"/>
  </cols>
  <sheetData>
    <row r="2" spans="1:9" ht="21" x14ac:dyDescent="0.25">
      <c r="A2" s="8" t="s">
        <v>110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7" t="s">
        <v>111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1" t="s">
        <v>112</v>
      </c>
      <c r="B4" s="1"/>
      <c r="C4" s="1"/>
      <c r="D4" s="1"/>
      <c r="E4" s="1"/>
      <c r="F4" s="1"/>
      <c r="G4" s="1"/>
      <c r="H4" s="1"/>
      <c r="I4" s="1"/>
    </row>
    <row r="6" spans="1:9" x14ac:dyDescent="0.25">
      <c r="A6" s="3" t="s">
        <v>113</v>
      </c>
      <c r="B6" s="3"/>
      <c r="C6" s="3"/>
      <c r="D6" s="3"/>
      <c r="E6" s="3"/>
      <c r="F6" s="3"/>
      <c r="G6" s="3"/>
      <c r="H6" s="3"/>
      <c r="I6" s="3"/>
    </row>
    <row r="7" spans="1:9" ht="30" x14ac:dyDescent="0.25">
      <c r="A7" s="10" t="s">
        <v>11</v>
      </c>
      <c r="B7" s="10" t="s">
        <v>12</v>
      </c>
      <c r="C7" s="10" t="s">
        <v>13</v>
      </c>
      <c r="D7" s="10" t="s">
        <v>114</v>
      </c>
      <c r="E7" s="10" t="s">
        <v>15</v>
      </c>
      <c r="F7" s="10" t="s">
        <v>16</v>
      </c>
      <c r="G7" s="10" t="s">
        <v>17</v>
      </c>
      <c r="H7" s="10" t="s">
        <v>115</v>
      </c>
      <c r="I7" s="10" t="s">
        <v>19</v>
      </c>
    </row>
    <row r="8" spans="1:9" ht="30" x14ac:dyDescent="0.25">
      <c r="A8" s="11">
        <v>1</v>
      </c>
      <c r="B8" s="12" t="s">
        <v>116</v>
      </c>
      <c r="C8" s="12" t="s">
        <v>117</v>
      </c>
      <c r="D8" s="12" t="s">
        <v>118</v>
      </c>
      <c r="E8" s="12" t="s">
        <v>119</v>
      </c>
      <c r="F8" s="12" t="s">
        <v>120</v>
      </c>
      <c r="G8" s="13"/>
      <c r="H8" s="14" t="s">
        <v>121</v>
      </c>
      <c r="I8" s="15" t="s">
        <v>121</v>
      </c>
    </row>
    <row r="9" spans="1:9" ht="30" x14ac:dyDescent="0.25">
      <c r="A9" s="11">
        <v>2</v>
      </c>
      <c r="B9" s="12" t="s">
        <v>122</v>
      </c>
      <c r="C9" s="12" t="s">
        <v>123</v>
      </c>
      <c r="D9" s="12" t="s">
        <v>118</v>
      </c>
      <c r="E9" s="12" t="s">
        <v>119</v>
      </c>
      <c r="F9" s="12" t="s">
        <v>120</v>
      </c>
      <c r="G9" s="13"/>
      <c r="H9" s="14" t="s">
        <v>121</v>
      </c>
      <c r="I9" s="15" t="s">
        <v>121</v>
      </c>
    </row>
    <row r="10" spans="1:9" ht="30" x14ac:dyDescent="0.25">
      <c r="A10" s="11">
        <v>3</v>
      </c>
      <c r="B10" s="12" t="s">
        <v>124</v>
      </c>
      <c r="C10" s="12" t="s">
        <v>125</v>
      </c>
      <c r="D10" s="12" t="s">
        <v>126</v>
      </c>
      <c r="E10" s="12" t="s">
        <v>119</v>
      </c>
      <c r="F10" s="12" t="s">
        <v>38</v>
      </c>
      <c r="G10" s="13"/>
      <c r="H10" s="14" t="s">
        <v>121</v>
      </c>
      <c r="I10" s="15" t="s">
        <v>121</v>
      </c>
    </row>
    <row r="11" spans="1:9" ht="30" x14ac:dyDescent="0.25">
      <c r="A11" s="11">
        <v>4</v>
      </c>
      <c r="B11" s="12" t="s">
        <v>127</v>
      </c>
      <c r="C11" s="12" t="s">
        <v>128</v>
      </c>
      <c r="D11" s="12" t="s">
        <v>126</v>
      </c>
      <c r="E11" s="12" t="s">
        <v>119</v>
      </c>
      <c r="F11" s="12" t="s">
        <v>38</v>
      </c>
      <c r="G11" s="13"/>
      <c r="H11" s="14" t="s">
        <v>121</v>
      </c>
      <c r="I11" s="15" t="s">
        <v>121</v>
      </c>
    </row>
    <row r="12" spans="1:9" ht="30" x14ac:dyDescent="0.25">
      <c r="A12" s="11">
        <v>5</v>
      </c>
      <c r="B12" s="12" t="s">
        <v>129</v>
      </c>
      <c r="C12" s="12" t="s">
        <v>130</v>
      </c>
      <c r="D12" s="12" t="s">
        <v>83</v>
      </c>
      <c r="E12" s="12" t="s">
        <v>131</v>
      </c>
      <c r="F12" s="12" t="s">
        <v>120</v>
      </c>
      <c r="G12" s="13"/>
      <c r="H12" s="14" t="s">
        <v>121</v>
      </c>
      <c r="I12" s="15" t="s">
        <v>121</v>
      </c>
    </row>
    <row r="15" spans="1:9" ht="30" customHeight="1" x14ac:dyDescent="0.25">
      <c r="A15" s="2" t="s">
        <v>132</v>
      </c>
      <c r="B15" s="2"/>
      <c r="C15" s="2"/>
      <c r="D15" s="2"/>
      <c r="E15" s="2"/>
      <c r="F15" s="2"/>
      <c r="G15" s="2"/>
      <c r="H15" s="2"/>
      <c r="I15" s="2"/>
    </row>
    <row r="16" spans="1:9" ht="30" customHeight="1" x14ac:dyDescent="0.25">
      <c r="A16" s="2" t="s">
        <v>133</v>
      </c>
      <c r="B16" s="2"/>
      <c r="C16" s="2"/>
      <c r="D16" s="2"/>
      <c r="E16" s="2"/>
      <c r="F16" s="2"/>
      <c r="G16" s="2"/>
      <c r="H16" s="2"/>
      <c r="I16" s="2"/>
    </row>
  </sheetData>
  <mergeCells count="6">
    <mergeCell ref="A16:I16"/>
    <mergeCell ref="A2:I2"/>
    <mergeCell ref="A3:I3"/>
    <mergeCell ref="A4:I4"/>
    <mergeCell ref="A6:I6"/>
    <mergeCell ref="A15:I15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Prijzenblad</vt:lpstr>
      <vt:lpstr>Waardedocumenten</vt:lpstr>
      <vt:lpstr>Prijzenblad!Afdrukbereik</vt:lpstr>
      <vt:lpstr>Waardedocumenten!Afdrukbereik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Adlie, Aysha</dc:creator>
  <cp:lastModifiedBy>Adlie, Aysha</cp:lastModifiedBy>
  <dcterms:created xsi:type="dcterms:W3CDTF">2026-10-04T14:53:58Z</dcterms:created>
  <dcterms:modified xsi:type="dcterms:W3CDTF">2026-10-04T14:53:59Z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2026-10-04T14:50:11Z</dcterms:created>
  <dc:creator>a.adlie@gooisemeren.nl</dc:creator>
  <dc:description/>
  <dc:language>en-US</dc:language>
  <cp:lastModifiedBy>Adlie, Aysha</cp:lastModifiedBy>
  <dcterms:modified xsi:type="dcterms:W3CDTF">2026-10-04T14:50:11Z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0x010100406A4DAF3234DB408EDDBA9AEA14EB2F</vt:lpwstr>
  </property>
</Properties>
</file>