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6\End User Devices 2026 ev\3.a Aanbestedingsdocumenten\Publicatiestukken\"/>
    </mc:Choice>
  </mc:AlternateContent>
  <xr:revisionPtr revIDLastSave="0" documentId="13_ncr:1_{0D063192-9E43-410F-8F28-12243AC2D03E}" xr6:coauthVersionLast="47" xr6:coauthVersionMax="47" xr10:uidLastSave="{00000000-0000-0000-0000-000000000000}"/>
  <bookViews>
    <workbookView xWindow="-120" yWindow="-120" windowWidth="29040" windowHeight="13935" xr2:uid="{00000000-000D-0000-FFFF-FFFF00000000}"/>
  </bookViews>
  <sheets>
    <sheet name="Bijlage 8 Prijzenblad" sheetId="10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0" l="1"/>
  <c r="E38" i="10"/>
  <c r="E43" i="10"/>
  <c r="E42" i="10" l="1"/>
  <c r="E41" i="10"/>
  <c r="E16" i="10"/>
  <c r="E25" i="10"/>
  <c r="E22" i="10"/>
  <c r="E21" i="10"/>
  <c r="E18" i="10"/>
  <c r="E17" i="10"/>
  <c r="B35" i="10"/>
  <c r="E35" i="10" s="1"/>
  <c r="B34" i="10"/>
  <c r="E34" i="10" s="1"/>
  <c r="B33" i="10"/>
  <c r="E33" i="10" s="1"/>
  <c r="B32" i="10"/>
  <c r="E32" i="10" s="1"/>
  <c r="B31" i="10"/>
  <c r="E31" i="10" s="1"/>
  <c r="B30" i="10"/>
  <c r="E30" i="10" s="1"/>
  <c r="B28" i="10"/>
  <c r="E28" i="10" l="1"/>
  <c r="B29" i="10"/>
  <c r="E29" i="10" s="1"/>
  <c r="E46" i="10" l="1"/>
</calcChain>
</file>

<file path=xl/sharedStrings.xml><?xml version="1.0" encoding="utf-8"?>
<sst xmlns="http://schemas.openxmlformats.org/spreadsheetml/2006/main" count="75" uniqueCount="57">
  <si>
    <t>Bijlage 8</t>
  </si>
  <si>
    <t>Prijzenblad</t>
  </si>
  <si>
    <t>Behorende bij de Aanbestedingsleidraad Europese Openbare aanbestedingsprocedure "End User en Werkplek Devices", met kenmerk 20260338604</t>
  </si>
  <si>
    <t>LET OP:</t>
  </si>
  <si>
    <t>Inschrijver dient alleen de 'geel' gearceerde velden in te vullen.</t>
  </si>
  <si>
    <t>Het Prijzenblad dient volledig ingevuld te worden en er mogen geen wijzigingen in worden aangebracht.</t>
  </si>
  <si>
    <t>Ten aanzien van de prijzen en opslagpercentages gelden de in hoofdstuk 7.7 (Beoordeling Prijs) van de Aanbestedingsleidraad opgenomen eisen.</t>
  </si>
  <si>
    <t>Alle bedragen zijn in Euro's en exclusief BTW.</t>
  </si>
  <si>
    <t>Op te geven prijzen en opslagperentage moeten worden afgerond op twee (2) cijfers achter de komma.</t>
  </si>
  <si>
    <t xml:space="preserve">Inschrijver verklaart zich door ondertekening van het Prijzenblad dezes bereidt de Opdracht, zoals beschreven in de Aanbestedingsleidraad </t>
  </si>
  <si>
    <t xml:space="preserve">en bijbehorende bijlagen, uit te voeren voor de in het Prijzenblad opgegeven prijzen per eenheid en opslagpercentages. </t>
  </si>
  <si>
    <t>End User Devices</t>
  </si>
  <si>
    <t>Aantal</t>
  </si>
  <si>
    <r>
      <t xml:space="preserve">Opslagpercentage
</t>
    </r>
    <r>
      <rPr>
        <sz val="11"/>
        <color rgb="FF000000"/>
        <rFont val="Aptos"/>
        <family val="2"/>
      </rPr>
      <t>(bandbreedte 2 t/m 5%)</t>
    </r>
  </si>
  <si>
    <t>Fictieve inkoopwaarde</t>
  </si>
  <si>
    <t>Totaal</t>
  </si>
  <si>
    <t>Smartphones</t>
  </si>
  <si>
    <t>Laptops</t>
  </si>
  <si>
    <t>Tablets</t>
  </si>
  <si>
    <t>Werkplek Devices</t>
  </si>
  <si>
    <t>Dockingstations</t>
  </si>
  <si>
    <t>Beeldschermen</t>
  </si>
  <si>
    <t>Overige accessoires</t>
  </si>
  <si>
    <t>Overige accessoires zoals: Toetsenborden, muizen, headphones, privacy screens, opladers, screenprotectors, tablethoezen, telefoonhoesjes en laptoptassen.</t>
  </si>
  <si>
    <t>Nvt</t>
  </si>
  <si>
    <t>Standaard diensten</t>
  </si>
  <si>
    <t>Prijs per eenheid</t>
  </si>
  <si>
    <t>Labelen en registreren van te leveren EUD / Werkplek Device.</t>
  </si>
  <si>
    <t>Aanmelden in beheersystemen van Opdrachtgever (MDM/MAM/EMM)</t>
  </si>
  <si>
    <t>Uitvoeren van een DOA check voor uit te leveren EUD</t>
  </si>
  <si>
    <t>Laptops voorzien van laatste software updates (zowel OS als Firmware).</t>
  </si>
  <si>
    <t>Smartphones voorzien van laatste software updates (zowel OS als Firmware)</t>
  </si>
  <si>
    <t>Tablets voorzien van laatste software updates (zowel OS als Firmware)</t>
  </si>
  <si>
    <t>EUD indien van toepassing opladen voor uitlevering tot 70% of hoger</t>
  </si>
  <si>
    <t>Smartphone en tablet voorzien van beschermingsglas</t>
  </si>
  <si>
    <t>Aanvullende diensten</t>
  </si>
  <si>
    <t>Huur rolcontainer bij uit/inhuizen per 6 weken (maat circa 85 × 75 × 190 cm)</t>
  </si>
  <si>
    <t>Uurtarieven aanvullende diensten</t>
  </si>
  <si>
    <t>Aantal uur</t>
  </si>
  <si>
    <t>Basis engineer (bandbreedte EUR 55 - EUR 75)</t>
  </si>
  <si>
    <t>(bandbreedte €55,00 t/m €75,00)</t>
  </si>
  <si>
    <t>Senior engineer / coördinerend engineer (bandbreedte EUR 75 - EUR 95)</t>
  </si>
  <si>
    <t>(bandbreedte € 75,00 t/m € 95,00)</t>
  </si>
  <si>
    <t>Projectmanager (bandbreedte EUR 95 - EUR 120)</t>
  </si>
  <si>
    <t>(bandbreedte € 95,00 t/m € 120,00</t>
  </si>
  <si>
    <t>Reparatie uurtarief</t>
  </si>
  <si>
    <t>(bandbreedte €75,00 t/m €115,00)</t>
  </si>
  <si>
    <t>Fictieve inschrijfsom, exclusief BTW (= inschrijvingsprijs)</t>
  </si>
  <si>
    <t>Naam Inschrijver</t>
  </si>
  <si>
    <t>…....</t>
  </si>
  <si>
    <t>Naam tekenbevoegde</t>
  </si>
  <si>
    <t>Functie tekenbevoegde</t>
  </si>
  <si>
    <t>Plaats</t>
  </si>
  <si>
    <t>Datum</t>
  </si>
  <si>
    <t>…..../......./….... (dd/mm/yy)</t>
  </si>
  <si>
    <t>Handtekening</t>
  </si>
  <si>
    <t>De door de Aanbestedende dienst opgegeven aantallen en inkoopwaarden zijn fictief en zijn gebaseerd op een periode van 5 jaar. Alleen de werkelijk afgenomen aantallen zijn verrekenbaar.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</si>
</sst>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8" formatCode="&quot;€&quot;\ #,##0.00;[Red]&quot;€&quot;\ \-#,##0.00"/>
    <numFmt numFmtId="164" formatCode="&quot;€&quot;\ #,##0.00"/>
    <numFmt numFmtId="165" formatCode="&quot;€&quot;\ #,##0"/>
  </numFmts>
  <fonts count="6" x14ac:knownFonts="1">
    <font>
      <sz val="9"/>
      <color theme="1"/>
      <name val="Calibri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ADADAD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/>
    </xf>
    <xf numFmtId="0" fontId="1" fillId="0" borderId="7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 applyAlignment="1">
      <alignment horizontal="center" vertical="top"/>
    </xf>
    <xf numFmtId="1" fontId="2" fillId="2" borderId="2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left"/>
    </xf>
    <xf numFmtId="1" fontId="1" fillId="0" borderId="9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/>
    </xf>
    <xf numFmtId="8" fontId="1" fillId="0" borderId="8" xfId="0" applyNumberFormat="1" applyFont="1" applyBorder="1" applyAlignment="1">
      <alignment horizontal="center" vertical="top"/>
    </xf>
    <xf numFmtId="1" fontId="1" fillId="0" borderId="0" xfId="0" applyNumberFormat="1" applyFont="1" applyAlignment="1">
      <alignment horizontal="right" vertical="top"/>
    </xf>
    <xf numFmtId="0" fontId="1" fillId="0" borderId="4" xfId="0" applyFont="1" applyBorder="1" applyAlignment="1">
      <alignment horizontal="left"/>
    </xf>
    <xf numFmtId="0" fontId="1" fillId="5" borderId="6" xfId="0" applyFont="1" applyFill="1" applyBorder="1" applyAlignment="1">
      <alignment horizontal="left" wrapText="1"/>
    </xf>
    <xf numFmtId="164" fontId="1" fillId="0" borderId="7" xfId="0" applyNumberFormat="1" applyFont="1" applyBorder="1" applyAlignment="1">
      <alignment horizontal="right" vertical="top"/>
    </xf>
    <xf numFmtId="0" fontId="1" fillId="0" borderId="0" xfId="0" applyFont="1" applyAlignment="1">
      <alignment horizontal="left"/>
    </xf>
    <xf numFmtId="164" fontId="1" fillId="0" borderId="7" xfId="0" applyNumberFormat="1" applyFont="1" applyBorder="1" applyAlignment="1">
      <alignment horizontal="left"/>
    </xf>
    <xf numFmtId="0" fontId="4" fillId="0" borderId="0" xfId="0" applyFont="1"/>
    <xf numFmtId="0" fontId="4" fillId="0" borderId="0" xfId="0" quotePrefix="1" applyFont="1"/>
    <xf numFmtId="1" fontId="4" fillId="0" borderId="0" xfId="0" applyNumberFormat="1" applyFont="1" applyAlignment="1">
      <alignment horizontal="right" vertical="top"/>
    </xf>
    <xf numFmtId="165" fontId="4" fillId="0" borderId="0" xfId="0" applyNumberFormat="1" applyFont="1"/>
    <xf numFmtId="8" fontId="2" fillId="3" borderId="15" xfId="0" applyNumberFormat="1" applyFont="1" applyFill="1" applyBorder="1" applyAlignment="1">
      <alignment horizontal="center" vertical="top"/>
    </xf>
    <xf numFmtId="0" fontId="2" fillId="0" borderId="7" xfId="0" applyFont="1" applyBorder="1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/>
    </xf>
    <xf numFmtId="10" fontId="1" fillId="5" borderId="7" xfId="0" applyNumberFormat="1" applyFont="1" applyFill="1" applyBorder="1"/>
    <xf numFmtId="164" fontId="5" fillId="0" borderId="7" xfId="0" applyNumberFormat="1" applyFont="1" applyBorder="1" applyAlignment="1">
      <alignment horizontal="left"/>
    </xf>
    <xf numFmtId="0" fontId="5" fillId="0" borderId="0" xfId="0" applyFont="1"/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1" fillId="6" borderId="7" xfId="0" applyFont="1" applyFill="1" applyBorder="1" applyAlignment="1" applyProtection="1">
      <protection locked="0"/>
    </xf>
    <xf numFmtId="3" fontId="1" fillId="0" borderId="9" xfId="0" applyNumberFormat="1" applyFont="1" applyBorder="1" applyAlignment="1">
      <alignment horizontal="right" vertical="top"/>
    </xf>
    <xf numFmtId="10" fontId="1" fillId="4" borderId="7" xfId="0" applyNumberFormat="1" applyFont="1" applyFill="1" applyBorder="1" applyProtection="1">
      <protection locked="0"/>
    </xf>
    <xf numFmtId="10" fontId="1" fillId="4" borderId="7" xfId="0" applyNumberFormat="1" applyFont="1" applyFill="1" applyBorder="1" applyAlignment="1" applyProtection="1">
      <alignment vertical="top"/>
      <protection locked="0"/>
    </xf>
    <xf numFmtId="165" fontId="1" fillId="4" borderId="7" xfId="0" applyNumberFormat="1" applyFont="1" applyFill="1" applyBorder="1" applyProtection="1">
      <protection locked="0"/>
    </xf>
    <xf numFmtId="0" fontId="4" fillId="4" borderId="7" xfId="0" applyFont="1" applyFill="1" applyBorder="1" applyAlignment="1" applyProtection="1">
      <protection locked="0"/>
    </xf>
  </cellXfs>
  <cellStyles count="1">
    <cellStyle name="Standaard" xfId="0" builtinId="0"/>
  </cellStyles>
  <dxfs count="6">
    <dxf>
      <fill>
        <patternFill>
          <bgColor theme="0"/>
        </patternFill>
      </fill>
    </dxf>
    <dxf>
      <fill>
        <patternFill>
          <bgColor rgb="FFD9D9D9"/>
        </patternFill>
      </fill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1" defaultTableStyle="Tabel GH/GZ" defaultPivotStyle="PivotStyleLight16">
    <tableStyle name="Tabel GH/GZ" pivot="0" count="6" xr9:uid="{00000000-0011-0000-FFFF-FFFF00000000}"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secondRowStripe" dxfId="0"/>
    </tableStyle>
  </tableStyles>
  <colors>
    <mruColors>
      <color rgb="FFD9D9D9"/>
      <color rgb="FFF4F4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Gemeente Haarlem en Zandvoort">
      <a:dk1>
        <a:sysClr val="windowText" lastClr="000000"/>
      </a:dk1>
      <a:lt1>
        <a:sysClr val="window" lastClr="FFFFFF"/>
      </a:lt1>
      <a:dk2>
        <a:srgbClr val="7F7F7F"/>
      </a:dk2>
      <a:lt2>
        <a:srgbClr val="FFFFFF"/>
      </a:lt2>
      <a:accent1>
        <a:srgbClr val="9CCA6D"/>
      </a:accent1>
      <a:accent2>
        <a:srgbClr val="F4B4C2"/>
      </a:accent2>
      <a:accent3>
        <a:srgbClr val="5FC4DA"/>
      </a:accent3>
      <a:accent4>
        <a:srgbClr val="FADF97"/>
      </a:accent4>
      <a:accent5>
        <a:srgbClr val="C2BCDB"/>
      </a:accent5>
      <a:accent6>
        <a:srgbClr val="C0DDEF"/>
      </a:accent6>
      <a:hlink>
        <a:srgbClr val="000000"/>
      </a:hlink>
      <a:folHlink>
        <a:srgbClr val="00000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CC35-5E82-4A14-BEAD-91BEEA7AA5D7}">
  <sheetPr>
    <pageSetUpPr fitToPage="1"/>
  </sheetPr>
  <dimension ref="A1:F59"/>
  <sheetViews>
    <sheetView tabSelected="1" zoomScale="115" zoomScaleNormal="115" workbookViewId="0">
      <selection activeCell="C16" sqref="C16"/>
    </sheetView>
  </sheetViews>
  <sheetFormatPr defaultColWidth="9.1640625" defaultRowHeight="15" x14ac:dyDescent="0.25"/>
  <cols>
    <col min="1" max="1" width="105.5" style="20" bestFit="1" customWidth="1"/>
    <col min="2" max="2" width="16.5" style="20" bestFit="1" customWidth="1"/>
    <col min="3" max="3" width="29" style="20" customWidth="1"/>
    <col min="4" max="4" width="61.5" style="20" customWidth="1"/>
    <col min="5" max="5" width="32.1640625" style="20" bestFit="1" customWidth="1"/>
    <col min="6" max="16384" width="9.1640625" style="20"/>
  </cols>
  <sheetData>
    <row r="1" spans="1:5" x14ac:dyDescent="0.25">
      <c r="A1" s="26" t="s">
        <v>0</v>
      </c>
      <c r="B1" s="27" t="s">
        <v>1</v>
      </c>
    </row>
    <row r="2" spans="1:5" x14ac:dyDescent="0.25">
      <c r="A2" s="6" t="s">
        <v>2</v>
      </c>
    </row>
    <row r="3" spans="1:5" x14ac:dyDescent="0.25">
      <c r="A3" s="6"/>
    </row>
    <row r="4" spans="1:5" x14ac:dyDescent="0.25">
      <c r="A4" s="26" t="s">
        <v>3</v>
      </c>
    </row>
    <row r="5" spans="1:5" x14ac:dyDescent="0.25">
      <c r="A5" s="6" t="s">
        <v>4</v>
      </c>
    </row>
    <row r="6" spans="1:5" x14ac:dyDescent="0.25">
      <c r="A6" s="6" t="s">
        <v>5</v>
      </c>
    </row>
    <row r="7" spans="1:5" x14ac:dyDescent="0.25">
      <c r="A7" s="6" t="s">
        <v>6</v>
      </c>
    </row>
    <row r="8" spans="1:5" x14ac:dyDescent="0.25">
      <c r="A8" s="6" t="s">
        <v>7</v>
      </c>
    </row>
    <row r="9" spans="1:5" x14ac:dyDescent="0.25">
      <c r="A9" s="6" t="s">
        <v>8</v>
      </c>
    </row>
    <row r="10" spans="1:5" x14ac:dyDescent="0.25">
      <c r="A10" s="33" t="s">
        <v>56</v>
      </c>
    </row>
    <row r="11" spans="1:5" x14ac:dyDescent="0.25">
      <c r="A11" s="6"/>
    </row>
    <row r="12" spans="1:5" x14ac:dyDescent="0.25">
      <c r="A12" s="6" t="s">
        <v>9</v>
      </c>
    </row>
    <row r="13" spans="1:5" x14ac:dyDescent="0.25">
      <c r="A13" s="6" t="s">
        <v>10</v>
      </c>
    </row>
    <row r="14" spans="1:5" ht="15.75" thickBot="1" x14ac:dyDescent="0.3">
      <c r="A14" s="5"/>
      <c r="B14" s="6"/>
      <c r="C14" s="6"/>
      <c r="D14" s="6"/>
      <c r="E14" s="6"/>
    </row>
    <row r="15" spans="1:5" ht="30" x14ac:dyDescent="0.25">
      <c r="A15" s="28" t="s">
        <v>11</v>
      </c>
      <c r="B15" s="8" t="s">
        <v>12</v>
      </c>
      <c r="C15" s="29" t="s">
        <v>13</v>
      </c>
      <c r="D15" s="30" t="s">
        <v>14</v>
      </c>
      <c r="E15" s="9" t="s">
        <v>15</v>
      </c>
    </row>
    <row r="16" spans="1:5" x14ac:dyDescent="0.25">
      <c r="A16" s="10" t="s">
        <v>16</v>
      </c>
      <c r="B16" s="40">
        <v>4300</v>
      </c>
      <c r="C16" s="41"/>
      <c r="D16" s="12">
        <v>4600000</v>
      </c>
      <c r="E16" s="13">
        <f>IF(OR(C16&lt;2%,C16&gt;5%),0,(1+C16)*D16)</f>
        <v>0</v>
      </c>
    </row>
    <row r="17" spans="1:6" x14ac:dyDescent="0.25">
      <c r="A17" s="10" t="s">
        <v>17</v>
      </c>
      <c r="B17" s="40">
        <v>3500</v>
      </c>
      <c r="C17" s="41"/>
      <c r="D17" s="12">
        <v>3700000</v>
      </c>
      <c r="E17" s="13">
        <f>IF(OR(C17&lt;2%,C17&gt;5%),0,(1+C17)*D17)</f>
        <v>0</v>
      </c>
    </row>
    <row r="18" spans="1:6" x14ac:dyDescent="0.25">
      <c r="A18" s="10" t="s">
        <v>18</v>
      </c>
      <c r="B18" s="40">
        <v>500</v>
      </c>
      <c r="C18" s="41"/>
      <c r="D18" s="12">
        <v>530000</v>
      </c>
      <c r="E18" s="13">
        <f>IF(OR(C18&lt;2%,C18&gt;5%),0,(1+C18)*D18)</f>
        <v>0</v>
      </c>
    </row>
    <row r="19" spans="1:6" ht="15.75" thickBot="1" x14ac:dyDescent="0.3">
      <c r="A19" s="5"/>
      <c r="B19" s="14"/>
      <c r="C19" s="6"/>
      <c r="D19" s="6"/>
      <c r="E19" s="7"/>
    </row>
    <row r="20" spans="1:6" ht="30" x14ac:dyDescent="0.25">
      <c r="A20" s="28" t="s">
        <v>19</v>
      </c>
      <c r="B20" s="8" t="s">
        <v>12</v>
      </c>
      <c r="C20" s="29" t="s">
        <v>13</v>
      </c>
      <c r="D20" s="30" t="s">
        <v>14</v>
      </c>
      <c r="E20" s="9" t="s">
        <v>15</v>
      </c>
    </row>
    <row r="21" spans="1:6" x14ac:dyDescent="0.25">
      <c r="A21" s="10" t="s">
        <v>20</v>
      </c>
      <c r="B21" s="40">
        <v>1550</v>
      </c>
      <c r="C21" s="41"/>
      <c r="D21" s="12">
        <v>340000</v>
      </c>
      <c r="E21" s="13">
        <f>IF(OR(C21&lt;2%,C21&gt;5%),0,(1+C21)*D21)</f>
        <v>0</v>
      </c>
    </row>
    <row r="22" spans="1:6" x14ac:dyDescent="0.25">
      <c r="A22" s="10" t="s">
        <v>21</v>
      </c>
      <c r="B22" s="40">
        <v>2200</v>
      </c>
      <c r="C22" s="41"/>
      <c r="D22" s="12">
        <v>490000</v>
      </c>
      <c r="E22" s="13">
        <f>IF(OR(C22&lt;2%,C22&gt;5%),0,(1+C22)*D22)</f>
        <v>0</v>
      </c>
    </row>
    <row r="23" spans="1:6" ht="15.75" thickBot="1" x14ac:dyDescent="0.3">
      <c r="A23" s="15"/>
      <c r="B23" s="11"/>
      <c r="C23" s="31"/>
      <c r="D23" s="12"/>
      <c r="E23" s="13"/>
    </row>
    <row r="24" spans="1:6" ht="30" x14ac:dyDescent="0.25">
      <c r="A24" s="28" t="s">
        <v>22</v>
      </c>
      <c r="B24" s="8"/>
      <c r="C24" s="29" t="s">
        <v>13</v>
      </c>
      <c r="D24" s="30" t="s">
        <v>14</v>
      </c>
      <c r="E24" s="9" t="s">
        <v>15</v>
      </c>
    </row>
    <row r="25" spans="1:6" ht="30" x14ac:dyDescent="0.25">
      <c r="A25" s="16" t="s">
        <v>23</v>
      </c>
      <c r="B25" s="11" t="s">
        <v>24</v>
      </c>
      <c r="C25" s="42"/>
      <c r="D25" s="17">
        <v>430000</v>
      </c>
      <c r="E25" s="13">
        <f>IF(OR(C25&lt;2%,C25&gt;5%),0,(1+C25)*D25)</f>
        <v>0</v>
      </c>
    </row>
    <row r="26" spans="1:6" ht="15.75" thickBot="1" x14ac:dyDescent="0.3">
      <c r="A26" s="15"/>
      <c r="B26" s="14"/>
      <c r="C26" s="18"/>
      <c r="D26" s="18"/>
      <c r="E26" s="7"/>
    </row>
    <row r="27" spans="1:6" x14ac:dyDescent="0.25">
      <c r="A27" s="28" t="s">
        <v>25</v>
      </c>
      <c r="B27" s="8" t="s">
        <v>12</v>
      </c>
      <c r="C27" s="29" t="s">
        <v>26</v>
      </c>
      <c r="D27" s="30"/>
      <c r="E27" s="9" t="s">
        <v>15</v>
      </c>
    </row>
    <row r="28" spans="1:6" x14ac:dyDescent="0.25">
      <c r="A28" s="1" t="s">
        <v>27</v>
      </c>
      <c r="B28" s="40">
        <f>SUM($B$16:$B$18)+SUM($B$21:$B$22)</f>
        <v>12050</v>
      </c>
      <c r="C28" s="43"/>
      <c r="D28" s="19"/>
      <c r="E28" s="13">
        <f t="shared" ref="E28:E35" si="0">C28*B28</f>
        <v>0</v>
      </c>
    </row>
    <row r="29" spans="1:6" x14ac:dyDescent="0.25">
      <c r="A29" s="1" t="s">
        <v>28</v>
      </c>
      <c r="B29" s="40">
        <f>B28</f>
        <v>12050</v>
      </c>
      <c r="C29" s="43"/>
      <c r="D29" s="19"/>
      <c r="E29" s="13">
        <f>C29*B29</f>
        <v>0</v>
      </c>
    </row>
    <row r="30" spans="1:6" x14ac:dyDescent="0.25">
      <c r="A30" s="2" t="s">
        <v>29</v>
      </c>
      <c r="B30" s="40">
        <f>SUM(B16:B18)</f>
        <v>8300</v>
      </c>
      <c r="C30" s="43"/>
      <c r="D30" s="19"/>
      <c r="E30" s="13">
        <f t="shared" si="0"/>
        <v>0</v>
      </c>
      <c r="F30" s="21"/>
    </row>
    <row r="31" spans="1:6" x14ac:dyDescent="0.25">
      <c r="A31" s="3" t="s">
        <v>30</v>
      </c>
      <c r="B31" s="40">
        <f>B17</f>
        <v>3500</v>
      </c>
      <c r="C31" s="43"/>
      <c r="D31" s="19"/>
      <c r="E31" s="13">
        <f t="shared" si="0"/>
        <v>0</v>
      </c>
    </row>
    <row r="32" spans="1:6" x14ac:dyDescent="0.25">
      <c r="A32" s="3" t="s">
        <v>31</v>
      </c>
      <c r="B32" s="40">
        <f>B16</f>
        <v>4300</v>
      </c>
      <c r="C32" s="43"/>
      <c r="D32" s="19"/>
      <c r="E32" s="13">
        <f t="shared" si="0"/>
        <v>0</v>
      </c>
    </row>
    <row r="33" spans="1:6" x14ac:dyDescent="0.25">
      <c r="A33" s="3" t="s">
        <v>32</v>
      </c>
      <c r="B33" s="40">
        <f>B18</f>
        <v>500</v>
      </c>
      <c r="C33" s="43"/>
      <c r="D33" s="19"/>
      <c r="E33" s="13">
        <f t="shared" si="0"/>
        <v>0</v>
      </c>
    </row>
    <row r="34" spans="1:6" x14ac:dyDescent="0.25">
      <c r="A34" s="3" t="s">
        <v>33</v>
      </c>
      <c r="B34" s="40">
        <f>SUM($B$17:$B$18)</f>
        <v>4000</v>
      </c>
      <c r="C34" s="43"/>
      <c r="D34" s="19"/>
      <c r="E34" s="13">
        <f t="shared" si="0"/>
        <v>0</v>
      </c>
      <c r="F34" s="21"/>
    </row>
    <row r="35" spans="1:6" x14ac:dyDescent="0.25">
      <c r="A35" s="3" t="s">
        <v>34</v>
      </c>
      <c r="B35" s="40">
        <f>SUM($B$17:$B$18)</f>
        <v>4000</v>
      </c>
      <c r="C35" s="43"/>
      <c r="D35" s="19"/>
      <c r="E35" s="13">
        <f t="shared" si="0"/>
        <v>0</v>
      </c>
    </row>
    <row r="36" spans="1:6" ht="15.75" thickBot="1" x14ac:dyDescent="0.3">
      <c r="A36" s="4"/>
      <c r="B36" s="22"/>
      <c r="C36" s="23"/>
    </row>
    <row r="37" spans="1:6" x14ac:dyDescent="0.25">
      <c r="A37" s="28" t="s">
        <v>35</v>
      </c>
      <c r="B37" s="8" t="s">
        <v>12</v>
      </c>
      <c r="C37" s="29" t="s">
        <v>26</v>
      </c>
      <c r="D37" s="30"/>
      <c r="E37" s="9" t="s">
        <v>15</v>
      </c>
    </row>
    <row r="38" spans="1:6" x14ac:dyDescent="0.25">
      <c r="A38" s="10" t="s">
        <v>36</v>
      </c>
      <c r="B38" s="40">
        <v>30</v>
      </c>
      <c r="C38" s="43"/>
      <c r="D38" s="19"/>
      <c r="E38" s="13">
        <f>C38*B38</f>
        <v>0</v>
      </c>
    </row>
    <row r="39" spans="1:6" ht="15.75" thickBot="1" x14ac:dyDescent="0.3">
      <c r="B39" s="22"/>
      <c r="C39" s="23"/>
    </row>
    <row r="40" spans="1:6" x14ac:dyDescent="0.25">
      <c r="A40" s="28" t="s">
        <v>37</v>
      </c>
      <c r="B40" s="8" t="s">
        <v>38</v>
      </c>
      <c r="C40" s="29" t="s">
        <v>26</v>
      </c>
      <c r="D40" s="30"/>
      <c r="E40" s="9" t="s">
        <v>15</v>
      </c>
    </row>
    <row r="41" spans="1:6" ht="18" customHeight="1" x14ac:dyDescent="0.25">
      <c r="A41" s="10" t="s">
        <v>39</v>
      </c>
      <c r="B41" s="40">
        <v>5900</v>
      </c>
      <c r="C41" s="43"/>
      <c r="D41" s="19" t="s">
        <v>40</v>
      </c>
      <c r="E41" s="13">
        <f>IF(OR(C41&lt;55,C41&gt;75),0,C41*B41)</f>
        <v>0</v>
      </c>
    </row>
    <row r="42" spans="1:6" x14ac:dyDescent="0.25">
      <c r="A42" s="10" t="s">
        <v>41</v>
      </c>
      <c r="B42" s="40">
        <v>1200</v>
      </c>
      <c r="C42" s="43"/>
      <c r="D42" s="19" t="s">
        <v>42</v>
      </c>
      <c r="E42" s="13">
        <f>IF(OR(C42&lt;75,C42&gt;95),0,C42*B42)</f>
        <v>0</v>
      </c>
    </row>
    <row r="43" spans="1:6" x14ac:dyDescent="0.25">
      <c r="A43" s="10" t="s">
        <v>43</v>
      </c>
      <c r="B43" s="40">
        <v>230</v>
      </c>
      <c r="C43" s="43"/>
      <c r="D43" s="19" t="s">
        <v>44</v>
      </c>
      <c r="E43" s="13">
        <f>IF(OR(C43&lt;95,C43&gt;120),0,C43*B43)</f>
        <v>0</v>
      </c>
    </row>
    <row r="44" spans="1:6" x14ac:dyDescent="0.25">
      <c r="A44" s="10" t="s">
        <v>45</v>
      </c>
      <c r="B44" s="40">
        <v>2000</v>
      </c>
      <c r="C44" s="43"/>
      <c r="D44" s="32" t="s">
        <v>46</v>
      </c>
      <c r="E44" s="13">
        <f>IF(OR(C44&lt;75,C44&gt;115),0,C44*B44)</f>
        <v>0</v>
      </c>
    </row>
    <row r="45" spans="1:6" ht="15.75" thickBot="1" x14ac:dyDescent="0.3"/>
    <row r="46" spans="1:6" ht="15.75" thickBot="1" x14ac:dyDescent="0.3">
      <c r="A46" s="34" t="s">
        <v>47</v>
      </c>
      <c r="B46" s="35"/>
      <c r="C46" s="35"/>
      <c r="D46" s="35"/>
      <c r="E46" s="24">
        <f>SUM(E16:E45)</f>
        <v>0</v>
      </c>
    </row>
    <row r="49" spans="1:5" x14ac:dyDescent="0.25">
      <c r="A49" s="25" t="s">
        <v>48</v>
      </c>
      <c r="B49" s="39" t="s">
        <v>49</v>
      </c>
      <c r="C49" s="39"/>
      <c r="D49" s="39"/>
      <c r="E49" s="44"/>
    </row>
    <row r="50" spans="1:5" x14ac:dyDescent="0.25">
      <c r="A50" s="25" t="s">
        <v>50</v>
      </c>
      <c r="B50" s="39" t="s">
        <v>49</v>
      </c>
      <c r="C50" s="39"/>
      <c r="D50" s="39"/>
      <c r="E50" s="44"/>
    </row>
    <row r="51" spans="1:5" x14ac:dyDescent="0.25">
      <c r="A51" s="25" t="s">
        <v>51</v>
      </c>
      <c r="B51" s="39" t="s">
        <v>49</v>
      </c>
      <c r="C51" s="39"/>
      <c r="D51" s="39"/>
      <c r="E51" s="44"/>
    </row>
    <row r="52" spans="1:5" x14ac:dyDescent="0.25">
      <c r="A52" s="25" t="s">
        <v>52</v>
      </c>
      <c r="B52" s="39" t="s">
        <v>49</v>
      </c>
      <c r="C52" s="39"/>
      <c r="D52" s="39"/>
      <c r="E52" s="44"/>
    </row>
    <row r="53" spans="1:5" x14ac:dyDescent="0.25">
      <c r="A53" s="25" t="s">
        <v>53</v>
      </c>
      <c r="B53" s="39" t="s">
        <v>54</v>
      </c>
      <c r="C53" s="39"/>
      <c r="D53" s="39"/>
      <c r="E53" s="44"/>
    </row>
    <row r="54" spans="1:5" x14ac:dyDescent="0.25">
      <c r="A54" s="36" t="s">
        <v>55</v>
      </c>
      <c r="B54" s="39" t="s">
        <v>49</v>
      </c>
      <c r="C54" s="39"/>
      <c r="D54" s="39"/>
      <c r="E54" s="44"/>
    </row>
    <row r="55" spans="1:5" x14ac:dyDescent="0.25">
      <c r="A55" s="37"/>
      <c r="B55" s="39"/>
      <c r="C55" s="39"/>
      <c r="D55" s="39"/>
      <c r="E55" s="44"/>
    </row>
    <row r="56" spans="1:5" x14ac:dyDescent="0.25">
      <c r="A56" s="37"/>
      <c r="B56" s="39"/>
      <c r="C56" s="39"/>
      <c r="D56" s="39"/>
      <c r="E56" s="44"/>
    </row>
    <row r="57" spans="1:5" x14ac:dyDescent="0.25">
      <c r="A57" s="37"/>
      <c r="B57" s="39"/>
      <c r="C57" s="39"/>
      <c r="D57" s="39"/>
      <c r="E57" s="44"/>
    </row>
    <row r="58" spans="1:5" x14ac:dyDescent="0.25">
      <c r="A58" s="37"/>
      <c r="B58" s="39"/>
      <c r="C58" s="39"/>
      <c r="D58" s="39"/>
      <c r="E58" s="44"/>
    </row>
    <row r="59" spans="1:5" x14ac:dyDescent="0.25">
      <c r="A59" s="38"/>
      <c r="B59" s="39"/>
      <c r="C59" s="39"/>
      <c r="D59" s="39"/>
      <c r="E59" s="44"/>
    </row>
  </sheetData>
  <sheetProtection algorithmName="SHA-512" hashValue="dPG0N/6PbTNY38NisiWbZgikLEii1cn+Q0hrS2wEXuJYCNkuB6EH/+FDSSOjI9OxhxdrUvkvZ03uYcFYwwL3SQ==" saltValue="WMFXpNTPCZzzIPvArmLhKQ==" spinCount="100000" sheet="1" objects="1" scenarios="1"/>
  <mergeCells count="8">
    <mergeCell ref="A46:D46"/>
    <mergeCell ref="A54:A59"/>
    <mergeCell ref="B49:E49"/>
    <mergeCell ref="B50:E50"/>
    <mergeCell ref="B51:E51"/>
    <mergeCell ref="B52:E52"/>
    <mergeCell ref="B53:E53"/>
    <mergeCell ref="B54:E59"/>
  </mergeCells>
  <pageMargins left="0.7" right="0.7" top="0.75" bottom="0.75" header="0.3" footer="0.3"/>
  <pageSetup paperSize="9" scale="51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A7EA52823ACB43BD4B217794C7BABA" ma:contentTypeVersion="3" ma:contentTypeDescription="Een nieuw document maken." ma:contentTypeScope="" ma:versionID="4ac33861152b3298d2b4050eae8b79ad">
  <xsd:schema xmlns:xsd="http://www.w3.org/2001/XMLSchema" xmlns:xs="http://www.w3.org/2001/XMLSchema" xmlns:p="http://schemas.microsoft.com/office/2006/metadata/properties" xmlns:ns2="c0bb85cf-dc74-4727-81a2-604ceeb28ea1" targetNamespace="http://schemas.microsoft.com/office/2006/metadata/properties" ma:root="true" ma:fieldsID="a65dad7512376cdc45a4740179fd2e46" ns2:_="">
    <xsd:import namespace="c0bb85cf-dc74-4727-81a2-604ceeb28e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85cf-dc74-4727-81a2-604ceeb28e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7E7162-DA6A-4AD0-9029-18136D5AD8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55ABE6-5253-4E88-8BA5-D9A5ADB60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bb85cf-dc74-4727-81a2-604ceeb28e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7F45F8-D278-4A1A-9ECE-4AEDC3705A6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c0bb85cf-dc74-4727-81a2-604ceeb28ea1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Coen Brandt</dc:creator>
  <cp:keywords/>
  <dc:description/>
  <cp:lastModifiedBy>Coen Brandt</cp:lastModifiedBy>
  <cp:revision/>
  <cp:lastPrinted>2026-11-03T14:04:52Z</cp:lastPrinted>
  <dcterms:created xsi:type="dcterms:W3CDTF">2017-11-08T15:06:32Z</dcterms:created>
  <dcterms:modified xsi:type="dcterms:W3CDTF">2026-11-03T14:18:01Z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0x0101008AA7EA52823ACB43BD4B217794C7BABA</vt:lpwstr>
  </property>
</Properties>
</file>