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isng.sharepoint.com/sites/ORG-IDV-InkoopSubsidiesContracten-Inkoopvertrouwelijk/Gedeelde documenten/1a.Aanbestedingen/8.GWW&amp;niet gebouwgerel.install/827_2026_Wayfinding (bewegwijzering, ontwerp, realisatie en onderhoud)_TN603199/2.Off.fase met NvI's/NvI 2/"/>
    </mc:Choice>
  </mc:AlternateContent>
  <xr:revisionPtr revIDLastSave="47" documentId="8_{586F03AF-9B71-423E-8B34-909364FBE179}" xr6:coauthVersionLast="47" xr6:coauthVersionMax="47" xr10:uidLastSave="{301F019D-948E-4284-8B50-A2EE51768E6D}"/>
  <bookViews>
    <workbookView xWindow="-108" yWindow="-108" windowWidth="23256" windowHeight="12576" tabRatio="936" xr2:uid="{72B4C70F-6D76-434E-ABD3-1145BD4A7CE4}"/>
  </bookViews>
  <sheets>
    <sheet name="Way Finding" sheetId="1" r:id="rId1"/>
    <sheet name="Plantlijst bomen" sheetId="29" state="hidden" r:id="rId2"/>
    <sheet name="Plantlijst Heesters" sheetId="30" state="hidden" r:id="rId3"/>
    <sheet name="Valondergrond-zand" sheetId="22" state="hidden" r:id="rId4"/>
    <sheet name="GRAS norm" sheetId="5" state="hidden" r:id="rId5"/>
  </sheets>
  <definedNames>
    <definedName name="_xlnm.Print_Area" localSheetId="4">'GRAS norm'!$A$1:$N$183</definedName>
    <definedName name="_xlnm.Print_Area" localSheetId="1">'Plantlijst bomen'!$A$1:$L$68</definedName>
    <definedName name="_xlnm.Print_Area" localSheetId="2">'Plantlijst Heesters'!$A$1:$L$68</definedName>
    <definedName name="_xlnm.Print_Area" localSheetId="3">'Valondergrond-zand'!$A$1:$L$145</definedName>
    <definedName name="_xlnm.Print_Area" localSheetId="0">'Way Finding'!$A$1:$L$177</definedName>
    <definedName name="_xlnm.Print_Titles" localSheetId="4">'GRAS norm'!$6:$10</definedName>
    <definedName name="_xlnm.Print_Titles" localSheetId="1">'Plantlijst bomen'!$6:$9</definedName>
    <definedName name="_xlnm.Print_Titles" localSheetId="2">'Plantlijst Heesters'!$6:$9</definedName>
    <definedName name="_xlnm.Print_Titles" localSheetId="3">'Valondergrond-zand'!$6:$11</definedName>
    <definedName name="_xlnm.Print_Titles" localSheetId="0">'Way Finding'!$7:$14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1" l="1"/>
  <c r="K21" i="1"/>
  <c r="K68" i="1" l="1"/>
  <c r="K66" i="1"/>
  <c r="K64" i="1"/>
  <c r="K61" i="1"/>
  <c r="K59" i="1"/>
  <c r="K52" i="1"/>
  <c r="K57" i="1"/>
  <c r="K27" i="1" l="1"/>
  <c r="K24" i="1"/>
  <c r="K47" i="1"/>
  <c r="K36" i="1"/>
  <c r="K33" i="1"/>
  <c r="K30" i="1"/>
  <c r="K42" i="1"/>
  <c r="K13" i="5"/>
  <c r="M13" i="5"/>
  <c r="K28" i="5"/>
  <c r="M28" i="5"/>
  <c r="N28" i="5"/>
  <c r="K45" i="5"/>
  <c r="M45" i="5"/>
  <c r="K114" i="5"/>
  <c r="M114" i="5"/>
  <c r="N114" i="5"/>
  <c r="K120" i="5"/>
  <c r="M120" i="5"/>
  <c r="N120" i="5"/>
  <c r="K125" i="5"/>
  <c r="M125" i="5"/>
  <c r="N125" i="5"/>
  <c r="K134" i="5"/>
  <c r="M134" i="5"/>
  <c r="N134" i="5"/>
  <c r="K138" i="5"/>
  <c r="M138" i="5"/>
  <c r="N138" i="5"/>
  <c r="K141" i="5"/>
  <c r="M141" i="5"/>
  <c r="N141" i="5"/>
  <c r="K176" i="5"/>
  <c r="M176" i="5"/>
  <c r="K19" i="5"/>
  <c r="K30" i="5"/>
  <c r="K38" i="5"/>
  <c r="K60" i="5"/>
  <c r="K78" i="5"/>
  <c r="K100" i="5"/>
  <c r="K146" i="5"/>
  <c r="K161" i="5"/>
  <c r="K14" i="22"/>
  <c r="K22" i="22"/>
  <c r="K38" i="22"/>
  <c r="K63" i="22"/>
  <c r="K70" i="22"/>
  <c r="K76" i="22"/>
  <c r="K92" i="22" s="1"/>
  <c r="K87" i="22"/>
  <c r="K88" i="22"/>
  <c r="M165" i="5"/>
  <c r="M164" i="5"/>
  <c r="M163" i="5"/>
  <c r="M168" i="5" s="1"/>
  <c r="M170" i="5" s="1"/>
  <c r="M171" i="5" s="1"/>
  <c r="M179" i="5" s="1"/>
  <c r="N13" i="5"/>
  <c r="K165" i="5"/>
  <c r="K93" i="22"/>
  <c r="K91" i="22"/>
  <c r="K96" i="22" s="1"/>
  <c r="K98" i="22" s="1"/>
  <c r="K163" i="5"/>
  <c r="G109" i="22"/>
  <c r="G108" i="22"/>
  <c r="K100" i="22"/>
  <c r="N164" i="5"/>
  <c r="N163" i="5"/>
  <c r="N165" i="5"/>
  <c r="N168" i="5" s="1"/>
  <c r="N170" i="5" s="1"/>
  <c r="N171" i="5" s="1"/>
  <c r="N179" i="5" s="1"/>
  <c r="K73" i="1" l="1"/>
  <c r="K164" i="5"/>
  <c r="K168" i="5" s="1"/>
  <c r="K170" i="5" s="1"/>
  <c r="K171" i="5" s="1"/>
  <c r="K179" i="5" s="1"/>
</calcChain>
</file>

<file path=xl/sharedStrings.xml><?xml version="1.0" encoding="utf-8"?>
<sst xmlns="http://schemas.openxmlformats.org/spreadsheetml/2006/main" count="542" uniqueCount="329">
  <si>
    <t>Gemeente Apeldoorn</t>
  </si>
  <si>
    <t>PROJECT:</t>
  </si>
  <si>
    <t>Way Finding centrum Apeldoorn</t>
  </si>
  <si>
    <t>Hoeveelheden</t>
  </si>
  <si>
    <t xml:space="preserve">Omschrijving </t>
  </si>
  <si>
    <t>Eenheids prijs</t>
  </si>
  <si>
    <t>Kostprijs</t>
  </si>
  <si>
    <t>HANDWEGWIJZERS</t>
  </si>
  <si>
    <t>st</t>
  </si>
  <si>
    <t>Leveren en aanbrengen handwegwijzer dubbelzijdig beletterd op mast</t>
  </si>
  <si>
    <t>a</t>
  </si>
  <si>
    <t>V</t>
  </si>
  <si>
    <t>Uitgaande van 1 handwijzer op mast</t>
  </si>
  <si>
    <t>incl grondwerk, herstel berm en aanhelen straatwerk</t>
  </si>
  <si>
    <t>Leveren en aanbrengen handwegwijzers dubbelzijdig beletterd op mast</t>
  </si>
  <si>
    <t>Uitgaande van 2 handwijzers op een mast</t>
  </si>
  <si>
    <t>Uitgaande van 3 handwijzers op een mast</t>
  </si>
  <si>
    <t>Uitgaande van 4 handwijzers op een mast</t>
  </si>
  <si>
    <t>Leveren en aanbrengen handwegwijzers dubbelzijdig beletterdop mast</t>
  </si>
  <si>
    <t>Uitgaande van 5 handwijzers op een mast</t>
  </si>
  <si>
    <t>Uitgaande van 6 handwijzers op een mast</t>
  </si>
  <si>
    <t>OVERZICHTSPLATTEGROND</t>
  </si>
  <si>
    <t>Leveren en aanbrengen overzichtsplattegrond</t>
  </si>
  <si>
    <t>ENTREE- / ONTVANGSTOBJECTEN</t>
  </si>
  <si>
    <t>Leveren en aanbrengen entree-/ ontvangstobjecten</t>
  </si>
  <si>
    <t>LOKALE INFORMATIEDRAGERS</t>
  </si>
  <si>
    <t>Leveren en aanbrengen lokale informatiedrager</t>
  </si>
  <si>
    <t>ONDERHOUDSWERKZAAMHEDEN</t>
  </si>
  <si>
    <t>Vervangen handwegwijzers dubbelzijdig beletterd op mast</t>
  </si>
  <si>
    <t>Vervangen handwegwijzer</t>
  </si>
  <si>
    <t>Vervangen paal tbv handwegwijzer</t>
  </si>
  <si>
    <t>incl overzetten handwegwijzers</t>
  </si>
  <si>
    <t>Vervangen overzichtsplattegrond</t>
  </si>
  <si>
    <t>Vervangen entree-/ ontvangstobjecten</t>
  </si>
  <si>
    <t>Vervangen lokale informatiedrager</t>
  </si>
  <si>
    <r>
      <t xml:space="preserve">Totaal kosten        </t>
    </r>
    <r>
      <rPr>
        <b/>
        <i/>
        <sz val="14"/>
        <rFont val="Helvetica"/>
      </rPr>
      <t>(exclusief BTW)</t>
    </r>
  </si>
  <si>
    <t>Kenmerk resultaatsverplichting</t>
  </si>
  <si>
    <t>V = verekenbare hoeveelheid</t>
  </si>
  <si>
    <t>N = niet verrekenbare hoeveelheid</t>
  </si>
  <si>
    <t>L = Leverantie door aannemer</t>
  </si>
  <si>
    <t>Hoeveelheid ter inlichting</t>
  </si>
  <si>
    <t>T = door de opdrachtgever ter beschikking geteld</t>
  </si>
  <si>
    <t>Eenheid Projecten,   Team Ontwerp en Techniek</t>
  </si>
  <si>
    <t>VOORBEELD</t>
  </si>
  <si>
    <t>Sortiment</t>
  </si>
  <si>
    <t>Maat</t>
  </si>
  <si>
    <t>kostprijs</t>
  </si>
  <si>
    <t>Bomen</t>
  </si>
  <si>
    <t>Acer rubrum 'October Glory'</t>
  </si>
  <si>
    <t>14-16 met draadkluit</t>
  </si>
  <si>
    <t>Betula papyrifera - 3 stam</t>
  </si>
  <si>
    <t>hoogte 3,50m</t>
  </si>
  <si>
    <t>Betula papyrifera</t>
  </si>
  <si>
    <t>Heesters</t>
  </si>
  <si>
    <t xml:space="preserve">Buddleja dav. 'Tovelill' </t>
  </si>
  <si>
    <t>80-100 Co</t>
  </si>
  <si>
    <t>Buddleja dav. 'Ellens Bleu'</t>
  </si>
  <si>
    <t>Lonicera pileata</t>
  </si>
  <si>
    <t>40-50 C 1,5</t>
  </si>
  <si>
    <t>Spiraea japonica 'Darts Red'</t>
  </si>
  <si>
    <t>30-40 C 1,5</t>
  </si>
  <si>
    <t>Spiraea japonica 'Neon Flash''</t>
  </si>
  <si>
    <t>Salix rosmarinifolia - solitairstruik</t>
  </si>
  <si>
    <t>125-150 Co of kluit</t>
  </si>
  <si>
    <r>
      <t xml:space="preserve">MMO-Groen </t>
    </r>
    <r>
      <rPr>
        <b/>
        <i/>
        <sz val="16"/>
        <color indexed="9"/>
        <rFont val="Helvetica"/>
        <family val="2"/>
      </rPr>
      <t>Team Projecten, Ontwerp en Realisatie</t>
    </r>
  </si>
  <si>
    <t>Norm Valondergrond zand ca. 50m2</t>
  </si>
  <si>
    <t>hoeveelheden</t>
  </si>
  <si>
    <t xml:space="preserve">omschrijving </t>
  </si>
  <si>
    <t>eenh.prijs</t>
  </si>
  <si>
    <t>grondw. e.d.</t>
  </si>
  <si>
    <t xml:space="preserve">incl. </t>
  </si>
  <si>
    <t>aannemers-</t>
  </si>
  <si>
    <t>leverantie</t>
  </si>
  <si>
    <t>Opruimwerkzaamheden</t>
  </si>
  <si>
    <t>m2</t>
  </si>
  <si>
    <t>Verwijderen zwerfvuil en puinresten</t>
  </si>
  <si>
    <t>Standaard</t>
  </si>
  <si>
    <t>Vrijkomend uit werk - gehele terein</t>
  </si>
  <si>
    <t>Over totaal te bewerken oppervlakte</t>
  </si>
  <si>
    <t>Vrijgekomen materiaal worden geacht voor de</t>
  </si>
  <si>
    <t>Puin groter dan 50mm (RAW)</t>
  </si>
  <si>
    <t>opdrachtgever geen waarde te hebben en dient te worden</t>
  </si>
  <si>
    <t>Gaat om relatief kleine hoeveelheden</t>
  </si>
  <si>
    <t xml:space="preserve"> afgevoerd.</t>
  </si>
  <si>
    <t>Acceptatiekosten zijn voor rekening van de aannemer.</t>
  </si>
  <si>
    <t>Voorbereiding</t>
  </si>
  <si>
    <t>Uitzetten en inmeten</t>
  </si>
  <si>
    <t>Uitzetten van nieuwe elementen, incl. piketten 50x3cm</t>
  </si>
  <si>
    <t>Grondwerk</t>
  </si>
  <si>
    <t>OPHOGINGEN/ONTGRAVINGEN</t>
  </si>
  <si>
    <t>m3</t>
  </si>
  <si>
    <t>Grond ontgraven uit cunet</t>
  </si>
  <si>
    <t xml:space="preserve">is tbv oa verharding -valondergrond </t>
  </si>
  <si>
    <t>Lokatie:</t>
  </si>
  <si>
    <t>50m2x0,30</t>
  </si>
  <si>
    <t>Grondsoorten niet  gescheiden ontgraven</t>
  </si>
  <si>
    <t>Kiezen wel of niet gescheiden ontgraven</t>
  </si>
  <si>
    <t>Grondsoort: gemengde grond / zand</t>
  </si>
  <si>
    <t>Wijze en lokatie van verwerken aangeven</t>
  </si>
  <si>
    <t>Ontgravingsdiepte: 0,30m</t>
  </si>
  <si>
    <t>- post grond vervoeren</t>
  </si>
  <si>
    <t xml:space="preserve">Hoeveelheid ahv theoretisch profiel </t>
  </si>
  <si>
    <t>- bedrag is kleine hoeveelheden - op de kant zetten en later vervoeren</t>
  </si>
  <si>
    <t xml:space="preserve">De vrijgekomen en elders benodigde grond </t>
  </si>
  <si>
    <t xml:space="preserve">(ca. ... m3)  vervoeren naar de verwerkingsplaats </t>
  </si>
  <si>
    <t>volgens bestekspostnr(s). ... .</t>
  </si>
  <si>
    <t>of verwerken elders op etrrein</t>
  </si>
  <si>
    <t xml:space="preserve">Overige vrijgekomen grond (ca. .... m3) afvoeren </t>
  </si>
  <si>
    <t>volgens bestekspostnr(s). ...</t>
  </si>
  <si>
    <t>Grond vervoeren.</t>
  </si>
  <si>
    <t>Buiten het werk</t>
  </si>
  <si>
    <t>Betreft het vervoeren van de vrijgekomen en overtollige grond.</t>
  </si>
  <si>
    <t xml:space="preserve">Er wordt ervan uitgegaan dat de grond na </t>
  </si>
  <si>
    <t xml:space="preserve">bemonstering valt in de grondcategorie klasse 1 </t>
  </si>
  <si>
    <t xml:space="preserve">(milieutechnisch licht verontreinigde grond). </t>
  </si>
  <si>
    <t xml:space="preserve">Grondsoort: </t>
  </si>
  <si>
    <t>- gemengde grond / zand</t>
  </si>
  <si>
    <t xml:space="preserve">Hoeveelheidsbepaling: de (som van de) </t>
  </si>
  <si>
    <t xml:space="preserve">individuele hoeveelheid(heden) volgens </t>
  </si>
  <si>
    <t xml:space="preserve">bestekspostnr(s). ..... . </t>
  </si>
  <si>
    <t xml:space="preserve">Op kant gezette grond laden                </t>
  </si>
  <si>
    <t xml:space="preserve">Betreft het laden van op kant gezette grond bij </t>
  </si>
  <si>
    <t>de ontgravingswerkzaamheden.</t>
  </si>
  <si>
    <t xml:space="preserve">Vervoeren naar: het monstername-depot (Opslag, </t>
  </si>
  <si>
    <t>Monstername en Opbulken; O.M.O.) en aldaar storten</t>
  </si>
  <si>
    <t>(rekenen met een transportafstand van ... km).</t>
  </si>
  <si>
    <t xml:space="preserve">De grond wordt bemonsterd en verwerkt door derden </t>
  </si>
  <si>
    <t xml:space="preserve">Hierbij rekening houden met het gestelde uit </t>
  </si>
  <si>
    <t>lid A en B van de onderaan dit formulier nader gestelde eisen</t>
  </si>
  <si>
    <t>Vrijgekomen grond wordt geacht voor de opdrachtge-</t>
  </si>
  <si>
    <t>ver geen waarde te hebben .....</t>
  </si>
  <si>
    <t>Bestrating</t>
  </si>
  <si>
    <t>VALONDERGROND</t>
  </si>
  <si>
    <t>Leveren en aanbrengen vloerenzand</t>
  </si>
  <si>
    <t>Betreft leveren en aanbrengen valondergrond t.b.v. speeltoestellen</t>
  </si>
  <si>
    <t>Schoon vloerenzand, laagdikte 0,30m incl. leverantie</t>
  </si>
  <si>
    <t>zand gelijkmatig verdelen over oppervlakte</t>
  </si>
  <si>
    <t>Aannemer dient certificaat van herkomst te overleggen</t>
  </si>
  <si>
    <t>Hoeveelheid ahv theoretisch profiel</t>
  </si>
  <si>
    <t>zonder overhoogte</t>
  </si>
  <si>
    <t>Leveren en aanbrengen boomschors</t>
  </si>
  <si>
    <t>Dennehout boomschors, laagdikte 0,30m incl. leverantie</t>
  </si>
  <si>
    <t>boomschors gelijkmatig verdelen over oppervlakte</t>
  </si>
  <si>
    <t>Hoeveelheid a.h.v. theoretisch profiel</t>
  </si>
  <si>
    <t>Leveren en aanbrengen houtsnippers, valondergrond</t>
  </si>
  <si>
    <t>aanbrengen 5,00 euro/m3</t>
  </si>
  <si>
    <t>Betreft het Leveren aanbrengen van (val)ondergrond voor speeltoestellen</t>
  </si>
  <si>
    <t>Materiaal 63,00 euro/m3</t>
  </si>
  <si>
    <t>Materiaal: Dekowood, kleur Cipresgeel</t>
  </si>
  <si>
    <t xml:space="preserve">Aanbrengen in laagdiktes volgens tekening </t>
  </si>
  <si>
    <t>- valondergrond speeltoestellen binnen aangegeven zone, laagdikte 0,30m</t>
  </si>
  <si>
    <t>- ondergrond buiten aangegeven zone valondergrond, laagdikte 0,10m</t>
  </si>
  <si>
    <t>houtsnippers gelijkmatig verdelen</t>
  </si>
  <si>
    <t>Eenmalige kosten</t>
  </si>
  <si>
    <t>Stelpost kleine leveranties</t>
  </si>
  <si>
    <t>€</t>
  </si>
  <si>
    <t>Stelpost onvoorziene werkzaamheden</t>
  </si>
  <si>
    <t>Stelpost accepatiekosten VAR</t>
  </si>
  <si>
    <t>Uitvoeringskosten (o.a. klic melding)</t>
  </si>
  <si>
    <t>In versie voor aannemer weg halen</t>
  </si>
  <si>
    <t>Algemene kosten</t>
  </si>
  <si>
    <t>Winst &amp; Risico</t>
  </si>
  <si>
    <t>Subtotaal</t>
  </si>
  <si>
    <t>afronding</t>
  </si>
  <si>
    <r>
      <t xml:space="preserve">Totaal kosten Groenaanleg        </t>
    </r>
    <r>
      <rPr>
        <b/>
        <i/>
        <sz val="14"/>
        <rFont val="Helvetica"/>
      </rPr>
      <t>(exclusief BTW)</t>
    </r>
  </si>
  <si>
    <t>Kostprijs per m2</t>
  </si>
  <si>
    <t>KREDIET RAMING kosten valondergrond zand</t>
  </si>
  <si>
    <t>1. STANDAARD</t>
  </si>
  <si>
    <t>prijspeil 2007</t>
  </si>
  <si>
    <t>incl afronding kleinere hoeveelheden</t>
  </si>
  <si>
    <t>excl. eventuele herstel gras</t>
  </si>
  <si>
    <t>BEPALINGEN</t>
  </si>
  <si>
    <t>Bedragen zijn gebaseerd op prijspeil 2006</t>
  </si>
  <si>
    <t xml:space="preserve">Begroting is exclusief kosten voorbereiding en toezicht </t>
  </si>
  <si>
    <t>Begroting is exclusief kosten BTW</t>
  </si>
  <si>
    <t>Op dit werk zijn van toepassing:</t>
  </si>
  <si>
    <t xml:space="preserve"> De Algemene voorwaarden Gemeente Apeldoorn</t>
  </si>
  <si>
    <t xml:space="preserve"> Standaard RAW bepalingen 2000 en U.A.V. 1989</t>
  </si>
  <si>
    <t>Tekening:</t>
  </si>
  <si>
    <t>Directievoering:</t>
  </si>
  <si>
    <t xml:space="preserve">Dhr. G.M. Wisse </t>
  </si>
  <si>
    <t>tel. 06-51319050</t>
  </si>
  <si>
    <t>Postbus 9033</t>
  </si>
  <si>
    <t>7300 ES  Apeldoorn</t>
  </si>
  <si>
    <t>Nadere eisen:</t>
  </si>
  <si>
    <t>A) Toegankelijkheid monsternamedepot (O.M.O.)</t>
  </si>
  <si>
    <t>De aannemer dient rekening te houden dat het monster-</t>
  </si>
  <si>
    <t xml:space="preserve">namedepot (Opslag, Monstername en Opbulken; O.M.O.) </t>
  </si>
  <si>
    <t xml:space="preserve">aan de Terwoldseweg in Zuidbroek uitsluitend toegankelijk </t>
  </si>
  <si>
    <t xml:space="preserve">is op werkdagen van 7.30 uur tot 16.30 uur ('s winters) en </t>
  </si>
  <si>
    <t>van 7.00 uur tot 16.00 uur ('s zomers).</t>
  </si>
  <si>
    <t>B) Grond, bewijs van oorsprong</t>
  </si>
  <si>
    <t>Van elke aan te voeren partij grond dient de aannemer een bewijs van oorsprong te overhandigen.</t>
  </si>
  <si>
    <t>Op het bewijs van oorsprong dient vermeld te zijn:</t>
  </si>
  <si>
    <t>-</t>
  </si>
  <si>
    <t>plaats van herkomst;</t>
  </si>
  <si>
    <t xml:space="preserve">verwijzing naar van toepassing zijnde </t>
  </si>
  <si>
    <t>standaardproctorwaarde;</t>
  </si>
  <si>
    <t>naam leverancier;</t>
  </si>
  <si>
    <t xml:space="preserve">middel van vervoer met vermelding van naam/nummer </t>
  </si>
  <si>
    <t>van middel van vervoer.</t>
  </si>
  <si>
    <t xml:space="preserve">Zo spoedig mogelijk nadat de aannemer daarover beschikt, </t>
  </si>
  <si>
    <t xml:space="preserve">doch uiterlijk twee weken voorafgaand aan de leverantie </t>
  </si>
  <si>
    <t xml:space="preserve">van grond, dienen de in lid 01 bedoelde gegevens aan de </t>
  </si>
  <si>
    <t>directie te worden overlegd.</t>
  </si>
  <si>
    <t>C)  Halfverharding en vloerenzand</t>
  </si>
  <si>
    <t>Van elke aan te voeren partij dient de aannemer een certificaat van herkomst te overhandigen</t>
  </si>
  <si>
    <t>D) Grondbalans</t>
  </si>
  <si>
    <t>Grondwerk t.b.v. de aanleg dient met een sluitende grondbalans uitgevoerd te worden i.o.m. de directie</t>
  </si>
  <si>
    <t>Bijlage:</t>
  </si>
  <si>
    <t>Kruidenmengsel - 1x specificatie kruidenmengsel 4b</t>
  </si>
  <si>
    <t>GRAS   normbegroting 1 ha. In woonwijk div. vakken verspreid</t>
  </si>
  <si>
    <t>STANDAARD</t>
  </si>
  <si>
    <t>GROTE OPP.</t>
  </si>
  <si>
    <t>vaste</t>
  </si>
  <si>
    <t>kosten</t>
  </si>
  <si>
    <t>Maaien gewas (1/20 deel)</t>
  </si>
  <si>
    <t>Betreft het maaien van de bestaande vegetatie binnen het</t>
  </si>
  <si>
    <t xml:space="preserve">werkterein met behulp van een klepelmaaier of gelijkwaardig </t>
  </si>
  <si>
    <t>als voorbereiding op het grondwerk.</t>
  </si>
  <si>
    <t>Geaccidenteerd oppervlak.</t>
  </si>
  <si>
    <t>Horizontaal of met een talud flauwer dan 1:3</t>
  </si>
  <si>
    <t>Vrijgekomen materiaal laten liggen.</t>
  </si>
  <si>
    <t>m1</t>
  </si>
  <si>
    <t>Maken proefsleuven</t>
  </si>
  <si>
    <t>Maken van een proefsleuf t.b.v. bepaling diepteligging</t>
  </si>
  <si>
    <t>van bestaande kabels en leidingen i.v.m. diepspitten</t>
  </si>
  <si>
    <t>Breedte tot 0,50m en diepte sleuf tot ca. 1m</t>
  </si>
  <si>
    <t>rekening houden met gedeeltelijk graven in handkracht</t>
  </si>
  <si>
    <t>GRONDBEWERKING</t>
  </si>
  <si>
    <t>Frezen  (1/20 deel)</t>
  </si>
  <si>
    <t>Betreft frezen t.b.v. ………….volgens tekening ….</t>
  </si>
  <si>
    <t>hele opp</t>
  </si>
  <si>
    <t xml:space="preserve">Frezen van de ongeroerde grond uit de bermen voordat </t>
  </si>
  <si>
    <t>deze worden aangevuld of gespit.</t>
  </si>
  <si>
    <t>Frezen met een door de directie goedgekeurde freesmachine</t>
  </si>
  <si>
    <t>aanwezige vegetatie:………..</t>
  </si>
  <si>
    <t>Bewerkingsdiepte 0,15m</t>
  </si>
  <si>
    <t>Diepspitten HGM 0,75m egaliseren</t>
  </si>
  <si>
    <t>Spitfrezen 0,20/m2</t>
  </si>
  <si>
    <t>Ten behoeve van………...volgens tekening</t>
  </si>
  <si>
    <t>Spitfrezen</t>
  </si>
  <si>
    <t>bewerking tot 40cm diep</t>
  </si>
  <si>
    <t xml:space="preserve">Spitten met open put </t>
  </si>
  <si>
    <t>De bovenste 0,15m dient puin en onkruid vrij te zijn</t>
  </si>
  <si>
    <t>- bewerkingsdiepte aanpassen ter plaatse van te handhaven</t>
  </si>
  <si>
    <t>bomen i.v.m. aanwezige wortels.</t>
  </si>
  <si>
    <t>Hoeveelheidsbepaling a.h.v. ……Overtollig = 6% van de totale oppervlakte</t>
  </si>
  <si>
    <t>OPHOGINGEN/ONTGRAVINGEN (6% overtollig)</t>
  </si>
  <si>
    <t xml:space="preserve">Betreft het vervoeren binnen het werkterrein </t>
  </si>
  <si>
    <t xml:space="preserve">van de vrijgekomen grond bij de ontgravings- </t>
  </si>
  <si>
    <t>werkzaamheden.</t>
  </si>
  <si>
    <t xml:space="preserve">De vrijgekomen grond dient opnieuw te worden </t>
  </si>
  <si>
    <t xml:space="preserve">verwerkt als aanvullingsgrond.  </t>
  </si>
  <si>
    <t>- gemengde grond ( ... m3)</t>
  </si>
  <si>
    <t>- vrijgekomen zand ( ... m3)</t>
  </si>
  <si>
    <t>Vervoeren naar: plaats van verwerking</t>
  </si>
  <si>
    <t>Rekenen met een transportafstand van ..... m.</t>
  </si>
  <si>
    <t>Grond aanvullen en egaliseren</t>
  </si>
  <si>
    <t>Betreft het verwerken van grond in de ……………</t>
  </si>
  <si>
    <t>……. volgens tekening.</t>
  </si>
  <si>
    <t>Grondsoort: gemengde grond</t>
  </si>
  <si>
    <t>Hoogte .…m, zonder overhoogte</t>
  </si>
  <si>
    <t>Grond niet verdichten.</t>
  </si>
  <si>
    <t>Verwerken van grond aangevoerd volgens bestekspostnr(s). ...</t>
  </si>
  <si>
    <t>Profiel van afwerking: de …... dienen geegaliseerd te worden opgeleverd.</t>
  </si>
  <si>
    <t xml:space="preserve">In de bermen aanwezige obstakels: bomen, </t>
  </si>
  <si>
    <t xml:space="preserve">verkeersborden, lichtmasten e.d. handhaven </t>
  </si>
  <si>
    <t>Aanvullingsgrond rondom aanbrengen indien noodzakelijk</t>
  </si>
  <si>
    <t>BEMESTEN</t>
  </si>
  <si>
    <t>GFT / compost  no.1  gazon</t>
  </si>
  <si>
    <t>Betreft bemesten en doorwerken tbv gazon met GFT compost</t>
  </si>
  <si>
    <t>bewerkte zandgrond horizontaal of met  talud flauwer dan 1:3</t>
  </si>
  <si>
    <t>Aardachtige meststof GFT compost, leverancier…..</t>
  </si>
  <si>
    <t>Hoeveelheid: 0,5m3 per are incl. leverantie</t>
  </si>
  <si>
    <t>Meststof inwerken, bewerkingsdiepte 0,15m</t>
  </si>
  <si>
    <t>Mengmeststof  no.1  gazon</t>
  </si>
  <si>
    <t>Betreft startbemesting  tbv gazon met kunstmest</t>
  </si>
  <si>
    <t>Korrelachtige meststof NPK 10-12-18</t>
  </si>
  <si>
    <t>Hoeveelheid: 2,5kg per are incl. leverantie</t>
  </si>
  <si>
    <t>Meststof gelijkmatig verdelen over oppervlakte na inzaaien gazon</t>
  </si>
  <si>
    <t>Mengmeststof  no.2  gazon</t>
  </si>
  <si>
    <t>Betreft bemesting  tbv gazon met kunstmest</t>
  </si>
  <si>
    <t>Korrelachtige meststof KAS (kalkamonsalpeter)</t>
  </si>
  <si>
    <t xml:space="preserve">Meststof gelijkmatig verdelen over oppervlakte </t>
  </si>
  <si>
    <t>tijdstip op aanwijzing van de directie</t>
  </si>
  <si>
    <t>Beplanting</t>
  </si>
  <si>
    <t>GAZON</t>
  </si>
  <si>
    <t>Aandrukken en profileren</t>
  </si>
  <si>
    <t>Betreft het zaaiklaar maken t.b.v. gazon</t>
  </si>
  <si>
    <t xml:space="preserve">Voorafgaand aan het profileren grond aandrukken </t>
  </si>
  <si>
    <t>met wieltrekker met dubbel lucht</t>
  </si>
  <si>
    <t>Inzaaien gazon</t>
  </si>
  <si>
    <t>Betreft inzaaien van terrein t.b.v. gazon</t>
  </si>
  <si>
    <t>Het zaad 10 tot 20mm onderwerken en de grond aandrukken</t>
  </si>
  <si>
    <t>kg</t>
  </si>
  <si>
    <t>Leveren grasmengsel</t>
  </si>
  <si>
    <t>Grasmensel R1, 1kg/are</t>
  </si>
  <si>
    <t>Terreininrichtingen</t>
  </si>
  <si>
    <t>AFRASTERINGEN</t>
  </si>
  <si>
    <t>Tijdelijke afrastering, 60cm boven maaiveld</t>
  </si>
  <si>
    <t>Leveren en aanbrengen afrastering palen met gladdraad</t>
  </si>
  <si>
    <t>Betreft aanbrengen rondom plantvaken,</t>
  </si>
  <si>
    <t>ingezaaide grasvelden direct na afronding</t>
  </si>
  <si>
    <t>inplant- of inzaaiwerkzaamheden.</t>
  </si>
  <si>
    <t>Plaatsen in overleg met de directie</t>
  </si>
  <si>
    <t>Gerekend met:</t>
  </si>
  <si>
    <t>Paal: van europees naaldhout doorsnede 8cm, 120cm lang</t>
  </si>
  <si>
    <t>platte bovenkop met vellingkant</t>
  </si>
  <si>
    <t>paalafstand: 2,5m h.o.h.</t>
  </si>
  <si>
    <t>hoogte paalkop boven maaiveld 0,60m, te lood aanbrengen</t>
  </si>
  <si>
    <t>Draad: 1 verzinkte gladdraad doorsnede 3.4mm op zijkant paalkop</t>
  </si>
  <si>
    <t>aanbrengen incl. krammen (gegalvaniseerd)</t>
  </si>
  <si>
    <t>3,40</t>
  </si>
  <si>
    <t>2,90</t>
  </si>
  <si>
    <t>Nazorg 1 groeiseizoen na aanleg</t>
  </si>
  <si>
    <t>Gazon</t>
  </si>
  <si>
    <t>Betreft maaien gazon</t>
  </si>
  <si>
    <t>20x 0,012 euro per keer</t>
  </si>
  <si>
    <t>uitgaan van 20x gedurende maaisiezoen</t>
  </si>
  <si>
    <t>Inclusief bijmaaien randen</t>
  </si>
  <si>
    <t>Kostprijs per m2 inclusief nazorg</t>
  </si>
  <si>
    <t>KREDIET RAMING inclusief nazorg _GRAS</t>
  </si>
  <si>
    <t>2. GROTE opp. Zonder grondafvoer e.d.</t>
  </si>
  <si>
    <t>3. ZEER GROTE opp. Als 2. Spitvrezen</t>
  </si>
  <si>
    <t>Ontwerp</t>
  </si>
  <si>
    <t>Ontwerpen van Wayfinding centrumgebied gemeente Apeldoorn</t>
  </si>
  <si>
    <t>Ontwerp bandbreedte min prijs €60.000,- max prijs €100.000,-</t>
  </si>
  <si>
    <t>*Inschrijver dient alleen de blauwe cellen in te vullen*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</si>
</sst>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_)"/>
    <numFmt numFmtId="165" formatCode="#,##0.00_-"/>
    <numFmt numFmtId="166" formatCode="_(\€* #,##0.00_);_(\€* #,##0.00\-;_(\€* &quot;-&quot;??_);_(@_)"/>
    <numFmt numFmtId="167" formatCode="d\ mmmm\ yyyy"/>
    <numFmt numFmtId="168" formatCode="&quot;fl&quot;\ #,##0.00_-"/>
    <numFmt numFmtId="169" formatCode="&quot;€&quot;\ #,##0.00_-"/>
    <numFmt numFmtId="170" formatCode="dd/mmm/yy_)"/>
    <numFmt numFmtId="171" formatCode="&quot;€&quot;\ #,##0.00"/>
  </numFmts>
  <fonts count="33" x14ac:knownFonts="1">
    <font>
      <sz val="12"/>
      <name val="Helv"/>
    </font>
    <font>
      <sz val="12"/>
      <name val="Helvetica"/>
      <family val="2"/>
    </font>
    <font>
      <b/>
      <sz val="12"/>
      <color indexed="9"/>
      <name val="Helvetica"/>
      <family val="2"/>
    </font>
    <font>
      <sz val="12"/>
      <color indexed="9"/>
      <name val="Helvetica"/>
      <family val="2"/>
    </font>
    <font>
      <b/>
      <sz val="12"/>
      <name val="Helvetica"/>
      <family val="2"/>
    </font>
    <font>
      <i/>
      <u/>
      <sz val="12"/>
      <name val="Helvetica"/>
      <family val="2"/>
    </font>
    <font>
      <sz val="12"/>
      <color indexed="22"/>
      <name val="Helvetica"/>
      <family val="2"/>
    </font>
    <font>
      <sz val="16"/>
      <name val="Helvetica"/>
      <family val="2"/>
    </font>
    <font>
      <b/>
      <sz val="16"/>
      <color indexed="9"/>
      <name val="Helvetica"/>
      <family val="2"/>
    </font>
    <font>
      <b/>
      <i/>
      <sz val="16"/>
      <color indexed="9"/>
      <name val="Helvetica"/>
      <family val="2"/>
    </font>
    <font>
      <sz val="16"/>
      <color indexed="9"/>
      <name val="Helvetica"/>
      <family val="2"/>
    </font>
    <font>
      <b/>
      <sz val="12"/>
      <name val="Helvetica"/>
    </font>
    <font>
      <sz val="12"/>
      <name val="Helvetica"/>
    </font>
    <font>
      <b/>
      <u/>
      <sz val="12"/>
      <name val="Helvetica"/>
    </font>
    <font>
      <sz val="12"/>
      <name val="Arial"/>
      <family val="2"/>
    </font>
    <font>
      <sz val="14"/>
      <name val="Helvetica"/>
    </font>
    <font>
      <b/>
      <sz val="14"/>
      <name val="Helvetica"/>
    </font>
    <font>
      <i/>
      <sz val="14"/>
      <name val="Helvetica"/>
    </font>
    <font>
      <b/>
      <i/>
      <sz val="14"/>
      <name val="Helvetica"/>
    </font>
    <font>
      <sz val="12"/>
      <color indexed="10"/>
      <name val="Helvetica"/>
    </font>
    <font>
      <u/>
      <sz val="12"/>
      <name val="Helvetica"/>
    </font>
    <font>
      <i/>
      <u/>
      <sz val="12"/>
      <name val="Helvetica"/>
    </font>
    <font>
      <b/>
      <sz val="12"/>
      <name val="Arial"/>
      <family val="2"/>
    </font>
    <font>
      <sz val="12"/>
      <color indexed="22"/>
      <name val="Arial"/>
      <family val="2"/>
    </font>
    <font>
      <i/>
      <u/>
      <sz val="12"/>
      <name val="Arial"/>
      <family val="2"/>
    </font>
    <font>
      <b/>
      <i/>
      <sz val="12"/>
      <name val="Helvetica"/>
    </font>
    <font>
      <sz val="12"/>
      <color indexed="10"/>
      <name val="Helvetica"/>
      <family val="2"/>
    </font>
    <font>
      <b/>
      <sz val="14"/>
      <name val="Helvetica"/>
      <family val="2"/>
    </font>
    <font>
      <sz val="14"/>
      <name val="Helvetica"/>
      <family val="2"/>
    </font>
    <font>
      <i/>
      <u/>
      <sz val="14"/>
      <name val="Helvetica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DCF4E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164" fontId="0" fillId="0" borderId="0"/>
  </cellStyleXfs>
  <cellXfs count="204">
    <xf numFmtId="164" fontId="0" fillId="0" borderId="0" xfId="0"/>
    <xf numFmtId="4" fontId="1" fillId="0" borderId="0" xfId="0" applyNumberFormat="1" applyFont="1"/>
    <xf numFmtId="164" fontId="1" fillId="0" borderId="0" xfId="0" applyFont="1"/>
    <xf numFmtId="165" fontId="1" fillId="0" borderId="0" xfId="0" applyNumberFormat="1" applyFont="1" applyAlignment="1">
      <alignment horizontal="center"/>
    </xf>
    <xf numFmtId="165" fontId="1" fillId="0" borderId="0" xfId="0" applyNumberFormat="1" applyFont="1"/>
    <xf numFmtId="4" fontId="2" fillId="0" borderId="0" xfId="0" applyNumberFormat="1" applyFont="1"/>
    <xf numFmtId="4" fontId="1" fillId="0" borderId="1" xfId="0" applyNumberFormat="1" applyFont="1" applyBorder="1"/>
    <xf numFmtId="4" fontId="1" fillId="2" borderId="2" xfId="0" applyNumberFormat="1" applyFont="1" applyFill="1" applyBorder="1"/>
    <xf numFmtId="4" fontId="1" fillId="2" borderId="0" xfId="0" applyNumberFormat="1" applyFont="1" applyFill="1"/>
    <xf numFmtId="4" fontId="1" fillId="2" borderId="3" xfId="0" applyNumberFormat="1" applyFont="1" applyFill="1" applyBorder="1"/>
    <xf numFmtId="4" fontId="1" fillId="2" borderId="4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4" fontId="1" fillId="2" borderId="7" xfId="0" applyNumberFormat="1" applyFont="1" applyFill="1" applyBorder="1"/>
    <xf numFmtId="4" fontId="1" fillId="2" borderId="8" xfId="0" applyNumberFormat="1" applyFont="1" applyFill="1" applyBorder="1"/>
    <xf numFmtId="4" fontId="1" fillId="3" borderId="9" xfId="0" applyNumberFormat="1" applyFont="1" applyFill="1" applyBorder="1"/>
    <xf numFmtId="4" fontId="1" fillId="0" borderId="5" xfId="0" applyNumberFormat="1" applyFont="1" applyBorder="1"/>
    <xf numFmtId="4" fontId="5" fillId="0" borderId="0" xfId="0" applyNumberFormat="1" applyFont="1"/>
    <xf numFmtId="4" fontId="4" fillId="0" borderId="0" xfId="0" applyNumberFormat="1" applyFont="1"/>
    <xf numFmtId="4" fontId="6" fillId="3" borderId="9" xfId="0" applyNumberFormat="1" applyFont="1" applyFill="1" applyBorder="1"/>
    <xf numFmtId="9" fontId="1" fillId="0" borderId="0" xfId="0" applyNumberFormat="1" applyFont="1"/>
    <xf numFmtId="4" fontId="1" fillId="0" borderId="0" xfId="0" applyNumberFormat="1" applyFont="1" applyAlignment="1">
      <alignment horizontal="center"/>
    </xf>
    <xf numFmtId="164" fontId="4" fillId="0" borderId="0" xfId="0" applyFont="1"/>
    <xf numFmtId="166" fontId="1" fillId="0" borderId="0" xfId="0" applyNumberFormat="1" applyFont="1"/>
    <xf numFmtId="4" fontId="1" fillId="4" borderId="0" xfId="0" applyNumberFormat="1" applyFont="1" applyFill="1"/>
    <xf numFmtId="3" fontId="1" fillId="0" borderId="0" xfId="0" applyNumberFormat="1" applyFont="1"/>
    <xf numFmtId="166" fontId="4" fillId="0" borderId="0" xfId="0" applyNumberFormat="1" applyFont="1"/>
    <xf numFmtId="4" fontId="1" fillId="0" borderId="10" xfId="0" applyNumberFormat="1" applyFont="1" applyBorder="1"/>
    <xf numFmtId="164" fontId="7" fillId="0" borderId="0" xfId="0" applyFont="1"/>
    <xf numFmtId="4" fontId="8" fillId="5" borderId="11" xfId="0" applyNumberFormat="1" applyFont="1" applyFill="1" applyBorder="1"/>
    <xf numFmtId="4" fontId="7" fillId="5" borderId="11" xfId="0" applyNumberFormat="1" applyFont="1" applyFill="1" applyBorder="1"/>
    <xf numFmtId="4" fontId="7" fillId="5" borderId="12" xfId="0" applyNumberFormat="1" applyFont="1" applyFill="1" applyBorder="1"/>
    <xf numFmtId="4" fontId="7" fillId="0" borderId="0" xfId="0" applyNumberFormat="1" applyFont="1"/>
    <xf numFmtId="165" fontId="7" fillId="0" borderId="0" xfId="0" applyNumberFormat="1" applyFont="1"/>
    <xf numFmtId="4" fontId="8" fillId="5" borderId="13" xfId="0" applyNumberFormat="1" applyFont="1" applyFill="1" applyBorder="1"/>
    <xf numFmtId="4" fontId="10" fillId="5" borderId="11" xfId="0" applyNumberFormat="1" applyFont="1" applyFill="1" applyBorder="1"/>
    <xf numFmtId="4" fontId="11" fillId="0" borderId="0" xfId="0" applyNumberFormat="1" applyFont="1"/>
    <xf numFmtId="4" fontId="12" fillId="0" borderId="0" xfId="0" applyNumberFormat="1" applyFont="1"/>
    <xf numFmtId="0" fontId="1" fillId="0" borderId="14" xfId="0" applyNumberFormat="1" applyFont="1" applyBorder="1"/>
    <xf numFmtId="4" fontId="4" fillId="0" borderId="14" xfId="0" applyNumberFormat="1" applyFont="1" applyBorder="1"/>
    <xf numFmtId="164" fontId="1" fillId="0" borderId="14" xfId="0" applyFont="1" applyBorder="1"/>
    <xf numFmtId="4" fontId="13" fillId="0" borderId="0" xfId="0" applyNumberFormat="1" applyFont="1"/>
    <xf numFmtId="164" fontId="11" fillId="0" borderId="0" xfId="0" applyFont="1"/>
    <xf numFmtId="164" fontId="14" fillId="0" borderId="0" xfId="0" applyFont="1"/>
    <xf numFmtId="0" fontId="1" fillId="0" borderId="0" xfId="0" applyNumberFormat="1" applyFont="1"/>
    <xf numFmtId="4" fontId="6" fillId="3" borderId="15" xfId="0" applyNumberFormat="1" applyFont="1" applyFill="1" applyBorder="1"/>
    <xf numFmtId="168" fontId="1" fillId="0" borderId="0" xfId="0" applyNumberFormat="1" applyFont="1"/>
    <xf numFmtId="4" fontId="1" fillId="4" borderId="14" xfId="0" applyNumberFormat="1" applyFont="1" applyFill="1" applyBorder="1"/>
    <xf numFmtId="4" fontId="1" fillId="4" borderId="16" xfId="0" applyNumberFormat="1" applyFont="1" applyFill="1" applyBorder="1"/>
    <xf numFmtId="165" fontId="15" fillId="4" borderId="0" xfId="0" applyNumberFormat="1" applyFont="1" applyFill="1"/>
    <xf numFmtId="165" fontId="15" fillId="4" borderId="1" xfId="0" applyNumberFormat="1" applyFont="1" applyFill="1" applyBorder="1"/>
    <xf numFmtId="169" fontId="16" fillId="4" borderId="0" xfId="0" applyNumberFormat="1" applyFont="1" applyFill="1"/>
    <xf numFmtId="164" fontId="15" fillId="4" borderId="0" xfId="0" applyFont="1" applyFill="1"/>
    <xf numFmtId="4" fontId="17" fillId="4" borderId="0" xfId="0" applyNumberFormat="1" applyFont="1" applyFill="1"/>
    <xf numFmtId="4" fontId="16" fillId="4" borderId="0" xfId="0" applyNumberFormat="1" applyFont="1" applyFill="1"/>
    <xf numFmtId="4" fontId="1" fillId="2" borderId="17" xfId="0" applyNumberFormat="1" applyFont="1" applyFill="1" applyBorder="1"/>
    <xf numFmtId="4" fontId="1" fillId="2" borderId="18" xfId="0" applyNumberFormat="1" applyFont="1" applyFill="1" applyBorder="1"/>
    <xf numFmtId="4" fontId="1" fillId="2" borderId="1" xfId="0" applyNumberFormat="1" applyFont="1" applyFill="1" applyBorder="1"/>
    <xf numFmtId="4" fontId="1" fillId="2" borderId="19" xfId="0" applyNumberFormat="1" applyFont="1" applyFill="1" applyBorder="1"/>
    <xf numFmtId="1" fontId="1" fillId="0" borderId="0" xfId="0" applyNumberFormat="1" applyFont="1"/>
    <xf numFmtId="1" fontId="7" fillId="0" borderId="0" xfId="0" applyNumberFormat="1" applyFont="1"/>
    <xf numFmtId="1" fontId="1" fillId="0" borderId="14" xfId="0" applyNumberFormat="1" applyFont="1" applyBorder="1"/>
    <xf numFmtId="1" fontId="4" fillId="0" borderId="0" xfId="0" applyNumberFormat="1" applyFont="1"/>
    <xf numFmtId="4" fontId="19" fillId="0" borderId="0" xfId="0" applyNumberFormat="1" applyFont="1"/>
    <xf numFmtId="4" fontId="20" fillId="0" borderId="0" xfId="0" applyNumberFormat="1" applyFont="1"/>
    <xf numFmtId="4" fontId="21" fillId="0" borderId="0" xfId="0" applyNumberFormat="1" applyFont="1"/>
    <xf numFmtId="169" fontId="16" fillId="0" borderId="0" xfId="0" applyNumberFormat="1" applyFont="1"/>
    <xf numFmtId="169" fontId="16" fillId="4" borderId="20" xfId="0" applyNumberFormat="1" applyFont="1" applyFill="1" applyBorder="1"/>
    <xf numFmtId="4" fontId="1" fillId="0" borderId="14" xfId="0" applyNumberFormat="1" applyFont="1" applyBorder="1"/>
    <xf numFmtId="1" fontId="1" fillId="0" borderId="9" xfId="0" applyNumberFormat="1" applyFont="1" applyBorder="1"/>
    <xf numFmtId="1" fontId="1" fillId="0" borderId="1" xfId="0" applyNumberFormat="1" applyFont="1" applyBorder="1"/>
    <xf numFmtId="4" fontId="2" fillId="0" borderId="11" xfId="0" applyNumberFormat="1" applyFont="1" applyBorder="1"/>
    <xf numFmtId="4" fontId="1" fillId="0" borderId="11" xfId="0" applyNumberFormat="1" applyFont="1" applyBorder="1"/>
    <xf numFmtId="4" fontId="3" fillId="0" borderId="11" xfId="0" applyNumberFormat="1" applyFont="1" applyBorder="1"/>
    <xf numFmtId="4" fontId="1" fillId="0" borderId="0" xfId="0" quotePrefix="1" applyNumberFormat="1" applyFont="1"/>
    <xf numFmtId="4" fontId="12" fillId="0" borderId="0" xfId="0" quotePrefix="1" applyNumberFormat="1" applyFont="1"/>
    <xf numFmtId="164" fontId="12" fillId="0" borderId="0" xfId="0" applyFont="1"/>
    <xf numFmtId="167" fontId="3" fillId="5" borderId="11" xfId="0" applyNumberFormat="1" applyFont="1" applyFill="1" applyBorder="1"/>
    <xf numFmtId="4" fontId="14" fillId="0" borderId="0" xfId="0" applyNumberFormat="1" applyFont="1"/>
    <xf numFmtId="4" fontId="22" fillId="0" borderId="0" xfId="0" applyNumberFormat="1" applyFont="1"/>
    <xf numFmtId="4" fontId="23" fillId="3" borderId="9" xfId="0" applyNumberFormat="1" applyFont="1" applyFill="1" applyBorder="1"/>
    <xf numFmtId="165" fontId="14" fillId="0" borderId="0" xfId="0" applyNumberFormat="1" applyFont="1"/>
    <xf numFmtId="4" fontId="24" fillId="0" borderId="0" xfId="0" applyNumberFormat="1" applyFont="1"/>
    <xf numFmtId="4" fontId="14" fillId="0" borderId="0" xfId="0" quotePrefix="1" applyNumberFormat="1" applyFont="1"/>
    <xf numFmtId="0" fontId="14" fillId="0" borderId="14" xfId="0" applyNumberFormat="1" applyFont="1" applyBorder="1"/>
    <xf numFmtId="4" fontId="16" fillId="0" borderId="0" xfId="0" applyNumberFormat="1" applyFont="1"/>
    <xf numFmtId="4" fontId="7" fillId="5" borderId="0" xfId="0" applyNumberFormat="1" applyFont="1" applyFill="1"/>
    <xf numFmtId="4" fontId="1" fillId="0" borderId="0" xfId="0" applyNumberFormat="1" applyFont="1" applyAlignment="1">
      <alignment horizontal="right"/>
    </xf>
    <xf numFmtId="4" fontId="25" fillId="0" borderId="0" xfId="0" applyNumberFormat="1" applyFont="1"/>
    <xf numFmtId="4" fontId="25" fillId="2" borderId="0" xfId="0" applyNumberFormat="1" applyFont="1" applyFill="1"/>
    <xf numFmtId="3" fontId="1" fillId="2" borderId="0" xfId="0" applyNumberFormat="1" applyFont="1" applyFill="1"/>
    <xf numFmtId="166" fontId="1" fillId="2" borderId="0" xfId="0" applyNumberFormat="1" applyFont="1" applyFill="1"/>
    <xf numFmtId="4" fontId="4" fillId="2" borderId="0" xfId="0" applyNumberFormat="1" applyFont="1" applyFill="1"/>
    <xf numFmtId="166" fontId="4" fillId="2" borderId="0" xfId="0" applyNumberFormat="1" applyFont="1" applyFill="1"/>
    <xf numFmtId="4" fontId="11" fillId="2" borderId="0" xfId="0" applyNumberFormat="1" applyFont="1" applyFill="1"/>
    <xf numFmtId="169" fontId="16" fillId="2" borderId="0" xfId="0" applyNumberFormat="1" applyFont="1" applyFill="1" applyAlignment="1">
      <alignment horizontal="right"/>
    </xf>
    <xf numFmtId="49" fontId="16" fillId="2" borderId="0" xfId="0" applyNumberFormat="1" applyFont="1" applyFill="1" applyAlignment="1">
      <alignment horizontal="right"/>
    </xf>
    <xf numFmtId="49" fontId="1" fillId="2" borderId="0" xfId="0" applyNumberFormat="1" applyFont="1" applyFill="1"/>
    <xf numFmtId="4" fontId="19" fillId="6" borderId="0" xfId="0" applyNumberFormat="1" applyFont="1" applyFill="1"/>
    <xf numFmtId="4" fontId="1" fillId="6" borderId="0" xfId="0" applyNumberFormat="1" applyFont="1" applyFill="1"/>
    <xf numFmtId="49" fontId="16" fillId="6" borderId="0" xfId="0" applyNumberFormat="1" applyFont="1" applyFill="1" applyAlignment="1">
      <alignment horizontal="right"/>
    </xf>
    <xf numFmtId="4" fontId="11" fillId="2" borderId="17" xfId="0" applyNumberFormat="1" applyFont="1" applyFill="1" applyBorder="1"/>
    <xf numFmtId="4" fontId="11" fillId="2" borderId="18" xfId="0" applyNumberFormat="1" applyFont="1" applyFill="1" applyBorder="1"/>
    <xf numFmtId="4" fontId="11" fillId="2" borderId="3" xfId="0" applyNumberFormat="1" applyFont="1" applyFill="1" applyBorder="1"/>
    <xf numFmtId="4" fontId="11" fillId="2" borderId="4" xfId="0" applyNumberFormat="1" applyFont="1" applyFill="1" applyBorder="1"/>
    <xf numFmtId="0" fontId="28" fillId="0" borderId="14" xfId="0" applyNumberFormat="1" applyFont="1" applyBorder="1"/>
    <xf numFmtId="1" fontId="28" fillId="0" borderId="0" xfId="0" applyNumberFormat="1" applyFont="1"/>
    <xf numFmtId="4" fontId="28" fillId="0" borderId="0" xfId="0" applyNumberFormat="1" applyFont="1"/>
    <xf numFmtId="4" fontId="27" fillId="0" borderId="14" xfId="0" applyNumberFormat="1" applyFont="1" applyBorder="1"/>
    <xf numFmtId="4" fontId="29" fillId="0" borderId="0" xfId="0" applyNumberFormat="1" applyFont="1"/>
    <xf numFmtId="4" fontId="27" fillId="0" borderId="0" xfId="0" applyNumberFormat="1" applyFont="1"/>
    <xf numFmtId="3" fontId="28" fillId="0" borderId="0" xfId="0" applyNumberFormat="1" applyFont="1"/>
    <xf numFmtId="4" fontId="1" fillId="0" borderId="0" xfId="0" applyNumberFormat="1" applyFont="1" applyProtection="1">
      <protection hidden="1"/>
    </xf>
    <xf numFmtId="1" fontId="1" fillId="0" borderId="0" xfId="0" applyNumberFormat="1" applyFont="1" applyProtection="1">
      <protection hidden="1"/>
    </xf>
    <xf numFmtId="1" fontId="1" fillId="0" borderId="0" xfId="0" applyNumberFormat="1" applyFont="1" applyAlignment="1" applyProtection="1">
      <alignment horizontal="center"/>
      <protection hidden="1"/>
    </xf>
    <xf numFmtId="164" fontId="1" fillId="0" borderId="0" xfId="0" applyFont="1" applyProtection="1">
      <protection hidden="1"/>
    </xf>
    <xf numFmtId="164" fontId="7" fillId="0" borderId="0" xfId="0" applyFont="1" applyProtection="1">
      <protection hidden="1"/>
    </xf>
    <xf numFmtId="1" fontId="7" fillId="0" borderId="0" xfId="0" applyNumberFormat="1" applyFont="1" applyProtection="1">
      <protection hidden="1"/>
    </xf>
    <xf numFmtId="4" fontId="8" fillId="5" borderId="11" xfId="0" applyNumberFormat="1" applyFont="1" applyFill="1" applyBorder="1" applyProtection="1">
      <protection hidden="1"/>
    </xf>
    <xf numFmtId="4" fontId="7" fillId="5" borderId="11" xfId="0" applyNumberFormat="1" applyFont="1" applyFill="1" applyBorder="1" applyProtection="1">
      <protection hidden="1"/>
    </xf>
    <xf numFmtId="4" fontId="7" fillId="5" borderId="12" xfId="0" applyNumberFormat="1" applyFont="1" applyFill="1" applyBorder="1" applyProtection="1">
      <protection hidden="1"/>
    </xf>
    <xf numFmtId="4" fontId="2" fillId="0" borderId="0" xfId="0" applyNumberFormat="1" applyFont="1" applyProtection="1">
      <protection hidden="1"/>
    </xf>
    <xf numFmtId="4" fontId="8" fillId="5" borderId="13" xfId="0" applyNumberFormat="1" applyFont="1" applyFill="1" applyBorder="1" applyProtection="1">
      <protection hidden="1"/>
    </xf>
    <xf numFmtId="4" fontId="10" fillId="5" borderId="11" xfId="0" applyNumberFormat="1" applyFont="1" applyFill="1" applyBorder="1" applyProtection="1">
      <protection hidden="1"/>
    </xf>
    <xf numFmtId="170" fontId="3" fillId="5" borderId="11" xfId="0" applyNumberFormat="1" applyFont="1" applyFill="1" applyBorder="1" applyProtection="1">
      <protection hidden="1"/>
    </xf>
    <xf numFmtId="1" fontId="1" fillId="0" borderId="1" xfId="0" applyNumberFormat="1" applyFont="1" applyBorder="1" applyProtection="1">
      <protection hidden="1"/>
    </xf>
    <xf numFmtId="4" fontId="2" fillId="0" borderId="11" xfId="0" applyNumberFormat="1" applyFont="1" applyBorder="1" applyProtection="1">
      <protection hidden="1"/>
    </xf>
    <xf numFmtId="4" fontId="1" fillId="0" borderId="11" xfId="0" applyNumberFormat="1" applyFont="1" applyBorder="1" applyProtection="1">
      <protection hidden="1"/>
    </xf>
    <xf numFmtId="4" fontId="3" fillId="0" borderId="11" xfId="0" applyNumberFormat="1" applyFont="1" applyBorder="1" applyProtection="1">
      <protection hidden="1"/>
    </xf>
    <xf numFmtId="1" fontId="1" fillId="0" borderId="21" xfId="0" applyNumberFormat="1" applyFont="1" applyBorder="1" applyProtection="1">
      <protection hidden="1"/>
    </xf>
    <xf numFmtId="4" fontId="3" fillId="0" borderId="0" xfId="0" applyNumberFormat="1" applyFont="1" applyProtection="1">
      <protection hidden="1"/>
    </xf>
    <xf numFmtId="4" fontId="1" fillId="0" borderId="18" xfId="0" applyNumberFormat="1" applyFont="1" applyBorder="1" applyProtection="1">
      <protection hidden="1"/>
    </xf>
    <xf numFmtId="1" fontId="1" fillId="0" borderId="14" xfId="0" applyNumberFormat="1" applyFont="1" applyBorder="1" applyProtection="1">
      <protection hidden="1"/>
    </xf>
    <xf numFmtId="4" fontId="1" fillId="0" borderId="5" xfId="0" applyNumberFormat="1" applyFont="1" applyBorder="1" applyProtection="1">
      <protection hidden="1"/>
    </xf>
    <xf numFmtId="4" fontId="1" fillId="2" borderId="21" xfId="0" applyNumberFormat="1" applyFont="1" applyFill="1" applyBorder="1" applyProtection="1">
      <protection hidden="1"/>
    </xf>
    <xf numFmtId="4" fontId="1" fillId="2" borderId="17" xfId="0" applyNumberFormat="1" applyFont="1" applyFill="1" applyBorder="1" applyProtection="1">
      <protection hidden="1"/>
    </xf>
    <xf numFmtId="4" fontId="1" fillId="2" borderId="14" xfId="0" applyNumberFormat="1" applyFont="1" applyFill="1" applyBorder="1" applyProtection="1">
      <protection hidden="1"/>
    </xf>
    <xf numFmtId="4" fontId="1" fillId="2" borderId="0" xfId="0" applyNumberFormat="1" applyFont="1" applyFill="1" applyProtection="1">
      <protection hidden="1"/>
    </xf>
    <xf numFmtId="4" fontId="1" fillId="2" borderId="5" xfId="0" applyNumberFormat="1" applyFont="1" applyFill="1" applyBorder="1" applyProtection="1">
      <protection hidden="1"/>
    </xf>
    <xf numFmtId="4" fontId="1" fillId="2" borderId="16" xfId="0" applyNumberFormat="1" applyFont="1" applyFill="1" applyBorder="1" applyProtection="1">
      <protection hidden="1"/>
    </xf>
    <xf numFmtId="4" fontId="1" fillId="2" borderId="1" xfId="0" applyNumberFormat="1" applyFont="1" applyFill="1" applyBorder="1" applyProtection="1">
      <protection hidden="1"/>
    </xf>
    <xf numFmtId="4" fontId="1" fillId="2" borderId="19" xfId="0" applyNumberFormat="1" applyFont="1" applyFill="1" applyBorder="1" applyProtection="1">
      <protection hidden="1"/>
    </xf>
    <xf numFmtId="4" fontId="1" fillId="0" borderId="1" xfId="0" applyNumberFormat="1" applyFont="1" applyBorder="1" applyProtection="1">
      <protection hidden="1"/>
    </xf>
    <xf numFmtId="0" fontId="1" fillId="0" borderId="14" xfId="0" applyNumberFormat="1" applyFont="1" applyBorder="1" applyProtection="1">
      <protection hidden="1"/>
    </xf>
    <xf numFmtId="4" fontId="4" fillId="0" borderId="0" xfId="0" applyNumberFormat="1" applyFont="1" applyProtection="1">
      <protection hidden="1"/>
    </xf>
    <xf numFmtId="4" fontId="1" fillId="3" borderId="9" xfId="0" applyNumberFormat="1" applyFont="1" applyFill="1" applyBorder="1" applyProtection="1">
      <protection hidden="1"/>
    </xf>
    <xf numFmtId="165" fontId="1" fillId="0" borderId="5" xfId="0" applyNumberFormat="1" applyFont="1" applyBorder="1" applyProtection="1">
      <protection hidden="1"/>
    </xf>
    <xf numFmtId="4" fontId="5" fillId="0" borderId="0" xfId="0" applyNumberFormat="1" applyFont="1" applyProtection="1">
      <protection hidden="1"/>
    </xf>
    <xf numFmtId="4" fontId="11" fillId="0" borderId="0" xfId="0" applyNumberFormat="1" applyFont="1" applyProtection="1">
      <protection hidden="1"/>
    </xf>
    <xf numFmtId="165" fontId="1" fillId="0" borderId="0" xfId="0" applyNumberFormat="1" applyFont="1" applyProtection="1">
      <protection hidden="1"/>
    </xf>
    <xf numFmtId="4" fontId="1" fillId="0" borderId="9" xfId="0" applyNumberFormat="1" applyFont="1" applyBorder="1" applyProtection="1">
      <protection hidden="1"/>
    </xf>
    <xf numFmtId="4" fontId="4" fillId="0" borderId="0" xfId="0" applyNumberFormat="1" applyFont="1" applyAlignment="1" applyProtection="1">
      <alignment wrapText="1"/>
      <protection hidden="1"/>
    </xf>
    <xf numFmtId="4" fontId="12" fillId="0" borderId="0" xfId="0" applyNumberFormat="1" applyFont="1" applyProtection="1">
      <protection hidden="1"/>
    </xf>
    <xf numFmtId="4" fontId="26" fillId="0" borderId="0" xfId="0" applyNumberFormat="1" applyFont="1" applyProtection="1">
      <protection hidden="1"/>
    </xf>
    <xf numFmtId="4" fontId="6" fillId="3" borderId="9" xfId="0" applyNumberFormat="1" applyFont="1" applyFill="1" applyBorder="1" applyProtection="1">
      <protection hidden="1"/>
    </xf>
    <xf numFmtId="1" fontId="1" fillId="0" borderId="0" xfId="0" quotePrefix="1" applyNumberFormat="1" applyFont="1" applyProtection="1">
      <protection hidden="1"/>
    </xf>
    <xf numFmtId="1" fontId="1" fillId="0" borderId="9" xfId="0" applyNumberFormat="1" applyFont="1" applyBorder="1" applyProtection="1">
      <protection hidden="1"/>
    </xf>
    <xf numFmtId="165" fontId="1" fillId="0" borderId="14" xfId="0" applyNumberFormat="1" applyFont="1" applyBorder="1" applyProtection="1">
      <protection hidden="1"/>
    </xf>
    <xf numFmtId="1" fontId="1" fillId="0" borderId="0" xfId="0" applyNumberFormat="1" applyFont="1" applyAlignment="1" applyProtection="1">
      <alignment horizontal="right"/>
      <protection hidden="1"/>
    </xf>
    <xf numFmtId="4" fontId="1" fillId="4" borderId="0" xfId="0" applyNumberFormat="1" applyFont="1" applyFill="1" applyProtection="1">
      <protection hidden="1"/>
    </xf>
    <xf numFmtId="4" fontId="1" fillId="4" borderId="14" xfId="0" applyNumberFormat="1" applyFont="1" applyFill="1" applyBorder="1" applyProtection="1">
      <protection hidden="1"/>
    </xf>
    <xf numFmtId="165" fontId="15" fillId="4" borderId="0" xfId="0" applyNumberFormat="1" applyFont="1" applyFill="1" applyProtection="1">
      <protection hidden="1"/>
    </xf>
    <xf numFmtId="4" fontId="16" fillId="4" borderId="0" xfId="0" applyNumberFormat="1" applyFont="1" applyFill="1" applyProtection="1">
      <protection hidden="1"/>
    </xf>
    <xf numFmtId="169" fontId="16" fillId="4" borderId="0" xfId="0" applyNumberFormat="1" applyFont="1" applyFill="1" applyProtection="1">
      <protection hidden="1"/>
    </xf>
    <xf numFmtId="1" fontId="4" fillId="0" borderId="0" xfId="0" applyNumberFormat="1" applyFont="1" applyProtection="1">
      <protection hidden="1"/>
    </xf>
    <xf numFmtId="3" fontId="1" fillId="0" borderId="0" xfId="0" applyNumberFormat="1" applyFont="1" applyProtection="1">
      <protection hidden="1"/>
    </xf>
    <xf numFmtId="166" fontId="1" fillId="0" borderId="0" xfId="0" applyNumberFormat="1" applyFont="1" applyProtection="1">
      <protection hidden="1"/>
    </xf>
    <xf numFmtId="164" fontId="4" fillId="0" borderId="0" xfId="0" applyFont="1" applyProtection="1">
      <protection hidden="1"/>
    </xf>
    <xf numFmtId="164" fontId="22" fillId="0" borderId="0" xfId="0" applyFont="1" applyProtection="1">
      <protection hidden="1"/>
    </xf>
    <xf numFmtId="164" fontId="14" fillId="0" borderId="0" xfId="0" applyFont="1" applyProtection="1">
      <protection hidden="1"/>
    </xf>
    <xf numFmtId="164" fontId="11" fillId="0" borderId="0" xfId="0" applyFont="1" applyProtection="1">
      <protection hidden="1"/>
    </xf>
    <xf numFmtId="164" fontId="12" fillId="0" borderId="0" xfId="0" applyFont="1" applyProtection="1">
      <protection hidden="1"/>
    </xf>
    <xf numFmtId="164" fontId="30" fillId="0" borderId="0" xfId="0" applyFont="1" applyAlignment="1" applyProtection="1">
      <alignment vertical="center" wrapText="1"/>
      <protection hidden="1"/>
    </xf>
    <xf numFmtId="164" fontId="31" fillId="0" borderId="0" xfId="0" applyFont="1" applyAlignment="1" applyProtection="1">
      <alignment vertical="center" wrapText="1"/>
      <protection hidden="1"/>
    </xf>
    <xf numFmtId="164" fontId="32" fillId="0" borderId="0" xfId="0" applyFont="1" applyAlignment="1" applyProtection="1">
      <alignment vertical="center"/>
      <protection hidden="1"/>
    </xf>
    <xf numFmtId="164" fontId="0" fillId="0" borderId="0" xfId="0" applyProtection="1">
      <protection hidden="1"/>
    </xf>
    <xf numFmtId="164" fontId="1" fillId="0" borderId="0" xfId="0" quotePrefix="1" applyFont="1" applyProtection="1">
      <protection hidden="1"/>
    </xf>
    <xf numFmtId="164" fontId="12" fillId="0" borderId="0" xfId="0" quotePrefix="1" applyFont="1" applyProtection="1">
      <protection hidden="1"/>
    </xf>
    <xf numFmtId="4" fontId="21" fillId="0" borderId="0" xfId="0" applyNumberFormat="1" applyFont="1" applyProtection="1">
      <protection hidden="1"/>
    </xf>
    <xf numFmtId="164" fontId="5" fillId="0" borderId="0" xfId="0" applyFont="1" applyProtection="1">
      <protection hidden="1"/>
    </xf>
    <xf numFmtId="4" fontId="1" fillId="7" borderId="5" xfId="0" applyNumberFormat="1" applyFont="1" applyFill="1" applyBorder="1" applyProtection="1">
      <protection hidden="1"/>
    </xf>
    <xf numFmtId="171" fontId="1" fillId="7" borderId="20" xfId="0" applyNumberFormat="1" applyFont="1" applyFill="1" applyBorder="1" applyAlignment="1" applyProtection="1">
      <alignment horizontal="right"/>
      <protection hidden="1"/>
    </xf>
    <xf numFmtId="171" fontId="1" fillId="7" borderId="20" xfId="0" applyNumberFormat="1" applyFont="1" applyFill="1" applyBorder="1" applyProtection="1">
      <protection hidden="1"/>
    </xf>
    <xf numFmtId="4" fontId="11" fillId="2" borderId="21" xfId="0" applyNumberFormat="1" applyFont="1" applyFill="1" applyBorder="1" applyProtection="1">
      <protection hidden="1"/>
    </xf>
    <xf numFmtId="4" fontId="12" fillId="2" borderId="18" xfId="0" applyNumberFormat="1" applyFont="1" applyFill="1" applyBorder="1" applyProtection="1">
      <protection hidden="1"/>
    </xf>
    <xf numFmtId="4" fontId="12" fillId="0" borderId="0" xfId="0" applyNumberFormat="1" applyFont="1" applyAlignment="1" applyProtection="1">
      <alignment vertical="top"/>
      <protection hidden="1"/>
    </xf>
    <xf numFmtId="4" fontId="4" fillId="8" borderId="14" xfId="0" applyNumberFormat="1" applyFont="1" applyFill="1" applyBorder="1" applyProtection="1">
      <protection hidden="1"/>
    </xf>
    <xf numFmtId="4" fontId="5" fillId="8" borderId="0" xfId="0" applyNumberFormat="1" applyFont="1" applyFill="1" applyProtection="1">
      <protection hidden="1"/>
    </xf>
    <xf numFmtId="4" fontId="11" fillId="8" borderId="0" xfId="0" applyNumberFormat="1" applyFont="1" applyFill="1" applyProtection="1">
      <protection hidden="1"/>
    </xf>
    <xf numFmtId="4" fontId="1" fillId="8" borderId="0" xfId="0" applyNumberFormat="1" applyFont="1" applyFill="1" applyProtection="1">
      <protection hidden="1"/>
    </xf>
    <xf numFmtId="4" fontId="1" fillId="8" borderId="9" xfId="0" applyNumberFormat="1" applyFont="1" applyFill="1" applyBorder="1" applyProtection="1">
      <protection hidden="1"/>
    </xf>
    <xf numFmtId="165" fontId="1" fillId="8" borderId="5" xfId="0" applyNumberFormat="1" applyFont="1" applyFill="1" applyBorder="1" applyProtection="1">
      <protection hidden="1"/>
    </xf>
    <xf numFmtId="0" fontId="1" fillId="8" borderId="14" xfId="0" applyNumberFormat="1" applyFont="1" applyFill="1" applyBorder="1" applyProtection="1">
      <protection hidden="1"/>
    </xf>
    <xf numFmtId="1" fontId="1" fillId="0" borderId="14" xfId="0" applyNumberFormat="1" applyFont="1" applyFill="1" applyBorder="1" applyProtection="1">
      <protection hidden="1"/>
    </xf>
    <xf numFmtId="4" fontId="1" fillId="0" borderId="0" xfId="0" applyNumberFormat="1" applyFont="1" applyFill="1" applyProtection="1">
      <protection hidden="1"/>
    </xf>
    <xf numFmtId="4" fontId="12" fillId="0" borderId="0" xfId="0" applyNumberFormat="1" applyFont="1" applyFill="1" applyProtection="1">
      <protection hidden="1"/>
    </xf>
    <xf numFmtId="1" fontId="1" fillId="0" borderId="0" xfId="0" applyNumberFormat="1" applyFont="1" applyFill="1" applyAlignment="1" applyProtection="1">
      <alignment horizontal="right"/>
      <protection hidden="1"/>
    </xf>
    <xf numFmtId="4" fontId="11" fillId="0" borderId="0" xfId="0" applyNumberFormat="1" applyFont="1" applyFill="1" applyProtection="1">
      <protection hidden="1"/>
    </xf>
    <xf numFmtId="4" fontId="4" fillId="0" borderId="0" xfId="0" applyNumberFormat="1" applyFont="1" applyFill="1" applyAlignment="1" applyProtection="1">
      <alignment wrapText="1"/>
      <protection hidden="1"/>
    </xf>
    <xf numFmtId="164" fontId="11" fillId="0" borderId="0" xfId="0" applyFont="1" applyFill="1" applyProtection="1">
      <protection hidden="1"/>
    </xf>
    <xf numFmtId="164" fontId="1" fillId="0" borderId="0" xfId="0" applyFont="1" applyFill="1" applyProtection="1">
      <protection hidden="1"/>
    </xf>
    <xf numFmtId="4" fontId="4" fillId="0" borderId="0" xfId="0" applyNumberFormat="1" applyFont="1" applyFill="1" applyProtection="1">
      <protection hidden="1"/>
    </xf>
    <xf numFmtId="171" fontId="1" fillId="9" borderId="20" xfId="0" applyNumberFormat="1" applyFont="1" applyFill="1" applyBorder="1" applyProtection="1">
      <protection locked="0"/>
    </xf>
    <xf numFmtId="4" fontId="25" fillId="9" borderId="0" xfId="0" applyNumberFormat="1" applyFont="1" applyFill="1" applyAlignment="1" applyProtection="1">
      <alignment horizontal="center"/>
      <protection hidden="1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DDDDDD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CF4E8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EAEAEA"/>
      <rgbColor rgb="00333399"/>
      <rgbColor rgb="00333333"/>
    </indexedColors>
    <mruColors>
      <color rgb="FFDCF4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71</xdr:row>
      <xdr:rowOff>0</xdr:rowOff>
    </xdr:from>
    <xdr:to>
      <xdr:col>11</xdr:col>
      <xdr:colOff>0</xdr:colOff>
      <xdr:row>73</xdr:row>
      <xdr:rowOff>0</xdr:rowOff>
    </xdr:to>
    <xdr:sp macro="" textlink="">
      <xdr:nvSpPr>
        <xdr:cNvPr id="1133" name="Rectangle 6">
          <a:extLst>
            <a:ext uri="{FF2B5EF4-FFF2-40B4-BE49-F238E27FC236}">
              <a16:creationId xmlns:a16="http://schemas.microsoft.com/office/drawing/2014/main" id="{815F09C4-81B2-8756-9533-931D873B72AC}"/>
            </a:ext>
          </a:extLst>
        </xdr:cNvPr>
        <xdr:cNvSpPr>
          <a:spLocks noChangeArrowheads="1"/>
        </xdr:cNvSpPr>
      </xdr:nvSpPr>
      <xdr:spPr bwMode="auto">
        <a:xfrm>
          <a:off x="666750" y="14725650"/>
          <a:ext cx="9039225" cy="4667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189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DDDDDD" mc:Ignorable="a14" a14:legacySpreadsheetColorIndex="20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68</xdr:row>
      <xdr:rowOff>0</xdr:rowOff>
    </xdr:from>
    <xdr:to>
      <xdr:col>11</xdr:col>
      <xdr:colOff>0</xdr:colOff>
      <xdr:row>68</xdr:row>
      <xdr:rowOff>0</xdr:rowOff>
    </xdr:to>
    <xdr:sp macro="" textlink="">
      <xdr:nvSpPr>
        <xdr:cNvPr id="26717" name="Rectangle 1">
          <a:extLst>
            <a:ext uri="{FF2B5EF4-FFF2-40B4-BE49-F238E27FC236}">
              <a16:creationId xmlns:a16="http://schemas.microsoft.com/office/drawing/2014/main" id="{E359A5F6-52BA-02E1-1EE1-E3A1F20523E9}"/>
            </a:ext>
          </a:extLst>
        </xdr:cNvPr>
        <xdr:cNvSpPr>
          <a:spLocks noChangeArrowheads="1"/>
        </xdr:cNvSpPr>
      </xdr:nvSpPr>
      <xdr:spPr bwMode="auto">
        <a:xfrm>
          <a:off x="666750" y="14020800"/>
          <a:ext cx="901065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189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DDDDDD" mc:Ignorable="a14" a14:legacySpreadsheetColorIndex="20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68</xdr:row>
      <xdr:rowOff>0</xdr:rowOff>
    </xdr:from>
    <xdr:to>
      <xdr:col>11</xdr:col>
      <xdr:colOff>0</xdr:colOff>
      <xdr:row>68</xdr:row>
      <xdr:rowOff>0</xdr:rowOff>
    </xdr:to>
    <xdr:sp macro="" textlink="">
      <xdr:nvSpPr>
        <xdr:cNvPr id="27741" name="Rectangle 1">
          <a:extLst>
            <a:ext uri="{FF2B5EF4-FFF2-40B4-BE49-F238E27FC236}">
              <a16:creationId xmlns:a16="http://schemas.microsoft.com/office/drawing/2014/main" id="{6DF5C64C-FF83-4D48-500E-EBA08507C68B}"/>
            </a:ext>
          </a:extLst>
        </xdr:cNvPr>
        <xdr:cNvSpPr>
          <a:spLocks noChangeArrowheads="1"/>
        </xdr:cNvSpPr>
      </xdr:nvSpPr>
      <xdr:spPr bwMode="auto">
        <a:xfrm>
          <a:off x="666750" y="14020800"/>
          <a:ext cx="901065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189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DDDDDD" mc:Ignorable="a14" a14:legacySpreadsheetColorIndex="20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95</xdr:row>
      <xdr:rowOff>0</xdr:rowOff>
    </xdr:from>
    <xdr:to>
      <xdr:col>11</xdr:col>
      <xdr:colOff>0</xdr:colOff>
      <xdr:row>98</xdr:row>
      <xdr:rowOff>0</xdr:rowOff>
    </xdr:to>
    <xdr:sp macro="" textlink="">
      <xdr:nvSpPr>
        <xdr:cNvPr id="19549" name="Rectangle 1">
          <a:extLst>
            <a:ext uri="{FF2B5EF4-FFF2-40B4-BE49-F238E27FC236}">
              <a16:creationId xmlns:a16="http://schemas.microsoft.com/office/drawing/2014/main" id="{0616F736-8880-33AA-9ECB-A48A8DB37C9A}"/>
            </a:ext>
          </a:extLst>
        </xdr:cNvPr>
        <xdr:cNvSpPr>
          <a:spLocks noChangeArrowheads="1"/>
        </xdr:cNvSpPr>
      </xdr:nvSpPr>
      <xdr:spPr bwMode="auto">
        <a:xfrm>
          <a:off x="666750" y="18392775"/>
          <a:ext cx="8924925" cy="704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189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DDDDDD" mc:Ignorable="a14" a14:legacySpreadsheetColorIndex="20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167</xdr:row>
      <xdr:rowOff>0</xdr:rowOff>
    </xdr:from>
    <xdr:to>
      <xdr:col>11</xdr:col>
      <xdr:colOff>0</xdr:colOff>
      <xdr:row>170</xdr:row>
      <xdr:rowOff>0</xdr:rowOff>
    </xdr:to>
    <xdr:sp macro="" textlink="">
      <xdr:nvSpPr>
        <xdr:cNvPr id="4189" name="Rectangle 1">
          <a:extLst>
            <a:ext uri="{FF2B5EF4-FFF2-40B4-BE49-F238E27FC236}">
              <a16:creationId xmlns:a16="http://schemas.microsoft.com/office/drawing/2014/main" id="{13F30D37-E315-DF69-859C-6710C855234F}"/>
            </a:ext>
          </a:extLst>
        </xdr:cNvPr>
        <xdr:cNvSpPr>
          <a:spLocks noChangeArrowheads="1"/>
        </xdr:cNvSpPr>
      </xdr:nvSpPr>
      <xdr:spPr bwMode="auto">
        <a:xfrm>
          <a:off x="666750" y="32184975"/>
          <a:ext cx="9096375" cy="704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189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DDDDDD" mc:Ignorable="a14" a14:legacySpreadsheetColorIndex="20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3071E-9762-4AC9-8B26-81171E61384B}">
  <sheetPr transitionEvaluation="1"/>
  <dimension ref="A1:Q166"/>
  <sheetViews>
    <sheetView showGridLines="0" tabSelected="1" zoomScale="85" zoomScaleNormal="85" zoomScaleSheetLayoutView="100" workbookViewId="0">
      <selection activeCell="M16" sqref="M16"/>
    </sheetView>
  </sheetViews>
  <sheetFormatPr defaultColWidth="9.6328125" defaultRowHeight="15" x14ac:dyDescent="0.25"/>
  <cols>
    <col min="1" max="1" width="3" style="115" customWidth="1"/>
    <col min="2" max="2" width="4.81640625" style="113" customWidth="1"/>
    <col min="3" max="3" width="9.08984375" style="115" customWidth="1"/>
    <col min="4" max="4" width="3.90625" style="115" customWidth="1"/>
    <col min="5" max="5" width="52.08984375" style="115" customWidth="1"/>
    <col min="6" max="6" width="4.1796875" style="115" customWidth="1"/>
    <col min="7" max="7" width="15.453125" style="115" customWidth="1"/>
    <col min="8" max="8" width="6.54296875" style="115" customWidth="1"/>
    <col min="9" max="9" width="2.36328125" style="115" customWidth="1"/>
    <col min="10" max="10" width="1" style="115" customWidth="1"/>
    <col min="11" max="11" width="15.81640625" style="115" customWidth="1"/>
    <col min="12" max="12" width="2.6328125" style="115" customWidth="1"/>
    <col min="13" max="13" width="10.6328125" style="113" customWidth="1"/>
    <col min="14" max="14" width="3.36328125" style="113" customWidth="1"/>
    <col min="15" max="15" width="14.1796875" style="113" customWidth="1"/>
    <col min="16" max="16" width="15.90625" style="113" customWidth="1"/>
    <col min="17" max="17" width="9.6328125" style="113"/>
    <col min="18" max="18" width="1.6328125" style="115" customWidth="1"/>
    <col min="19" max="21" width="9.6328125" style="115"/>
    <col min="22" max="22" width="1.6328125" style="115" customWidth="1"/>
    <col min="23" max="16384" width="9.6328125" style="115"/>
  </cols>
  <sheetData>
    <row r="1" spans="1:17" x14ac:dyDescent="0.25">
      <c r="A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N1" s="114"/>
    </row>
    <row r="2" spans="1:17" s="116" customFormat="1" ht="21" x14ac:dyDescent="0.4">
      <c r="B2" s="117"/>
      <c r="C2" s="118" t="s">
        <v>0</v>
      </c>
      <c r="D2" s="119"/>
      <c r="E2" s="119"/>
      <c r="F2" s="119"/>
      <c r="G2" s="119"/>
      <c r="H2" s="119"/>
      <c r="I2" s="119"/>
      <c r="J2" s="119"/>
      <c r="K2" s="119"/>
      <c r="L2" s="120"/>
      <c r="M2" s="117"/>
      <c r="N2" s="117"/>
      <c r="O2" s="117"/>
      <c r="P2" s="117"/>
      <c r="Q2" s="117"/>
    </row>
    <row r="3" spans="1:17" ht="15.6" x14ac:dyDescent="0.3">
      <c r="C3" s="121"/>
      <c r="D3" s="112"/>
      <c r="E3" s="112"/>
      <c r="F3" s="112"/>
      <c r="G3" s="112"/>
      <c r="H3" s="112"/>
      <c r="I3" s="112"/>
      <c r="J3" s="112"/>
      <c r="K3" s="112"/>
      <c r="L3" s="112"/>
    </row>
    <row r="4" spans="1:17" s="116" customFormat="1" ht="21" x14ac:dyDescent="0.4">
      <c r="B4" s="117"/>
      <c r="C4" s="122" t="s">
        <v>1</v>
      </c>
      <c r="D4" s="119"/>
      <c r="E4" s="123" t="s">
        <v>2</v>
      </c>
      <c r="F4" s="118"/>
      <c r="G4" s="118"/>
      <c r="H4" s="119"/>
      <c r="I4" s="119"/>
      <c r="J4" s="119"/>
      <c r="K4" s="124">
        <v>46192</v>
      </c>
      <c r="L4" s="120"/>
      <c r="M4" s="117"/>
      <c r="N4" s="117"/>
      <c r="O4" s="117"/>
      <c r="P4" s="117"/>
      <c r="Q4" s="117"/>
    </row>
    <row r="5" spans="1:17" ht="15.6" x14ac:dyDescent="0.3">
      <c r="B5" s="125"/>
      <c r="C5" s="126"/>
      <c r="D5" s="127"/>
      <c r="E5" s="128"/>
      <c r="F5" s="127"/>
      <c r="G5" s="127"/>
      <c r="H5" s="127"/>
      <c r="I5" s="127"/>
      <c r="J5" s="127"/>
      <c r="K5" s="127"/>
      <c r="L5" s="127"/>
    </row>
    <row r="6" spans="1:17" ht="15.6" x14ac:dyDescent="0.3">
      <c r="B6" s="129"/>
      <c r="C6" s="121"/>
      <c r="D6" s="112"/>
      <c r="E6" s="130"/>
      <c r="F6" s="112"/>
      <c r="G6" s="112"/>
      <c r="H6" s="112"/>
      <c r="I6" s="112"/>
      <c r="J6" s="112"/>
      <c r="K6" s="112"/>
      <c r="L6" s="131"/>
    </row>
    <row r="7" spans="1:17" x14ac:dyDescent="0.25">
      <c r="B7" s="132"/>
      <c r="C7" s="112"/>
      <c r="D7" s="112"/>
      <c r="E7" s="112"/>
      <c r="F7" s="112"/>
      <c r="G7" s="112"/>
      <c r="H7" s="112"/>
      <c r="I7" s="112"/>
      <c r="J7" s="112"/>
      <c r="K7" s="112"/>
      <c r="L7" s="133"/>
    </row>
    <row r="8" spans="1:17" ht="15.6" x14ac:dyDescent="0.3">
      <c r="B8" s="132"/>
      <c r="C8" s="183" t="s">
        <v>3</v>
      </c>
      <c r="D8" s="135"/>
      <c r="E8" s="183" t="s">
        <v>4</v>
      </c>
      <c r="F8" s="183" t="s">
        <v>5</v>
      </c>
      <c r="G8" s="135"/>
      <c r="H8" s="135"/>
      <c r="I8" s="134"/>
      <c r="J8" s="183" t="s">
        <v>6</v>
      </c>
      <c r="K8" s="184"/>
      <c r="L8" s="133"/>
    </row>
    <row r="9" spans="1:17" x14ac:dyDescent="0.25">
      <c r="B9" s="132"/>
      <c r="C9" s="136"/>
      <c r="D9" s="137"/>
      <c r="E9" s="136"/>
      <c r="F9" s="136"/>
      <c r="G9" s="137"/>
      <c r="H9" s="137"/>
      <c r="I9" s="136"/>
      <c r="J9" s="136"/>
      <c r="K9" s="138"/>
      <c r="L9" s="133"/>
    </row>
    <row r="10" spans="1:17" x14ac:dyDescent="0.25">
      <c r="B10" s="132"/>
      <c r="C10" s="136"/>
      <c r="D10" s="137"/>
      <c r="E10" s="136"/>
      <c r="F10" s="136"/>
      <c r="G10" s="137"/>
      <c r="H10" s="137"/>
      <c r="I10" s="136"/>
      <c r="J10" s="136"/>
      <c r="K10" s="180"/>
      <c r="L10" s="133"/>
    </row>
    <row r="11" spans="1:17" x14ac:dyDescent="0.25">
      <c r="B11" s="132"/>
      <c r="C11" s="139"/>
      <c r="D11" s="140"/>
      <c r="E11" s="139"/>
      <c r="F11" s="139"/>
      <c r="G11" s="140"/>
      <c r="H11" s="140"/>
      <c r="I11" s="139"/>
      <c r="J11" s="139"/>
      <c r="K11" s="141"/>
      <c r="L11" s="133"/>
    </row>
    <row r="12" spans="1:17" x14ac:dyDescent="0.25">
      <c r="B12" s="132"/>
      <c r="C12" s="112"/>
      <c r="D12" s="112"/>
      <c r="E12" s="112"/>
      <c r="F12" s="112"/>
      <c r="G12" s="112"/>
      <c r="H12" s="112"/>
      <c r="I12" s="112"/>
      <c r="J12" s="112"/>
      <c r="K12" s="112"/>
      <c r="L12" s="133"/>
    </row>
    <row r="13" spans="1:17" ht="15.6" x14ac:dyDescent="0.3">
      <c r="B13" s="132"/>
      <c r="C13" s="112"/>
      <c r="D13" s="112"/>
      <c r="E13" s="203" t="s">
        <v>328</v>
      </c>
      <c r="F13" s="112"/>
      <c r="G13" s="112"/>
      <c r="H13" s="112"/>
      <c r="I13" s="112"/>
      <c r="J13" s="112"/>
      <c r="K13" s="112"/>
      <c r="L13" s="133"/>
    </row>
    <row r="14" spans="1:17" x14ac:dyDescent="0.25">
      <c r="B14" s="132"/>
      <c r="C14" s="142"/>
      <c r="D14" s="142"/>
      <c r="E14" s="142"/>
      <c r="F14" s="142"/>
      <c r="G14" s="142"/>
      <c r="H14" s="142"/>
      <c r="I14" s="142"/>
      <c r="J14" s="142"/>
      <c r="K14" s="142"/>
      <c r="L14" s="133"/>
    </row>
    <row r="15" spans="1:17" ht="15.6" x14ac:dyDescent="0.3">
      <c r="B15" s="132"/>
      <c r="C15" s="143"/>
      <c r="D15" s="112"/>
      <c r="E15" s="144"/>
      <c r="F15" s="112"/>
      <c r="G15" s="112"/>
      <c r="H15" s="112"/>
      <c r="I15" s="145"/>
      <c r="J15" s="112"/>
      <c r="K15" s="146"/>
      <c r="L15" s="133"/>
    </row>
    <row r="16" spans="1:17" ht="15.6" x14ac:dyDescent="0.3">
      <c r="B16" s="132"/>
      <c r="C16" s="192"/>
      <c r="D16" s="189"/>
      <c r="E16" s="188" t="s">
        <v>325</v>
      </c>
      <c r="F16" s="189"/>
      <c r="G16" s="189"/>
      <c r="H16" s="189"/>
      <c r="I16" s="190"/>
      <c r="J16" s="189"/>
      <c r="K16" s="191"/>
      <c r="L16" s="133"/>
    </row>
    <row r="17" spans="2:17" x14ac:dyDescent="0.25">
      <c r="B17" s="132"/>
      <c r="C17" s="143">
        <v>1</v>
      </c>
      <c r="D17" s="112" t="s">
        <v>8</v>
      </c>
      <c r="E17" s="185" t="s">
        <v>326</v>
      </c>
      <c r="F17" s="112" t="s">
        <v>10</v>
      </c>
      <c r="G17" s="202">
        <v>0</v>
      </c>
      <c r="H17" s="112"/>
      <c r="I17" s="145"/>
      <c r="J17" s="112"/>
      <c r="K17" s="182">
        <f>C17*G17</f>
        <v>0</v>
      </c>
      <c r="L17" s="133"/>
      <c r="M17" s="185" t="s">
        <v>327</v>
      </c>
    </row>
    <row r="18" spans="2:17" ht="15.6" x14ac:dyDescent="0.3">
      <c r="B18" s="132"/>
      <c r="C18" s="143"/>
      <c r="D18" s="112"/>
      <c r="E18" s="144"/>
      <c r="F18" s="112"/>
      <c r="G18" s="112"/>
      <c r="H18" s="112"/>
      <c r="I18" s="145"/>
      <c r="J18" s="112"/>
      <c r="K18" s="146"/>
      <c r="L18" s="133"/>
    </row>
    <row r="19" spans="2:17" ht="15.6" x14ac:dyDescent="0.3">
      <c r="B19" s="132"/>
      <c r="C19" s="186"/>
      <c r="D19" s="187"/>
      <c r="E19" s="188" t="s">
        <v>7</v>
      </c>
      <c r="F19" s="189"/>
      <c r="G19" s="189"/>
      <c r="H19" s="189"/>
      <c r="I19" s="190"/>
      <c r="J19" s="189"/>
      <c r="K19" s="191"/>
      <c r="L19" s="133"/>
    </row>
    <row r="20" spans="2:17" x14ac:dyDescent="0.25">
      <c r="B20" s="132"/>
      <c r="C20" s="132"/>
      <c r="D20" s="112"/>
      <c r="E20" s="112"/>
      <c r="F20" s="112"/>
      <c r="G20" s="112"/>
      <c r="H20" s="112"/>
      <c r="I20" s="145"/>
      <c r="J20" s="112"/>
      <c r="K20" s="149"/>
      <c r="L20" s="150"/>
    </row>
    <row r="21" spans="2:17" ht="31.2" x14ac:dyDescent="0.3">
      <c r="B21" s="132"/>
      <c r="C21" s="143">
        <v>10</v>
      </c>
      <c r="D21" s="112" t="s">
        <v>8</v>
      </c>
      <c r="E21" s="151" t="s">
        <v>9</v>
      </c>
      <c r="F21" s="112" t="s">
        <v>10</v>
      </c>
      <c r="G21" s="202">
        <v>0</v>
      </c>
      <c r="H21" s="112"/>
      <c r="I21" s="145"/>
      <c r="J21" s="112"/>
      <c r="K21" s="181">
        <f>C21*G21</f>
        <v>0</v>
      </c>
      <c r="L21" s="150" t="s">
        <v>11</v>
      </c>
    </row>
    <row r="22" spans="2:17" x14ac:dyDescent="0.25">
      <c r="B22" s="132"/>
      <c r="C22" s="143"/>
      <c r="D22" s="112"/>
      <c r="E22" s="152" t="s">
        <v>12</v>
      </c>
      <c r="F22" s="112"/>
      <c r="G22" s="153"/>
      <c r="H22" s="112"/>
      <c r="I22" s="154"/>
      <c r="J22" s="112"/>
      <c r="K22" s="149"/>
      <c r="L22" s="150"/>
    </row>
    <row r="23" spans="2:17" x14ac:dyDescent="0.25">
      <c r="B23" s="132"/>
      <c r="C23" s="143"/>
      <c r="D23" s="112"/>
      <c r="E23" s="152" t="s">
        <v>13</v>
      </c>
      <c r="F23" s="112"/>
      <c r="G23" s="153"/>
      <c r="H23" s="112"/>
      <c r="I23" s="154"/>
      <c r="J23" s="112"/>
      <c r="K23" s="149"/>
      <c r="L23" s="150"/>
    </row>
    <row r="24" spans="2:17" ht="31.2" x14ac:dyDescent="0.3">
      <c r="B24" s="132"/>
      <c r="C24" s="132">
        <v>15</v>
      </c>
      <c r="D24" s="112" t="s">
        <v>8</v>
      </c>
      <c r="E24" s="151" t="s">
        <v>14</v>
      </c>
      <c r="F24" s="112" t="s">
        <v>10</v>
      </c>
      <c r="G24" s="202">
        <v>0</v>
      </c>
      <c r="H24" s="112"/>
      <c r="I24" s="145"/>
      <c r="J24" s="112"/>
      <c r="K24" s="182">
        <f>C24*G24</f>
        <v>0</v>
      </c>
      <c r="L24" s="150" t="s">
        <v>11</v>
      </c>
      <c r="P24" s="115"/>
      <c r="Q24" s="115"/>
    </row>
    <row r="25" spans="2:17" x14ac:dyDescent="0.25">
      <c r="B25" s="132"/>
      <c r="C25" s="132"/>
      <c r="D25" s="112"/>
      <c r="E25" s="152" t="s">
        <v>15</v>
      </c>
      <c r="F25" s="112"/>
      <c r="G25" s="112"/>
      <c r="H25" s="112"/>
      <c r="I25" s="145"/>
      <c r="J25" s="112"/>
      <c r="K25" s="146"/>
      <c r="L25" s="133"/>
      <c r="P25" s="115"/>
      <c r="Q25" s="115"/>
    </row>
    <row r="26" spans="2:17" x14ac:dyDescent="0.25">
      <c r="B26" s="132"/>
      <c r="C26" s="132"/>
      <c r="D26" s="112"/>
      <c r="E26" s="152" t="s">
        <v>13</v>
      </c>
      <c r="F26" s="112"/>
      <c r="G26" s="112"/>
      <c r="H26" s="112"/>
      <c r="I26" s="145"/>
      <c r="J26" s="112"/>
      <c r="K26" s="146"/>
      <c r="L26" s="133"/>
    </row>
    <row r="27" spans="2:17" ht="31.2" x14ac:dyDescent="0.3">
      <c r="B27" s="132"/>
      <c r="C27" s="132">
        <v>15</v>
      </c>
      <c r="D27" s="112" t="s">
        <v>8</v>
      </c>
      <c r="E27" s="151" t="s">
        <v>14</v>
      </c>
      <c r="F27" s="112" t="s">
        <v>10</v>
      </c>
      <c r="G27" s="202">
        <v>0</v>
      </c>
      <c r="H27" s="112"/>
      <c r="I27" s="145"/>
      <c r="J27" s="112"/>
      <c r="K27" s="182">
        <f>G27*C27</f>
        <v>0</v>
      </c>
      <c r="L27" s="133" t="s">
        <v>11</v>
      </c>
    </row>
    <row r="28" spans="2:17" x14ac:dyDescent="0.25">
      <c r="B28" s="132"/>
      <c r="C28" s="132"/>
      <c r="D28" s="112"/>
      <c r="E28" s="152" t="s">
        <v>16</v>
      </c>
      <c r="F28" s="112"/>
      <c r="G28" s="112"/>
      <c r="H28" s="112"/>
      <c r="I28" s="145"/>
      <c r="J28" s="112"/>
      <c r="K28" s="146"/>
      <c r="L28" s="133"/>
    </row>
    <row r="29" spans="2:17" ht="15.6" x14ac:dyDescent="0.3">
      <c r="B29" s="132"/>
      <c r="C29" s="132"/>
      <c r="D29" s="147"/>
      <c r="E29" s="152" t="s">
        <v>13</v>
      </c>
      <c r="F29" s="112"/>
      <c r="G29" s="112"/>
      <c r="H29" s="112"/>
      <c r="I29" s="145"/>
      <c r="J29" s="112"/>
      <c r="K29" s="146"/>
      <c r="L29" s="133"/>
    </row>
    <row r="30" spans="2:17" ht="31.2" x14ac:dyDescent="0.3">
      <c r="B30" s="132"/>
      <c r="C30" s="132">
        <v>15</v>
      </c>
      <c r="D30" s="112" t="s">
        <v>8</v>
      </c>
      <c r="E30" s="151" t="s">
        <v>14</v>
      </c>
      <c r="F30" s="112" t="s">
        <v>10</v>
      </c>
      <c r="G30" s="202">
        <v>0</v>
      </c>
      <c r="H30" s="112"/>
      <c r="I30" s="145"/>
      <c r="J30" s="112"/>
      <c r="K30" s="182">
        <f>C30*G30</f>
        <v>0</v>
      </c>
      <c r="L30" s="133" t="s">
        <v>11</v>
      </c>
    </row>
    <row r="31" spans="2:17" x14ac:dyDescent="0.25">
      <c r="B31" s="132"/>
      <c r="C31" s="132"/>
      <c r="D31" s="112"/>
      <c r="E31" s="152" t="s">
        <v>17</v>
      </c>
      <c r="F31" s="112"/>
      <c r="G31" s="112"/>
      <c r="H31" s="112"/>
      <c r="I31" s="145"/>
      <c r="J31" s="112"/>
      <c r="K31" s="146"/>
      <c r="L31" s="133"/>
    </row>
    <row r="32" spans="2:17" x14ac:dyDescent="0.25">
      <c r="B32" s="132"/>
      <c r="C32" s="132"/>
      <c r="D32" s="112"/>
      <c r="E32" s="152" t="s">
        <v>13</v>
      </c>
      <c r="F32" s="112"/>
      <c r="G32" s="112"/>
      <c r="H32" s="112"/>
      <c r="I32" s="145"/>
      <c r="J32" s="112"/>
      <c r="K32" s="146"/>
      <c r="L32" s="133"/>
    </row>
    <row r="33" spans="2:13" ht="31.2" x14ac:dyDescent="0.3">
      <c r="B33" s="132"/>
      <c r="C33" s="143">
        <v>15</v>
      </c>
      <c r="D33" s="112" t="s">
        <v>8</v>
      </c>
      <c r="E33" s="151" t="s">
        <v>18</v>
      </c>
      <c r="F33" s="112" t="s">
        <v>10</v>
      </c>
      <c r="G33" s="202">
        <v>0</v>
      </c>
      <c r="H33" s="112"/>
      <c r="I33" s="145"/>
      <c r="J33" s="112"/>
      <c r="K33" s="182">
        <f>C33*G33</f>
        <v>0</v>
      </c>
      <c r="L33" s="150" t="s">
        <v>11</v>
      </c>
    </row>
    <row r="34" spans="2:13" x14ac:dyDescent="0.25">
      <c r="B34" s="132"/>
      <c r="C34" s="143"/>
      <c r="D34" s="112"/>
      <c r="E34" s="152" t="s">
        <v>19</v>
      </c>
      <c r="F34" s="112"/>
      <c r="G34" s="112"/>
      <c r="H34" s="112"/>
      <c r="I34" s="145"/>
      <c r="J34" s="112"/>
      <c r="K34" s="149"/>
      <c r="L34" s="150"/>
    </row>
    <row r="35" spans="2:13" ht="15.6" x14ac:dyDescent="0.3">
      <c r="B35" s="132"/>
      <c r="C35" s="132"/>
      <c r="D35" s="147"/>
      <c r="E35" s="152" t="s">
        <v>13</v>
      </c>
      <c r="F35" s="112"/>
      <c r="G35" s="112"/>
      <c r="H35" s="112"/>
      <c r="I35" s="145"/>
      <c r="J35" s="112"/>
      <c r="K35" s="149"/>
      <c r="L35" s="150"/>
    </row>
    <row r="36" spans="2:13" ht="31.2" x14ac:dyDescent="0.3">
      <c r="B36" s="132"/>
      <c r="C36" s="132">
        <v>5</v>
      </c>
      <c r="D36" s="112" t="s">
        <v>8</v>
      </c>
      <c r="E36" s="151" t="s">
        <v>14</v>
      </c>
      <c r="F36" s="112" t="s">
        <v>10</v>
      </c>
      <c r="G36" s="202">
        <v>0</v>
      </c>
      <c r="H36" s="112"/>
      <c r="I36" s="145"/>
      <c r="J36" s="112"/>
      <c r="K36" s="182">
        <f>C36*G36</f>
        <v>0</v>
      </c>
      <c r="L36" s="150" t="s">
        <v>11</v>
      </c>
    </row>
    <row r="37" spans="2:13" x14ac:dyDescent="0.25">
      <c r="B37" s="132"/>
      <c r="C37" s="132"/>
      <c r="D37" s="112"/>
      <c r="E37" s="152" t="s">
        <v>20</v>
      </c>
      <c r="F37" s="112"/>
      <c r="G37" s="112"/>
      <c r="H37" s="112"/>
      <c r="I37" s="145"/>
      <c r="J37" s="112"/>
      <c r="K37" s="149"/>
      <c r="L37" s="150"/>
    </row>
    <row r="38" spans="2:13" x14ac:dyDescent="0.25">
      <c r="B38" s="132"/>
      <c r="C38" s="132"/>
      <c r="D38" s="112"/>
      <c r="E38" s="152" t="s">
        <v>13</v>
      </c>
      <c r="F38" s="112"/>
      <c r="G38" s="112"/>
      <c r="H38" s="112"/>
      <c r="I38" s="145"/>
      <c r="J38" s="112"/>
      <c r="K38" s="146"/>
      <c r="L38" s="133"/>
    </row>
    <row r="39" spans="2:13" x14ac:dyDescent="0.25">
      <c r="B39" s="132"/>
      <c r="C39" s="132"/>
      <c r="D39" s="112"/>
      <c r="E39" s="112"/>
      <c r="F39" s="112"/>
      <c r="G39" s="112"/>
      <c r="H39" s="112"/>
      <c r="I39" s="145"/>
      <c r="J39" s="112"/>
      <c r="K39" s="146"/>
      <c r="L39" s="133"/>
    </row>
    <row r="40" spans="2:13" ht="15.6" x14ac:dyDescent="0.3">
      <c r="B40" s="132"/>
      <c r="C40" s="132"/>
      <c r="D40" s="112"/>
      <c r="E40" s="148" t="s">
        <v>21</v>
      </c>
      <c r="F40" s="112"/>
      <c r="G40" s="112"/>
      <c r="H40" s="112"/>
      <c r="I40" s="145"/>
      <c r="J40" s="112"/>
      <c r="K40" s="146"/>
      <c r="L40" s="133"/>
      <c r="M40" s="155"/>
    </row>
    <row r="41" spans="2:13" x14ac:dyDescent="0.25">
      <c r="B41" s="132"/>
      <c r="C41" s="132"/>
      <c r="D41" s="112"/>
      <c r="E41" s="112"/>
      <c r="F41" s="112"/>
      <c r="G41" s="112"/>
      <c r="H41" s="112"/>
      <c r="I41" s="145"/>
      <c r="J41" s="112"/>
      <c r="K41" s="146"/>
      <c r="L41" s="133"/>
      <c r="M41" s="155"/>
    </row>
    <row r="42" spans="2:13" ht="15.6" x14ac:dyDescent="0.3">
      <c r="B42" s="132"/>
      <c r="C42" s="132">
        <v>12</v>
      </c>
      <c r="D42" s="112" t="s">
        <v>8</v>
      </c>
      <c r="E42" s="144" t="s">
        <v>22</v>
      </c>
      <c r="F42" s="112" t="s">
        <v>10</v>
      </c>
      <c r="G42" s="202">
        <v>0</v>
      </c>
      <c r="H42" s="112"/>
      <c r="I42" s="145"/>
      <c r="J42" s="112"/>
      <c r="K42" s="182">
        <f>C42*G42</f>
        <v>0</v>
      </c>
      <c r="L42" s="133" t="s">
        <v>11</v>
      </c>
    </row>
    <row r="43" spans="2:13" x14ac:dyDescent="0.25">
      <c r="B43" s="132"/>
      <c r="C43" s="132"/>
      <c r="D43" s="112"/>
      <c r="E43" s="152" t="s">
        <v>13</v>
      </c>
      <c r="F43" s="112"/>
      <c r="G43" s="112"/>
      <c r="H43" s="112"/>
      <c r="I43" s="145"/>
      <c r="J43" s="112"/>
      <c r="K43" s="146"/>
      <c r="L43" s="133"/>
    </row>
    <row r="44" spans="2:13" x14ac:dyDescent="0.25">
      <c r="B44" s="132"/>
      <c r="C44" s="132"/>
      <c r="D44" s="112"/>
      <c r="E44" s="152"/>
      <c r="F44" s="112"/>
      <c r="G44" s="112"/>
      <c r="H44" s="112"/>
      <c r="I44" s="145"/>
      <c r="J44" s="112"/>
      <c r="K44" s="146"/>
      <c r="L44" s="133"/>
    </row>
    <row r="45" spans="2:13" ht="15.6" x14ac:dyDescent="0.3">
      <c r="B45" s="132"/>
      <c r="C45" s="132"/>
      <c r="D45" s="112"/>
      <c r="E45" s="148" t="s">
        <v>23</v>
      </c>
      <c r="F45" s="112"/>
      <c r="G45" s="112"/>
      <c r="H45" s="112"/>
      <c r="I45" s="145"/>
      <c r="J45" s="112"/>
      <c r="K45" s="146"/>
      <c r="L45" s="133"/>
    </row>
    <row r="46" spans="2:13" x14ac:dyDescent="0.25">
      <c r="B46" s="132"/>
      <c r="C46" s="132"/>
      <c r="D46" s="112"/>
      <c r="E46" s="152"/>
      <c r="F46" s="112"/>
      <c r="G46" s="112"/>
      <c r="H46" s="112"/>
      <c r="I46" s="145"/>
      <c r="J46" s="112"/>
      <c r="K46" s="146"/>
      <c r="L46" s="133"/>
    </row>
    <row r="47" spans="2:13" ht="15.6" x14ac:dyDescent="0.3">
      <c r="B47" s="132"/>
      <c r="C47" s="132">
        <v>8</v>
      </c>
      <c r="D47" s="112" t="s">
        <v>8</v>
      </c>
      <c r="E47" s="148" t="s">
        <v>24</v>
      </c>
      <c r="F47" s="112" t="s">
        <v>10</v>
      </c>
      <c r="G47" s="202">
        <v>0</v>
      </c>
      <c r="H47" s="112"/>
      <c r="I47" s="145"/>
      <c r="J47" s="112"/>
      <c r="K47" s="182">
        <f>C47*G47</f>
        <v>0</v>
      </c>
      <c r="L47" s="133" t="s">
        <v>11</v>
      </c>
    </row>
    <row r="48" spans="2:13" x14ac:dyDescent="0.25">
      <c r="B48" s="132"/>
      <c r="C48" s="132"/>
      <c r="D48" s="112"/>
      <c r="E48" s="152" t="s">
        <v>13</v>
      </c>
      <c r="F48" s="112"/>
      <c r="G48" s="112"/>
      <c r="H48" s="112"/>
      <c r="I48" s="145"/>
      <c r="J48" s="112"/>
      <c r="K48" s="146"/>
      <c r="L48" s="133"/>
    </row>
    <row r="49" spans="2:17" x14ac:dyDescent="0.25">
      <c r="B49" s="132"/>
      <c r="C49" s="132"/>
      <c r="D49" s="112"/>
      <c r="E49" s="152"/>
      <c r="F49" s="112"/>
      <c r="G49" s="112"/>
      <c r="H49" s="112"/>
      <c r="I49" s="145"/>
      <c r="J49" s="112"/>
      <c r="K49" s="146"/>
      <c r="L49" s="133"/>
    </row>
    <row r="50" spans="2:17" ht="15.6" x14ac:dyDescent="0.3">
      <c r="B50" s="132"/>
      <c r="C50" s="132"/>
      <c r="D50" s="112"/>
      <c r="E50" s="148" t="s">
        <v>25</v>
      </c>
      <c r="F50" s="112"/>
      <c r="G50" s="112"/>
      <c r="H50" s="112"/>
      <c r="I50" s="145"/>
      <c r="J50" s="112"/>
      <c r="K50" s="146"/>
      <c r="L50" s="133"/>
    </row>
    <row r="51" spans="2:17" x14ac:dyDescent="0.25">
      <c r="B51" s="132"/>
      <c r="C51" s="132"/>
      <c r="D51" s="112"/>
      <c r="E51" s="152"/>
      <c r="F51" s="112"/>
      <c r="G51" s="112"/>
      <c r="H51" s="112"/>
      <c r="I51" s="145"/>
      <c r="J51" s="112"/>
      <c r="K51" s="146"/>
      <c r="L51" s="133"/>
    </row>
    <row r="52" spans="2:17" ht="15.6" x14ac:dyDescent="0.3">
      <c r="B52" s="132"/>
      <c r="C52" s="132">
        <v>15</v>
      </c>
      <c r="D52" s="112" t="s">
        <v>8</v>
      </c>
      <c r="E52" s="144" t="s">
        <v>26</v>
      </c>
      <c r="F52" s="112" t="s">
        <v>10</v>
      </c>
      <c r="G52" s="202">
        <v>0</v>
      </c>
      <c r="H52" s="112"/>
      <c r="I52" s="145"/>
      <c r="J52" s="112"/>
      <c r="K52" s="182">
        <f>C52*G52</f>
        <v>0</v>
      </c>
      <c r="L52" s="133" t="s">
        <v>11</v>
      </c>
    </row>
    <row r="53" spans="2:17" x14ac:dyDescent="0.25">
      <c r="B53" s="132"/>
      <c r="C53" s="132"/>
      <c r="D53" s="112"/>
      <c r="E53" s="152" t="s">
        <v>13</v>
      </c>
      <c r="F53" s="112"/>
      <c r="G53" s="112"/>
      <c r="H53" s="112"/>
      <c r="I53" s="145"/>
      <c r="J53" s="112"/>
      <c r="K53" s="146"/>
      <c r="L53" s="133"/>
    </row>
    <row r="54" spans="2:17" x14ac:dyDescent="0.25">
      <c r="B54" s="132"/>
      <c r="C54" s="193"/>
      <c r="D54" s="194"/>
      <c r="E54" s="195"/>
      <c r="F54" s="112"/>
      <c r="G54" s="112"/>
      <c r="H54" s="112"/>
      <c r="I54" s="145"/>
      <c r="J54" s="112"/>
      <c r="K54" s="146"/>
      <c r="L54" s="133"/>
    </row>
    <row r="55" spans="2:17" ht="15.6" x14ac:dyDescent="0.3">
      <c r="B55" s="156"/>
      <c r="C55" s="196"/>
      <c r="D55" s="194"/>
      <c r="E55" s="197" t="s">
        <v>27</v>
      </c>
      <c r="F55" s="112"/>
      <c r="G55" s="112"/>
      <c r="H55" s="112"/>
      <c r="I55" s="145"/>
      <c r="J55" s="112"/>
      <c r="K55" s="146"/>
      <c r="L55" s="133"/>
    </row>
    <row r="56" spans="2:17" ht="15.6" x14ac:dyDescent="0.3">
      <c r="B56" s="156"/>
      <c r="C56" s="196"/>
      <c r="D56" s="194"/>
      <c r="E56" s="197"/>
      <c r="F56" s="112"/>
      <c r="G56" s="112"/>
      <c r="H56" s="112"/>
      <c r="I56" s="145"/>
      <c r="J56" s="112"/>
      <c r="K56" s="146"/>
      <c r="L56" s="133"/>
    </row>
    <row r="57" spans="2:17" ht="15.6" x14ac:dyDescent="0.3">
      <c r="B57" s="156"/>
      <c r="C57" s="196">
        <v>10</v>
      </c>
      <c r="D57" s="194" t="s">
        <v>8</v>
      </c>
      <c r="E57" s="198" t="s">
        <v>28</v>
      </c>
      <c r="F57" s="112"/>
      <c r="G57" s="202">
        <v>0</v>
      </c>
      <c r="H57" s="112"/>
      <c r="I57" s="145"/>
      <c r="J57" s="112"/>
      <c r="K57" s="182">
        <f>C57*G57</f>
        <v>0</v>
      </c>
      <c r="L57" s="133" t="s">
        <v>11</v>
      </c>
    </row>
    <row r="58" spans="2:17" x14ac:dyDescent="0.25">
      <c r="B58" s="156"/>
      <c r="C58" s="196"/>
      <c r="D58" s="194"/>
      <c r="E58" s="195"/>
      <c r="F58" s="112"/>
      <c r="G58" s="112"/>
      <c r="H58" s="112"/>
      <c r="I58" s="145"/>
      <c r="J58" s="112"/>
      <c r="K58" s="146"/>
      <c r="L58" s="133"/>
    </row>
    <row r="59" spans="2:17" ht="15.6" x14ac:dyDescent="0.3">
      <c r="B59" s="156"/>
      <c r="C59" s="196">
        <v>10</v>
      </c>
      <c r="D59" s="194" t="s">
        <v>8</v>
      </c>
      <c r="E59" s="199" t="s">
        <v>29</v>
      </c>
      <c r="F59" s="112"/>
      <c r="G59" s="202">
        <v>0</v>
      </c>
      <c r="H59" s="133"/>
      <c r="I59" s="145"/>
      <c r="J59" s="157"/>
      <c r="K59" s="182">
        <f>C59*G59</f>
        <v>0</v>
      </c>
      <c r="L59" s="156" t="s">
        <v>11</v>
      </c>
      <c r="Q59" s="115"/>
    </row>
    <row r="60" spans="2:17" x14ac:dyDescent="0.25">
      <c r="B60" s="156"/>
      <c r="C60" s="196"/>
      <c r="D60" s="194"/>
      <c r="E60" s="200"/>
      <c r="F60" s="112"/>
      <c r="G60" s="112"/>
      <c r="H60" s="133"/>
      <c r="I60" s="145"/>
      <c r="J60" s="157"/>
      <c r="K60" s="133"/>
      <c r="L60" s="156"/>
      <c r="Q60" s="115"/>
    </row>
    <row r="61" spans="2:17" ht="15.6" x14ac:dyDescent="0.3">
      <c r="B61" s="156"/>
      <c r="C61" s="196">
        <v>15</v>
      </c>
      <c r="D61" s="194" t="s">
        <v>8</v>
      </c>
      <c r="E61" s="199" t="s">
        <v>30</v>
      </c>
      <c r="F61" s="112"/>
      <c r="G61" s="202">
        <v>0</v>
      </c>
      <c r="H61" s="133"/>
      <c r="I61" s="145"/>
      <c r="J61" s="157"/>
      <c r="K61" s="182">
        <f>C61*G61</f>
        <v>0</v>
      </c>
      <c r="L61" s="156" t="s">
        <v>11</v>
      </c>
      <c r="Q61" s="115"/>
    </row>
    <row r="62" spans="2:17" x14ac:dyDescent="0.25">
      <c r="B62" s="156"/>
      <c r="C62" s="196"/>
      <c r="D62" s="194"/>
      <c r="E62" s="200" t="s">
        <v>31</v>
      </c>
      <c r="F62" s="112"/>
      <c r="G62" s="112"/>
      <c r="H62" s="133"/>
      <c r="I62" s="145"/>
      <c r="J62" s="157"/>
      <c r="K62" s="133"/>
      <c r="L62" s="156"/>
      <c r="Q62" s="115"/>
    </row>
    <row r="63" spans="2:17" x14ac:dyDescent="0.25">
      <c r="B63" s="156"/>
      <c r="C63" s="196"/>
      <c r="D63" s="200"/>
      <c r="E63" s="200"/>
      <c r="F63" s="112"/>
      <c r="G63" s="112"/>
      <c r="H63" s="133"/>
      <c r="I63" s="145"/>
      <c r="J63" s="157"/>
      <c r="K63" s="133"/>
      <c r="L63" s="156"/>
      <c r="Q63" s="115"/>
    </row>
    <row r="64" spans="2:17" ht="15.6" x14ac:dyDescent="0.3">
      <c r="B64" s="156"/>
      <c r="C64" s="196">
        <v>1</v>
      </c>
      <c r="D64" s="194" t="s">
        <v>8</v>
      </c>
      <c r="E64" s="201" t="s">
        <v>32</v>
      </c>
      <c r="F64" s="112"/>
      <c r="G64" s="202">
        <v>0</v>
      </c>
      <c r="H64" s="133"/>
      <c r="I64" s="145"/>
      <c r="J64" s="149"/>
      <c r="K64" s="182">
        <f>C64*G64</f>
        <v>0</v>
      </c>
      <c r="L64" s="156" t="s">
        <v>11</v>
      </c>
      <c r="Q64" s="115"/>
    </row>
    <row r="65" spans="1:17" x14ac:dyDescent="0.25">
      <c r="B65" s="156"/>
      <c r="C65" s="196"/>
      <c r="D65" s="194"/>
      <c r="E65" s="194"/>
      <c r="F65" s="112"/>
      <c r="G65" s="112"/>
      <c r="H65" s="133"/>
      <c r="I65" s="145"/>
      <c r="J65" s="149"/>
      <c r="K65" s="133"/>
      <c r="L65" s="156"/>
      <c r="Q65" s="115"/>
    </row>
    <row r="66" spans="1:17" ht="15.6" x14ac:dyDescent="0.3">
      <c r="B66" s="156"/>
      <c r="C66" s="196">
        <v>1</v>
      </c>
      <c r="D66" s="194" t="s">
        <v>8</v>
      </c>
      <c r="E66" s="197" t="s">
        <v>33</v>
      </c>
      <c r="F66" s="112"/>
      <c r="G66" s="202">
        <v>0</v>
      </c>
      <c r="H66" s="133"/>
      <c r="I66" s="145"/>
      <c r="J66" s="149"/>
      <c r="K66" s="182">
        <f>C66*G66</f>
        <v>0</v>
      </c>
      <c r="L66" s="156" t="s">
        <v>11</v>
      </c>
      <c r="Q66" s="115"/>
    </row>
    <row r="67" spans="1:17" x14ac:dyDescent="0.25">
      <c r="B67" s="156"/>
      <c r="C67" s="196"/>
      <c r="D67" s="194"/>
      <c r="E67" s="194"/>
      <c r="F67" s="112"/>
      <c r="G67" s="112"/>
      <c r="H67" s="133"/>
      <c r="I67" s="145"/>
      <c r="J67" s="157"/>
      <c r="K67" s="133"/>
      <c r="L67" s="156"/>
      <c r="Q67" s="115"/>
    </row>
    <row r="68" spans="1:17" ht="15.6" x14ac:dyDescent="0.3">
      <c r="B68" s="156"/>
      <c r="C68" s="196">
        <v>1</v>
      </c>
      <c r="D68" s="194" t="s">
        <v>8</v>
      </c>
      <c r="E68" s="201" t="s">
        <v>34</v>
      </c>
      <c r="F68" s="112"/>
      <c r="G68" s="202">
        <v>0</v>
      </c>
      <c r="H68" s="133"/>
      <c r="I68" s="145"/>
      <c r="J68" s="157"/>
      <c r="K68" s="182">
        <f>C68*G68</f>
        <v>0</v>
      </c>
      <c r="L68" s="156" t="s">
        <v>11</v>
      </c>
      <c r="Q68" s="115"/>
    </row>
    <row r="69" spans="1:17" x14ac:dyDescent="0.25">
      <c r="B69" s="156"/>
      <c r="C69" s="158"/>
      <c r="D69" s="112"/>
      <c r="E69" s="112"/>
      <c r="F69" s="112"/>
      <c r="G69" s="112"/>
      <c r="H69" s="133"/>
      <c r="I69" s="145"/>
      <c r="J69" s="157"/>
      <c r="K69" s="133"/>
      <c r="L69" s="156"/>
      <c r="Q69" s="115"/>
    </row>
    <row r="70" spans="1:17" x14ac:dyDescent="0.25">
      <c r="B70" s="156"/>
      <c r="D70" s="112"/>
      <c r="E70" s="112"/>
      <c r="F70" s="112"/>
      <c r="G70" s="112"/>
      <c r="H70" s="133"/>
      <c r="I70" s="145"/>
      <c r="J70" s="157"/>
      <c r="K70" s="133"/>
      <c r="L70" s="156"/>
      <c r="Q70" s="115"/>
    </row>
    <row r="71" spans="1:17" x14ac:dyDescent="0.25">
      <c r="B71" s="132"/>
      <c r="C71" s="132"/>
      <c r="D71" s="112"/>
      <c r="E71" s="112"/>
      <c r="F71" s="112"/>
      <c r="G71" s="112"/>
      <c r="H71" s="150"/>
      <c r="I71" s="145"/>
      <c r="J71" s="146"/>
      <c r="K71" s="133"/>
      <c r="L71" s="156"/>
      <c r="Q71" s="115"/>
    </row>
    <row r="72" spans="1:17" ht="17.399999999999999" x14ac:dyDescent="0.3">
      <c r="C72" s="159"/>
      <c r="D72" s="159"/>
      <c r="E72" s="159"/>
      <c r="F72" s="159"/>
      <c r="G72" s="159"/>
      <c r="H72" s="159"/>
      <c r="I72" s="159"/>
      <c r="J72" s="160"/>
      <c r="K72" s="161"/>
      <c r="L72" s="112"/>
    </row>
    <row r="73" spans="1:17" ht="17.399999999999999" x14ac:dyDescent="0.3">
      <c r="C73" s="159"/>
      <c r="D73" s="159"/>
      <c r="E73" s="162" t="s">
        <v>35</v>
      </c>
      <c r="F73" s="159"/>
      <c r="G73" s="159"/>
      <c r="H73" s="159"/>
      <c r="I73" s="159"/>
      <c r="J73" s="160"/>
      <c r="K73" s="163">
        <f>SUM(K17:K68)</f>
        <v>0</v>
      </c>
      <c r="L73" s="112"/>
      <c r="M73" s="164"/>
    </row>
    <row r="74" spans="1:17" ht="15.6" x14ac:dyDescent="0.3">
      <c r="C74" s="144"/>
      <c r="D74" s="112"/>
      <c r="E74" s="112"/>
      <c r="F74" s="165"/>
      <c r="G74" s="112"/>
      <c r="H74" s="112"/>
      <c r="I74" s="112"/>
      <c r="J74" s="112"/>
      <c r="K74" s="166"/>
      <c r="L74" s="144"/>
      <c r="M74" s="164"/>
    </row>
    <row r="75" spans="1:17" ht="15.6" x14ac:dyDescent="0.3">
      <c r="A75" s="167"/>
      <c r="B75" s="164"/>
    </row>
    <row r="76" spans="1:17" ht="15.6" x14ac:dyDescent="0.3">
      <c r="C76" s="168" t="s">
        <v>36</v>
      </c>
    </row>
    <row r="77" spans="1:17" x14ac:dyDescent="0.25">
      <c r="C77" s="169" t="s">
        <v>37</v>
      </c>
    </row>
    <row r="78" spans="1:17" x14ac:dyDescent="0.25">
      <c r="C78" s="169" t="s">
        <v>38</v>
      </c>
    </row>
    <row r="79" spans="1:17" x14ac:dyDescent="0.25">
      <c r="C79" s="115" t="s">
        <v>39</v>
      </c>
    </row>
    <row r="80" spans="1:17" ht="15.6" x14ac:dyDescent="0.3">
      <c r="C80" s="168" t="s">
        <v>40</v>
      </c>
    </row>
    <row r="81" spans="3:16" x14ac:dyDescent="0.25">
      <c r="C81" s="169" t="s">
        <v>41</v>
      </c>
    </row>
    <row r="82" spans="3:16" x14ac:dyDescent="0.25">
      <c r="C82" s="169"/>
    </row>
    <row r="83" spans="3:16" ht="15.6" x14ac:dyDescent="0.3">
      <c r="C83" s="170"/>
    </row>
    <row r="84" spans="3:16" ht="15.6" x14ac:dyDescent="0.3">
      <c r="C84" s="170"/>
      <c r="E84" s="171"/>
    </row>
    <row r="85" spans="3:16" x14ac:dyDescent="0.25">
      <c r="C85" s="171"/>
      <c r="D85" s="171"/>
      <c r="E85" s="171"/>
    </row>
    <row r="86" spans="3:16" x14ac:dyDescent="0.25">
      <c r="C86" s="171"/>
      <c r="D86" s="171"/>
      <c r="E86" s="171"/>
    </row>
    <row r="87" spans="3:16" x14ac:dyDescent="0.25">
      <c r="C87" s="171"/>
      <c r="D87" s="171"/>
      <c r="E87" s="171"/>
    </row>
    <row r="88" spans="3:16" x14ac:dyDescent="0.25">
      <c r="C88" s="171"/>
      <c r="D88" s="171"/>
      <c r="E88" s="171"/>
    </row>
    <row r="89" spans="3:16" x14ac:dyDescent="0.25">
      <c r="C89" s="171"/>
      <c r="D89" s="171"/>
      <c r="E89" s="171"/>
    </row>
    <row r="90" spans="3:16" x14ac:dyDescent="0.25">
      <c r="C90" s="171"/>
      <c r="D90" s="171"/>
    </row>
    <row r="91" spans="3:16" x14ac:dyDescent="0.25">
      <c r="C91" s="171"/>
      <c r="D91" s="171"/>
      <c r="O91" s="171"/>
      <c r="P91" s="115"/>
    </row>
    <row r="92" spans="3:16" ht="15.6" x14ac:dyDescent="0.3">
      <c r="C92" s="167"/>
      <c r="D92" s="171"/>
      <c r="O92" s="172"/>
      <c r="P92" s="172"/>
    </row>
    <row r="93" spans="3:16" x14ac:dyDescent="0.25">
      <c r="C93" s="171"/>
      <c r="D93" s="171"/>
      <c r="O93" s="173"/>
      <c r="P93" s="173"/>
    </row>
    <row r="94" spans="3:16" x14ac:dyDescent="0.25">
      <c r="C94" s="171"/>
      <c r="D94" s="171"/>
      <c r="O94" s="173"/>
      <c r="P94" s="173"/>
    </row>
    <row r="95" spans="3:16" x14ac:dyDescent="0.25">
      <c r="C95" s="171"/>
      <c r="D95" s="171"/>
      <c r="O95" s="173"/>
      <c r="P95" s="173"/>
    </row>
    <row r="96" spans="3:16" x14ac:dyDescent="0.25">
      <c r="C96" s="171"/>
      <c r="D96" s="171"/>
      <c r="O96" s="173"/>
      <c r="P96" s="173"/>
    </row>
    <row r="97" spans="3:16" ht="15.6" x14ac:dyDescent="0.3">
      <c r="C97" s="170"/>
      <c r="D97" s="171"/>
      <c r="O97" s="173"/>
      <c r="P97" s="173"/>
    </row>
    <row r="98" spans="3:16" ht="15.6" x14ac:dyDescent="0.3">
      <c r="C98" s="171"/>
      <c r="D98" s="171"/>
      <c r="E98" s="171"/>
      <c r="O98" s="174"/>
      <c r="P98" s="175"/>
    </row>
    <row r="99" spans="3:16" x14ac:dyDescent="0.25">
      <c r="C99" s="171"/>
      <c r="D99" s="171"/>
      <c r="E99" s="171"/>
    </row>
    <row r="100" spans="3:16" x14ac:dyDescent="0.25">
      <c r="C100" s="171"/>
      <c r="D100" s="171"/>
      <c r="E100" s="171"/>
    </row>
    <row r="101" spans="3:16" x14ac:dyDescent="0.25">
      <c r="C101" s="171"/>
      <c r="D101" s="171"/>
    </row>
    <row r="102" spans="3:16" ht="15.6" x14ac:dyDescent="0.3">
      <c r="C102" s="170"/>
      <c r="D102" s="171"/>
    </row>
    <row r="103" spans="3:16" x14ac:dyDescent="0.25">
      <c r="C103" s="171"/>
      <c r="D103" s="171"/>
    </row>
    <row r="104" spans="3:16" x14ac:dyDescent="0.25">
      <c r="C104" s="171"/>
      <c r="D104" s="171"/>
    </row>
    <row r="105" spans="3:16" x14ac:dyDescent="0.25">
      <c r="C105" s="171"/>
      <c r="D105" s="171"/>
    </row>
    <row r="106" spans="3:16" x14ac:dyDescent="0.25">
      <c r="C106" s="171"/>
      <c r="D106" s="171"/>
    </row>
    <row r="107" spans="3:16" x14ac:dyDescent="0.25">
      <c r="C107" s="171"/>
      <c r="D107" s="171"/>
    </row>
    <row r="108" spans="3:16" x14ac:dyDescent="0.25">
      <c r="C108" s="171"/>
      <c r="D108" s="171"/>
    </row>
    <row r="109" spans="3:16" x14ac:dyDescent="0.25">
      <c r="C109" s="171"/>
      <c r="D109" s="171"/>
    </row>
    <row r="110" spans="3:16" x14ac:dyDescent="0.25">
      <c r="C110" s="171"/>
      <c r="D110" s="171"/>
    </row>
    <row r="111" spans="3:16" x14ac:dyDescent="0.25">
      <c r="C111" s="171"/>
      <c r="D111" s="171"/>
    </row>
    <row r="112" spans="3:16" x14ac:dyDescent="0.25">
      <c r="C112" s="171"/>
      <c r="D112" s="171"/>
    </row>
    <row r="113" spans="3:4" x14ac:dyDescent="0.25">
      <c r="C113" s="171"/>
      <c r="D113" s="171"/>
    </row>
    <row r="114" spans="3:4" ht="15.6" x14ac:dyDescent="0.3">
      <c r="C114" s="170"/>
      <c r="D114" s="171"/>
    </row>
    <row r="115" spans="3:4" x14ac:dyDescent="0.25">
      <c r="C115" s="152"/>
      <c r="D115" s="171"/>
    </row>
    <row r="116" spans="3:4" x14ac:dyDescent="0.25">
      <c r="D116" s="171"/>
    </row>
    <row r="117" spans="3:4" ht="15.6" x14ac:dyDescent="0.3">
      <c r="C117" s="167"/>
      <c r="D117" s="171"/>
    </row>
    <row r="118" spans="3:4" x14ac:dyDescent="0.25">
      <c r="C118" s="171"/>
      <c r="D118" s="171"/>
    </row>
    <row r="119" spans="3:4" x14ac:dyDescent="0.25">
      <c r="C119" s="171"/>
      <c r="D119" s="171"/>
    </row>
    <row r="120" spans="3:4" x14ac:dyDescent="0.25">
      <c r="D120" s="171"/>
    </row>
    <row r="121" spans="3:4" x14ac:dyDescent="0.25">
      <c r="C121" s="171"/>
    </row>
    <row r="122" spans="3:4" ht="15.6" x14ac:dyDescent="0.3">
      <c r="C122" s="170"/>
    </row>
    <row r="123" spans="3:4" ht="15.6" x14ac:dyDescent="0.3">
      <c r="C123" s="170"/>
    </row>
    <row r="124" spans="3:4" x14ac:dyDescent="0.25">
      <c r="C124" s="176"/>
    </row>
    <row r="125" spans="3:4" x14ac:dyDescent="0.25">
      <c r="C125" s="177"/>
    </row>
    <row r="126" spans="3:4" x14ac:dyDescent="0.25">
      <c r="C126" s="177"/>
    </row>
    <row r="127" spans="3:4" x14ac:dyDescent="0.25">
      <c r="C127" s="177"/>
    </row>
    <row r="128" spans="3:4" x14ac:dyDescent="0.25">
      <c r="C128" s="176"/>
    </row>
    <row r="129" spans="3:3" x14ac:dyDescent="0.25">
      <c r="C129" s="171"/>
    </row>
    <row r="130" spans="3:3" ht="15.6" x14ac:dyDescent="0.3">
      <c r="C130" s="167"/>
    </row>
    <row r="131" spans="3:3" x14ac:dyDescent="0.25">
      <c r="C131" s="112"/>
    </row>
    <row r="132" spans="3:3" x14ac:dyDescent="0.25">
      <c r="C132" s="112"/>
    </row>
    <row r="133" spans="3:3" ht="15.6" x14ac:dyDescent="0.3">
      <c r="C133" s="148"/>
    </row>
    <row r="134" spans="3:3" x14ac:dyDescent="0.25">
      <c r="C134" s="152"/>
    </row>
    <row r="135" spans="3:3" x14ac:dyDescent="0.25">
      <c r="C135" s="112"/>
    </row>
    <row r="136" spans="3:3" x14ac:dyDescent="0.25">
      <c r="C136" s="112"/>
    </row>
    <row r="137" spans="3:3" ht="15.6" x14ac:dyDescent="0.3">
      <c r="C137" s="167"/>
    </row>
    <row r="143" spans="3:3" ht="15.6" x14ac:dyDescent="0.3">
      <c r="C143" s="170"/>
    </row>
    <row r="144" spans="3:3" x14ac:dyDescent="0.25">
      <c r="C144" s="171"/>
    </row>
    <row r="147" spans="3:3" ht="15.6" x14ac:dyDescent="0.3">
      <c r="C147" s="170"/>
    </row>
    <row r="151" spans="3:3" ht="15.6" x14ac:dyDescent="0.3">
      <c r="C151" s="178"/>
    </row>
    <row r="152" spans="3:3" ht="15.6" x14ac:dyDescent="0.3">
      <c r="C152" s="144"/>
    </row>
    <row r="153" spans="3:3" ht="15.6" x14ac:dyDescent="0.3">
      <c r="C153" s="179"/>
    </row>
    <row r="166" spans="3:3" ht="15.6" x14ac:dyDescent="0.3">
      <c r="C166" s="179"/>
    </row>
  </sheetData>
  <sheetProtection algorithmName="SHA-512" hashValue="B37l8q1WMc6wLUjy/R1ZAaC15YiwaeqmrujHDSsWF77g0cbOwclEkss4cDnDjqhnLILGUWsEncIA2WTtM+jg2g==" saltValue="JDdRMhc9vAzRtjNE4LyWZA==" spinCount="100000" sheet="1" objects="1" scenarios="1"/>
  <phoneticPr fontId="0" type="noConversion"/>
  <pageMargins left="0.51181102362204722" right="0.51181102362204722" top="0.51181102362204722" bottom="0.55118110236220474" header="0.51181102362204722" footer="0.27"/>
  <pageSetup paperSize="9" scale="67" orientation="portrait" r:id="rId1"/>
  <headerFooter alignWithMargins="0">
    <oddFooter>&amp;CPagina &amp;P van &amp;N&amp;RMOEDERAANNEEMBEGROTING-DEFINITIEF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46427-C7E0-4AF0-8B2B-D1743284E618}">
  <sheetPr transitionEvaluation="1"/>
  <dimension ref="A1:Q68"/>
  <sheetViews>
    <sheetView showGridLines="0" zoomScaleNormal="100" zoomScaleSheetLayoutView="50" workbookViewId="0">
      <selection activeCell="E4" sqref="E4"/>
    </sheetView>
  </sheetViews>
  <sheetFormatPr defaultColWidth="12.453125" defaultRowHeight="15" x14ac:dyDescent="0.25"/>
  <cols>
    <col min="1" max="1" width="3" style="2" customWidth="1"/>
    <col min="2" max="2" width="4.81640625" style="59" customWidth="1"/>
    <col min="3" max="3" width="9.08984375" style="2" customWidth="1"/>
    <col min="4" max="4" width="3.90625" style="2" customWidth="1"/>
    <col min="5" max="5" width="52.08984375" style="2" customWidth="1"/>
    <col min="6" max="6" width="4.1796875" style="2" customWidth="1"/>
    <col min="7" max="7" width="10.453125" style="2" customWidth="1"/>
    <col min="8" max="8" width="6.54296875" style="2" customWidth="1"/>
    <col min="9" max="10" width="1" style="2" customWidth="1"/>
    <col min="11" max="11" width="16.81640625" style="2" customWidth="1"/>
    <col min="12" max="12" width="0.90625" style="2" customWidth="1"/>
    <col min="13" max="13" width="14.08984375" style="2" bestFit="1" customWidth="1"/>
    <col min="14" max="14" width="3.36328125" style="2" customWidth="1"/>
    <col min="15" max="15" width="11.54296875" style="2" customWidth="1"/>
    <col min="16" max="18" width="12.453125" style="2"/>
    <col min="19" max="19" width="1.6328125" style="2" customWidth="1"/>
    <col min="20" max="22" width="12.453125" style="2"/>
    <col min="23" max="23" width="1.6328125" style="2" customWidth="1"/>
    <col min="24" max="16384" width="12.453125" style="2"/>
  </cols>
  <sheetData>
    <row r="1" spans="1:17" x14ac:dyDescent="0.25">
      <c r="A1" s="1"/>
      <c r="C1" s="1"/>
      <c r="D1" s="1"/>
      <c r="E1" s="1"/>
      <c r="F1" s="1"/>
      <c r="G1" s="1"/>
      <c r="H1" s="1"/>
      <c r="I1" s="1"/>
      <c r="J1" s="1"/>
      <c r="K1" s="1"/>
      <c r="L1" s="1"/>
      <c r="N1" s="3"/>
      <c r="O1" s="1"/>
      <c r="P1" s="1"/>
      <c r="Q1" s="1"/>
    </row>
    <row r="2" spans="1:17" s="28" customFormat="1" ht="21" x14ac:dyDescent="0.4">
      <c r="B2" s="60"/>
      <c r="C2" s="29" t="s">
        <v>42</v>
      </c>
      <c r="D2" s="30"/>
      <c r="E2" s="30"/>
      <c r="F2" s="30"/>
      <c r="G2" s="30"/>
      <c r="H2" s="30"/>
      <c r="I2" s="30"/>
      <c r="J2" s="30"/>
      <c r="K2" s="30"/>
      <c r="L2" s="31"/>
      <c r="M2" s="32"/>
      <c r="N2" s="33"/>
      <c r="O2" s="32"/>
      <c r="P2" s="32"/>
      <c r="Q2" s="32"/>
    </row>
    <row r="3" spans="1:17" ht="15.6" x14ac:dyDescent="0.3">
      <c r="C3" s="5"/>
      <c r="D3" s="1"/>
      <c r="E3" s="1"/>
      <c r="F3" s="1"/>
      <c r="G3" s="1"/>
      <c r="H3" s="1"/>
      <c r="I3" s="1"/>
      <c r="J3" s="1"/>
      <c r="K3" s="1"/>
      <c r="L3" s="1"/>
      <c r="M3" s="1"/>
      <c r="N3" s="4"/>
      <c r="O3" s="1"/>
      <c r="P3" s="1"/>
      <c r="Q3" s="1"/>
    </row>
    <row r="4" spans="1:17" s="28" customFormat="1" ht="21" x14ac:dyDescent="0.4">
      <c r="B4" s="60"/>
      <c r="C4" s="34" t="s">
        <v>1</v>
      </c>
      <c r="D4" s="30"/>
      <c r="E4" s="35" t="s">
        <v>43</v>
      </c>
      <c r="F4" s="29"/>
      <c r="G4" s="29"/>
      <c r="H4" s="30"/>
      <c r="I4" s="30"/>
      <c r="J4" s="30"/>
      <c r="K4" s="77">
        <v>42020</v>
      </c>
      <c r="L4" s="31"/>
      <c r="M4" s="32"/>
      <c r="N4" s="33"/>
      <c r="O4" s="32"/>
      <c r="P4" s="32"/>
      <c r="Q4" s="32"/>
    </row>
    <row r="5" spans="1:17" ht="15.6" x14ac:dyDescent="0.3">
      <c r="B5" s="70"/>
      <c r="C5" s="71"/>
      <c r="D5" s="72"/>
      <c r="E5" s="73"/>
      <c r="F5" s="6"/>
      <c r="G5" s="6"/>
      <c r="H5" s="6"/>
      <c r="I5" s="6"/>
      <c r="J5" s="6"/>
      <c r="K5" s="6"/>
      <c r="L5" s="1"/>
      <c r="M5" s="1"/>
      <c r="N5" s="4"/>
      <c r="O5" s="1"/>
      <c r="P5" s="1"/>
      <c r="Q5" s="1"/>
    </row>
    <row r="6" spans="1:17" x14ac:dyDescent="0.25">
      <c r="B6" s="61"/>
      <c r="C6" s="1"/>
      <c r="D6" s="1"/>
      <c r="E6" s="6"/>
      <c r="F6" s="1"/>
      <c r="G6" s="1"/>
      <c r="H6" s="1"/>
      <c r="I6" s="1"/>
      <c r="J6" s="1"/>
      <c r="K6" s="1"/>
      <c r="L6" s="6"/>
      <c r="M6" s="1"/>
      <c r="N6" s="4"/>
      <c r="O6" s="1"/>
      <c r="P6" s="1"/>
      <c r="Q6" s="1"/>
    </row>
    <row r="7" spans="1:17" ht="15.6" x14ac:dyDescent="0.3">
      <c r="B7" s="69"/>
      <c r="C7" s="101" t="s">
        <v>3</v>
      </c>
      <c r="D7" s="102"/>
      <c r="E7" s="94" t="s">
        <v>44</v>
      </c>
      <c r="F7" s="103" t="s">
        <v>45</v>
      </c>
      <c r="G7" s="104"/>
      <c r="H7" s="104"/>
      <c r="I7" s="103"/>
      <c r="J7" s="103" t="s">
        <v>46</v>
      </c>
      <c r="K7" s="104"/>
      <c r="L7" s="11"/>
      <c r="M7" s="1"/>
      <c r="N7" s="4"/>
      <c r="O7" s="1"/>
      <c r="P7" s="1"/>
      <c r="Q7" s="1"/>
    </row>
    <row r="8" spans="1:17" x14ac:dyDescent="0.25">
      <c r="B8" s="69"/>
      <c r="C8" s="57"/>
      <c r="D8" s="58"/>
      <c r="E8" s="13"/>
      <c r="F8" s="12"/>
      <c r="G8" s="13"/>
      <c r="H8" s="13"/>
      <c r="I8" s="12"/>
      <c r="J8" s="12"/>
      <c r="K8" s="13"/>
      <c r="L8" s="14"/>
      <c r="M8" s="1"/>
      <c r="N8" s="4"/>
      <c r="O8" s="1"/>
      <c r="P8" s="1"/>
      <c r="Q8" s="1"/>
    </row>
    <row r="9" spans="1:17" x14ac:dyDescent="0.25">
      <c r="B9" s="69"/>
      <c r="C9" s="1"/>
      <c r="D9" s="1"/>
      <c r="E9" s="1"/>
      <c r="F9" s="1"/>
      <c r="G9" s="1"/>
      <c r="H9" s="1"/>
      <c r="I9" s="15"/>
      <c r="J9" s="1"/>
      <c r="K9" s="1"/>
      <c r="L9" s="27"/>
      <c r="M9" s="1"/>
      <c r="N9" s="4"/>
      <c r="O9" s="1"/>
      <c r="P9" s="1"/>
      <c r="Q9" s="1"/>
    </row>
    <row r="10" spans="1:17" ht="15.6" x14ac:dyDescent="0.3">
      <c r="B10" s="61"/>
      <c r="C10" s="38"/>
      <c r="D10" s="1"/>
      <c r="E10" s="18"/>
      <c r="F10" s="1"/>
      <c r="G10" s="1"/>
      <c r="H10" s="1"/>
      <c r="I10" s="15"/>
      <c r="J10" s="1"/>
      <c r="K10" s="4"/>
      <c r="L10" s="16"/>
      <c r="M10" s="1"/>
      <c r="N10" s="4"/>
      <c r="O10" s="1"/>
      <c r="P10" s="1"/>
      <c r="Q10" s="1"/>
    </row>
    <row r="11" spans="1:17" ht="15.6" x14ac:dyDescent="0.3">
      <c r="B11" s="61"/>
      <c r="C11" s="39"/>
      <c r="D11" s="17"/>
      <c r="E11" s="1"/>
      <c r="F11" s="1"/>
      <c r="G11" s="1"/>
      <c r="H11" s="1"/>
      <c r="I11" s="15"/>
      <c r="J11" s="1"/>
      <c r="K11" s="4"/>
      <c r="L11" s="16"/>
      <c r="M11" s="1"/>
      <c r="N11" s="4"/>
      <c r="O11" s="1"/>
      <c r="P11" s="1"/>
      <c r="Q11" s="1"/>
    </row>
    <row r="12" spans="1:17" ht="18" x14ac:dyDescent="0.35">
      <c r="B12" s="61"/>
      <c r="C12" s="108"/>
      <c r="D12" s="109"/>
      <c r="E12" s="110" t="s">
        <v>47</v>
      </c>
      <c r="F12" s="107"/>
      <c r="G12" s="107"/>
      <c r="H12" s="1"/>
      <c r="I12" s="15"/>
      <c r="J12" s="1"/>
      <c r="K12" s="4"/>
      <c r="L12" s="16"/>
      <c r="M12" s="1"/>
      <c r="N12" s="4"/>
      <c r="O12" s="1"/>
      <c r="P12" s="1"/>
      <c r="Q12" s="1"/>
    </row>
    <row r="13" spans="1:17" ht="17.399999999999999" x14ac:dyDescent="0.3">
      <c r="B13" s="61"/>
      <c r="C13" s="105"/>
      <c r="D13" s="107"/>
      <c r="E13" s="110"/>
      <c r="F13" s="107"/>
      <c r="G13" s="107"/>
      <c r="H13" s="1"/>
      <c r="I13" s="15"/>
      <c r="J13" s="1"/>
      <c r="K13" s="4"/>
      <c r="L13" s="16"/>
      <c r="M13" s="1"/>
      <c r="N13" s="4"/>
      <c r="O13" s="1"/>
      <c r="P13" s="1"/>
      <c r="Q13" s="1"/>
    </row>
    <row r="14" spans="1:17" ht="17.399999999999999" x14ac:dyDescent="0.3">
      <c r="B14" s="61"/>
      <c r="C14" s="105">
        <v>2</v>
      </c>
      <c r="D14" s="106" t="s">
        <v>8</v>
      </c>
      <c r="E14" s="107" t="s">
        <v>48</v>
      </c>
      <c r="F14" s="107" t="s">
        <v>49</v>
      </c>
      <c r="G14" s="107"/>
      <c r="H14" s="1"/>
      <c r="I14" s="15"/>
      <c r="J14" s="1"/>
      <c r="K14" s="4"/>
      <c r="L14" s="16"/>
      <c r="M14" s="1"/>
      <c r="N14" s="4"/>
      <c r="O14" s="1"/>
      <c r="P14" s="1"/>
      <c r="Q14" s="1"/>
    </row>
    <row r="15" spans="1:17" ht="17.399999999999999" x14ac:dyDescent="0.3">
      <c r="B15" s="61"/>
      <c r="C15" s="105"/>
      <c r="D15" s="106"/>
      <c r="E15" s="107"/>
      <c r="F15" s="107"/>
      <c r="G15" s="107"/>
      <c r="H15" s="1"/>
      <c r="I15" s="15"/>
      <c r="J15" s="1"/>
      <c r="K15" s="4"/>
      <c r="L15" s="16"/>
      <c r="M15" s="1"/>
      <c r="N15" s="4"/>
      <c r="O15" s="1"/>
      <c r="P15" s="1"/>
      <c r="Q15" s="1"/>
    </row>
    <row r="16" spans="1:17" ht="17.399999999999999" x14ac:dyDescent="0.3">
      <c r="B16" s="61"/>
      <c r="C16" s="105">
        <v>3</v>
      </c>
      <c r="D16" s="106" t="s">
        <v>8</v>
      </c>
      <c r="E16" s="107" t="s">
        <v>50</v>
      </c>
      <c r="F16" s="107" t="s">
        <v>51</v>
      </c>
      <c r="G16" s="107"/>
      <c r="H16" s="1"/>
      <c r="I16" s="15"/>
      <c r="J16" s="1"/>
      <c r="K16" s="4"/>
      <c r="L16" s="16"/>
      <c r="M16" s="1"/>
      <c r="N16" s="4"/>
      <c r="O16" s="1"/>
      <c r="P16" s="1"/>
      <c r="Q16" s="1"/>
    </row>
    <row r="17" spans="2:17" ht="17.399999999999999" x14ac:dyDescent="0.3">
      <c r="B17" s="61"/>
      <c r="C17" s="105"/>
      <c r="D17" s="106"/>
      <c r="E17" s="107"/>
      <c r="F17" s="107"/>
      <c r="G17" s="107"/>
      <c r="H17" s="1"/>
      <c r="I17" s="15"/>
      <c r="J17" s="1"/>
      <c r="K17" s="4"/>
      <c r="L17" s="16"/>
      <c r="M17" s="1"/>
      <c r="N17" s="4"/>
      <c r="O17" s="1"/>
      <c r="P17" s="1"/>
      <c r="Q17" s="1"/>
    </row>
    <row r="18" spans="2:17" ht="17.399999999999999" x14ac:dyDescent="0.3">
      <c r="B18" s="61"/>
      <c r="C18" s="105">
        <v>3</v>
      </c>
      <c r="D18" s="106" t="s">
        <v>8</v>
      </c>
      <c r="E18" s="107" t="s">
        <v>52</v>
      </c>
      <c r="F18" s="107" t="s">
        <v>49</v>
      </c>
      <c r="G18" s="107"/>
      <c r="H18" s="1"/>
      <c r="I18" s="15"/>
      <c r="J18" s="1"/>
      <c r="K18" s="4"/>
      <c r="L18" s="16"/>
      <c r="M18" s="1"/>
      <c r="N18" s="4"/>
      <c r="O18" s="1"/>
      <c r="P18" s="1"/>
      <c r="Q18" s="1"/>
    </row>
    <row r="19" spans="2:17" ht="17.399999999999999" x14ac:dyDescent="0.3">
      <c r="B19" s="61"/>
      <c r="C19" s="105"/>
      <c r="D19" s="106"/>
      <c r="E19" s="107"/>
      <c r="F19" s="107"/>
      <c r="G19" s="107"/>
      <c r="H19" s="1"/>
      <c r="I19" s="15"/>
      <c r="J19" s="1"/>
      <c r="K19" s="4"/>
      <c r="L19" s="16"/>
      <c r="M19" s="1"/>
      <c r="N19" s="4"/>
      <c r="O19" s="1"/>
      <c r="P19" s="1"/>
      <c r="Q19" s="1"/>
    </row>
    <row r="20" spans="2:17" ht="17.399999999999999" x14ac:dyDescent="0.3">
      <c r="B20" s="61"/>
      <c r="C20" s="105"/>
      <c r="D20" s="106"/>
      <c r="E20" s="107"/>
      <c r="F20" s="107"/>
      <c r="G20" s="107"/>
      <c r="H20" s="1"/>
      <c r="I20" s="15"/>
      <c r="J20" s="1"/>
      <c r="K20" s="4"/>
      <c r="L20" s="16"/>
      <c r="M20" s="1"/>
      <c r="N20" s="4"/>
      <c r="O20" s="1"/>
      <c r="P20" s="1"/>
      <c r="Q20" s="1"/>
    </row>
    <row r="21" spans="2:17" ht="17.399999999999999" x14ac:dyDescent="0.3">
      <c r="B21" s="61"/>
      <c r="C21" s="105"/>
      <c r="D21" s="106"/>
      <c r="E21" s="107"/>
      <c r="F21" s="107"/>
      <c r="G21" s="107"/>
      <c r="H21" s="1"/>
      <c r="I21" s="15"/>
      <c r="J21" s="1"/>
      <c r="K21" s="4"/>
      <c r="L21" s="16"/>
      <c r="M21" s="1"/>
      <c r="N21" s="4"/>
      <c r="O21" s="1"/>
      <c r="P21" s="1"/>
      <c r="Q21" s="1"/>
    </row>
    <row r="22" spans="2:17" ht="17.399999999999999" x14ac:dyDescent="0.3">
      <c r="B22" s="61"/>
      <c r="C22" s="105"/>
      <c r="D22" s="106"/>
      <c r="E22" s="107"/>
      <c r="F22" s="107"/>
      <c r="G22" s="107"/>
      <c r="H22" s="1"/>
      <c r="I22" s="15"/>
      <c r="J22" s="1"/>
      <c r="K22" s="4"/>
      <c r="L22" s="16"/>
      <c r="M22" s="1"/>
      <c r="N22" s="4"/>
      <c r="O22" s="1"/>
      <c r="P22" s="1"/>
      <c r="Q22" s="1"/>
    </row>
    <row r="23" spans="2:17" ht="17.399999999999999" x14ac:dyDescent="0.3">
      <c r="B23" s="61"/>
      <c r="C23" s="105"/>
      <c r="D23" s="106"/>
      <c r="E23" s="107"/>
      <c r="F23" s="107"/>
      <c r="G23" s="107"/>
      <c r="H23" s="1"/>
      <c r="I23" s="15"/>
      <c r="J23" s="1"/>
      <c r="K23" s="4"/>
      <c r="L23" s="16"/>
      <c r="M23" s="1"/>
      <c r="N23" s="4"/>
      <c r="O23" s="1"/>
      <c r="P23" s="1"/>
      <c r="Q23" s="1"/>
    </row>
    <row r="24" spans="2:17" ht="17.399999999999999" x14ac:dyDescent="0.3">
      <c r="B24" s="61"/>
      <c r="C24" s="105"/>
      <c r="D24" s="106"/>
      <c r="E24" s="107"/>
      <c r="F24" s="107"/>
      <c r="G24" s="107"/>
      <c r="H24" s="1"/>
      <c r="I24" s="15"/>
      <c r="J24" s="1"/>
      <c r="K24" s="4"/>
      <c r="L24" s="16"/>
      <c r="M24" s="1"/>
      <c r="N24" s="4"/>
      <c r="O24" s="1"/>
      <c r="P24" s="1"/>
      <c r="Q24" s="1"/>
    </row>
    <row r="25" spans="2:17" ht="17.399999999999999" x14ac:dyDescent="0.3">
      <c r="B25" s="61"/>
      <c r="C25" s="105"/>
      <c r="D25" s="106"/>
      <c r="E25" s="107"/>
      <c r="F25" s="107"/>
      <c r="G25" s="107"/>
      <c r="H25" s="1"/>
      <c r="I25" s="15"/>
      <c r="J25" s="1"/>
      <c r="K25" s="4"/>
      <c r="L25" s="16"/>
      <c r="M25" s="1"/>
      <c r="N25" s="4"/>
      <c r="O25" s="1"/>
      <c r="P25" s="1"/>
      <c r="Q25" s="1"/>
    </row>
    <row r="26" spans="2:17" ht="17.399999999999999" x14ac:dyDescent="0.3">
      <c r="B26" s="61"/>
      <c r="C26" s="105"/>
      <c r="D26" s="106"/>
      <c r="E26" s="107"/>
      <c r="F26" s="107"/>
      <c r="G26" s="107"/>
      <c r="H26" s="1"/>
      <c r="I26" s="15"/>
      <c r="J26" s="1"/>
      <c r="K26" s="4"/>
      <c r="L26" s="16"/>
      <c r="M26" s="1"/>
      <c r="N26" s="4"/>
      <c r="O26" s="1"/>
      <c r="P26" s="1"/>
      <c r="Q26" s="1"/>
    </row>
    <row r="27" spans="2:17" ht="17.399999999999999" x14ac:dyDescent="0.3">
      <c r="B27" s="61"/>
      <c r="C27" s="105"/>
      <c r="D27" s="106"/>
      <c r="E27" s="107"/>
      <c r="F27" s="107"/>
      <c r="G27" s="107"/>
      <c r="H27" s="1"/>
      <c r="I27" s="15"/>
      <c r="J27" s="1"/>
      <c r="K27" s="4"/>
      <c r="L27" s="16"/>
      <c r="M27" s="1"/>
      <c r="N27" s="4"/>
      <c r="O27" s="1"/>
      <c r="P27" s="1"/>
      <c r="Q27" s="1"/>
    </row>
    <row r="28" spans="2:17" ht="17.399999999999999" x14ac:dyDescent="0.3">
      <c r="B28" s="61"/>
      <c r="C28" s="105"/>
      <c r="D28" s="106"/>
      <c r="E28" s="107"/>
      <c r="F28" s="107"/>
      <c r="G28" s="107"/>
      <c r="H28" s="1"/>
      <c r="I28" s="15"/>
      <c r="J28" s="1"/>
      <c r="K28" s="4"/>
      <c r="L28" s="16"/>
      <c r="M28" s="1"/>
      <c r="N28" s="4"/>
      <c r="O28" s="1"/>
      <c r="P28" s="1"/>
      <c r="Q28" s="1"/>
    </row>
    <row r="29" spans="2:17" ht="17.399999999999999" x14ac:dyDescent="0.3">
      <c r="B29" s="61"/>
      <c r="C29" s="105"/>
      <c r="D29" s="106"/>
      <c r="E29" s="107"/>
      <c r="F29" s="107"/>
      <c r="G29" s="107"/>
      <c r="H29" s="1"/>
      <c r="I29" s="15"/>
      <c r="J29" s="1"/>
      <c r="K29" s="4"/>
      <c r="L29" s="16"/>
      <c r="M29" s="1"/>
      <c r="N29" s="4"/>
      <c r="O29" s="1"/>
      <c r="P29" s="1"/>
      <c r="Q29" s="1"/>
    </row>
    <row r="30" spans="2:17" ht="17.399999999999999" x14ac:dyDescent="0.3">
      <c r="B30" s="61"/>
      <c r="C30" s="105"/>
      <c r="D30" s="106"/>
      <c r="E30" s="107"/>
      <c r="F30" s="107"/>
      <c r="G30" s="107"/>
      <c r="H30" s="1"/>
      <c r="I30" s="15"/>
      <c r="J30" s="1"/>
      <c r="K30" s="4"/>
      <c r="L30" s="16"/>
      <c r="M30" s="1"/>
      <c r="N30" s="4"/>
      <c r="O30" s="1"/>
      <c r="P30" s="1"/>
      <c r="Q30" s="1"/>
    </row>
    <row r="31" spans="2:17" ht="17.399999999999999" x14ac:dyDescent="0.3">
      <c r="B31" s="61"/>
      <c r="C31" s="105"/>
      <c r="D31" s="106"/>
      <c r="E31" s="107"/>
      <c r="F31" s="107"/>
      <c r="G31" s="107"/>
      <c r="H31" s="1"/>
      <c r="I31" s="19"/>
      <c r="J31" s="1"/>
      <c r="K31" s="4"/>
      <c r="L31" s="16"/>
      <c r="M31" s="1"/>
      <c r="N31" s="4"/>
      <c r="O31" s="1"/>
      <c r="P31" s="1"/>
      <c r="Q31" s="1"/>
    </row>
    <row r="32" spans="2:17" ht="17.399999999999999" x14ac:dyDescent="0.3">
      <c r="B32" s="61"/>
      <c r="C32" s="105"/>
      <c r="D32" s="106"/>
      <c r="E32" s="107"/>
      <c r="F32" s="107"/>
      <c r="G32" s="107"/>
      <c r="H32" s="1"/>
      <c r="I32" s="19"/>
      <c r="J32" s="1"/>
      <c r="K32" s="4"/>
      <c r="L32" s="16"/>
      <c r="M32" s="1"/>
      <c r="N32" s="4"/>
      <c r="O32" s="1"/>
      <c r="P32" s="1"/>
      <c r="Q32" s="1"/>
    </row>
    <row r="33" spans="2:17" x14ac:dyDescent="0.25">
      <c r="B33" s="61"/>
      <c r="C33" s="38"/>
      <c r="D33" s="59"/>
      <c r="E33" s="37"/>
      <c r="F33" s="1"/>
      <c r="G33" s="1"/>
      <c r="H33" s="1"/>
      <c r="I33" s="19"/>
      <c r="J33" s="1"/>
      <c r="K33" s="4"/>
      <c r="L33" s="16"/>
      <c r="M33" s="74"/>
      <c r="N33" s="4"/>
      <c r="O33" s="1"/>
      <c r="P33" s="1"/>
      <c r="Q33" s="1"/>
    </row>
    <row r="34" spans="2:17" x14ac:dyDescent="0.25">
      <c r="B34" s="61"/>
      <c r="C34" s="38"/>
      <c r="D34" s="59"/>
      <c r="E34" s="37"/>
      <c r="F34" s="1"/>
      <c r="G34" s="1"/>
      <c r="H34" s="1"/>
      <c r="I34" s="19"/>
      <c r="J34" s="1"/>
      <c r="K34" s="4"/>
      <c r="L34" s="16"/>
      <c r="M34" s="1"/>
      <c r="N34" s="4"/>
      <c r="O34" s="1"/>
      <c r="P34" s="1"/>
      <c r="Q34" s="1"/>
    </row>
    <row r="35" spans="2:17" x14ac:dyDescent="0.25">
      <c r="B35" s="61"/>
      <c r="C35" s="38"/>
      <c r="D35" s="1"/>
      <c r="E35" s="1"/>
      <c r="F35" s="1"/>
      <c r="G35" s="1"/>
      <c r="H35" s="1"/>
      <c r="I35" s="19"/>
      <c r="J35" s="1"/>
      <c r="K35" s="4"/>
      <c r="L35" s="16"/>
      <c r="M35" s="1"/>
      <c r="N35" s="4"/>
      <c r="O35" s="1"/>
      <c r="P35" s="1"/>
      <c r="Q35" s="1"/>
    </row>
    <row r="36" spans="2:17" ht="17.399999999999999" x14ac:dyDescent="0.3">
      <c r="B36" s="61"/>
      <c r="C36" s="38"/>
      <c r="D36" s="111"/>
      <c r="E36" s="107"/>
      <c r="F36" s="107"/>
      <c r="G36" s="107"/>
      <c r="H36" s="1"/>
      <c r="I36" s="19"/>
      <c r="J36" s="1"/>
      <c r="K36" s="4"/>
      <c r="L36" s="16"/>
      <c r="M36" s="1"/>
      <c r="N36" s="4"/>
      <c r="O36" s="1"/>
      <c r="P36" s="1"/>
      <c r="Q36" s="1"/>
    </row>
    <row r="37" spans="2:17" x14ac:dyDescent="0.25">
      <c r="B37" s="61"/>
      <c r="C37" s="68"/>
      <c r="D37" s="1"/>
      <c r="E37" s="1"/>
      <c r="F37" s="1"/>
      <c r="G37" s="1"/>
      <c r="H37" s="1"/>
      <c r="I37" s="15"/>
      <c r="J37" s="1"/>
      <c r="K37" s="1"/>
      <c r="L37" s="16"/>
      <c r="M37" s="1"/>
      <c r="N37" s="4"/>
      <c r="O37" s="1"/>
      <c r="P37" s="1"/>
      <c r="Q37" s="1"/>
    </row>
    <row r="38" spans="2:17" x14ac:dyDescent="0.25">
      <c r="B38" s="61"/>
      <c r="C38" s="68"/>
      <c r="D38" s="1"/>
      <c r="E38" s="1"/>
      <c r="F38" s="1"/>
      <c r="G38" s="1"/>
      <c r="H38" s="1"/>
      <c r="I38" s="15"/>
      <c r="J38" s="1"/>
      <c r="K38" s="1"/>
      <c r="L38" s="16"/>
      <c r="M38" s="1"/>
      <c r="N38" s="4"/>
      <c r="O38" s="1"/>
      <c r="P38" s="1"/>
      <c r="Q38" s="1"/>
    </row>
    <row r="39" spans="2:17" x14ac:dyDescent="0.25">
      <c r="B39" s="61"/>
      <c r="C39" s="68"/>
      <c r="D39" s="1"/>
      <c r="E39" s="1"/>
      <c r="F39" s="1"/>
      <c r="G39" s="1"/>
      <c r="H39" s="1"/>
      <c r="I39" s="15"/>
      <c r="J39" s="1"/>
      <c r="K39" s="1"/>
      <c r="L39" s="16"/>
      <c r="M39" s="1"/>
      <c r="N39" s="4"/>
      <c r="O39" s="1"/>
      <c r="P39" s="1"/>
      <c r="Q39" s="1"/>
    </row>
    <row r="40" spans="2:17" x14ac:dyDescent="0.25">
      <c r="B40" s="61"/>
      <c r="C40" s="68"/>
      <c r="D40" s="1"/>
      <c r="E40" s="1"/>
      <c r="F40" s="1"/>
      <c r="G40" s="1"/>
      <c r="H40" s="1"/>
      <c r="I40" s="15"/>
      <c r="J40" s="1"/>
      <c r="K40" s="1"/>
      <c r="L40" s="16"/>
      <c r="M40" s="1"/>
      <c r="N40" s="4"/>
      <c r="O40" s="1"/>
      <c r="P40" s="1"/>
      <c r="Q40" s="1"/>
    </row>
    <row r="41" spans="2:17" ht="15.6" x14ac:dyDescent="0.3">
      <c r="B41" s="61"/>
      <c r="C41" s="38"/>
      <c r="D41" s="1"/>
      <c r="E41" s="18"/>
      <c r="F41" s="1"/>
      <c r="G41" s="1"/>
      <c r="H41" s="1"/>
      <c r="I41" s="19"/>
      <c r="J41" s="1"/>
      <c r="K41" s="4"/>
      <c r="L41" s="16"/>
      <c r="N41" s="4"/>
      <c r="O41" s="1"/>
      <c r="P41" s="1"/>
      <c r="Q41" s="1"/>
    </row>
    <row r="42" spans="2:17" x14ac:dyDescent="0.25">
      <c r="B42" s="61"/>
      <c r="C42" s="38"/>
      <c r="D42" s="1"/>
      <c r="E42" s="1"/>
      <c r="F42" s="1"/>
      <c r="G42" s="1"/>
      <c r="H42" s="1"/>
      <c r="I42" s="19"/>
      <c r="J42" s="1"/>
      <c r="K42" s="4"/>
      <c r="L42" s="16"/>
      <c r="M42" s="1"/>
      <c r="N42" s="4"/>
      <c r="O42" s="1"/>
      <c r="P42" s="1"/>
      <c r="Q42" s="1"/>
    </row>
    <row r="43" spans="2:17" x14ac:dyDescent="0.25">
      <c r="B43" s="61"/>
      <c r="C43" s="38"/>
      <c r="D43" s="1"/>
      <c r="E43" s="1"/>
      <c r="F43" s="1"/>
      <c r="G43" s="1"/>
      <c r="H43" s="1"/>
      <c r="I43" s="19"/>
      <c r="J43" s="1"/>
      <c r="K43" s="4"/>
      <c r="L43" s="16"/>
      <c r="M43" s="1"/>
      <c r="N43" s="4"/>
      <c r="O43" s="1"/>
      <c r="P43" s="1"/>
      <c r="Q43" s="1"/>
    </row>
    <row r="44" spans="2:17" x14ac:dyDescent="0.25">
      <c r="B44" s="61"/>
      <c r="C44" s="38"/>
      <c r="D44" s="1"/>
      <c r="E44" s="1"/>
      <c r="F44" s="1"/>
      <c r="G44" s="1"/>
      <c r="H44" s="1"/>
      <c r="I44" s="19"/>
      <c r="J44" s="1"/>
      <c r="K44" s="4"/>
      <c r="L44" s="16"/>
      <c r="M44" s="1"/>
      <c r="N44" s="4"/>
      <c r="O44" s="1"/>
      <c r="P44" s="1"/>
      <c r="Q44" s="1"/>
    </row>
    <row r="45" spans="2:17" x14ac:dyDescent="0.25">
      <c r="B45" s="61"/>
      <c r="C45" s="68"/>
      <c r="D45" s="1"/>
      <c r="E45" s="1"/>
      <c r="F45" s="1"/>
      <c r="G45" s="1"/>
      <c r="H45" s="1"/>
      <c r="I45" s="15"/>
      <c r="J45" s="1"/>
      <c r="K45" s="1"/>
      <c r="L45" s="16"/>
      <c r="M45" s="1"/>
      <c r="N45" s="4"/>
      <c r="O45" s="1"/>
      <c r="P45" s="1"/>
      <c r="Q45" s="1"/>
    </row>
    <row r="46" spans="2:17" x14ac:dyDescent="0.25">
      <c r="B46" s="61"/>
      <c r="C46" s="68"/>
      <c r="D46" s="1"/>
      <c r="E46" s="1"/>
      <c r="F46" s="1"/>
      <c r="G46" s="1"/>
      <c r="H46" s="1"/>
      <c r="I46" s="15"/>
      <c r="J46" s="1"/>
      <c r="K46" s="1"/>
      <c r="L46" s="16"/>
      <c r="M46" s="1"/>
      <c r="N46" s="4"/>
      <c r="O46" s="1"/>
      <c r="P46" s="1"/>
      <c r="Q46" s="1"/>
    </row>
    <row r="47" spans="2:17" x14ac:dyDescent="0.25">
      <c r="B47" s="61"/>
      <c r="C47" s="68"/>
      <c r="D47" s="1"/>
      <c r="E47" s="1"/>
      <c r="F47" s="1"/>
      <c r="G47" s="1"/>
      <c r="H47" s="1"/>
      <c r="I47" s="15"/>
      <c r="J47" s="1"/>
      <c r="K47" s="1"/>
      <c r="L47" s="16"/>
      <c r="M47" s="1"/>
      <c r="N47" s="4"/>
      <c r="O47" s="1"/>
      <c r="P47" s="1"/>
      <c r="Q47" s="1"/>
    </row>
    <row r="48" spans="2:17" x14ac:dyDescent="0.25">
      <c r="B48" s="61"/>
      <c r="C48" s="68"/>
      <c r="D48" s="1"/>
      <c r="E48" s="1"/>
      <c r="F48" s="1"/>
      <c r="G48" s="1"/>
      <c r="H48" s="1"/>
      <c r="I48" s="15"/>
      <c r="J48" s="1"/>
      <c r="K48" s="1"/>
      <c r="L48" s="16"/>
      <c r="M48" s="1"/>
      <c r="N48" s="4"/>
      <c r="O48" s="1"/>
      <c r="P48" s="1"/>
      <c r="Q48" s="1"/>
    </row>
    <row r="49" spans="2:17" ht="15.6" x14ac:dyDescent="0.3">
      <c r="B49" s="61"/>
      <c r="C49" s="68"/>
      <c r="D49" s="1"/>
      <c r="E49" s="36"/>
      <c r="F49" s="1"/>
      <c r="G49" s="1"/>
      <c r="H49" s="1"/>
      <c r="I49" s="15"/>
      <c r="J49" s="1"/>
      <c r="K49" s="1"/>
      <c r="L49" s="16"/>
      <c r="M49" s="1"/>
      <c r="N49" s="4"/>
      <c r="O49" s="1"/>
      <c r="P49" s="1"/>
      <c r="Q49" s="1"/>
    </row>
    <row r="50" spans="2:17" x14ac:dyDescent="0.25">
      <c r="B50" s="61"/>
      <c r="C50" s="68"/>
      <c r="D50" s="1"/>
      <c r="E50" s="37"/>
      <c r="F50" s="1"/>
      <c r="G50" s="1"/>
      <c r="H50" s="1"/>
      <c r="I50" s="15"/>
      <c r="J50" s="1"/>
      <c r="K50" s="1"/>
      <c r="L50" s="16"/>
      <c r="M50" s="1"/>
      <c r="N50" s="4"/>
      <c r="O50" s="1"/>
      <c r="P50" s="1"/>
      <c r="Q50" s="1"/>
    </row>
    <row r="51" spans="2:17" x14ac:dyDescent="0.25">
      <c r="B51" s="61"/>
      <c r="C51" s="68"/>
      <c r="D51" s="1"/>
      <c r="E51" s="37"/>
      <c r="F51" s="1"/>
      <c r="G51" s="1"/>
      <c r="H51" s="1"/>
      <c r="I51" s="15"/>
      <c r="J51" s="1"/>
      <c r="K51" s="1"/>
      <c r="L51" s="16"/>
      <c r="M51" s="1"/>
      <c r="N51" s="4"/>
      <c r="O51" s="1"/>
      <c r="P51" s="1"/>
      <c r="Q51" s="1"/>
    </row>
    <row r="52" spans="2:17" x14ac:dyDescent="0.25">
      <c r="B52" s="61"/>
      <c r="C52" s="68"/>
      <c r="D52" s="1"/>
      <c r="E52" s="37"/>
      <c r="F52" s="1"/>
      <c r="G52" s="1"/>
      <c r="H52" s="1"/>
      <c r="I52" s="15"/>
      <c r="J52" s="1"/>
      <c r="K52" s="1"/>
      <c r="L52" s="16"/>
      <c r="M52" s="1"/>
      <c r="N52" s="4"/>
      <c r="O52" s="1"/>
      <c r="P52" s="1"/>
      <c r="Q52" s="1"/>
    </row>
    <row r="53" spans="2:17" x14ac:dyDescent="0.25">
      <c r="B53" s="61"/>
      <c r="C53" s="68"/>
      <c r="D53" s="1"/>
      <c r="E53" s="37"/>
      <c r="F53" s="1"/>
      <c r="G53" s="1"/>
      <c r="H53" s="1"/>
      <c r="I53" s="15"/>
      <c r="J53" s="1"/>
      <c r="K53" s="1"/>
      <c r="L53" s="16"/>
      <c r="M53" s="1"/>
      <c r="N53" s="4"/>
      <c r="O53" s="1"/>
      <c r="P53" s="1"/>
      <c r="Q53" s="1"/>
    </row>
    <row r="54" spans="2:17" x14ac:dyDescent="0.25">
      <c r="B54" s="61"/>
      <c r="C54" s="68"/>
      <c r="D54" s="1"/>
      <c r="E54" s="37"/>
      <c r="F54" s="1"/>
      <c r="G54" s="1"/>
      <c r="H54" s="1"/>
      <c r="I54" s="15"/>
      <c r="J54" s="1"/>
      <c r="K54" s="1"/>
      <c r="L54" s="16"/>
      <c r="M54" s="1"/>
      <c r="N54" s="4"/>
      <c r="O54" s="1"/>
      <c r="P54" s="1"/>
      <c r="Q54" s="1"/>
    </row>
    <row r="55" spans="2:17" x14ac:dyDescent="0.25">
      <c r="B55" s="61"/>
      <c r="C55" s="68"/>
      <c r="D55" s="1"/>
      <c r="E55" s="37"/>
      <c r="F55" s="1"/>
      <c r="G55" s="1"/>
      <c r="H55" s="1"/>
      <c r="I55" s="15"/>
      <c r="J55" s="1"/>
      <c r="K55" s="1"/>
      <c r="L55" s="16"/>
      <c r="M55" s="1"/>
      <c r="N55" s="4"/>
      <c r="O55" s="1"/>
      <c r="P55" s="1"/>
      <c r="Q55" s="1"/>
    </row>
    <row r="56" spans="2:17" x14ac:dyDescent="0.25">
      <c r="B56" s="61"/>
      <c r="C56" s="68"/>
      <c r="D56" s="1"/>
      <c r="E56" s="37"/>
      <c r="F56" s="1"/>
      <c r="G56" s="1"/>
      <c r="H56" s="1"/>
      <c r="I56" s="15"/>
      <c r="J56" s="1"/>
      <c r="K56" s="1"/>
      <c r="L56" s="16"/>
      <c r="M56" s="1"/>
      <c r="N56" s="4"/>
      <c r="O56" s="1"/>
      <c r="P56" s="1"/>
      <c r="Q56" s="1"/>
    </row>
    <row r="57" spans="2:17" x14ac:dyDescent="0.25">
      <c r="B57" s="61"/>
      <c r="C57" s="68"/>
      <c r="D57" s="1"/>
      <c r="E57" s="37"/>
      <c r="F57" s="1"/>
      <c r="G57" s="1"/>
      <c r="H57" s="1"/>
      <c r="I57" s="15"/>
      <c r="J57" s="1"/>
      <c r="K57" s="1"/>
      <c r="L57" s="16"/>
      <c r="M57" s="1"/>
      <c r="N57" s="4"/>
      <c r="O57" s="1"/>
      <c r="P57" s="1"/>
      <c r="Q57" s="1"/>
    </row>
    <row r="58" spans="2:17" x14ac:dyDescent="0.25">
      <c r="B58" s="61"/>
      <c r="C58" s="68"/>
      <c r="D58" s="1"/>
      <c r="E58" s="37"/>
      <c r="F58" s="1"/>
      <c r="G58" s="1"/>
      <c r="H58" s="1"/>
      <c r="I58" s="15"/>
      <c r="J58" s="1"/>
      <c r="K58" s="1"/>
      <c r="L58" s="16"/>
      <c r="M58" s="1"/>
      <c r="N58" s="4"/>
      <c r="O58" s="1"/>
      <c r="P58" s="1"/>
      <c r="Q58" s="1"/>
    </row>
    <row r="59" spans="2:17" x14ac:dyDescent="0.25">
      <c r="B59" s="61"/>
      <c r="C59" s="68"/>
      <c r="D59" s="1"/>
      <c r="E59" s="37"/>
      <c r="F59" s="1"/>
      <c r="G59" s="1"/>
      <c r="H59" s="1"/>
      <c r="I59" s="15"/>
      <c r="J59" s="1"/>
      <c r="K59" s="1"/>
      <c r="L59" s="16"/>
      <c r="M59" s="1"/>
      <c r="N59" s="4"/>
      <c r="O59" s="1"/>
      <c r="P59" s="1"/>
      <c r="Q59" s="1"/>
    </row>
    <row r="60" spans="2:17" x14ac:dyDescent="0.25">
      <c r="B60" s="61"/>
      <c r="C60" s="68"/>
      <c r="D60" s="1"/>
      <c r="E60" s="37"/>
      <c r="F60" s="1"/>
      <c r="G60" s="1"/>
      <c r="H60" s="1"/>
      <c r="I60" s="15"/>
      <c r="J60" s="1"/>
      <c r="K60" s="1"/>
      <c r="L60" s="16"/>
      <c r="M60" s="1"/>
      <c r="N60" s="4"/>
      <c r="O60" s="1"/>
      <c r="P60" s="1"/>
      <c r="Q60" s="1"/>
    </row>
    <row r="61" spans="2:17" ht="15.6" x14ac:dyDescent="0.3">
      <c r="B61" s="61"/>
      <c r="C61" s="68"/>
      <c r="D61" s="1"/>
      <c r="E61" s="36"/>
      <c r="F61" s="1"/>
      <c r="G61" s="1"/>
      <c r="H61" s="1"/>
      <c r="I61" s="15"/>
      <c r="J61" s="1"/>
      <c r="K61" s="1"/>
      <c r="L61" s="16"/>
      <c r="M61" s="1"/>
      <c r="N61" s="4"/>
      <c r="O61" s="1"/>
      <c r="P61" s="1"/>
      <c r="Q61" s="1"/>
    </row>
    <row r="62" spans="2:17" x14ac:dyDescent="0.25">
      <c r="B62" s="61"/>
      <c r="C62" s="68"/>
      <c r="D62" s="1"/>
      <c r="E62" s="1"/>
      <c r="F62" s="1"/>
      <c r="G62" s="1"/>
      <c r="H62" s="1"/>
      <c r="I62" s="15"/>
      <c r="J62" s="1"/>
      <c r="K62" s="1"/>
      <c r="L62" s="16"/>
      <c r="M62" s="1"/>
      <c r="N62" s="4"/>
      <c r="O62" s="1"/>
      <c r="P62" s="1"/>
      <c r="Q62" s="1"/>
    </row>
    <row r="63" spans="2:17" x14ac:dyDescent="0.25">
      <c r="B63" s="61"/>
      <c r="C63" s="68"/>
      <c r="D63" s="1"/>
      <c r="E63" s="1"/>
      <c r="F63" s="1"/>
      <c r="G63" s="1"/>
      <c r="H63" s="1"/>
      <c r="I63" s="15"/>
      <c r="J63" s="1"/>
      <c r="K63" s="1"/>
      <c r="L63" s="16"/>
      <c r="M63" s="1"/>
      <c r="N63" s="4"/>
      <c r="O63" s="1"/>
      <c r="P63" s="1"/>
      <c r="Q63" s="1"/>
    </row>
    <row r="64" spans="2:17" x14ac:dyDescent="0.25">
      <c r="B64" s="61"/>
      <c r="C64" s="68"/>
      <c r="D64" s="1"/>
      <c r="E64" s="1"/>
      <c r="F64" s="1"/>
      <c r="G64" s="1"/>
      <c r="H64" s="1"/>
      <c r="I64" s="15"/>
      <c r="J64" s="1"/>
      <c r="K64" s="1"/>
      <c r="L64" s="16"/>
      <c r="M64" s="1"/>
      <c r="N64" s="4"/>
      <c r="O64" s="1"/>
      <c r="P64" s="1"/>
      <c r="Q64" s="1"/>
    </row>
    <row r="65" spans="2:17" ht="15.6" x14ac:dyDescent="0.3">
      <c r="B65" s="61"/>
      <c r="C65" s="68"/>
      <c r="D65" s="1"/>
      <c r="E65" s="36"/>
      <c r="F65" s="1"/>
      <c r="G65" s="1"/>
      <c r="H65" s="1"/>
      <c r="I65" s="15"/>
      <c r="J65" s="1"/>
      <c r="K65" s="1"/>
      <c r="L65" s="16"/>
      <c r="M65" s="1"/>
      <c r="N65" s="4"/>
      <c r="O65" s="1"/>
      <c r="P65" s="1"/>
      <c r="Q65" s="1"/>
    </row>
    <row r="66" spans="2:17" x14ac:dyDescent="0.25">
      <c r="B66" s="61"/>
      <c r="C66" s="68"/>
      <c r="D66" s="1"/>
      <c r="E66" s="37"/>
      <c r="F66" s="1"/>
      <c r="G66" s="1"/>
      <c r="H66" s="1"/>
      <c r="I66" s="15"/>
      <c r="J66" s="1"/>
      <c r="K66" s="1"/>
      <c r="L66" s="16"/>
      <c r="M66" s="1"/>
      <c r="N66" s="4"/>
      <c r="O66" s="1"/>
      <c r="P66" s="1"/>
      <c r="Q66" s="1"/>
    </row>
    <row r="67" spans="2:17" x14ac:dyDescent="0.25">
      <c r="B67" s="61"/>
      <c r="C67" s="68"/>
      <c r="D67" s="1"/>
      <c r="E67" s="37"/>
      <c r="F67" s="1"/>
      <c r="G67" s="1"/>
      <c r="H67" s="1"/>
      <c r="I67" s="15"/>
      <c r="J67" s="1"/>
      <c r="K67" s="1"/>
      <c r="L67" s="16"/>
      <c r="M67" s="1"/>
      <c r="N67" s="4"/>
      <c r="O67" s="1"/>
      <c r="P67" s="1"/>
      <c r="Q67" s="1"/>
    </row>
    <row r="68" spans="2:17" x14ac:dyDescent="0.25">
      <c r="B68" s="61"/>
      <c r="C68" s="68"/>
      <c r="D68" s="1"/>
      <c r="E68" s="37"/>
      <c r="F68" s="1"/>
      <c r="G68" s="1"/>
      <c r="H68" s="1"/>
      <c r="I68" s="15"/>
      <c r="J68" s="1"/>
      <c r="K68" s="1"/>
      <c r="L68" s="16"/>
      <c r="M68" s="1"/>
      <c r="N68" s="4"/>
      <c r="O68" s="1"/>
      <c r="P68" s="1"/>
      <c r="Q68" s="1"/>
    </row>
  </sheetData>
  <phoneticPr fontId="0" type="noConversion"/>
  <pageMargins left="0.51181102362204722" right="0.51181102362204722" top="0.51181102362204722" bottom="0.55118110236220474" header="0.51181102362204722" footer="0.27"/>
  <pageSetup paperSize="9" scale="68" orientation="portrait" copies="2" r:id="rId1"/>
  <headerFooter alignWithMargins="0">
    <oddFooter>&amp;CPagina  &amp;P van &amp;N&amp;RA10791 Zuidbroek Icarusblauwtje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32144-DA48-45CC-9D4F-517A2E4839E2}">
  <sheetPr transitionEvaluation="1"/>
  <dimension ref="A1:Q68"/>
  <sheetViews>
    <sheetView showGridLines="0" zoomScaleNormal="100" zoomScaleSheetLayoutView="50" workbookViewId="0">
      <selection sqref="A1:IV65536"/>
    </sheetView>
  </sheetViews>
  <sheetFormatPr defaultColWidth="12.453125" defaultRowHeight="15" x14ac:dyDescent="0.25"/>
  <cols>
    <col min="1" max="1" width="3" style="2" customWidth="1"/>
    <col min="2" max="2" width="4.81640625" style="59" customWidth="1"/>
    <col min="3" max="3" width="9.08984375" style="2" customWidth="1"/>
    <col min="4" max="4" width="3.90625" style="2" customWidth="1"/>
    <col min="5" max="5" width="52.08984375" style="2" customWidth="1"/>
    <col min="6" max="6" width="4.1796875" style="2" customWidth="1"/>
    <col min="7" max="7" width="10.453125" style="2" customWidth="1"/>
    <col min="8" max="8" width="6.54296875" style="2" customWidth="1"/>
    <col min="9" max="10" width="1" style="2" customWidth="1"/>
    <col min="11" max="11" width="16.81640625" style="2" customWidth="1"/>
    <col min="12" max="12" width="0.90625" style="2" customWidth="1"/>
    <col min="13" max="13" width="14.08984375" style="2" bestFit="1" customWidth="1"/>
    <col min="14" max="14" width="3.36328125" style="2" customWidth="1"/>
    <col min="15" max="15" width="11.54296875" style="2" customWidth="1"/>
    <col min="16" max="18" width="12.453125" style="2"/>
    <col min="19" max="19" width="1.6328125" style="2" customWidth="1"/>
    <col min="20" max="22" width="12.453125" style="2"/>
    <col min="23" max="23" width="1.6328125" style="2" customWidth="1"/>
    <col min="24" max="16384" width="12.453125" style="2"/>
  </cols>
  <sheetData>
    <row r="1" spans="1:17" x14ac:dyDescent="0.25">
      <c r="A1" s="1"/>
      <c r="C1" s="1"/>
      <c r="D1" s="1"/>
      <c r="E1" s="1"/>
      <c r="F1" s="1"/>
      <c r="G1" s="1"/>
      <c r="H1" s="1"/>
      <c r="I1" s="1"/>
      <c r="J1" s="1"/>
      <c r="K1" s="1"/>
      <c r="L1" s="1"/>
      <c r="N1" s="3"/>
      <c r="O1" s="1"/>
      <c r="P1" s="1"/>
      <c r="Q1" s="1"/>
    </row>
    <row r="2" spans="1:17" s="28" customFormat="1" ht="21" x14ac:dyDescent="0.4">
      <c r="B2" s="60"/>
      <c r="C2" s="29" t="s">
        <v>42</v>
      </c>
      <c r="D2" s="30"/>
      <c r="E2" s="30"/>
      <c r="F2" s="30"/>
      <c r="G2" s="30"/>
      <c r="H2" s="30"/>
      <c r="I2" s="30"/>
      <c r="J2" s="30"/>
      <c r="K2" s="30"/>
      <c r="L2" s="31"/>
      <c r="M2" s="32"/>
      <c r="N2" s="33"/>
      <c r="O2" s="32"/>
      <c r="P2" s="32"/>
      <c r="Q2" s="32"/>
    </row>
    <row r="3" spans="1:17" ht="15.6" x14ac:dyDescent="0.3">
      <c r="C3" s="5"/>
      <c r="D3" s="1"/>
      <c r="E3" s="1"/>
      <c r="F3" s="1"/>
      <c r="G3" s="1"/>
      <c r="H3" s="1"/>
      <c r="I3" s="1"/>
      <c r="J3" s="1"/>
      <c r="K3" s="1"/>
      <c r="L3" s="1"/>
      <c r="M3" s="1"/>
      <c r="N3" s="4"/>
      <c r="O3" s="1"/>
      <c r="P3" s="1"/>
      <c r="Q3" s="1"/>
    </row>
    <row r="4" spans="1:17" s="28" customFormat="1" ht="21" x14ac:dyDescent="0.4">
      <c r="B4" s="60"/>
      <c r="C4" s="34" t="s">
        <v>1</v>
      </c>
      <c r="D4" s="30"/>
      <c r="E4" s="35" t="s">
        <v>43</v>
      </c>
      <c r="F4" s="29"/>
      <c r="G4" s="29"/>
      <c r="H4" s="30"/>
      <c r="I4" s="30"/>
      <c r="J4" s="30"/>
      <c r="K4" s="77">
        <v>42020</v>
      </c>
      <c r="L4" s="31"/>
      <c r="M4" s="32"/>
      <c r="N4" s="33"/>
      <c r="O4" s="32"/>
      <c r="P4" s="32"/>
      <c r="Q4" s="32"/>
    </row>
    <row r="5" spans="1:17" ht="15.6" x14ac:dyDescent="0.3">
      <c r="B5" s="70"/>
      <c r="C5" s="71"/>
      <c r="D5" s="72"/>
      <c r="E5" s="73"/>
      <c r="F5" s="6"/>
      <c r="G5" s="6"/>
      <c r="H5" s="6"/>
      <c r="I5" s="6"/>
      <c r="J5" s="6"/>
      <c r="K5" s="6"/>
      <c r="L5" s="1"/>
      <c r="M5" s="1"/>
      <c r="N5" s="4"/>
      <c r="O5" s="1"/>
      <c r="P5" s="1"/>
      <c r="Q5" s="1"/>
    </row>
    <row r="6" spans="1:17" x14ac:dyDescent="0.25">
      <c r="B6" s="61"/>
      <c r="C6" s="1"/>
      <c r="D6" s="1"/>
      <c r="E6" s="6"/>
      <c r="F6" s="1"/>
      <c r="G6" s="1"/>
      <c r="H6" s="1"/>
      <c r="I6" s="1"/>
      <c r="J6" s="1"/>
      <c r="K6" s="1"/>
      <c r="L6" s="6"/>
      <c r="M6" s="1"/>
      <c r="N6" s="4"/>
      <c r="O6" s="1"/>
      <c r="P6" s="1"/>
      <c r="Q6" s="1"/>
    </row>
    <row r="7" spans="1:17" ht="15.6" x14ac:dyDescent="0.3">
      <c r="B7" s="69"/>
      <c r="C7" s="101" t="s">
        <v>3</v>
      </c>
      <c r="D7" s="102"/>
      <c r="E7" s="94" t="s">
        <v>44</v>
      </c>
      <c r="F7" s="103" t="s">
        <v>45</v>
      </c>
      <c r="G7" s="104"/>
      <c r="H7" s="104"/>
      <c r="I7" s="103"/>
      <c r="J7" s="103" t="s">
        <v>46</v>
      </c>
      <c r="K7" s="104"/>
      <c r="L7" s="11"/>
      <c r="M7" s="1"/>
      <c r="N7" s="4"/>
      <c r="O7" s="1"/>
      <c r="P7" s="1"/>
      <c r="Q7" s="1"/>
    </row>
    <row r="8" spans="1:17" x14ac:dyDescent="0.25">
      <c r="B8" s="69"/>
      <c r="C8" s="57"/>
      <c r="D8" s="58"/>
      <c r="E8" s="13"/>
      <c r="F8" s="12"/>
      <c r="G8" s="13"/>
      <c r="H8" s="13"/>
      <c r="I8" s="12"/>
      <c r="J8" s="12"/>
      <c r="K8" s="13"/>
      <c r="L8" s="14"/>
      <c r="M8" s="1"/>
      <c r="N8" s="4"/>
      <c r="O8" s="1"/>
      <c r="P8" s="1"/>
      <c r="Q8" s="1"/>
    </row>
    <row r="9" spans="1:17" x14ac:dyDescent="0.25">
      <c r="B9" s="69"/>
      <c r="C9" s="1"/>
      <c r="D9" s="1"/>
      <c r="E9" s="1"/>
      <c r="F9" s="1"/>
      <c r="G9" s="1"/>
      <c r="H9" s="1"/>
      <c r="I9" s="15"/>
      <c r="J9" s="1"/>
      <c r="K9" s="1"/>
      <c r="L9" s="27"/>
      <c r="M9" s="1"/>
      <c r="N9" s="4"/>
      <c r="O9" s="1"/>
      <c r="P9" s="1"/>
      <c r="Q9" s="1"/>
    </row>
    <row r="10" spans="1:17" ht="15.6" x14ac:dyDescent="0.3">
      <c r="B10" s="61"/>
      <c r="C10" s="38"/>
      <c r="D10" s="1"/>
      <c r="E10" s="18"/>
      <c r="F10" s="1"/>
      <c r="G10" s="1"/>
      <c r="H10" s="1"/>
      <c r="I10" s="15"/>
      <c r="J10" s="1"/>
      <c r="K10" s="4"/>
      <c r="L10" s="16"/>
      <c r="M10" s="1"/>
      <c r="N10" s="4"/>
      <c r="O10" s="1"/>
      <c r="P10" s="1"/>
      <c r="Q10" s="1"/>
    </row>
    <row r="11" spans="1:17" ht="15.6" x14ac:dyDescent="0.3">
      <c r="B11" s="61"/>
      <c r="C11" s="39"/>
      <c r="D11" s="17"/>
      <c r="E11" s="1"/>
      <c r="F11" s="1"/>
      <c r="G11" s="1"/>
      <c r="H11" s="1"/>
      <c r="I11" s="15"/>
      <c r="J11" s="1"/>
      <c r="K11" s="4"/>
      <c r="L11" s="16"/>
      <c r="M11" s="1"/>
      <c r="N11" s="4"/>
      <c r="O11" s="1"/>
      <c r="P11" s="1"/>
      <c r="Q11" s="1"/>
    </row>
    <row r="12" spans="1:17" ht="18" x14ac:dyDescent="0.35">
      <c r="B12" s="61"/>
      <c r="C12" s="108"/>
      <c r="D12" s="109"/>
      <c r="E12" s="110" t="s">
        <v>53</v>
      </c>
      <c r="F12" s="107"/>
      <c r="G12" s="107"/>
      <c r="H12" s="1"/>
      <c r="I12" s="15"/>
      <c r="J12" s="1"/>
      <c r="K12" s="4"/>
      <c r="L12" s="16"/>
      <c r="M12" s="1"/>
      <c r="N12" s="4"/>
      <c r="O12" s="1"/>
      <c r="P12" s="1"/>
      <c r="Q12" s="1"/>
    </row>
    <row r="13" spans="1:17" ht="17.399999999999999" x14ac:dyDescent="0.3">
      <c r="B13" s="61"/>
      <c r="C13" s="105"/>
      <c r="D13" s="107"/>
      <c r="E13" s="110"/>
      <c r="F13" s="107"/>
      <c r="G13" s="107"/>
      <c r="H13" s="1"/>
      <c r="I13" s="15"/>
      <c r="J13" s="1"/>
      <c r="K13" s="4"/>
      <c r="L13" s="16"/>
      <c r="M13" s="1"/>
      <c r="N13" s="4"/>
      <c r="O13" s="1"/>
      <c r="P13" s="1"/>
      <c r="Q13" s="1"/>
    </row>
    <row r="14" spans="1:17" ht="17.399999999999999" x14ac:dyDescent="0.3">
      <c r="B14" s="61"/>
      <c r="C14" s="105">
        <v>13</v>
      </c>
      <c r="D14" s="106" t="s">
        <v>8</v>
      </c>
      <c r="E14" s="107" t="s">
        <v>54</v>
      </c>
      <c r="F14" s="107" t="s">
        <v>55</v>
      </c>
      <c r="G14" s="107"/>
      <c r="H14" s="1"/>
      <c r="I14" s="15"/>
      <c r="J14" s="1"/>
      <c r="K14" s="4"/>
      <c r="L14" s="16"/>
      <c r="M14" s="1"/>
      <c r="N14" s="4"/>
      <c r="O14" s="1"/>
      <c r="P14" s="1"/>
      <c r="Q14" s="1"/>
    </row>
    <row r="15" spans="1:17" ht="17.399999999999999" x14ac:dyDescent="0.3">
      <c r="B15" s="61"/>
      <c r="C15" s="105"/>
      <c r="D15" s="106"/>
      <c r="E15" s="107"/>
      <c r="F15" s="107"/>
      <c r="G15" s="107"/>
      <c r="H15" s="1"/>
      <c r="I15" s="15"/>
      <c r="J15" s="1"/>
      <c r="K15" s="4"/>
      <c r="L15" s="16"/>
      <c r="M15" s="1"/>
      <c r="N15" s="4"/>
      <c r="O15" s="1"/>
      <c r="P15" s="1"/>
      <c r="Q15" s="1"/>
    </row>
    <row r="16" spans="1:17" ht="17.399999999999999" x14ac:dyDescent="0.3">
      <c r="B16" s="61"/>
      <c r="C16" s="105">
        <v>11</v>
      </c>
      <c r="D16" s="106" t="s">
        <v>8</v>
      </c>
      <c r="E16" s="107" t="s">
        <v>56</v>
      </c>
      <c r="F16" s="107" t="s">
        <v>55</v>
      </c>
      <c r="G16" s="107"/>
      <c r="H16" s="1"/>
      <c r="I16" s="15"/>
      <c r="J16" s="1"/>
      <c r="K16" s="4"/>
      <c r="L16" s="16"/>
      <c r="M16" s="1"/>
      <c r="N16" s="4"/>
      <c r="O16" s="1"/>
      <c r="P16" s="1"/>
      <c r="Q16" s="1"/>
    </row>
    <row r="17" spans="2:17" ht="17.399999999999999" x14ac:dyDescent="0.3">
      <c r="B17" s="61"/>
      <c r="C17" s="105"/>
      <c r="D17" s="106"/>
      <c r="E17" s="107"/>
      <c r="F17" s="107"/>
      <c r="G17" s="107"/>
      <c r="H17" s="1"/>
      <c r="I17" s="15"/>
      <c r="J17" s="1"/>
      <c r="K17" s="4"/>
      <c r="L17" s="16"/>
      <c r="M17" s="1"/>
      <c r="N17" s="4"/>
      <c r="O17" s="1"/>
      <c r="P17" s="1"/>
      <c r="Q17" s="1"/>
    </row>
    <row r="18" spans="2:17" ht="17.399999999999999" x14ac:dyDescent="0.3">
      <c r="B18" s="61"/>
      <c r="C18" s="105">
        <v>688</v>
      </c>
      <c r="D18" s="106" t="s">
        <v>8</v>
      </c>
      <c r="E18" s="107" t="s">
        <v>57</v>
      </c>
      <c r="F18" s="107" t="s">
        <v>58</v>
      </c>
      <c r="G18" s="107"/>
      <c r="H18" s="1"/>
      <c r="I18" s="15"/>
      <c r="J18" s="1"/>
      <c r="K18" s="4"/>
      <c r="L18" s="16"/>
      <c r="M18" s="1"/>
      <c r="N18" s="4"/>
      <c r="O18" s="1"/>
      <c r="P18" s="1"/>
      <c r="Q18" s="1"/>
    </row>
    <row r="19" spans="2:17" ht="17.399999999999999" x14ac:dyDescent="0.3">
      <c r="B19" s="61"/>
      <c r="C19" s="105"/>
      <c r="D19" s="106"/>
      <c r="E19" s="107"/>
      <c r="F19" s="107"/>
      <c r="G19" s="107"/>
      <c r="H19" s="1"/>
      <c r="I19" s="15"/>
      <c r="J19" s="1"/>
      <c r="K19" s="4"/>
      <c r="L19" s="16"/>
      <c r="M19" s="1"/>
      <c r="N19" s="4"/>
      <c r="O19" s="1"/>
      <c r="P19" s="1"/>
      <c r="Q19" s="1"/>
    </row>
    <row r="20" spans="2:17" ht="17.399999999999999" x14ac:dyDescent="0.3">
      <c r="B20" s="61"/>
      <c r="C20" s="105">
        <v>508</v>
      </c>
      <c r="D20" s="106" t="s">
        <v>8</v>
      </c>
      <c r="E20" s="107" t="s">
        <v>59</v>
      </c>
      <c r="F20" s="107" t="s">
        <v>60</v>
      </c>
      <c r="G20" s="107"/>
      <c r="H20" s="1"/>
      <c r="I20" s="15"/>
      <c r="J20" s="1"/>
      <c r="K20" s="4"/>
      <c r="L20" s="16"/>
      <c r="M20" s="1"/>
      <c r="N20" s="4"/>
      <c r="O20" s="1"/>
      <c r="P20" s="1"/>
      <c r="Q20" s="1"/>
    </row>
    <row r="21" spans="2:17" ht="17.399999999999999" x14ac:dyDescent="0.3">
      <c r="B21" s="61"/>
      <c r="C21" s="105"/>
      <c r="D21" s="106"/>
      <c r="E21" s="107"/>
      <c r="F21" s="107"/>
      <c r="G21" s="107"/>
      <c r="H21" s="1"/>
      <c r="I21" s="15"/>
      <c r="J21" s="1"/>
      <c r="K21" s="4"/>
      <c r="L21" s="16"/>
      <c r="M21" s="1"/>
      <c r="N21" s="4"/>
      <c r="O21" s="1"/>
      <c r="P21" s="1"/>
      <c r="Q21" s="1"/>
    </row>
    <row r="22" spans="2:17" ht="17.399999999999999" x14ac:dyDescent="0.3">
      <c r="B22" s="61"/>
      <c r="C22" s="105">
        <v>416</v>
      </c>
      <c r="D22" s="106" t="s">
        <v>8</v>
      </c>
      <c r="E22" s="107" t="s">
        <v>61</v>
      </c>
      <c r="F22" s="107" t="s">
        <v>60</v>
      </c>
      <c r="G22" s="107"/>
      <c r="H22" s="1"/>
      <c r="I22" s="15"/>
      <c r="J22" s="1"/>
      <c r="K22" s="4"/>
      <c r="L22" s="16"/>
      <c r="M22" s="1"/>
      <c r="N22" s="4"/>
      <c r="O22" s="1"/>
      <c r="P22" s="1"/>
      <c r="Q22" s="1"/>
    </row>
    <row r="23" spans="2:17" ht="17.399999999999999" x14ac:dyDescent="0.3">
      <c r="B23" s="61"/>
      <c r="C23" s="105"/>
      <c r="D23" s="106"/>
      <c r="E23" s="107"/>
      <c r="F23" s="107"/>
      <c r="G23" s="107"/>
      <c r="H23" s="1"/>
      <c r="I23" s="15"/>
      <c r="J23" s="1"/>
      <c r="K23" s="4"/>
      <c r="L23" s="16"/>
      <c r="M23" s="1"/>
      <c r="N23" s="4"/>
      <c r="O23" s="1"/>
      <c r="P23" s="1"/>
      <c r="Q23" s="1"/>
    </row>
    <row r="24" spans="2:17" ht="17.399999999999999" x14ac:dyDescent="0.3">
      <c r="B24" s="61"/>
      <c r="C24" s="105">
        <v>3</v>
      </c>
      <c r="D24" s="106" t="s">
        <v>8</v>
      </c>
      <c r="E24" s="107" t="s">
        <v>62</v>
      </c>
      <c r="F24" s="107" t="s">
        <v>63</v>
      </c>
      <c r="G24" s="107"/>
      <c r="H24" s="1"/>
      <c r="I24" s="15"/>
      <c r="J24" s="1"/>
      <c r="K24" s="4"/>
      <c r="L24" s="16"/>
      <c r="M24" s="1"/>
      <c r="N24" s="4"/>
      <c r="O24" s="1"/>
      <c r="P24" s="1"/>
      <c r="Q24" s="1"/>
    </row>
    <row r="25" spans="2:17" ht="17.399999999999999" x14ac:dyDescent="0.3">
      <c r="B25" s="61"/>
      <c r="C25" s="105"/>
      <c r="D25" s="106"/>
      <c r="E25" s="107"/>
      <c r="F25" s="107"/>
      <c r="G25" s="107"/>
      <c r="H25" s="1"/>
      <c r="I25" s="15"/>
      <c r="J25" s="1"/>
      <c r="K25" s="4"/>
      <c r="L25" s="16"/>
      <c r="M25" s="1"/>
      <c r="N25" s="4"/>
      <c r="O25" s="1"/>
      <c r="P25" s="1"/>
      <c r="Q25" s="1"/>
    </row>
    <row r="26" spans="2:17" ht="17.399999999999999" x14ac:dyDescent="0.3">
      <c r="B26" s="61"/>
      <c r="C26" s="105"/>
      <c r="D26" s="106"/>
      <c r="E26" s="107"/>
      <c r="F26" s="107"/>
      <c r="G26" s="107"/>
      <c r="H26" s="1"/>
      <c r="I26" s="15"/>
      <c r="J26" s="1"/>
      <c r="K26" s="4"/>
      <c r="L26" s="16"/>
      <c r="M26" s="1"/>
      <c r="N26" s="4"/>
      <c r="O26" s="1"/>
      <c r="P26" s="1"/>
      <c r="Q26" s="1"/>
    </row>
    <row r="27" spans="2:17" ht="17.399999999999999" x14ac:dyDescent="0.3">
      <c r="B27" s="61"/>
      <c r="C27" s="105"/>
      <c r="D27" s="106"/>
      <c r="E27" s="107"/>
      <c r="F27" s="107"/>
      <c r="G27" s="107"/>
      <c r="H27" s="1"/>
      <c r="I27" s="15"/>
      <c r="J27" s="1"/>
      <c r="K27" s="4"/>
      <c r="L27" s="16"/>
      <c r="M27" s="1"/>
      <c r="N27" s="4"/>
      <c r="O27" s="1"/>
      <c r="P27" s="1"/>
      <c r="Q27" s="1"/>
    </row>
    <row r="28" spans="2:17" ht="17.399999999999999" x14ac:dyDescent="0.3">
      <c r="B28" s="61"/>
      <c r="C28" s="105"/>
      <c r="D28" s="106"/>
      <c r="E28" s="107"/>
      <c r="F28" s="107"/>
      <c r="G28" s="107"/>
      <c r="H28" s="1"/>
      <c r="I28" s="15"/>
      <c r="J28" s="1"/>
      <c r="K28" s="4"/>
      <c r="L28" s="16"/>
      <c r="M28" s="1"/>
      <c r="N28" s="4"/>
      <c r="O28" s="1"/>
      <c r="P28" s="1"/>
      <c r="Q28" s="1"/>
    </row>
    <row r="29" spans="2:17" ht="17.399999999999999" x14ac:dyDescent="0.3">
      <c r="B29" s="61"/>
      <c r="C29" s="105"/>
      <c r="D29" s="106"/>
      <c r="E29" s="107"/>
      <c r="F29" s="107"/>
      <c r="G29" s="107"/>
      <c r="H29" s="1"/>
      <c r="I29" s="15"/>
      <c r="J29" s="1"/>
      <c r="K29" s="4"/>
      <c r="L29" s="16"/>
      <c r="M29" s="1"/>
      <c r="N29" s="4"/>
      <c r="O29" s="1"/>
      <c r="P29" s="1"/>
      <c r="Q29" s="1"/>
    </row>
    <row r="30" spans="2:17" ht="17.399999999999999" x14ac:dyDescent="0.3">
      <c r="B30" s="61"/>
      <c r="C30" s="105"/>
      <c r="D30" s="106"/>
      <c r="E30" s="107"/>
      <c r="F30" s="107"/>
      <c r="G30" s="107"/>
      <c r="H30" s="1"/>
      <c r="I30" s="15"/>
      <c r="J30" s="1"/>
      <c r="K30" s="4"/>
      <c r="L30" s="16"/>
      <c r="M30" s="1"/>
      <c r="N30" s="4"/>
      <c r="O30" s="1"/>
      <c r="P30" s="1"/>
      <c r="Q30" s="1"/>
    </row>
    <row r="31" spans="2:17" ht="17.399999999999999" x14ac:dyDescent="0.3">
      <c r="B31" s="61"/>
      <c r="C31" s="105"/>
      <c r="D31" s="106"/>
      <c r="E31" s="107"/>
      <c r="F31" s="107"/>
      <c r="G31" s="107"/>
      <c r="H31" s="1"/>
      <c r="I31" s="19"/>
      <c r="J31" s="1"/>
      <c r="K31" s="4"/>
      <c r="L31" s="16"/>
      <c r="M31" s="1"/>
      <c r="N31" s="4"/>
      <c r="O31" s="1"/>
      <c r="P31" s="1"/>
      <c r="Q31" s="1"/>
    </row>
    <row r="32" spans="2:17" ht="17.399999999999999" x14ac:dyDescent="0.3">
      <c r="B32" s="61"/>
      <c r="C32" s="105"/>
      <c r="D32" s="106"/>
      <c r="E32" s="107"/>
      <c r="F32" s="107"/>
      <c r="G32" s="107"/>
      <c r="H32" s="1"/>
      <c r="I32" s="19"/>
      <c r="J32" s="1"/>
      <c r="K32" s="4"/>
      <c r="L32" s="16"/>
      <c r="M32" s="1"/>
      <c r="N32" s="4"/>
      <c r="O32" s="1"/>
      <c r="P32" s="1"/>
      <c r="Q32" s="1"/>
    </row>
    <row r="33" spans="2:17" x14ac:dyDescent="0.25">
      <c r="B33" s="61"/>
      <c r="C33" s="38"/>
      <c r="D33" s="59"/>
      <c r="E33" s="37"/>
      <c r="F33" s="1"/>
      <c r="G33" s="1"/>
      <c r="H33" s="1"/>
      <c r="I33" s="19"/>
      <c r="J33" s="1"/>
      <c r="K33" s="4"/>
      <c r="L33" s="16"/>
      <c r="M33" s="74"/>
      <c r="N33" s="4"/>
      <c r="O33" s="1"/>
      <c r="P33" s="1"/>
      <c r="Q33" s="1"/>
    </row>
    <row r="34" spans="2:17" x14ac:dyDescent="0.25">
      <c r="B34" s="61"/>
      <c r="C34" s="38"/>
      <c r="D34" s="59"/>
      <c r="E34" s="37"/>
      <c r="F34" s="1"/>
      <c r="G34" s="1"/>
      <c r="H34" s="1"/>
      <c r="I34" s="19"/>
      <c r="J34" s="1"/>
      <c r="K34" s="4"/>
      <c r="L34" s="16"/>
      <c r="M34" s="1"/>
      <c r="N34" s="4"/>
      <c r="O34" s="1"/>
      <c r="P34" s="1"/>
      <c r="Q34" s="1"/>
    </row>
    <row r="35" spans="2:17" x14ac:dyDescent="0.25">
      <c r="B35" s="61"/>
      <c r="C35" s="38"/>
      <c r="D35" s="1"/>
      <c r="E35" s="1"/>
      <c r="F35" s="1"/>
      <c r="G35" s="1"/>
      <c r="H35" s="1"/>
      <c r="I35" s="19"/>
      <c r="J35" s="1"/>
      <c r="K35" s="4"/>
      <c r="L35" s="16"/>
      <c r="M35" s="1"/>
      <c r="N35" s="4"/>
      <c r="O35" s="1"/>
      <c r="P35" s="1"/>
      <c r="Q35" s="1"/>
    </row>
    <row r="36" spans="2:17" ht="17.399999999999999" x14ac:dyDescent="0.3">
      <c r="B36" s="61"/>
      <c r="C36" s="38"/>
      <c r="D36" s="111"/>
      <c r="E36" s="107"/>
      <c r="F36" s="107"/>
      <c r="G36" s="107"/>
      <c r="H36" s="1"/>
      <c r="I36" s="19"/>
      <c r="J36" s="1"/>
      <c r="K36" s="4"/>
      <c r="L36" s="16"/>
      <c r="M36" s="1"/>
      <c r="N36" s="4"/>
      <c r="O36" s="1"/>
      <c r="P36" s="1"/>
      <c r="Q36" s="1"/>
    </row>
    <row r="37" spans="2:17" x14ac:dyDescent="0.25">
      <c r="B37" s="61"/>
      <c r="C37" s="68"/>
      <c r="D37" s="1"/>
      <c r="E37" s="1"/>
      <c r="F37" s="1"/>
      <c r="G37" s="1"/>
      <c r="H37" s="1"/>
      <c r="I37" s="15"/>
      <c r="J37" s="1"/>
      <c r="K37" s="1"/>
      <c r="L37" s="16"/>
      <c r="M37" s="1"/>
      <c r="N37" s="4"/>
      <c r="O37" s="1"/>
      <c r="P37" s="1"/>
      <c r="Q37" s="1"/>
    </row>
    <row r="38" spans="2:17" x14ac:dyDescent="0.25">
      <c r="B38" s="61"/>
      <c r="C38" s="68"/>
      <c r="D38" s="1"/>
      <c r="E38" s="1"/>
      <c r="F38" s="1"/>
      <c r="G38" s="1"/>
      <c r="H38" s="1"/>
      <c r="I38" s="15"/>
      <c r="J38" s="1"/>
      <c r="K38" s="1"/>
      <c r="L38" s="16"/>
      <c r="M38" s="1"/>
      <c r="N38" s="4"/>
      <c r="O38" s="1"/>
      <c r="P38" s="1"/>
      <c r="Q38" s="1"/>
    </row>
    <row r="39" spans="2:17" x14ac:dyDescent="0.25">
      <c r="B39" s="61"/>
      <c r="C39" s="68"/>
      <c r="D39" s="1"/>
      <c r="E39" s="1"/>
      <c r="F39" s="1"/>
      <c r="G39" s="1"/>
      <c r="H39" s="1"/>
      <c r="I39" s="15"/>
      <c r="J39" s="1"/>
      <c r="K39" s="1"/>
      <c r="L39" s="16"/>
      <c r="M39" s="1"/>
      <c r="N39" s="4"/>
      <c r="O39" s="1"/>
      <c r="P39" s="1"/>
      <c r="Q39" s="1"/>
    </row>
    <row r="40" spans="2:17" x14ac:dyDescent="0.25">
      <c r="B40" s="61"/>
      <c r="C40" s="68"/>
      <c r="D40" s="1"/>
      <c r="E40" s="1"/>
      <c r="F40" s="1"/>
      <c r="G40" s="1"/>
      <c r="H40" s="1"/>
      <c r="I40" s="15"/>
      <c r="J40" s="1"/>
      <c r="K40" s="1"/>
      <c r="L40" s="16"/>
      <c r="M40" s="1"/>
      <c r="N40" s="4"/>
      <c r="O40" s="1"/>
      <c r="P40" s="1"/>
      <c r="Q40" s="1"/>
    </row>
    <row r="41" spans="2:17" ht="15.6" x14ac:dyDescent="0.3">
      <c r="B41" s="61"/>
      <c r="C41" s="38"/>
      <c r="D41" s="1"/>
      <c r="E41" s="18"/>
      <c r="F41" s="1"/>
      <c r="G41" s="1"/>
      <c r="H41" s="1"/>
      <c r="I41" s="19"/>
      <c r="J41" s="1"/>
      <c r="K41" s="4"/>
      <c r="L41" s="16"/>
      <c r="N41" s="4"/>
      <c r="O41" s="1"/>
      <c r="P41" s="1"/>
      <c r="Q41" s="1"/>
    </row>
    <row r="42" spans="2:17" x14ac:dyDescent="0.25">
      <c r="B42" s="61"/>
      <c r="C42" s="38"/>
      <c r="D42" s="1"/>
      <c r="E42" s="1"/>
      <c r="F42" s="1"/>
      <c r="G42" s="1"/>
      <c r="H42" s="1"/>
      <c r="I42" s="19"/>
      <c r="J42" s="1"/>
      <c r="K42" s="4"/>
      <c r="L42" s="16"/>
      <c r="M42" s="1"/>
      <c r="N42" s="4"/>
      <c r="O42" s="1"/>
      <c r="P42" s="1"/>
      <c r="Q42" s="1"/>
    </row>
    <row r="43" spans="2:17" x14ac:dyDescent="0.25">
      <c r="B43" s="61"/>
      <c r="C43" s="38"/>
      <c r="D43" s="1"/>
      <c r="E43" s="1"/>
      <c r="F43" s="1"/>
      <c r="G43" s="1"/>
      <c r="H43" s="1"/>
      <c r="I43" s="19"/>
      <c r="J43" s="1"/>
      <c r="K43" s="4"/>
      <c r="L43" s="16"/>
      <c r="M43" s="1"/>
      <c r="N43" s="4"/>
      <c r="O43" s="1"/>
      <c r="P43" s="1"/>
      <c r="Q43" s="1"/>
    </row>
    <row r="44" spans="2:17" x14ac:dyDescent="0.25">
      <c r="B44" s="61"/>
      <c r="C44" s="38"/>
      <c r="D44" s="1"/>
      <c r="E44" s="1"/>
      <c r="F44" s="1"/>
      <c r="G44" s="1"/>
      <c r="H44" s="1"/>
      <c r="I44" s="19"/>
      <c r="J44" s="1"/>
      <c r="K44" s="4"/>
      <c r="L44" s="16"/>
      <c r="M44" s="1"/>
      <c r="N44" s="4"/>
      <c r="O44" s="1"/>
      <c r="P44" s="1"/>
      <c r="Q44" s="1"/>
    </row>
    <row r="45" spans="2:17" x14ac:dyDescent="0.25">
      <c r="B45" s="61"/>
      <c r="C45" s="68"/>
      <c r="D45" s="1"/>
      <c r="E45" s="1"/>
      <c r="F45" s="1"/>
      <c r="G45" s="1"/>
      <c r="H45" s="1"/>
      <c r="I45" s="15"/>
      <c r="J45" s="1"/>
      <c r="K45" s="1"/>
      <c r="L45" s="16"/>
      <c r="M45" s="1"/>
      <c r="N45" s="4"/>
      <c r="O45" s="1"/>
      <c r="P45" s="1"/>
      <c r="Q45" s="1"/>
    </row>
    <row r="46" spans="2:17" x14ac:dyDescent="0.25">
      <c r="B46" s="61"/>
      <c r="C46" s="68"/>
      <c r="D46" s="1"/>
      <c r="E46" s="1"/>
      <c r="F46" s="1"/>
      <c r="G46" s="1"/>
      <c r="H46" s="1"/>
      <c r="I46" s="15"/>
      <c r="J46" s="1"/>
      <c r="K46" s="1"/>
      <c r="L46" s="16"/>
      <c r="M46" s="1"/>
      <c r="N46" s="4"/>
      <c r="O46" s="1"/>
      <c r="P46" s="1"/>
      <c r="Q46" s="1"/>
    </row>
    <row r="47" spans="2:17" x14ac:dyDescent="0.25">
      <c r="B47" s="61"/>
      <c r="C47" s="68"/>
      <c r="D47" s="1"/>
      <c r="E47" s="1"/>
      <c r="F47" s="1"/>
      <c r="G47" s="1"/>
      <c r="H47" s="1"/>
      <c r="I47" s="15"/>
      <c r="J47" s="1"/>
      <c r="K47" s="1"/>
      <c r="L47" s="16"/>
      <c r="M47" s="1"/>
      <c r="N47" s="4"/>
      <c r="O47" s="1"/>
      <c r="P47" s="1"/>
      <c r="Q47" s="1"/>
    </row>
    <row r="48" spans="2:17" x14ac:dyDescent="0.25">
      <c r="B48" s="61"/>
      <c r="C48" s="68"/>
      <c r="D48" s="1"/>
      <c r="E48" s="1"/>
      <c r="F48" s="1"/>
      <c r="G48" s="1"/>
      <c r="H48" s="1"/>
      <c r="I48" s="15"/>
      <c r="J48" s="1"/>
      <c r="K48" s="1"/>
      <c r="L48" s="16"/>
      <c r="M48" s="1"/>
      <c r="N48" s="4"/>
      <c r="O48" s="1"/>
      <c r="P48" s="1"/>
      <c r="Q48" s="1"/>
    </row>
    <row r="49" spans="2:17" ht="15.6" x14ac:dyDescent="0.3">
      <c r="B49" s="61"/>
      <c r="C49" s="68"/>
      <c r="D49" s="1"/>
      <c r="E49" s="36"/>
      <c r="F49" s="1"/>
      <c r="G49" s="1"/>
      <c r="H49" s="1"/>
      <c r="I49" s="15"/>
      <c r="J49" s="1"/>
      <c r="K49" s="1"/>
      <c r="L49" s="16"/>
      <c r="M49" s="1"/>
      <c r="N49" s="4"/>
      <c r="O49" s="1"/>
      <c r="P49" s="1"/>
      <c r="Q49" s="1"/>
    </row>
    <row r="50" spans="2:17" x14ac:dyDescent="0.25">
      <c r="B50" s="61"/>
      <c r="C50" s="68"/>
      <c r="D50" s="1"/>
      <c r="E50" s="37"/>
      <c r="F50" s="1"/>
      <c r="G50" s="1"/>
      <c r="H50" s="1"/>
      <c r="I50" s="15"/>
      <c r="J50" s="1"/>
      <c r="K50" s="1"/>
      <c r="L50" s="16"/>
      <c r="M50" s="1"/>
      <c r="N50" s="4"/>
      <c r="O50" s="1"/>
      <c r="P50" s="1"/>
      <c r="Q50" s="1"/>
    </row>
    <row r="51" spans="2:17" x14ac:dyDescent="0.25">
      <c r="B51" s="61"/>
      <c r="C51" s="68"/>
      <c r="D51" s="1"/>
      <c r="E51" s="37"/>
      <c r="F51" s="1"/>
      <c r="G51" s="1"/>
      <c r="H51" s="1"/>
      <c r="I51" s="15"/>
      <c r="J51" s="1"/>
      <c r="K51" s="1"/>
      <c r="L51" s="16"/>
      <c r="M51" s="1"/>
      <c r="N51" s="4"/>
      <c r="O51" s="1"/>
      <c r="P51" s="1"/>
      <c r="Q51" s="1"/>
    </row>
    <row r="52" spans="2:17" x14ac:dyDescent="0.25">
      <c r="B52" s="61"/>
      <c r="C52" s="68"/>
      <c r="D52" s="1"/>
      <c r="E52" s="37"/>
      <c r="F52" s="1"/>
      <c r="G52" s="1"/>
      <c r="H52" s="1"/>
      <c r="I52" s="15"/>
      <c r="J52" s="1"/>
      <c r="K52" s="1"/>
      <c r="L52" s="16"/>
      <c r="M52" s="1"/>
      <c r="N52" s="4"/>
      <c r="O52" s="1"/>
      <c r="P52" s="1"/>
      <c r="Q52" s="1"/>
    </row>
    <row r="53" spans="2:17" x14ac:dyDescent="0.25">
      <c r="B53" s="61"/>
      <c r="C53" s="68"/>
      <c r="D53" s="1"/>
      <c r="E53" s="37"/>
      <c r="F53" s="1"/>
      <c r="G53" s="1"/>
      <c r="H53" s="1"/>
      <c r="I53" s="15"/>
      <c r="J53" s="1"/>
      <c r="K53" s="1"/>
      <c r="L53" s="16"/>
      <c r="M53" s="1"/>
      <c r="N53" s="4"/>
      <c r="O53" s="1"/>
      <c r="P53" s="1"/>
      <c r="Q53" s="1"/>
    </row>
    <row r="54" spans="2:17" x14ac:dyDescent="0.25">
      <c r="B54" s="61"/>
      <c r="C54" s="68"/>
      <c r="D54" s="1"/>
      <c r="E54" s="37"/>
      <c r="F54" s="1"/>
      <c r="G54" s="1"/>
      <c r="H54" s="1"/>
      <c r="I54" s="15"/>
      <c r="J54" s="1"/>
      <c r="K54" s="1"/>
      <c r="L54" s="16"/>
      <c r="M54" s="1"/>
      <c r="N54" s="4"/>
      <c r="O54" s="1"/>
      <c r="P54" s="1"/>
      <c r="Q54" s="1"/>
    </row>
    <row r="55" spans="2:17" x14ac:dyDescent="0.25">
      <c r="B55" s="61"/>
      <c r="C55" s="68"/>
      <c r="D55" s="1"/>
      <c r="E55" s="37"/>
      <c r="F55" s="1"/>
      <c r="G55" s="1"/>
      <c r="H55" s="1"/>
      <c r="I55" s="15"/>
      <c r="J55" s="1"/>
      <c r="K55" s="1"/>
      <c r="L55" s="16"/>
      <c r="M55" s="1"/>
      <c r="N55" s="4"/>
      <c r="O55" s="1"/>
      <c r="P55" s="1"/>
      <c r="Q55" s="1"/>
    </row>
    <row r="56" spans="2:17" x14ac:dyDescent="0.25">
      <c r="B56" s="61"/>
      <c r="C56" s="68"/>
      <c r="D56" s="1"/>
      <c r="E56" s="37"/>
      <c r="F56" s="1"/>
      <c r="G56" s="1"/>
      <c r="H56" s="1"/>
      <c r="I56" s="15"/>
      <c r="J56" s="1"/>
      <c r="K56" s="1"/>
      <c r="L56" s="16"/>
      <c r="M56" s="1"/>
      <c r="N56" s="4"/>
      <c r="O56" s="1"/>
      <c r="P56" s="1"/>
      <c r="Q56" s="1"/>
    </row>
    <row r="57" spans="2:17" x14ac:dyDescent="0.25">
      <c r="B57" s="61"/>
      <c r="C57" s="68"/>
      <c r="D57" s="1"/>
      <c r="E57" s="37"/>
      <c r="F57" s="1"/>
      <c r="G57" s="1"/>
      <c r="H57" s="1"/>
      <c r="I57" s="15"/>
      <c r="J57" s="1"/>
      <c r="K57" s="1"/>
      <c r="L57" s="16"/>
      <c r="M57" s="1"/>
      <c r="N57" s="4"/>
      <c r="O57" s="1"/>
      <c r="P57" s="1"/>
      <c r="Q57" s="1"/>
    </row>
    <row r="58" spans="2:17" x14ac:dyDescent="0.25">
      <c r="B58" s="61"/>
      <c r="C58" s="68"/>
      <c r="D58" s="1"/>
      <c r="E58" s="37"/>
      <c r="F58" s="1"/>
      <c r="G58" s="1"/>
      <c r="H58" s="1"/>
      <c r="I58" s="15"/>
      <c r="J58" s="1"/>
      <c r="K58" s="1"/>
      <c r="L58" s="16"/>
      <c r="M58" s="1"/>
      <c r="N58" s="4"/>
      <c r="O58" s="1"/>
      <c r="P58" s="1"/>
      <c r="Q58" s="1"/>
    </row>
    <row r="59" spans="2:17" x14ac:dyDescent="0.25">
      <c r="B59" s="61"/>
      <c r="C59" s="68"/>
      <c r="D59" s="1"/>
      <c r="E59" s="37"/>
      <c r="F59" s="1"/>
      <c r="G59" s="1"/>
      <c r="H59" s="1"/>
      <c r="I59" s="15"/>
      <c r="J59" s="1"/>
      <c r="K59" s="1"/>
      <c r="L59" s="16"/>
      <c r="M59" s="1"/>
      <c r="N59" s="4"/>
      <c r="O59" s="1"/>
      <c r="P59" s="1"/>
      <c r="Q59" s="1"/>
    </row>
    <row r="60" spans="2:17" x14ac:dyDescent="0.25">
      <c r="B60" s="61"/>
      <c r="C60" s="68"/>
      <c r="D60" s="1"/>
      <c r="E60" s="37"/>
      <c r="F60" s="1"/>
      <c r="G60" s="1"/>
      <c r="H60" s="1"/>
      <c r="I60" s="15"/>
      <c r="J60" s="1"/>
      <c r="K60" s="1"/>
      <c r="L60" s="16"/>
      <c r="M60" s="1"/>
      <c r="N60" s="4"/>
      <c r="O60" s="1"/>
      <c r="P60" s="1"/>
      <c r="Q60" s="1"/>
    </row>
    <row r="61" spans="2:17" ht="15.6" x14ac:dyDescent="0.3">
      <c r="B61" s="61"/>
      <c r="C61" s="68"/>
      <c r="D61" s="1"/>
      <c r="E61" s="36"/>
      <c r="F61" s="1"/>
      <c r="G61" s="1"/>
      <c r="H61" s="1"/>
      <c r="I61" s="15"/>
      <c r="J61" s="1"/>
      <c r="K61" s="1"/>
      <c r="L61" s="16"/>
      <c r="M61" s="1"/>
      <c r="N61" s="4"/>
      <c r="O61" s="1"/>
      <c r="P61" s="1"/>
      <c r="Q61" s="1"/>
    </row>
    <row r="62" spans="2:17" x14ac:dyDescent="0.25">
      <c r="B62" s="61"/>
      <c r="C62" s="68"/>
      <c r="D62" s="1"/>
      <c r="E62" s="1"/>
      <c r="F62" s="1"/>
      <c r="G62" s="1"/>
      <c r="H62" s="1"/>
      <c r="I62" s="15"/>
      <c r="J62" s="1"/>
      <c r="K62" s="1"/>
      <c r="L62" s="16"/>
      <c r="M62" s="1"/>
      <c r="N62" s="4"/>
      <c r="O62" s="1"/>
      <c r="P62" s="1"/>
      <c r="Q62" s="1"/>
    </row>
    <row r="63" spans="2:17" x14ac:dyDescent="0.25">
      <c r="B63" s="61"/>
      <c r="C63" s="68"/>
      <c r="D63" s="1"/>
      <c r="E63" s="1"/>
      <c r="F63" s="1"/>
      <c r="G63" s="1"/>
      <c r="H63" s="1"/>
      <c r="I63" s="15"/>
      <c r="J63" s="1"/>
      <c r="K63" s="1"/>
      <c r="L63" s="16"/>
      <c r="M63" s="1"/>
      <c r="N63" s="4"/>
      <c r="O63" s="1"/>
      <c r="P63" s="1"/>
      <c r="Q63" s="1"/>
    </row>
    <row r="64" spans="2:17" x14ac:dyDescent="0.25">
      <c r="B64" s="61"/>
      <c r="C64" s="68"/>
      <c r="D64" s="1"/>
      <c r="E64" s="1"/>
      <c r="F64" s="1"/>
      <c r="G64" s="1"/>
      <c r="H64" s="1"/>
      <c r="I64" s="15"/>
      <c r="J64" s="1"/>
      <c r="K64" s="1"/>
      <c r="L64" s="16"/>
      <c r="M64" s="1"/>
      <c r="N64" s="4"/>
      <c r="O64" s="1"/>
      <c r="P64" s="1"/>
      <c r="Q64" s="1"/>
    </row>
    <row r="65" spans="2:17" ht="15.6" x14ac:dyDescent="0.3">
      <c r="B65" s="61"/>
      <c r="C65" s="68"/>
      <c r="D65" s="1"/>
      <c r="E65" s="36"/>
      <c r="F65" s="1"/>
      <c r="G65" s="1"/>
      <c r="H65" s="1"/>
      <c r="I65" s="15"/>
      <c r="J65" s="1"/>
      <c r="K65" s="1"/>
      <c r="L65" s="16"/>
      <c r="M65" s="1"/>
      <c r="N65" s="4"/>
      <c r="O65" s="1"/>
      <c r="P65" s="1"/>
      <c r="Q65" s="1"/>
    </row>
    <row r="66" spans="2:17" x14ac:dyDescent="0.25">
      <c r="B66" s="61"/>
      <c r="C66" s="68"/>
      <c r="D66" s="1"/>
      <c r="E66" s="37"/>
      <c r="F66" s="1"/>
      <c r="G66" s="1"/>
      <c r="H66" s="1"/>
      <c r="I66" s="15"/>
      <c r="J66" s="1"/>
      <c r="K66" s="1"/>
      <c r="L66" s="16"/>
      <c r="M66" s="1"/>
      <c r="N66" s="4"/>
      <c r="O66" s="1"/>
      <c r="P66" s="1"/>
      <c r="Q66" s="1"/>
    </row>
    <row r="67" spans="2:17" x14ac:dyDescent="0.25">
      <c r="B67" s="61"/>
      <c r="C67" s="68"/>
      <c r="D67" s="1"/>
      <c r="E67" s="37"/>
      <c r="F67" s="1"/>
      <c r="G67" s="1"/>
      <c r="H67" s="1"/>
      <c r="I67" s="15"/>
      <c r="J67" s="1"/>
      <c r="K67" s="1"/>
      <c r="L67" s="16"/>
      <c r="M67" s="1"/>
      <c r="N67" s="4"/>
      <c r="O67" s="1"/>
      <c r="P67" s="1"/>
      <c r="Q67" s="1"/>
    </row>
    <row r="68" spans="2:17" x14ac:dyDescent="0.25">
      <c r="B68" s="61"/>
      <c r="C68" s="68"/>
      <c r="D68" s="1"/>
      <c r="E68" s="37"/>
      <c r="F68" s="1"/>
      <c r="G68" s="1"/>
      <c r="H68" s="1"/>
      <c r="I68" s="15"/>
      <c r="J68" s="1"/>
      <c r="K68" s="1"/>
      <c r="L68" s="16"/>
      <c r="M68" s="1"/>
      <c r="N68" s="4"/>
      <c r="O68" s="1"/>
      <c r="P68" s="1"/>
      <c r="Q68" s="1"/>
    </row>
  </sheetData>
  <phoneticPr fontId="0" type="noConversion"/>
  <pageMargins left="0.51181102362204722" right="0.51181102362204722" top="0.51181102362204722" bottom="0.55118110236220474" header="0.51181102362204722" footer="0.27"/>
  <pageSetup paperSize="9" scale="68" orientation="portrait" copies="2" r:id="rId1"/>
  <headerFooter alignWithMargins="0">
    <oddFooter>&amp;CPagina  &amp;P van &amp;N&amp;RA10791 Zuidbroek Icarusblauwtje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98AA5-2FCB-434F-9A94-A4BEAF18D303}">
  <sheetPr transitionEvaluation="1"/>
  <dimension ref="A1:Q158"/>
  <sheetViews>
    <sheetView showGridLines="0" topLeftCell="A64" zoomScaleNormal="100" zoomScaleSheetLayoutView="50" workbookViewId="0">
      <selection activeCell="E101" sqref="E101"/>
    </sheetView>
  </sheetViews>
  <sheetFormatPr defaultColWidth="9.6328125" defaultRowHeight="15" x14ac:dyDescent="0.25"/>
  <cols>
    <col min="1" max="1" width="3" style="2" customWidth="1"/>
    <col min="2" max="2" width="4.81640625" style="59" customWidth="1"/>
    <col min="3" max="3" width="9.08984375" style="2" customWidth="1"/>
    <col min="4" max="4" width="3.90625" style="2" customWidth="1"/>
    <col min="5" max="5" width="52.08984375" style="2" customWidth="1"/>
    <col min="6" max="6" width="4.1796875" style="2" customWidth="1"/>
    <col min="7" max="7" width="10.453125" style="2" customWidth="1"/>
    <col min="8" max="8" width="6.54296875" style="2" customWidth="1"/>
    <col min="9" max="10" width="1" style="2" customWidth="1"/>
    <col min="11" max="11" width="15.81640625" style="2" customWidth="1"/>
    <col min="12" max="12" width="0.90625" style="2" customWidth="1"/>
    <col min="13" max="13" width="14.08984375" style="2" bestFit="1" customWidth="1"/>
    <col min="14" max="14" width="3.36328125" style="2" customWidth="1"/>
    <col min="15" max="15" width="11.54296875" style="2" customWidth="1"/>
    <col min="16" max="18" width="9.6328125" style="2"/>
    <col min="19" max="19" width="1.6328125" style="2" customWidth="1"/>
    <col min="20" max="22" width="9.6328125" style="2"/>
    <col min="23" max="23" width="1.6328125" style="2" customWidth="1"/>
    <col min="24" max="16384" width="9.6328125" style="2"/>
  </cols>
  <sheetData>
    <row r="1" spans="1:17" x14ac:dyDescent="0.25">
      <c r="A1" s="1"/>
      <c r="C1" s="1"/>
      <c r="D1" s="1"/>
      <c r="E1" s="1"/>
      <c r="F1" s="1"/>
      <c r="G1" s="1"/>
      <c r="H1" s="1"/>
      <c r="I1" s="1"/>
      <c r="J1" s="1"/>
      <c r="K1" s="1"/>
      <c r="L1" s="1"/>
      <c r="N1" s="3"/>
      <c r="O1" s="1"/>
      <c r="P1" s="1"/>
      <c r="Q1" s="1"/>
    </row>
    <row r="2" spans="1:17" s="28" customFormat="1" ht="21" x14ac:dyDescent="0.4">
      <c r="B2" s="60"/>
      <c r="C2" s="29" t="s">
        <v>64</v>
      </c>
      <c r="D2" s="30"/>
      <c r="E2" s="30"/>
      <c r="F2" s="30"/>
      <c r="G2" s="30"/>
      <c r="H2" s="30"/>
      <c r="I2" s="30"/>
      <c r="J2" s="30"/>
      <c r="K2" s="30"/>
      <c r="L2" s="31"/>
      <c r="M2" s="32"/>
      <c r="N2" s="33"/>
      <c r="O2" s="32"/>
      <c r="P2" s="32"/>
      <c r="Q2" s="32"/>
    </row>
    <row r="3" spans="1:17" ht="15.6" x14ac:dyDescent="0.3">
      <c r="C3" s="5"/>
      <c r="D3" s="1"/>
      <c r="E3" s="1"/>
      <c r="F3" s="1"/>
      <c r="G3" s="1"/>
      <c r="H3" s="1"/>
      <c r="I3" s="1"/>
      <c r="J3" s="1"/>
      <c r="K3" s="1"/>
      <c r="L3" s="1"/>
      <c r="M3" s="1"/>
      <c r="N3" s="4"/>
      <c r="O3" s="1"/>
      <c r="P3" s="1"/>
      <c r="Q3" s="1"/>
    </row>
    <row r="4" spans="1:17" s="28" customFormat="1" ht="21" x14ac:dyDescent="0.4">
      <c r="B4" s="60"/>
      <c r="C4" s="34" t="s">
        <v>1</v>
      </c>
      <c r="D4" s="30"/>
      <c r="E4" s="35" t="s">
        <v>65</v>
      </c>
      <c r="F4" s="29"/>
      <c r="G4" s="29"/>
      <c r="H4" s="30"/>
      <c r="I4" s="30"/>
      <c r="J4" s="30"/>
      <c r="K4" s="77">
        <v>39055</v>
      </c>
      <c r="L4" s="31"/>
      <c r="M4" s="32"/>
      <c r="N4" s="33"/>
      <c r="O4" s="32"/>
      <c r="P4" s="32"/>
      <c r="Q4" s="32"/>
    </row>
    <row r="5" spans="1:17" ht="15.6" x14ac:dyDescent="0.3">
      <c r="B5" s="70"/>
      <c r="C5" s="71"/>
      <c r="D5" s="72"/>
      <c r="E5" s="73"/>
      <c r="F5" s="6"/>
      <c r="G5" s="6"/>
      <c r="H5" s="6"/>
      <c r="I5" s="6"/>
      <c r="J5" s="6"/>
      <c r="K5" s="6"/>
      <c r="L5" s="1"/>
      <c r="M5" s="1"/>
      <c r="N5" s="4"/>
      <c r="O5" s="1"/>
      <c r="P5" s="1"/>
      <c r="Q5" s="1"/>
    </row>
    <row r="6" spans="1:17" x14ac:dyDescent="0.25">
      <c r="B6" s="61"/>
      <c r="C6" s="1"/>
      <c r="D6" s="1"/>
      <c r="E6" s="6"/>
      <c r="F6" s="1"/>
      <c r="G6" s="1"/>
      <c r="H6" s="1"/>
      <c r="I6" s="1"/>
      <c r="J6" s="1"/>
      <c r="K6" s="1"/>
      <c r="L6" s="6"/>
      <c r="M6" s="1"/>
      <c r="N6" s="4"/>
      <c r="O6" s="1"/>
      <c r="P6" s="1"/>
      <c r="Q6" s="1"/>
    </row>
    <row r="7" spans="1:17" x14ac:dyDescent="0.25">
      <c r="B7" s="69"/>
      <c r="C7" s="55" t="s">
        <v>66</v>
      </c>
      <c r="D7" s="56"/>
      <c r="E7" s="8" t="s">
        <v>67</v>
      </c>
      <c r="F7" s="9" t="s">
        <v>68</v>
      </c>
      <c r="G7" s="10"/>
      <c r="H7" s="10"/>
      <c r="I7" s="9"/>
      <c r="J7" s="9" t="s">
        <v>46</v>
      </c>
      <c r="K7" s="10"/>
      <c r="L7" s="11"/>
      <c r="M7" s="1"/>
      <c r="N7" s="4"/>
      <c r="O7" s="1"/>
      <c r="P7" s="1"/>
      <c r="Q7" s="1"/>
    </row>
    <row r="8" spans="1:17" x14ac:dyDescent="0.25">
      <c r="B8" s="69"/>
      <c r="C8" s="8"/>
      <c r="D8" s="11"/>
      <c r="E8" s="8"/>
      <c r="F8" s="7" t="s">
        <v>69</v>
      </c>
      <c r="G8" s="8"/>
      <c r="H8" s="8"/>
      <c r="I8" s="7"/>
      <c r="J8" s="7" t="s">
        <v>69</v>
      </c>
      <c r="K8" s="8"/>
      <c r="L8" s="11"/>
      <c r="M8" s="1"/>
      <c r="N8" s="4"/>
      <c r="O8" s="1"/>
      <c r="P8" s="1"/>
      <c r="Q8" s="1"/>
    </row>
    <row r="9" spans="1:17" x14ac:dyDescent="0.25">
      <c r="B9" s="69"/>
      <c r="C9" s="8"/>
      <c r="D9" s="11"/>
      <c r="E9" s="8"/>
      <c r="F9" s="7" t="s">
        <v>70</v>
      </c>
      <c r="G9" s="8" t="s">
        <v>71</v>
      </c>
      <c r="H9" s="8"/>
      <c r="I9" s="7"/>
      <c r="J9" s="7" t="s">
        <v>70</v>
      </c>
      <c r="K9" s="8" t="s">
        <v>71</v>
      </c>
      <c r="L9" s="11"/>
      <c r="M9" s="1"/>
      <c r="N9" s="4"/>
      <c r="O9" s="1"/>
      <c r="P9" s="1"/>
      <c r="Q9" s="1"/>
    </row>
    <row r="10" spans="1:17" x14ac:dyDescent="0.25">
      <c r="B10" s="69"/>
      <c r="C10" s="57"/>
      <c r="D10" s="58"/>
      <c r="E10" s="13"/>
      <c r="F10" s="12" t="s">
        <v>72</v>
      </c>
      <c r="G10" s="13"/>
      <c r="H10" s="13"/>
      <c r="I10" s="12"/>
      <c r="J10" s="12" t="s">
        <v>72</v>
      </c>
      <c r="K10" s="13"/>
      <c r="L10" s="14"/>
      <c r="M10" s="1"/>
      <c r="N10" s="4"/>
      <c r="O10" s="1"/>
      <c r="P10" s="1"/>
      <c r="Q10" s="1"/>
    </row>
    <row r="11" spans="1:17" x14ac:dyDescent="0.25">
      <c r="B11" s="69"/>
      <c r="C11" s="1"/>
      <c r="D11" s="1"/>
      <c r="E11" s="1"/>
      <c r="F11" s="1"/>
      <c r="G11" s="1"/>
      <c r="H11" s="1"/>
      <c r="I11" s="15"/>
      <c r="J11" s="1"/>
      <c r="K11" s="1"/>
      <c r="L11" s="27"/>
      <c r="M11" s="1"/>
      <c r="N11" s="4"/>
      <c r="O11" s="1"/>
      <c r="P11" s="1"/>
      <c r="Q11" s="1"/>
    </row>
    <row r="12" spans="1:17" ht="15.6" x14ac:dyDescent="0.3">
      <c r="B12" s="61"/>
      <c r="C12" s="38"/>
      <c r="D12" s="1"/>
      <c r="E12" s="18"/>
      <c r="F12" s="1"/>
      <c r="G12" s="1"/>
      <c r="H12" s="1"/>
      <c r="I12" s="15"/>
      <c r="J12" s="1"/>
      <c r="K12" s="4"/>
      <c r="L12" s="16"/>
      <c r="M12" s="1"/>
      <c r="N12" s="4"/>
      <c r="O12" s="1"/>
      <c r="P12" s="1"/>
      <c r="Q12" s="1"/>
    </row>
    <row r="13" spans="1:17" ht="15.6" x14ac:dyDescent="0.3">
      <c r="B13" s="61">
        <v>1</v>
      </c>
      <c r="C13" s="39"/>
      <c r="D13" s="17" t="s">
        <v>73</v>
      </c>
      <c r="E13" s="1"/>
      <c r="F13" s="1"/>
      <c r="G13" s="1"/>
      <c r="H13" s="1"/>
      <c r="I13" s="15"/>
      <c r="J13" s="1"/>
      <c r="K13" s="4"/>
      <c r="L13" s="16"/>
      <c r="M13" s="1"/>
      <c r="N13" s="4"/>
      <c r="O13" s="1"/>
      <c r="P13" s="1"/>
      <c r="Q13" s="1"/>
    </row>
    <row r="14" spans="1:17" ht="15.6" x14ac:dyDescent="0.3">
      <c r="B14" s="61">
        <v>101</v>
      </c>
      <c r="C14" s="38">
        <v>50</v>
      </c>
      <c r="D14" s="1" t="s">
        <v>74</v>
      </c>
      <c r="E14" s="18" t="s">
        <v>75</v>
      </c>
      <c r="F14" s="1" t="s">
        <v>10</v>
      </c>
      <c r="G14" s="1">
        <v>0.1</v>
      </c>
      <c r="H14" s="1"/>
      <c r="I14" s="19"/>
      <c r="J14" s="1"/>
      <c r="K14" s="4">
        <f>C14*G14</f>
        <v>5</v>
      </c>
      <c r="L14" s="16"/>
      <c r="M14" s="2" t="s">
        <v>76</v>
      </c>
      <c r="N14" s="4"/>
      <c r="O14" s="1"/>
      <c r="P14" s="1"/>
      <c r="Q14" s="1"/>
    </row>
    <row r="15" spans="1:17" x14ac:dyDescent="0.25">
      <c r="B15" s="61"/>
      <c r="C15" s="38"/>
      <c r="D15" s="1"/>
      <c r="E15" s="1" t="s">
        <v>77</v>
      </c>
      <c r="F15" s="1"/>
      <c r="G15" s="1"/>
      <c r="H15" s="1"/>
      <c r="I15" s="19"/>
      <c r="J15" s="1"/>
      <c r="K15" s="4"/>
      <c r="L15" s="16"/>
      <c r="M15" s="1" t="s">
        <v>78</v>
      </c>
      <c r="N15" s="4"/>
      <c r="O15" s="1"/>
      <c r="P15" s="1"/>
      <c r="Q15" s="1"/>
    </row>
    <row r="16" spans="1:17" x14ac:dyDescent="0.25">
      <c r="B16" s="61"/>
      <c r="C16" s="38"/>
      <c r="D16" s="1"/>
      <c r="E16" s="1" t="s">
        <v>79</v>
      </c>
      <c r="F16" s="1"/>
      <c r="G16" s="1"/>
      <c r="H16" s="1"/>
      <c r="I16" s="19"/>
      <c r="J16" s="1"/>
      <c r="K16" s="4"/>
      <c r="L16" s="16"/>
      <c r="M16" s="1" t="s">
        <v>80</v>
      </c>
      <c r="N16" s="4"/>
      <c r="O16" s="1"/>
      <c r="P16" s="1"/>
      <c r="Q16" s="1"/>
    </row>
    <row r="17" spans="2:17" x14ac:dyDescent="0.25">
      <c r="B17" s="61"/>
      <c r="C17" s="38"/>
      <c r="D17" s="1"/>
      <c r="E17" s="1" t="s">
        <v>81</v>
      </c>
      <c r="F17" s="1"/>
      <c r="G17" s="1"/>
      <c r="H17" s="1"/>
      <c r="I17" s="19"/>
      <c r="J17" s="1"/>
      <c r="K17" s="4"/>
      <c r="L17" s="16"/>
      <c r="M17" s="1" t="s">
        <v>82</v>
      </c>
      <c r="N17" s="4"/>
      <c r="O17" s="1"/>
      <c r="P17" s="1"/>
      <c r="Q17" s="1"/>
    </row>
    <row r="18" spans="2:17" x14ac:dyDescent="0.25">
      <c r="B18" s="61"/>
      <c r="C18" s="68"/>
      <c r="D18" s="1"/>
      <c r="E18" s="1" t="s">
        <v>83</v>
      </c>
      <c r="F18" s="1"/>
      <c r="G18" s="1"/>
      <c r="H18" s="1"/>
      <c r="I18" s="15"/>
      <c r="J18" s="1"/>
      <c r="K18" s="1"/>
      <c r="L18" s="16"/>
      <c r="M18" s="1"/>
      <c r="N18" s="4"/>
      <c r="O18" s="1"/>
      <c r="P18" s="1"/>
      <c r="Q18" s="1"/>
    </row>
    <row r="19" spans="2:17" x14ac:dyDescent="0.25">
      <c r="B19" s="61"/>
      <c r="C19" s="68"/>
      <c r="D19" s="1"/>
      <c r="E19" s="1" t="s">
        <v>84</v>
      </c>
      <c r="F19" s="1"/>
      <c r="G19" s="1"/>
      <c r="H19" s="1"/>
      <c r="I19" s="15"/>
      <c r="J19" s="1"/>
      <c r="K19" s="1"/>
      <c r="L19" s="16"/>
      <c r="M19" s="1"/>
      <c r="N19" s="4"/>
      <c r="O19" s="1"/>
      <c r="P19" s="1"/>
      <c r="Q19" s="1"/>
    </row>
    <row r="20" spans="2:17" x14ac:dyDescent="0.25">
      <c r="B20" s="61"/>
      <c r="C20" s="38"/>
      <c r="D20" s="1"/>
      <c r="E20" s="1"/>
      <c r="F20" s="1"/>
      <c r="G20" s="1"/>
      <c r="H20" s="1"/>
      <c r="I20" s="15"/>
      <c r="J20" s="1"/>
      <c r="K20" s="4"/>
      <c r="L20" s="16"/>
      <c r="M20" s="1"/>
      <c r="N20" s="4"/>
      <c r="O20" s="1"/>
      <c r="P20" s="1"/>
      <c r="Q20" s="1"/>
    </row>
    <row r="21" spans="2:17" ht="15.6" x14ac:dyDescent="0.3">
      <c r="B21" s="61">
        <v>2</v>
      </c>
      <c r="C21" s="39"/>
      <c r="D21" s="17" t="s">
        <v>85</v>
      </c>
      <c r="E21" s="1"/>
      <c r="F21" s="1"/>
      <c r="G21" s="1"/>
      <c r="H21" s="1"/>
      <c r="I21" s="15"/>
      <c r="J21" s="1"/>
      <c r="K21" s="4"/>
      <c r="L21" s="16"/>
      <c r="M21" s="1"/>
      <c r="N21" s="4"/>
      <c r="O21" s="1"/>
      <c r="P21" s="1"/>
      <c r="Q21" s="1"/>
    </row>
    <row r="22" spans="2:17" ht="15.6" x14ac:dyDescent="0.3">
      <c r="B22" s="61">
        <v>201</v>
      </c>
      <c r="C22" s="38">
        <v>50</v>
      </c>
      <c r="D22" s="1" t="s">
        <v>74</v>
      </c>
      <c r="E22" s="18" t="s">
        <v>86</v>
      </c>
      <c r="F22" s="1" t="s">
        <v>10</v>
      </c>
      <c r="G22" s="1">
        <v>0.5</v>
      </c>
      <c r="H22" s="1"/>
      <c r="I22" s="15"/>
      <c r="J22" s="1"/>
      <c r="K22" s="4">
        <f>C22*G22</f>
        <v>25</v>
      </c>
      <c r="L22" s="16"/>
      <c r="M22" s="1"/>
      <c r="N22" s="4"/>
      <c r="O22" s="1"/>
      <c r="P22" s="1"/>
      <c r="Q22" s="1"/>
    </row>
    <row r="23" spans="2:17" x14ac:dyDescent="0.25">
      <c r="B23" s="61"/>
      <c r="C23" s="38"/>
      <c r="D23" s="1"/>
      <c r="E23" s="1" t="s">
        <v>87</v>
      </c>
      <c r="F23" s="1"/>
      <c r="G23" s="1"/>
      <c r="H23" s="1"/>
      <c r="I23" s="15"/>
      <c r="J23" s="1"/>
      <c r="K23" s="4"/>
      <c r="L23" s="16"/>
      <c r="M23" s="1"/>
      <c r="N23" s="4"/>
      <c r="O23" s="1"/>
      <c r="P23" s="1"/>
      <c r="Q23" s="1"/>
    </row>
    <row r="24" spans="2:17" x14ac:dyDescent="0.25">
      <c r="B24" s="61"/>
      <c r="C24" s="38"/>
      <c r="D24" s="1"/>
      <c r="E24" s="1"/>
      <c r="F24" s="1"/>
      <c r="G24" s="1"/>
      <c r="H24" s="1"/>
      <c r="I24" s="15"/>
      <c r="J24" s="1"/>
      <c r="K24" s="4"/>
      <c r="L24" s="16"/>
      <c r="M24" s="1"/>
      <c r="N24" s="4"/>
      <c r="O24" s="1"/>
      <c r="P24" s="1"/>
      <c r="Q24" s="1"/>
    </row>
    <row r="25" spans="2:17" ht="15.6" x14ac:dyDescent="0.3">
      <c r="B25" s="61">
        <v>3</v>
      </c>
      <c r="C25" s="39"/>
      <c r="D25" s="17" t="s">
        <v>88</v>
      </c>
      <c r="E25" s="1"/>
      <c r="F25" s="1"/>
      <c r="G25" s="1"/>
      <c r="H25" s="1"/>
      <c r="I25" s="15"/>
      <c r="J25" s="1"/>
      <c r="K25" s="4"/>
      <c r="L25" s="16"/>
      <c r="M25" s="1"/>
      <c r="N25" s="4"/>
      <c r="O25" s="1"/>
      <c r="P25" s="1"/>
      <c r="Q25" s="1"/>
    </row>
    <row r="26" spans="2:17" x14ac:dyDescent="0.25">
      <c r="B26" s="61">
        <v>30</v>
      </c>
      <c r="C26" s="38"/>
      <c r="D26" s="1"/>
      <c r="E26" s="1" t="s">
        <v>89</v>
      </c>
      <c r="F26" s="1"/>
      <c r="G26" s="1"/>
      <c r="H26" s="1"/>
      <c r="I26" s="15"/>
      <c r="J26" s="1"/>
      <c r="K26" s="4"/>
      <c r="L26" s="16"/>
      <c r="M26" s="1"/>
      <c r="N26" s="4"/>
      <c r="O26" s="1"/>
      <c r="P26" s="1"/>
      <c r="Q26" s="1"/>
    </row>
    <row r="27" spans="2:17" ht="15.6" x14ac:dyDescent="0.3">
      <c r="B27" s="61">
        <v>301</v>
      </c>
      <c r="C27" s="38">
        <v>15</v>
      </c>
      <c r="D27" s="1" t="s">
        <v>90</v>
      </c>
      <c r="E27" s="36" t="s">
        <v>91</v>
      </c>
      <c r="F27" s="1" t="s">
        <v>10</v>
      </c>
      <c r="G27" s="1">
        <v>3</v>
      </c>
      <c r="H27" s="1"/>
      <c r="I27" s="15"/>
      <c r="J27" s="1"/>
      <c r="K27" s="4"/>
      <c r="L27" s="16"/>
      <c r="M27" s="1" t="s">
        <v>92</v>
      </c>
      <c r="N27" s="4"/>
      <c r="O27" s="1"/>
      <c r="P27" s="1"/>
      <c r="Q27" s="1"/>
    </row>
    <row r="28" spans="2:17" x14ac:dyDescent="0.25">
      <c r="B28" s="61"/>
      <c r="C28" s="38"/>
      <c r="D28" s="1"/>
      <c r="E28" s="1" t="s">
        <v>93</v>
      </c>
      <c r="F28" s="1"/>
      <c r="G28" s="1"/>
      <c r="H28" s="1"/>
      <c r="I28" s="15"/>
      <c r="J28" s="1"/>
      <c r="K28" s="4"/>
      <c r="L28" s="16"/>
      <c r="M28" s="1" t="s">
        <v>94</v>
      </c>
      <c r="N28" s="4"/>
      <c r="O28" s="1"/>
      <c r="P28" s="1"/>
      <c r="Q28" s="1"/>
    </row>
    <row r="29" spans="2:17" x14ac:dyDescent="0.25">
      <c r="B29" s="61"/>
      <c r="C29" s="38"/>
      <c r="D29" s="1"/>
      <c r="E29" s="1" t="s">
        <v>95</v>
      </c>
      <c r="F29" s="1"/>
      <c r="G29" s="1"/>
      <c r="H29" s="1"/>
      <c r="I29" s="15"/>
      <c r="J29" s="1"/>
      <c r="K29" s="4"/>
      <c r="L29" s="16"/>
      <c r="M29" s="1" t="s">
        <v>96</v>
      </c>
      <c r="N29" s="4"/>
      <c r="O29" s="1"/>
      <c r="P29" s="1"/>
      <c r="Q29" s="1"/>
    </row>
    <row r="30" spans="2:17" x14ac:dyDescent="0.25">
      <c r="B30" s="61"/>
      <c r="C30" s="38"/>
      <c r="D30" s="1"/>
      <c r="E30" s="1" t="s">
        <v>97</v>
      </c>
      <c r="F30" s="1"/>
      <c r="G30" s="1"/>
      <c r="H30" s="1"/>
      <c r="I30" s="15"/>
      <c r="J30" s="1"/>
      <c r="K30" s="4"/>
      <c r="L30" s="16"/>
      <c r="M30" s="1" t="s">
        <v>98</v>
      </c>
      <c r="N30" s="4"/>
      <c r="O30" s="1"/>
      <c r="P30" s="1"/>
      <c r="Q30" s="1"/>
    </row>
    <row r="31" spans="2:17" x14ac:dyDescent="0.25">
      <c r="B31" s="61"/>
      <c r="C31" s="38"/>
      <c r="D31" s="1"/>
      <c r="E31" s="1" t="s">
        <v>99</v>
      </c>
      <c r="F31" s="1"/>
      <c r="G31" s="1"/>
      <c r="H31" s="1"/>
      <c r="I31" s="15"/>
      <c r="J31" s="1"/>
      <c r="K31" s="4"/>
      <c r="L31" s="16"/>
      <c r="M31" s="74" t="s">
        <v>100</v>
      </c>
      <c r="N31" s="4"/>
      <c r="O31" s="1"/>
      <c r="P31" s="1"/>
      <c r="Q31" s="1"/>
    </row>
    <row r="32" spans="2:17" x14ac:dyDescent="0.25">
      <c r="B32" s="61"/>
      <c r="C32" s="38"/>
      <c r="D32" s="1"/>
      <c r="E32" s="1" t="s">
        <v>101</v>
      </c>
      <c r="F32" s="1"/>
      <c r="G32" s="1"/>
      <c r="H32" s="1"/>
      <c r="I32" s="15"/>
      <c r="J32" s="1"/>
      <c r="K32" s="4"/>
      <c r="L32" s="16"/>
      <c r="M32" s="74" t="s">
        <v>102</v>
      </c>
      <c r="N32" s="4"/>
      <c r="O32" s="1"/>
      <c r="P32" s="1"/>
      <c r="Q32" s="1"/>
    </row>
    <row r="33" spans="2:17" x14ac:dyDescent="0.25">
      <c r="B33" s="61"/>
      <c r="C33" s="38"/>
      <c r="D33" s="1"/>
      <c r="E33" s="1" t="s">
        <v>103</v>
      </c>
      <c r="F33" s="1"/>
      <c r="G33" s="1"/>
      <c r="H33" s="1"/>
      <c r="I33" s="15"/>
      <c r="J33" s="1"/>
      <c r="K33" s="4"/>
      <c r="L33" s="16"/>
      <c r="M33" s="1"/>
      <c r="N33" s="4"/>
      <c r="O33" s="1"/>
      <c r="P33" s="1"/>
      <c r="Q33" s="1"/>
    </row>
    <row r="34" spans="2:17" x14ac:dyDescent="0.25">
      <c r="B34" s="61"/>
      <c r="C34" s="38"/>
      <c r="D34" s="1"/>
      <c r="E34" s="1" t="s">
        <v>104</v>
      </c>
      <c r="F34" s="1"/>
      <c r="G34" s="1"/>
      <c r="H34" s="1"/>
      <c r="I34" s="15"/>
      <c r="J34" s="1"/>
      <c r="K34" s="4"/>
      <c r="L34" s="16"/>
      <c r="M34" s="1"/>
      <c r="N34" s="4"/>
      <c r="O34" s="1"/>
      <c r="P34" s="1"/>
      <c r="Q34" s="1"/>
    </row>
    <row r="35" spans="2:17" x14ac:dyDescent="0.25">
      <c r="B35" s="61"/>
      <c r="C35" s="38"/>
      <c r="D35" s="1"/>
      <c r="E35" s="1" t="s">
        <v>105</v>
      </c>
      <c r="F35" s="1"/>
      <c r="G35" s="1"/>
      <c r="H35" s="1"/>
      <c r="I35" s="15"/>
      <c r="J35" s="1"/>
      <c r="K35" s="4"/>
      <c r="L35" s="16"/>
      <c r="M35" s="1" t="s">
        <v>106</v>
      </c>
      <c r="N35" s="4"/>
      <c r="O35" s="1"/>
      <c r="P35" s="1"/>
      <c r="Q35" s="1"/>
    </row>
    <row r="36" spans="2:17" x14ac:dyDescent="0.25">
      <c r="B36" s="61"/>
      <c r="C36" s="38"/>
      <c r="D36" s="1"/>
      <c r="E36" s="1" t="s">
        <v>107</v>
      </c>
      <c r="F36" s="1"/>
      <c r="G36" s="1"/>
      <c r="H36" s="1"/>
      <c r="I36" s="15"/>
      <c r="J36" s="1"/>
      <c r="K36" s="4"/>
      <c r="L36" s="16"/>
      <c r="M36" s="1"/>
      <c r="N36" s="4"/>
      <c r="O36" s="1"/>
      <c r="P36" s="1"/>
      <c r="Q36" s="1"/>
    </row>
    <row r="37" spans="2:17" x14ac:dyDescent="0.25">
      <c r="B37" s="61"/>
      <c r="C37" s="38"/>
      <c r="D37" s="1"/>
      <c r="E37" s="1" t="s">
        <v>108</v>
      </c>
      <c r="F37" s="1"/>
      <c r="G37" s="1"/>
      <c r="H37" s="1"/>
      <c r="I37" s="15"/>
      <c r="J37" s="1"/>
      <c r="K37" s="4"/>
      <c r="L37" s="16"/>
      <c r="M37" s="1"/>
      <c r="N37" s="4"/>
      <c r="O37" s="1"/>
      <c r="P37" s="1"/>
      <c r="Q37" s="1"/>
    </row>
    <row r="38" spans="2:17" ht="15.6" x14ac:dyDescent="0.3">
      <c r="B38" s="61">
        <v>302</v>
      </c>
      <c r="C38" s="38">
        <v>15</v>
      </c>
      <c r="D38" s="1" t="s">
        <v>90</v>
      </c>
      <c r="E38" s="18" t="s">
        <v>109</v>
      </c>
      <c r="F38" s="1" t="s">
        <v>10</v>
      </c>
      <c r="G38" s="1">
        <v>5</v>
      </c>
      <c r="H38" s="1"/>
      <c r="I38" s="15"/>
      <c r="J38" s="1"/>
      <c r="K38" s="4">
        <f>C38*G38</f>
        <v>75</v>
      </c>
      <c r="L38" s="16"/>
      <c r="M38" s="1" t="s">
        <v>110</v>
      </c>
      <c r="N38" s="4"/>
      <c r="O38" s="1"/>
      <c r="P38" s="1"/>
      <c r="Q38" s="1"/>
    </row>
    <row r="39" spans="2:17" x14ac:dyDescent="0.25">
      <c r="B39" s="61"/>
      <c r="C39" s="38"/>
      <c r="D39" s="1"/>
      <c r="E39" s="37" t="s">
        <v>111</v>
      </c>
      <c r="F39" s="1"/>
      <c r="G39" s="1"/>
      <c r="H39" s="1"/>
      <c r="I39" s="15"/>
      <c r="J39" s="1"/>
      <c r="K39" s="4"/>
      <c r="L39" s="16"/>
      <c r="M39" s="1"/>
      <c r="N39" s="4"/>
      <c r="O39" s="1"/>
      <c r="P39" s="1"/>
      <c r="Q39" s="1"/>
    </row>
    <row r="40" spans="2:17" x14ac:dyDescent="0.25">
      <c r="B40" s="61"/>
      <c r="C40" s="38"/>
      <c r="D40" s="1"/>
      <c r="E40" s="37" t="s">
        <v>112</v>
      </c>
      <c r="F40" s="1"/>
      <c r="G40" s="1"/>
      <c r="H40" s="1"/>
      <c r="I40" s="15"/>
      <c r="J40" s="1"/>
      <c r="K40" s="4"/>
      <c r="L40" s="16"/>
      <c r="M40" s="1"/>
      <c r="N40" s="4"/>
      <c r="O40" s="1"/>
      <c r="P40" s="1"/>
      <c r="Q40" s="1"/>
    </row>
    <row r="41" spans="2:17" x14ac:dyDescent="0.25">
      <c r="B41" s="61"/>
      <c r="C41" s="38"/>
      <c r="D41" s="1"/>
      <c r="E41" s="37" t="s">
        <v>113</v>
      </c>
      <c r="F41" s="1"/>
      <c r="G41" s="1"/>
      <c r="H41" s="1"/>
      <c r="I41" s="15"/>
      <c r="J41" s="1"/>
      <c r="K41" s="4"/>
      <c r="L41" s="16"/>
      <c r="M41" s="1"/>
      <c r="N41" s="4"/>
      <c r="O41" s="1"/>
      <c r="P41" s="1"/>
      <c r="Q41" s="1"/>
    </row>
    <row r="42" spans="2:17" x14ac:dyDescent="0.25">
      <c r="B42" s="61"/>
      <c r="C42" s="38"/>
      <c r="D42" s="1"/>
      <c r="E42" s="37" t="s">
        <v>114</v>
      </c>
      <c r="F42" s="1"/>
      <c r="G42" s="1"/>
      <c r="H42" s="1"/>
      <c r="I42" s="15"/>
      <c r="J42" s="1"/>
      <c r="K42" s="4"/>
      <c r="L42" s="16"/>
      <c r="M42" s="1"/>
      <c r="N42" s="4"/>
      <c r="O42" s="1"/>
      <c r="P42" s="1"/>
      <c r="Q42" s="1"/>
    </row>
    <row r="43" spans="2:17" x14ac:dyDescent="0.25">
      <c r="B43" s="61"/>
      <c r="C43" s="38"/>
      <c r="D43" s="1"/>
      <c r="E43" s="37" t="s">
        <v>115</v>
      </c>
      <c r="F43" s="1"/>
      <c r="G43" s="1"/>
      <c r="H43" s="1"/>
      <c r="I43" s="15"/>
      <c r="J43" s="1"/>
      <c r="K43" s="4"/>
      <c r="L43" s="16"/>
      <c r="M43" s="1"/>
      <c r="N43" s="4"/>
      <c r="O43" s="1"/>
      <c r="P43" s="1"/>
      <c r="Q43" s="1"/>
    </row>
    <row r="44" spans="2:17" x14ac:dyDescent="0.25">
      <c r="B44" s="61"/>
      <c r="C44" s="38"/>
      <c r="D44" s="1"/>
      <c r="E44" s="75" t="s">
        <v>116</v>
      </c>
      <c r="F44" s="1"/>
      <c r="G44" s="1"/>
      <c r="H44" s="1"/>
      <c r="I44" s="15"/>
      <c r="J44" s="1"/>
      <c r="K44" s="4"/>
      <c r="L44" s="16"/>
      <c r="M44" s="1"/>
      <c r="N44" s="4"/>
      <c r="O44" s="1"/>
      <c r="P44" s="1"/>
      <c r="Q44" s="1"/>
    </row>
    <row r="45" spans="2:17" x14ac:dyDescent="0.25">
      <c r="B45" s="61"/>
      <c r="C45" s="38"/>
      <c r="D45" s="1"/>
      <c r="E45" s="37" t="s">
        <v>117</v>
      </c>
      <c r="F45" s="1"/>
      <c r="G45" s="1"/>
      <c r="H45" s="1"/>
      <c r="I45" s="15"/>
      <c r="J45" s="1"/>
      <c r="K45" s="4"/>
      <c r="L45" s="16"/>
      <c r="M45" s="1"/>
      <c r="N45" s="4"/>
      <c r="O45" s="1"/>
      <c r="P45" s="1"/>
      <c r="Q45" s="1"/>
    </row>
    <row r="46" spans="2:17" x14ac:dyDescent="0.25">
      <c r="B46" s="61"/>
      <c r="C46" s="38"/>
      <c r="D46" s="1"/>
      <c r="E46" s="37" t="s">
        <v>118</v>
      </c>
      <c r="F46" s="1"/>
      <c r="G46" s="1"/>
      <c r="H46" s="1"/>
      <c r="I46" s="15"/>
      <c r="J46" s="1"/>
      <c r="K46" s="4"/>
      <c r="L46" s="16"/>
      <c r="M46" s="1"/>
      <c r="N46" s="4"/>
      <c r="O46" s="1"/>
      <c r="P46" s="1"/>
      <c r="Q46" s="1"/>
    </row>
    <row r="47" spans="2:17" x14ac:dyDescent="0.25">
      <c r="B47" s="61"/>
      <c r="C47" s="38"/>
      <c r="D47" s="1"/>
      <c r="E47" s="37" t="s">
        <v>119</v>
      </c>
      <c r="F47" s="1"/>
      <c r="G47" s="1"/>
      <c r="H47" s="1"/>
      <c r="I47" s="15"/>
      <c r="J47" s="1"/>
      <c r="K47" s="4"/>
      <c r="L47" s="16"/>
      <c r="M47" s="1"/>
      <c r="N47" s="4"/>
      <c r="O47" s="1"/>
      <c r="P47" s="1"/>
      <c r="Q47" s="1"/>
    </row>
    <row r="48" spans="2:17" x14ac:dyDescent="0.25">
      <c r="B48" s="61"/>
      <c r="C48" s="38"/>
      <c r="D48" s="1"/>
      <c r="E48" s="1" t="s">
        <v>101</v>
      </c>
      <c r="F48" s="1"/>
      <c r="G48" s="1"/>
      <c r="H48" s="1"/>
      <c r="I48" s="15"/>
      <c r="J48" s="1"/>
      <c r="K48" s="4"/>
      <c r="L48" s="16"/>
      <c r="M48" s="1"/>
      <c r="N48" s="4"/>
      <c r="O48" s="1"/>
      <c r="P48" s="1"/>
      <c r="Q48" s="1"/>
    </row>
    <row r="49" spans="2:17" x14ac:dyDescent="0.25">
      <c r="B49" s="61"/>
      <c r="C49" s="38"/>
      <c r="D49" s="1"/>
      <c r="E49" s="37" t="s">
        <v>120</v>
      </c>
      <c r="F49" s="1"/>
      <c r="G49" s="1"/>
      <c r="H49" s="1"/>
      <c r="I49" s="15"/>
      <c r="J49" s="1"/>
      <c r="K49" s="4"/>
      <c r="L49" s="16"/>
      <c r="M49" s="1"/>
      <c r="N49" s="4"/>
      <c r="O49" s="1"/>
      <c r="P49" s="1"/>
      <c r="Q49" s="1"/>
    </row>
    <row r="50" spans="2:17" x14ac:dyDescent="0.25">
      <c r="B50" s="61"/>
      <c r="C50" s="38"/>
      <c r="D50" s="1"/>
      <c r="E50" s="37" t="s">
        <v>121</v>
      </c>
      <c r="F50" s="1"/>
      <c r="G50" s="1"/>
      <c r="H50" s="1"/>
      <c r="I50" s="15"/>
      <c r="J50" s="1"/>
      <c r="K50" s="4"/>
      <c r="L50" s="16"/>
      <c r="M50" s="1"/>
      <c r="N50" s="4"/>
      <c r="O50" s="1"/>
      <c r="P50" s="1"/>
      <c r="Q50" s="1"/>
    </row>
    <row r="51" spans="2:17" x14ac:dyDescent="0.25">
      <c r="B51" s="61"/>
      <c r="C51" s="38"/>
      <c r="D51" s="1"/>
      <c r="E51" s="37" t="s">
        <v>122</v>
      </c>
      <c r="F51" s="1"/>
      <c r="G51" s="1"/>
      <c r="H51" s="1"/>
      <c r="I51" s="15"/>
      <c r="J51" s="1"/>
      <c r="K51" s="4"/>
      <c r="L51" s="16"/>
      <c r="M51" s="1"/>
      <c r="N51" s="4"/>
      <c r="O51" s="1"/>
      <c r="P51" s="1"/>
      <c r="Q51" s="1"/>
    </row>
    <row r="52" spans="2:17" x14ac:dyDescent="0.25">
      <c r="B52" s="61"/>
      <c r="C52" s="38"/>
      <c r="D52" s="1"/>
      <c r="E52" s="37" t="s">
        <v>123</v>
      </c>
      <c r="F52" s="1"/>
      <c r="G52" s="1"/>
      <c r="H52" s="1"/>
      <c r="I52" s="15"/>
      <c r="J52" s="1"/>
      <c r="K52" s="4"/>
      <c r="L52" s="16"/>
      <c r="M52" s="1"/>
      <c r="N52" s="4"/>
      <c r="O52" s="1"/>
      <c r="P52" s="1"/>
      <c r="Q52" s="1"/>
    </row>
    <row r="53" spans="2:17" x14ac:dyDescent="0.25">
      <c r="B53" s="61"/>
      <c r="C53" s="38"/>
      <c r="D53" s="1"/>
      <c r="E53" s="37" t="s">
        <v>124</v>
      </c>
      <c r="F53" s="1"/>
      <c r="G53" s="1"/>
      <c r="H53" s="1"/>
      <c r="I53" s="15"/>
      <c r="J53" s="1"/>
      <c r="K53" s="4"/>
      <c r="L53" s="16"/>
      <c r="M53" s="1"/>
      <c r="N53" s="4"/>
      <c r="O53" s="1"/>
      <c r="P53" s="1"/>
      <c r="Q53" s="1"/>
    </row>
    <row r="54" spans="2:17" x14ac:dyDescent="0.25">
      <c r="B54" s="61"/>
      <c r="C54" s="38"/>
      <c r="D54" s="1"/>
      <c r="E54" s="37" t="s">
        <v>125</v>
      </c>
      <c r="F54" s="1"/>
      <c r="G54" s="1"/>
      <c r="H54" s="1"/>
      <c r="I54" s="15"/>
      <c r="J54" s="1"/>
      <c r="K54" s="4"/>
      <c r="L54" s="16"/>
      <c r="M54" s="1"/>
      <c r="N54" s="4"/>
      <c r="O54" s="1"/>
      <c r="P54" s="1"/>
      <c r="Q54" s="1"/>
    </row>
    <row r="55" spans="2:17" x14ac:dyDescent="0.25">
      <c r="B55" s="61"/>
      <c r="C55" s="38"/>
      <c r="D55" s="1"/>
      <c r="E55" s="37" t="s">
        <v>126</v>
      </c>
      <c r="F55" s="1"/>
      <c r="G55" s="1"/>
      <c r="H55" s="1"/>
      <c r="I55" s="15"/>
      <c r="J55" s="1"/>
      <c r="K55" s="4"/>
      <c r="L55" s="16"/>
      <c r="M55" s="1"/>
      <c r="N55" s="4"/>
      <c r="O55" s="1"/>
      <c r="P55" s="1"/>
      <c r="Q55" s="1"/>
    </row>
    <row r="56" spans="2:17" x14ac:dyDescent="0.25">
      <c r="B56" s="61"/>
      <c r="C56" s="38"/>
      <c r="D56" s="1"/>
      <c r="E56" s="37" t="s">
        <v>127</v>
      </c>
      <c r="F56" s="1"/>
      <c r="G56" s="1"/>
      <c r="H56" s="1"/>
      <c r="I56" s="15"/>
      <c r="J56" s="1"/>
      <c r="K56" s="4"/>
      <c r="L56" s="16"/>
      <c r="M56" s="1"/>
      <c r="N56" s="4"/>
      <c r="O56" s="1"/>
      <c r="P56" s="1"/>
      <c r="Q56" s="1"/>
    </row>
    <row r="57" spans="2:17" x14ac:dyDescent="0.25">
      <c r="B57" s="61"/>
      <c r="C57" s="38"/>
      <c r="D57" s="1"/>
      <c r="E57" s="37" t="s">
        <v>128</v>
      </c>
      <c r="F57" s="1"/>
      <c r="G57" s="1"/>
      <c r="H57" s="1"/>
      <c r="I57" s="15"/>
      <c r="J57" s="1"/>
      <c r="K57" s="4"/>
      <c r="L57" s="16"/>
      <c r="M57" s="1"/>
      <c r="N57" s="4"/>
      <c r="O57" s="1"/>
      <c r="P57" s="1"/>
      <c r="Q57" s="1"/>
    </row>
    <row r="58" spans="2:17" x14ac:dyDescent="0.25">
      <c r="B58" s="61"/>
      <c r="C58" s="38"/>
      <c r="D58" s="1"/>
      <c r="E58" s="37" t="s">
        <v>129</v>
      </c>
      <c r="F58" s="1"/>
      <c r="G58" s="1"/>
      <c r="H58" s="1"/>
      <c r="I58" s="15"/>
      <c r="J58" s="1"/>
      <c r="K58" s="4"/>
      <c r="L58" s="16"/>
      <c r="M58" s="1"/>
      <c r="N58" s="4"/>
      <c r="O58" s="1"/>
      <c r="P58" s="1"/>
      <c r="Q58" s="1"/>
    </row>
    <row r="59" spans="2:17" x14ac:dyDescent="0.25">
      <c r="B59" s="61"/>
      <c r="C59" s="38"/>
      <c r="D59" s="1"/>
      <c r="E59" s="37" t="s">
        <v>130</v>
      </c>
      <c r="F59" s="1"/>
      <c r="G59" s="1"/>
      <c r="H59" s="1"/>
      <c r="I59" s="15"/>
      <c r="J59" s="1"/>
      <c r="K59" s="4"/>
      <c r="L59" s="16"/>
      <c r="M59" s="1"/>
      <c r="N59" s="4"/>
      <c r="O59" s="1"/>
      <c r="P59" s="1"/>
      <c r="Q59" s="1"/>
    </row>
    <row r="60" spans="2:17" x14ac:dyDescent="0.25">
      <c r="B60" s="61"/>
      <c r="C60" s="38"/>
      <c r="D60" s="1"/>
      <c r="E60" s="1"/>
      <c r="F60" s="1"/>
      <c r="G60" s="1"/>
      <c r="H60" s="1"/>
      <c r="I60" s="19"/>
      <c r="J60" s="1"/>
      <c r="K60" s="4"/>
      <c r="L60" s="16"/>
      <c r="M60" s="1"/>
      <c r="N60" s="4"/>
      <c r="O60" s="1"/>
      <c r="P60" s="1"/>
      <c r="Q60" s="1"/>
    </row>
    <row r="61" spans="2:17" ht="15.6" x14ac:dyDescent="0.3">
      <c r="B61" s="61">
        <v>4</v>
      </c>
      <c r="C61" s="38"/>
      <c r="D61" s="17" t="s">
        <v>131</v>
      </c>
      <c r="E61" s="1"/>
      <c r="F61" s="1"/>
      <c r="G61" s="1"/>
      <c r="H61" s="1"/>
      <c r="I61" s="19"/>
      <c r="J61" s="1"/>
      <c r="K61" s="4"/>
      <c r="L61" s="16"/>
      <c r="M61" s="1"/>
      <c r="N61" s="4"/>
      <c r="O61" s="1"/>
      <c r="P61" s="1"/>
      <c r="Q61" s="1"/>
    </row>
    <row r="62" spans="2:17" ht="15.6" x14ac:dyDescent="0.3">
      <c r="B62" s="61">
        <v>40</v>
      </c>
      <c r="C62" s="38"/>
      <c r="D62" s="17"/>
      <c r="E62" s="1" t="s">
        <v>132</v>
      </c>
      <c r="F62" s="1"/>
      <c r="G62" s="1"/>
      <c r="H62" s="1"/>
      <c r="I62" s="19"/>
      <c r="J62" s="1"/>
      <c r="K62" s="4"/>
      <c r="L62" s="16"/>
      <c r="M62" s="1"/>
      <c r="N62" s="4"/>
      <c r="O62" s="1"/>
      <c r="P62" s="1"/>
      <c r="Q62" s="1"/>
    </row>
    <row r="63" spans="2:17" ht="15.6" x14ac:dyDescent="0.3">
      <c r="B63" s="61">
        <v>401</v>
      </c>
      <c r="C63" s="38">
        <v>15</v>
      </c>
      <c r="D63" s="1" t="s">
        <v>90</v>
      </c>
      <c r="E63" s="36" t="s">
        <v>133</v>
      </c>
      <c r="F63" s="1" t="s">
        <v>10</v>
      </c>
      <c r="G63" s="1">
        <v>30</v>
      </c>
      <c r="H63" s="1"/>
      <c r="I63" s="19"/>
      <c r="J63" s="1"/>
      <c r="K63" s="4">
        <f>C63*G63</f>
        <v>450</v>
      </c>
      <c r="L63" s="16"/>
      <c r="M63" s="1"/>
      <c r="N63" s="4"/>
      <c r="O63" s="1"/>
      <c r="P63" s="1"/>
      <c r="Q63" s="1"/>
    </row>
    <row r="64" spans="2:17" x14ac:dyDescent="0.25">
      <c r="B64" s="61"/>
      <c r="C64" s="38"/>
      <c r="D64" s="1"/>
      <c r="E64" s="37" t="s">
        <v>134</v>
      </c>
      <c r="F64" s="1"/>
      <c r="G64" s="1"/>
      <c r="H64" s="1"/>
      <c r="I64" s="19"/>
      <c r="J64" s="1"/>
      <c r="K64" s="4"/>
      <c r="L64" s="16"/>
      <c r="M64" s="1"/>
      <c r="N64" s="4"/>
      <c r="O64" s="1"/>
      <c r="P64" s="1"/>
      <c r="Q64" s="1"/>
    </row>
    <row r="65" spans="2:17" x14ac:dyDescent="0.25">
      <c r="B65" s="61"/>
      <c r="C65" s="38"/>
      <c r="D65" s="1"/>
      <c r="E65" s="37" t="s">
        <v>135</v>
      </c>
      <c r="F65" s="1"/>
      <c r="G65" s="1"/>
      <c r="H65" s="1"/>
      <c r="I65" s="19"/>
      <c r="J65" s="1"/>
      <c r="K65" s="4"/>
      <c r="L65" s="16"/>
      <c r="M65" s="1"/>
      <c r="N65" s="4"/>
      <c r="O65" s="1"/>
      <c r="P65" s="1"/>
      <c r="Q65" s="1"/>
    </row>
    <row r="66" spans="2:17" x14ac:dyDescent="0.25">
      <c r="B66" s="61"/>
      <c r="C66" s="38"/>
      <c r="D66" s="1"/>
      <c r="E66" s="37" t="s">
        <v>136</v>
      </c>
      <c r="F66" s="1"/>
      <c r="G66" s="1"/>
      <c r="H66" s="1"/>
      <c r="I66" s="19"/>
      <c r="J66" s="1"/>
      <c r="K66" s="4"/>
      <c r="L66" s="16"/>
      <c r="M66" s="1"/>
      <c r="N66" s="4"/>
      <c r="O66" s="1"/>
      <c r="P66" s="1"/>
      <c r="Q66" s="1"/>
    </row>
    <row r="67" spans="2:17" x14ac:dyDescent="0.25">
      <c r="B67" s="61"/>
      <c r="C67" s="38"/>
      <c r="D67" s="1"/>
      <c r="E67" s="2" t="s">
        <v>137</v>
      </c>
      <c r="F67" s="1"/>
      <c r="G67" s="1"/>
      <c r="H67" s="1"/>
      <c r="I67" s="19"/>
      <c r="J67" s="1"/>
      <c r="K67" s="4"/>
      <c r="L67" s="16"/>
      <c r="M67" s="1"/>
      <c r="N67" s="4"/>
      <c r="O67" s="1"/>
      <c r="P67" s="1"/>
      <c r="Q67" s="1"/>
    </row>
    <row r="68" spans="2:17" x14ac:dyDescent="0.25">
      <c r="B68" s="61"/>
      <c r="C68" s="38"/>
      <c r="D68" s="1"/>
      <c r="E68" s="2" t="s">
        <v>138</v>
      </c>
      <c r="F68" s="1"/>
      <c r="G68" s="1"/>
      <c r="H68" s="1"/>
      <c r="I68" s="19"/>
      <c r="J68" s="1"/>
      <c r="K68" s="4"/>
      <c r="L68" s="16"/>
      <c r="M68" s="1"/>
      <c r="N68" s="4"/>
      <c r="O68" s="1"/>
      <c r="P68" s="1"/>
      <c r="Q68" s="1"/>
    </row>
    <row r="69" spans="2:17" x14ac:dyDescent="0.25">
      <c r="B69" s="61"/>
      <c r="C69" s="38"/>
      <c r="D69" s="1"/>
      <c r="E69" s="1" t="s">
        <v>139</v>
      </c>
      <c r="F69" s="1"/>
      <c r="G69" s="1"/>
      <c r="H69" s="1"/>
      <c r="I69" s="19"/>
      <c r="J69" s="1"/>
      <c r="K69" s="4"/>
      <c r="L69" s="16"/>
      <c r="M69" s="1"/>
      <c r="N69" s="4"/>
      <c r="O69" s="1"/>
      <c r="P69" s="1"/>
      <c r="Q69" s="1"/>
    </row>
    <row r="70" spans="2:17" ht="15.6" x14ac:dyDescent="0.3">
      <c r="B70" s="61"/>
      <c r="C70" s="38"/>
      <c r="D70" s="1" t="s">
        <v>90</v>
      </c>
      <c r="E70" s="36" t="s">
        <v>140</v>
      </c>
      <c r="F70" s="1" t="s">
        <v>10</v>
      </c>
      <c r="G70" s="1">
        <v>30</v>
      </c>
      <c r="H70" s="1"/>
      <c r="I70" s="19"/>
      <c r="J70" s="1"/>
      <c r="K70" s="4">
        <f>C70*G70</f>
        <v>0</v>
      </c>
      <c r="L70" s="16"/>
      <c r="M70" s="1"/>
      <c r="N70" s="4"/>
      <c r="O70" s="1"/>
      <c r="P70" s="1"/>
      <c r="Q70" s="1"/>
    </row>
    <row r="71" spans="2:17" x14ac:dyDescent="0.25">
      <c r="B71" s="61"/>
      <c r="C71" s="38"/>
      <c r="D71" s="1"/>
      <c r="E71" s="37" t="s">
        <v>134</v>
      </c>
      <c r="F71" s="1"/>
      <c r="G71" s="1"/>
      <c r="H71" s="1"/>
      <c r="I71" s="19"/>
      <c r="J71" s="1"/>
      <c r="K71" s="4"/>
      <c r="L71" s="16"/>
      <c r="M71" s="1"/>
      <c r="N71" s="4"/>
      <c r="O71" s="1"/>
      <c r="P71" s="1"/>
      <c r="Q71" s="1"/>
    </row>
    <row r="72" spans="2:17" x14ac:dyDescent="0.25">
      <c r="B72" s="61"/>
      <c r="C72" s="38"/>
      <c r="D72" s="1"/>
      <c r="E72" s="37" t="s">
        <v>141</v>
      </c>
      <c r="F72" s="1"/>
      <c r="G72" s="1"/>
      <c r="H72" s="1"/>
      <c r="I72" s="19"/>
      <c r="J72" s="1"/>
      <c r="K72" s="4"/>
      <c r="L72" s="16"/>
      <c r="M72" s="1"/>
      <c r="N72" s="4"/>
      <c r="O72" s="1"/>
      <c r="P72" s="1"/>
      <c r="Q72" s="1"/>
    </row>
    <row r="73" spans="2:17" x14ac:dyDescent="0.25">
      <c r="B73" s="61"/>
      <c r="C73" s="38"/>
      <c r="D73" s="1"/>
      <c r="E73" s="37" t="s">
        <v>142</v>
      </c>
      <c r="F73" s="1"/>
      <c r="G73" s="1"/>
      <c r="H73" s="1"/>
      <c r="I73" s="19"/>
      <c r="J73" s="1"/>
      <c r="K73" s="4"/>
      <c r="L73" s="16"/>
      <c r="M73" s="1"/>
      <c r="N73" s="4"/>
      <c r="O73" s="1"/>
      <c r="P73" s="1"/>
      <c r="Q73" s="1"/>
    </row>
    <row r="74" spans="2:17" x14ac:dyDescent="0.25">
      <c r="B74" s="61"/>
      <c r="C74" s="38"/>
      <c r="D74" s="1"/>
      <c r="E74" s="2" t="s">
        <v>143</v>
      </c>
      <c r="F74" s="1"/>
      <c r="G74" s="1"/>
      <c r="H74" s="1"/>
      <c r="I74" s="19"/>
      <c r="J74" s="1"/>
      <c r="K74" s="4"/>
      <c r="L74" s="16"/>
      <c r="M74" s="1"/>
      <c r="N74" s="4"/>
      <c r="O74" s="1"/>
      <c r="P74" s="1"/>
      <c r="Q74" s="1"/>
    </row>
    <row r="75" spans="2:17" x14ac:dyDescent="0.25">
      <c r="B75" s="61"/>
      <c r="C75" s="38"/>
      <c r="D75" s="1"/>
      <c r="E75" s="1" t="s">
        <v>139</v>
      </c>
      <c r="F75" s="1"/>
      <c r="G75" s="1"/>
      <c r="H75" s="1"/>
      <c r="I75" s="19"/>
      <c r="J75" s="1"/>
      <c r="K75" s="4"/>
      <c r="L75" s="16"/>
      <c r="M75" s="1"/>
      <c r="N75" s="4"/>
      <c r="O75" s="1"/>
      <c r="P75" s="1"/>
      <c r="Q75" s="1"/>
    </row>
    <row r="76" spans="2:17" ht="15.6" x14ac:dyDescent="0.3">
      <c r="B76" s="61"/>
      <c r="C76" s="84"/>
      <c r="D76" s="78" t="s">
        <v>90</v>
      </c>
      <c r="E76" s="79" t="s">
        <v>144</v>
      </c>
      <c r="F76" s="78" t="s">
        <v>10</v>
      </c>
      <c r="G76" s="78">
        <v>68</v>
      </c>
      <c r="H76" s="78"/>
      <c r="I76" s="80"/>
      <c r="J76" s="78"/>
      <c r="K76" s="81">
        <f>C76*G76</f>
        <v>0</v>
      </c>
      <c r="L76" s="16"/>
      <c r="M76" s="1" t="s">
        <v>145</v>
      </c>
      <c r="N76" s="4"/>
      <c r="O76" s="1"/>
      <c r="P76" s="1"/>
      <c r="Q76" s="1"/>
    </row>
    <row r="77" spans="2:17" ht="15.6" x14ac:dyDescent="0.3">
      <c r="B77" s="61"/>
      <c r="C77" s="84"/>
      <c r="D77" s="82"/>
      <c r="E77" s="78" t="s">
        <v>146</v>
      </c>
      <c r="F77" s="78"/>
      <c r="G77" s="78"/>
      <c r="H77" s="78"/>
      <c r="I77" s="80"/>
      <c r="J77" s="78"/>
      <c r="K77" s="81"/>
      <c r="L77" s="16"/>
      <c r="M77" s="1" t="s">
        <v>147</v>
      </c>
      <c r="N77" s="4"/>
      <c r="O77" s="1"/>
      <c r="P77" s="1"/>
      <c r="Q77" s="1"/>
    </row>
    <row r="78" spans="2:17" ht="15.6" x14ac:dyDescent="0.3">
      <c r="B78" s="61"/>
      <c r="C78" s="84"/>
      <c r="D78" s="82"/>
      <c r="E78" s="78" t="s">
        <v>148</v>
      </c>
      <c r="F78" s="78"/>
      <c r="G78" s="78"/>
      <c r="H78" s="78"/>
      <c r="I78" s="80"/>
      <c r="J78" s="78"/>
      <c r="K78" s="81"/>
      <c r="L78" s="16"/>
      <c r="M78" s="1"/>
      <c r="N78" s="4"/>
      <c r="O78" s="1"/>
      <c r="P78" s="1"/>
      <c r="Q78" s="1"/>
    </row>
    <row r="79" spans="2:17" ht="15.6" x14ac:dyDescent="0.3">
      <c r="B79" s="61"/>
      <c r="C79" s="84"/>
      <c r="D79" s="82"/>
      <c r="E79" s="78" t="s">
        <v>149</v>
      </c>
      <c r="F79" s="78"/>
      <c r="G79" s="78"/>
      <c r="H79" s="78"/>
      <c r="I79" s="80"/>
      <c r="J79" s="78"/>
      <c r="K79" s="81"/>
      <c r="L79" s="16"/>
      <c r="M79" s="1"/>
      <c r="N79" s="4"/>
      <c r="O79" s="1"/>
      <c r="P79" s="1"/>
      <c r="Q79" s="1"/>
    </row>
    <row r="80" spans="2:17" ht="15.6" x14ac:dyDescent="0.3">
      <c r="B80" s="61"/>
      <c r="C80" s="84"/>
      <c r="D80" s="82"/>
      <c r="E80" s="83" t="s">
        <v>150</v>
      </c>
      <c r="F80" s="78"/>
      <c r="G80" s="78"/>
      <c r="H80" s="78"/>
      <c r="I80" s="80"/>
      <c r="J80" s="78"/>
      <c r="K80" s="81"/>
      <c r="L80" s="16"/>
      <c r="M80" s="1"/>
      <c r="N80" s="4"/>
      <c r="O80" s="1"/>
      <c r="P80" s="1"/>
      <c r="Q80" s="1"/>
    </row>
    <row r="81" spans="2:17" ht="15.6" x14ac:dyDescent="0.3">
      <c r="B81" s="61"/>
      <c r="C81" s="84"/>
      <c r="D81" s="82"/>
      <c r="E81" s="83" t="s">
        <v>151</v>
      </c>
      <c r="F81" s="78"/>
      <c r="G81" s="78"/>
      <c r="H81" s="78"/>
      <c r="I81" s="80"/>
      <c r="J81" s="78"/>
      <c r="K81" s="81"/>
      <c r="L81" s="16"/>
      <c r="M81" s="1"/>
      <c r="N81" s="4"/>
      <c r="O81" s="1"/>
      <c r="P81" s="1"/>
      <c r="Q81" s="1"/>
    </row>
    <row r="82" spans="2:17" ht="15.6" x14ac:dyDescent="0.3">
      <c r="B82" s="61"/>
      <c r="C82" s="84"/>
      <c r="D82" s="82"/>
      <c r="E82" s="78" t="s">
        <v>152</v>
      </c>
      <c r="F82" s="78"/>
      <c r="G82" s="78"/>
      <c r="H82" s="78"/>
      <c r="I82" s="80"/>
      <c r="J82" s="78"/>
      <c r="K82" s="81"/>
      <c r="L82" s="16"/>
      <c r="M82" s="1"/>
      <c r="N82" s="4"/>
      <c r="O82" s="1"/>
      <c r="P82" s="1"/>
      <c r="Q82" s="1"/>
    </row>
    <row r="83" spans="2:17" ht="15.6" x14ac:dyDescent="0.3">
      <c r="B83" s="61"/>
      <c r="C83" s="84"/>
      <c r="D83" s="82"/>
      <c r="E83" s="2" t="s">
        <v>138</v>
      </c>
      <c r="F83" s="78"/>
      <c r="G83" s="78"/>
      <c r="H83" s="78"/>
      <c r="I83" s="80"/>
      <c r="J83" s="78"/>
      <c r="K83" s="81"/>
      <c r="L83" s="16"/>
      <c r="M83" s="1"/>
      <c r="N83" s="4"/>
      <c r="O83" s="1"/>
      <c r="P83" s="1"/>
      <c r="Q83" s="1"/>
    </row>
    <row r="84" spans="2:17" x14ac:dyDescent="0.25">
      <c r="B84" s="61"/>
      <c r="C84" s="38"/>
      <c r="D84" s="1"/>
      <c r="E84" s="1"/>
      <c r="F84" s="1"/>
      <c r="G84" s="1"/>
      <c r="H84" s="1"/>
      <c r="I84" s="19"/>
      <c r="J84" s="1"/>
      <c r="K84" s="4"/>
      <c r="L84" s="16"/>
      <c r="M84" s="1"/>
      <c r="N84" s="4"/>
      <c r="O84" s="1"/>
      <c r="P84" s="1"/>
      <c r="Q84" s="1"/>
    </row>
    <row r="85" spans="2:17" x14ac:dyDescent="0.25">
      <c r="B85" s="61"/>
      <c r="C85" s="38"/>
      <c r="D85" s="1"/>
      <c r="E85" s="1"/>
      <c r="F85" s="1"/>
      <c r="G85" s="1"/>
      <c r="H85" s="1"/>
      <c r="I85" s="19"/>
      <c r="J85" s="1"/>
      <c r="K85" s="4"/>
      <c r="L85" s="16"/>
      <c r="M85" s="1"/>
      <c r="N85" s="4"/>
      <c r="O85" s="1"/>
      <c r="P85" s="1"/>
      <c r="Q85" s="1"/>
    </row>
    <row r="86" spans="2:17" ht="15.6" x14ac:dyDescent="0.3">
      <c r="B86" s="61"/>
      <c r="C86" s="38"/>
      <c r="D86" s="65" t="s">
        <v>153</v>
      </c>
      <c r="E86" s="64"/>
      <c r="F86" s="1"/>
      <c r="G86" s="1"/>
      <c r="H86" s="1"/>
      <c r="I86" s="19"/>
      <c r="J86" s="1"/>
      <c r="K86" s="4"/>
      <c r="L86" s="16"/>
      <c r="M86" s="1"/>
      <c r="N86" s="4"/>
      <c r="O86" s="1"/>
      <c r="P86" s="1"/>
      <c r="Q86" s="1"/>
    </row>
    <row r="87" spans="2:17" ht="15.6" x14ac:dyDescent="0.3">
      <c r="B87" s="61">
        <v>901</v>
      </c>
      <c r="C87" s="38"/>
      <c r="D87" s="1"/>
      <c r="E87" s="36" t="s">
        <v>154</v>
      </c>
      <c r="F87" s="1" t="s">
        <v>155</v>
      </c>
      <c r="G87" s="1"/>
      <c r="H87" s="1"/>
      <c r="I87" s="19"/>
      <c r="J87" s="1"/>
      <c r="K87" s="4">
        <f>G87</f>
        <v>0</v>
      </c>
      <c r="L87" s="16"/>
      <c r="M87" s="1"/>
      <c r="N87" s="4"/>
      <c r="O87" s="1"/>
      <c r="P87" s="1"/>
      <c r="Q87" s="1"/>
    </row>
    <row r="88" spans="2:17" ht="15.6" x14ac:dyDescent="0.3">
      <c r="B88" s="61">
        <v>902</v>
      </c>
      <c r="C88" s="38"/>
      <c r="D88" s="1"/>
      <c r="E88" s="36" t="s">
        <v>156</v>
      </c>
      <c r="F88" s="1" t="s">
        <v>155</v>
      </c>
      <c r="G88" s="1">
        <v>250</v>
      </c>
      <c r="H88" s="1"/>
      <c r="I88" s="19"/>
      <c r="J88" s="1"/>
      <c r="K88" s="4">
        <f>G88</f>
        <v>250</v>
      </c>
      <c r="L88" s="16"/>
      <c r="M88" s="1"/>
      <c r="N88" s="4"/>
      <c r="O88" s="1"/>
      <c r="P88" s="1"/>
      <c r="Q88" s="1"/>
    </row>
    <row r="89" spans="2:17" ht="15.6" x14ac:dyDescent="0.3">
      <c r="B89" s="61"/>
      <c r="C89" s="38"/>
      <c r="D89" s="1"/>
      <c r="E89" s="36" t="s">
        <v>157</v>
      </c>
      <c r="F89" s="1" t="s">
        <v>155</v>
      </c>
      <c r="G89" s="1"/>
      <c r="H89" s="1"/>
      <c r="I89" s="19"/>
      <c r="J89" s="1"/>
      <c r="K89" s="4"/>
      <c r="L89" s="16"/>
      <c r="M89" s="1"/>
      <c r="N89" s="4"/>
      <c r="O89" s="1"/>
      <c r="P89" s="1"/>
      <c r="Q89" s="1"/>
    </row>
    <row r="90" spans="2:17" x14ac:dyDescent="0.25">
      <c r="B90" s="61"/>
      <c r="C90" s="38"/>
      <c r="D90" s="1"/>
      <c r="E90" s="1"/>
      <c r="F90" s="1"/>
      <c r="G90" s="1"/>
      <c r="H90" s="1"/>
      <c r="I90" s="19"/>
      <c r="J90" s="1"/>
      <c r="K90" s="4"/>
      <c r="L90" s="16"/>
      <c r="M90" s="1"/>
      <c r="N90" s="4"/>
      <c r="O90" s="1"/>
      <c r="P90" s="1"/>
      <c r="Q90" s="1"/>
    </row>
    <row r="91" spans="2:17" x14ac:dyDescent="0.25">
      <c r="B91" s="61"/>
      <c r="C91" s="38"/>
      <c r="D91" s="1"/>
      <c r="E91" s="1" t="s">
        <v>158</v>
      </c>
      <c r="F91" s="1"/>
      <c r="G91" s="20">
        <v>0.05</v>
      </c>
      <c r="H91" s="1"/>
      <c r="I91" s="19"/>
      <c r="J91" s="1"/>
      <c r="K91" s="4">
        <f>SUM(K13:K83)*0.05</f>
        <v>27.75</v>
      </c>
      <c r="L91" s="16"/>
      <c r="M91" s="1" t="s">
        <v>159</v>
      </c>
      <c r="N91" s="4"/>
      <c r="O91" s="1"/>
      <c r="P91" s="1"/>
      <c r="Q91" s="1"/>
    </row>
    <row r="92" spans="2:17" x14ac:dyDescent="0.25">
      <c r="B92" s="61"/>
      <c r="C92" s="38"/>
      <c r="D92" s="1"/>
      <c r="E92" s="1" t="s">
        <v>160</v>
      </c>
      <c r="F92" s="1"/>
      <c r="G92" s="20">
        <v>0.06</v>
      </c>
      <c r="H92" s="1"/>
      <c r="I92" s="19"/>
      <c r="J92" s="1"/>
      <c r="K92" s="4">
        <f>SUM(K13:K83)*0.06</f>
        <v>33.299999999999997</v>
      </c>
      <c r="L92" s="16"/>
      <c r="M92" s="1" t="s">
        <v>159</v>
      </c>
      <c r="N92" s="4"/>
      <c r="O92" s="1"/>
      <c r="P92" s="1"/>
      <c r="Q92" s="1"/>
    </row>
    <row r="93" spans="2:17" x14ac:dyDescent="0.25">
      <c r="B93" s="61"/>
      <c r="C93" s="38"/>
      <c r="D93" s="1"/>
      <c r="E93" s="1" t="s">
        <v>161</v>
      </c>
      <c r="F93" s="1"/>
      <c r="G93" s="20">
        <v>0.05</v>
      </c>
      <c r="H93" s="1"/>
      <c r="I93" s="19"/>
      <c r="J93" s="1"/>
      <c r="K93" s="4">
        <f>SUM(K13:K83)*0.05</f>
        <v>27.75</v>
      </c>
      <c r="L93" s="16"/>
      <c r="M93" s="1" t="s">
        <v>159</v>
      </c>
      <c r="N93" s="4"/>
      <c r="O93" s="1"/>
      <c r="P93" s="1"/>
      <c r="Q93" s="1"/>
    </row>
    <row r="94" spans="2:17" ht="15.6" x14ac:dyDescent="0.3">
      <c r="B94" s="61"/>
      <c r="C94" s="38"/>
      <c r="D94" s="1"/>
      <c r="E94" s="18"/>
      <c r="F94" s="1"/>
      <c r="G94" s="1"/>
      <c r="H94" s="1"/>
      <c r="I94" s="45"/>
      <c r="J94" s="1"/>
      <c r="K94" s="4"/>
      <c r="L94" s="16"/>
      <c r="M94" s="1"/>
      <c r="N94" s="4"/>
      <c r="O94" s="1"/>
      <c r="P94" s="1"/>
      <c r="Q94" s="1"/>
    </row>
    <row r="95" spans="2:17" x14ac:dyDescent="0.25">
      <c r="C95" s="44"/>
      <c r="E95" s="1"/>
      <c r="F95" s="1"/>
      <c r="G95" s="1"/>
      <c r="H95" s="1"/>
      <c r="I95" s="1"/>
      <c r="J95" s="1"/>
      <c r="K95" s="4"/>
      <c r="L95" s="16"/>
      <c r="M95" s="21"/>
      <c r="N95" s="4"/>
      <c r="O95" s="1"/>
      <c r="P95" s="1"/>
      <c r="Q95" s="1"/>
    </row>
    <row r="96" spans="2:17" ht="17.399999999999999" x14ac:dyDescent="0.3">
      <c r="C96" s="24"/>
      <c r="D96" s="24"/>
      <c r="E96" s="52" t="s">
        <v>162</v>
      </c>
      <c r="F96" s="24"/>
      <c r="G96" s="24"/>
      <c r="H96" s="24"/>
      <c r="I96" s="24"/>
      <c r="J96" s="47"/>
      <c r="K96" s="49">
        <f>SUM(K12:K93)</f>
        <v>893.8</v>
      </c>
      <c r="L96" s="1"/>
      <c r="M96" s="46"/>
      <c r="N96" s="4"/>
      <c r="O96" s="1"/>
      <c r="P96" s="1"/>
      <c r="Q96" s="1"/>
    </row>
    <row r="97" spans="3:17" ht="18" x14ac:dyDescent="0.35">
      <c r="C97" s="24"/>
      <c r="D97" s="24"/>
      <c r="E97" s="53" t="s">
        <v>163</v>
      </c>
      <c r="F97" s="24"/>
      <c r="G97" s="24"/>
      <c r="H97" s="24"/>
      <c r="I97" s="24"/>
      <c r="J97" s="48"/>
      <c r="K97" s="50">
        <v>6.2</v>
      </c>
      <c r="L97" s="1"/>
      <c r="M97" s="1"/>
      <c r="N97" s="4"/>
      <c r="O97" s="1"/>
      <c r="P97" s="1"/>
      <c r="Q97" s="1"/>
    </row>
    <row r="98" spans="3:17" ht="17.399999999999999" x14ac:dyDescent="0.3">
      <c r="C98" s="24"/>
      <c r="D98" s="24"/>
      <c r="E98" s="54" t="s">
        <v>164</v>
      </c>
      <c r="F98" s="24"/>
      <c r="G98" s="24"/>
      <c r="H98" s="24"/>
      <c r="I98" s="24"/>
      <c r="J98" s="47"/>
      <c r="K98" s="51">
        <f>SUM(K96:K97)</f>
        <v>900</v>
      </c>
      <c r="L98" s="1"/>
      <c r="M98" s="26"/>
      <c r="N98" s="23"/>
      <c r="O98" s="1"/>
      <c r="P98" s="1"/>
      <c r="Q98" s="1"/>
    </row>
    <row r="99" spans="3:17" ht="15.6" x14ac:dyDescent="0.3">
      <c r="C99" s="18"/>
      <c r="D99" s="1"/>
      <c r="E99" s="1"/>
      <c r="F99" s="25"/>
      <c r="G99" s="1"/>
      <c r="H99" s="1"/>
      <c r="I99" s="1"/>
      <c r="J99" s="1"/>
      <c r="K99" s="23"/>
      <c r="L99" s="18"/>
      <c r="M99" s="26"/>
      <c r="N99" s="23"/>
      <c r="O99" s="1"/>
      <c r="P99" s="1"/>
      <c r="Q99" s="1"/>
    </row>
    <row r="100" spans="3:17" ht="17.399999999999999" x14ac:dyDescent="0.3">
      <c r="C100" s="18"/>
      <c r="D100" s="1"/>
      <c r="E100" s="85" t="s">
        <v>165</v>
      </c>
      <c r="F100" s="25"/>
      <c r="G100" s="1"/>
      <c r="H100" s="1"/>
      <c r="I100" s="1"/>
      <c r="J100" s="1"/>
      <c r="K100" s="66">
        <f>K98/50</f>
        <v>18</v>
      </c>
      <c r="L100" s="18"/>
      <c r="M100" s="26"/>
      <c r="N100" s="23"/>
      <c r="O100" s="1"/>
      <c r="P100" s="1"/>
      <c r="Q100" s="1"/>
    </row>
    <row r="101" spans="3:17" ht="15.6" x14ac:dyDescent="0.3">
      <c r="C101" s="18"/>
      <c r="D101" s="1"/>
      <c r="E101" s="1"/>
      <c r="F101" s="25"/>
      <c r="G101" s="1"/>
      <c r="H101" s="1"/>
      <c r="I101" s="1"/>
      <c r="J101" s="1"/>
      <c r="K101" s="23"/>
      <c r="L101" s="18"/>
      <c r="M101" s="26"/>
      <c r="N101" s="23"/>
      <c r="O101" s="1"/>
      <c r="P101" s="1"/>
      <c r="Q101" s="1"/>
    </row>
    <row r="102" spans="3:17" ht="17.399999999999999" x14ac:dyDescent="0.3">
      <c r="C102" s="18"/>
      <c r="D102" s="89" t="s">
        <v>166</v>
      </c>
      <c r="E102" s="90"/>
      <c r="F102" s="94" t="s">
        <v>167</v>
      </c>
      <c r="G102" s="8"/>
      <c r="H102" s="8"/>
      <c r="I102" s="8"/>
      <c r="J102" s="95">
        <v>3.7</v>
      </c>
      <c r="K102" s="95">
        <v>20</v>
      </c>
      <c r="L102" s="18"/>
      <c r="M102" s="26"/>
      <c r="N102" s="23"/>
      <c r="O102" s="1"/>
      <c r="P102" s="1"/>
      <c r="Q102" s="1"/>
    </row>
    <row r="103" spans="3:17" ht="15.6" x14ac:dyDescent="0.3">
      <c r="C103" s="18"/>
      <c r="D103" s="89" t="s">
        <v>168</v>
      </c>
      <c r="E103" s="90"/>
      <c r="F103" s="94" t="s">
        <v>169</v>
      </c>
      <c r="G103" s="8"/>
      <c r="H103" s="8"/>
      <c r="I103" s="8"/>
      <c r="J103" s="91"/>
      <c r="K103" s="92"/>
      <c r="L103" s="18"/>
      <c r="M103" s="26"/>
      <c r="N103" s="23"/>
      <c r="O103" s="1"/>
      <c r="P103" s="1"/>
      <c r="Q103" s="1"/>
    </row>
    <row r="104" spans="3:17" ht="15.6" x14ac:dyDescent="0.3">
      <c r="C104" s="18"/>
      <c r="D104" s="88"/>
      <c r="E104" s="25"/>
      <c r="F104" s="36" t="s">
        <v>170</v>
      </c>
      <c r="G104" s="1"/>
      <c r="H104" s="1"/>
      <c r="I104" s="1"/>
      <c r="J104" s="23"/>
      <c r="K104" s="18"/>
      <c r="L104" s="18"/>
      <c r="M104" s="26"/>
      <c r="N104" s="23"/>
      <c r="O104" s="1"/>
      <c r="P104" s="1"/>
      <c r="Q104" s="1"/>
    </row>
    <row r="105" spans="3:17" ht="15.6" x14ac:dyDescent="0.3">
      <c r="C105" s="41" t="s">
        <v>171</v>
      </c>
      <c r="D105" s="1"/>
      <c r="E105" s="1"/>
      <c r="F105" s="25"/>
      <c r="G105" s="1"/>
      <c r="H105" s="1"/>
      <c r="I105" s="1"/>
      <c r="J105" s="1"/>
      <c r="K105" s="23"/>
      <c r="L105" s="18"/>
      <c r="M105" s="26"/>
      <c r="N105" s="23"/>
      <c r="O105" s="1"/>
      <c r="P105" s="1"/>
      <c r="Q105" s="1"/>
    </row>
    <row r="106" spans="3:17" ht="15.6" x14ac:dyDescent="0.3">
      <c r="C106" s="41"/>
      <c r="D106" s="1"/>
      <c r="E106" s="1"/>
      <c r="F106" s="25"/>
      <c r="G106" s="1"/>
      <c r="H106" s="1"/>
      <c r="I106" s="1"/>
      <c r="J106" s="1"/>
      <c r="K106" s="23"/>
      <c r="L106" s="18"/>
      <c r="M106" s="26"/>
      <c r="N106" s="23"/>
      <c r="O106" s="1"/>
      <c r="P106" s="1"/>
      <c r="Q106" s="1"/>
    </row>
    <row r="107" spans="3:17" ht="15.6" x14ac:dyDescent="0.3">
      <c r="C107" s="63" t="s">
        <v>172</v>
      </c>
      <c r="D107" s="1"/>
      <c r="E107" s="1"/>
      <c r="F107" s="25"/>
      <c r="G107" s="1"/>
      <c r="H107" s="1"/>
      <c r="I107" s="1"/>
      <c r="J107" s="1"/>
      <c r="K107" s="23"/>
      <c r="L107" s="18"/>
      <c r="M107" s="26"/>
      <c r="N107" s="23"/>
      <c r="O107" s="1"/>
      <c r="P107" s="1"/>
      <c r="Q107" s="1"/>
    </row>
    <row r="108" spans="3:17" ht="17.399999999999999" x14ac:dyDescent="0.3">
      <c r="C108" s="63" t="s">
        <v>173</v>
      </c>
      <c r="D108" s="1"/>
      <c r="E108" s="66"/>
      <c r="F108" s="66"/>
      <c r="G108" s="67">
        <f>K98*0.15</f>
        <v>135</v>
      </c>
      <c r="H108" s="1"/>
      <c r="I108" s="1"/>
      <c r="J108" s="1"/>
      <c r="K108" s="23"/>
      <c r="L108" s="18"/>
      <c r="M108" s="26"/>
      <c r="N108" s="23"/>
      <c r="O108" s="1"/>
      <c r="P108" s="1"/>
      <c r="Q108" s="1"/>
    </row>
    <row r="109" spans="3:17" ht="17.399999999999999" x14ac:dyDescent="0.3">
      <c r="C109" s="63" t="s">
        <v>174</v>
      </c>
      <c r="D109" s="1"/>
      <c r="E109" s="66"/>
      <c r="F109" s="66"/>
      <c r="G109" s="67">
        <f>K98*0.19</f>
        <v>171</v>
      </c>
      <c r="H109" s="1"/>
      <c r="I109" s="1"/>
      <c r="J109" s="1"/>
      <c r="K109" s="23"/>
      <c r="L109" s="18"/>
      <c r="M109" s="26"/>
      <c r="N109" s="23"/>
      <c r="O109" s="1"/>
      <c r="P109" s="1"/>
      <c r="Q109" s="1"/>
    </row>
    <row r="110" spans="3:17" ht="15.6" x14ac:dyDescent="0.3">
      <c r="C110" s="41"/>
      <c r="D110" s="1"/>
      <c r="E110" s="1"/>
      <c r="F110" s="25"/>
      <c r="G110" s="1"/>
      <c r="H110" s="1"/>
      <c r="I110" s="1"/>
      <c r="J110" s="1"/>
      <c r="K110" s="23"/>
      <c r="L110" s="18"/>
      <c r="M110" s="26"/>
      <c r="N110" s="23"/>
      <c r="O110" s="1"/>
      <c r="P110" s="1"/>
      <c r="Q110" s="1"/>
    </row>
    <row r="112" spans="3:17" ht="15.6" x14ac:dyDescent="0.3">
      <c r="C112" s="42" t="s">
        <v>175</v>
      </c>
    </row>
    <row r="113" spans="1:3" x14ac:dyDescent="0.25">
      <c r="C113" s="2" t="s">
        <v>176</v>
      </c>
    </row>
    <row r="114" spans="1:3" ht="15.6" x14ac:dyDescent="0.3">
      <c r="A114" s="22"/>
      <c r="B114" s="62"/>
      <c r="C114" s="2" t="s">
        <v>177</v>
      </c>
    </row>
    <row r="115" spans="1:3" ht="15.6" x14ac:dyDescent="0.3">
      <c r="A115" s="22"/>
      <c r="B115" s="62"/>
    </row>
    <row r="116" spans="1:3" ht="15.6" x14ac:dyDescent="0.3">
      <c r="A116" s="22"/>
      <c r="B116" s="62"/>
    </row>
    <row r="119" spans="1:3" ht="15.6" x14ac:dyDescent="0.3">
      <c r="C119" s="42" t="s">
        <v>178</v>
      </c>
    </row>
    <row r="122" spans="1:3" ht="15.6" x14ac:dyDescent="0.3">
      <c r="C122" s="42" t="s">
        <v>179</v>
      </c>
    </row>
    <row r="123" spans="1:3" x14ac:dyDescent="0.25">
      <c r="C123" s="43" t="s">
        <v>180</v>
      </c>
    </row>
    <row r="124" spans="1:3" x14ac:dyDescent="0.25">
      <c r="C124" s="43" t="s">
        <v>181</v>
      </c>
    </row>
    <row r="125" spans="1:3" x14ac:dyDescent="0.25">
      <c r="C125" s="43" t="s">
        <v>0</v>
      </c>
    </row>
    <row r="126" spans="1:3" x14ac:dyDescent="0.25">
      <c r="C126" s="43" t="s">
        <v>182</v>
      </c>
    </row>
    <row r="127" spans="1:3" x14ac:dyDescent="0.25">
      <c r="C127" s="43" t="s">
        <v>183</v>
      </c>
    </row>
    <row r="129" spans="3:5" ht="15.6" x14ac:dyDescent="0.3">
      <c r="C129" s="42" t="s">
        <v>184</v>
      </c>
    </row>
    <row r="130" spans="3:5" ht="15.6" x14ac:dyDescent="0.3">
      <c r="C130" s="42" t="s">
        <v>185</v>
      </c>
    </row>
    <row r="131" spans="3:5" x14ac:dyDescent="0.25">
      <c r="C131" s="76" t="s">
        <v>186</v>
      </c>
      <c r="D131" s="76"/>
      <c r="E131" s="76"/>
    </row>
    <row r="132" spans="3:5" x14ac:dyDescent="0.25">
      <c r="C132" s="76" t="s">
        <v>187</v>
      </c>
      <c r="D132" s="76"/>
      <c r="E132" s="76"/>
    </row>
    <row r="133" spans="3:5" x14ac:dyDescent="0.25">
      <c r="C133" s="76" t="s">
        <v>188</v>
      </c>
      <c r="D133" s="76"/>
      <c r="E133" s="76"/>
    </row>
    <row r="134" spans="3:5" x14ac:dyDescent="0.25">
      <c r="C134" s="76" t="s">
        <v>189</v>
      </c>
      <c r="D134" s="76"/>
      <c r="E134" s="76"/>
    </row>
    <row r="135" spans="3:5" x14ac:dyDescent="0.25">
      <c r="C135" s="76" t="s">
        <v>190</v>
      </c>
      <c r="D135" s="76"/>
      <c r="E135" s="76"/>
    </row>
    <row r="136" spans="3:5" ht="15.6" x14ac:dyDescent="0.3">
      <c r="C136" s="42"/>
    </row>
    <row r="137" spans="3:5" ht="15.6" x14ac:dyDescent="0.3">
      <c r="C137" s="42" t="s">
        <v>191</v>
      </c>
    </row>
    <row r="138" spans="3:5" x14ac:dyDescent="0.25">
      <c r="C138" s="37" t="s">
        <v>192</v>
      </c>
      <c r="D138" s="76"/>
    </row>
    <row r="139" spans="3:5" x14ac:dyDescent="0.25">
      <c r="C139" s="76" t="s">
        <v>193</v>
      </c>
      <c r="D139" s="76"/>
    </row>
    <row r="140" spans="3:5" x14ac:dyDescent="0.25">
      <c r="C140" s="76" t="s">
        <v>194</v>
      </c>
      <c r="D140" s="76" t="s">
        <v>195</v>
      </c>
    </row>
    <row r="141" spans="3:5" x14ac:dyDescent="0.25">
      <c r="C141" s="76" t="s">
        <v>194</v>
      </c>
      <c r="D141" s="76" t="s">
        <v>196</v>
      </c>
    </row>
    <row r="142" spans="3:5" x14ac:dyDescent="0.25">
      <c r="D142" s="76" t="s">
        <v>197</v>
      </c>
    </row>
    <row r="143" spans="3:5" x14ac:dyDescent="0.25">
      <c r="C143" s="76" t="s">
        <v>194</v>
      </c>
      <c r="D143" s="76" t="s">
        <v>198</v>
      </c>
    </row>
    <row r="144" spans="3:5" x14ac:dyDescent="0.25">
      <c r="C144" s="76" t="s">
        <v>194</v>
      </c>
      <c r="D144" s="76" t="s">
        <v>199</v>
      </c>
    </row>
    <row r="145" spans="3:4" x14ac:dyDescent="0.25">
      <c r="D145" s="76" t="s">
        <v>200</v>
      </c>
    </row>
    <row r="146" spans="3:4" x14ac:dyDescent="0.25">
      <c r="C146" s="76" t="s">
        <v>201</v>
      </c>
      <c r="D146" s="76"/>
    </row>
    <row r="147" spans="3:4" x14ac:dyDescent="0.25">
      <c r="C147" s="76" t="s">
        <v>202</v>
      </c>
      <c r="D147" s="76"/>
    </row>
    <row r="148" spans="3:4" x14ac:dyDescent="0.25">
      <c r="C148" s="76" t="s">
        <v>203</v>
      </c>
      <c r="D148" s="76"/>
    </row>
    <row r="149" spans="3:4" x14ac:dyDescent="0.25">
      <c r="C149" s="76" t="s">
        <v>204</v>
      </c>
      <c r="D149" s="76"/>
    </row>
    <row r="151" spans="3:4" ht="15.6" x14ac:dyDescent="0.3">
      <c r="C151" s="42" t="s">
        <v>205</v>
      </c>
    </row>
    <row r="152" spans="3:4" x14ac:dyDescent="0.25">
      <c r="C152" s="76" t="s">
        <v>206</v>
      </c>
    </row>
    <row r="153" spans="3:4" ht="15.6" x14ac:dyDescent="0.3">
      <c r="C153" s="42"/>
    </row>
    <row r="154" spans="3:4" ht="15.6" x14ac:dyDescent="0.3">
      <c r="C154" s="42" t="s">
        <v>207</v>
      </c>
    </row>
    <row r="155" spans="3:4" x14ac:dyDescent="0.25">
      <c r="C155" s="37" t="s">
        <v>208</v>
      </c>
    </row>
    <row r="156" spans="3:4" x14ac:dyDescent="0.25">
      <c r="C156" s="76"/>
    </row>
    <row r="157" spans="3:4" ht="15.6" x14ac:dyDescent="0.3">
      <c r="C157" s="42" t="s">
        <v>209</v>
      </c>
    </row>
    <row r="158" spans="3:4" x14ac:dyDescent="0.25">
      <c r="C158" s="76" t="s">
        <v>210</v>
      </c>
    </row>
  </sheetData>
  <phoneticPr fontId="0" type="noConversion"/>
  <pageMargins left="0.51181102362204722" right="0.51181102362204722" top="0.51181102362204722" bottom="0.55118110236220474" header="0.51181102362204722" footer="0.27"/>
  <pageSetup paperSize="9" scale="64" orientation="portrait" r:id="rId1"/>
  <headerFooter alignWithMargins="0">
    <oddFooter>&amp;CPagina &amp;P&amp;RMOEDERAANNEEMBEGROTING-DEFINITIEF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D6B3A-E79E-42A4-9C80-AED77D97EF76}">
  <sheetPr transitionEvaluation="1"/>
  <dimension ref="A1:R189"/>
  <sheetViews>
    <sheetView showGridLines="0" topLeftCell="C157" zoomScale="80" zoomScaleNormal="80" zoomScaleSheetLayoutView="50" workbookViewId="0">
      <selection activeCell="F141" sqref="F141:G141"/>
    </sheetView>
  </sheetViews>
  <sheetFormatPr defaultColWidth="9.6328125" defaultRowHeight="15" x14ac:dyDescent="0.25"/>
  <cols>
    <col min="1" max="1" width="3" style="2" customWidth="1"/>
    <col min="2" max="2" width="4.81640625" style="59" customWidth="1"/>
    <col min="3" max="3" width="9.08984375" style="2" customWidth="1"/>
    <col min="4" max="4" width="3.90625" style="2" customWidth="1"/>
    <col min="5" max="5" width="52.08984375" style="2" customWidth="1"/>
    <col min="6" max="6" width="4.1796875" style="2" customWidth="1"/>
    <col min="7" max="7" width="12.453125" style="2" customWidth="1"/>
    <col min="8" max="8" width="6.54296875" style="2" customWidth="1"/>
    <col min="9" max="10" width="1" style="2" customWidth="1"/>
    <col min="11" max="11" width="15.81640625" style="2" customWidth="1"/>
    <col min="12" max="12" width="0.90625" style="2" customWidth="1"/>
    <col min="13" max="13" width="13.08984375" style="2" customWidth="1"/>
    <col min="14" max="14" width="14.08984375" style="2" bestFit="1" customWidth="1"/>
    <col min="15" max="15" width="3.36328125" style="2" customWidth="1"/>
    <col min="16" max="16" width="11.54296875" style="2" customWidth="1"/>
    <col min="17" max="19" width="9.6328125" style="2"/>
    <col min="20" max="20" width="1.6328125" style="2" customWidth="1"/>
    <col min="21" max="23" width="9.6328125" style="2"/>
    <col min="24" max="24" width="1.6328125" style="2" customWidth="1"/>
    <col min="25" max="16384" width="9.6328125" style="2"/>
  </cols>
  <sheetData>
    <row r="1" spans="1:18" x14ac:dyDescent="0.25">
      <c r="A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O1" s="3"/>
      <c r="P1" s="1"/>
      <c r="Q1" s="1"/>
      <c r="R1" s="1"/>
    </row>
    <row r="2" spans="1:18" s="28" customFormat="1" ht="21" x14ac:dyDescent="0.4">
      <c r="B2" s="60"/>
      <c r="C2" s="29" t="s">
        <v>64</v>
      </c>
      <c r="D2" s="30"/>
      <c r="E2" s="30"/>
      <c r="F2" s="30"/>
      <c r="G2" s="30"/>
      <c r="H2" s="30"/>
      <c r="I2" s="30"/>
      <c r="J2" s="30"/>
      <c r="K2" s="30"/>
      <c r="L2" s="31"/>
      <c r="M2" s="86"/>
      <c r="N2" s="86"/>
      <c r="O2" s="33"/>
      <c r="P2" s="32"/>
      <c r="Q2" s="32"/>
      <c r="R2" s="32"/>
    </row>
    <row r="3" spans="1:18" ht="15.6" x14ac:dyDescent="0.3">
      <c r="C3" s="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4"/>
      <c r="P3" s="1"/>
      <c r="Q3" s="1"/>
      <c r="R3" s="1"/>
    </row>
    <row r="4" spans="1:18" s="28" customFormat="1" ht="21" x14ac:dyDescent="0.4">
      <c r="B4" s="60"/>
      <c r="C4" s="34" t="s">
        <v>1</v>
      </c>
      <c r="D4" s="30"/>
      <c r="E4" s="35" t="s">
        <v>211</v>
      </c>
      <c r="F4" s="29"/>
      <c r="G4" s="29"/>
      <c r="H4" s="30"/>
      <c r="I4" s="30"/>
      <c r="J4" s="30"/>
      <c r="K4" s="77">
        <v>38951</v>
      </c>
      <c r="L4" s="31"/>
      <c r="M4" s="86"/>
      <c r="N4" s="86"/>
      <c r="O4" s="33"/>
      <c r="P4" s="32"/>
      <c r="Q4" s="32"/>
      <c r="R4" s="32"/>
    </row>
    <row r="5" spans="1:18" ht="15.6" x14ac:dyDescent="0.3">
      <c r="B5" s="70"/>
      <c r="C5" s="71"/>
      <c r="D5" s="72"/>
      <c r="E5" s="73"/>
      <c r="F5" s="6"/>
      <c r="G5" s="6"/>
      <c r="H5" s="6"/>
      <c r="I5" s="6"/>
      <c r="J5" s="6"/>
      <c r="K5" s="6"/>
      <c r="L5" s="1"/>
      <c r="M5" s="1"/>
      <c r="N5" s="1"/>
      <c r="O5" s="4"/>
      <c r="P5" s="1"/>
      <c r="Q5" s="1"/>
      <c r="R5" s="1"/>
    </row>
    <row r="6" spans="1:18" x14ac:dyDescent="0.25">
      <c r="B6" s="61"/>
      <c r="C6" s="1"/>
      <c r="D6" s="1"/>
      <c r="E6" s="6"/>
      <c r="F6" s="1"/>
      <c r="G6" s="1"/>
      <c r="H6" s="1"/>
      <c r="I6" s="1"/>
      <c r="J6" s="1"/>
      <c r="K6" s="1"/>
      <c r="L6" s="6"/>
      <c r="M6" s="1"/>
      <c r="N6" s="1"/>
      <c r="O6" s="4"/>
      <c r="P6" s="1"/>
      <c r="Q6" s="1"/>
      <c r="R6" s="1"/>
    </row>
    <row r="7" spans="1:18" x14ac:dyDescent="0.25">
      <c r="B7" s="69"/>
      <c r="C7" s="55" t="s">
        <v>66</v>
      </c>
      <c r="D7" s="56"/>
      <c r="E7" s="8" t="s">
        <v>67</v>
      </c>
      <c r="F7" s="9" t="s">
        <v>68</v>
      </c>
      <c r="G7" s="10"/>
      <c r="H7" s="10"/>
      <c r="I7" s="9"/>
      <c r="J7" s="9" t="s">
        <v>46</v>
      </c>
      <c r="K7" s="10"/>
      <c r="L7" s="11"/>
      <c r="M7" s="87" t="s">
        <v>212</v>
      </c>
      <c r="N7" s="87" t="s">
        <v>213</v>
      </c>
      <c r="O7" s="4"/>
      <c r="P7" s="1"/>
      <c r="Q7" s="1"/>
      <c r="R7" s="1"/>
    </row>
    <row r="8" spans="1:18" x14ac:dyDescent="0.25">
      <c r="B8" s="69"/>
      <c r="C8" s="8"/>
      <c r="D8" s="11"/>
      <c r="E8" s="8"/>
      <c r="F8" s="7" t="s">
        <v>69</v>
      </c>
      <c r="G8" s="8"/>
      <c r="H8" s="8"/>
      <c r="I8" s="7"/>
      <c r="J8" s="7" t="s">
        <v>69</v>
      </c>
      <c r="K8" s="8"/>
      <c r="L8" s="11"/>
      <c r="M8" s="87" t="s">
        <v>214</v>
      </c>
      <c r="N8" s="87" t="s">
        <v>214</v>
      </c>
      <c r="O8" s="4"/>
      <c r="P8" s="1"/>
      <c r="Q8" s="1"/>
      <c r="R8" s="1"/>
    </row>
    <row r="9" spans="1:18" x14ac:dyDescent="0.25">
      <c r="B9" s="69"/>
      <c r="C9" s="8"/>
      <c r="D9" s="11"/>
      <c r="E9" s="8"/>
      <c r="F9" s="7" t="s">
        <v>70</v>
      </c>
      <c r="G9" s="8" t="s">
        <v>71</v>
      </c>
      <c r="H9" s="8"/>
      <c r="I9" s="7"/>
      <c r="J9" s="7" t="s">
        <v>70</v>
      </c>
      <c r="K9" s="8" t="s">
        <v>71</v>
      </c>
      <c r="L9" s="11"/>
      <c r="M9" s="87" t="s">
        <v>215</v>
      </c>
      <c r="N9" s="87" t="s">
        <v>215</v>
      </c>
      <c r="O9" s="4"/>
      <c r="P9" s="1"/>
      <c r="Q9" s="1"/>
      <c r="R9" s="1"/>
    </row>
    <row r="10" spans="1:18" x14ac:dyDescent="0.25">
      <c r="B10" s="69"/>
      <c r="C10" s="57"/>
      <c r="D10" s="58"/>
      <c r="E10" s="13"/>
      <c r="F10" s="12" t="s">
        <v>72</v>
      </c>
      <c r="G10" s="13"/>
      <c r="H10" s="13"/>
      <c r="I10" s="12"/>
      <c r="J10" s="12" t="s">
        <v>72</v>
      </c>
      <c r="K10" s="13"/>
      <c r="L10" s="14"/>
      <c r="M10" s="87"/>
      <c r="N10" s="87"/>
      <c r="O10" s="4"/>
      <c r="P10" s="1"/>
      <c r="Q10" s="1"/>
      <c r="R10" s="1"/>
    </row>
    <row r="11" spans="1:18" ht="15.6" x14ac:dyDescent="0.3">
      <c r="B11" s="61"/>
      <c r="C11" s="38"/>
      <c r="D11" s="1"/>
      <c r="E11" s="18"/>
      <c r="F11" s="1"/>
      <c r="G11" s="1"/>
      <c r="H11" s="1"/>
      <c r="I11" s="15"/>
      <c r="J11" s="1"/>
      <c r="K11" s="4"/>
      <c r="L11" s="16"/>
      <c r="M11" s="1"/>
      <c r="N11" s="1"/>
      <c r="O11" s="4"/>
      <c r="P11" s="1"/>
      <c r="Q11" s="1"/>
      <c r="R11" s="1"/>
    </row>
    <row r="12" spans="1:18" ht="15.6" x14ac:dyDescent="0.3">
      <c r="B12" s="61">
        <v>1</v>
      </c>
      <c r="C12" s="39"/>
      <c r="D12" s="17" t="s">
        <v>73</v>
      </c>
      <c r="E12" s="1"/>
      <c r="F12" s="1"/>
      <c r="G12" s="1"/>
      <c r="H12" s="1"/>
      <c r="I12" s="15"/>
      <c r="J12" s="1"/>
      <c r="K12" s="4"/>
      <c r="L12" s="16"/>
      <c r="M12" s="1"/>
      <c r="N12" s="1"/>
      <c r="O12" s="4"/>
      <c r="P12" s="1"/>
      <c r="Q12" s="1"/>
      <c r="R12" s="1"/>
    </row>
    <row r="13" spans="1:18" ht="15.6" x14ac:dyDescent="0.3">
      <c r="B13" s="61"/>
      <c r="C13" s="38">
        <v>10000</v>
      </c>
      <c r="D13" s="1" t="s">
        <v>74</v>
      </c>
      <c r="E13" s="18" t="s">
        <v>75</v>
      </c>
      <c r="F13" s="1" t="s">
        <v>10</v>
      </c>
      <c r="G13" s="1">
        <v>0.1</v>
      </c>
      <c r="H13" s="1"/>
      <c r="I13" s="19"/>
      <c r="J13" s="1"/>
      <c r="K13" s="4">
        <f>C13*G13</f>
        <v>1000</v>
      </c>
      <c r="L13" s="16"/>
      <c r="M13" s="1">
        <f>K13</f>
        <v>1000</v>
      </c>
      <c r="N13" s="1">
        <f>M13</f>
        <v>1000</v>
      </c>
      <c r="O13" s="4"/>
      <c r="P13" s="1"/>
      <c r="Q13" s="1"/>
      <c r="R13" s="1"/>
    </row>
    <row r="14" spans="1:18" x14ac:dyDescent="0.25">
      <c r="B14" s="61"/>
      <c r="C14" s="38"/>
      <c r="D14" s="1"/>
      <c r="E14" s="1" t="s">
        <v>77</v>
      </c>
      <c r="F14" s="1"/>
      <c r="G14" s="1"/>
      <c r="H14" s="1"/>
      <c r="I14" s="19"/>
      <c r="J14" s="1"/>
      <c r="K14" s="4"/>
      <c r="L14" s="16"/>
      <c r="M14" s="1"/>
      <c r="N14" s="1"/>
      <c r="O14" s="4"/>
      <c r="P14" s="1"/>
      <c r="Q14" s="1"/>
      <c r="R14" s="1"/>
    </row>
    <row r="15" spans="1:18" x14ac:dyDescent="0.25">
      <c r="B15" s="61"/>
      <c r="C15" s="38"/>
      <c r="D15" s="1"/>
      <c r="E15" s="1" t="s">
        <v>79</v>
      </c>
      <c r="F15" s="1"/>
      <c r="G15" s="1"/>
      <c r="H15" s="1"/>
      <c r="I15" s="19"/>
      <c r="J15" s="1"/>
      <c r="K15" s="4"/>
      <c r="L15" s="16"/>
      <c r="M15" s="1"/>
      <c r="N15" s="1"/>
      <c r="O15" s="4"/>
      <c r="P15" s="1"/>
      <c r="Q15" s="1"/>
      <c r="R15" s="1"/>
    </row>
    <row r="16" spans="1:18" x14ac:dyDescent="0.25">
      <c r="B16" s="61"/>
      <c r="C16" s="38"/>
      <c r="D16" s="1"/>
      <c r="E16" s="1" t="s">
        <v>81</v>
      </c>
      <c r="F16" s="1"/>
      <c r="G16" s="1"/>
      <c r="H16" s="1"/>
      <c r="I16" s="19"/>
      <c r="J16" s="1"/>
      <c r="K16" s="4"/>
      <c r="L16" s="16"/>
      <c r="M16" s="1"/>
      <c r="N16" s="1"/>
      <c r="O16" s="4"/>
      <c r="P16" s="1"/>
      <c r="Q16" s="1"/>
      <c r="R16" s="1"/>
    </row>
    <row r="17" spans="2:18" x14ac:dyDescent="0.25">
      <c r="B17" s="61"/>
      <c r="C17" s="68"/>
      <c r="D17" s="1"/>
      <c r="E17" s="1" t="s">
        <v>83</v>
      </c>
      <c r="F17" s="1"/>
      <c r="G17" s="1"/>
      <c r="H17" s="1"/>
      <c r="I17" s="15"/>
      <c r="J17" s="1"/>
      <c r="K17" s="1"/>
      <c r="L17" s="16"/>
      <c r="M17" s="1"/>
      <c r="N17" s="1"/>
      <c r="O17" s="4"/>
      <c r="P17" s="1"/>
      <c r="Q17" s="1"/>
      <c r="R17" s="1"/>
    </row>
    <row r="18" spans="2:18" x14ac:dyDescent="0.25">
      <c r="B18" s="61"/>
      <c r="C18" s="68"/>
      <c r="D18" s="1"/>
      <c r="E18" s="1" t="s">
        <v>84</v>
      </c>
      <c r="F18" s="1"/>
      <c r="G18" s="1"/>
      <c r="H18" s="1"/>
      <c r="I18" s="15"/>
      <c r="J18" s="1"/>
      <c r="K18" s="1"/>
      <c r="L18" s="16"/>
      <c r="M18" s="1"/>
      <c r="N18" s="1"/>
      <c r="O18" s="4"/>
      <c r="P18" s="1"/>
      <c r="Q18" s="1"/>
      <c r="R18" s="1"/>
    </row>
    <row r="19" spans="2:18" ht="15.6" x14ac:dyDescent="0.3">
      <c r="B19" s="61"/>
      <c r="C19" s="38">
        <v>500</v>
      </c>
      <c r="D19" s="1" t="s">
        <v>74</v>
      </c>
      <c r="E19" s="36" t="s">
        <v>216</v>
      </c>
      <c r="F19" s="1" t="s">
        <v>10</v>
      </c>
      <c r="G19" s="1">
        <v>0.05</v>
      </c>
      <c r="H19" s="1"/>
      <c r="I19" s="15"/>
      <c r="J19" s="1"/>
      <c r="K19" s="4">
        <f>C19*G19</f>
        <v>25</v>
      </c>
      <c r="L19" s="16"/>
      <c r="M19" s="98"/>
      <c r="N19" s="98"/>
      <c r="O19" s="4"/>
      <c r="P19" s="1"/>
      <c r="Q19" s="1"/>
      <c r="R19" s="1"/>
    </row>
    <row r="20" spans="2:18" x14ac:dyDescent="0.25">
      <c r="B20" s="61"/>
      <c r="C20" s="38"/>
      <c r="D20" s="1"/>
      <c r="E20" s="37" t="s">
        <v>217</v>
      </c>
      <c r="F20" s="1"/>
      <c r="G20" s="1"/>
      <c r="H20" s="1"/>
      <c r="I20" s="15"/>
      <c r="J20" s="1"/>
      <c r="K20" s="4"/>
      <c r="L20" s="16"/>
      <c r="M20" s="1"/>
      <c r="N20" s="1"/>
      <c r="O20" s="4"/>
      <c r="P20" s="1"/>
      <c r="Q20" s="1"/>
      <c r="R20" s="1"/>
    </row>
    <row r="21" spans="2:18" x14ac:dyDescent="0.25">
      <c r="B21" s="61"/>
      <c r="C21" s="38"/>
      <c r="D21" s="1"/>
      <c r="E21" s="37" t="s">
        <v>218</v>
      </c>
      <c r="F21" s="1"/>
      <c r="G21" s="1"/>
      <c r="H21" s="1"/>
      <c r="I21" s="15"/>
      <c r="J21" s="1"/>
      <c r="K21" s="4"/>
      <c r="L21" s="16"/>
      <c r="M21" s="1"/>
      <c r="N21" s="1"/>
      <c r="O21" s="4"/>
      <c r="P21" s="1"/>
      <c r="Q21" s="1"/>
      <c r="R21" s="1"/>
    </row>
    <row r="22" spans="2:18" x14ac:dyDescent="0.25">
      <c r="B22" s="61"/>
      <c r="C22" s="38"/>
      <c r="D22" s="1"/>
      <c r="E22" s="37" t="s">
        <v>219</v>
      </c>
      <c r="F22" s="1"/>
      <c r="G22" s="1"/>
      <c r="H22" s="1"/>
      <c r="I22" s="15"/>
      <c r="J22" s="1"/>
      <c r="K22" s="4"/>
      <c r="L22" s="16"/>
      <c r="M22" s="1"/>
      <c r="N22" s="1"/>
      <c r="O22" s="4"/>
      <c r="P22" s="1"/>
      <c r="Q22" s="1"/>
      <c r="R22" s="1"/>
    </row>
    <row r="23" spans="2:18" x14ac:dyDescent="0.25">
      <c r="B23" s="61"/>
      <c r="C23" s="38"/>
      <c r="D23" s="1"/>
      <c r="E23" s="37" t="s">
        <v>220</v>
      </c>
      <c r="F23" s="1"/>
      <c r="G23" s="1"/>
      <c r="H23" s="1"/>
      <c r="I23" s="15"/>
      <c r="J23" s="1"/>
      <c r="K23" s="4"/>
      <c r="L23" s="16"/>
      <c r="M23" s="1"/>
      <c r="N23" s="1"/>
      <c r="O23" s="4"/>
      <c r="P23" s="1"/>
      <c r="Q23" s="1"/>
      <c r="R23" s="1"/>
    </row>
    <row r="24" spans="2:18" x14ac:dyDescent="0.25">
      <c r="B24" s="61"/>
      <c r="C24" s="38"/>
      <c r="D24" s="1"/>
      <c r="E24" s="37" t="s">
        <v>221</v>
      </c>
      <c r="F24" s="1"/>
      <c r="G24" s="1"/>
      <c r="H24" s="1"/>
      <c r="I24" s="15"/>
      <c r="J24" s="1"/>
      <c r="K24" s="4"/>
      <c r="L24" s="16"/>
      <c r="M24" s="1"/>
      <c r="N24" s="1"/>
      <c r="O24" s="4"/>
      <c r="P24" s="1"/>
      <c r="Q24" s="1"/>
      <c r="R24" s="1"/>
    </row>
    <row r="25" spans="2:18" x14ac:dyDescent="0.25">
      <c r="B25" s="61"/>
      <c r="C25" s="38"/>
      <c r="D25" s="1"/>
      <c r="E25" s="37" t="s">
        <v>222</v>
      </c>
      <c r="F25" s="1"/>
      <c r="G25" s="1"/>
      <c r="H25" s="1"/>
      <c r="I25" s="15"/>
      <c r="J25" s="1"/>
      <c r="K25" s="4"/>
      <c r="L25" s="16"/>
      <c r="M25" s="1"/>
      <c r="N25" s="1"/>
      <c r="O25" s="4"/>
      <c r="P25" s="1"/>
      <c r="Q25" s="1"/>
      <c r="R25" s="1"/>
    </row>
    <row r="26" spans="2:18" x14ac:dyDescent="0.25">
      <c r="B26" s="61"/>
      <c r="C26" s="38"/>
      <c r="D26" s="1"/>
      <c r="E26" s="1"/>
      <c r="F26" s="1"/>
      <c r="G26" s="1"/>
      <c r="H26" s="1"/>
      <c r="I26" s="15"/>
      <c r="J26" s="1"/>
      <c r="K26" s="4"/>
      <c r="L26" s="16"/>
      <c r="M26" s="1"/>
      <c r="N26" s="1"/>
      <c r="O26" s="4"/>
      <c r="P26" s="1"/>
      <c r="Q26" s="1"/>
      <c r="R26" s="1"/>
    </row>
    <row r="27" spans="2:18" ht="15.6" x14ac:dyDescent="0.3">
      <c r="B27" s="61">
        <v>2</v>
      </c>
      <c r="C27" s="39"/>
      <c r="D27" s="17" t="s">
        <v>85</v>
      </c>
      <c r="E27" s="1"/>
      <c r="F27" s="1"/>
      <c r="G27" s="1"/>
      <c r="H27" s="1"/>
      <c r="I27" s="15"/>
      <c r="J27" s="1"/>
      <c r="K27" s="4"/>
      <c r="L27" s="16"/>
      <c r="M27" s="1"/>
      <c r="N27" s="1"/>
      <c r="O27" s="4"/>
      <c r="P27" s="1"/>
      <c r="Q27" s="1"/>
      <c r="R27" s="1"/>
    </row>
    <row r="28" spans="2:18" ht="15.6" x14ac:dyDescent="0.3">
      <c r="B28" s="61"/>
      <c r="C28" s="38">
        <v>10000</v>
      </c>
      <c r="D28" s="1" t="s">
        <v>74</v>
      </c>
      <c r="E28" s="18" t="s">
        <v>86</v>
      </c>
      <c r="F28" s="1" t="s">
        <v>10</v>
      </c>
      <c r="G28" s="1">
        <v>0.02</v>
      </c>
      <c r="H28" s="1"/>
      <c r="I28" s="15"/>
      <c r="J28" s="1"/>
      <c r="K28" s="4">
        <f>C28*G28</f>
        <v>200</v>
      </c>
      <c r="L28" s="16"/>
      <c r="M28" s="1">
        <f>K28</f>
        <v>200</v>
      </c>
      <c r="N28" s="1">
        <f>M28</f>
        <v>200</v>
      </c>
      <c r="O28" s="4"/>
      <c r="P28" s="1"/>
      <c r="Q28" s="1"/>
      <c r="R28" s="1"/>
    </row>
    <row r="29" spans="2:18" x14ac:dyDescent="0.25">
      <c r="B29" s="61"/>
      <c r="C29" s="38"/>
      <c r="D29" s="1"/>
      <c r="E29" s="1" t="s">
        <v>87</v>
      </c>
      <c r="F29" s="1"/>
      <c r="G29" s="1"/>
      <c r="H29" s="1"/>
      <c r="I29" s="15"/>
      <c r="J29" s="1"/>
      <c r="K29" s="4"/>
      <c r="L29" s="16"/>
      <c r="M29" s="1"/>
      <c r="N29" s="1"/>
      <c r="O29" s="4"/>
      <c r="P29" s="1"/>
      <c r="Q29" s="1"/>
      <c r="R29" s="1"/>
    </row>
    <row r="30" spans="2:18" ht="15.6" x14ac:dyDescent="0.3">
      <c r="B30" s="61"/>
      <c r="C30" s="38">
        <v>10</v>
      </c>
      <c r="D30" s="1" t="s">
        <v>223</v>
      </c>
      <c r="E30" s="18" t="s">
        <v>224</v>
      </c>
      <c r="F30" s="1" t="s">
        <v>10</v>
      </c>
      <c r="G30" s="1">
        <v>36</v>
      </c>
      <c r="H30" s="1"/>
      <c r="I30" s="15"/>
      <c r="J30" s="1"/>
      <c r="K30" s="4">
        <f>C30*G30</f>
        <v>360</v>
      </c>
      <c r="L30" s="16"/>
      <c r="M30" s="99"/>
      <c r="N30" s="99"/>
      <c r="O30" s="4"/>
      <c r="P30" s="1"/>
      <c r="Q30" s="1"/>
      <c r="R30" s="1"/>
    </row>
    <row r="31" spans="2:18" x14ac:dyDescent="0.25">
      <c r="B31" s="61"/>
      <c r="C31" s="38"/>
      <c r="D31" s="1"/>
      <c r="E31" s="1" t="s">
        <v>225</v>
      </c>
      <c r="F31" s="1"/>
      <c r="G31" s="1"/>
      <c r="H31" s="1"/>
      <c r="I31" s="15"/>
      <c r="J31" s="1"/>
      <c r="K31" s="4"/>
      <c r="L31" s="16"/>
      <c r="M31" s="1"/>
      <c r="N31" s="1"/>
      <c r="O31" s="4"/>
      <c r="P31" s="1"/>
      <c r="Q31" s="1"/>
      <c r="R31" s="1"/>
    </row>
    <row r="32" spans="2:18" x14ac:dyDescent="0.25">
      <c r="B32" s="61"/>
      <c r="C32" s="38"/>
      <c r="D32" s="1"/>
      <c r="E32" s="1" t="s">
        <v>226</v>
      </c>
      <c r="F32" s="1"/>
      <c r="G32" s="1"/>
      <c r="H32" s="1"/>
      <c r="I32" s="15"/>
      <c r="J32" s="1"/>
      <c r="K32" s="4"/>
      <c r="L32" s="16"/>
      <c r="M32" s="1"/>
      <c r="N32" s="1"/>
      <c r="O32" s="4"/>
      <c r="P32" s="1"/>
      <c r="Q32" s="1"/>
      <c r="R32" s="1"/>
    </row>
    <row r="33" spans="2:18" x14ac:dyDescent="0.25">
      <c r="B33" s="61"/>
      <c r="C33" s="38"/>
      <c r="D33" s="1"/>
      <c r="E33" s="1" t="s">
        <v>227</v>
      </c>
      <c r="F33" s="1"/>
      <c r="G33" s="1"/>
      <c r="H33" s="1"/>
      <c r="I33" s="15"/>
      <c r="J33" s="1"/>
      <c r="K33" s="4"/>
      <c r="L33" s="16"/>
      <c r="M33" s="1"/>
      <c r="N33" s="1"/>
      <c r="O33" s="4"/>
      <c r="P33" s="1"/>
      <c r="Q33" s="1"/>
      <c r="R33" s="1"/>
    </row>
    <row r="34" spans="2:18" x14ac:dyDescent="0.25">
      <c r="B34" s="61"/>
      <c r="C34" s="38"/>
      <c r="D34" s="1"/>
      <c r="E34" s="1" t="s">
        <v>228</v>
      </c>
      <c r="F34" s="1"/>
      <c r="G34" s="1"/>
      <c r="H34" s="1"/>
      <c r="I34" s="15"/>
      <c r="J34" s="1"/>
      <c r="K34" s="4"/>
      <c r="L34" s="16"/>
      <c r="M34" s="1"/>
      <c r="N34" s="1"/>
      <c r="O34" s="4"/>
      <c r="P34" s="1"/>
      <c r="Q34" s="1"/>
      <c r="R34" s="1"/>
    </row>
    <row r="35" spans="2:18" x14ac:dyDescent="0.25">
      <c r="B35" s="61"/>
      <c r="C35" s="38"/>
      <c r="D35" s="1"/>
      <c r="E35" s="1"/>
      <c r="F35" s="1"/>
      <c r="G35" s="1"/>
      <c r="H35" s="1"/>
      <c r="I35" s="15"/>
      <c r="J35" s="1"/>
      <c r="K35" s="4"/>
      <c r="L35" s="16"/>
      <c r="M35" s="1"/>
      <c r="N35" s="1"/>
      <c r="O35" s="4"/>
      <c r="P35" s="1"/>
      <c r="Q35" s="1"/>
      <c r="R35" s="1"/>
    </row>
    <row r="36" spans="2:18" ht="15.6" x14ac:dyDescent="0.3">
      <c r="B36" s="61">
        <v>3</v>
      </c>
      <c r="C36" s="39"/>
      <c r="D36" s="17" t="s">
        <v>88</v>
      </c>
      <c r="E36" s="1"/>
      <c r="F36" s="1"/>
      <c r="G36" s="1"/>
      <c r="H36" s="1"/>
      <c r="I36" s="15"/>
      <c r="J36" s="1"/>
      <c r="K36" s="4"/>
      <c r="L36" s="16"/>
      <c r="M36" s="1"/>
      <c r="N36" s="1"/>
      <c r="O36" s="4"/>
      <c r="P36" s="1"/>
      <c r="Q36" s="1"/>
      <c r="R36" s="1"/>
    </row>
    <row r="37" spans="2:18" ht="15.6" x14ac:dyDescent="0.3">
      <c r="B37" s="61"/>
      <c r="C37" s="39"/>
      <c r="D37" s="17"/>
      <c r="E37" s="1" t="s">
        <v>229</v>
      </c>
      <c r="F37" s="1"/>
      <c r="G37" s="1"/>
      <c r="H37" s="1"/>
      <c r="I37" s="15"/>
      <c r="J37" s="1"/>
      <c r="K37" s="4"/>
      <c r="L37" s="16"/>
      <c r="M37" s="1"/>
      <c r="N37" s="1"/>
      <c r="O37" s="4"/>
      <c r="P37" s="1"/>
      <c r="Q37" s="1"/>
      <c r="R37" s="1"/>
    </row>
    <row r="38" spans="2:18" ht="15.6" x14ac:dyDescent="0.3">
      <c r="B38" s="61"/>
      <c r="C38" s="38">
        <v>500</v>
      </c>
      <c r="D38" s="1" t="s">
        <v>74</v>
      </c>
      <c r="E38" s="18" t="s">
        <v>230</v>
      </c>
      <c r="F38" s="1" t="s">
        <v>10</v>
      </c>
      <c r="G38" s="1">
        <v>0.1</v>
      </c>
      <c r="H38" s="1"/>
      <c r="I38" s="19"/>
      <c r="J38" s="1"/>
      <c r="K38" s="4">
        <f>C38*G38</f>
        <v>50</v>
      </c>
      <c r="L38" s="16"/>
      <c r="M38" s="99"/>
      <c r="N38" s="37">
        <v>1000</v>
      </c>
      <c r="O38" s="4"/>
      <c r="P38" s="1"/>
      <c r="Q38" s="1"/>
      <c r="R38" s="1"/>
    </row>
    <row r="39" spans="2:18" x14ac:dyDescent="0.25">
      <c r="B39" s="61"/>
      <c r="C39" s="38"/>
      <c r="D39" s="1"/>
      <c r="E39" s="1" t="s">
        <v>231</v>
      </c>
      <c r="F39" s="1"/>
      <c r="G39" s="1"/>
      <c r="H39" s="1"/>
      <c r="I39" s="19"/>
      <c r="J39" s="1"/>
      <c r="K39" s="4"/>
      <c r="L39" s="16"/>
      <c r="M39" s="1"/>
      <c r="N39" s="87" t="s">
        <v>232</v>
      </c>
      <c r="O39" s="4"/>
      <c r="P39" s="1"/>
      <c r="Q39" s="1"/>
      <c r="R39" s="1"/>
    </row>
    <row r="40" spans="2:18" x14ac:dyDescent="0.25">
      <c r="B40" s="61"/>
      <c r="C40" s="38"/>
      <c r="D40" s="1"/>
      <c r="E40" s="1" t="s">
        <v>233</v>
      </c>
      <c r="F40" s="1"/>
      <c r="G40" s="1"/>
      <c r="H40" s="1"/>
      <c r="I40" s="19"/>
      <c r="J40" s="1"/>
      <c r="K40" s="4"/>
      <c r="L40" s="16"/>
      <c r="M40" s="1"/>
      <c r="N40" s="1"/>
      <c r="O40" s="4"/>
      <c r="P40" s="1"/>
      <c r="Q40" s="1"/>
      <c r="R40" s="1"/>
    </row>
    <row r="41" spans="2:18" x14ac:dyDescent="0.25">
      <c r="B41" s="61"/>
      <c r="C41" s="38"/>
      <c r="D41" s="1"/>
      <c r="E41" s="1" t="s">
        <v>234</v>
      </c>
      <c r="F41" s="1"/>
      <c r="G41" s="1"/>
      <c r="H41" s="1"/>
      <c r="I41" s="19"/>
      <c r="J41" s="1"/>
      <c r="K41" s="4"/>
      <c r="L41" s="16"/>
      <c r="M41" s="1"/>
      <c r="N41" s="1"/>
      <c r="O41" s="4"/>
      <c r="P41" s="1"/>
      <c r="Q41" s="1"/>
      <c r="R41" s="1"/>
    </row>
    <row r="42" spans="2:18" x14ac:dyDescent="0.25">
      <c r="B42" s="61"/>
      <c r="C42" s="38"/>
      <c r="D42" s="1"/>
      <c r="E42" s="1" t="s">
        <v>235</v>
      </c>
      <c r="F42" s="1"/>
      <c r="G42" s="1"/>
      <c r="H42" s="1"/>
      <c r="I42" s="19"/>
      <c r="J42" s="1"/>
      <c r="K42" s="4"/>
      <c r="L42" s="16"/>
      <c r="M42" s="1"/>
      <c r="N42" s="1"/>
      <c r="O42" s="4"/>
      <c r="P42" s="1"/>
      <c r="Q42" s="1"/>
      <c r="R42" s="1"/>
    </row>
    <row r="43" spans="2:18" x14ac:dyDescent="0.25">
      <c r="B43" s="61"/>
      <c r="C43" s="38"/>
      <c r="D43" s="1"/>
      <c r="E43" s="1" t="s">
        <v>236</v>
      </c>
      <c r="F43" s="1"/>
      <c r="G43" s="1"/>
      <c r="H43" s="1"/>
      <c r="I43" s="19"/>
      <c r="J43" s="1"/>
      <c r="K43" s="4"/>
      <c r="L43" s="16"/>
      <c r="M43" s="1"/>
      <c r="N43" s="1"/>
      <c r="O43" s="4"/>
      <c r="P43" s="1"/>
      <c r="Q43" s="1"/>
      <c r="R43" s="1"/>
    </row>
    <row r="44" spans="2:18" x14ac:dyDescent="0.25">
      <c r="B44" s="61"/>
      <c r="C44" s="38"/>
      <c r="D44" s="1"/>
      <c r="E44" s="1" t="s">
        <v>237</v>
      </c>
      <c r="F44" s="1"/>
      <c r="G44" s="1"/>
      <c r="H44" s="1"/>
      <c r="I44" s="19"/>
      <c r="J44" s="1"/>
      <c r="K44" s="4"/>
      <c r="L44" s="16"/>
      <c r="M44" s="1"/>
      <c r="N44" s="1"/>
      <c r="O44" s="4"/>
      <c r="P44" s="1"/>
      <c r="Q44" s="1"/>
      <c r="R44" s="1"/>
    </row>
    <row r="45" spans="2:18" ht="15.6" x14ac:dyDescent="0.3">
      <c r="B45" s="61"/>
      <c r="C45" s="38">
        <v>10000</v>
      </c>
      <c r="D45" s="1" t="s">
        <v>74</v>
      </c>
      <c r="E45" s="18" t="s">
        <v>238</v>
      </c>
      <c r="F45" s="1" t="s">
        <v>10</v>
      </c>
      <c r="G45" s="1">
        <v>1</v>
      </c>
      <c r="H45" s="1"/>
      <c r="I45" s="15"/>
      <c r="J45" s="1"/>
      <c r="K45" s="4">
        <f>C45*G45</f>
        <v>10000</v>
      </c>
      <c r="L45" s="16"/>
      <c r="M45" s="1">
        <f>K45</f>
        <v>10000</v>
      </c>
      <c r="N45" s="1">
        <v>2000</v>
      </c>
      <c r="O45" s="4"/>
      <c r="P45" s="1" t="s">
        <v>239</v>
      </c>
      <c r="Q45" s="1"/>
      <c r="R45" s="1"/>
    </row>
    <row r="46" spans="2:18" x14ac:dyDescent="0.25">
      <c r="B46" s="61"/>
      <c r="C46" s="38"/>
      <c r="D46" s="1"/>
      <c r="E46" s="1" t="s">
        <v>240</v>
      </c>
      <c r="F46" s="1"/>
      <c r="G46" s="1"/>
      <c r="H46" s="1"/>
      <c r="I46" s="15"/>
      <c r="J46" s="1"/>
      <c r="K46" s="4"/>
      <c r="L46" s="16"/>
      <c r="M46" s="1"/>
      <c r="N46" s="87" t="s">
        <v>241</v>
      </c>
      <c r="O46" s="4"/>
      <c r="P46" s="1" t="s">
        <v>242</v>
      </c>
      <c r="Q46" s="1"/>
      <c r="R46" s="1"/>
    </row>
    <row r="47" spans="2:18" x14ac:dyDescent="0.25">
      <c r="B47" s="61"/>
      <c r="C47" s="38"/>
      <c r="D47" s="1"/>
      <c r="E47" s="1" t="s">
        <v>243</v>
      </c>
      <c r="F47" s="1"/>
      <c r="G47" s="1"/>
      <c r="H47" s="1"/>
      <c r="I47" s="15"/>
      <c r="J47" s="1"/>
      <c r="K47" s="4"/>
      <c r="L47" s="16"/>
      <c r="M47" s="1"/>
      <c r="N47" s="1"/>
      <c r="O47" s="4"/>
      <c r="P47" s="1"/>
      <c r="Q47" s="1"/>
      <c r="R47" s="1"/>
    </row>
    <row r="48" spans="2:18" x14ac:dyDescent="0.25">
      <c r="B48" s="61"/>
      <c r="C48" s="38"/>
      <c r="D48" s="1"/>
      <c r="E48" s="1" t="s">
        <v>97</v>
      </c>
      <c r="F48" s="1"/>
      <c r="G48" s="1"/>
      <c r="H48" s="1"/>
      <c r="I48" s="15"/>
      <c r="J48" s="1"/>
      <c r="K48" s="4"/>
      <c r="L48" s="16"/>
      <c r="M48" s="1"/>
      <c r="N48" s="1"/>
      <c r="O48" s="4"/>
      <c r="P48" s="1"/>
      <c r="Q48" s="1"/>
      <c r="R48" s="1"/>
    </row>
    <row r="49" spans="2:18" x14ac:dyDescent="0.25">
      <c r="B49" s="61"/>
      <c r="C49" s="38"/>
      <c r="D49" s="1"/>
      <c r="E49" s="1" t="s">
        <v>244</v>
      </c>
      <c r="F49" s="1"/>
      <c r="G49" s="1"/>
      <c r="H49" s="1"/>
      <c r="I49" s="15"/>
      <c r="J49" s="1"/>
      <c r="K49" s="4"/>
      <c r="L49" s="16"/>
      <c r="M49" s="1"/>
      <c r="N49" s="1"/>
      <c r="O49" s="4"/>
      <c r="P49" s="1"/>
      <c r="Q49" s="1"/>
      <c r="R49" s="1"/>
    </row>
    <row r="50" spans="2:18" x14ac:dyDescent="0.25">
      <c r="B50" s="61"/>
      <c r="C50" s="38"/>
      <c r="D50" s="1"/>
      <c r="E50" s="74" t="s">
        <v>245</v>
      </c>
      <c r="F50" s="1"/>
      <c r="G50" s="1"/>
      <c r="H50" s="1"/>
      <c r="I50" s="15"/>
      <c r="J50" s="1"/>
      <c r="K50" s="4"/>
      <c r="L50" s="16"/>
      <c r="M50" s="1"/>
      <c r="N50" s="1"/>
      <c r="O50" s="4"/>
      <c r="P50" s="1"/>
      <c r="Q50" s="1"/>
      <c r="R50" s="1"/>
    </row>
    <row r="51" spans="2:18" x14ac:dyDescent="0.25">
      <c r="B51" s="61"/>
      <c r="C51" s="38"/>
      <c r="D51" s="1"/>
      <c r="E51" s="1" t="s">
        <v>246</v>
      </c>
      <c r="F51" s="1"/>
      <c r="G51" s="1"/>
      <c r="H51" s="1"/>
      <c r="I51" s="15"/>
      <c r="J51" s="1"/>
      <c r="K51" s="4"/>
      <c r="L51" s="16"/>
      <c r="M51" s="1"/>
      <c r="N51" s="1"/>
      <c r="O51" s="4"/>
      <c r="P51" s="1"/>
      <c r="Q51" s="1"/>
      <c r="R51" s="1"/>
    </row>
    <row r="52" spans="2:18" x14ac:dyDescent="0.25">
      <c r="B52" s="61"/>
      <c r="C52" s="38"/>
      <c r="D52" s="1"/>
      <c r="E52" s="1" t="s">
        <v>103</v>
      </c>
      <c r="F52" s="1"/>
      <c r="G52" s="1"/>
      <c r="H52" s="1"/>
      <c r="I52" s="15"/>
      <c r="J52" s="1"/>
      <c r="K52" s="4"/>
      <c r="L52" s="16"/>
      <c r="M52" s="1"/>
      <c r="N52" s="1"/>
      <c r="O52" s="4"/>
      <c r="P52" s="1"/>
      <c r="Q52" s="1"/>
      <c r="R52" s="1"/>
    </row>
    <row r="53" spans="2:18" x14ac:dyDescent="0.25">
      <c r="B53" s="61"/>
      <c r="C53" s="38"/>
      <c r="D53" s="1"/>
      <c r="E53" s="1" t="s">
        <v>104</v>
      </c>
      <c r="F53" s="1"/>
      <c r="G53" s="1"/>
      <c r="H53" s="1"/>
      <c r="I53" s="15"/>
      <c r="J53" s="1"/>
      <c r="K53" s="4"/>
      <c r="L53" s="16"/>
      <c r="M53" s="1"/>
      <c r="N53" s="74"/>
      <c r="O53" s="4"/>
      <c r="P53" s="1"/>
      <c r="Q53" s="1"/>
      <c r="R53" s="1"/>
    </row>
    <row r="54" spans="2:18" x14ac:dyDescent="0.25">
      <c r="B54" s="61"/>
      <c r="C54" s="38"/>
      <c r="D54" s="1"/>
      <c r="E54" s="1" t="s">
        <v>105</v>
      </c>
      <c r="F54" s="1"/>
      <c r="G54" s="1"/>
      <c r="H54" s="1"/>
      <c r="I54" s="15"/>
      <c r="J54" s="1"/>
      <c r="K54" s="4"/>
      <c r="L54" s="16"/>
      <c r="M54" s="1"/>
      <c r="N54" s="1"/>
      <c r="O54" s="4"/>
      <c r="P54" s="1"/>
      <c r="Q54" s="1"/>
      <c r="R54" s="1"/>
    </row>
    <row r="55" spans="2:18" x14ac:dyDescent="0.25">
      <c r="B55" s="61"/>
      <c r="C55" s="38"/>
      <c r="D55" s="1"/>
      <c r="E55" s="1" t="s">
        <v>107</v>
      </c>
      <c r="F55" s="1"/>
      <c r="G55" s="1"/>
      <c r="H55" s="1"/>
      <c r="I55" s="15"/>
      <c r="J55" s="1"/>
      <c r="K55" s="4"/>
      <c r="L55" s="16"/>
      <c r="M55" s="1"/>
      <c r="N55" s="1"/>
      <c r="O55" s="4"/>
      <c r="P55" s="1"/>
      <c r="Q55" s="1"/>
      <c r="R55" s="1"/>
    </row>
    <row r="56" spans="2:18" x14ac:dyDescent="0.25">
      <c r="B56" s="61"/>
      <c r="C56" s="38"/>
      <c r="D56" s="1"/>
      <c r="E56" s="1" t="s">
        <v>108</v>
      </c>
      <c r="F56" s="1"/>
      <c r="G56" s="1"/>
      <c r="H56" s="1"/>
      <c r="I56" s="15"/>
      <c r="J56" s="1"/>
      <c r="K56" s="4"/>
      <c r="L56" s="16"/>
      <c r="M56" s="1"/>
      <c r="N56" s="74"/>
      <c r="O56" s="4"/>
      <c r="P56" s="1"/>
      <c r="Q56" s="1"/>
      <c r="R56" s="1"/>
    </row>
    <row r="57" spans="2:18" x14ac:dyDescent="0.25">
      <c r="B57" s="61"/>
      <c r="C57" s="38"/>
      <c r="D57" s="1"/>
      <c r="E57" s="1" t="s">
        <v>247</v>
      </c>
      <c r="F57" s="1"/>
      <c r="G57" s="1"/>
      <c r="H57" s="1"/>
      <c r="I57" s="15"/>
      <c r="J57" s="1"/>
      <c r="K57" s="4"/>
      <c r="L57" s="16"/>
      <c r="M57" s="1"/>
      <c r="N57" s="1"/>
      <c r="O57" s="4"/>
      <c r="P57" s="1"/>
      <c r="Q57" s="1"/>
      <c r="R57" s="1"/>
    </row>
    <row r="58" spans="2:18" x14ac:dyDescent="0.25">
      <c r="B58" s="61"/>
      <c r="C58" s="38"/>
      <c r="D58" s="1"/>
      <c r="E58" s="1"/>
      <c r="F58" s="1"/>
      <c r="G58" s="1"/>
      <c r="H58" s="1"/>
      <c r="I58" s="15"/>
      <c r="J58" s="1"/>
      <c r="K58" s="4"/>
      <c r="L58" s="16"/>
      <c r="M58" s="1"/>
      <c r="N58" s="1"/>
      <c r="O58" s="4"/>
      <c r="P58" s="1"/>
      <c r="Q58" s="1"/>
      <c r="R58" s="1"/>
    </row>
    <row r="59" spans="2:18" x14ac:dyDescent="0.25">
      <c r="B59" s="61"/>
      <c r="C59" s="38"/>
      <c r="D59" s="1"/>
      <c r="E59" s="1" t="s">
        <v>248</v>
      </c>
      <c r="F59" s="1"/>
      <c r="G59" s="1"/>
      <c r="H59" s="1"/>
      <c r="I59" s="15"/>
      <c r="J59" s="1"/>
      <c r="K59" s="4"/>
      <c r="L59" s="16"/>
      <c r="M59" s="1"/>
      <c r="N59" s="1"/>
      <c r="O59" s="4"/>
      <c r="P59" s="1"/>
      <c r="Q59" s="1"/>
      <c r="R59" s="1"/>
    </row>
    <row r="60" spans="2:18" ht="15.6" x14ac:dyDescent="0.3">
      <c r="B60" s="61"/>
      <c r="C60" s="38">
        <v>300</v>
      </c>
      <c r="D60" s="1" t="s">
        <v>90</v>
      </c>
      <c r="E60" s="18" t="s">
        <v>109</v>
      </c>
      <c r="F60" s="1" t="s">
        <v>10</v>
      </c>
      <c r="G60" s="37">
        <v>3.5</v>
      </c>
      <c r="H60" s="1"/>
      <c r="I60" s="19"/>
      <c r="J60" s="1"/>
      <c r="K60" s="4">
        <f>C60*G60</f>
        <v>1050</v>
      </c>
      <c r="L60" s="16"/>
      <c r="M60" s="99"/>
      <c r="N60" s="99"/>
      <c r="O60" s="4"/>
      <c r="P60" s="1"/>
      <c r="Q60" s="1"/>
      <c r="R60" s="1"/>
    </row>
    <row r="61" spans="2:18" x14ac:dyDescent="0.25">
      <c r="B61" s="61"/>
      <c r="C61" s="38"/>
      <c r="D61" s="1"/>
      <c r="E61" s="37" t="s">
        <v>249</v>
      </c>
      <c r="F61" s="1"/>
      <c r="G61" s="37"/>
      <c r="H61" s="1"/>
      <c r="I61" s="19"/>
      <c r="J61" s="1"/>
      <c r="K61" s="4"/>
      <c r="L61" s="16"/>
      <c r="M61" s="1"/>
      <c r="N61" s="1"/>
      <c r="O61" s="4"/>
      <c r="P61" s="1"/>
      <c r="Q61" s="1"/>
      <c r="R61" s="1"/>
    </row>
    <row r="62" spans="2:18" x14ac:dyDescent="0.25">
      <c r="B62" s="61"/>
      <c r="C62" s="38"/>
      <c r="D62" s="1"/>
      <c r="E62" s="37" t="s">
        <v>250</v>
      </c>
      <c r="F62" s="1"/>
      <c r="G62" s="37"/>
      <c r="H62" s="1"/>
      <c r="I62" s="19"/>
      <c r="J62" s="1"/>
      <c r="K62" s="4"/>
      <c r="L62" s="16"/>
      <c r="M62" s="1"/>
      <c r="N62" s="1"/>
      <c r="O62" s="4"/>
      <c r="P62" s="1"/>
      <c r="Q62" s="1"/>
      <c r="R62" s="1"/>
    </row>
    <row r="63" spans="2:18" x14ac:dyDescent="0.25">
      <c r="B63" s="61"/>
      <c r="C63" s="38"/>
      <c r="D63" s="1"/>
      <c r="E63" s="37" t="s">
        <v>251</v>
      </c>
      <c r="F63" s="1"/>
      <c r="G63" s="37"/>
      <c r="H63" s="1"/>
      <c r="I63" s="19"/>
      <c r="J63" s="1"/>
      <c r="K63" s="4"/>
      <c r="L63" s="16"/>
      <c r="M63" s="1"/>
      <c r="N63" s="1"/>
      <c r="O63" s="4"/>
      <c r="P63" s="1"/>
      <c r="Q63" s="1"/>
      <c r="R63" s="1"/>
    </row>
    <row r="64" spans="2:18" x14ac:dyDescent="0.25">
      <c r="B64" s="61"/>
      <c r="C64" s="38"/>
      <c r="D64" s="1"/>
      <c r="E64" s="37" t="s">
        <v>252</v>
      </c>
      <c r="F64" s="1"/>
      <c r="G64" s="37"/>
      <c r="H64" s="1"/>
      <c r="I64" s="19"/>
      <c r="J64" s="1"/>
      <c r="K64" s="4"/>
      <c r="L64" s="16"/>
      <c r="M64" s="1"/>
      <c r="N64" s="1"/>
      <c r="O64" s="4"/>
      <c r="P64" s="1"/>
      <c r="Q64" s="1"/>
      <c r="R64" s="1"/>
    </row>
    <row r="65" spans="2:18" x14ac:dyDescent="0.25">
      <c r="B65" s="61"/>
      <c r="C65" s="38"/>
      <c r="D65" s="1"/>
      <c r="E65" s="37" t="s">
        <v>253</v>
      </c>
      <c r="F65" s="1"/>
      <c r="G65" s="37"/>
      <c r="H65" s="1"/>
      <c r="I65" s="19"/>
      <c r="J65" s="1"/>
      <c r="K65" s="4"/>
      <c r="L65" s="16"/>
      <c r="M65" s="1"/>
      <c r="N65" s="1"/>
      <c r="O65" s="4"/>
      <c r="P65" s="1"/>
      <c r="Q65" s="1"/>
      <c r="R65" s="1"/>
    </row>
    <row r="66" spans="2:18" x14ac:dyDescent="0.25">
      <c r="B66" s="61"/>
      <c r="C66" s="38"/>
      <c r="D66" s="1"/>
      <c r="E66" s="37" t="s">
        <v>115</v>
      </c>
      <c r="F66" s="1"/>
      <c r="G66" s="37"/>
      <c r="H66" s="1"/>
      <c r="I66" s="19"/>
      <c r="J66" s="1"/>
      <c r="K66" s="4"/>
      <c r="L66" s="16"/>
      <c r="M66" s="1"/>
      <c r="N66" s="1"/>
      <c r="O66" s="4"/>
      <c r="P66" s="1"/>
      <c r="Q66" s="1"/>
      <c r="R66" s="1"/>
    </row>
    <row r="67" spans="2:18" x14ac:dyDescent="0.25">
      <c r="B67" s="61"/>
      <c r="C67" s="38"/>
      <c r="D67" s="1"/>
      <c r="E67" s="37" t="s">
        <v>254</v>
      </c>
      <c r="F67" s="1"/>
      <c r="G67" s="37"/>
      <c r="H67" s="1"/>
      <c r="I67" s="19"/>
      <c r="J67" s="1"/>
      <c r="K67" s="4"/>
      <c r="L67" s="16"/>
      <c r="M67" s="1"/>
      <c r="N67" s="1"/>
      <c r="O67" s="4"/>
      <c r="P67" s="1"/>
      <c r="Q67" s="1"/>
      <c r="R67" s="1"/>
    </row>
    <row r="68" spans="2:18" x14ac:dyDescent="0.25">
      <c r="B68" s="61"/>
      <c r="C68" s="38"/>
      <c r="D68" s="1"/>
      <c r="E68" s="37" t="s">
        <v>255</v>
      </c>
      <c r="F68" s="1"/>
      <c r="G68" s="37"/>
      <c r="H68" s="1"/>
      <c r="I68" s="19"/>
      <c r="J68" s="1"/>
      <c r="K68" s="4"/>
      <c r="L68" s="16"/>
      <c r="M68" s="1"/>
      <c r="N68" s="1"/>
      <c r="O68" s="4"/>
      <c r="P68" s="1"/>
      <c r="Q68" s="1"/>
      <c r="R68" s="1"/>
    </row>
    <row r="69" spans="2:18" x14ac:dyDescent="0.25">
      <c r="B69" s="61"/>
      <c r="C69" s="38"/>
      <c r="D69" s="1"/>
      <c r="E69" s="37" t="s">
        <v>117</v>
      </c>
      <c r="F69" s="1"/>
      <c r="G69" s="37"/>
      <c r="H69" s="1"/>
      <c r="I69" s="19"/>
      <c r="J69" s="1"/>
      <c r="K69" s="4"/>
      <c r="L69" s="16"/>
      <c r="M69" s="1"/>
      <c r="N69" s="1"/>
      <c r="O69" s="4"/>
      <c r="P69" s="1"/>
      <c r="Q69" s="1"/>
      <c r="R69" s="1"/>
    </row>
    <row r="70" spans="2:18" x14ac:dyDescent="0.25">
      <c r="B70" s="61"/>
      <c r="C70" s="38"/>
      <c r="D70" s="1"/>
      <c r="E70" s="37" t="s">
        <v>118</v>
      </c>
      <c r="F70" s="1"/>
      <c r="G70" s="37"/>
      <c r="H70" s="1"/>
      <c r="I70" s="19"/>
      <c r="J70" s="1"/>
      <c r="K70" s="4"/>
      <c r="L70" s="16"/>
      <c r="M70" s="1"/>
      <c r="N70" s="1"/>
      <c r="O70" s="4"/>
      <c r="P70" s="1"/>
      <c r="Q70" s="1"/>
      <c r="R70" s="1"/>
    </row>
    <row r="71" spans="2:18" x14ac:dyDescent="0.25">
      <c r="B71" s="61"/>
      <c r="C71" s="38"/>
      <c r="D71" s="1"/>
      <c r="E71" s="37" t="s">
        <v>119</v>
      </c>
      <c r="F71" s="1"/>
      <c r="G71" s="37"/>
      <c r="H71" s="1"/>
      <c r="I71" s="19"/>
      <c r="J71" s="1"/>
      <c r="K71" s="4"/>
      <c r="L71" s="16"/>
      <c r="M71" s="1"/>
      <c r="N71" s="1"/>
      <c r="O71" s="4"/>
      <c r="P71" s="1"/>
      <c r="Q71" s="1"/>
      <c r="R71" s="1"/>
    </row>
    <row r="72" spans="2:18" x14ac:dyDescent="0.25">
      <c r="B72" s="61"/>
      <c r="C72" s="38"/>
      <c r="D72" s="1"/>
      <c r="E72" s="1" t="s">
        <v>101</v>
      </c>
      <c r="F72" s="1"/>
      <c r="G72" s="37"/>
      <c r="H72" s="1"/>
      <c r="I72" s="19"/>
      <c r="J72" s="1"/>
      <c r="K72" s="4"/>
      <c r="L72" s="16"/>
      <c r="M72" s="1"/>
      <c r="N72" s="1"/>
      <c r="O72" s="4"/>
      <c r="P72" s="1"/>
      <c r="Q72" s="1"/>
      <c r="R72" s="1"/>
    </row>
    <row r="73" spans="2:18" x14ac:dyDescent="0.25">
      <c r="B73" s="61"/>
      <c r="C73" s="38"/>
      <c r="D73" s="1"/>
      <c r="E73" s="37" t="s">
        <v>256</v>
      </c>
      <c r="F73" s="1"/>
      <c r="G73" s="37"/>
      <c r="H73" s="1"/>
      <c r="I73" s="19"/>
      <c r="J73" s="1"/>
      <c r="K73" s="4"/>
      <c r="L73" s="16"/>
      <c r="M73" s="1"/>
      <c r="N73" s="1"/>
      <c r="O73" s="4"/>
      <c r="P73" s="1"/>
      <c r="Q73" s="1"/>
      <c r="R73" s="1"/>
    </row>
    <row r="74" spans="2:18" x14ac:dyDescent="0.25">
      <c r="B74" s="61"/>
      <c r="C74" s="38"/>
      <c r="D74" s="1"/>
      <c r="E74" s="37" t="s">
        <v>257</v>
      </c>
      <c r="F74" s="1"/>
      <c r="G74" s="63"/>
      <c r="H74" s="1"/>
      <c r="I74" s="19"/>
      <c r="J74" s="1"/>
      <c r="K74" s="4"/>
      <c r="L74" s="16"/>
      <c r="M74" s="1"/>
      <c r="N74" s="1"/>
      <c r="O74" s="4"/>
      <c r="P74" s="1"/>
      <c r="Q74" s="1"/>
      <c r="R74" s="1"/>
    </row>
    <row r="75" spans="2:18" x14ac:dyDescent="0.25">
      <c r="B75" s="61"/>
      <c r="C75" s="38"/>
      <c r="D75" s="1"/>
      <c r="E75" s="37" t="s">
        <v>120</v>
      </c>
      <c r="F75" s="1"/>
      <c r="G75" s="63"/>
      <c r="H75" s="1"/>
      <c r="I75" s="19"/>
      <c r="J75" s="1"/>
      <c r="K75" s="4"/>
      <c r="L75" s="16"/>
      <c r="M75" s="1"/>
      <c r="N75" s="1"/>
      <c r="O75" s="4"/>
      <c r="P75" s="1"/>
      <c r="Q75" s="1"/>
      <c r="R75" s="1"/>
    </row>
    <row r="76" spans="2:18" x14ac:dyDescent="0.25">
      <c r="B76" s="61"/>
      <c r="C76" s="38"/>
      <c r="D76" s="1"/>
      <c r="E76" s="37" t="s">
        <v>121</v>
      </c>
      <c r="F76" s="1"/>
      <c r="G76" s="63"/>
      <c r="H76" s="1"/>
      <c r="I76" s="19"/>
      <c r="J76" s="1"/>
      <c r="K76" s="4"/>
      <c r="L76" s="16"/>
      <c r="M76" s="1"/>
      <c r="N76" s="1"/>
      <c r="O76" s="4"/>
      <c r="P76" s="1"/>
      <c r="Q76" s="1"/>
      <c r="R76" s="1"/>
    </row>
    <row r="77" spans="2:18" x14ac:dyDescent="0.25">
      <c r="B77" s="61"/>
      <c r="C77" s="38"/>
      <c r="D77" s="1"/>
      <c r="E77" s="37" t="s">
        <v>122</v>
      </c>
      <c r="F77" s="1"/>
      <c r="G77" s="63"/>
      <c r="H77" s="1"/>
      <c r="I77" s="19"/>
      <c r="J77" s="1"/>
      <c r="K77" s="4"/>
      <c r="L77" s="16"/>
      <c r="M77" s="1"/>
      <c r="N77" s="1"/>
      <c r="O77" s="4"/>
      <c r="P77" s="1"/>
      <c r="Q77" s="1"/>
      <c r="R77" s="1"/>
    </row>
    <row r="78" spans="2:18" ht="15.6" x14ac:dyDescent="0.3">
      <c r="B78" s="61"/>
      <c r="C78" s="38">
        <v>300</v>
      </c>
      <c r="D78" s="1" t="s">
        <v>90</v>
      </c>
      <c r="E78" s="18" t="s">
        <v>109</v>
      </c>
      <c r="F78" s="1" t="s">
        <v>10</v>
      </c>
      <c r="G78" s="1">
        <v>5</v>
      </c>
      <c r="H78" s="1"/>
      <c r="I78" s="15"/>
      <c r="J78" s="1"/>
      <c r="K78" s="4">
        <f>C78*G78</f>
        <v>1500</v>
      </c>
      <c r="L78" s="16"/>
      <c r="M78" s="99"/>
      <c r="N78" s="99"/>
      <c r="O78" s="4"/>
      <c r="P78" s="1"/>
      <c r="Q78" s="1"/>
      <c r="R78" s="1"/>
    </row>
    <row r="79" spans="2:18" x14ac:dyDescent="0.25">
      <c r="B79" s="61"/>
      <c r="C79" s="38"/>
      <c r="D79" s="1"/>
      <c r="E79" s="37" t="s">
        <v>111</v>
      </c>
      <c r="F79" s="1"/>
      <c r="G79" s="1"/>
      <c r="H79" s="1"/>
      <c r="I79" s="15"/>
      <c r="J79" s="1"/>
      <c r="K79" s="4"/>
      <c r="L79" s="16"/>
      <c r="M79" s="1"/>
      <c r="N79" s="1"/>
      <c r="O79" s="4"/>
      <c r="P79" s="1"/>
      <c r="Q79" s="1"/>
      <c r="R79" s="1"/>
    </row>
    <row r="80" spans="2:18" x14ac:dyDescent="0.25">
      <c r="B80" s="61"/>
      <c r="C80" s="38"/>
      <c r="D80" s="1"/>
      <c r="E80" s="37" t="s">
        <v>112</v>
      </c>
      <c r="F80" s="1"/>
      <c r="G80" s="1"/>
      <c r="H80" s="1"/>
      <c r="I80" s="15"/>
      <c r="J80" s="1"/>
      <c r="K80" s="4"/>
      <c r="L80" s="16"/>
      <c r="M80" s="1"/>
      <c r="N80" s="1"/>
      <c r="O80" s="4"/>
      <c r="P80" s="1"/>
      <c r="Q80" s="1"/>
      <c r="R80" s="1"/>
    </row>
    <row r="81" spans="2:18" x14ac:dyDescent="0.25">
      <c r="B81" s="61"/>
      <c r="C81" s="38"/>
      <c r="D81" s="1"/>
      <c r="E81" s="37" t="s">
        <v>113</v>
      </c>
      <c r="F81" s="1"/>
      <c r="G81" s="1"/>
      <c r="H81" s="1"/>
      <c r="I81" s="15"/>
      <c r="J81" s="1"/>
      <c r="K81" s="4"/>
      <c r="L81" s="16"/>
      <c r="M81" s="1"/>
      <c r="N81" s="1"/>
      <c r="O81" s="4"/>
      <c r="P81" s="1"/>
      <c r="Q81" s="1"/>
      <c r="R81" s="1"/>
    </row>
    <row r="82" spans="2:18" x14ac:dyDescent="0.25">
      <c r="B82" s="61"/>
      <c r="C82" s="38"/>
      <c r="D82" s="1"/>
      <c r="E82" s="37" t="s">
        <v>114</v>
      </c>
      <c r="F82" s="1"/>
      <c r="G82" s="1"/>
      <c r="H82" s="1"/>
      <c r="I82" s="15"/>
      <c r="J82" s="1"/>
      <c r="K82" s="4"/>
      <c r="L82" s="16"/>
      <c r="M82" s="1"/>
      <c r="N82" s="1"/>
      <c r="O82" s="4"/>
      <c r="P82" s="1"/>
      <c r="Q82" s="1"/>
      <c r="R82" s="1"/>
    </row>
    <row r="83" spans="2:18" x14ac:dyDescent="0.25">
      <c r="B83" s="61"/>
      <c r="C83" s="38"/>
      <c r="D83" s="1"/>
      <c r="E83" s="37" t="s">
        <v>115</v>
      </c>
      <c r="F83" s="1"/>
      <c r="G83" s="1"/>
      <c r="H83" s="1"/>
      <c r="I83" s="15"/>
      <c r="J83" s="1"/>
      <c r="K83" s="4"/>
      <c r="L83" s="16"/>
      <c r="M83" s="1"/>
      <c r="N83" s="1"/>
      <c r="O83" s="4"/>
      <c r="P83" s="1"/>
      <c r="Q83" s="1"/>
      <c r="R83" s="1"/>
    </row>
    <row r="84" spans="2:18" x14ac:dyDescent="0.25">
      <c r="B84" s="61"/>
      <c r="C84" s="38"/>
      <c r="D84" s="1"/>
      <c r="E84" s="75" t="s">
        <v>116</v>
      </c>
      <c r="F84" s="1"/>
      <c r="G84" s="1"/>
      <c r="H84" s="1"/>
      <c r="I84" s="15"/>
      <c r="J84" s="1"/>
      <c r="K84" s="4"/>
      <c r="L84" s="16"/>
      <c r="M84" s="1"/>
      <c r="N84" s="1"/>
      <c r="O84" s="4"/>
      <c r="P84" s="1"/>
      <c r="Q84" s="1"/>
      <c r="R84" s="1"/>
    </row>
    <row r="85" spans="2:18" x14ac:dyDescent="0.25">
      <c r="B85" s="61"/>
      <c r="C85" s="38"/>
      <c r="D85" s="1"/>
      <c r="E85" s="37" t="s">
        <v>117</v>
      </c>
      <c r="F85" s="1"/>
      <c r="G85" s="1"/>
      <c r="H85" s="1"/>
      <c r="I85" s="15"/>
      <c r="J85" s="1"/>
      <c r="K85" s="4"/>
      <c r="L85" s="16"/>
      <c r="M85" s="1"/>
      <c r="N85" s="1"/>
      <c r="O85" s="4"/>
      <c r="P85" s="1"/>
      <c r="Q85" s="1"/>
      <c r="R85" s="1"/>
    </row>
    <row r="86" spans="2:18" x14ac:dyDescent="0.25">
      <c r="B86" s="61"/>
      <c r="C86" s="38"/>
      <c r="D86" s="1"/>
      <c r="E86" s="37" t="s">
        <v>118</v>
      </c>
      <c r="F86" s="1"/>
      <c r="G86" s="1"/>
      <c r="H86" s="1"/>
      <c r="I86" s="15"/>
      <c r="J86" s="1"/>
      <c r="K86" s="4"/>
      <c r="L86" s="16"/>
      <c r="M86" s="1"/>
      <c r="N86" s="1"/>
      <c r="O86" s="4"/>
      <c r="P86" s="1"/>
      <c r="Q86" s="1"/>
      <c r="R86" s="1"/>
    </row>
    <row r="87" spans="2:18" x14ac:dyDescent="0.25">
      <c r="B87" s="61"/>
      <c r="C87" s="38"/>
      <c r="D87" s="1"/>
      <c r="E87" s="37" t="s">
        <v>119</v>
      </c>
      <c r="F87" s="1"/>
      <c r="G87" s="1"/>
      <c r="H87" s="1"/>
      <c r="I87" s="15"/>
      <c r="J87" s="1"/>
      <c r="K87" s="4"/>
      <c r="L87" s="16"/>
      <c r="M87" s="1"/>
      <c r="N87" s="1"/>
      <c r="O87" s="4"/>
      <c r="P87" s="1"/>
      <c r="Q87" s="1"/>
      <c r="R87" s="1"/>
    </row>
    <row r="88" spans="2:18" x14ac:dyDescent="0.25">
      <c r="B88" s="61"/>
      <c r="C88" s="38"/>
      <c r="D88" s="1"/>
      <c r="E88" s="1" t="s">
        <v>101</v>
      </c>
      <c r="F88" s="1"/>
      <c r="G88" s="1"/>
      <c r="H88" s="1"/>
      <c r="I88" s="15"/>
      <c r="J88" s="1"/>
      <c r="K88" s="4"/>
      <c r="L88" s="16"/>
      <c r="M88" s="1"/>
      <c r="N88" s="1"/>
      <c r="O88" s="4"/>
      <c r="P88" s="1"/>
      <c r="Q88" s="1"/>
      <c r="R88" s="1"/>
    </row>
    <row r="89" spans="2:18" x14ac:dyDescent="0.25">
      <c r="B89" s="61"/>
      <c r="C89" s="38"/>
      <c r="D89" s="1"/>
      <c r="E89" s="37" t="s">
        <v>120</v>
      </c>
      <c r="F89" s="1"/>
      <c r="G89" s="1"/>
      <c r="H89" s="1"/>
      <c r="I89" s="15"/>
      <c r="J89" s="1"/>
      <c r="K89" s="4"/>
      <c r="L89" s="16"/>
      <c r="M89" s="1"/>
      <c r="N89" s="1"/>
      <c r="O89" s="4"/>
      <c r="P89" s="1"/>
      <c r="Q89" s="1"/>
      <c r="R89" s="1"/>
    </row>
    <row r="90" spans="2:18" x14ac:dyDescent="0.25">
      <c r="B90" s="61"/>
      <c r="C90" s="38"/>
      <c r="D90" s="1"/>
      <c r="E90" s="37" t="s">
        <v>121</v>
      </c>
      <c r="F90" s="1"/>
      <c r="G90" s="1"/>
      <c r="H90" s="1"/>
      <c r="I90" s="15"/>
      <c r="J90" s="1"/>
      <c r="K90" s="4"/>
      <c r="L90" s="16"/>
      <c r="M90" s="1"/>
      <c r="N90" s="1"/>
      <c r="O90" s="4"/>
      <c r="P90" s="1"/>
      <c r="Q90" s="1"/>
      <c r="R90" s="1"/>
    </row>
    <row r="91" spans="2:18" x14ac:dyDescent="0.25">
      <c r="B91" s="61"/>
      <c r="C91" s="38"/>
      <c r="D91" s="1"/>
      <c r="E91" s="37" t="s">
        <v>122</v>
      </c>
      <c r="F91" s="1"/>
      <c r="G91" s="1"/>
      <c r="H91" s="1"/>
      <c r="I91" s="15"/>
      <c r="J91" s="1"/>
      <c r="K91" s="4"/>
      <c r="L91" s="16"/>
      <c r="M91" s="1"/>
      <c r="N91" s="1"/>
      <c r="O91" s="4"/>
      <c r="P91" s="1"/>
      <c r="Q91" s="1"/>
      <c r="R91" s="1"/>
    </row>
    <row r="92" spans="2:18" x14ac:dyDescent="0.25">
      <c r="B92" s="61"/>
      <c r="C92" s="38"/>
      <c r="D92" s="1"/>
      <c r="E92" s="37" t="s">
        <v>123</v>
      </c>
      <c r="F92" s="1"/>
      <c r="G92" s="1"/>
      <c r="H92" s="1"/>
      <c r="I92" s="15"/>
      <c r="J92" s="1"/>
      <c r="K92" s="4"/>
      <c r="L92" s="16"/>
      <c r="M92" s="1"/>
      <c r="N92" s="1"/>
      <c r="O92" s="4"/>
      <c r="P92" s="1"/>
      <c r="Q92" s="1"/>
      <c r="R92" s="1"/>
    </row>
    <row r="93" spans="2:18" x14ac:dyDescent="0.25">
      <c r="B93" s="61"/>
      <c r="C93" s="38"/>
      <c r="D93" s="1"/>
      <c r="E93" s="37" t="s">
        <v>124</v>
      </c>
      <c r="F93" s="1"/>
      <c r="G93" s="1"/>
      <c r="H93" s="1"/>
      <c r="I93" s="15"/>
      <c r="J93" s="1"/>
      <c r="K93" s="4"/>
      <c r="L93" s="16"/>
      <c r="M93" s="1"/>
      <c r="N93" s="1"/>
      <c r="O93" s="4"/>
      <c r="P93" s="1"/>
      <c r="Q93" s="1"/>
      <c r="R93" s="1"/>
    </row>
    <row r="94" spans="2:18" x14ac:dyDescent="0.25">
      <c r="B94" s="61"/>
      <c r="C94" s="38"/>
      <c r="D94" s="1"/>
      <c r="E94" s="37" t="s">
        <v>125</v>
      </c>
      <c r="F94" s="1"/>
      <c r="G94" s="1"/>
      <c r="H94" s="1"/>
      <c r="I94" s="15"/>
      <c r="J94" s="1"/>
      <c r="K94" s="4"/>
      <c r="L94" s="16"/>
      <c r="M94" s="1"/>
      <c r="N94" s="1"/>
      <c r="O94" s="4"/>
      <c r="P94" s="1"/>
      <c r="Q94" s="1"/>
      <c r="R94" s="1"/>
    </row>
    <row r="95" spans="2:18" x14ac:dyDescent="0.25">
      <c r="B95" s="61"/>
      <c r="C95" s="38"/>
      <c r="D95" s="1"/>
      <c r="E95" s="37" t="s">
        <v>126</v>
      </c>
      <c r="F95" s="1"/>
      <c r="G95" s="1"/>
      <c r="H95" s="1"/>
      <c r="I95" s="15"/>
      <c r="J95" s="1"/>
      <c r="K95" s="4"/>
      <c r="L95" s="16"/>
      <c r="M95" s="1"/>
      <c r="N95" s="1"/>
      <c r="O95" s="4"/>
      <c r="P95" s="1"/>
      <c r="Q95" s="1"/>
      <c r="R95" s="1"/>
    </row>
    <row r="96" spans="2:18" x14ac:dyDescent="0.25">
      <c r="B96" s="61"/>
      <c r="C96" s="38"/>
      <c r="D96" s="1"/>
      <c r="E96" s="37" t="s">
        <v>127</v>
      </c>
      <c r="F96" s="1"/>
      <c r="G96" s="1"/>
      <c r="H96" s="1"/>
      <c r="I96" s="15"/>
      <c r="J96" s="1"/>
      <c r="K96" s="4"/>
      <c r="L96" s="16"/>
      <c r="M96" s="1"/>
      <c r="N96" s="1"/>
      <c r="O96" s="4"/>
      <c r="P96" s="1"/>
      <c r="Q96" s="1"/>
      <c r="R96" s="1"/>
    </row>
    <row r="97" spans="2:18" x14ac:dyDescent="0.25">
      <c r="B97" s="61"/>
      <c r="C97" s="38"/>
      <c r="D97" s="1"/>
      <c r="E97" s="37" t="s">
        <v>128</v>
      </c>
      <c r="F97" s="1"/>
      <c r="G97" s="1"/>
      <c r="H97" s="1"/>
      <c r="I97" s="15"/>
      <c r="J97" s="1"/>
      <c r="K97" s="4"/>
      <c r="L97" s="16"/>
      <c r="M97" s="1"/>
      <c r="N97" s="1"/>
      <c r="O97" s="4"/>
      <c r="P97" s="1"/>
      <c r="Q97" s="1"/>
      <c r="R97" s="1"/>
    </row>
    <row r="98" spans="2:18" x14ac:dyDescent="0.25">
      <c r="B98" s="61"/>
      <c r="C98" s="38"/>
      <c r="D98" s="1"/>
      <c r="E98" s="37" t="s">
        <v>129</v>
      </c>
      <c r="F98" s="1"/>
      <c r="G98" s="1"/>
      <c r="H98" s="1"/>
      <c r="I98" s="15"/>
      <c r="J98" s="1"/>
      <c r="K98" s="4"/>
      <c r="L98" s="16"/>
      <c r="M98" s="1"/>
      <c r="N98" s="1"/>
      <c r="O98" s="4"/>
      <c r="P98" s="1"/>
      <c r="Q98" s="1"/>
      <c r="R98" s="1"/>
    </row>
    <row r="99" spans="2:18" x14ac:dyDescent="0.25">
      <c r="B99" s="61"/>
      <c r="C99" s="38"/>
      <c r="D99" s="1"/>
      <c r="E99" s="37" t="s">
        <v>130</v>
      </c>
      <c r="F99" s="1"/>
      <c r="G99" s="1"/>
      <c r="H99" s="1"/>
      <c r="I99" s="15"/>
      <c r="J99" s="1"/>
      <c r="K99" s="4"/>
      <c r="L99" s="16"/>
      <c r="M99" s="1"/>
      <c r="N99" s="1"/>
      <c r="O99" s="4"/>
      <c r="P99" s="1"/>
      <c r="Q99" s="1"/>
      <c r="R99" s="1"/>
    </row>
    <row r="100" spans="2:18" ht="15.6" x14ac:dyDescent="0.3">
      <c r="B100" s="61"/>
      <c r="C100" s="38">
        <v>300</v>
      </c>
      <c r="D100" s="1" t="s">
        <v>90</v>
      </c>
      <c r="E100" s="36" t="s">
        <v>258</v>
      </c>
      <c r="F100" s="1" t="s">
        <v>10</v>
      </c>
      <c r="G100" s="1">
        <v>1</v>
      </c>
      <c r="H100" s="1"/>
      <c r="I100" s="15"/>
      <c r="J100" s="1"/>
      <c r="K100" s="4">
        <f>C100*G100</f>
        <v>300</v>
      </c>
      <c r="L100" s="16"/>
      <c r="M100" s="99"/>
      <c r="N100" s="99"/>
      <c r="O100" s="4"/>
      <c r="P100" s="1"/>
      <c r="Q100" s="1"/>
      <c r="R100" s="1"/>
    </row>
    <row r="101" spans="2:18" x14ac:dyDescent="0.25">
      <c r="B101" s="61"/>
      <c r="C101" s="38"/>
      <c r="D101" s="1"/>
      <c r="E101" s="37" t="s">
        <v>259</v>
      </c>
      <c r="F101" s="1"/>
      <c r="G101" s="1"/>
      <c r="H101" s="1"/>
      <c r="I101" s="15"/>
      <c r="J101" s="1"/>
      <c r="K101" s="4"/>
      <c r="L101" s="16"/>
      <c r="M101" s="1"/>
      <c r="N101" s="1"/>
      <c r="O101" s="4"/>
      <c r="P101" s="1"/>
      <c r="Q101" s="1"/>
      <c r="R101" s="1"/>
    </row>
    <row r="102" spans="2:18" x14ac:dyDescent="0.25">
      <c r="B102" s="61"/>
      <c r="C102" s="38"/>
      <c r="D102" s="1"/>
      <c r="E102" s="37" t="s">
        <v>260</v>
      </c>
      <c r="F102" s="1"/>
      <c r="G102" s="1"/>
      <c r="H102" s="1"/>
      <c r="I102" s="15"/>
      <c r="J102" s="1"/>
      <c r="K102" s="4"/>
      <c r="L102" s="16"/>
      <c r="M102" s="1"/>
      <c r="N102" s="37"/>
      <c r="O102" s="4"/>
      <c r="P102" s="1"/>
      <c r="Q102" s="1"/>
      <c r="R102" s="1"/>
    </row>
    <row r="103" spans="2:18" x14ac:dyDescent="0.25">
      <c r="B103" s="61"/>
      <c r="C103" s="38"/>
      <c r="D103" s="1"/>
      <c r="E103" s="37" t="s">
        <v>261</v>
      </c>
      <c r="F103" s="1"/>
      <c r="G103" s="1"/>
      <c r="H103" s="1"/>
      <c r="I103" s="15"/>
      <c r="J103" s="1"/>
      <c r="K103" s="4"/>
      <c r="L103" s="16"/>
      <c r="M103" s="1"/>
      <c r="N103" s="37"/>
      <c r="O103" s="4"/>
      <c r="P103" s="1"/>
      <c r="Q103" s="1"/>
      <c r="R103" s="1"/>
    </row>
    <row r="104" spans="2:18" x14ac:dyDescent="0.25">
      <c r="B104" s="61"/>
      <c r="C104" s="38"/>
      <c r="D104" s="1"/>
      <c r="E104" s="37" t="s">
        <v>262</v>
      </c>
      <c r="F104" s="1"/>
      <c r="G104" s="1"/>
      <c r="H104" s="1"/>
      <c r="I104" s="15"/>
      <c r="J104" s="1"/>
      <c r="K104" s="4"/>
      <c r="L104" s="16"/>
      <c r="M104" s="1"/>
      <c r="N104" s="1"/>
      <c r="O104" s="4"/>
      <c r="P104" s="1"/>
      <c r="Q104" s="1"/>
      <c r="R104" s="1"/>
    </row>
    <row r="105" spans="2:18" x14ac:dyDescent="0.25">
      <c r="B105" s="61"/>
      <c r="C105" s="38"/>
      <c r="D105" s="1"/>
      <c r="E105" s="1" t="s">
        <v>101</v>
      </c>
      <c r="F105" s="1"/>
      <c r="G105" s="1"/>
      <c r="H105" s="1"/>
      <c r="I105" s="15"/>
      <c r="J105" s="1"/>
      <c r="K105" s="4"/>
      <c r="L105" s="16"/>
      <c r="M105" s="1"/>
      <c r="N105" s="1"/>
      <c r="O105" s="4"/>
      <c r="P105" s="1"/>
      <c r="Q105" s="1"/>
      <c r="R105" s="1"/>
    </row>
    <row r="106" spans="2:18" x14ac:dyDescent="0.25">
      <c r="B106" s="61"/>
      <c r="C106" s="38"/>
      <c r="D106" s="1"/>
      <c r="E106" s="37" t="s">
        <v>263</v>
      </c>
      <c r="F106" s="1"/>
      <c r="G106" s="1"/>
      <c r="H106" s="1"/>
      <c r="I106" s="15"/>
      <c r="J106" s="1"/>
      <c r="K106" s="4"/>
      <c r="L106" s="16"/>
      <c r="M106" s="1"/>
      <c r="N106" s="1"/>
      <c r="O106" s="4"/>
      <c r="P106" s="1"/>
      <c r="Q106" s="1"/>
      <c r="R106" s="1"/>
    </row>
    <row r="107" spans="2:18" x14ac:dyDescent="0.25">
      <c r="B107" s="61"/>
      <c r="C107" s="38"/>
      <c r="D107" s="1"/>
      <c r="E107" s="37" t="s">
        <v>264</v>
      </c>
      <c r="F107" s="1"/>
      <c r="G107" s="1"/>
      <c r="H107" s="1"/>
      <c r="I107" s="15"/>
      <c r="J107" s="1"/>
      <c r="K107" s="4"/>
      <c r="L107" s="16"/>
      <c r="M107" s="1"/>
      <c r="N107" s="1"/>
      <c r="O107" s="4"/>
      <c r="P107" s="1"/>
      <c r="Q107" s="1"/>
      <c r="R107" s="1"/>
    </row>
    <row r="108" spans="2:18" x14ac:dyDescent="0.25">
      <c r="B108" s="61"/>
      <c r="C108" s="38"/>
      <c r="D108" s="1"/>
      <c r="E108" s="37" t="s">
        <v>265</v>
      </c>
      <c r="F108" s="1"/>
      <c r="G108" s="1"/>
      <c r="H108" s="1"/>
      <c r="I108" s="15"/>
      <c r="J108" s="1"/>
      <c r="K108" s="4"/>
      <c r="L108" s="16"/>
      <c r="M108" s="1"/>
      <c r="N108" s="1"/>
      <c r="O108" s="4"/>
      <c r="P108" s="1"/>
      <c r="Q108" s="1"/>
      <c r="R108" s="1"/>
    </row>
    <row r="109" spans="2:18" x14ac:dyDescent="0.25">
      <c r="B109" s="61"/>
      <c r="C109" s="38"/>
      <c r="D109" s="1"/>
      <c r="E109" s="37" t="s">
        <v>266</v>
      </c>
      <c r="F109" s="1"/>
      <c r="G109" s="1"/>
      <c r="H109" s="1"/>
      <c r="I109" s="15"/>
      <c r="J109" s="1"/>
      <c r="K109" s="4"/>
      <c r="L109" s="16"/>
      <c r="M109" s="1"/>
      <c r="N109" s="1"/>
      <c r="O109" s="4"/>
      <c r="P109" s="1"/>
      <c r="Q109" s="1"/>
      <c r="R109" s="1"/>
    </row>
    <row r="110" spans="2:18" x14ac:dyDescent="0.25">
      <c r="B110" s="61"/>
      <c r="C110" s="38"/>
      <c r="D110" s="1"/>
      <c r="E110" s="37" t="s">
        <v>267</v>
      </c>
      <c r="F110" s="1"/>
      <c r="G110" s="1"/>
      <c r="H110" s="1"/>
      <c r="I110" s="15"/>
      <c r="J110" s="1"/>
      <c r="K110" s="4"/>
      <c r="L110" s="16"/>
      <c r="M110" s="1"/>
      <c r="N110" s="1"/>
      <c r="O110" s="4"/>
      <c r="P110" s="1"/>
      <c r="Q110" s="1"/>
      <c r="R110" s="1"/>
    </row>
    <row r="111" spans="2:18" x14ac:dyDescent="0.25">
      <c r="B111" s="61"/>
      <c r="C111" s="38"/>
      <c r="D111" s="1"/>
      <c r="E111" s="37" t="s">
        <v>268</v>
      </c>
      <c r="F111" s="1"/>
      <c r="G111" s="1"/>
      <c r="H111" s="1"/>
      <c r="I111" s="15"/>
      <c r="J111" s="1"/>
      <c r="K111" s="4"/>
      <c r="L111" s="16"/>
      <c r="M111" s="1"/>
      <c r="N111" s="1"/>
      <c r="O111" s="4"/>
      <c r="P111" s="1"/>
      <c r="Q111" s="1"/>
      <c r="R111" s="1"/>
    </row>
    <row r="112" spans="2:18" x14ac:dyDescent="0.25">
      <c r="B112" s="61"/>
      <c r="C112" s="38"/>
      <c r="D112" s="1"/>
      <c r="E112" s="63"/>
      <c r="F112" s="1"/>
      <c r="G112" s="1"/>
      <c r="H112" s="1"/>
      <c r="I112" s="19"/>
      <c r="J112" s="1"/>
      <c r="K112" s="4"/>
      <c r="L112" s="16"/>
      <c r="M112" s="1"/>
      <c r="N112" s="1"/>
      <c r="O112" s="4"/>
      <c r="P112" s="1"/>
      <c r="Q112" s="1"/>
      <c r="R112" s="1"/>
    </row>
    <row r="113" spans="2:18" x14ac:dyDescent="0.25">
      <c r="B113" s="61"/>
      <c r="C113" s="38"/>
      <c r="D113" s="1"/>
      <c r="E113" s="1" t="s">
        <v>269</v>
      </c>
      <c r="F113" s="1"/>
      <c r="G113" s="1"/>
      <c r="H113" s="1"/>
      <c r="I113" s="19"/>
      <c r="J113" s="1"/>
      <c r="K113" s="4"/>
      <c r="L113" s="16"/>
      <c r="M113" s="1"/>
      <c r="N113" s="1"/>
      <c r="O113" s="4"/>
      <c r="P113" s="1"/>
      <c r="Q113" s="1"/>
      <c r="R113" s="1"/>
    </row>
    <row r="114" spans="2:18" ht="15.6" x14ac:dyDescent="0.3">
      <c r="B114" s="61"/>
      <c r="C114" s="38">
        <v>10000</v>
      </c>
      <c r="D114" s="1" t="s">
        <v>74</v>
      </c>
      <c r="E114" s="36" t="s">
        <v>270</v>
      </c>
      <c r="F114" s="1" t="s">
        <v>10</v>
      </c>
      <c r="G114" s="1">
        <v>0.5</v>
      </c>
      <c r="H114" s="1"/>
      <c r="I114" s="15"/>
      <c r="J114" s="1"/>
      <c r="K114" s="4">
        <f>C114*G114</f>
        <v>5000</v>
      </c>
      <c r="L114" s="16"/>
      <c r="M114" s="1">
        <f>K114</f>
        <v>5000</v>
      </c>
      <c r="N114" s="1">
        <f>M114</f>
        <v>5000</v>
      </c>
      <c r="O114" s="4"/>
      <c r="P114" s="1"/>
      <c r="Q114" s="1"/>
      <c r="R114" s="1"/>
    </row>
    <row r="115" spans="2:18" x14ac:dyDescent="0.25">
      <c r="B115" s="61"/>
      <c r="C115" s="38"/>
      <c r="D115" s="1"/>
      <c r="E115" s="37" t="s">
        <v>271</v>
      </c>
      <c r="F115" s="1"/>
      <c r="G115" s="1"/>
      <c r="H115" s="1"/>
      <c r="I115" s="19"/>
      <c r="J115" s="1"/>
      <c r="K115" s="4"/>
      <c r="L115" s="16"/>
      <c r="M115" s="1"/>
      <c r="N115" s="1"/>
      <c r="O115" s="4"/>
      <c r="P115" s="1"/>
      <c r="Q115" s="1"/>
      <c r="R115" s="1"/>
    </row>
    <row r="116" spans="2:18" x14ac:dyDescent="0.25">
      <c r="B116" s="61"/>
      <c r="C116" s="38"/>
      <c r="D116" s="1"/>
      <c r="E116" s="37" t="s">
        <v>272</v>
      </c>
      <c r="F116" s="1"/>
      <c r="G116" s="1"/>
      <c r="H116" s="1"/>
      <c r="I116" s="19"/>
      <c r="J116" s="1"/>
      <c r="K116" s="4"/>
      <c r="L116" s="16"/>
      <c r="M116" s="1"/>
      <c r="N116" s="1"/>
      <c r="O116" s="4"/>
      <c r="P116" s="1"/>
      <c r="Q116" s="1"/>
      <c r="R116" s="1"/>
    </row>
    <row r="117" spans="2:18" x14ac:dyDescent="0.25">
      <c r="B117" s="61"/>
      <c r="C117" s="38"/>
      <c r="D117" s="1"/>
      <c r="E117" s="37" t="s">
        <v>273</v>
      </c>
      <c r="F117" s="1"/>
      <c r="G117" s="1"/>
      <c r="H117" s="1"/>
      <c r="I117" s="19"/>
      <c r="J117" s="1"/>
      <c r="K117" s="4"/>
      <c r="L117" s="16"/>
      <c r="M117" s="1"/>
      <c r="N117" s="1"/>
      <c r="O117" s="4"/>
      <c r="P117" s="1"/>
      <c r="Q117" s="1"/>
      <c r="R117" s="1"/>
    </row>
    <row r="118" spans="2:18" x14ac:dyDescent="0.25">
      <c r="B118" s="61"/>
      <c r="C118" s="38"/>
      <c r="D118" s="1"/>
      <c r="E118" s="37" t="s">
        <v>274</v>
      </c>
      <c r="F118" s="1"/>
      <c r="G118" s="1"/>
      <c r="H118" s="1"/>
      <c r="I118" s="19"/>
      <c r="J118" s="1"/>
      <c r="K118" s="4"/>
      <c r="L118" s="16"/>
      <c r="M118" s="1"/>
      <c r="N118" s="1"/>
      <c r="O118" s="4"/>
      <c r="P118" s="1"/>
      <c r="Q118" s="1"/>
      <c r="R118" s="1"/>
    </row>
    <row r="119" spans="2:18" x14ac:dyDescent="0.25">
      <c r="B119" s="61"/>
      <c r="C119" s="38"/>
      <c r="D119" s="1"/>
      <c r="E119" s="37" t="s">
        <v>275</v>
      </c>
      <c r="F119" s="1"/>
      <c r="G119" s="1"/>
      <c r="H119" s="1"/>
      <c r="I119" s="19"/>
      <c r="J119" s="1"/>
      <c r="K119" s="4"/>
      <c r="L119" s="16"/>
      <c r="M119" s="1"/>
      <c r="N119" s="1"/>
      <c r="O119" s="4"/>
      <c r="P119" s="1"/>
      <c r="Q119" s="1"/>
      <c r="R119" s="1"/>
    </row>
    <row r="120" spans="2:18" ht="15.6" x14ac:dyDescent="0.3">
      <c r="B120" s="61"/>
      <c r="C120" s="38">
        <v>10000</v>
      </c>
      <c r="D120" s="1" t="s">
        <v>74</v>
      </c>
      <c r="E120" s="36" t="s">
        <v>276</v>
      </c>
      <c r="F120" s="1" t="s">
        <v>10</v>
      </c>
      <c r="G120" s="1">
        <v>0.05</v>
      </c>
      <c r="H120" s="1"/>
      <c r="I120" s="15"/>
      <c r="J120" s="1"/>
      <c r="K120" s="4">
        <f>C120*G120</f>
        <v>500</v>
      </c>
      <c r="L120" s="16"/>
      <c r="M120" s="1">
        <f>K120</f>
        <v>500</v>
      </c>
      <c r="N120" s="1">
        <f>M120</f>
        <v>500</v>
      </c>
      <c r="O120" s="4"/>
      <c r="P120" s="1"/>
      <c r="Q120" s="1"/>
      <c r="R120" s="1"/>
    </row>
    <row r="121" spans="2:18" x14ac:dyDescent="0.25">
      <c r="B121" s="61"/>
      <c r="C121" s="38"/>
      <c r="D121" s="1"/>
      <c r="E121" s="37" t="s">
        <v>277</v>
      </c>
      <c r="F121" s="1"/>
      <c r="G121" s="1"/>
      <c r="H121" s="1"/>
      <c r="I121" s="19"/>
      <c r="J121" s="1"/>
      <c r="K121" s="4"/>
      <c r="L121" s="16"/>
      <c r="M121" s="1"/>
      <c r="N121" s="1"/>
      <c r="O121" s="4"/>
      <c r="P121" s="1"/>
      <c r="Q121" s="1"/>
      <c r="R121" s="1"/>
    </row>
    <row r="122" spans="2:18" x14ac:dyDescent="0.25">
      <c r="B122" s="61"/>
      <c r="C122" s="38"/>
      <c r="D122" s="1"/>
      <c r="E122" s="37" t="s">
        <v>278</v>
      </c>
      <c r="F122" s="1"/>
      <c r="G122" s="1"/>
      <c r="H122" s="1"/>
      <c r="I122" s="19"/>
      <c r="J122" s="1"/>
      <c r="K122" s="4"/>
      <c r="L122" s="16"/>
      <c r="M122" s="1"/>
      <c r="N122" s="1"/>
      <c r="O122" s="4"/>
      <c r="P122" s="1"/>
      <c r="Q122" s="1"/>
      <c r="R122" s="1"/>
    </row>
    <row r="123" spans="2:18" x14ac:dyDescent="0.25">
      <c r="B123" s="61"/>
      <c r="C123" s="38"/>
      <c r="D123" s="1"/>
      <c r="E123" s="37" t="s">
        <v>279</v>
      </c>
      <c r="F123" s="1"/>
      <c r="G123" s="1"/>
      <c r="H123" s="1"/>
      <c r="I123" s="19"/>
      <c r="J123" s="1"/>
      <c r="K123" s="4"/>
      <c r="L123" s="16"/>
      <c r="M123" s="1"/>
      <c r="N123" s="1"/>
      <c r="O123" s="4"/>
      <c r="P123" s="1"/>
      <c r="Q123" s="1"/>
      <c r="R123" s="1"/>
    </row>
    <row r="124" spans="2:18" x14ac:dyDescent="0.25">
      <c r="B124" s="61"/>
      <c r="C124" s="38"/>
      <c r="D124" s="1"/>
      <c r="E124" s="37" t="s">
        <v>280</v>
      </c>
      <c r="F124" s="1"/>
      <c r="G124" s="1"/>
      <c r="H124" s="1"/>
      <c r="I124" s="19"/>
      <c r="J124" s="1"/>
      <c r="K124" s="4"/>
      <c r="L124" s="16"/>
      <c r="M124" s="1"/>
      <c r="N124" s="1"/>
      <c r="O124" s="4"/>
      <c r="P124" s="1"/>
      <c r="Q124" s="1"/>
      <c r="R124" s="1"/>
    </row>
    <row r="125" spans="2:18" ht="15.6" x14ac:dyDescent="0.3">
      <c r="B125" s="61"/>
      <c r="C125" s="38">
        <v>10000</v>
      </c>
      <c r="D125" s="1" t="s">
        <v>74</v>
      </c>
      <c r="E125" s="36" t="s">
        <v>281</v>
      </c>
      <c r="F125" s="1" t="s">
        <v>10</v>
      </c>
      <c r="G125" s="1">
        <v>0.05</v>
      </c>
      <c r="H125" s="1"/>
      <c r="I125" s="15"/>
      <c r="J125" s="1"/>
      <c r="K125" s="4">
        <f>C125*G125</f>
        <v>500</v>
      </c>
      <c r="L125" s="16"/>
      <c r="M125" s="1">
        <f>K125</f>
        <v>500</v>
      </c>
      <c r="N125" s="1">
        <f>M125</f>
        <v>500</v>
      </c>
      <c r="O125" s="4"/>
      <c r="P125" s="1"/>
      <c r="Q125" s="1"/>
      <c r="R125" s="1"/>
    </row>
    <row r="126" spans="2:18" x14ac:dyDescent="0.25">
      <c r="B126" s="61"/>
      <c r="C126" s="38"/>
      <c r="D126" s="1"/>
      <c r="E126" s="37" t="s">
        <v>282</v>
      </c>
      <c r="F126" s="1"/>
      <c r="G126" s="1"/>
      <c r="H126" s="1"/>
      <c r="I126" s="19"/>
      <c r="J126" s="1"/>
      <c r="K126" s="4"/>
      <c r="L126" s="16"/>
      <c r="M126" s="1"/>
      <c r="N126" s="1"/>
      <c r="O126" s="4"/>
      <c r="P126" s="1"/>
      <c r="Q126" s="1"/>
      <c r="R126" s="1"/>
    </row>
    <row r="127" spans="2:18" x14ac:dyDescent="0.25">
      <c r="B127" s="61"/>
      <c r="C127" s="38"/>
      <c r="D127" s="1"/>
      <c r="E127" s="37" t="s">
        <v>283</v>
      </c>
      <c r="F127" s="1"/>
      <c r="G127" s="1"/>
      <c r="H127" s="1"/>
      <c r="I127" s="19"/>
      <c r="J127" s="1"/>
      <c r="K127" s="4"/>
      <c r="L127" s="16"/>
      <c r="M127" s="1"/>
      <c r="N127" s="1"/>
      <c r="O127" s="4"/>
      <c r="P127" s="1"/>
      <c r="Q127" s="1"/>
      <c r="R127" s="1"/>
    </row>
    <row r="128" spans="2:18" x14ac:dyDescent="0.25">
      <c r="B128" s="61"/>
      <c r="C128" s="38"/>
      <c r="D128" s="1"/>
      <c r="E128" s="37" t="s">
        <v>279</v>
      </c>
      <c r="F128" s="1"/>
      <c r="G128" s="1"/>
      <c r="H128" s="1"/>
      <c r="I128" s="19"/>
      <c r="J128" s="1"/>
      <c r="K128" s="4"/>
      <c r="L128" s="16"/>
      <c r="M128" s="1"/>
      <c r="N128" s="1"/>
      <c r="O128" s="4"/>
      <c r="P128" s="1"/>
      <c r="Q128" s="1"/>
      <c r="R128" s="1"/>
    </row>
    <row r="129" spans="2:18" x14ac:dyDescent="0.25">
      <c r="B129" s="61"/>
      <c r="C129" s="38"/>
      <c r="D129" s="1"/>
      <c r="E129" s="37" t="s">
        <v>284</v>
      </c>
      <c r="F129" s="1"/>
      <c r="G129" s="1"/>
      <c r="H129" s="1"/>
      <c r="I129" s="19"/>
      <c r="J129" s="1"/>
      <c r="K129" s="4"/>
      <c r="L129" s="16"/>
      <c r="M129" s="1"/>
      <c r="N129" s="1"/>
      <c r="O129" s="4"/>
      <c r="P129" s="1"/>
      <c r="Q129" s="1"/>
      <c r="R129" s="1"/>
    </row>
    <row r="130" spans="2:18" x14ac:dyDescent="0.25">
      <c r="B130" s="61"/>
      <c r="C130" s="38"/>
      <c r="D130" s="1"/>
      <c r="E130" s="37" t="s">
        <v>285</v>
      </c>
      <c r="F130" s="1"/>
      <c r="G130" s="1"/>
      <c r="H130" s="1"/>
      <c r="I130" s="19"/>
      <c r="J130" s="1"/>
      <c r="K130" s="4"/>
      <c r="L130" s="16"/>
      <c r="M130" s="1"/>
      <c r="N130" s="1"/>
      <c r="O130" s="4"/>
      <c r="P130" s="1"/>
      <c r="Q130" s="1"/>
      <c r="R130" s="1"/>
    </row>
    <row r="131" spans="2:18" x14ac:dyDescent="0.25">
      <c r="B131" s="61"/>
      <c r="C131" s="38"/>
      <c r="D131" s="1"/>
      <c r="E131" s="37"/>
      <c r="F131" s="1"/>
      <c r="G131" s="1"/>
      <c r="H131" s="1"/>
      <c r="I131" s="19"/>
      <c r="J131" s="1"/>
      <c r="K131" s="4"/>
      <c r="L131" s="16"/>
      <c r="M131" s="1"/>
      <c r="N131" s="1"/>
      <c r="O131" s="4"/>
      <c r="P131" s="1"/>
      <c r="Q131" s="1"/>
      <c r="R131" s="1"/>
    </row>
    <row r="132" spans="2:18" ht="15.6" x14ac:dyDescent="0.3">
      <c r="B132" s="61">
        <v>4</v>
      </c>
      <c r="C132" s="40"/>
      <c r="D132" s="17" t="s">
        <v>286</v>
      </c>
      <c r="E132" s="63"/>
      <c r="F132" s="1"/>
      <c r="G132" s="1"/>
      <c r="H132" s="1"/>
      <c r="I132" s="19"/>
      <c r="J132" s="1"/>
      <c r="K132" s="4"/>
      <c r="L132" s="16"/>
      <c r="M132" s="1"/>
      <c r="N132" s="1"/>
      <c r="O132" s="4"/>
      <c r="P132" s="1"/>
      <c r="Q132" s="1"/>
      <c r="R132" s="1"/>
    </row>
    <row r="133" spans="2:18" x14ac:dyDescent="0.25">
      <c r="B133" s="61"/>
      <c r="C133" s="38"/>
      <c r="D133" s="1"/>
      <c r="E133" s="1" t="s">
        <v>287</v>
      </c>
      <c r="F133" s="1"/>
      <c r="G133" s="1"/>
      <c r="H133" s="1"/>
      <c r="I133" s="19"/>
      <c r="J133" s="1"/>
      <c r="K133" s="4"/>
      <c r="L133" s="16"/>
      <c r="M133" s="1"/>
      <c r="N133" s="1"/>
      <c r="O133" s="4"/>
      <c r="P133" s="1"/>
      <c r="Q133" s="1"/>
      <c r="R133" s="1"/>
    </row>
    <row r="134" spans="2:18" ht="15.6" x14ac:dyDescent="0.3">
      <c r="B134" s="61"/>
      <c r="C134" s="38">
        <v>10000</v>
      </c>
      <c r="D134" s="1" t="s">
        <v>74</v>
      </c>
      <c r="E134" s="18" t="s">
        <v>288</v>
      </c>
      <c r="F134" s="1" t="s">
        <v>10</v>
      </c>
      <c r="G134" s="1">
        <v>0.55000000000000004</v>
      </c>
      <c r="H134" s="1"/>
      <c r="I134" s="19"/>
      <c r="J134" s="1"/>
      <c r="K134" s="4">
        <f>C134*G134</f>
        <v>5500</v>
      </c>
      <c r="L134" s="16"/>
      <c r="M134" s="1">
        <f>K134</f>
        <v>5500</v>
      </c>
      <c r="N134" s="1">
        <f>M134</f>
        <v>5500</v>
      </c>
      <c r="O134" s="4"/>
      <c r="P134" s="1"/>
      <c r="Q134" s="1"/>
      <c r="R134" s="1"/>
    </row>
    <row r="135" spans="2:18" x14ac:dyDescent="0.25">
      <c r="B135" s="61"/>
      <c r="C135" s="38"/>
      <c r="D135" s="1"/>
      <c r="E135" s="1" t="s">
        <v>289</v>
      </c>
      <c r="F135" s="1"/>
      <c r="G135" s="1"/>
      <c r="H135" s="1"/>
      <c r="I135" s="19"/>
      <c r="J135" s="1"/>
      <c r="K135" s="4"/>
      <c r="L135" s="16"/>
      <c r="M135" s="1"/>
      <c r="N135" s="1"/>
      <c r="O135" s="4"/>
      <c r="P135" s="1"/>
      <c r="Q135" s="1"/>
      <c r="R135" s="1"/>
    </row>
    <row r="136" spans="2:18" x14ac:dyDescent="0.25">
      <c r="B136" s="61"/>
      <c r="C136" s="38"/>
      <c r="D136" s="1"/>
      <c r="E136" s="1" t="s">
        <v>290</v>
      </c>
      <c r="F136" s="1"/>
      <c r="G136" s="1"/>
      <c r="H136" s="1"/>
      <c r="I136" s="19"/>
      <c r="J136" s="1"/>
      <c r="K136" s="4"/>
      <c r="L136" s="16"/>
      <c r="M136" s="1"/>
      <c r="N136" s="1"/>
      <c r="O136" s="4"/>
      <c r="P136" s="1"/>
      <c r="Q136" s="1"/>
      <c r="R136" s="1"/>
    </row>
    <row r="137" spans="2:18" x14ac:dyDescent="0.25">
      <c r="B137" s="61"/>
      <c r="C137" s="38"/>
      <c r="D137" s="1"/>
      <c r="E137" s="1" t="s">
        <v>291</v>
      </c>
      <c r="F137" s="1"/>
      <c r="G137" s="1"/>
      <c r="H137" s="1"/>
      <c r="I137" s="19"/>
      <c r="J137" s="1"/>
      <c r="K137" s="4"/>
      <c r="L137" s="16"/>
      <c r="M137" s="1"/>
      <c r="N137" s="1"/>
      <c r="O137" s="4"/>
      <c r="P137" s="1"/>
      <c r="Q137" s="1"/>
      <c r="R137" s="1"/>
    </row>
    <row r="138" spans="2:18" ht="15.6" x14ac:dyDescent="0.3">
      <c r="B138" s="61"/>
      <c r="C138" s="38">
        <v>10000</v>
      </c>
      <c r="D138" s="1" t="s">
        <v>74</v>
      </c>
      <c r="E138" s="18" t="s">
        <v>292</v>
      </c>
      <c r="F138" s="1" t="s">
        <v>10</v>
      </c>
      <c r="G138" s="1">
        <v>0.35</v>
      </c>
      <c r="H138" s="1"/>
      <c r="I138" s="19"/>
      <c r="J138" s="1"/>
      <c r="K138" s="4">
        <f>C138*G138</f>
        <v>3500</v>
      </c>
      <c r="L138" s="16"/>
      <c r="M138" s="1">
        <f>K138</f>
        <v>3500</v>
      </c>
      <c r="N138" s="1">
        <f>M138</f>
        <v>3500</v>
      </c>
      <c r="O138" s="4"/>
      <c r="P138" s="1"/>
      <c r="Q138" s="1"/>
      <c r="R138" s="1"/>
    </row>
    <row r="139" spans="2:18" x14ac:dyDescent="0.25">
      <c r="B139" s="61"/>
      <c r="C139" s="38"/>
      <c r="D139" s="1"/>
      <c r="E139" s="1" t="s">
        <v>293</v>
      </c>
      <c r="F139" s="1"/>
      <c r="G139" s="1"/>
      <c r="H139" s="1"/>
      <c r="I139" s="19"/>
      <c r="J139" s="1"/>
      <c r="K139" s="4"/>
      <c r="L139" s="16"/>
      <c r="M139" s="1"/>
      <c r="N139" s="1"/>
      <c r="O139" s="4"/>
      <c r="P139" s="1"/>
      <c r="Q139" s="1"/>
      <c r="R139" s="1"/>
    </row>
    <row r="140" spans="2:18" x14ac:dyDescent="0.25">
      <c r="B140" s="61"/>
      <c r="C140" s="38"/>
      <c r="D140" s="1"/>
      <c r="E140" s="1" t="s">
        <v>294</v>
      </c>
      <c r="F140" s="1"/>
      <c r="G140" s="1"/>
      <c r="H140" s="1"/>
      <c r="I140" s="19"/>
      <c r="J140" s="1"/>
      <c r="K140" s="4"/>
      <c r="L140" s="16"/>
      <c r="M140" s="1"/>
      <c r="N140" s="1"/>
      <c r="O140" s="4"/>
      <c r="P140" s="1"/>
      <c r="Q140" s="1"/>
      <c r="R140" s="1"/>
    </row>
    <row r="141" spans="2:18" ht="15.6" x14ac:dyDescent="0.3">
      <c r="B141" s="61"/>
      <c r="C141" s="38">
        <v>100</v>
      </c>
      <c r="D141" s="1" t="s">
        <v>295</v>
      </c>
      <c r="E141" s="18" t="s">
        <v>296</v>
      </c>
      <c r="F141" s="1" t="s">
        <v>10</v>
      </c>
      <c r="G141" s="1">
        <v>7.5</v>
      </c>
      <c r="H141" s="1"/>
      <c r="I141" s="19"/>
      <c r="J141" s="1"/>
      <c r="K141" s="4">
        <f>C141*G141</f>
        <v>750</v>
      </c>
      <c r="L141" s="16"/>
      <c r="M141" s="1">
        <f>K141</f>
        <v>750</v>
      </c>
      <c r="N141" s="1">
        <f>M141</f>
        <v>750</v>
      </c>
      <c r="O141" s="4"/>
      <c r="P141" s="1"/>
      <c r="Q141" s="1"/>
      <c r="R141" s="1"/>
    </row>
    <row r="142" spans="2:18" x14ac:dyDescent="0.25">
      <c r="B142" s="61"/>
      <c r="C142" s="38"/>
      <c r="D142" s="1"/>
      <c r="E142" s="1" t="s">
        <v>297</v>
      </c>
      <c r="F142" s="1"/>
      <c r="G142" s="1"/>
      <c r="H142" s="1"/>
      <c r="I142" s="19"/>
      <c r="J142" s="1"/>
      <c r="K142" s="4"/>
      <c r="L142" s="16"/>
      <c r="M142" s="1"/>
      <c r="N142" s="1"/>
      <c r="O142" s="4"/>
      <c r="P142" s="1"/>
      <c r="Q142" s="1"/>
      <c r="R142" s="1"/>
    </row>
    <row r="143" spans="2:18" x14ac:dyDescent="0.25">
      <c r="B143" s="61"/>
      <c r="C143" s="38"/>
      <c r="D143" s="1"/>
      <c r="E143" s="1"/>
      <c r="F143" s="1"/>
      <c r="G143" s="1"/>
      <c r="H143" s="1"/>
      <c r="I143" s="19"/>
      <c r="J143" s="1"/>
      <c r="K143" s="4"/>
      <c r="L143" s="16"/>
      <c r="M143" s="1"/>
      <c r="N143" s="1"/>
      <c r="O143" s="4"/>
      <c r="P143" s="1"/>
      <c r="Q143" s="1"/>
      <c r="R143" s="1"/>
    </row>
    <row r="144" spans="2:18" ht="15.6" x14ac:dyDescent="0.3">
      <c r="B144" s="61">
        <v>5</v>
      </c>
      <c r="C144" s="38"/>
      <c r="D144" s="65" t="s">
        <v>298</v>
      </c>
      <c r="E144" s="1"/>
      <c r="F144" s="1"/>
      <c r="G144" s="1"/>
      <c r="H144" s="1"/>
      <c r="I144" s="19"/>
      <c r="J144" s="1"/>
      <c r="K144" s="4"/>
      <c r="L144" s="16"/>
      <c r="M144" s="1"/>
      <c r="N144" s="1"/>
      <c r="O144" s="4"/>
      <c r="P144" s="1"/>
      <c r="Q144" s="1"/>
      <c r="R144" s="1"/>
    </row>
    <row r="145" spans="2:18" x14ac:dyDescent="0.25">
      <c r="B145" s="61"/>
      <c r="C145" s="38"/>
      <c r="D145" s="1"/>
      <c r="E145" s="1" t="s">
        <v>299</v>
      </c>
      <c r="F145" s="1"/>
      <c r="G145" s="1"/>
      <c r="H145" s="1"/>
      <c r="I145" s="19"/>
      <c r="J145" s="1"/>
      <c r="K145" s="4"/>
      <c r="L145" s="16"/>
      <c r="M145" s="1"/>
      <c r="N145" s="1"/>
      <c r="O145" s="4"/>
      <c r="P145" s="1"/>
      <c r="Q145" s="1"/>
      <c r="R145" s="1"/>
    </row>
    <row r="146" spans="2:18" ht="15.6" x14ac:dyDescent="0.3">
      <c r="B146" s="61"/>
      <c r="C146" s="38">
        <v>1000</v>
      </c>
      <c r="D146" s="1" t="s">
        <v>223</v>
      </c>
      <c r="E146" s="36" t="s">
        <v>300</v>
      </c>
      <c r="F146" s="1" t="s">
        <v>10</v>
      </c>
      <c r="G146" s="1">
        <v>2</v>
      </c>
      <c r="H146" s="1"/>
      <c r="I146" s="19"/>
      <c r="J146" s="1"/>
      <c r="K146" s="4">
        <f>C146*G146</f>
        <v>2000</v>
      </c>
      <c r="L146" s="16"/>
      <c r="M146" s="99"/>
      <c r="N146" s="99"/>
      <c r="O146" s="4"/>
      <c r="P146" s="1"/>
      <c r="Q146" s="1"/>
      <c r="R146" s="1"/>
    </row>
    <row r="147" spans="2:18" x14ac:dyDescent="0.25">
      <c r="B147" s="61"/>
      <c r="C147" s="38"/>
      <c r="D147" s="1"/>
      <c r="E147" s="1" t="s">
        <v>301</v>
      </c>
      <c r="F147" s="1"/>
      <c r="G147" s="1"/>
      <c r="H147" s="1"/>
      <c r="I147" s="19"/>
      <c r="J147" s="1"/>
      <c r="K147" s="4"/>
      <c r="L147" s="16"/>
      <c r="M147" s="1"/>
      <c r="N147" s="1"/>
      <c r="O147" s="4"/>
      <c r="P147" s="1"/>
      <c r="Q147" s="1"/>
      <c r="R147" s="1"/>
    </row>
    <row r="148" spans="2:18" x14ac:dyDescent="0.25">
      <c r="B148" s="61"/>
      <c r="C148" s="38"/>
      <c r="D148" s="1"/>
      <c r="E148" s="1" t="s">
        <v>302</v>
      </c>
      <c r="F148" s="1"/>
      <c r="G148" s="1"/>
      <c r="H148" s="1"/>
      <c r="I148" s="19"/>
      <c r="J148" s="1"/>
      <c r="K148" s="4"/>
      <c r="L148" s="16"/>
      <c r="M148" s="1"/>
      <c r="N148" s="1"/>
      <c r="O148" s="4"/>
      <c r="P148" s="1"/>
      <c r="Q148" s="1"/>
      <c r="R148" s="1"/>
    </row>
    <row r="149" spans="2:18" x14ac:dyDescent="0.25">
      <c r="B149" s="61"/>
      <c r="C149" s="38"/>
      <c r="D149" s="1"/>
      <c r="E149" s="1" t="s">
        <v>303</v>
      </c>
      <c r="F149" s="1"/>
      <c r="G149" s="1"/>
      <c r="H149" s="1"/>
      <c r="I149" s="19"/>
      <c r="J149" s="1"/>
      <c r="K149" s="4"/>
      <c r="L149" s="16"/>
      <c r="M149" s="1"/>
      <c r="N149" s="1"/>
      <c r="O149" s="4"/>
      <c r="P149" s="1"/>
      <c r="Q149" s="1"/>
      <c r="R149" s="1"/>
    </row>
    <row r="150" spans="2:18" x14ac:dyDescent="0.25">
      <c r="B150" s="61"/>
      <c r="C150" s="38"/>
      <c r="D150" s="1"/>
      <c r="E150" s="1" t="s">
        <v>304</v>
      </c>
      <c r="F150" s="1"/>
      <c r="G150" s="1"/>
      <c r="H150" s="1"/>
      <c r="I150" s="19"/>
      <c r="J150" s="1"/>
      <c r="K150" s="4"/>
      <c r="L150" s="16"/>
      <c r="M150" s="1"/>
      <c r="N150" s="1"/>
      <c r="O150" s="4"/>
      <c r="P150" s="1"/>
      <c r="Q150" s="1"/>
      <c r="R150" s="1"/>
    </row>
    <row r="151" spans="2:18" x14ac:dyDescent="0.25">
      <c r="B151" s="61"/>
      <c r="C151" s="38"/>
      <c r="D151" s="1"/>
      <c r="E151" s="1" t="s">
        <v>305</v>
      </c>
      <c r="F151" s="1"/>
      <c r="G151" s="1"/>
      <c r="H151" s="1"/>
      <c r="I151" s="19"/>
      <c r="J151" s="1"/>
      <c r="K151" s="4"/>
      <c r="L151" s="16"/>
      <c r="M151" s="1"/>
      <c r="N151" s="1"/>
      <c r="O151" s="4"/>
      <c r="P151" s="1"/>
      <c r="Q151" s="1"/>
      <c r="R151" s="1"/>
    </row>
    <row r="152" spans="2:18" x14ac:dyDescent="0.25">
      <c r="B152" s="61"/>
      <c r="C152" s="38"/>
      <c r="D152" s="1"/>
      <c r="E152" s="1" t="s">
        <v>306</v>
      </c>
      <c r="F152" s="1"/>
      <c r="G152" s="1"/>
      <c r="H152" s="1"/>
      <c r="I152" s="19"/>
      <c r="J152" s="1"/>
      <c r="K152" s="4"/>
      <c r="L152" s="16"/>
      <c r="M152" s="1"/>
      <c r="N152" s="1"/>
      <c r="O152" s="4"/>
      <c r="P152" s="1"/>
      <c r="Q152" s="1"/>
      <c r="R152" s="1"/>
    </row>
    <row r="153" spans="2:18" x14ac:dyDescent="0.25">
      <c r="B153" s="61"/>
      <c r="C153" s="38"/>
      <c r="D153" s="1"/>
      <c r="E153" s="1" t="s">
        <v>307</v>
      </c>
      <c r="F153" s="1"/>
      <c r="G153" s="1"/>
      <c r="H153" s="1"/>
      <c r="I153" s="19"/>
      <c r="J153" s="1"/>
      <c r="K153" s="4"/>
      <c r="L153" s="16"/>
      <c r="M153" s="1"/>
      <c r="N153" s="1"/>
      <c r="O153" s="4"/>
      <c r="P153" s="1"/>
      <c r="Q153" s="1"/>
      <c r="R153" s="1"/>
    </row>
    <row r="154" spans="2:18" x14ac:dyDescent="0.25">
      <c r="B154" s="61"/>
      <c r="C154" s="38"/>
      <c r="D154" s="1"/>
      <c r="E154" s="1" t="s">
        <v>308</v>
      </c>
      <c r="F154" s="1"/>
      <c r="G154" s="1"/>
      <c r="H154" s="1"/>
      <c r="I154" s="19"/>
      <c r="J154" s="1"/>
      <c r="K154" s="4"/>
      <c r="L154" s="16"/>
      <c r="M154" s="1"/>
      <c r="N154" s="1"/>
      <c r="O154" s="4"/>
      <c r="P154" s="1"/>
      <c r="Q154" s="1"/>
      <c r="R154" s="1"/>
    </row>
    <row r="155" spans="2:18" x14ac:dyDescent="0.25">
      <c r="B155" s="61"/>
      <c r="C155" s="38"/>
      <c r="D155" s="1"/>
      <c r="E155" s="1" t="s">
        <v>309</v>
      </c>
      <c r="F155" s="1"/>
      <c r="G155" s="1"/>
      <c r="H155" s="1"/>
      <c r="I155" s="19"/>
      <c r="J155" s="1"/>
      <c r="K155" s="4"/>
      <c r="L155" s="16"/>
      <c r="M155" s="1"/>
      <c r="N155" s="1"/>
      <c r="O155" s="4"/>
      <c r="P155" s="1"/>
      <c r="Q155" s="1"/>
      <c r="R155" s="1"/>
    </row>
    <row r="156" spans="2:18" x14ac:dyDescent="0.25">
      <c r="B156" s="61"/>
      <c r="C156" s="38"/>
      <c r="D156" s="1"/>
      <c r="E156" s="1" t="s">
        <v>310</v>
      </c>
      <c r="F156" s="1"/>
      <c r="G156" s="1"/>
      <c r="H156" s="1"/>
      <c r="I156" s="19"/>
      <c r="J156" s="1"/>
      <c r="K156" s="4"/>
      <c r="L156" s="16"/>
      <c r="M156" s="1"/>
      <c r="N156" s="1"/>
      <c r="O156" s="4"/>
      <c r="P156" s="1"/>
      <c r="Q156" s="1"/>
      <c r="R156" s="1"/>
    </row>
    <row r="157" spans="2:18" x14ac:dyDescent="0.25">
      <c r="B157" s="61"/>
      <c r="C157" s="38"/>
      <c r="D157" s="1"/>
      <c r="E157" s="1" t="s">
        <v>311</v>
      </c>
      <c r="F157" s="1"/>
      <c r="G157" s="1"/>
      <c r="H157" s="1"/>
      <c r="I157" s="19"/>
      <c r="J157" s="1"/>
      <c r="K157" s="4"/>
      <c r="L157" s="16"/>
      <c r="M157" s="1"/>
      <c r="N157" s="1"/>
      <c r="O157" s="4"/>
      <c r="P157" s="1"/>
      <c r="Q157" s="1"/>
      <c r="R157" s="1"/>
    </row>
    <row r="158" spans="2:18" x14ac:dyDescent="0.25">
      <c r="B158" s="61"/>
      <c r="C158" s="38"/>
      <c r="D158" s="1"/>
      <c r="E158" s="1" t="s">
        <v>312</v>
      </c>
      <c r="F158" s="1"/>
      <c r="G158" s="1"/>
      <c r="H158" s="1"/>
      <c r="I158" s="19"/>
      <c r="J158" s="1"/>
      <c r="K158" s="4"/>
      <c r="L158" s="16"/>
      <c r="M158" s="1"/>
      <c r="N158" s="1"/>
      <c r="O158" s="4"/>
      <c r="P158" s="1"/>
      <c r="Q158" s="1"/>
      <c r="R158" s="1"/>
    </row>
    <row r="159" spans="2:18" x14ac:dyDescent="0.25">
      <c r="B159" s="61"/>
      <c r="C159" s="38"/>
      <c r="D159" s="1"/>
      <c r="E159" s="1"/>
      <c r="F159" s="1"/>
      <c r="G159" s="1"/>
      <c r="H159" s="1"/>
      <c r="I159" s="19"/>
      <c r="J159" s="1"/>
      <c r="K159" s="4"/>
      <c r="L159" s="16"/>
      <c r="M159" s="1"/>
      <c r="N159" s="1"/>
      <c r="O159" s="4"/>
      <c r="P159" s="1"/>
      <c r="Q159" s="1"/>
      <c r="R159" s="1"/>
    </row>
    <row r="160" spans="2:18" ht="15.6" x14ac:dyDescent="0.3">
      <c r="B160" s="61"/>
      <c r="C160" s="38"/>
      <c r="D160" s="65" t="s">
        <v>153</v>
      </c>
      <c r="E160" s="64"/>
      <c r="F160" s="1"/>
      <c r="G160" s="1"/>
      <c r="H160" s="1"/>
      <c r="I160" s="19"/>
      <c r="J160" s="1"/>
      <c r="K160" s="4"/>
      <c r="L160" s="16"/>
      <c r="M160" s="1"/>
      <c r="N160" s="1"/>
      <c r="O160" s="4"/>
      <c r="P160" s="1"/>
      <c r="Q160" s="1"/>
      <c r="R160" s="1"/>
    </row>
    <row r="161" spans="2:18" ht="15.6" x14ac:dyDescent="0.3">
      <c r="B161" s="61">
        <v>901</v>
      </c>
      <c r="C161" s="38"/>
      <c r="D161" s="1"/>
      <c r="E161" s="36" t="s">
        <v>154</v>
      </c>
      <c r="F161" s="1" t="s">
        <v>155</v>
      </c>
      <c r="G161" s="1">
        <v>200</v>
      </c>
      <c r="H161" s="1"/>
      <c r="I161" s="19"/>
      <c r="J161" s="1"/>
      <c r="K161" s="4">
        <f>G161</f>
        <v>200</v>
      </c>
      <c r="L161" s="16"/>
      <c r="M161" s="99"/>
      <c r="N161" s="99"/>
      <c r="O161" s="4"/>
      <c r="P161" s="1"/>
      <c r="Q161" s="1"/>
      <c r="R161" s="1"/>
    </row>
    <row r="162" spans="2:18" x14ac:dyDescent="0.25">
      <c r="B162" s="61"/>
      <c r="C162" s="38"/>
      <c r="D162" s="1"/>
      <c r="E162" s="1"/>
      <c r="F162" s="1"/>
      <c r="G162" s="1"/>
      <c r="H162" s="1"/>
      <c r="I162" s="19"/>
      <c r="J162" s="1"/>
      <c r="K162" s="4"/>
      <c r="L162" s="16"/>
      <c r="M162" s="1"/>
      <c r="N162" s="1"/>
      <c r="O162" s="4"/>
      <c r="P162" s="1"/>
      <c r="Q162" s="1"/>
      <c r="R162" s="1"/>
    </row>
    <row r="163" spans="2:18" x14ac:dyDescent="0.25">
      <c r="B163" s="61"/>
      <c r="C163" s="38"/>
      <c r="D163" s="1"/>
      <c r="E163" s="1" t="s">
        <v>158</v>
      </c>
      <c r="F163" s="1"/>
      <c r="G163" s="20">
        <v>0.05</v>
      </c>
      <c r="H163" s="1"/>
      <c r="I163" s="19"/>
      <c r="J163" s="1"/>
      <c r="K163" s="4">
        <f>SUM(K12:K158)*0.05</f>
        <v>1611.75</v>
      </c>
      <c r="L163" s="16"/>
      <c r="M163" s="4">
        <f>SUM(M12:M158)*0.05</f>
        <v>1347.5</v>
      </c>
      <c r="N163" s="4">
        <f>SUM(N12:N158)*0.05</f>
        <v>997.5</v>
      </c>
      <c r="O163" s="4"/>
      <c r="P163" s="1"/>
      <c r="Q163" s="1"/>
      <c r="R163" s="1"/>
    </row>
    <row r="164" spans="2:18" x14ac:dyDescent="0.25">
      <c r="B164" s="61"/>
      <c r="C164" s="38"/>
      <c r="D164" s="1"/>
      <c r="E164" s="1" t="s">
        <v>160</v>
      </c>
      <c r="F164" s="1"/>
      <c r="G164" s="20">
        <v>0.06</v>
      </c>
      <c r="H164" s="1"/>
      <c r="I164" s="19"/>
      <c r="J164" s="1"/>
      <c r="K164" s="4">
        <f>SUM(K12:K158)*0.06</f>
        <v>1934.1</v>
      </c>
      <c r="L164" s="16"/>
      <c r="M164" s="4">
        <f>SUM(M12:M158)*0.06</f>
        <v>1617</v>
      </c>
      <c r="N164" s="4">
        <f>SUM(N12:N158)*0.06</f>
        <v>1197</v>
      </c>
      <c r="O164" s="4"/>
      <c r="P164" s="1"/>
      <c r="Q164" s="1"/>
      <c r="R164" s="1"/>
    </row>
    <row r="165" spans="2:18" x14ac:dyDescent="0.25">
      <c r="B165" s="61"/>
      <c r="C165" s="38"/>
      <c r="D165" s="1"/>
      <c r="E165" s="1" t="s">
        <v>161</v>
      </c>
      <c r="F165" s="1"/>
      <c r="G165" s="20">
        <v>0.05</v>
      </c>
      <c r="H165" s="1"/>
      <c r="I165" s="19"/>
      <c r="J165" s="1"/>
      <c r="K165" s="4">
        <f>SUM(K12:K158)*0.05</f>
        <v>1611.75</v>
      </c>
      <c r="L165" s="16"/>
      <c r="M165" s="4">
        <f>SUM(M12:M158)*0.05</f>
        <v>1347.5</v>
      </c>
      <c r="N165" s="4">
        <f>SUM(N12:N158)*0.05</f>
        <v>997.5</v>
      </c>
      <c r="O165" s="4"/>
      <c r="P165" s="1"/>
      <c r="Q165" s="1"/>
      <c r="R165" s="1"/>
    </row>
    <row r="166" spans="2:18" ht="15.6" x14ac:dyDescent="0.3">
      <c r="B166" s="61"/>
      <c r="C166" s="38"/>
      <c r="D166" s="1"/>
      <c r="E166" s="18"/>
      <c r="F166" s="1"/>
      <c r="G166" s="1"/>
      <c r="H166" s="1"/>
      <c r="I166" s="45"/>
      <c r="J166" s="1"/>
      <c r="K166" s="4"/>
      <c r="L166" s="16"/>
      <c r="M166" s="1"/>
      <c r="N166" s="1"/>
      <c r="O166" s="4"/>
      <c r="P166" s="1"/>
      <c r="Q166" s="1"/>
      <c r="R166" s="1"/>
    </row>
    <row r="167" spans="2:18" x14ac:dyDescent="0.25">
      <c r="C167" s="44"/>
      <c r="E167" s="1"/>
      <c r="F167" s="1"/>
      <c r="G167" s="1"/>
      <c r="H167" s="1"/>
      <c r="I167" s="1"/>
      <c r="J167" s="1"/>
      <c r="K167" s="4"/>
      <c r="L167" s="16"/>
      <c r="M167" s="1"/>
      <c r="N167" s="1"/>
      <c r="O167" s="4"/>
      <c r="P167" s="1"/>
      <c r="Q167" s="1"/>
      <c r="R167" s="1"/>
    </row>
    <row r="168" spans="2:18" ht="17.399999999999999" x14ac:dyDescent="0.3">
      <c r="C168" s="24"/>
      <c r="D168" s="24"/>
      <c r="E168" s="52" t="s">
        <v>162</v>
      </c>
      <c r="F168" s="24"/>
      <c r="G168" s="24"/>
      <c r="H168" s="24"/>
      <c r="I168" s="24"/>
      <c r="J168" s="47"/>
      <c r="K168" s="49">
        <f>SUM(K11:K165)</f>
        <v>37592.6</v>
      </c>
      <c r="L168" s="1"/>
      <c r="M168" s="49">
        <f>SUM(M11:M165)</f>
        <v>31262</v>
      </c>
      <c r="N168" s="49">
        <f>SUM(N11:N165)</f>
        <v>23142</v>
      </c>
      <c r="O168" s="4"/>
      <c r="P168" s="1"/>
      <c r="Q168" s="1"/>
      <c r="R168" s="1"/>
    </row>
    <row r="169" spans="2:18" ht="18" x14ac:dyDescent="0.35">
      <c r="C169" s="24"/>
      <c r="D169" s="24"/>
      <c r="E169" s="53" t="s">
        <v>163</v>
      </c>
      <c r="F169" s="24"/>
      <c r="G169" s="24"/>
      <c r="H169" s="24"/>
      <c r="I169" s="24"/>
      <c r="J169" s="48"/>
      <c r="K169" s="50">
        <v>0</v>
      </c>
      <c r="L169" s="1"/>
      <c r="M169" s="1"/>
      <c r="N169" s="1"/>
      <c r="O169" s="4"/>
      <c r="P169" s="1"/>
      <c r="Q169" s="1"/>
      <c r="R169" s="1"/>
    </row>
    <row r="170" spans="2:18" ht="17.399999999999999" x14ac:dyDescent="0.3">
      <c r="C170" s="24"/>
      <c r="D170" s="24"/>
      <c r="E170" s="54" t="s">
        <v>164</v>
      </c>
      <c r="F170" s="24"/>
      <c r="G170" s="24"/>
      <c r="H170" s="24"/>
      <c r="I170" s="24"/>
      <c r="J170" s="47"/>
      <c r="K170" s="51">
        <f>SUM(K168:K169)</f>
        <v>37592.6</v>
      </c>
      <c r="L170" s="1"/>
      <c r="M170" s="51">
        <f>SUM(M168:M169)</f>
        <v>31262</v>
      </c>
      <c r="N170" s="51">
        <f>SUM(N168:N169)</f>
        <v>23142</v>
      </c>
      <c r="O170" s="23"/>
      <c r="P170" s="1"/>
      <c r="Q170" s="1"/>
      <c r="R170" s="1"/>
    </row>
    <row r="171" spans="2:18" ht="17.399999999999999" x14ac:dyDescent="0.3">
      <c r="C171" s="1"/>
      <c r="D171" s="1"/>
      <c r="E171" s="85" t="s">
        <v>165</v>
      </c>
      <c r="F171" s="1"/>
      <c r="G171" s="1"/>
      <c r="H171" s="1"/>
      <c r="I171" s="1"/>
      <c r="J171" s="1"/>
      <c r="K171" s="66">
        <f>K170/10000</f>
        <v>3.7592599999999998</v>
      </c>
      <c r="L171" s="1"/>
      <c r="M171" s="66">
        <f>M170/10000</f>
        <v>3.1261999999999999</v>
      </c>
      <c r="N171" s="66">
        <f>N170/10000</f>
        <v>2.3142</v>
      </c>
      <c r="O171" s="23"/>
      <c r="P171" s="1"/>
      <c r="Q171" s="1"/>
      <c r="R171" s="1"/>
    </row>
    <row r="172" spans="2:18" ht="17.399999999999999" x14ac:dyDescent="0.3">
      <c r="C172" s="1"/>
      <c r="D172" s="1"/>
      <c r="E172" s="85"/>
      <c r="F172" s="1"/>
      <c r="G172" s="1"/>
      <c r="H172" s="1"/>
      <c r="I172" s="1"/>
      <c r="J172" s="1"/>
      <c r="K172" s="66"/>
      <c r="L172" s="1"/>
      <c r="M172" s="66"/>
      <c r="N172" s="66"/>
      <c r="O172" s="23"/>
      <c r="P172" s="1"/>
      <c r="Q172" s="1"/>
      <c r="R172" s="1"/>
    </row>
    <row r="173" spans="2:18" ht="17.399999999999999" x14ac:dyDescent="0.3">
      <c r="C173" s="1"/>
      <c r="D173" s="1"/>
      <c r="E173" s="85"/>
      <c r="F173" s="1"/>
      <c r="G173" s="1"/>
      <c r="H173" s="1"/>
      <c r="I173" s="1"/>
      <c r="J173" s="1"/>
      <c r="K173" s="96" t="s">
        <v>313</v>
      </c>
      <c r="L173" s="97"/>
      <c r="M173" s="96" t="s">
        <v>314</v>
      </c>
      <c r="N173" s="100"/>
      <c r="O173" s="23"/>
      <c r="P173" s="1"/>
      <c r="Q173" s="1"/>
      <c r="R173" s="1"/>
    </row>
    <row r="174" spans="2:18" ht="17.399999999999999" x14ac:dyDescent="0.3">
      <c r="C174" s="1"/>
      <c r="D174" s="65" t="s">
        <v>315</v>
      </c>
      <c r="E174" s="85"/>
      <c r="F174" s="1"/>
      <c r="G174" s="1"/>
      <c r="H174" s="1"/>
      <c r="I174" s="1"/>
      <c r="J174" s="1"/>
      <c r="K174" s="66"/>
      <c r="L174" s="1"/>
      <c r="M174" s="66"/>
      <c r="N174" s="26"/>
      <c r="O174" s="23"/>
      <c r="P174" s="1"/>
      <c r="Q174" s="1"/>
      <c r="R174" s="1"/>
    </row>
    <row r="175" spans="2:18" ht="15.6" x14ac:dyDescent="0.3">
      <c r="C175" s="40"/>
      <c r="E175" s="18" t="s">
        <v>316</v>
      </c>
      <c r="F175" s="1"/>
      <c r="G175" s="1"/>
      <c r="H175" s="1"/>
      <c r="I175" s="19"/>
      <c r="J175" s="1"/>
      <c r="K175" s="4"/>
      <c r="L175" s="16"/>
      <c r="M175" s="1"/>
      <c r="N175" s="26"/>
      <c r="O175" s="23"/>
      <c r="P175" s="1"/>
      <c r="Q175" s="1"/>
      <c r="R175" s="1"/>
    </row>
    <row r="176" spans="2:18" x14ac:dyDescent="0.25">
      <c r="C176" s="38">
        <v>1</v>
      </c>
      <c r="D176" s="37" t="s">
        <v>74</v>
      </c>
      <c r="E176" s="2" t="s">
        <v>317</v>
      </c>
      <c r="F176" s="1" t="s">
        <v>10</v>
      </c>
      <c r="G176" s="1">
        <v>0.25</v>
      </c>
      <c r="H176" s="1"/>
      <c r="I176" s="19"/>
      <c r="J176" s="1"/>
      <c r="K176" s="4">
        <f>C176*G176</f>
        <v>0.25</v>
      </c>
      <c r="L176" s="16"/>
      <c r="M176" s="1">
        <f>K176</f>
        <v>0.25</v>
      </c>
      <c r="N176" s="1">
        <v>0.25</v>
      </c>
      <c r="O176" s="23"/>
      <c r="P176" s="1" t="s">
        <v>318</v>
      </c>
      <c r="Q176" s="1"/>
      <c r="R176" s="1"/>
    </row>
    <row r="177" spans="3:18" ht="15.6" x14ac:dyDescent="0.3">
      <c r="C177" s="38"/>
      <c r="D177" s="37"/>
      <c r="E177" s="2" t="s">
        <v>319</v>
      </c>
      <c r="F177" s="1"/>
      <c r="G177" s="1"/>
      <c r="H177" s="1"/>
      <c r="I177" s="19"/>
      <c r="J177" s="1"/>
      <c r="K177" s="4"/>
      <c r="L177" s="16"/>
      <c r="M177" s="1"/>
      <c r="N177" s="26"/>
      <c r="O177" s="23"/>
      <c r="P177" s="1"/>
      <c r="Q177" s="1"/>
      <c r="R177" s="1"/>
    </row>
    <row r="178" spans="3:18" ht="15.6" x14ac:dyDescent="0.3">
      <c r="C178" s="38"/>
      <c r="D178" s="37"/>
      <c r="E178" s="2" t="s">
        <v>320</v>
      </c>
      <c r="F178" s="1"/>
      <c r="G178" s="1"/>
      <c r="H178" s="1"/>
      <c r="I178" s="19"/>
      <c r="J178" s="1"/>
      <c r="K178" s="4"/>
      <c r="L178" s="16"/>
      <c r="M178" s="1"/>
      <c r="N178" s="26"/>
      <c r="O178" s="23"/>
      <c r="P178" s="1"/>
      <c r="Q178" s="1"/>
      <c r="R178" s="1"/>
    </row>
    <row r="179" spans="3:18" ht="17.399999999999999" x14ac:dyDescent="0.3">
      <c r="C179" s="1"/>
      <c r="D179" s="1"/>
      <c r="E179" s="85" t="s">
        <v>321</v>
      </c>
      <c r="F179" s="1"/>
      <c r="G179" s="1"/>
      <c r="H179" s="1"/>
      <c r="I179" s="1"/>
      <c r="J179" s="1"/>
      <c r="K179" s="66">
        <f>SUM(K171:K178)</f>
        <v>4.0092599999999994</v>
      </c>
      <c r="L179" s="1"/>
      <c r="M179" s="66">
        <f>SUM(M171:M178)</f>
        <v>3.3761999999999999</v>
      </c>
      <c r="N179" s="66">
        <f>SUM(N171:N178)</f>
        <v>2.5642</v>
      </c>
      <c r="O179" s="23"/>
      <c r="P179" s="1"/>
      <c r="Q179" s="1"/>
      <c r="R179" s="1"/>
    </row>
    <row r="180" spans="3:18" ht="17.399999999999999" x14ac:dyDescent="0.3">
      <c r="C180" s="1"/>
      <c r="D180" s="1"/>
      <c r="E180" s="85"/>
      <c r="F180" s="1"/>
      <c r="G180" s="1"/>
      <c r="H180" s="1"/>
      <c r="I180" s="1"/>
      <c r="J180" s="1"/>
      <c r="K180" s="66"/>
      <c r="L180" s="1"/>
      <c r="M180" s="66"/>
      <c r="N180" s="66"/>
      <c r="O180" s="23"/>
      <c r="P180" s="1"/>
      <c r="Q180" s="1"/>
      <c r="R180" s="1"/>
    </row>
    <row r="181" spans="3:18" ht="17.399999999999999" x14ac:dyDescent="0.3">
      <c r="C181" s="18"/>
      <c r="D181" s="1"/>
      <c r="E181" s="89" t="s">
        <v>322</v>
      </c>
      <c r="F181" s="90"/>
      <c r="G181" s="94" t="s">
        <v>167</v>
      </c>
      <c r="H181" s="8"/>
      <c r="I181" s="8"/>
      <c r="J181" s="8"/>
      <c r="K181" s="95">
        <v>3.7</v>
      </c>
      <c r="L181" s="92"/>
      <c r="M181" s="92"/>
      <c r="N181" s="93"/>
      <c r="O181" s="23"/>
      <c r="P181" s="1"/>
      <c r="Q181" s="1"/>
      <c r="R181" s="1"/>
    </row>
    <row r="182" spans="3:18" ht="17.399999999999999" x14ac:dyDescent="0.3">
      <c r="C182" s="18"/>
      <c r="D182" s="1"/>
      <c r="E182" s="89"/>
      <c r="F182" s="90"/>
      <c r="G182" s="94" t="s">
        <v>323</v>
      </c>
      <c r="H182" s="8"/>
      <c r="I182" s="8"/>
      <c r="J182" s="8"/>
      <c r="K182" s="91"/>
      <c r="L182" s="92"/>
      <c r="M182" s="95">
        <v>3.2</v>
      </c>
      <c r="N182" s="93"/>
      <c r="O182" s="23"/>
      <c r="P182" s="1"/>
      <c r="Q182" s="1"/>
      <c r="R182" s="1"/>
    </row>
    <row r="183" spans="3:18" ht="17.399999999999999" x14ac:dyDescent="0.3">
      <c r="C183" s="18"/>
      <c r="D183" s="1"/>
      <c r="E183" s="89" t="s">
        <v>168</v>
      </c>
      <c r="F183" s="90"/>
      <c r="G183" s="94" t="s">
        <v>324</v>
      </c>
      <c r="H183" s="8"/>
      <c r="I183" s="8"/>
      <c r="J183" s="8"/>
      <c r="K183" s="91"/>
      <c r="L183" s="92"/>
      <c r="M183" s="92"/>
      <c r="N183" s="95">
        <v>2.4</v>
      </c>
      <c r="O183" s="23"/>
      <c r="P183" s="1"/>
      <c r="Q183" s="1"/>
      <c r="R183" s="1"/>
    </row>
    <row r="184" spans="3:18" ht="15.6" x14ac:dyDescent="0.3">
      <c r="C184" s="18"/>
      <c r="D184" s="1"/>
      <c r="E184" s="88"/>
      <c r="F184" s="25"/>
      <c r="G184" s="1"/>
      <c r="H184" s="1"/>
      <c r="I184" s="1"/>
      <c r="J184" s="1"/>
      <c r="K184" s="23"/>
      <c r="L184" s="18"/>
      <c r="M184" s="18"/>
      <c r="N184" s="26"/>
      <c r="O184" s="23"/>
      <c r="P184" s="1"/>
      <c r="Q184" s="1"/>
      <c r="R184" s="1"/>
    </row>
    <row r="185" spans="3:18" ht="15.6" x14ac:dyDescent="0.3">
      <c r="C185" s="41" t="s">
        <v>171</v>
      </c>
      <c r="D185" s="1"/>
      <c r="E185" s="1"/>
      <c r="F185" s="25"/>
      <c r="G185" s="1"/>
      <c r="H185" s="1"/>
      <c r="I185" s="1"/>
      <c r="J185" s="1"/>
      <c r="K185" s="23"/>
      <c r="L185" s="18"/>
      <c r="M185" s="18"/>
      <c r="N185" s="26"/>
      <c r="O185" s="23"/>
      <c r="P185" s="1"/>
      <c r="Q185" s="1"/>
      <c r="R185" s="1"/>
    </row>
    <row r="186" spans="3:18" ht="15.6" x14ac:dyDescent="0.3">
      <c r="C186" s="41"/>
      <c r="D186" s="1"/>
      <c r="E186" s="1"/>
      <c r="F186" s="25"/>
      <c r="G186" s="1"/>
      <c r="H186" s="1"/>
      <c r="I186" s="1"/>
      <c r="J186" s="1"/>
      <c r="K186" s="23"/>
      <c r="L186" s="18"/>
      <c r="M186" s="18"/>
      <c r="N186" s="26"/>
      <c r="O186" s="23"/>
      <c r="P186" s="1"/>
      <c r="Q186" s="1"/>
      <c r="R186" s="1"/>
    </row>
    <row r="187" spans="3:18" ht="15.6" x14ac:dyDescent="0.3">
      <c r="C187" s="63" t="s">
        <v>172</v>
      </c>
      <c r="D187" s="1"/>
      <c r="E187" s="1"/>
      <c r="F187" s="25"/>
      <c r="G187" s="1"/>
      <c r="H187" s="1"/>
      <c r="I187" s="1"/>
      <c r="J187" s="1"/>
      <c r="K187" s="23"/>
      <c r="L187" s="18"/>
      <c r="M187" s="18"/>
      <c r="N187" s="26"/>
      <c r="O187" s="23"/>
      <c r="P187" s="1"/>
      <c r="Q187" s="1"/>
      <c r="R187" s="1"/>
    </row>
    <row r="188" spans="3:18" ht="17.399999999999999" x14ac:dyDescent="0.3">
      <c r="C188" s="63" t="s">
        <v>174</v>
      </c>
      <c r="D188" s="1"/>
      <c r="E188" s="66"/>
      <c r="F188" s="66"/>
      <c r="G188" s="66"/>
      <c r="H188" s="1"/>
      <c r="I188" s="1"/>
      <c r="J188" s="1"/>
      <c r="K188" s="23"/>
      <c r="L188" s="18"/>
      <c r="M188" s="18"/>
      <c r="N188" s="26"/>
      <c r="O188" s="23"/>
      <c r="P188" s="1"/>
      <c r="Q188" s="1"/>
      <c r="R188" s="1"/>
    </row>
    <row r="189" spans="3:18" ht="15.6" x14ac:dyDescent="0.3">
      <c r="C189" s="41"/>
      <c r="D189" s="1"/>
      <c r="E189" s="1"/>
      <c r="F189" s="25"/>
      <c r="G189" s="1"/>
      <c r="H189" s="1"/>
      <c r="I189" s="1"/>
      <c r="J189" s="1"/>
      <c r="K189" s="23"/>
      <c r="L189" s="18"/>
      <c r="M189" s="18"/>
      <c r="N189" s="26"/>
      <c r="O189" s="23"/>
      <c r="P189" s="1"/>
      <c r="Q189" s="1"/>
      <c r="R189" s="1"/>
    </row>
  </sheetData>
  <phoneticPr fontId="0" type="noConversion"/>
  <pageMargins left="0.33" right="0.41" top="0.51181102362204722" bottom="0.55118110236220474" header="0.51181102362204722" footer="0.27"/>
  <pageSetup paperSize="9" scale="55" orientation="portrait" r:id="rId1"/>
  <headerFooter alignWithMargins="0">
    <oddFooter>&amp;CPagina &amp;P&amp;RMOEDERAANNEEMBEGROTING-DEFINITIEF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066DF52FEAB74CA60803D100FCA0AE" ma:contentTypeVersion="12" ma:contentTypeDescription="Een nieuw document maken." ma:contentTypeScope="" ma:versionID="d50bd08559a0355c69540f77f411b2b6">
  <xsd:schema xmlns:xsd="http://www.w3.org/2001/XMLSchema" xmlns:xs="http://www.w3.org/2001/XMLSchema" xmlns:p="http://schemas.microsoft.com/office/2006/metadata/properties" xmlns:ns2="53d45e1a-2a5b-4a8e-b30b-38449af2bb3f" targetNamespace="http://schemas.microsoft.com/office/2006/metadata/properties" ma:root="true" ma:fieldsID="c799c932f05a02dddf9225d06880322a" ns2:_="">
    <xsd:import namespace="53d45e1a-2a5b-4a8e-b30b-38449af2bb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Zoeken" minOccurs="0"/>
                <xsd:element ref="ns2:MediaServiceDateTaken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45e1a-2a5b-4a8e-b30b-38449af2bb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Zoeken" ma:index="11" nillable="true" ma:displayName="Zoeken" ma:format="Dropdown" ma:list="53d45e1a-2a5b-4a8e-b30b-38449af2bb3f" ma:internalName="Zoeken" ma:showField="Title">
      <xsd:simpleType>
        <xsd:restriction base="dms:Lookup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ead8aa6f-669f-41eb-b8ac-153aae3adb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d45e1a-2a5b-4a8e-b30b-38449af2bb3f">
      <Terms xmlns="http://schemas.microsoft.com/office/infopath/2007/PartnerControls"/>
    </lcf76f155ced4ddcb4097134ff3c332f>
    <Zoeken xmlns="53d45e1a-2a5b-4a8e-b30b-38449af2bb3f" xsi:nil="true"/>
  </documentManagement>
</p:properties>
</file>

<file path=customXml/itemProps1.xml><?xml version="1.0" encoding="utf-8"?>
<ds:datastoreItem xmlns:ds="http://schemas.openxmlformats.org/officeDocument/2006/customXml" ds:itemID="{3DDD5308-EFDA-4DF9-AA87-A6343EA5F2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d45e1a-2a5b-4a8e-b30b-38449af2bb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B65A40-6E0A-482B-AABD-A2E5F541FB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7CC262-9098-40F5-A643-F882E2CBD248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3d45e1a-2a5b-4a8e-b30b-38449af2bb3f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10</vt:i4>
      </vt:variant>
    </vt:vector>
  </HeadingPairs>
  <TitlesOfParts>
    <vt:vector size="15" baseType="lpstr">
      <vt:lpstr>Way Finding</vt:lpstr>
      <vt:lpstr>Plantlijst bomen</vt:lpstr>
      <vt:lpstr>Plantlijst Heesters</vt:lpstr>
      <vt:lpstr>Valondergrond-zand</vt:lpstr>
      <vt:lpstr>GRAS norm</vt:lpstr>
      <vt:lpstr>'GRAS norm'!Afdrukbereik</vt:lpstr>
      <vt:lpstr>'Plantlijst bomen'!Afdrukbereik</vt:lpstr>
      <vt:lpstr>'Plantlijst Heesters'!Afdrukbereik</vt:lpstr>
      <vt:lpstr>'Valondergrond-zand'!Afdrukbereik</vt:lpstr>
      <vt:lpstr>'Way Finding'!Afdrukbereik</vt:lpstr>
      <vt:lpstr>'GRAS norm'!Afdruktitels</vt:lpstr>
      <vt:lpstr>'Plantlijst bomen'!Afdruktitels</vt:lpstr>
      <vt:lpstr>'Plantlijst Heesters'!Afdruktitels</vt:lpstr>
      <vt:lpstr>'Valondergrond-zand'!Afdruktitels</vt:lpstr>
      <vt:lpstr>'Way Finding'!Afdruktitels</vt:lpstr>
    </vt:vector>
  </TitlesOfParts>
  <Manager/>
  <Company>Gemeente Apeldoorn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Gemeente Apeldoorn</dc:creator>
  <cp:keywords/>
  <dc:description/>
  <cp:lastModifiedBy>Plat, N (Niels)</cp:lastModifiedBy>
  <cp:revision/>
  <dcterms:created xsi:type="dcterms:W3CDTF">2000-02-14T07:33:05Z</dcterms:created>
  <dcterms:modified xsi:type="dcterms:W3CDTF">2026-08-31T12:56:15Z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0x01010002066DF52FEAB74CA60803D100FCA0AE</vt:lpwstr>
  </property>
  <property fmtid="{D5CDD505-2E9C-101B-9397-08002B2CF9AE}" pid="3" name="MediaServiceImageTags">
    <vt:lpwstr/>
  </property>
</Properties>
</file>