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202300"/>
  <mc:AlternateContent xmlns:mc="http://schemas.openxmlformats.org/markup-compatibility/2006">
    <mc:Choice Requires="x15">
      <x15ac:absPath xmlns:x15ac="http://schemas.microsoft.com/office/spreadsheetml/2010/11/ac" url="https://bvonederland.sharepoint.com/sites/AVMiddelen-IT-Mobieletelefonie/Shared Documents/IT - Mobiele telefonie en data/04 Aanbestedingsstukken/"/>
    </mc:Choice>
  </mc:AlternateContent>
  <xr:revisionPtr revIDLastSave="330" documentId="13_ncr:1_{A9D55C4C-EB22-3A44-9E03-FC322C479831}" xr6:coauthVersionLast="47" xr6:coauthVersionMax="47" xr10:uidLastSave="{2916E7BE-84C0-2140-B4EE-ABC07BFA61D5}"/>
  <bookViews>
    <workbookView xWindow="0" yWindow="600" windowWidth="51200" windowHeight="28200" activeTab="1" xr2:uid="{CDCDFBD7-13D2-EA4B-A6F2-A27CABFDBD8E}"/>
  </bookViews>
  <sheets>
    <sheet name="Toelichting" sheetId="1" r:id="rId1"/>
    <sheet name="Prijzensheet abonnementen" sheetId="5" r:id="rId2"/>
    <sheet name="Toelichting implementatie" sheetId="6" r:id="rId3"/>
    <sheet name="Toelichting staffels" sheetId="7" r:id="rId4"/>
  </sheets>
  <definedNames>
    <definedName name="_xlnm._FilterDatabase" localSheetId="1" hidden="1">'Prijzensheet abonnementen'!#REF!</definedName>
    <definedName name="_xlnm.Print_Area" localSheetId="1">'Prijzensheet abonnementen'!$A$1:$H$55</definedName>
    <definedName name="Betrouwbaarheid">#REF!</definedName>
    <definedName name="Beveiligbaarheid">#REF!</definedName>
    <definedName name="Bruikbaarheid">#REF!</definedName>
    <definedName name="Functioneel">#REF!</definedName>
    <definedName name="Ja_Nee">#REF!</definedName>
    <definedName name="Onderhoudbaarheid">#REF!</definedName>
    <definedName name="Overdraagbaarheid">#REF!</definedName>
    <definedName name="Prestatie">#REF!</definedName>
    <definedName name="Uitwisselbaarhe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5" i="5" l="1"/>
  <c r="F24" i="5"/>
  <c r="E25" i="5"/>
  <c r="F26" i="5"/>
  <c r="F23" i="5"/>
  <c r="F22" i="5"/>
  <c r="F21" i="5"/>
  <c r="E31" i="5"/>
  <c r="F31" i="5" s="1"/>
  <c r="F32" i="5" s="1"/>
  <c r="E22" i="5"/>
  <c r="E23" i="5"/>
  <c r="E24" i="5"/>
  <c r="E26" i="5"/>
  <c r="E21" i="5"/>
  <c r="D5" i="6"/>
  <c r="D6" i="6"/>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4" i="6"/>
  <c r="D15" i="5"/>
  <c r="E16" i="5" s="1"/>
  <c r="D59" i="6" s="1"/>
  <c r="G8" i="5"/>
  <c r="D42" i="5" s="1"/>
  <c r="E7" i="5"/>
  <c r="D39" i="5" s="1"/>
  <c r="E8" i="5"/>
  <c r="D41" i="5" s="1"/>
  <c r="E6" i="5"/>
  <c r="D37" i="5" s="1"/>
  <c r="C7" i="5"/>
  <c r="D38" i="5" s="1"/>
  <c r="C8" i="5"/>
  <c r="D40" i="5" s="1"/>
  <c r="C6" i="5"/>
  <c r="D36" i="5" s="1"/>
  <c r="E9" i="7" l="1"/>
  <c r="E8" i="7"/>
  <c r="E7" i="7"/>
  <c r="E6" i="7"/>
  <c r="E5" i="7"/>
  <c r="E4" i="7"/>
  <c r="E3" i="7"/>
  <c r="E2" i="7"/>
  <c r="F27" i="5"/>
  <c r="C47" i="5" l="1"/>
  <c r="C48" i="5"/>
  <c r="D43" i="5"/>
  <c r="C50" i="5" s="1"/>
  <c r="C49" i="5"/>
  <c r="D51" i="5" l="1"/>
</calcChain>
</file>

<file path=xl/sharedStrings.xml><?xml version="1.0" encoding="utf-8"?>
<sst xmlns="http://schemas.openxmlformats.org/spreadsheetml/2006/main" count="151" uniqueCount="117">
  <si>
    <t>Uitgangspunten</t>
  </si>
  <si>
    <t xml:space="preserve">Bij het invullen van het prijzenblad en de aanvullende tabbladen, moet de Inschrijver de volgende uitgangspunten in acht nemen: </t>
  </si>
  <si>
    <t>* De aantallen zijn gebaseerd op de ramingen genoemd in de aanbestedingsleidraad en dit prijzenblad (u kunt hier geen rechten aan ontlenen).</t>
  </si>
  <si>
    <t>* Het is niet toegestaan wijzigingen aan te brengen in het prijzenblad; enkel de aangegeven velden (in het geel gemarkeerd) dienen te worden ingevuld. Het aanbrengen van wijzingen in het prijzenblad kan leiden tot uitsluiting van de aanbesteding.</t>
  </si>
  <si>
    <t xml:space="preserve">* U hoeft eventuele indexeringen niet mee te nemen. </t>
  </si>
  <si>
    <r>
      <t xml:space="preserve">* U dient in het tabblad ‘Prijzensheet abonnementen' de geel gekleurde gekleurde cellen </t>
    </r>
    <r>
      <rPr>
        <b/>
        <sz val="10"/>
        <color theme="1"/>
        <rFont val="Aptos Narrow"/>
        <family val="2"/>
        <scheme val="minor"/>
      </rPr>
      <t>volledig</t>
    </r>
    <r>
      <rPr>
        <sz val="10"/>
        <color theme="1"/>
        <rFont val="Aptos Narrow"/>
        <family val="2"/>
        <scheme val="minor"/>
      </rPr>
      <t xml:space="preserve"> in te vullen. De prijzen dienen controleerbaar aan te sluiten op de rest van uw Inschrijving en de gunningsleidraad. Kosten die niet zijn opgenomen in dit prijzenblad kunnen niet worden gefactureerd. </t>
    </r>
  </si>
  <si>
    <t>* Alle prijzen moeten worden afgerond tot twee cijfers achter de komma. Facturering vindt altijd plaats met prijzen afgerond tot twee cijfers achter de komma.</t>
  </si>
  <si>
    <t>* Het prijzenblad (deze bijlage dus) dient te worden ingediend in PDF en Excel. Bij onverhoopte afwijkingen geldt de PDF. Het PDF-exemplaar dient ook rechtsgeldig ondertekend te zijn.</t>
  </si>
  <si>
    <t>Invullen prijzenblad</t>
  </si>
  <si>
    <r>
      <t xml:space="preserve">In het onderdeel uurtarieven vult u de voor de opdracht geldende uurtarieven tijdens de overeenkomst in voor de genoemde rollen en daarbij behorende niveaus (Senior, Medior en Junior). Het is </t>
    </r>
    <r>
      <rPr>
        <b/>
        <sz val="10"/>
        <color theme="1"/>
        <rFont val="Aptos Narrow"/>
        <family val="2"/>
        <scheme val="minor"/>
      </rPr>
      <t>niet</t>
    </r>
    <r>
      <rPr>
        <sz val="10"/>
        <color theme="1"/>
        <rFont val="Aptos Narrow"/>
        <family val="2"/>
        <scheme val="minor"/>
      </rPr>
      <t xml:space="preserve"> toegestaan uurtarieven leeg te laten.</t>
    </r>
  </si>
  <si>
    <t>In het onderdeel C - doorlopende diensten vult u de prijs in voor het leveren van de diensten uit de SLA voor zover deze niet inbegrepen zijn in onderdeel B per opgegeven jaar. Hierin dienen alle vergoedingen te zitten van hetgeen u heeft beschreven onder G2 en G3.</t>
  </si>
  <si>
    <t>In het onderdeel D - diensten op afroep wordt op basis van een geraamd aantal uren (NB u kunt hier geen rechten aan ontlenen) en de door u opgegeven uurtarieven een waarde berekend. Dit doet BVO NL om, als er toekomstige ontwikkelingen plaatsvinden of andere  zaken waar dienstverlening voor nodig is, de opgegeven uurtarieven rekenkundig worden meegenomen in de inschrijfprijs. BVO NL is niet verplicht deze uren af te nemen.</t>
  </si>
  <si>
    <t xml:space="preserve">Vul in het tabblad 'toelichting staffels' de prijzen per staffel in zodat inzichtelijk is wat meer en minderprijzen zijn bij meer respectievelijk minder dataverbruik / gebruiker. </t>
  </si>
  <si>
    <t>Prijzensheet</t>
  </si>
  <si>
    <t>Abonnementen en private APN BVO NL</t>
  </si>
  <si>
    <t>Alle tarieven dienen (nogmaals) inclusief btw te worden ingevuld!</t>
  </si>
  <si>
    <t xml:space="preserve">Uurtarieven </t>
  </si>
  <si>
    <t>Rol</t>
  </si>
  <si>
    <t xml:space="preserve">Projectmanager </t>
  </si>
  <si>
    <t>NVT</t>
  </si>
  <si>
    <t xml:space="preserve">Implementatieconsultant </t>
  </si>
  <si>
    <t>Technisch consultant (t.b.v. netwerk / private APN)</t>
  </si>
  <si>
    <r>
      <t xml:space="preserve">Let op: Opdrachtgever heeft ten aanzien van de termen senior, medior en junior de volgende minimale eisen:
</t>
    </r>
    <r>
      <rPr>
        <i/>
        <sz val="11"/>
        <rFont val="Arial"/>
        <family val="2"/>
      </rPr>
      <t xml:space="preserve">   Onder een junior rol wordt verstaan:
      - Minimaal HBO denk en werkniveau,
   Onder een medior rol wordt verstaan:
      - Minimaal HBO denk- en werkniveau,
      - Minimaal 3 jaar werkervaring met begeleiding van een vergelijkbare oplossing
      - Minimaal 1 keer volledige begeleiding van de aangeboden oplossing uitgevoerd
   Onder een senior rol wordt verstaan:
      - Minimaal HBO denk en werkniveau,
      - Minimaal 5 jaar werkervaring met begeleiding implementatie van
        een vergelijkbare oplossing
      - Minimaal 3 keer begeleiding van de aangeboden oplossing uitgevoerd</t>
    </r>
  </si>
  <si>
    <t>A</t>
  </si>
  <si>
    <t>Implementatie /  migratiefase</t>
  </si>
  <si>
    <t>Beschrijving</t>
  </si>
  <si>
    <t>Prijs</t>
  </si>
  <si>
    <t>Toelichting en opbouw van de implementatie (incl. fasering, koppelingen etc.) toevoegen aan het tabblad 'toelichting implementatie / migratie'</t>
  </si>
  <si>
    <t>Eenmalige kosten (fixed price) voor de implementatiefase. Laat dit aansluiten op uw ingediende plan gunningscriterium G1 implementatiediensten. Hieronder vallen alle zaken die betrekking hebben op de implementatie van de abonnementen en private-APN verbindingen waaronder: projectmanagement, configuratie, migratie, testen en oplever-/acceptatieprocedures, oplevering AFAS-koppeling met de portaal inclusief acceptatie hiervan</t>
  </si>
  <si>
    <t>B</t>
  </si>
  <si>
    <r>
      <t xml:space="preserve">Abonnementen en private APN-verbindingen
</t>
    </r>
    <r>
      <rPr>
        <b/>
        <sz val="14"/>
        <color theme="0"/>
        <rFont val="Aptos Narrow (Hoofdtekst)"/>
      </rPr>
      <t>Vul in het tabblad 'toelichting staffels' de betreffende staffels in</t>
    </r>
  </si>
  <si>
    <t>Jaar</t>
  </si>
  <si>
    <t>Soort abonnement</t>
  </si>
  <si>
    <t>Aantallen</t>
  </si>
  <si>
    <t>Jaar 1 tot en met jaar 7</t>
  </si>
  <si>
    <t>C</t>
  </si>
  <si>
    <t>Doorlopende dienstverlening</t>
  </si>
  <si>
    <t xml:space="preserve">Jaar </t>
  </si>
  <si>
    <t>Beschrijving leverancier</t>
  </si>
  <si>
    <r>
      <t xml:space="preserve">Na transitie, </t>
    </r>
    <r>
      <rPr>
        <b/>
        <sz val="12"/>
        <rFont val="Aptos Narrow"/>
        <family val="2"/>
        <scheme val="minor"/>
      </rPr>
      <t>jaar 1 tot en met 7</t>
    </r>
  </si>
  <si>
    <t>D</t>
  </si>
  <si>
    <t>Diensten op afroep</t>
  </si>
  <si>
    <t>Functie</t>
  </si>
  <si>
    <t>Aantal uren per jaar</t>
  </si>
  <si>
    <t xml:space="preserve">Prijs voor 3 jaar </t>
  </si>
  <si>
    <t>Jaar 5 t/m 7</t>
  </si>
  <si>
    <t>Senior projectmanager</t>
  </si>
  <si>
    <t>Medior projectmanager</t>
  </si>
  <si>
    <t xml:space="preserve">Senior implementatieconsultant </t>
  </si>
  <si>
    <t xml:space="preserve">Medior implementatieconsultant </t>
  </si>
  <si>
    <t>Senior technisch consultant</t>
  </si>
  <si>
    <t>Medior technisch consultant</t>
  </si>
  <si>
    <t>Junior technisch consultant</t>
  </si>
  <si>
    <t>Totaal onderdeel D</t>
  </si>
  <si>
    <t>E</t>
  </si>
  <si>
    <t>Inschrijfprijs</t>
  </si>
  <si>
    <t>Subtotaal onderdeel A</t>
  </si>
  <si>
    <t>Subtotaal onderdeel B</t>
  </si>
  <si>
    <t>Subtotaal onderdeel C</t>
  </si>
  <si>
    <t>Subtotaal onderdeel D</t>
  </si>
  <si>
    <t>Totaal A+B+C+D</t>
  </si>
  <si>
    <t>Optionele diensten (worden niet meegerekend)</t>
  </si>
  <si>
    <t>Toelichting op prijs</t>
  </si>
  <si>
    <r>
      <t xml:space="preserve">Prijs voor </t>
    </r>
    <r>
      <rPr>
        <sz val="12"/>
        <color theme="1"/>
        <rFont val="Aptos Narrow (Hoofdtekst)"/>
      </rPr>
      <t>indoor-</t>
    </r>
    <r>
      <rPr>
        <sz val="12"/>
        <color theme="1"/>
        <rFont val="Aptos Narrow"/>
        <family val="2"/>
        <scheme val="minor"/>
      </rPr>
      <t>oplossing m.b.t.  een standaard kantoorlocatie van circa 1.000 m², met ondersteuning voor maximaal 50 gelijktijdige gebruikers (inclusief levering, configuratie, aansluiting).</t>
    </r>
  </si>
  <si>
    <t> </t>
  </si>
  <si>
    <t>Rechtsgeldige ondertekening</t>
  </si>
  <si>
    <t>Statutaire naam van Inschrijver:</t>
  </si>
  <si>
    <t>Naam rechtsgeldige vertegenwoordiger:</t>
  </si>
  <si>
    <t>Functie rechtsgeldige vertegenwoordiger:</t>
  </si>
  <si>
    <t>Datum:</t>
  </si>
  <si>
    <t>Plaats:</t>
  </si>
  <si>
    <t>Handtekening rechtsgeldige vertegenwoordiger:</t>
  </si>
  <si>
    <t>Toelichting implementatie / migratie-fase</t>
  </si>
  <si>
    <t>Implementatiefase / activiteit</t>
  </si>
  <si>
    <t>Toelichting aantal uren per rol</t>
  </si>
  <si>
    <t xml:space="preserve"> €                                                                                                                                                        -  </t>
  </si>
  <si>
    <t>Grootte per bundel per gebruiker / grootte bedrijfsbundel</t>
  </si>
  <si>
    <t>Staffel vanaf - tot en met (gebruikers / grootte bedrijfsbundel)</t>
  </si>
  <si>
    <t>Standaard prijs</t>
  </si>
  <si>
    <t>Kortings-percentage</t>
  </si>
  <si>
    <t>Prijs voor opdrachtnemer</t>
  </si>
  <si>
    <t>* De kosten zijn voor:
- Abonnementen inclusief private APN en bijbehorende dienstverlening: de implementatie van maximaal 3 maanden + de overige 6,7 jaren doorlopende kosten (leidend tot de gehele contractsduur van 7 jaar).</t>
  </si>
  <si>
    <t xml:space="preserve">In onderdeel A - implementatiefase vult u de fixed price implementatieprijs in. De uren en tarieven die u opgeeft in deze sectie A dienen herleidbaar te zijn naar de inspanningen die u levert volgens het door u ingediende implementatieplan (onderdeel G1.2). Dit blijkt ook uit het in te vullen tabblad 'toelichting implementatieplan', waarin uw ingediende implementatieplan met bijbehorende uren en rollen wordt toegelicht. Het bedrag dat wordt berekend in tabblad 'toelichting implementatie' dient gelijk te zijn aan de aangeboden totale implementatieprijs onder onderdeel A. </t>
  </si>
  <si>
    <t>Totaal (dit bedrag dient overeen te komen met D16 in het tabblad 'prijzensheet abonnementen')</t>
  </si>
  <si>
    <t>Prijs gehele bedrijfsbundel 2 TB m.b.t. mobiel abonnement data en spraak, reguliere gebruiker (flat fee per abonnement),  en onbeperkt onderling bellen inbegrepen (zie ook eisnr 6.1 van Bijlage 2) t.b.v van de nu 619 gebruikers.</t>
  </si>
  <si>
    <t>In het onderdeel B vult u uw prijzen in voor de abonnementen en private APN-verbindingen en het in stand houden van de dienst voor de 6,7 jaar genoemde jaren met de genoemde aantallen.</t>
  </si>
  <si>
    <t>SLA kosten beheer conform bijlage 2, inclusief rapportages, zie ook sectie 8 van het PvE (indien deze niet zijn inbegrepen in de SaaS dienst)</t>
  </si>
  <si>
    <t>Parking fee voor mobiele abonnementen welke in een cooldown-periode bevinden, maar b.v. worden doorgeschakeld of waar automatisch een voicebericht wordt afgespeeld (zie eisnr. 3.18). Deze prijs wordt voor 6 maanden berekend.</t>
  </si>
  <si>
    <r>
      <t xml:space="preserve">Prijs gehele bedrijfsbundel 3 TB data only (private APN-verbinding) roaming non steered sims. </t>
    </r>
    <r>
      <rPr>
        <sz val="12"/>
        <color theme="1"/>
        <rFont val="Aptos Narrow (Hoofdtekst)"/>
      </rPr>
      <t>De bandbreedte welke dient te worden aangeboden per verbinding is minimaal 150 mbps down, 30 mbps up (zie ook eisnr. 11.6)</t>
    </r>
    <r>
      <rPr>
        <sz val="12"/>
        <color theme="1"/>
        <rFont val="Aptos Narrow"/>
        <family val="2"/>
        <scheme val="minor"/>
      </rPr>
      <t xml:space="preserve"> t.b.v. de 57 mobiele units</t>
    </r>
  </si>
  <si>
    <r>
      <rPr>
        <sz val="12"/>
        <color rgb="FFFF0000"/>
        <rFont val="Aptos Narrow (Hoofdtekst)"/>
      </rPr>
      <t xml:space="preserve">Toegevoegd d.d. 19-10: </t>
    </r>
    <r>
      <rPr>
        <sz val="12"/>
        <color theme="1"/>
        <rFont val="Aptos Narrow"/>
        <family val="2"/>
        <scheme val="minor"/>
      </rPr>
      <t>Private APN-verbindingen</t>
    </r>
  </si>
  <si>
    <t>Uurtarief senior excl. btw</t>
  </si>
  <si>
    <t>Uurtarief senior incl. btw.</t>
  </si>
  <si>
    <t>Uurtarief medior excl. btw.</t>
  </si>
  <si>
    <t>Uurtarief junior excl. btw</t>
  </si>
  <si>
    <t>Uurtarief junior incl. btw</t>
  </si>
  <si>
    <t>- Minimaal tarief senior: €90
- Maximaal tarief senior: €180
- Minimaal tarief medior: €70
- Maximaal tarief medior: €140</t>
  </si>
  <si>
    <t>- Minimaal tarief senior: €90
- Maximaal tarief senior: €160
- Minimaal tarief medior: €70
- Maximaal tarief medior: €140</t>
  </si>
  <si>
    <t>- Minimaal tarief senior: €90
- Maximaal tarief senior: €180
- Minimaal tarief medior: €70
- Maximaal tarief medior: €140
- Minimaal tarief junior: €55
- Maximaal tarief junior: €90</t>
  </si>
  <si>
    <t>Uurtarief medior incl. btw.</t>
  </si>
  <si>
    <t>Dit is de Inschrijfprijs (incl. btw)</t>
  </si>
  <si>
    <t>Prijs per jaar excl. btw.</t>
  </si>
  <si>
    <t>Prijs per jaar incl. btw.</t>
  </si>
  <si>
    <t>Prijs per 7 jaar incl. btw</t>
  </si>
  <si>
    <t>Prijs excl. btw</t>
  </si>
  <si>
    <t>Prijs incl. btw.</t>
  </si>
  <si>
    <t>Kosten excl. btw</t>
  </si>
  <si>
    <t>Kosten incl. btw</t>
  </si>
  <si>
    <t>Totaal onderdeel A (incl. btw)</t>
  </si>
  <si>
    <t>Prijs per maand per eenheid excl. btw</t>
  </si>
  <si>
    <t>Prijs per maand per eenheid incl. btw.</t>
  </si>
  <si>
    <t>Totale prijs per jaar incl. btw</t>
  </si>
  <si>
    <t>Totaal onderdeel B voor 7 jaar (incl. btw)</t>
  </si>
  <si>
    <t>Totaal onderdeel C (incl. btw)</t>
  </si>
  <si>
    <r>
      <t>* Opgegeven prijzen en tarieven zijn in euro (</t>
    </r>
    <r>
      <rPr>
        <sz val="10"/>
        <color theme="1"/>
        <rFont val="Calibri"/>
        <family val="2"/>
      </rPr>
      <t xml:space="preserve">€), </t>
    </r>
    <r>
      <rPr>
        <b/>
        <sz val="10"/>
        <color rgb="FFFF0000"/>
        <rFont val="Calibri"/>
        <family val="2"/>
      </rPr>
      <t>excl. btw (tenzij staat aangeven dat het bedrag incl. btw is)</t>
    </r>
    <r>
      <rPr>
        <sz val="10"/>
        <color theme="1"/>
        <rFont val="Aptos Narrow"/>
        <family val="2"/>
        <scheme val="minor"/>
      </rPr>
      <t xml:space="preserve"> </t>
    </r>
    <r>
      <rPr>
        <sz val="10"/>
        <color rgb="FFFF0000"/>
        <rFont val="Aptos Narrow (Hoofdtekst)"/>
      </rPr>
      <t>Dit is aangepast n.a.v. de eerste Nota van Inlichtingen d.d. 19-10!</t>
    </r>
  </si>
  <si>
    <r>
      <t xml:space="preserve">* De prijsopgave dient te worden gedaan </t>
    </r>
    <r>
      <rPr>
        <b/>
        <sz val="10"/>
        <color theme="1"/>
        <rFont val="Aptos Narrow"/>
        <family val="2"/>
        <scheme val="minor"/>
      </rPr>
      <t>exclusief</t>
    </r>
    <r>
      <rPr>
        <sz val="10"/>
        <color theme="1"/>
        <rFont val="Aptos Narrow"/>
        <family val="2"/>
        <scheme val="minor"/>
      </rPr>
      <t xml:space="preserve"> BTW maar inclusief overige heffingen, en reis-, voorrijd- en verblijfkosten, reistijd en overige bijkomende kosten. </t>
    </r>
  </si>
  <si>
    <t>Bundel voor 100 belminuten (voor medewerkers welke in Bonaire actief zijn, zie ook eisnr. 6.6).  Deze prijs wordt voor 1 maand berekend.</t>
  </si>
  <si>
    <t>Bundel van 5GB data (voor medewerkers welke in Bonaire actief zijn, zie ook eisnr. 6.6).  Deze prijs wordt voor 1 maand berekend.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</si>
</sst>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2]\ * #,##0.00_);_([$€-2]\ * \(#,##0.00\);_([$€-2]\ * &quot;-&quot;??_);_(@_)"/>
    <numFmt numFmtId="166" formatCode="&quot;€&quot;\ #,##0.00"/>
  </numFmts>
  <fonts count="43" x14ac:knownFonts="1">
    <font>
      <sz val="12"/>
      <color theme="1"/>
      <name val="Aptos Narrow"/>
      <family val="2"/>
      <scheme val="minor"/>
    </font>
    <font>
      <sz val="12"/>
      <color theme="1"/>
      <name val="Aptos Narrow"/>
      <family val="2"/>
      <scheme val="minor"/>
    </font>
    <font>
      <b/>
      <sz val="12"/>
      <color theme="0"/>
      <name val="Aptos Narrow"/>
      <family val="2"/>
      <scheme val="minor"/>
    </font>
    <font>
      <b/>
      <sz val="12"/>
      <color theme="1"/>
      <name val="Aptos Narrow"/>
      <family val="2"/>
      <scheme val="minor"/>
    </font>
    <font>
      <b/>
      <sz val="10"/>
      <color theme="1"/>
      <name val="Aptos Narrow"/>
      <family val="2"/>
      <scheme val="minor"/>
    </font>
    <font>
      <sz val="10"/>
      <color theme="1"/>
      <name val="Aptos Narrow"/>
      <family val="2"/>
      <scheme val="minor"/>
    </font>
    <font>
      <sz val="10"/>
      <color theme="1"/>
      <name val="Calibri"/>
      <family val="2"/>
    </font>
    <font>
      <b/>
      <sz val="12"/>
      <color theme="1"/>
      <name val="Aptos Narrow"/>
      <scheme val="minor"/>
    </font>
    <font>
      <sz val="11"/>
      <color theme="1"/>
      <name val="Aptos Narrow"/>
      <family val="2"/>
      <scheme val="minor"/>
    </font>
    <font>
      <b/>
      <sz val="14"/>
      <color theme="0"/>
      <name val="Aptos Narrow"/>
      <family val="2"/>
      <scheme val="minor"/>
    </font>
    <font>
      <b/>
      <sz val="16"/>
      <color theme="0"/>
      <name val="Aptos Narrow"/>
      <family val="2"/>
      <scheme val="minor"/>
    </font>
    <font>
      <sz val="16"/>
      <name val="Arial"/>
      <family val="2"/>
    </font>
    <font>
      <b/>
      <sz val="12"/>
      <name val="Arial"/>
      <family val="2"/>
    </font>
    <font>
      <sz val="10"/>
      <name val="Arial"/>
      <family val="2"/>
    </font>
    <font>
      <b/>
      <sz val="11"/>
      <color rgb="FFFF0000"/>
      <name val="Aptos Narrow"/>
      <family val="2"/>
      <scheme val="minor"/>
    </font>
    <font>
      <b/>
      <sz val="11"/>
      <color theme="1"/>
      <name val="Aptos Narrow"/>
      <family val="2"/>
      <scheme val="minor"/>
    </font>
    <font>
      <sz val="12"/>
      <name val="Aptos Narrow"/>
      <family val="2"/>
      <scheme val="minor"/>
    </font>
    <font>
      <b/>
      <i/>
      <sz val="11"/>
      <name val="Arial"/>
      <family val="2"/>
    </font>
    <font>
      <i/>
      <sz val="11"/>
      <name val="Arial"/>
      <family val="2"/>
    </font>
    <font>
      <b/>
      <sz val="10"/>
      <color indexed="8"/>
      <name val="Aptos Narrow"/>
      <family val="2"/>
      <scheme val="minor"/>
    </font>
    <font>
      <sz val="11"/>
      <color rgb="FF006100"/>
      <name val="Aptos Narrow"/>
      <family val="2"/>
      <scheme val="minor"/>
    </font>
    <font>
      <b/>
      <sz val="20"/>
      <color theme="1"/>
      <name val="Aptos Narrow"/>
      <family val="2"/>
      <scheme val="minor"/>
    </font>
    <font>
      <sz val="11"/>
      <name val="Aptos Narrow"/>
      <family val="2"/>
      <scheme val="minor"/>
    </font>
    <font>
      <b/>
      <sz val="14"/>
      <color theme="0"/>
      <name val="Aptos Narrow (Hoofdtekst)"/>
    </font>
    <font>
      <sz val="10"/>
      <color theme="0"/>
      <name val="Aptos Narrow"/>
      <family val="2"/>
      <scheme val="minor"/>
    </font>
    <font>
      <b/>
      <sz val="12"/>
      <name val="Aptos Narrow"/>
      <family val="2"/>
      <scheme val="minor"/>
    </font>
    <font>
      <b/>
      <sz val="10"/>
      <color theme="0"/>
      <name val="Aptos Narrow"/>
      <family val="2"/>
      <scheme val="minor"/>
    </font>
    <font>
      <b/>
      <sz val="14"/>
      <color theme="1"/>
      <name val="Aptos Narrow"/>
      <family val="2"/>
      <scheme val="minor"/>
    </font>
    <font>
      <b/>
      <sz val="16"/>
      <color theme="1"/>
      <name val="Aptos Narrow"/>
      <family val="2"/>
      <scheme val="minor"/>
    </font>
    <font>
      <b/>
      <sz val="9"/>
      <color rgb="FF000000"/>
      <name val="Calibri"/>
      <family val="2"/>
    </font>
    <font>
      <sz val="11"/>
      <color rgb="FF000000"/>
      <name val="Calibri"/>
      <family val="2"/>
    </font>
    <font>
      <sz val="9"/>
      <color rgb="FF000000"/>
      <name val="Calibri"/>
      <family val="2"/>
    </font>
    <font>
      <b/>
      <sz val="18"/>
      <color theme="1"/>
      <name val="Aptos Narrow"/>
      <scheme val="minor"/>
    </font>
    <font>
      <b/>
      <sz val="14"/>
      <color rgb="FFFFFFFF"/>
      <name val="Aptos Narrow"/>
      <family val="2"/>
      <scheme val="minor"/>
    </font>
    <font>
      <sz val="11"/>
      <color rgb="FF000000"/>
      <name val="Aptos Narrow"/>
      <family val="2"/>
      <scheme val="minor"/>
    </font>
    <font>
      <b/>
      <sz val="11"/>
      <name val="Aptos Narrow"/>
      <family val="2"/>
      <scheme val="minor"/>
    </font>
    <font>
      <sz val="11"/>
      <color rgb="FFFFFFFF"/>
      <name val="Aptos Narrow"/>
      <family val="2"/>
      <scheme val="minor"/>
    </font>
    <font>
      <b/>
      <i/>
      <sz val="9"/>
      <name val="Aptos Narrow"/>
      <family val="2"/>
      <scheme val="minor"/>
    </font>
    <font>
      <sz val="12"/>
      <color theme="1"/>
      <name val="Aptos Narrow (Hoofdtekst)"/>
    </font>
    <font>
      <sz val="12"/>
      <color rgb="FFFF0000"/>
      <name val="Aptos Narrow (Hoofdtekst)"/>
    </font>
    <font>
      <b/>
      <sz val="10"/>
      <color rgb="FFFF0000"/>
      <name val="Calibri"/>
      <family val="2"/>
    </font>
    <font>
      <sz val="10"/>
      <color rgb="FFFF0000"/>
      <name val="Aptos Narrow (Hoofdtekst)"/>
    </font>
    <font>
      <sz val="12"/>
      <color rgb="FFFF0000"/>
      <name val="Aptos Narrow"/>
      <family val="2"/>
      <scheme val="minor"/>
    </font>
  </fonts>
  <fills count="15">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solid">
        <fgColor theme="0" tint="-0.249977111117893"/>
        <bgColor indexed="64"/>
      </patternFill>
    </fill>
    <fill>
      <patternFill patternType="solid">
        <fgColor rgb="FFFFFF00"/>
        <bgColor indexed="64"/>
      </patternFill>
    </fill>
    <fill>
      <patternFill patternType="solid">
        <fgColor rgb="FFDAEEF3"/>
        <bgColor indexed="64"/>
      </patternFill>
    </fill>
    <fill>
      <patternFill patternType="solid">
        <fgColor theme="0"/>
        <bgColor rgb="FF000000"/>
      </patternFill>
    </fill>
    <fill>
      <patternFill patternType="solid">
        <fgColor rgb="FFE2EFDA"/>
        <bgColor rgb="FF000000"/>
      </patternFill>
    </fill>
    <fill>
      <patternFill patternType="solid">
        <fgColor rgb="FFFFFF00"/>
        <bgColor rgb="FF000000"/>
      </patternFill>
    </fill>
    <fill>
      <patternFill patternType="solid">
        <fgColor rgb="FF0B1D2F"/>
        <bgColor rgb="FF000000"/>
      </patternFill>
    </fill>
    <fill>
      <patternFill patternType="solid">
        <fgColor rgb="FFFFFFFF"/>
        <bgColor rgb="FF000000"/>
      </patternFill>
    </fill>
    <fill>
      <patternFill patternType="solid">
        <fgColor rgb="FFBFBFBF"/>
        <bgColor rgb="FF000000"/>
      </patternFill>
    </fill>
  </fills>
  <borders count="34">
    <border>
      <left/>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right/>
      <top/>
      <bottom style="thin">
        <color theme="0" tint="-0.499984740745262"/>
      </bottom>
      <diagonal/>
    </border>
    <border>
      <left style="thin">
        <color auto="1"/>
      </left>
      <right/>
      <top style="thin">
        <color auto="1"/>
      </top>
      <bottom/>
      <diagonal/>
    </border>
    <border>
      <left/>
      <right/>
      <top style="thin">
        <color auto="1"/>
      </top>
      <bottom style="thin">
        <color auto="1"/>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style="thin">
        <color auto="1"/>
      </left>
      <right style="thin">
        <color auto="1"/>
      </right>
      <top/>
      <bottom style="thin">
        <color auto="1"/>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style="thin">
        <color rgb="FFBFBFBF"/>
      </left>
      <right style="thin">
        <color rgb="FF808080"/>
      </right>
      <top style="thin">
        <color rgb="FF808080"/>
      </top>
      <bottom style="thin">
        <color rgb="FF808080"/>
      </bottom>
      <diagonal/>
    </border>
    <border>
      <left/>
      <right style="thin">
        <color indexed="64"/>
      </right>
      <top/>
      <bottom style="thin">
        <color indexed="64"/>
      </bottom>
      <diagonal/>
    </border>
    <border>
      <left style="medium">
        <color indexed="64"/>
      </left>
      <right/>
      <top style="thin">
        <color theme="0" tint="-0.499984740745262"/>
      </top>
      <bottom style="medium">
        <color indexed="64"/>
      </bottom>
      <diagonal/>
    </border>
    <border>
      <left/>
      <right/>
      <top style="thin">
        <color theme="0" tint="-0.499984740745262"/>
      </top>
      <bottom style="medium">
        <color indexed="64"/>
      </bottom>
      <diagonal/>
    </border>
    <border>
      <left style="thin">
        <color auto="1"/>
      </left>
      <right/>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5">
    <xf numFmtId="0" fontId="0" fillId="0" borderId="0"/>
    <xf numFmtId="0" fontId="8" fillId="0" borderId="0"/>
    <xf numFmtId="164" fontId="13" fillId="0" borderId="0" applyFont="0" applyFill="0" applyBorder="0" applyAlignment="0" applyProtection="0"/>
    <xf numFmtId="0" fontId="20" fillId="2" borderId="0" applyNumberFormat="0" applyBorder="0" applyAlignment="0" applyProtection="0"/>
    <xf numFmtId="0" fontId="1" fillId="0" borderId="0"/>
  </cellStyleXfs>
  <cellXfs count="166">
    <xf numFmtId="0" fontId="0" fillId="0" borderId="0" xfId="0"/>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0" fontId="5" fillId="3" borderId="3" xfId="0" applyFont="1" applyFill="1" applyBorder="1" applyAlignment="1">
      <alignment vertical="center" wrapText="1"/>
    </xf>
    <xf numFmtId="0" fontId="5" fillId="3" borderId="4" xfId="0" applyFont="1" applyFill="1" applyBorder="1" applyAlignment="1">
      <alignment vertical="center" wrapText="1"/>
    </xf>
    <xf numFmtId="0" fontId="5" fillId="0" borderId="7" xfId="1" applyFont="1" applyBorder="1" applyAlignment="1">
      <alignment horizontal="left"/>
    </xf>
    <xf numFmtId="0" fontId="5" fillId="0" borderId="0" xfId="1" applyFont="1"/>
    <xf numFmtId="0" fontId="5" fillId="0" borderId="7" xfId="1" applyFont="1" applyBorder="1" applyAlignment="1">
      <alignment horizontal="right"/>
    </xf>
    <xf numFmtId="0" fontId="8" fillId="0" borderId="0" xfId="1"/>
    <xf numFmtId="0" fontId="9" fillId="5" borderId="8" xfId="1" applyFont="1" applyFill="1" applyBorder="1" applyAlignment="1">
      <alignment horizontal="left" vertical="center"/>
    </xf>
    <xf numFmtId="0" fontId="8" fillId="0" borderId="0" xfId="1" applyAlignment="1">
      <alignment horizontal="right"/>
    </xf>
    <xf numFmtId="0" fontId="5" fillId="0" borderId="10" xfId="1" applyFont="1" applyBorder="1"/>
    <xf numFmtId="0" fontId="5" fillId="0" borderId="10" xfId="1" applyFont="1" applyBorder="1" applyAlignment="1">
      <alignment horizontal="right"/>
    </xf>
    <xf numFmtId="3" fontId="9" fillId="0" borderId="10" xfId="1" applyNumberFormat="1" applyFont="1" applyBorder="1" applyAlignment="1">
      <alignment horizontal="right"/>
    </xf>
    <xf numFmtId="0" fontId="12" fillId="6" borderId="1" xfId="1" applyFont="1" applyFill="1" applyBorder="1"/>
    <xf numFmtId="0" fontId="1" fillId="4" borderId="11" xfId="1" applyFont="1" applyFill="1" applyBorder="1" applyAlignment="1">
      <alignment vertical="top"/>
    </xf>
    <xf numFmtId="0" fontId="14" fillId="4" borderId="0" xfId="1" quotePrefix="1" applyFont="1" applyFill="1" applyAlignment="1">
      <alignment wrapText="1"/>
    </xf>
    <xf numFmtId="0" fontId="15" fillId="4" borderId="0" xfId="1" applyFont="1" applyFill="1"/>
    <xf numFmtId="0" fontId="16" fillId="4" borderId="12" xfId="1" applyFont="1" applyFill="1" applyBorder="1" applyAlignment="1">
      <alignment horizontal="left" vertical="top" wrapText="1"/>
    </xf>
    <xf numFmtId="165" fontId="1" fillId="7" borderId="13" xfId="2" applyNumberFormat="1" applyFont="1" applyFill="1" applyBorder="1" applyProtection="1">
      <protection locked="0"/>
    </xf>
    <xf numFmtId="0" fontId="16" fillId="4" borderId="14" xfId="1" applyFont="1" applyFill="1" applyBorder="1" applyAlignment="1">
      <alignment vertical="top" wrapText="1"/>
    </xf>
    <xf numFmtId="0" fontId="5" fillId="0" borderId="0" xfId="1" applyFont="1" applyAlignment="1">
      <alignment horizontal="right" vertical="center"/>
    </xf>
    <xf numFmtId="0" fontId="14" fillId="4" borderId="0" xfId="1" applyFont="1" applyFill="1"/>
    <xf numFmtId="0" fontId="5" fillId="0" borderId="0" xfId="1" applyFont="1" applyAlignment="1">
      <alignment horizontal="left" vertical="center"/>
    </xf>
    <xf numFmtId="0" fontId="5" fillId="0" borderId="0" xfId="1" applyFont="1" applyAlignment="1">
      <alignment vertical="center"/>
    </xf>
    <xf numFmtId="0" fontId="19" fillId="8" borderId="13" xfId="1" applyFont="1" applyFill="1" applyBorder="1" applyAlignment="1">
      <alignment horizontal="left" vertical="center" wrapText="1"/>
    </xf>
    <xf numFmtId="0" fontId="19" fillId="8" borderId="13" xfId="1" applyFont="1" applyFill="1" applyBorder="1" applyAlignment="1">
      <alignment vertical="center" wrapText="1"/>
    </xf>
    <xf numFmtId="0" fontId="4" fillId="8" borderId="13" xfId="1" applyFont="1" applyFill="1" applyBorder="1" applyAlignment="1">
      <alignment horizontal="left" vertical="center" wrapText="1"/>
    </xf>
    <xf numFmtId="0" fontId="1" fillId="4" borderId="13" xfId="1" applyFont="1" applyFill="1" applyBorder="1" applyAlignment="1">
      <alignment vertical="top" wrapText="1"/>
    </xf>
    <xf numFmtId="166" fontId="21" fillId="0" borderId="13" xfId="3" applyNumberFormat="1" applyFont="1" applyFill="1" applyBorder="1" applyAlignment="1" applyProtection="1">
      <alignment vertical="center" wrapText="1"/>
    </xf>
    <xf numFmtId="0" fontId="8" fillId="0" borderId="13" xfId="1" applyBorder="1"/>
    <xf numFmtId="166" fontId="22" fillId="7" borderId="13" xfId="3" applyNumberFormat="1" applyFont="1" applyFill="1" applyBorder="1" applyAlignment="1" applyProtection="1">
      <alignment horizontal="right" vertical="top" wrapText="1"/>
      <protection locked="0"/>
    </xf>
    <xf numFmtId="0" fontId="5" fillId="0" borderId="13" xfId="1" applyFont="1" applyBorder="1" applyAlignment="1">
      <alignment horizontal="left" vertical="top"/>
    </xf>
    <xf numFmtId="0" fontId="3" fillId="0" borderId="13" xfId="1" applyFont="1" applyBorder="1" applyAlignment="1">
      <alignment vertical="top" wrapText="1"/>
    </xf>
    <xf numFmtId="166" fontId="1" fillId="0" borderId="13" xfId="1" applyNumberFormat="1" applyFont="1" applyBorder="1" applyAlignment="1">
      <alignment horizontal="right" vertical="top" wrapText="1"/>
    </xf>
    <xf numFmtId="0" fontId="10" fillId="5" borderId="8" xfId="1" applyFont="1" applyFill="1" applyBorder="1" applyAlignment="1">
      <alignment horizontal="left" vertical="center"/>
    </xf>
    <xf numFmtId="0" fontId="0" fillId="4" borderId="13" xfId="1" applyFont="1" applyFill="1" applyBorder="1" applyAlignment="1">
      <alignment vertical="top" wrapText="1"/>
    </xf>
    <xf numFmtId="3" fontId="8" fillId="0" borderId="13" xfId="1" applyNumberFormat="1" applyBorder="1" applyAlignment="1">
      <alignment vertical="top"/>
    </xf>
    <xf numFmtId="166" fontId="16" fillId="7" borderId="13" xfId="3" applyNumberFormat="1" applyFont="1" applyFill="1" applyBorder="1" applyAlignment="1" applyProtection="1">
      <alignment horizontal="right" vertical="top" wrapText="1"/>
      <protection locked="0"/>
    </xf>
    <xf numFmtId="166" fontId="1" fillId="4" borderId="13" xfId="3" applyNumberFormat="1" applyFont="1" applyFill="1" applyBorder="1" applyAlignment="1" applyProtection="1">
      <alignment horizontal="right" vertical="top" wrapText="1"/>
    </xf>
    <xf numFmtId="0" fontId="1" fillId="0" borderId="19" xfId="1" applyFont="1" applyBorder="1" applyAlignment="1">
      <alignment horizontal="left" vertical="top" wrapText="1"/>
    </xf>
    <xf numFmtId="0" fontId="0" fillId="0" borderId="13" xfId="1" applyFont="1" applyBorder="1" applyAlignment="1">
      <alignment vertical="top" wrapText="1"/>
    </xf>
    <xf numFmtId="0" fontId="8" fillId="0" borderId="13" xfId="1" applyBorder="1" applyAlignment="1">
      <alignment vertical="top"/>
    </xf>
    <xf numFmtId="0" fontId="1" fillId="0" borderId="13" xfId="1" applyFont="1" applyBorder="1" applyAlignment="1">
      <alignment vertical="top" wrapText="1"/>
    </xf>
    <xf numFmtId="0" fontId="5" fillId="0" borderId="8" xfId="1" applyFont="1" applyBorder="1" applyAlignment="1">
      <alignment horizontal="left" vertical="top"/>
    </xf>
    <xf numFmtId="0" fontId="4" fillId="0" borderId="0" xfId="1" applyFont="1" applyAlignment="1">
      <alignment vertical="top" wrapText="1"/>
    </xf>
    <xf numFmtId="0" fontId="5" fillId="0" borderId="20" xfId="1" applyFont="1" applyBorder="1" applyAlignment="1">
      <alignment vertical="top" wrapText="1"/>
    </xf>
    <xf numFmtId="166" fontId="5" fillId="0" borderId="20" xfId="1" applyNumberFormat="1" applyFont="1" applyBorder="1" applyAlignment="1">
      <alignment horizontal="right" vertical="top" wrapText="1"/>
    </xf>
    <xf numFmtId="3" fontId="16" fillId="0" borderId="13" xfId="3" applyNumberFormat="1" applyFont="1" applyFill="1" applyBorder="1" applyAlignment="1" applyProtection="1">
      <alignment horizontal="left" vertical="top" wrapText="1"/>
    </xf>
    <xf numFmtId="0" fontId="1" fillId="7" borderId="13" xfId="1" applyFont="1" applyFill="1" applyBorder="1" applyAlignment="1" applyProtection="1">
      <alignment vertical="top" wrapText="1"/>
      <protection locked="0"/>
    </xf>
    <xf numFmtId="166" fontId="16" fillId="4" borderId="13" xfId="3" applyNumberFormat="1" applyFont="1" applyFill="1" applyBorder="1" applyAlignment="1" applyProtection="1">
      <alignment horizontal="right" vertical="top" wrapText="1"/>
    </xf>
    <xf numFmtId="0" fontId="3" fillId="0" borderId="20" xfId="1" applyFont="1" applyBorder="1" applyAlignment="1">
      <alignment vertical="top" wrapText="1"/>
    </xf>
    <xf numFmtId="0" fontId="1" fillId="0" borderId="13" xfId="1" applyFont="1" applyBorder="1"/>
    <xf numFmtId="0" fontId="16" fillId="4" borderId="13" xfId="3" applyNumberFormat="1" applyFont="1" applyFill="1" applyBorder="1" applyAlignment="1" applyProtection="1">
      <alignment horizontal="right" vertical="top" wrapText="1"/>
    </xf>
    <xf numFmtId="0" fontId="1" fillId="0" borderId="13" xfId="1" applyFont="1" applyBorder="1" applyAlignment="1">
      <alignment wrapText="1"/>
    </xf>
    <xf numFmtId="0" fontId="16" fillId="4" borderId="13" xfId="3" applyFont="1" applyFill="1" applyBorder="1" applyAlignment="1" applyProtection="1">
      <alignment horizontal="right" vertical="top" wrapText="1"/>
    </xf>
    <xf numFmtId="0" fontId="4" fillId="0" borderId="20" xfId="1" applyFont="1" applyBorder="1" applyAlignment="1">
      <alignment vertical="top" wrapText="1"/>
    </xf>
    <xf numFmtId="166" fontId="1" fillId="4" borderId="13" xfId="1" applyNumberFormat="1" applyFont="1" applyFill="1" applyBorder="1" applyAlignment="1">
      <alignment horizontal="right"/>
    </xf>
    <xf numFmtId="0" fontId="8" fillId="0" borderId="13" xfId="1" applyBorder="1" applyAlignment="1">
      <alignment horizontal="left"/>
    </xf>
    <xf numFmtId="0" fontId="27" fillId="4" borderId="13" xfId="1" applyFont="1" applyFill="1" applyBorder="1" applyAlignment="1">
      <alignment wrapText="1"/>
    </xf>
    <xf numFmtId="166" fontId="28" fillId="0" borderId="13" xfId="1" applyNumberFormat="1" applyFont="1" applyBorder="1" applyAlignment="1">
      <alignment horizontal="right" wrapText="1"/>
    </xf>
    <xf numFmtId="0" fontId="15" fillId="0" borderId="0" xfId="1" applyFont="1"/>
    <xf numFmtId="0" fontId="8" fillId="0" borderId="13" xfId="1" applyBorder="1" applyAlignment="1" applyProtection="1">
      <alignment horizontal="right"/>
      <protection locked="0"/>
    </xf>
    <xf numFmtId="0" fontId="8" fillId="4" borderId="0" xfId="1" applyFill="1" applyAlignment="1">
      <alignment horizontal="left"/>
    </xf>
    <xf numFmtId="0" fontId="8" fillId="4" borderId="0" xfId="1" applyFill="1"/>
    <xf numFmtId="0" fontId="13" fillId="0" borderId="0" xfId="1" applyFont="1" applyAlignment="1">
      <alignment vertical="top" wrapText="1"/>
    </xf>
    <xf numFmtId="0" fontId="29" fillId="9" borderId="0" xfId="1" applyFont="1" applyFill="1"/>
    <xf numFmtId="0" fontId="30" fillId="4" borderId="0" xfId="1" applyFont="1" applyFill="1"/>
    <xf numFmtId="0" fontId="30" fillId="0" borderId="0" xfId="1" applyFont="1"/>
    <xf numFmtId="0" fontId="31" fillId="9" borderId="0" xfId="1" applyFont="1" applyFill="1"/>
    <xf numFmtId="0" fontId="31" fillId="10" borderId="13" xfId="1" applyFont="1" applyFill="1" applyBorder="1"/>
    <xf numFmtId="0" fontId="30" fillId="9" borderId="0" xfId="1" applyFont="1" applyFill="1"/>
    <xf numFmtId="0" fontId="8" fillId="0" borderId="0" xfId="1" applyAlignment="1">
      <alignment horizontal="left"/>
    </xf>
    <xf numFmtId="0" fontId="32" fillId="0" borderId="10" xfId="1" applyFont="1" applyBorder="1" applyAlignment="1">
      <alignment horizontal="left"/>
    </xf>
    <xf numFmtId="0" fontId="33" fillId="12" borderId="22" xfId="0" applyFont="1" applyFill="1" applyBorder="1" applyAlignment="1">
      <alignment horizontal="left"/>
    </xf>
    <xf numFmtId="0" fontId="33" fillId="12" borderId="23" xfId="0" applyFont="1" applyFill="1" applyBorder="1" applyAlignment="1">
      <alignment horizontal="left"/>
    </xf>
    <xf numFmtId="3" fontId="33" fillId="12" borderId="24" xfId="0" applyNumberFormat="1" applyFont="1" applyFill="1" applyBorder="1" applyAlignment="1">
      <alignment horizontal="right"/>
    </xf>
    <xf numFmtId="3" fontId="33" fillId="13" borderId="24" xfId="0" applyNumberFormat="1" applyFont="1" applyFill="1" applyBorder="1" applyAlignment="1">
      <alignment horizontal="right"/>
    </xf>
    <xf numFmtId="0" fontId="34" fillId="0" borderId="0" xfId="0" applyFont="1"/>
    <xf numFmtId="0" fontId="35" fillId="0" borderId="0" xfId="0" applyFont="1"/>
    <xf numFmtId="166" fontId="22" fillId="11" borderId="13" xfId="0" applyNumberFormat="1" applyFont="1" applyFill="1" applyBorder="1" applyAlignment="1" applyProtection="1">
      <alignment horizontal="left" vertical="top" wrapText="1"/>
      <protection locked="0"/>
    </xf>
    <xf numFmtId="166" fontId="22" fillId="11" borderId="17" xfId="0" applyNumberFormat="1" applyFont="1" applyFill="1" applyBorder="1" applyAlignment="1" applyProtection="1">
      <alignment horizontal="left" vertical="top" wrapText="1"/>
      <protection locked="0"/>
    </xf>
    <xf numFmtId="165" fontId="34" fillId="11" borderId="17" xfId="0" applyNumberFormat="1" applyFont="1" applyFill="1" applyBorder="1" applyProtection="1">
      <protection locked="0"/>
    </xf>
    <xf numFmtId="166" fontId="22" fillId="11" borderId="21" xfId="0" applyNumberFormat="1" applyFont="1" applyFill="1" applyBorder="1" applyAlignment="1" applyProtection="1">
      <alignment horizontal="left" vertical="top" wrapText="1"/>
      <protection locked="0"/>
    </xf>
    <xf numFmtId="166" fontId="22" fillId="11" borderId="25" xfId="0" applyNumberFormat="1" applyFont="1" applyFill="1" applyBorder="1" applyAlignment="1" applyProtection="1">
      <alignment horizontal="left" vertical="top" wrapText="1"/>
      <protection locked="0"/>
    </xf>
    <xf numFmtId="165" fontId="34" fillId="11" borderId="25" xfId="0" applyNumberFormat="1" applyFont="1" applyFill="1" applyBorder="1" applyProtection="1">
      <protection locked="0"/>
    </xf>
    <xf numFmtId="166" fontId="35" fillId="13" borderId="0" xfId="0" applyNumberFormat="1" applyFont="1" applyFill="1" applyAlignment="1">
      <alignment horizontal="left" vertical="top" wrapText="1"/>
    </xf>
    <xf numFmtId="165" fontId="36" fillId="14" borderId="0" xfId="0" applyNumberFormat="1" applyFont="1" applyFill="1"/>
    <xf numFmtId="0" fontId="15" fillId="0" borderId="0" xfId="1" applyFont="1" applyAlignment="1">
      <alignment wrapText="1"/>
    </xf>
    <xf numFmtId="166" fontId="8" fillId="7" borderId="13" xfId="3" applyNumberFormat="1" applyFont="1" applyFill="1" applyBorder="1" applyAlignment="1" applyProtection="1">
      <alignment horizontal="left" vertical="top" wrapText="1"/>
      <protection locked="0"/>
    </xf>
    <xf numFmtId="165" fontId="8" fillId="7" borderId="13" xfId="2" applyNumberFormat="1" applyFont="1" applyFill="1" applyBorder="1" applyProtection="1">
      <protection locked="0"/>
    </xf>
    <xf numFmtId="10" fontId="8" fillId="7" borderId="13" xfId="2" applyNumberFormat="1" applyFont="1" applyFill="1" applyBorder="1" applyProtection="1">
      <protection locked="0"/>
    </xf>
    <xf numFmtId="165" fontId="22" fillId="6" borderId="13" xfId="2" applyNumberFormat="1" applyFont="1" applyFill="1" applyBorder="1" applyProtection="1">
      <protection locked="0"/>
    </xf>
    <xf numFmtId="166" fontId="1" fillId="0" borderId="13" xfId="3" applyNumberFormat="1" applyFont="1" applyFill="1" applyBorder="1" applyAlignment="1" applyProtection="1">
      <alignment horizontal="left" vertical="top" wrapText="1"/>
    </xf>
    <xf numFmtId="0" fontId="8" fillId="0" borderId="13" xfId="1" applyBorder="1" applyAlignment="1">
      <alignment vertical="top" wrapText="1"/>
    </xf>
    <xf numFmtId="164" fontId="8" fillId="4" borderId="0" xfId="2" applyFont="1" applyFill="1" applyBorder="1" applyAlignment="1" applyProtection="1">
      <alignment wrapText="1"/>
    </xf>
    <xf numFmtId="0" fontId="17" fillId="4" borderId="0" xfId="1" applyFont="1" applyFill="1" applyAlignment="1">
      <alignment horizontal="left" vertical="center" wrapText="1"/>
    </xf>
    <xf numFmtId="165" fontId="1" fillId="4" borderId="13" xfId="2" applyNumberFormat="1" applyFont="1" applyFill="1" applyBorder="1" applyProtection="1"/>
    <xf numFmtId="165" fontId="34" fillId="9" borderId="25" xfId="0" applyNumberFormat="1" applyFont="1" applyFill="1" applyBorder="1" applyProtection="1">
      <protection locked="0"/>
    </xf>
    <xf numFmtId="0" fontId="19" fillId="8" borderId="16" xfId="1" applyFont="1" applyFill="1" applyBorder="1" applyAlignment="1">
      <alignment vertical="center" wrapText="1"/>
    </xf>
    <xf numFmtId="0" fontId="10" fillId="4" borderId="0" xfId="1" applyFont="1" applyFill="1" applyAlignment="1">
      <alignment vertical="center" wrapText="1"/>
    </xf>
    <xf numFmtId="0" fontId="19" fillId="4" borderId="0" xfId="1" applyFont="1" applyFill="1" applyAlignment="1">
      <alignment vertical="center" wrapText="1"/>
    </xf>
    <xf numFmtId="166" fontId="21" fillId="0" borderId="0" xfId="3" applyNumberFormat="1" applyFont="1" applyFill="1" applyBorder="1" applyAlignment="1" applyProtection="1">
      <alignment vertical="center" wrapText="1"/>
    </xf>
    <xf numFmtId="0" fontId="3" fillId="0" borderId="0" xfId="1" applyFont="1" applyAlignment="1">
      <alignment vertical="top" wrapText="1"/>
    </xf>
    <xf numFmtId="0" fontId="9" fillId="5" borderId="13" xfId="1" applyFont="1" applyFill="1" applyBorder="1" applyAlignment="1">
      <alignment horizontal="left" vertical="center"/>
    </xf>
    <xf numFmtId="165" fontId="37" fillId="14" borderId="0" xfId="4" applyNumberFormat="1" applyFont="1" applyFill="1" applyAlignment="1">
      <alignment wrapText="1"/>
    </xf>
    <xf numFmtId="0" fontId="34" fillId="9" borderId="17" xfId="0" applyFont="1" applyFill="1" applyBorder="1"/>
    <xf numFmtId="166" fontId="16" fillId="7" borderId="16" xfId="3" applyNumberFormat="1" applyFont="1" applyFill="1" applyBorder="1" applyAlignment="1" applyProtection="1">
      <alignment horizontal="right" vertical="top" wrapText="1"/>
      <protection locked="0"/>
    </xf>
    <xf numFmtId="166" fontId="1" fillId="4" borderId="21" xfId="3" applyNumberFormat="1" applyFont="1" applyFill="1" applyBorder="1" applyAlignment="1" applyProtection="1">
      <alignment horizontal="right" vertical="top" wrapText="1"/>
    </xf>
    <xf numFmtId="165" fontId="1" fillId="4" borderId="16" xfId="3" applyNumberFormat="1" applyFont="1" applyFill="1" applyBorder="1" applyAlignment="1" applyProtection="1">
      <alignment horizontal="right" vertical="top" wrapText="1"/>
    </xf>
    <xf numFmtId="0" fontId="5" fillId="0" borderId="0" xfId="1" applyFont="1" applyAlignment="1">
      <alignment vertical="top" wrapText="1"/>
    </xf>
    <xf numFmtId="166" fontId="1" fillId="0" borderId="0" xfId="1" applyNumberFormat="1" applyFont="1" applyAlignment="1">
      <alignment horizontal="right" vertical="top" wrapText="1"/>
    </xf>
    <xf numFmtId="0" fontId="12" fillId="6" borderId="29" xfId="1" applyFont="1" applyFill="1" applyBorder="1"/>
    <xf numFmtId="0" fontId="12" fillId="6" borderId="30" xfId="1" applyFont="1" applyFill="1" applyBorder="1"/>
    <xf numFmtId="164" fontId="3" fillId="4" borderId="13" xfId="2" applyFont="1" applyFill="1" applyBorder="1" applyProtection="1"/>
    <xf numFmtId="164" fontId="1" fillId="4" borderId="13" xfId="2" applyFont="1" applyFill="1" applyBorder="1" applyProtection="1"/>
    <xf numFmtId="0" fontId="19" fillId="8" borderId="16" xfId="1" applyFont="1" applyFill="1" applyBorder="1" applyAlignment="1">
      <alignment horizontal="left" vertical="center" wrapText="1"/>
    </xf>
    <xf numFmtId="166" fontId="5" fillId="0" borderId="0" xfId="1" applyNumberFormat="1" applyFont="1" applyAlignment="1">
      <alignment horizontal="right" vertical="top" wrapText="1"/>
    </xf>
    <xf numFmtId="0" fontId="10" fillId="4" borderId="0" xfId="1" applyFont="1" applyFill="1" applyAlignment="1">
      <alignment vertical="center"/>
    </xf>
    <xf numFmtId="0" fontId="24" fillId="4" borderId="0" xfId="1" applyFont="1" applyFill="1" applyAlignment="1">
      <alignment vertical="center"/>
    </xf>
    <xf numFmtId="0" fontId="19" fillId="4" borderId="0" xfId="1" applyFont="1" applyFill="1" applyAlignment="1">
      <alignment horizontal="left" vertical="center" wrapText="1"/>
    </xf>
    <xf numFmtId="166" fontId="16" fillId="4" borderId="0" xfId="3" applyNumberFormat="1" applyFont="1" applyFill="1" applyBorder="1" applyAlignment="1" applyProtection="1">
      <alignment horizontal="right" vertical="top" wrapText="1"/>
    </xf>
    <xf numFmtId="0" fontId="3" fillId="0" borderId="16" xfId="1" applyFont="1" applyBorder="1" applyAlignment="1">
      <alignment vertical="top" wrapText="1"/>
    </xf>
    <xf numFmtId="0" fontId="2" fillId="4" borderId="0" xfId="1" applyFont="1" applyFill="1" applyAlignment="1">
      <alignment vertical="center"/>
    </xf>
    <xf numFmtId="0" fontId="16" fillId="4" borderId="0" xfId="3" applyNumberFormat="1" applyFont="1" applyFill="1" applyBorder="1" applyAlignment="1" applyProtection="1">
      <alignment horizontal="right" vertical="top" wrapText="1"/>
    </xf>
    <xf numFmtId="0" fontId="16" fillId="4" borderId="0" xfId="3" applyFont="1" applyFill="1" applyBorder="1" applyAlignment="1" applyProtection="1">
      <alignment horizontal="right" vertical="top" wrapText="1"/>
    </xf>
    <xf numFmtId="0" fontId="3" fillId="4" borderId="0" xfId="1" applyFont="1" applyFill="1" applyAlignment="1">
      <alignment vertical="top" wrapText="1"/>
    </xf>
    <xf numFmtId="0" fontId="5" fillId="0" borderId="16" xfId="1" applyFont="1" applyBorder="1" applyAlignment="1">
      <alignment horizontal="left" vertical="top"/>
    </xf>
    <xf numFmtId="0" fontId="27" fillId="4" borderId="16" xfId="1" applyFont="1" applyFill="1" applyBorder="1" applyAlignment="1">
      <alignment horizontal="left" vertical="top" wrapText="1"/>
    </xf>
    <xf numFmtId="0" fontId="1" fillId="4" borderId="0" xfId="1" applyFont="1" applyFill="1" applyAlignment="1">
      <alignment vertical="top" wrapText="1"/>
    </xf>
    <xf numFmtId="0" fontId="1" fillId="4" borderId="0" xfId="1" applyFont="1" applyFill="1"/>
    <xf numFmtId="0" fontId="26" fillId="4" borderId="0" xfId="1" applyFont="1" applyFill="1" applyAlignment="1">
      <alignment horizontal="right" vertical="center"/>
    </xf>
    <xf numFmtId="0" fontId="27" fillId="4" borderId="0" xfId="1" applyFont="1" applyFill="1" applyAlignment="1">
      <alignment wrapText="1"/>
    </xf>
    <xf numFmtId="0" fontId="1" fillId="0" borderId="9" xfId="1" applyFont="1" applyBorder="1" applyAlignment="1">
      <alignment vertical="top" wrapText="1"/>
    </xf>
    <xf numFmtId="0" fontId="1" fillId="0" borderId="16" xfId="1" applyFont="1" applyBorder="1" applyAlignment="1">
      <alignment vertical="top" wrapText="1"/>
    </xf>
    <xf numFmtId="0" fontId="1" fillId="0" borderId="16" xfId="1" applyFont="1" applyBorder="1"/>
    <xf numFmtId="166" fontId="20" fillId="0" borderId="16" xfId="3" applyNumberFormat="1" applyFill="1" applyBorder="1" applyAlignment="1" applyProtection="1">
      <alignment horizontal="right" vertical="top" wrapText="1"/>
    </xf>
    <xf numFmtId="0" fontId="42" fillId="0" borderId="13" xfId="1" applyFont="1" applyBorder="1" applyAlignment="1">
      <alignment vertical="top" wrapText="1"/>
    </xf>
    <xf numFmtId="0" fontId="0" fillId="0" borderId="18" xfId="1" applyFont="1" applyBorder="1" applyAlignment="1">
      <alignment horizontal="left" vertical="top" wrapText="1"/>
    </xf>
    <xf numFmtId="0" fontId="1" fillId="0" borderId="19" xfId="1" applyFont="1" applyBorder="1" applyAlignment="1">
      <alignment horizontal="left" vertical="top" wrapText="1"/>
    </xf>
    <xf numFmtId="0" fontId="1" fillId="0" borderId="16" xfId="1" applyFont="1" applyBorder="1" applyAlignment="1">
      <alignment horizontal="left" vertical="top"/>
    </xf>
    <xf numFmtId="0" fontId="31" fillId="10" borderId="18" xfId="1" applyFont="1" applyFill="1" applyBorder="1" applyAlignment="1">
      <alignment horizontal="left" vertical="top"/>
    </xf>
    <xf numFmtId="0" fontId="31" fillId="10" borderId="19" xfId="1" applyFont="1" applyFill="1" applyBorder="1" applyAlignment="1">
      <alignment horizontal="left" vertical="top"/>
    </xf>
    <xf numFmtId="0" fontId="31" fillId="10" borderId="21" xfId="1" applyFont="1" applyFill="1" applyBorder="1" applyAlignment="1">
      <alignment horizontal="left" vertical="top"/>
    </xf>
    <xf numFmtId="0" fontId="10" fillId="5" borderId="13" xfId="1" applyFont="1" applyFill="1" applyBorder="1" applyAlignment="1">
      <alignment horizontal="center" vertical="center" wrapText="1"/>
    </xf>
    <xf numFmtId="0" fontId="10" fillId="5" borderId="9" xfId="1" applyFont="1" applyFill="1" applyBorder="1" applyAlignment="1">
      <alignment horizontal="center" vertical="center"/>
    </xf>
    <xf numFmtId="0" fontId="10" fillId="5" borderId="17" xfId="1" applyFont="1" applyFill="1" applyBorder="1" applyAlignment="1">
      <alignment horizontal="center" vertical="center"/>
    </xf>
    <xf numFmtId="0" fontId="10" fillId="5" borderId="13" xfId="1" applyFont="1" applyFill="1" applyBorder="1" applyAlignment="1">
      <alignment horizontal="center" vertical="center"/>
    </xf>
    <xf numFmtId="0" fontId="29" fillId="10" borderId="31" xfId="1" applyFont="1" applyFill="1" applyBorder="1" applyAlignment="1">
      <alignment horizontal="center" vertical="top"/>
    </xf>
    <xf numFmtId="0" fontId="29" fillId="10" borderId="0" xfId="1" applyFont="1" applyFill="1" applyAlignment="1">
      <alignment horizontal="center" vertical="top"/>
    </xf>
    <xf numFmtId="0" fontId="31" fillId="11" borderId="8" xfId="1" applyFont="1" applyFill="1" applyBorder="1" applyAlignment="1" applyProtection="1">
      <alignment horizontal="center" vertical="top"/>
      <protection locked="0"/>
    </xf>
    <xf numFmtId="0" fontId="31" fillId="11" borderId="32" xfId="1" applyFont="1" applyFill="1" applyBorder="1" applyAlignment="1" applyProtection="1">
      <alignment horizontal="center" vertical="top"/>
      <protection locked="0"/>
    </xf>
    <xf numFmtId="0" fontId="31" fillId="11" borderId="31" xfId="1" applyFont="1" applyFill="1" applyBorder="1" applyAlignment="1" applyProtection="1">
      <alignment horizontal="center" vertical="top"/>
      <protection locked="0"/>
    </xf>
    <xf numFmtId="0" fontId="31" fillId="11" borderId="33" xfId="1" applyFont="1" applyFill="1" applyBorder="1" applyAlignment="1" applyProtection="1">
      <alignment horizontal="center" vertical="top"/>
      <protection locked="0"/>
    </xf>
    <xf numFmtId="0" fontId="31" fillId="11" borderId="28" xfId="1" applyFont="1" applyFill="1" applyBorder="1" applyAlignment="1" applyProtection="1">
      <alignment horizontal="center" vertical="top"/>
      <protection locked="0"/>
    </xf>
    <xf numFmtId="0" fontId="31" fillId="11" borderId="25" xfId="1" applyFont="1" applyFill="1" applyBorder="1" applyAlignment="1" applyProtection="1">
      <alignment horizontal="center" vertical="top"/>
      <protection locked="0"/>
    </xf>
    <xf numFmtId="0" fontId="31" fillId="11" borderId="16" xfId="1" applyFont="1" applyFill="1" applyBorder="1" applyAlignment="1" applyProtection="1">
      <alignment horizontal="center"/>
      <protection locked="0"/>
    </xf>
    <xf numFmtId="0" fontId="31" fillId="11" borderId="17" xfId="1" applyFont="1" applyFill="1" applyBorder="1" applyAlignment="1" applyProtection="1">
      <alignment horizontal="center"/>
      <protection locked="0"/>
    </xf>
    <xf numFmtId="0" fontId="10" fillId="5" borderId="9" xfId="1" applyFont="1" applyFill="1" applyBorder="1" applyAlignment="1">
      <alignment horizontal="left" vertical="center" wrapText="1"/>
    </xf>
    <xf numFmtId="0" fontId="17" fillId="4" borderId="15" xfId="1" applyFont="1" applyFill="1" applyBorder="1" applyAlignment="1">
      <alignment horizontal="left" vertical="center" wrapText="1"/>
    </xf>
    <xf numFmtId="0" fontId="17" fillId="4" borderId="0" xfId="1" applyFont="1" applyFill="1" applyAlignment="1">
      <alignment horizontal="left" vertical="center" wrapText="1"/>
    </xf>
    <xf numFmtId="0" fontId="11" fillId="6" borderId="26" xfId="1" applyFont="1" applyFill="1" applyBorder="1" applyAlignment="1">
      <alignment horizontal="center"/>
    </xf>
    <xf numFmtId="0" fontId="11" fillId="6" borderId="27" xfId="1" applyFont="1" applyFill="1" applyBorder="1" applyAlignment="1">
      <alignment horizontal="center"/>
    </xf>
    <xf numFmtId="166" fontId="21" fillId="0" borderId="13" xfId="3" applyNumberFormat="1" applyFont="1" applyFill="1" applyBorder="1" applyAlignment="1" applyProtection="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cellXfs>
  <cellStyles count="5">
    <cellStyle name="Euro" xfId="2" xr:uid="{9109BCEF-5F01-B643-AB53-7F0C7C7C9015}"/>
    <cellStyle name="Goed 2" xfId="3" xr:uid="{9F4F3211-6C4E-CF40-B14A-5CE62A5A0597}"/>
    <cellStyle name="Standaard" xfId="0" builtinId="0"/>
    <cellStyle name="Standaard 2" xfId="1" xr:uid="{EF493FDA-621E-D34A-8A66-ACAFBF5B7DB4}"/>
    <cellStyle name="Standaard 3" xfId="4" xr:uid="{279C7B83-EED9-1E44-B126-5E6B6D98CE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27D22D4-A0A2-7F48-8157-3FCE0598D1B8}">
  <we:reference id="wa200010215" version="1.0.0.0" store="en-US" storeType="OMEX"/>
  <we:alternateReferences>
    <we:reference id="WA200010215"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68AFB-F586-BF44-95EA-3A371B278F31}">
  <dimension ref="A1:B17"/>
  <sheetViews>
    <sheetView topLeftCell="A7" zoomScale="246" workbookViewId="0">
      <selection activeCell="B13" sqref="B13"/>
    </sheetView>
  </sheetViews>
  <sheetFormatPr baseColWidth="10" defaultColWidth="11" defaultRowHeight="16" x14ac:dyDescent="0.2"/>
  <cols>
    <col min="1" max="1" width="27" customWidth="1"/>
    <col min="2" max="2" width="94.6640625" customWidth="1"/>
  </cols>
  <sheetData>
    <row r="1" spans="1:2" ht="17" thickBot="1" x14ac:dyDescent="0.25">
      <c r="A1" s="1" t="s">
        <v>0</v>
      </c>
      <c r="B1" s="2" t="s">
        <v>1</v>
      </c>
    </row>
    <row r="2" spans="1:2" ht="30" x14ac:dyDescent="0.2">
      <c r="B2" s="3" t="s">
        <v>113</v>
      </c>
    </row>
    <row r="3" spans="1:2" ht="56" customHeight="1" x14ac:dyDescent="0.2">
      <c r="B3" s="4" t="s">
        <v>81</v>
      </c>
    </row>
    <row r="4" spans="1:2" ht="53" customHeight="1" x14ac:dyDescent="0.2">
      <c r="B4" s="4" t="s">
        <v>2</v>
      </c>
    </row>
    <row r="5" spans="1:2" ht="59" customHeight="1" x14ac:dyDescent="0.2">
      <c r="B5" s="4" t="s">
        <v>3</v>
      </c>
    </row>
    <row r="6" spans="1:2" ht="41" customHeight="1" x14ac:dyDescent="0.2">
      <c r="B6" s="4" t="s">
        <v>4</v>
      </c>
    </row>
    <row r="7" spans="1:2" ht="66" customHeight="1" x14ac:dyDescent="0.2">
      <c r="B7" s="4" t="s">
        <v>5</v>
      </c>
    </row>
    <row r="8" spans="1:2" ht="40" customHeight="1" x14ac:dyDescent="0.2">
      <c r="B8" s="4" t="s">
        <v>6</v>
      </c>
    </row>
    <row r="9" spans="1:2" ht="30" x14ac:dyDescent="0.2">
      <c r="B9" s="4" t="s">
        <v>114</v>
      </c>
    </row>
    <row r="10" spans="1:2" ht="40" customHeight="1" x14ac:dyDescent="0.2">
      <c r="B10" s="4" t="s">
        <v>7</v>
      </c>
    </row>
    <row r="11" spans="1:2" ht="17" thickBot="1" x14ac:dyDescent="0.25">
      <c r="A11" s="164"/>
      <c r="B11" s="165"/>
    </row>
    <row r="12" spans="1:2" ht="31" thickBot="1" x14ac:dyDescent="0.25">
      <c r="A12" s="1" t="s">
        <v>8</v>
      </c>
      <c r="B12" s="3" t="s">
        <v>9</v>
      </c>
    </row>
    <row r="13" spans="1:2" ht="75" x14ac:dyDescent="0.2">
      <c r="B13" s="4" t="s">
        <v>82</v>
      </c>
    </row>
    <row r="14" spans="1:2" ht="30" x14ac:dyDescent="0.2">
      <c r="B14" s="4" t="s">
        <v>85</v>
      </c>
    </row>
    <row r="15" spans="1:2" ht="30" x14ac:dyDescent="0.2">
      <c r="B15" s="4" t="s">
        <v>10</v>
      </c>
    </row>
    <row r="16" spans="1:2" ht="60" x14ac:dyDescent="0.2">
      <c r="B16" s="4" t="s">
        <v>11</v>
      </c>
    </row>
    <row r="17" spans="2:2" ht="30" x14ac:dyDescent="0.2">
      <c r="B17" s="4" t="s">
        <v>12</v>
      </c>
    </row>
  </sheetData>
  <sheetProtection algorithmName="SHA-512" hashValue="UVqFVKZ41hjebXJhblUlQxqOT3U57M/939Luhfy9/Spejk4FI2yPzkS8aAAYQR/nZRntIdYc9fioYwSr3DBrgw==" saltValue="SJpe5B1nAGRftF+8aa6aFw==" spinCount="100000" sheet="1" objects="1" scenarios="1" formatCells="0" formatColumns="0" formatRows="0"/>
  <mergeCells count="1">
    <mergeCell ref="A11:B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D86A-7779-B54A-8AD0-AD207459A83C}">
  <sheetPr>
    <pageSetUpPr fitToPage="1"/>
  </sheetPr>
  <dimension ref="A1:O78"/>
  <sheetViews>
    <sheetView tabSelected="1" topLeftCell="A22" zoomScale="177" zoomScaleNormal="163" workbookViewId="0">
      <selection activeCell="B24" sqref="B24"/>
    </sheetView>
  </sheetViews>
  <sheetFormatPr baseColWidth="10" defaultColWidth="8.6640625" defaultRowHeight="15" x14ac:dyDescent="0.2"/>
  <cols>
    <col min="1" max="1" width="34.83203125" style="72" customWidth="1"/>
    <col min="2" max="2" width="38.33203125" style="8" customWidth="1"/>
    <col min="3" max="6" width="29.1640625" style="8" customWidth="1"/>
    <col min="7" max="7" width="33.5" style="8" customWidth="1"/>
    <col min="8" max="8" width="46.1640625" style="10" customWidth="1"/>
    <col min="9" max="16384" width="8.6640625" style="8"/>
  </cols>
  <sheetData>
    <row r="1" spans="1:15" x14ac:dyDescent="0.2">
      <c r="A1" s="5"/>
      <c r="B1" s="6"/>
      <c r="C1" s="6"/>
      <c r="D1" s="6"/>
      <c r="E1" s="6"/>
      <c r="F1" s="6"/>
      <c r="G1" s="6"/>
      <c r="H1" s="7"/>
    </row>
    <row r="2" spans="1:15" ht="35.25" customHeight="1" x14ac:dyDescent="0.2">
      <c r="A2" s="9" t="s">
        <v>13</v>
      </c>
      <c r="B2" s="158" t="s">
        <v>14</v>
      </c>
      <c r="C2" s="158"/>
      <c r="D2" s="158"/>
      <c r="E2" s="158"/>
      <c r="F2" s="158"/>
      <c r="G2" s="158"/>
    </row>
    <row r="3" spans="1:15" ht="48" customHeight="1" x14ac:dyDescent="0.3">
      <c r="A3" s="73" t="s">
        <v>15</v>
      </c>
      <c r="B3" s="11"/>
      <c r="C3" s="11"/>
      <c r="D3" s="11"/>
      <c r="E3" s="11"/>
      <c r="F3" s="11"/>
      <c r="G3" s="11"/>
      <c r="H3" s="12"/>
    </row>
    <row r="4" spans="1:15" ht="22" thickBot="1" x14ac:dyDescent="0.3">
      <c r="A4" s="161" t="s">
        <v>16</v>
      </c>
      <c r="B4" s="162"/>
      <c r="C4" s="162"/>
      <c r="D4" s="162"/>
      <c r="E4" s="162"/>
      <c r="F4" s="162"/>
      <c r="G4" s="162"/>
      <c r="H4" s="13"/>
    </row>
    <row r="5" spans="1:15" ht="20" thickBot="1" x14ac:dyDescent="0.3">
      <c r="A5" s="14" t="s">
        <v>17</v>
      </c>
      <c r="B5" s="112" t="s">
        <v>90</v>
      </c>
      <c r="C5" s="112" t="s">
        <v>91</v>
      </c>
      <c r="D5" s="112" t="s">
        <v>92</v>
      </c>
      <c r="E5" s="112" t="s">
        <v>98</v>
      </c>
      <c r="F5" s="113" t="s">
        <v>93</v>
      </c>
      <c r="G5" s="113" t="s">
        <v>94</v>
      </c>
      <c r="H5" s="13"/>
    </row>
    <row r="6" spans="1:15" ht="64" x14ac:dyDescent="0.2">
      <c r="A6" s="15" t="s">
        <v>18</v>
      </c>
      <c r="B6" s="19"/>
      <c r="C6" s="97">
        <f>B6*1.21</f>
        <v>0</v>
      </c>
      <c r="D6" s="19"/>
      <c r="E6" s="97">
        <f>D6*1.21</f>
        <v>0</v>
      </c>
      <c r="F6" s="114" t="s">
        <v>19</v>
      </c>
      <c r="G6" s="114" t="s">
        <v>19</v>
      </c>
      <c r="H6" s="16" t="s">
        <v>96</v>
      </c>
      <c r="I6" s="17"/>
      <c r="J6" s="17"/>
      <c r="K6" s="17"/>
      <c r="L6" s="17"/>
      <c r="M6" s="17"/>
      <c r="N6" s="17"/>
      <c r="O6" s="17"/>
    </row>
    <row r="7" spans="1:15" ht="64" x14ac:dyDescent="0.2">
      <c r="A7" s="18" t="s">
        <v>20</v>
      </c>
      <c r="B7" s="19"/>
      <c r="C7" s="97">
        <f t="shared" ref="C7:C8" si="0">B7*1.21</f>
        <v>0</v>
      </c>
      <c r="D7" s="19"/>
      <c r="E7" s="97">
        <f t="shared" ref="E7:E8" si="1">D7*1.21</f>
        <v>0</v>
      </c>
      <c r="F7" s="114" t="s">
        <v>19</v>
      </c>
      <c r="G7" s="114" t="s">
        <v>19</v>
      </c>
      <c r="H7" s="16" t="s">
        <v>95</v>
      </c>
      <c r="I7" s="17"/>
      <c r="J7" s="17"/>
      <c r="K7" s="17"/>
      <c r="L7" s="17"/>
      <c r="M7" s="17"/>
      <c r="N7" s="17"/>
      <c r="O7" s="17"/>
    </row>
    <row r="8" spans="1:15" ht="106" customHeight="1" thickBot="1" x14ac:dyDescent="0.25">
      <c r="A8" s="20" t="s">
        <v>21</v>
      </c>
      <c r="B8" s="19"/>
      <c r="C8" s="97">
        <f t="shared" si="0"/>
        <v>0</v>
      </c>
      <c r="D8" s="19"/>
      <c r="E8" s="97">
        <f t="shared" si="1"/>
        <v>0</v>
      </c>
      <c r="F8" s="19"/>
      <c r="G8" s="115">
        <f>F8*1.21</f>
        <v>0</v>
      </c>
      <c r="H8" s="16" t="s">
        <v>97</v>
      </c>
      <c r="I8" s="17"/>
      <c r="J8" s="17"/>
      <c r="K8" s="17"/>
      <c r="L8" s="17"/>
      <c r="M8" s="17"/>
      <c r="N8" s="17"/>
      <c r="O8" s="17"/>
    </row>
    <row r="9" spans="1:15" ht="273" customHeight="1" x14ac:dyDescent="0.2">
      <c r="A9" s="159" t="s">
        <v>22</v>
      </c>
      <c r="B9" s="160"/>
      <c r="C9" s="96"/>
      <c r="D9" s="95"/>
      <c r="E9" s="95"/>
      <c r="F9" s="95"/>
      <c r="G9" s="21"/>
      <c r="H9" s="22"/>
      <c r="I9" s="17"/>
      <c r="J9" s="17"/>
      <c r="K9" s="17"/>
      <c r="L9" s="17"/>
      <c r="M9" s="17"/>
      <c r="N9" s="17"/>
      <c r="O9" s="17"/>
    </row>
    <row r="10" spans="1:15" x14ac:dyDescent="0.2">
      <c r="A10" s="23"/>
      <c r="B10" s="24"/>
      <c r="C10" s="24"/>
      <c r="D10" s="24"/>
      <c r="E10" s="24"/>
      <c r="F10" s="24"/>
      <c r="G10" s="24"/>
      <c r="H10" s="21"/>
    </row>
    <row r="11" spans="1:15" x14ac:dyDescent="0.2">
      <c r="A11" s="23"/>
      <c r="B11" s="24"/>
      <c r="C11" s="24"/>
      <c r="D11" s="24"/>
      <c r="E11" s="24"/>
      <c r="F11" s="24"/>
      <c r="G11" s="24"/>
      <c r="H11" s="21"/>
    </row>
    <row r="12" spans="1:15" ht="35.25" customHeight="1" x14ac:dyDescent="0.2">
      <c r="A12" s="104" t="s">
        <v>23</v>
      </c>
      <c r="B12" s="144" t="s">
        <v>24</v>
      </c>
      <c r="C12" s="144"/>
      <c r="D12" s="144"/>
      <c r="E12" s="144"/>
      <c r="F12" s="100"/>
      <c r="G12" s="100"/>
    </row>
    <row r="13" spans="1:15" ht="37.5" customHeight="1" x14ac:dyDescent="0.2">
      <c r="A13" s="25" t="s">
        <v>25</v>
      </c>
      <c r="B13" s="26"/>
      <c r="C13" s="27" t="s">
        <v>103</v>
      </c>
      <c r="D13" s="26" t="s">
        <v>104</v>
      </c>
      <c r="E13" s="26"/>
      <c r="F13" s="101"/>
    </row>
    <row r="14" spans="1:15" ht="71.25" customHeight="1" x14ac:dyDescent="0.2">
      <c r="A14" s="163" t="s">
        <v>27</v>
      </c>
      <c r="B14" s="163"/>
      <c r="C14" s="163"/>
      <c r="D14" s="163"/>
      <c r="E14" s="163"/>
      <c r="F14" s="102"/>
      <c r="G14" s="102"/>
    </row>
    <row r="15" spans="1:15" ht="221" x14ac:dyDescent="0.2">
      <c r="A15" s="28" t="s">
        <v>28</v>
      </c>
      <c r="B15" s="29"/>
      <c r="C15" s="31">
        <v>0</v>
      </c>
      <c r="D15" s="30">
        <f>C15*1.21</f>
        <v>0</v>
      </c>
      <c r="E15" s="30"/>
    </row>
    <row r="16" spans="1:15" ht="17" x14ac:dyDescent="0.2">
      <c r="A16" s="32"/>
      <c r="B16" s="30"/>
      <c r="C16" s="30"/>
      <c r="D16" s="33" t="s">
        <v>107</v>
      </c>
      <c r="E16" s="34">
        <f>D15</f>
        <v>0</v>
      </c>
      <c r="F16" s="103"/>
    </row>
    <row r="17" spans="1:8" x14ac:dyDescent="0.2">
      <c r="A17" s="23"/>
      <c r="B17" s="24"/>
      <c r="C17" s="24"/>
      <c r="D17" s="24"/>
      <c r="E17" s="24"/>
      <c r="F17" s="24"/>
      <c r="G17" s="24"/>
      <c r="H17" s="21"/>
    </row>
    <row r="18" spans="1:8" ht="38.25" customHeight="1" x14ac:dyDescent="0.2">
      <c r="A18" s="23"/>
      <c r="B18" s="24"/>
      <c r="C18" s="24"/>
      <c r="D18" s="24"/>
      <c r="E18" s="24"/>
      <c r="F18" s="24"/>
      <c r="G18" s="24"/>
      <c r="H18" s="21"/>
    </row>
    <row r="19" spans="1:8" ht="38.25" customHeight="1" x14ac:dyDescent="0.2">
      <c r="A19" s="35" t="s">
        <v>29</v>
      </c>
      <c r="B19" s="144" t="s">
        <v>30</v>
      </c>
      <c r="C19" s="144"/>
      <c r="D19" s="144"/>
      <c r="E19" s="144"/>
      <c r="F19" s="144"/>
      <c r="G19" s="100"/>
      <c r="H19" s="100"/>
    </row>
    <row r="20" spans="1:8" x14ac:dyDescent="0.2">
      <c r="A20" s="25" t="s">
        <v>31</v>
      </c>
      <c r="B20" s="26" t="s">
        <v>32</v>
      </c>
      <c r="C20" s="26" t="s">
        <v>33</v>
      </c>
      <c r="D20" s="99" t="s">
        <v>108</v>
      </c>
      <c r="E20" s="26" t="s">
        <v>109</v>
      </c>
      <c r="F20" s="26" t="s">
        <v>110</v>
      </c>
    </row>
    <row r="21" spans="1:8" ht="102" x14ac:dyDescent="0.2">
      <c r="A21" s="138" t="s">
        <v>34</v>
      </c>
      <c r="B21" s="36" t="s">
        <v>84</v>
      </c>
      <c r="C21" s="37">
        <v>619</v>
      </c>
      <c r="D21" s="107">
        <v>0</v>
      </c>
      <c r="E21" s="37">
        <f>D21*1.21</f>
        <v>0</v>
      </c>
      <c r="F21" s="39">
        <f>C21*D21*12</f>
        <v>0</v>
      </c>
    </row>
    <row r="22" spans="1:8" ht="107" customHeight="1" x14ac:dyDescent="0.2">
      <c r="A22" s="139"/>
      <c r="B22" s="41" t="s">
        <v>88</v>
      </c>
      <c r="C22" s="42">
        <v>57</v>
      </c>
      <c r="D22" s="38">
        <v>0</v>
      </c>
      <c r="E22" s="37">
        <f t="shared" ref="E22:E26" si="2">D22*1.21</f>
        <v>0</v>
      </c>
      <c r="F22" s="108">
        <f>C22*D22*12</f>
        <v>0</v>
      </c>
    </row>
    <row r="23" spans="1:8" ht="99" customHeight="1" x14ac:dyDescent="0.2">
      <c r="A23" s="40"/>
      <c r="B23" s="41" t="s">
        <v>87</v>
      </c>
      <c r="C23" s="42">
        <v>30</v>
      </c>
      <c r="D23" s="38">
        <v>0</v>
      </c>
      <c r="E23" s="37">
        <f t="shared" si="2"/>
        <v>0</v>
      </c>
      <c r="F23" s="39">
        <f>C23*D23*6</f>
        <v>0</v>
      </c>
    </row>
    <row r="24" spans="1:8" ht="92" customHeight="1" x14ac:dyDescent="0.2">
      <c r="A24" s="40"/>
      <c r="B24" s="41" t="s">
        <v>116</v>
      </c>
      <c r="C24" s="94">
        <v>5</v>
      </c>
      <c r="D24" s="38">
        <v>0</v>
      </c>
      <c r="E24" s="37">
        <f t="shared" si="2"/>
        <v>0</v>
      </c>
      <c r="F24" s="39">
        <f>C24*D24*1</f>
        <v>0</v>
      </c>
    </row>
    <row r="25" spans="1:8" ht="92" customHeight="1" x14ac:dyDescent="0.2">
      <c r="A25" s="40"/>
      <c r="B25" s="137" t="s">
        <v>115</v>
      </c>
      <c r="C25" s="94">
        <v>5</v>
      </c>
      <c r="D25" s="38">
        <v>0</v>
      </c>
      <c r="E25" s="37">
        <f t="shared" si="2"/>
        <v>0</v>
      </c>
      <c r="F25" s="39">
        <f>C25*D25*1</f>
        <v>0</v>
      </c>
    </row>
    <row r="26" spans="1:8" ht="92" customHeight="1" x14ac:dyDescent="0.2">
      <c r="A26" s="40"/>
      <c r="B26" s="41" t="s">
        <v>89</v>
      </c>
      <c r="C26" s="94">
        <v>57</v>
      </c>
      <c r="D26" s="38">
        <v>0</v>
      </c>
      <c r="E26" s="37">
        <f t="shared" si="2"/>
        <v>0</v>
      </c>
      <c r="F26" s="39">
        <f>C26*D26*12</f>
        <v>0</v>
      </c>
    </row>
    <row r="27" spans="1:8" ht="34" x14ac:dyDescent="0.2">
      <c r="A27" s="32"/>
      <c r="B27" s="42"/>
      <c r="C27" s="42"/>
      <c r="D27" s="33" t="s">
        <v>111</v>
      </c>
      <c r="E27" s="33"/>
      <c r="F27" s="109">
        <f>SUM(F21:F26)*7</f>
        <v>0</v>
      </c>
      <c r="G27" s="111"/>
    </row>
    <row r="28" spans="1:8" x14ac:dyDescent="0.2">
      <c r="A28" s="44"/>
      <c r="B28" s="45"/>
      <c r="C28" s="45"/>
      <c r="D28" s="46"/>
      <c r="E28" s="46"/>
      <c r="F28" s="46"/>
      <c r="G28" s="110"/>
      <c r="H28" s="117"/>
    </row>
    <row r="29" spans="1:8" ht="38.25" customHeight="1" x14ac:dyDescent="0.2">
      <c r="A29" s="35" t="s">
        <v>35</v>
      </c>
      <c r="B29" s="145" t="s">
        <v>36</v>
      </c>
      <c r="C29" s="145"/>
      <c r="D29" s="145"/>
      <c r="E29" s="145"/>
      <c r="F29" s="146"/>
      <c r="G29" s="118"/>
      <c r="H29" s="119"/>
    </row>
    <row r="30" spans="1:8" ht="38.25" customHeight="1" x14ac:dyDescent="0.2">
      <c r="A30" s="25" t="s">
        <v>37</v>
      </c>
      <c r="B30" s="25" t="s">
        <v>25</v>
      </c>
      <c r="C30" s="25" t="s">
        <v>38</v>
      </c>
      <c r="D30" s="25" t="s">
        <v>100</v>
      </c>
      <c r="E30" s="116" t="s">
        <v>101</v>
      </c>
      <c r="F30" s="25" t="s">
        <v>102</v>
      </c>
      <c r="G30" s="120"/>
    </row>
    <row r="31" spans="1:8" ht="68" x14ac:dyDescent="0.2">
      <c r="A31" s="48" t="s">
        <v>39</v>
      </c>
      <c r="B31" s="43" t="s">
        <v>86</v>
      </c>
      <c r="C31" s="49"/>
      <c r="D31" s="38">
        <v>0</v>
      </c>
      <c r="E31" s="8">
        <f>D31*1.21</f>
        <v>0</v>
      </c>
      <c r="F31" s="50">
        <f>E31*7</f>
        <v>0</v>
      </c>
      <c r="G31" s="121"/>
    </row>
    <row r="32" spans="1:8" ht="17" x14ac:dyDescent="0.2">
      <c r="A32" s="32"/>
      <c r="B32" s="30"/>
      <c r="C32" s="30"/>
      <c r="D32" s="30"/>
      <c r="E32" s="122" t="s">
        <v>112</v>
      </c>
      <c r="F32" s="34">
        <f>F31</f>
        <v>0</v>
      </c>
    </row>
    <row r="33" spans="1:8" ht="16" x14ac:dyDescent="0.2">
      <c r="A33" s="44"/>
      <c r="D33" s="51"/>
      <c r="E33" s="51"/>
      <c r="F33" s="51"/>
      <c r="G33" s="111"/>
    </row>
    <row r="34" spans="1:8" ht="38.25" customHeight="1" x14ac:dyDescent="0.2">
      <c r="A34" s="35" t="s">
        <v>40</v>
      </c>
      <c r="B34" s="147" t="s">
        <v>41</v>
      </c>
      <c r="C34" s="147"/>
      <c r="D34" s="147"/>
      <c r="E34" s="123"/>
      <c r="F34" s="123"/>
      <c r="G34" s="119"/>
    </row>
    <row r="35" spans="1:8" ht="38.25" customHeight="1" x14ac:dyDescent="0.2">
      <c r="A35" s="116" t="s">
        <v>31</v>
      </c>
      <c r="B35" s="25" t="s">
        <v>42</v>
      </c>
      <c r="C35" s="25" t="s">
        <v>43</v>
      </c>
      <c r="D35" s="25" t="s">
        <v>44</v>
      </c>
      <c r="E35" s="120"/>
      <c r="F35" s="120"/>
      <c r="G35" s="64"/>
    </row>
    <row r="36" spans="1:8" ht="16" x14ac:dyDescent="0.2">
      <c r="A36" s="140" t="s">
        <v>45</v>
      </c>
      <c r="B36" s="52" t="s">
        <v>46</v>
      </c>
      <c r="C36" s="53">
        <v>10</v>
      </c>
      <c r="D36" s="34">
        <f>C6*C36*3</f>
        <v>0</v>
      </c>
      <c r="E36" s="124"/>
      <c r="F36" s="124"/>
      <c r="G36" s="64"/>
    </row>
    <row r="37" spans="1:8" ht="16" x14ac:dyDescent="0.2">
      <c r="A37" s="140"/>
      <c r="B37" s="52" t="s">
        <v>47</v>
      </c>
      <c r="C37" s="53">
        <v>15</v>
      </c>
      <c r="D37" s="34">
        <f>E6*C37*3</f>
        <v>0</v>
      </c>
      <c r="E37" s="124"/>
      <c r="F37" s="124"/>
      <c r="G37" s="64"/>
    </row>
    <row r="38" spans="1:8" ht="17" x14ac:dyDescent="0.2">
      <c r="A38" s="140"/>
      <c r="B38" s="54" t="s">
        <v>48</v>
      </c>
      <c r="C38" s="53">
        <v>20</v>
      </c>
      <c r="D38" s="34">
        <f>C7*C38*3</f>
        <v>0</v>
      </c>
      <c r="E38" s="124"/>
      <c r="F38" s="124"/>
      <c r="G38" s="64"/>
    </row>
    <row r="39" spans="1:8" ht="17" x14ac:dyDescent="0.2">
      <c r="A39" s="140"/>
      <c r="B39" s="54" t="s">
        <v>49</v>
      </c>
      <c r="C39" s="55">
        <v>10</v>
      </c>
      <c r="D39" s="34">
        <f>E7*C39*3</f>
        <v>0</v>
      </c>
      <c r="E39" s="125"/>
      <c r="F39" s="125"/>
      <c r="G39" s="64"/>
    </row>
    <row r="40" spans="1:8" ht="16" x14ac:dyDescent="0.2">
      <c r="A40" s="140"/>
      <c r="B40" s="52" t="s">
        <v>50</v>
      </c>
      <c r="C40" s="53">
        <v>25</v>
      </c>
      <c r="D40" s="34">
        <f>C8*C40*3</f>
        <v>0</v>
      </c>
      <c r="E40" s="124"/>
      <c r="F40" s="124"/>
      <c r="G40" s="64"/>
    </row>
    <row r="41" spans="1:8" ht="16" x14ac:dyDescent="0.2">
      <c r="A41" s="140"/>
      <c r="B41" s="52" t="s">
        <v>51</v>
      </c>
      <c r="C41" s="53">
        <v>20</v>
      </c>
      <c r="D41" s="34">
        <f>E8*C41*3</f>
        <v>0</v>
      </c>
      <c r="E41" s="124"/>
      <c r="F41" s="124"/>
      <c r="G41" s="64"/>
    </row>
    <row r="42" spans="1:8" ht="16" x14ac:dyDescent="0.2">
      <c r="A42" s="140"/>
      <c r="B42" s="52" t="s">
        <v>52</v>
      </c>
      <c r="C42" s="53">
        <v>15</v>
      </c>
      <c r="D42" s="34">
        <f>G8*C42*3</f>
        <v>0</v>
      </c>
      <c r="E42" s="124"/>
      <c r="F42" s="124"/>
      <c r="G42" s="64"/>
    </row>
    <row r="43" spans="1:8" ht="17" x14ac:dyDescent="0.2">
      <c r="A43" s="127"/>
      <c r="B43" s="30"/>
      <c r="C43" s="33" t="s">
        <v>53</v>
      </c>
      <c r="D43" s="34">
        <f>SUM(D36:D42)</f>
        <v>0</v>
      </c>
      <c r="E43" s="64"/>
      <c r="F43" s="126"/>
      <c r="G43" s="64"/>
    </row>
    <row r="44" spans="1:8" x14ac:dyDescent="0.2">
      <c r="A44" s="44"/>
      <c r="B44" s="56"/>
      <c r="C44" s="56"/>
      <c r="D44" s="46"/>
      <c r="E44" s="110"/>
      <c r="F44" s="110"/>
      <c r="G44" s="110"/>
      <c r="H44" s="47"/>
    </row>
    <row r="45" spans="1:8" ht="22" x14ac:dyDescent="0.2">
      <c r="A45" s="35" t="s">
        <v>54</v>
      </c>
      <c r="B45" s="145" t="s">
        <v>55</v>
      </c>
      <c r="C45" s="145"/>
      <c r="D45" s="146"/>
      <c r="E45" s="119"/>
      <c r="F45" s="119"/>
      <c r="G45" s="131"/>
    </row>
    <row r="46" spans="1:8" x14ac:dyDescent="0.2">
      <c r="A46" s="25"/>
      <c r="B46" s="116"/>
      <c r="C46" s="25" t="s">
        <v>26</v>
      </c>
      <c r="D46" s="30"/>
      <c r="E46" s="120"/>
      <c r="F46" s="120"/>
      <c r="G46" s="64"/>
    </row>
    <row r="47" spans="1:8" ht="17" x14ac:dyDescent="0.2">
      <c r="A47" s="32"/>
      <c r="B47" s="133" t="s">
        <v>56</v>
      </c>
      <c r="C47" s="57">
        <f>E16</f>
        <v>0</v>
      </c>
      <c r="D47" s="30"/>
      <c r="E47" s="129"/>
      <c r="F47" s="129"/>
      <c r="G47" s="64"/>
    </row>
    <row r="48" spans="1:8" ht="17" x14ac:dyDescent="0.2">
      <c r="A48" s="32"/>
      <c r="B48" s="134" t="s">
        <v>57</v>
      </c>
      <c r="C48" s="34">
        <f>F27</f>
        <v>0</v>
      </c>
      <c r="D48" s="30"/>
      <c r="E48" s="129"/>
      <c r="F48" s="129"/>
      <c r="G48" s="64"/>
    </row>
    <row r="49" spans="1:8" ht="16" x14ac:dyDescent="0.2">
      <c r="A49" s="58"/>
      <c r="B49" s="135" t="s">
        <v>58</v>
      </c>
      <c r="C49" s="34">
        <f>F32</f>
        <v>0</v>
      </c>
      <c r="D49" s="30"/>
      <c r="E49" s="130"/>
      <c r="F49" s="130"/>
      <c r="G49" s="64"/>
    </row>
    <row r="50" spans="1:8" ht="16" x14ac:dyDescent="0.2">
      <c r="A50" s="58"/>
      <c r="B50" s="135" t="s">
        <v>59</v>
      </c>
      <c r="C50" s="34">
        <f>D43</f>
        <v>0</v>
      </c>
      <c r="D50" s="30"/>
      <c r="E50" s="130"/>
      <c r="F50" s="130"/>
      <c r="G50" s="64"/>
    </row>
    <row r="51" spans="1:8" s="61" customFormat="1" ht="41" x14ac:dyDescent="0.3">
      <c r="A51" s="32"/>
      <c r="B51" s="128" t="s">
        <v>60</v>
      </c>
      <c r="C51" s="59" t="s">
        <v>99</v>
      </c>
      <c r="D51" s="60">
        <f>SUM(C47:C50)</f>
        <v>0</v>
      </c>
      <c r="E51" s="132"/>
      <c r="F51" s="132"/>
      <c r="G51" s="17"/>
    </row>
    <row r="53" spans="1:8" ht="22" x14ac:dyDescent="0.2">
      <c r="A53" s="35" t="s">
        <v>54</v>
      </c>
      <c r="B53" s="147" t="s">
        <v>61</v>
      </c>
      <c r="C53" s="147"/>
      <c r="D53" s="147"/>
      <c r="E53" s="119"/>
      <c r="F53" s="119"/>
      <c r="G53" s="131"/>
    </row>
    <row r="54" spans="1:8" x14ac:dyDescent="0.2">
      <c r="A54" s="116"/>
      <c r="B54" s="25"/>
      <c r="C54" s="25" t="s">
        <v>26</v>
      </c>
      <c r="D54" s="25" t="s">
        <v>62</v>
      </c>
      <c r="E54" s="120"/>
      <c r="F54" s="120"/>
      <c r="G54" s="64"/>
    </row>
    <row r="55" spans="1:8" ht="85" x14ac:dyDescent="0.2">
      <c r="A55" s="136"/>
      <c r="B55" s="93" t="s">
        <v>63</v>
      </c>
      <c r="C55" s="38">
        <v>0</v>
      </c>
      <c r="D55" s="62"/>
      <c r="E55" s="64"/>
      <c r="F55" s="64"/>
      <c r="G55" s="64"/>
    </row>
    <row r="56" spans="1:8" x14ac:dyDescent="0.2">
      <c r="A56" s="63"/>
      <c r="B56" s="64"/>
      <c r="C56" s="64"/>
      <c r="D56" s="64"/>
      <c r="E56" s="64"/>
      <c r="F56" s="64"/>
      <c r="G56" s="65"/>
      <c r="H56" s="65"/>
    </row>
    <row r="57" spans="1:8" x14ac:dyDescent="0.2">
      <c r="A57" s="63"/>
      <c r="B57" s="66"/>
      <c r="C57" s="66"/>
      <c r="D57" s="67" t="s">
        <v>64</v>
      </c>
      <c r="E57" s="67"/>
      <c r="F57" s="67"/>
      <c r="G57" s="68" t="s">
        <v>64</v>
      </c>
    </row>
    <row r="58" spans="1:8" x14ac:dyDescent="0.2">
      <c r="A58" s="63"/>
      <c r="B58" s="69"/>
      <c r="C58" s="69"/>
      <c r="D58" s="67" t="s">
        <v>64</v>
      </c>
      <c r="E58" s="67"/>
      <c r="F58" s="67"/>
      <c r="G58" s="68" t="s">
        <v>64</v>
      </c>
    </row>
    <row r="59" spans="1:8" x14ac:dyDescent="0.2">
      <c r="A59" s="148" t="s">
        <v>65</v>
      </c>
      <c r="B59" s="149"/>
      <c r="C59" s="149"/>
      <c r="D59" s="67" t="s">
        <v>64</v>
      </c>
      <c r="E59" s="67"/>
      <c r="F59" s="67"/>
      <c r="G59" s="68" t="s">
        <v>64</v>
      </c>
    </row>
    <row r="60" spans="1:8" ht="24.5" customHeight="1" x14ac:dyDescent="0.2">
      <c r="A60" s="70" t="s">
        <v>66</v>
      </c>
      <c r="B60" s="156"/>
      <c r="C60" s="157"/>
      <c r="D60" s="67" t="s">
        <v>64</v>
      </c>
      <c r="E60" s="67"/>
      <c r="F60" s="67"/>
      <c r="G60" s="68" t="s">
        <v>64</v>
      </c>
    </row>
    <row r="61" spans="1:8" ht="23.5" customHeight="1" x14ac:dyDescent="0.2">
      <c r="A61" s="70" t="s">
        <v>67</v>
      </c>
      <c r="B61" s="156"/>
      <c r="C61" s="157"/>
      <c r="D61" s="67" t="s">
        <v>64</v>
      </c>
      <c r="E61" s="67"/>
      <c r="F61" s="67"/>
      <c r="G61" s="68" t="s">
        <v>64</v>
      </c>
    </row>
    <row r="62" spans="1:8" ht="23.5" customHeight="1" x14ac:dyDescent="0.2">
      <c r="A62" s="70" t="s">
        <v>68</v>
      </c>
      <c r="B62" s="156"/>
      <c r="C62" s="157"/>
      <c r="D62" s="67" t="s">
        <v>64</v>
      </c>
      <c r="E62" s="67"/>
      <c r="F62" s="67"/>
      <c r="G62" s="68" t="s">
        <v>64</v>
      </c>
    </row>
    <row r="63" spans="1:8" ht="24.5" customHeight="1" x14ac:dyDescent="0.2">
      <c r="A63" s="70" t="s">
        <v>69</v>
      </c>
      <c r="B63" s="156"/>
      <c r="C63" s="157"/>
      <c r="D63" s="67" t="s">
        <v>64</v>
      </c>
      <c r="E63" s="67"/>
      <c r="F63" s="67"/>
      <c r="G63" s="68" t="s">
        <v>64</v>
      </c>
    </row>
    <row r="64" spans="1:8" ht="20.5" customHeight="1" x14ac:dyDescent="0.2">
      <c r="A64" s="70" t="s">
        <v>70</v>
      </c>
      <c r="B64" s="156"/>
      <c r="C64" s="157"/>
      <c r="D64" s="67" t="s">
        <v>64</v>
      </c>
      <c r="E64" s="67"/>
      <c r="F64" s="67"/>
      <c r="G64" s="68" t="s">
        <v>64</v>
      </c>
    </row>
    <row r="65" spans="1:8" x14ac:dyDescent="0.2">
      <c r="A65" s="141" t="s">
        <v>71</v>
      </c>
      <c r="B65" s="150"/>
      <c r="C65" s="151"/>
      <c r="D65" s="67" t="s">
        <v>64</v>
      </c>
      <c r="E65" s="67"/>
      <c r="F65" s="67"/>
      <c r="G65" s="68" t="s">
        <v>64</v>
      </c>
    </row>
    <row r="66" spans="1:8" x14ac:dyDescent="0.2">
      <c r="A66" s="142"/>
      <c r="B66" s="152"/>
      <c r="C66" s="153"/>
      <c r="D66" s="67" t="s">
        <v>64</v>
      </c>
      <c r="E66" s="67"/>
      <c r="F66" s="67"/>
      <c r="G66" s="68" t="s">
        <v>64</v>
      </c>
    </row>
    <row r="67" spans="1:8" x14ac:dyDescent="0.2">
      <c r="A67" s="142"/>
      <c r="B67" s="152"/>
      <c r="C67" s="153"/>
      <c r="D67" s="67" t="s">
        <v>64</v>
      </c>
      <c r="E67" s="67"/>
      <c r="F67" s="67"/>
      <c r="G67" s="68" t="s">
        <v>64</v>
      </c>
    </row>
    <row r="68" spans="1:8" x14ac:dyDescent="0.2">
      <c r="A68" s="143"/>
      <c r="B68" s="154"/>
      <c r="C68" s="155"/>
      <c r="D68" s="67" t="s">
        <v>64</v>
      </c>
      <c r="E68" s="67"/>
      <c r="F68" s="67"/>
      <c r="G68" s="68" t="s">
        <v>64</v>
      </c>
    </row>
    <row r="69" spans="1:8" x14ac:dyDescent="0.2">
      <c r="A69" s="63"/>
      <c r="B69" s="69"/>
      <c r="C69" s="69"/>
      <c r="D69" s="67" t="s">
        <v>64</v>
      </c>
      <c r="E69" s="67"/>
      <c r="F69" s="67"/>
      <c r="G69" s="68" t="s">
        <v>64</v>
      </c>
    </row>
    <row r="70" spans="1:8" x14ac:dyDescent="0.2">
      <c r="A70" s="63"/>
      <c r="B70" s="71"/>
      <c r="C70" s="71"/>
      <c r="D70" s="67" t="s">
        <v>64</v>
      </c>
      <c r="E70" s="67"/>
      <c r="F70" s="67"/>
      <c r="G70" s="68" t="s">
        <v>64</v>
      </c>
    </row>
    <row r="71" spans="1:8" x14ac:dyDescent="0.2">
      <c r="A71" s="63"/>
      <c r="B71" s="64"/>
      <c r="C71" s="64"/>
      <c r="D71" s="64"/>
      <c r="E71" s="64"/>
      <c r="F71" s="64"/>
      <c r="G71" s="65"/>
      <c r="H71" s="65"/>
    </row>
    <row r="72" spans="1:8" x14ac:dyDescent="0.2">
      <c r="A72" s="63"/>
      <c r="B72" s="64"/>
      <c r="C72" s="64"/>
      <c r="D72" s="64"/>
      <c r="E72" s="64"/>
      <c r="F72" s="64"/>
      <c r="G72" s="65"/>
      <c r="H72" s="65"/>
    </row>
    <row r="73" spans="1:8" x14ac:dyDescent="0.2">
      <c r="G73" s="65"/>
      <c r="H73" s="65"/>
    </row>
    <row r="74" spans="1:8" x14ac:dyDescent="0.2">
      <c r="G74" s="65"/>
      <c r="H74" s="65"/>
    </row>
    <row r="75" spans="1:8" x14ac:dyDescent="0.2">
      <c r="G75" s="65"/>
      <c r="H75" s="65"/>
    </row>
    <row r="76" spans="1:8" x14ac:dyDescent="0.2">
      <c r="G76" s="65"/>
      <c r="H76" s="65"/>
    </row>
    <row r="77" spans="1:8" x14ac:dyDescent="0.2">
      <c r="G77" s="65"/>
      <c r="H77" s="65"/>
    </row>
    <row r="78" spans="1:8" x14ac:dyDescent="0.2">
      <c r="G78" s="65"/>
      <c r="H78" s="65"/>
    </row>
  </sheetData>
  <sheetProtection algorithmName="SHA-512" hashValue="lNmoabOL0O5k4gX0cLkdDl038oHAfH/b3Jl5q2OQy8DSNIRbZNoLKjN50Bmir0bKfkVW4E9ZNS8gmRFywiojhA==" saltValue="4gPe7pC7ZDgAop9nlt8LIQ==" spinCount="100000" sheet="1" objects="1" scenarios="1" formatCells="0" formatColumns="0" formatRows="0"/>
  <mergeCells count="20">
    <mergeCell ref="B2:G2"/>
    <mergeCell ref="A9:B9"/>
    <mergeCell ref="A4:G4"/>
    <mergeCell ref="B12:E12"/>
    <mergeCell ref="A14:E14"/>
    <mergeCell ref="A21:A22"/>
    <mergeCell ref="A36:A42"/>
    <mergeCell ref="A65:A68"/>
    <mergeCell ref="B19:F19"/>
    <mergeCell ref="B29:F29"/>
    <mergeCell ref="B34:D34"/>
    <mergeCell ref="B45:D45"/>
    <mergeCell ref="B53:D53"/>
    <mergeCell ref="A59:C59"/>
    <mergeCell ref="B65:C68"/>
    <mergeCell ref="B60:C60"/>
    <mergeCell ref="B61:C61"/>
    <mergeCell ref="B62:C62"/>
    <mergeCell ref="B63:C63"/>
    <mergeCell ref="B64:C64"/>
  </mergeCells>
  <dataValidations count="5">
    <dataValidation type="whole" allowBlank="1" showInputMessage="1" showErrorMessage="1" sqref="F8" xr:uid="{3F06F6DD-29D6-4446-BA22-A543C6D24D89}">
      <formula1>55</formula1>
      <formula2>90</formula2>
    </dataValidation>
    <dataValidation type="whole" allowBlank="1" showInputMessage="1" showErrorMessage="1" sqref="B7:B8" xr:uid="{34DEE6C1-FC8E-5B4C-A332-B7E2BF3B2EAA}">
      <formula1>90</formula1>
      <formula2>180</formula2>
    </dataValidation>
    <dataValidation type="whole" allowBlank="1" showInputMessage="1" showErrorMessage="1" sqref="B6" xr:uid="{D93FF3B6-CDE4-284A-BBEB-5B8B3178C026}">
      <formula1>90</formula1>
      <formula2>160</formula2>
    </dataValidation>
    <dataValidation type="whole" allowBlank="1" showInputMessage="1" showErrorMessage="1" sqref="D6:D8" xr:uid="{A64B6C99-304B-AD40-B169-5B0957D09AF4}">
      <formula1>70</formula1>
      <formula2>140</formula2>
    </dataValidation>
    <dataValidation type="custom" allowBlank="1" showInputMessage="1" showErrorMessage="1" errorTitle="Inschrijfbedrag is te hoog!" error="Let op, het inschrijfbedrag dient lager te zijn dan 1,2 miljoen incl. btw!" sqref="D51" xr:uid="{CA7BD08F-6865-D24B-9A5E-0FDC0A7DE26C}">
      <formula1>SUM($C$47:$C$49)&lt;=1200000</formula1>
    </dataValidation>
  </dataValidations>
  <pageMargins left="0.70866141732283472" right="0.70866141732283472" top="0.74803149606299213" bottom="0.74803149606299213"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E42C7-FB4B-7346-8383-7B0AD297E09E}">
  <dimension ref="A1:D59"/>
  <sheetViews>
    <sheetView topLeftCell="A27" zoomScale="179" workbookViewId="0">
      <selection activeCell="D57" sqref="D57"/>
    </sheetView>
  </sheetViews>
  <sheetFormatPr baseColWidth="10" defaultColWidth="11" defaultRowHeight="16" x14ac:dyDescent="0.2"/>
  <cols>
    <col min="1" max="1" width="48" customWidth="1"/>
    <col min="2" max="3" width="50.1640625" customWidth="1"/>
    <col min="4" max="7" width="42" customWidth="1"/>
  </cols>
  <sheetData>
    <row r="1" spans="1:4" ht="19" x14ac:dyDescent="0.25">
      <c r="A1" s="74" t="s">
        <v>72</v>
      </c>
      <c r="B1" s="75"/>
      <c r="C1" s="76"/>
      <c r="D1" s="77"/>
    </row>
    <row r="2" spans="1:4" x14ac:dyDescent="0.2">
      <c r="A2" s="78"/>
      <c r="B2" s="78"/>
      <c r="C2" s="78"/>
      <c r="D2" s="78"/>
    </row>
    <row r="3" spans="1:4" x14ac:dyDescent="0.2">
      <c r="A3" s="79" t="s">
        <v>73</v>
      </c>
      <c r="B3" s="79" t="s">
        <v>74</v>
      </c>
      <c r="C3" s="79" t="s">
        <v>105</v>
      </c>
      <c r="D3" s="79" t="s">
        <v>106</v>
      </c>
    </row>
    <row r="4" spans="1:4" x14ac:dyDescent="0.2">
      <c r="A4" s="80"/>
      <c r="B4" s="81"/>
      <c r="C4" s="82">
        <v>0</v>
      </c>
      <c r="D4" s="106">
        <f>C4*1.21</f>
        <v>0</v>
      </c>
    </row>
    <row r="5" spans="1:4" x14ac:dyDescent="0.2">
      <c r="A5" s="83"/>
      <c r="B5" s="84"/>
      <c r="C5" s="82">
        <v>0</v>
      </c>
      <c r="D5" s="106">
        <f t="shared" ref="D5:D57" si="0">C5*1.21</f>
        <v>0</v>
      </c>
    </row>
    <row r="6" spans="1:4" x14ac:dyDescent="0.2">
      <c r="A6" s="83"/>
      <c r="B6" s="84"/>
      <c r="C6" s="82">
        <v>0</v>
      </c>
      <c r="D6" s="106">
        <f t="shared" si="0"/>
        <v>0</v>
      </c>
    </row>
    <row r="7" spans="1:4" x14ac:dyDescent="0.2">
      <c r="A7" s="83"/>
      <c r="B7" s="84"/>
      <c r="C7" s="82">
        <v>0</v>
      </c>
      <c r="D7" s="106">
        <f t="shared" si="0"/>
        <v>0</v>
      </c>
    </row>
    <row r="8" spans="1:4" x14ac:dyDescent="0.2">
      <c r="A8" s="83"/>
      <c r="B8" s="84"/>
      <c r="C8" s="82">
        <v>0</v>
      </c>
      <c r="D8" s="106">
        <f t="shared" si="0"/>
        <v>0</v>
      </c>
    </row>
    <row r="9" spans="1:4" x14ac:dyDescent="0.2">
      <c r="A9" s="83"/>
      <c r="B9" s="84"/>
      <c r="C9" s="82">
        <v>0</v>
      </c>
      <c r="D9" s="106">
        <f t="shared" si="0"/>
        <v>0</v>
      </c>
    </row>
    <row r="10" spans="1:4" x14ac:dyDescent="0.2">
      <c r="A10" s="83"/>
      <c r="B10" s="84"/>
      <c r="C10" s="82">
        <v>0</v>
      </c>
      <c r="D10" s="106">
        <f t="shared" si="0"/>
        <v>0</v>
      </c>
    </row>
    <row r="11" spans="1:4" x14ac:dyDescent="0.2">
      <c r="A11" s="83"/>
      <c r="B11" s="84"/>
      <c r="C11" s="82">
        <v>0</v>
      </c>
      <c r="D11" s="106">
        <f t="shared" si="0"/>
        <v>0</v>
      </c>
    </row>
    <row r="12" spans="1:4" x14ac:dyDescent="0.2">
      <c r="A12" s="83"/>
      <c r="B12" s="84"/>
      <c r="C12" s="82">
        <v>0</v>
      </c>
      <c r="D12" s="106">
        <f t="shared" si="0"/>
        <v>0</v>
      </c>
    </row>
    <row r="13" spans="1:4" x14ac:dyDescent="0.2">
      <c r="A13" s="83"/>
      <c r="B13" s="84"/>
      <c r="C13" s="82">
        <v>0</v>
      </c>
      <c r="D13" s="106">
        <f t="shared" si="0"/>
        <v>0</v>
      </c>
    </row>
    <row r="14" spans="1:4" x14ac:dyDescent="0.2">
      <c r="A14" s="83"/>
      <c r="B14" s="84"/>
      <c r="C14" s="82">
        <v>0</v>
      </c>
      <c r="D14" s="106">
        <f t="shared" si="0"/>
        <v>0</v>
      </c>
    </row>
    <row r="15" spans="1:4" x14ac:dyDescent="0.2">
      <c r="A15" s="83"/>
      <c r="B15" s="84"/>
      <c r="C15" s="82">
        <v>0</v>
      </c>
      <c r="D15" s="106">
        <f t="shared" si="0"/>
        <v>0</v>
      </c>
    </row>
    <row r="16" spans="1:4" x14ac:dyDescent="0.2">
      <c r="A16" s="83"/>
      <c r="B16" s="84"/>
      <c r="C16" s="82">
        <v>0</v>
      </c>
      <c r="D16" s="106">
        <f t="shared" si="0"/>
        <v>0</v>
      </c>
    </row>
    <row r="17" spans="1:4" x14ac:dyDescent="0.2">
      <c r="A17" s="83"/>
      <c r="B17" s="84"/>
      <c r="C17" s="82">
        <v>0</v>
      </c>
      <c r="D17" s="106">
        <f t="shared" si="0"/>
        <v>0</v>
      </c>
    </row>
    <row r="18" spans="1:4" x14ac:dyDescent="0.2">
      <c r="A18" s="83"/>
      <c r="B18" s="84"/>
      <c r="C18" s="82">
        <v>0</v>
      </c>
      <c r="D18" s="106">
        <f t="shared" si="0"/>
        <v>0</v>
      </c>
    </row>
    <row r="19" spans="1:4" x14ac:dyDescent="0.2">
      <c r="A19" s="83"/>
      <c r="B19" s="84"/>
      <c r="C19" s="82">
        <v>0</v>
      </c>
      <c r="D19" s="106">
        <f t="shared" si="0"/>
        <v>0</v>
      </c>
    </row>
    <row r="20" spans="1:4" x14ac:dyDescent="0.2">
      <c r="A20" s="83"/>
      <c r="B20" s="84"/>
      <c r="C20" s="82">
        <v>0</v>
      </c>
      <c r="D20" s="106">
        <f t="shared" si="0"/>
        <v>0</v>
      </c>
    </row>
    <row r="21" spans="1:4" x14ac:dyDescent="0.2">
      <c r="A21" s="83"/>
      <c r="B21" s="84"/>
      <c r="C21" s="82">
        <v>0</v>
      </c>
      <c r="D21" s="106">
        <f t="shared" si="0"/>
        <v>0</v>
      </c>
    </row>
    <row r="22" spans="1:4" x14ac:dyDescent="0.2">
      <c r="A22" s="83"/>
      <c r="B22" s="84"/>
      <c r="C22" s="82">
        <v>0</v>
      </c>
      <c r="D22" s="106">
        <f t="shared" si="0"/>
        <v>0</v>
      </c>
    </row>
    <row r="23" spans="1:4" x14ac:dyDescent="0.2">
      <c r="A23" s="83"/>
      <c r="B23" s="84"/>
      <c r="C23" s="82">
        <v>0</v>
      </c>
      <c r="D23" s="106">
        <f t="shared" si="0"/>
        <v>0</v>
      </c>
    </row>
    <row r="24" spans="1:4" x14ac:dyDescent="0.2">
      <c r="A24" s="83"/>
      <c r="B24" s="84"/>
      <c r="C24" s="82">
        <v>0</v>
      </c>
      <c r="D24" s="106">
        <f t="shared" si="0"/>
        <v>0</v>
      </c>
    </row>
    <row r="25" spans="1:4" x14ac:dyDescent="0.2">
      <c r="A25" s="83"/>
      <c r="B25" s="84"/>
      <c r="C25" s="82">
        <v>0</v>
      </c>
      <c r="D25" s="106">
        <f t="shared" si="0"/>
        <v>0</v>
      </c>
    </row>
    <row r="26" spans="1:4" x14ac:dyDescent="0.2">
      <c r="A26" s="83"/>
      <c r="B26" s="84"/>
      <c r="C26" s="82">
        <v>0</v>
      </c>
      <c r="D26" s="106">
        <f t="shared" si="0"/>
        <v>0</v>
      </c>
    </row>
    <row r="27" spans="1:4" x14ac:dyDescent="0.2">
      <c r="A27" s="83"/>
      <c r="B27" s="84"/>
      <c r="C27" s="82">
        <v>0</v>
      </c>
      <c r="D27" s="106">
        <f t="shared" si="0"/>
        <v>0</v>
      </c>
    </row>
    <row r="28" spans="1:4" x14ac:dyDescent="0.2">
      <c r="A28" s="83"/>
      <c r="B28" s="84"/>
      <c r="C28" s="82">
        <v>0</v>
      </c>
      <c r="D28" s="106">
        <f t="shared" si="0"/>
        <v>0</v>
      </c>
    </row>
    <row r="29" spans="1:4" x14ac:dyDescent="0.2">
      <c r="A29" s="83"/>
      <c r="B29" s="84"/>
      <c r="C29" s="82">
        <v>0</v>
      </c>
      <c r="D29" s="106">
        <f t="shared" si="0"/>
        <v>0</v>
      </c>
    </row>
    <row r="30" spans="1:4" x14ac:dyDescent="0.2">
      <c r="A30" s="83"/>
      <c r="B30" s="84"/>
      <c r="C30" s="82">
        <v>0</v>
      </c>
      <c r="D30" s="106">
        <f t="shared" si="0"/>
        <v>0</v>
      </c>
    </row>
    <row r="31" spans="1:4" x14ac:dyDescent="0.2">
      <c r="A31" s="83"/>
      <c r="B31" s="84"/>
      <c r="C31" s="82">
        <v>0</v>
      </c>
      <c r="D31" s="106">
        <f t="shared" si="0"/>
        <v>0</v>
      </c>
    </row>
    <row r="32" spans="1:4" x14ac:dyDescent="0.2">
      <c r="A32" s="83"/>
      <c r="B32" s="84"/>
      <c r="C32" s="82">
        <v>0</v>
      </c>
      <c r="D32" s="106">
        <f t="shared" si="0"/>
        <v>0</v>
      </c>
    </row>
    <row r="33" spans="1:4" x14ac:dyDescent="0.2">
      <c r="A33" s="83"/>
      <c r="B33" s="84"/>
      <c r="C33" s="82">
        <v>0</v>
      </c>
      <c r="D33" s="106">
        <f t="shared" si="0"/>
        <v>0</v>
      </c>
    </row>
    <row r="34" spans="1:4" x14ac:dyDescent="0.2">
      <c r="A34" s="83"/>
      <c r="B34" s="84"/>
      <c r="C34" s="82">
        <v>0</v>
      </c>
      <c r="D34" s="106">
        <f t="shared" si="0"/>
        <v>0</v>
      </c>
    </row>
    <row r="35" spans="1:4" x14ac:dyDescent="0.2">
      <c r="A35" s="83"/>
      <c r="B35" s="84"/>
      <c r="C35" s="82">
        <v>0</v>
      </c>
      <c r="D35" s="106">
        <f t="shared" si="0"/>
        <v>0</v>
      </c>
    </row>
    <row r="36" spans="1:4" x14ac:dyDescent="0.2">
      <c r="A36" s="83"/>
      <c r="B36" s="84"/>
      <c r="C36" s="82">
        <v>0</v>
      </c>
      <c r="D36" s="106">
        <f t="shared" si="0"/>
        <v>0</v>
      </c>
    </row>
    <row r="37" spans="1:4" x14ac:dyDescent="0.2">
      <c r="A37" s="83"/>
      <c r="B37" s="84"/>
      <c r="C37" s="82">
        <v>0</v>
      </c>
      <c r="D37" s="106">
        <f t="shared" si="0"/>
        <v>0</v>
      </c>
    </row>
    <row r="38" spans="1:4" x14ac:dyDescent="0.2">
      <c r="A38" s="83"/>
      <c r="B38" s="84"/>
      <c r="C38" s="82">
        <v>0</v>
      </c>
      <c r="D38" s="106">
        <f t="shared" si="0"/>
        <v>0</v>
      </c>
    </row>
    <row r="39" spans="1:4" x14ac:dyDescent="0.2">
      <c r="A39" s="83"/>
      <c r="B39" s="84"/>
      <c r="C39" s="82">
        <v>0</v>
      </c>
      <c r="D39" s="106">
        <f t="shared" si="0"/>
        <v>0</v>
      </c>
    </row>
    <row r="40" spans="1:4" x14ac:dyDescent="0.2">
      <c r="A40" s="83"/>
      <c r="B40" s="84"/>
      <c r="C40" s="82">
        <v>0</v>
      </c>
      <c r="D40" s="106">
        <f t="shared" si="0"/>
        <v>0</v>
      </c>
    </row>
    <row r="41" spans="1:4" x14ac:dyDescent="0.2">
      <c r="A41" s="83"/>
      <c r="B41" s="84"/>
      <c r="C41" s="82">
        <v>0</v>
      </c>
      <c r="D41" s="106">
        <f t="shared" si="0"/>
        <v>0</v>
      </c>
    </row>
    <row r="42" spans="1:4" x14ac:dyDescent="0.2">
      <c r="A42" s="83"/>
      <c r="B42" s="84"/>
      <c r="C42" s="82">
        <v>0</v>
      </c>
      <c r="D42" s="106">
        <f t="shared" si="0"/>
        <v>0</v>
      </c>
    </row>
    <row r="43" spans="1:4" x14ac:dyDescent="0.2">
      <c r="A43" s="83"/>
      <c r="B43" s="84"/>
      <c r="C43" s="82">
        <v>0</v>
      </c>
      <c r="D43" s="106">
        <f t="shared" si="0"/>
        <v>0</v>
      </c>
    </row>
    <row r="44" spans="1:4" x14ac:dyDescent="0.2">
      <c r="A44" s="83"/>
      <c r="B44" s="84"/>
      <c r="C44" s="82">
        <v>0</v>
      </c>
      <c r="D44" s="106">
        <f t="shared" si="0"/>
        <v>0</v>
      </c>
    </row>
    <row r="45" spans="1:4" x14ac:dyDescent="0.2">
      <c r="A45" s="83"/>
      <c r="B45" s="84"/>
      <c r="C45" s="82">
        <v>0</v>
      </c>
      <c r="D45" s="106">
        <f t="shared" si="0"/>
        <v>0</v>
      </c>
    </row>
    <row r="46" spans="1:4" x14ac:dyDescent="0.2">
      <c r="A46" s="83"/>
      <c r="B46" s="84"/>
      <c r="C46" s="82">
        <v>0</v>
      </c>
      <c r="D46" s="106">
        <f t="shared" si="0"/>
        <v>0</v>
      </c>
    </row>
    <row r="47" spans="1:4" x14ac:dyDescent="0.2">
      <c r="A47" s="83"/>
      <c r="B47" s="84"/>
      <c r="C47" s="82">
        <v>0</v>
      </c>
      <c r="D47" s="106">
        <f t="shared" si="0"/>
        <v>0</v>
      </c>
    </row>
    <row r="48" spans="1:4" x14ac:dyDescent="0.2">
      <c r="A48" s="83"/>
      <c r="B48" s="84"/>
      <c r="C48" s="82">
        <v>0</v>
      </c>
      <c r="D48" s="106">
        <f t="shared" si="0"/>
        <v>0</v>
      </c>
    </row>
    <row r="49" spans="1:4" x14ac:dyDescent="0.2">
      <c r="A49" s="83"/>
      <c r="B49" s="84"/>
      <c r="C49" s="82">
        <v>0</v>
      </c>
      <c r="D49" s="106">
        <f t="shared" si="0"/>
        <v>0</v>
      </c>
    </row>
    <row r="50" spans="1:4" x14ac:dyDescent="0.2">
      <c r="A50" s="83"/>
      <c r="B50" s="84"/>
      <c r="C50" s="82">
        <v>0</v>
      </c>
      <c r="D50" s="106">
        <f t="shared" si="0"/>
        <v>0</v>
      </c>
    </row>
    <row r="51" spans="1:4" x14ac:dyDescent="0.2">
      <c r="A51" s="83"/>
      <c r="B51" s="84"/>
      <c r="C51" s="82">
        <v>0</v>
      </c>
      <c r="D51" s="106">
        <f t="shared" si="0"/>
        <v>0</v>
      </c>
    </row>
    <row r="52" spans="1:4" x14ac:dyDescent="0.2">
      <c r="A52" s="83"/>
      <c r="B52" s="84"/>
      <c r="C52" s="82">
        <v>0</v>
      </c>
      <c r="D52" s="106">
        <f t="shared" si="0"/>
        <v>0</v>
      </c>
    </row>
    <row r="53" spans="1:4" x14ac:dyDescent="0.2">
      <c r="A53" s="83"/>
      <c r="B53" s="84"/>
      <c r="C53" s="82">
        <v>0</v>
      </c>
      <c r="D53" s="106">
        <f t="shared" si="0"/>
        <v>0</v>
      </c>
    </row>
    <row r="54" spans="1:4" x14ac:dyDescent="0.2">
      <c r="A54" s="83"/>
      <c r="B54" s="84"/>
      <c r="C54" s="82">
        <v>0</v>
      </c>
      <c r="D54" s="106">
        <f t="shared" si="0"/>
        <v>0</v>
      </c>
    </row>
    <row r="55" spans="1:4" x14ac:dyDescent="0.2">
      <c r="A55" s="83"/>
      <c r="B55" s="84"/>
      <c r="C55" s="82">
        <v>0</v>
      </c>
      <c r="D55" s="106">
        <f t="shared" si="0"/>
        <v>0</v>
      </c>
    </row>
    <row r="56" spans="1:4" x14ac:dyDescent="0.2">
      <c r="A56" s="83"/>
      <c r="B56" s="84"/>
      <c r="C56" s="82">
        <v>0</v>
      </c>
      <c r="D56" s="106">
        <f t="shared" si="0"/>
        <v>0</v>
      </c>
    </row>
    <row r="57" spans="1:4" x14ac:dyDescent="0.2">
      <c r="A57" s="83"/>
      <c r="B57" s="84"/>
      <c r="C57" s="82">
        <v>0</v>
      </c>
      <c r="D57" s="106">
        <f t="shared" si="0"/>
        <v>0</v>
      </c>
    </row>
    <row r="58" spans="1:4" x14ac:dyDescent="0.2">
      <c r="A58" s="83"/>
      <c r="B58" s="84"/>
      <c r="C58" s="85"/>
      <c r="D58" s="98"/>
    </row>
    <row r="59" spans="1:4" ht="32" x14ac:dyDescent="0.2">
      <c r="A59" s="78"/>
      <c r="B59" s="86" t="s">
        <v>83</v>
      </c>
      <c r="C59" s="87" t="s">
        <v>75</v>
      </c>
      <c r="D59" s="105" t="str">
        <f>IF(SUM(D4:D58)='Prijzensheet abonnementen'!E16,"De totaalprijs komt overeen met de opgegeven prijs in het prijzenblad","De totaalprijs is nog niet gelijk aan het ingevoerde bedrag in Cel D16 in het prijzenblad")</f>
        <v>De totaalprijs komt overeen met de opgegeven prijs in het prijzenblad</v>
      </c>
    </row>
  </sheetData>
  <sheetProtection algorithmName="SHA-512" hashValue="gksAonu+BqOAEEFXapCDRr8hsP11Qa1M5fg7tRw1CCW5xpqDgRybuypm4it8I3hm3GWNcni+xAoFeVEKy6XDtg==" saltValue="gI0dgDjGoZrqR6z+ChZRGA==" spinCount="100000" sheet="1" objects="1" scenarios="1" formatCells="0" formatColumns="0" formatRows="0"/>
  <dataValidations count="1">
    <dataValidation allowBlank="1" sqref="D4:D57" xr:uid="{69695257-9809-B440-AFF9-857C84ECFA72}"/>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67766-9F3A-9645-AB07-0399E9D1F453}">
  <dimension ref="A1:E9"/>
  <sheetViews>
    <sheetView zoomScale="170" workbookViewId="0">
      <selection activeCell="C10" sqref="C10"/>
    </sheetView>
  </sheetViews>
  <sheetFormatPr baseColWidth="10" defaultColWidth="11" defaultRowHeight="16" x14ac:dyDescent="0.2"/>
  <cols>
    <col min="1" max="1" width="42.5" customWidth="1"/>
    <col min="2" max="2" width="29.5" customWidth="1"/>
    <col min="4" max="4" width="20" customWidth="1"/>
    <col min="5" max="5" width="38.33203125" customWidth="1"/>
  </cols>
  <sheetData>
    <row r="1" spans="1:5" ht="32" x14ac:dyDescent="0.2">
      <c r="A1" s="88" t="s">
        <v>76</v>
      </c>
      <c r="B1" s="88" t="s">
        <v>77</v>
      </c>
      <c r="C1" s="61" t="s">
        <v>78</v>
      </c>
      <c r="D1" s="88" t="s">
        <v>79</v>
      </c>
      <c r="E1" s="88" t="s">
        <v>80</v>
      </c>
    </row>
    <row r="2" spans="1:5" x14ac:dyDescent="0.2">
      <c r="A2" s="89"/>
      <c r="B2" s="89"/>
      <c r="C2" s="90">
        <v>0</v>
      </c>
      <c r="D2" s="91">
        <v>0</v>
      </c>
      <c r="E2" s="92">
        <f>+C2*(100%-D2)</f>
        <v>0</v>
      </c>
    </row>
    <row r="3" spans="1:5" x14ac:dyDescent="0.2">
      <c r="A3" s="89"/>
      <c r="B3" s="89"/>
      <c r="C3" s="90">
        <v>0</v>
      </c>
      <c r="D3" s="91">
        <v>0</v>
      </c>
      <c r="E3" s="92">
        <f t="shared" ref="E3:E9" si="0">+C3*(100%-D3)</f>
        <v>0</v>
      </c>
    </row>
    <row r="4" spans="1:5" x14ac:dyDescent="0.2">
      <c r="A4" s="89"/>
      <c r="B4" s="89"/>
      <c r="C4" s="90">
        <v>0</v>
      </c>
      <c r="D4" s="91">
        <v>0</v>
      </c>
      <c r="E4" s="92">
        <f t="shared" si="0"/>
        <v>0</v>
      </c>
    </row>
    <row r="5" spans="1:5" x14ac:dyDescent="0.2">
      <c r="A5" s="89"/>
      <c r="B5" s="89"/>
      <c r="C5" s="90">
        <v>0</v>
      </c>
      <c r="D5" s="91">
        <v>0</v>
      </c>
      <c r="E5" s="92">
        <f t="shared" si="0"/>
        <v>0</v>
      </c>
    </row>
    <row r="6" spans="1:5" x14ac:dyDescent="0.2">
      <c r="A6" s="89"/>
      <c r="B6" s="89"/>
      <c r="C6" s="90">
        <v>0</v>
      </c>
      <c r="D6" s="91">
        <v>0</v>
      </c>
      <c r="E6" s="92">
        <f t="shared" si="0"/>
        <v>0</v>
      </c>
    </row>
    <row r="7" spans="1:5" x14ac:dyDescent="0.2">
      <c r="A7" s="89"/>
      <c r="B7" s="89"/>
      <c r="C7" s="90">
        <v>0</v>
      </c>
      <c r="D7" s="91">
        <v>0</v>
      </c>
      <c r="E7" s="92">
        <f>+C7*(100%-D7)</f>
        <v>0</v>
      </c>
    </row>
    <row r="8" spans="1:5" x14ac:dyDescent="0.2">
      <c r="A8" s="89"/>
      <c r="B8" s="89"/>
      <c r="C8" s="90">
        <v>0</v>
      </c>
      <c r="D8" s="91">
        <v>0</v>
      </c>
      <c r="E8" s="92">
        <f t="shared" si="0"/>
        <v>0</v>
      </c>
    </row>
    <row r="9" spans="1:5" x14ac:dyDescent="0.2">
      <c r="A9" s="89"/>
      <c r="B9" s="89"/>
      <c r="C9" s="90">
        <v>0</v>
      </c>
      <c r="D9" s="91">
        <v>0</v>
      </c>
      <c r="E9" s="92">
        <f t="shared" si="0"/>
        <v>0</v>
      </c>
    </row>
  </sheetData>
  <sheetProtection algorithmName="SHA-512" hashValue="qQWMal0DBlJl1rsON1nSXh836n5WTb14QWIejYay/4IvP+9NKn9bxXcJoxnVcJz5+odlQSEhjTMmCD90ZctN3w==" saltValue="6/BM5QLdwttJPSGADxzAWQ==" spinCount="100000" sheet="1" objects="1" scenarios="1" formatCells="0" formatColumns="0"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2B6178FDC9574C953D77F3DEDC7004" ma:contentTypeVersion="8" ma:contentTypeDescription="Een nieuw document maken." ma:contentTypeScope="" ma:versionID="a416baa345dcb5dde6541cc452181213">
  <xsd:schema xmlns:xsd="http://www.w3.org/2001/XMLSchema" xmlns:xs="http://www.w3.org/2001/XMLSchema" xmlns:p="http://schemas.microsoft.com/office/2006/metadata/properties" xmlns:ns2="e09b8364-911f-436f-986d-dbae414221a3" targetNamespace="http://schemas.microsoft.com/office/2006/metadata/properties" ma:root="true" ma:fieldsID="e63a235bc7fccf70b290067e64d9236e" ns2:_="">
    <xsd:import namespace="e09b8364-911f-436f-986d-dbae414221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b8364-911f-436f-986d-dbae41422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9b8364-911f-436f-986d-dbae414221a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62292C-1429-4305-BBFE-06B67CE1FDA4}">
  <ds:schemaRefs>
    <ds:schemaRef ds:uri="http://schemas.microsoft.com/sharepoint/v3/contenttype/forms"/>
  </ds:schemaRefs>
</ds:datastoreItem>
</file>

<file path=customXml/itemProps2.xml><?xml version="1.0" encoding="utf-8"?>
<ds:datastoreItem xmlns:ds="http://schemas.openxmlformats.org/officeDocument/2006/customXml" ds:itemID="{D91BE2E9-8177-403D-8AE9-7C80A6850D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b8364-911f-436f-986d-dbae41422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963DBB-6647-4212-B6BE-CF626D02D4B5}">
  <ds:schemaRefs>
    <ds:schemaRef ds:uri="http://www.w3.org/XML/1998/namespace"/>
    <ds:schemaRef ds:uri="http://schemas.microsoft.com/office/2006/documentManagement/types"/>
    <ds:schemaRef ds:uri="http://purl.org/dc/dcmitype/"/>
    <ds:schemaRef ds:uri="http://purl.org/dc/terms/"/>
    <ds:schemaRef ds:uri="http://schemas.microsoft.com/office/2006/metadata/properties"/>
    <ds:schemaRef ds:uri="http://schemas.openxmlformats.org/package/2006/metadata/core-properties"/>
    <ds:schemaRef ds:uri="http://schemas.microsoft.com/office/infopath/2007/PartnerControls"/>
    <ds:schemaRef ds:uri="e09b8364-911f-436f-986d-dbae414221a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Toelichting</vt:lpstr>
      <vt:lpstr>Prijzensheet abonnementen</vt:lpstr>
      <vt:lpstr>Toelichting implementatie</vt:lpstr>
      <vt:lpstr>Toelichting staffels</vt:lpstr>
      <vt:lpstr>'Prijzensheet abonnementen'!Afdrukbereik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Laurence  Arnold | Mitopics</dc:creator>
  <cp:keywords/>
  <dc:description/>
  <cp:lastModifiedBy>Laurence  Arnold | Mitopics</cp:lastModifiedBy>
  <cp:revision/>
  <dcterms:created xsi:type="dcterms:W3CDTF">2026-09-08T15:13:13Z</dcterms:created>
  <dcterms:modified xsi:type="dcterms:W3CDTF">2026-11-02T13:15:28Z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0x0101000E2B6178FDC9574C953D77F3DEDC7004</vt:lpwstr>
  </property>
  <property fmtid="{D5CDD505-2E9C-101B-9397-08002B2CF9AE}" pid="3" name="MediaServiceImageTags">
    <vt:lpwstr/>
  </property>
</Properties>
</file>