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secureworkspace-my.sharepoint.com/personal/ruud_sassen_heydayfm_nl/Documents/Documents/6. Aanbestedingen in voorbereiding/04. Liften en roltrappen (EU) voorbereiding/"/>
    </mc:Choice>
  </mc:AlternateContent>
  <xr:revisionPtr revIDLastSave="1701" documentId="13_ncr:1_{3F0174D1-8C6A-47AB-A435-51E89A11DE9E}" xr6:coauthVersionLast="47" xr6:coauthVersionMax="47" xr10:uidLastSave="{26E3A4E7-E6CA-4627-9B07-0ECF22837EB1}"/>
  <bookViews>
    <workbookView xWindow="-108" yWindow="-108" windowWidth="23256" windowHeight="12456" activeTab="1" xr2:uid="{00000000-000D-0000-FFFF-FFFF00000000}"/>
  </bookViews>
  <sheets>
    <sheet name="Prijzenblad " sheetId="4" r:id="rId1"/>
    <sheet name="Prev.onderhoud Assetlijst"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41" i="5" l="1"/>
  <c r="U140" i="5"/>
  <c r="U139" i="5"/>
  <c r="U138" i="5"/>
  <c r="U137" i="5"/>
  <c r="U136" i="5"/>
  <c r="U135" i="5"/>
  <c r="U134" i="5"/>
  <c r="U133" i="5"/>
  <c r="U132" i="5"/>
  <c r="U131" i="5"/>
  <c r="U130" i="5"/>
  <c r="U129" i="5"/>
  <c r="U128" i="5"/>
  <c r="U127" i="5"/>
  <c r="U126" i="5"/>
  <c r="U125" i="5"/>
  <c r="U124" i="5"/>
  <c r="U123" i="5"/>
  <c r="U122" i="5"/>
  <c r="U121" i="5"/>
  <c r="U120" i="5"/>
  <c r="U119" i="5"/>
  <c r="U118" i="5"/>
  <c r="U117" i="5"/>
  <c r="U116" i="5"/>
  <c r="U115" i="5"/>
  <c r="U114" i="5"/>
  <c r="U113" i="5"/>
  <c r="U112" i="5"/>
  <c r="U111" i="5"/>
  <c r="U110" i="5"/>
  <c r="U109" i="5"/>
  <c r="U108" i="5"/>
  <c r="U107" i="5"/>
  <c r="U106" i="5"/>
  <c r="U105" i="5"/>
  <c r="U104" i="5"/>
  <c r="U103" i="5"/>
  <c r="U102" i="5"/>
  <c r="U101" i="5"/>
  <c r="U100" i="5"/>
  <c r="U99" i="5"/>
  <c r="U98" i="5"/>
  <c r="U97" i="5"/>
  <c r="U96" i="5"/>
  <c r="U95" i="5"/>
  <c r="U94" i="5"/>
  <c r="U93" i="5"/>
  <c r="U92" i="5"/>
  <c r="U91" i="5"/>
  <c r="U90" i="5"/>
  <c r="U89" i="5"/>
  <c r="U88" i="5"/>
  <c r="U87" i="5"/>
  <c r="U86" i="5"/>
  <c r="U85" i="5"/>
  <c r="U84" i="5"/>
  <c r="U83" i="5"/>
  <c r="U82" i="5"/>
  <c r="U81" i="5"/>
  <c r="U80" i="5"/>
  <c r="U79" i="5"/>
  <c r="U78" i="5"/>
  <c r="U77" i="5"/>
  <c r="U76" i="5"/>
  <c r="U75" i="5"/>
  <c r="U74" i="5"/>
  <c r="U73" i="5"/>
  <c r="U72" i="5"/>
  <c r="U71" i="5"/>
  <c r="U70" i="5"/>
  <c r="U69" i="5"/>
  <c r="U68" i="5"/>
  <c r="U67" i="5"/>
  <c r="U66" i="5"/>
  <c r="U65" i="5"/>
  <c r="U64" i="5"/>
  <c r="U63" i="5"/>
  <c r="U62" i="5"/>
  <c r="U61" i="5"/>
  <c r="U60" i="5"/>
  <c r="U59" i="5"/>
  <c r="U58" i="5"/>
  <c r="U57" i="5"/>
  <c r="U56" i="5"/>
  <c r="U55" i="5"/>
  <c r="U54" i="5"/>
  <c r="U53" i="5"/>
  <c r="U52" i="5"/>
  <c r="U51" i="5"/>
  <c r="U50" i="5"/>
  <c r="U49" i="5"/>
  <c r="U48" i="5"/>
  <c r="U47" i="5"/>
  <c r="U46" i="5"/>
  <c r="U45" i="5"/>
  <c r="U44" i="5"/>
  <c r="U43" i="5"/>
  <c r="U42" i="5"/>
  <c r="U41" i="5"/>
  <c r="U40" i="5"/>
  <c r="U39" i="5"/>
  <c r="U38" i="5"/>
  <c r="U37" i="5"/>
  <c r="U36" i="5"/>
  <c r="U35" i="5"/>
  <c r="U34" i="5"/>
  <c r="U33" i="5"/>
  <c r="U32" i="5"/>
  <c r="U31" i="5"/>
  <c r="U30" i="5"/>
  <c r="U29" i="5"/>
  <c r="U28" i="5"/>
  <c r="U27" i="5"/>
  <c r="U26" i="5"/>
  <c r="U25" i="5"/>
  <c r="U24" i="5"/>
  <c r="U23" i="5"/>
  <c r="U22" i="5"/>
  <c r="U21" i="5"/>
  <c r="U20" i="5"/>
  <c r="U19" i="5"/>
  <c r="U18" i="5"/>
  <c r="U17" i="5"/>
  <c r="U16" i="5"/>
  <c r="U15" i="5"/>
  <c r="U14" i="5"/>
  <c r="U13" i="5"/>
  <c r="U12" i="5"/>
  <c r="U11" i="5"/>
  <c r="U10" i="5"/>
  <c r="U9" i="5"/>
  <c r="U8" i="5"/>
  <c r="U7" i="5"/>
  <c r="U6" i="5"/>
  <c r="U5" i="5"/>
  <c r="U4" i="5"/>
  <c r="U3" i="5"/>
  <c r="U143" i="5" s="1"/>
  <c r="D33" i="4" s="1"/>
  <c r="C18" i="4"/>
  <c r="D36" i="4" s="1"/>
  <c r="C27" i="4"/>
  <c r="D37" i="4" l="1"/>
  <c r="D38" i="4" s="1"/>
  <c r="D40" i="4" s="1"/>
</calcChain>
</file>

<file path=xl/sharedStrings.xml><?xml version="1.0" encoding="utf-8"?>
<sst xmlns="http://schemas.openxmlformats.org/spreadsheetml/2006/main" count="2617" uniqueCount="574">
  <si>
    <t xml:space="preserve">Naam inschrijver: </t>
  </si>
  <si>
    <t>Functionaris</t>
  </si>
  <si>
    <t xml:space="preserve">Uurtarief (excl. Btw) 
maandag t/m vrijdag 07.00 tot 18.00 uur. </t>
  </si>
  <si>
    <t>Gemiddeld tarief uitvoering</t>
  </si>
  <si>
    <t>Toeslagpercentage afwijkende werktijden</t>
  </si>
  <si>
    <t>Soort dag</t>
  </si>
  <si>
    <t>Toeslagpercentage (geheel getal invullen)</t>
  </si>
  <si>
    <t xml:space="preserve">A) Maandag t/m vrijdag van 18.00 tot 07.00 uur </t>
  </si>
  <si>
    <t xml:space="preserve">B) Zaterdag van 00.00 tot 24.00 uur </t>
  </si>
  <si>
    <t xml:space="preserve">C) Zon- en feestdag van 00.00 tot 24.00 uur </t>
  </si>
  <si>
    <t>Gemiddelde toeslag% afwijkende werktijden o.b.v. de verhouding A:B:C / 70:20:5 (afgerond op geheel getal)</t>
  </si>
  <si>
    <t xml:space="preserve"> Aanneemsom preventief onderhoud per jaar</t>
  </si>
  <si>
    <t>(fictieve) Kosten correctief onderhoud en projecten per jaar</t>
  </si>
  <si>
    <t>Uren (fictief)</t>
  </si>
  <si>
    <t>Kosten uitvoering o.b.v. gem. uurtarief en inschattting aantal uren</t>
  </si>
  <si>
    <t>Totaal (fictief) kosten correctief onderhoud en projecten</t>
  </si>
  <si>
    <t>Toeslag afwijkende werktijden o.b.v.inschatting aantal uren</t>
  </si>
  <si>
    <t>Maximum %</t>
  </si>
  <si>
    <t xml:space="preserve">Vul voor het perceel waarvoor u inschrijft de totale preventieve onderhoudskosten in de desbetreffende groene cel. </t>
  </si>
  <si>
    <t>Naam</t>
  </si>
  <si>
    <t>Ondertekening inschrijver</t>
  </si>
  <si>
    <t>Datum</t>
  </si>
  <si>
    <t>Naam inschrijver</t>
  </si>
  <si>
    <t>Naam tekeningsbevoegde</t>
  </si>
  <si>
    <t>Handtekening</t>
  </si>
  <si>
    <t>Bijlage 5   Prijzenblad liften en roltrappen</t>
  </si>
  <si>
    <t>Servicemonteur (allround)</t>
  </si>
  <si>
    <t>Elektrotechnisch specialist</t>
  </si>
  <si>
    <t>Veiligheidsspecialist</t>
  </si>
  <si>
    <t>Operations manager</t>
  </si>
  <si>
    <t>Werkvoorbereider</t>
  </si>
  <si>
    <t>Beheerkosten/Vergoeding managementkosten maken onderdeel uit van het preventief onderhoud, zie assetlijst.</t>
  </si>
  <si>
    <t>Tarieven op regiebasis</t>
  </si>
  <si>
    <t>Inschrijfsom</t>
  </si>
  <si>
    <t>Totale (fictieve) inschrijfsom</t>
  </si>
  <si>
    <t>Contractmanager</t>
  </si>
  <si>
    <t>Prijzenblad preventief onderhoud liften en roltrappen</t>
  </si>
  <si>
    <t>*Er kunnen velden voorkomen waar Asset specificaties ontbreken. In deze velden is "onbekend" ingevuld. Sommige Assets specificaties, zoals fabricaat, type, capaciteit, bouwjaar en plaats, kunnen ook achter de Asset omschrijving zijn opgenomen (zie kolom M).</t>
  </si>
  <si>
    <t>Gebouwcode</t>
  </si>
  <si>
    <t>Perceel</t>
  </si>
  <si>
    <t>Locatie</t>
  </si>
  <si>
    <t>Adres</t>
  </si>
  <si>
    <t>Gebouwfunctie</t>
  </si>
  <si>
    <t>Soort monument</t>
  </si>
  <si>
    <t>Bruto vloeroppervlak in m2 (gebouw)</t>
  </si>
  <si>
    <t>Bouwjaar (gebouw)</t>
  </si>
  <si>
    <t>NL-SfB hoofdgroep</t>
  </si>
  <si>
    <t>Objectidentificatie</t>
  </si>
  <si>
    <t>Aantal</t>
  </si>
  <si>
    <t>Eenheid</t>
  </si>
  <si>
    <t>Omschrijving</t>
  </si>
  <si>
    <t>Actuele conditie NEN 2767 
(maximaal 3 jaar oud)</t>
  </si>
  <si>
    <t>Plaats (element)</t>
  </si>
  <si>
    <t>Categorie
Verplichting = wettelijjk of zorgplicht
Preventief = instandhouding</t>
  </si>
  <si>
    <t>Taakomschrijving/onderhoudsactiviteit</t>
  </si>
  <si>
    <t>Periode Frequency</t>
  </si>
  <si>
    <t>Periode Eenheid
J=Jaarlijks
M=Maandelijks
1J= een maal per jaar
2J= een maal per 2 jaar
6M = een maal per 6 maanden</t>
  </si>
  <si>
    <t>Prijspeil 2027</t>
  </si>
  <si>
    <t>Inschrijfsom (gemiddelde kosten per jaar)</t>
  </si>
  <si>
    <t>Fabricaat</t>
  </si>
  <si>
    <t>Type</t>
  </si>
  <si>
    <t>Capaciteit</t>
  </si>
  <si>
    <t>Bouwjaar (asset)</t>
  </si>
  <si>
    <t>Cyclus volgende datum (onderhoudsbeurt)</t>
  </si>
  <si>
    <t>0005</t>
  </si>
  <si>
    <t>Perceel 1</t>
  </si>
  <si>
    <t>Mariënburg complex</t>
  </si>
  <si>
    <t xml:space="preserve">Marienburg 30_x000D_
</t>
  </si>
  <si>
    <t>Kantoor</t>
  </si>
  <si>
    <t>Geen</t>
  </si>
  <si>
    <t>66 - Transport</t>
  </si>
  <si>
    <t>0005.66-0040</t>
  </si>
  <si>
    <t>st</t>
  </si>
  <si>
    <t>Roltrappen / 42543914 en 42543915</t>
  </si>
  <si>
    <t>Installatie</t>
  </si>
  <si>
    <t>Verplichting</t>
  </si>
  <si>
    <t>6621 - onderhoud roltrap</t>
  </si>
  <si>
    <t>M</t>
  </si>
  <si>
    <t>onbekend</t>
  </si>
  <si>
    <t>6621 - warenwetbesluit liften keuring (12mnd)</t>
  </si>
  <si>
    <t>0005.66-0047</t>
  </si>
  <si>
    <t>Tractielift / 42554084</t>
  </si>
  <si>
    <t>6612 - onderhoud hydraulische lift</t>
  </si>
  <si>
    <t>Kone</t>
  </si>
  <si>
    <t>LCE</t>
  </si>
  <si>
    <t>2 stopplaatsen, 800 kg, 10 personen</t>
  </si>
  <si>
    <t>2016</t>
  </si>
  <si>
    <t>6612 - warenwetbesluit liften keuring (18mnd)</t>
  </si>
  <si>
    <t>0005.66-0048</t>
  </si>
  <si>
    <t>Tractielift / 43320186</t>
  </si>
  <si>
    <t>Otis</t>
  </si>
  <si>
    <t>MCS220</t>
  </si>
  <si>
    <t>7 stopplaatsen,1025 kg</t>
  </si>
  <si>
    <t>1999</t>
  </si>
  <si>
    <t>7 stopplaatsen, 1025 kg</t>
  </si>
  <si>
    <t>0005.66-0069</t>
  </si>
  <si>
    <t>Tractielift / 43320187</t>
  </si>
  <si>
    <t xml:space="preserve">MCS220	</t>
  </si>
  <si>
    <t>2000</t>
  </si>
  <si>
    <t>0005.66-0070</t>
  </si>
  <si>
    <t>Tractielift / 43320188</t>
  </si>
  <si>
    <t>SoZaWe</t>
  </si>
  <si>
    <t>J</t>
  </si>
  <si>
    <t>Personenlift tractie</t>
  </si>
  <si>
    <t>3 stopplaatsen, 630 kg</t>
  </si>
  <si>
    <t>0005.66-0071</t>
  </si>
  <si>
    <t>Hefplateau / 43320189</t>
  </si>
  <si>
    <t>Lödige</t>
  </si>
  <si>
    <t>GOEDERENHEFFER MAGAZIJN</t>
  </si>
  <si>
    <t>2 stopplaatsen, 500 kg</t>
  </si>
  <si>
    <t>0006</t>
  </si>
  <si>
    <t xml:space="preserve">Marienburg 27_x000D_
</t>
  </si>
  <si>
    <t>Archief</t>
  </si>
  <si>
    <t>0006.66-0045</t>
  </si>
  <si>
    <t>Hydraulische lift / 43320190</t>
  </si>
  <si>
    <t>Regionaal Archief</t>
  </si>
  <si>
    <t>MCS120</t>
  </si>
  <si>
    <t>6 stopplaatsen, 1025 kg, 13 personen</t>
  </si>
  <si>
    <t>0006.66-0064</t>
  </si>
  <si>
    <t>lift / 43320191</t>
  </si>
  <si>
    <t>Regionaal archief</t>
  </si>
  <si>
    <t>6614 - onderhoud (hef)plateau</t>
  </si>
  <si>
    <t xml:space="preserve">MCS120	</t>
  </si>
  <si>
    <t>2 stopplaatsen, 1600 kg</t>
  </si>
  <si>
    <t>6614 - warenwetbesluit liften keuring (18mnd)</t>
  </si>
  <si>
    <t>0007</t>
  </si>
  <si>
    <t>Stadhuis (complex)</t>
  </si>
  <si>
    <t>Korte Nieuwstraat 6,_x000D_
6511 PP Nijmegen</t>
  </si>
  <si>
    <t>Stadhuis</t>
  </si>
  <si>
    <t>0007.66-0090</t>
  </si>
  <si>
    <t>Kleingoederenlift - t.p.v. gevel, Oto lift, 200kg of 2 personen, 4277356</t>
  </si>
  <si>
    <t>SPINDELLIFT BUITEN BIJ PE</t>
  </si>
  <si>
    <t>6631 - onderhoud goederenlift (onderdeel)</t>
  </si>
  <si>
    <t>Oto</t>
  </si>
  <si>
    <t>goederenlift / spindellift</t>
  </si>
  <si>
    <t>200 kg</t>
  </si>
  <si>
    <t>2004</t>
  </si>
  <si>
    <t>0007.66-0149</t>
  </si>
  <si>
    <t>pst</t>
  </si>
  <si>
    <t>Hydraulische liften algemeen, tractielift, 42772353</t>
  </si>
  <si>
    <t>Lift A links</t>
  </si>
  <si>
    <t>Tractie met MK links</t>
  </si>
  <si>
    <t>onbekend / 7 stopplaatsen</t>
  </si>
  <si>
    <t>1981</t>
  </si>
  <si>
    <t>0007.66-0166</t>
  </si>
  <si>
    <t>Hydraulische liften algemeen, 42772354</t>
  </si>
  <si>
    <t>Lift B midden</t>
  </si>
  <si>
    <t>Tractielift traditioneel Lift B midden</t>
  </si>
  <si>
    <t>0007.66-0167</t>
  </si>
  <si>
    <t>Hydraulische liften algemeen, 42772355</t>
  </si>
  <si>
    <t>Lift C rechts</t>
  </si>
  <si>
    <t>Tractielift traditioneel C rechts</t>
  </si>
  <si>
    <t>0031</t>
  </si>
  <si>
    <t>Arsenaalgas 7,  Parkeergarage Mariënburg</t>
  </si>
  <si>
    <t xml:space="preserve">Arsenaalgas 7_x000D_
</t>
  </si>
  <si>
    <t>Parkeergarage</t>
  </si>
  <si>
    <t>0031.66-0039</t>
  </si>
  <si>
    <t>Hydraulische lift / 43320194</t>
  </si>
  <si>
    <t>GEN2 premier</t>
  </si>
  <si>
    <t>5 stopplaatsen, 630 kg</t>
  </si>
  <si>
    <t>2007</t>
  </si>
  <si>
    <t>0031.66-0086</t>
  </si>
  <si>
    <t>Hydraulische lift / 43320195</t>
  </si>
  <si>
    <t>4 stopplaatsen, 630 kg</t>
  </si>
  <si>
    <t>0177</t>
  </si>
  <si>
    <t>Eiermarkt 20, Parkeergarage Eiermarkt</t>
  </si>
  <si>
    <t xml:space="preserve">Eiermarkt 20_x000D_
</t>
  </si>
  <si>
    <t>0177.66-0046</t>
  </si>
  <si>
    <t>Hydraulische lift / 42772350</t>
  </si>
  <si>
    <t>parkeergarage</t>
  </si>
  <si>
    <t>AKA</t>
  </si>
  <si>
    <t>Otis MCS220 M</t>
  </si>
  <si>
    <t>5 stopplaatsen, 1000 kg</t>
  </si>
  <si>
    <t>1984</t>
  </si>
  <si>
    <t>0177.66-0075</t>
  </si>
  <si>
    <t>Hydraulische lift / 42772351</t>
  </si>
  <si>
    <t>Starlift</t>
  </si>
  <si>
    <t xml:space="preserve">Otis MCS220 M	</t>
  </si>
  <si>
    <t>0328</t>
  </si>
  <si>
    <t>Bibliotheek</t>
  </si>
  <si>
    <t>0328.66-0036</t>
  </si>
  <si>
    <t>Electrische lift / 40274358</t>
  </si>
  <si>
    <t>Bieb</t>
  </si>
  <si>
    <t>6611 - onderhoud personenlift</t>
  </si>
  <si>
    <t>Aritco lift AB?</t>
  </si>
  <si>
    <t>Aritco 7000?</t>
  </si>
  <si>
    <t>4 stopplaatsen</t>
  </si>
  <si>
    <t>2018</t>
  </si>
  <si>
    <t>6611 - warenwetbesluit liften keuring (18mnd)</t>
  </si>
  <si>
    <t>0328.66-0037</t>
  </si>
  <si>
    <t>Kleingoederenlift / 43320229</t>
  </si>
  <si>
    <t>Platformlift hydro</t>
  </si>
  <si>
    <t>0329</t>
  </si>
  <si>
    <t xml:space="preserve">Marienburg 39_x000D_
</t>
  </si>
  <si>
    <t>Bioscoop</t>
  </si>
  <si>
    <t>0329.66-0053</t>
  </si>
  <si>
    <t>Hydraulische lift / 43320192</t>
  </si>
  <si>
    <t>LUX</t>
  </si>
  <si>
    <t>Kone/Otis</t>
  </si>
  <si>
    <t>MCS220, PERSONENLIFT TRACTIE</t>
  </si>
  <si>
    <t xml:space="preserve">5 stopplaatsen, 630 kg, 8 personen, </t>
  </si>
  <si>
    <t>0329.66-0054</t>
  </si>
  <si>
    <t>Hydraulische lift / 43320193</t>
  </si>
  <si>
    <t>MCS120, GOEDERENLIFT HYDRAULISCH</t>
  </si>
  <si>
    <t>4 stopplaatsen, 3200 kg, 42 personen?</t>
  </si>
  <si>
    <t>0517</t>
  </si>
  <si>
    <t>Van Schaeck Mathonsingel 22, Keizer Karelgarage</t>
  </si>
  <si>
    <t xml:space="preserve">Van Schaeck Mathonsingel 22_x000D_
</t>
  </si>
  <si>
    <t>0517.66-0036</t>
  </si>
  <si>
    <t>Elektrische lift / 44864218</t>
  </si>
  <si>
    <t>Schindler</t>
  </si>
  <si>
    <t>5400 Simplex</t>
  </si>
  <si>
    <t>1000 kg / 13 pers. / 3 stopplaatsen</t>
  </si>
  <si>
    <t>2012</t>
  </si>
  <si>
    <t>0517.66-0093</t>
  </si>
  <si>
    <t>Elektrische lift / 44901745</t>
  </si>
  <si>
    <t>5400 Duplex rechts</t>
  </si>
  <si>
    <t>0517.66-0094</t>
  </si>
  <si>
    <t>Elektrische lift / 44901744</t>
  </si>
  <si>
    <t>5400 Duplex Links</t>
  </si>
  <si>
    <t>0523</t>
  </si>
  <si>
    <t>Voerweg 2 , Parkeergarage Kelfkensbos</t>
  </si>
  <si>
    <t xml:space="preserve">Voerweg 2_x000D_
</t>
  </si>
  <si>
    <t>0523.66-0025</t>
  </si>
  <si>
    <t>Hydraulische lift / 42772360</t>
  </si>
  <si>
    <t>Trametex</t>
  </si>
  <si>
    <t xml:space="preserve">Micropro_x000D_
</t>
  </si>
  <si>
    <t>2 stopplaatsen, 1000 kg</t>
  </si>
  <si>
    <t>2011</t>
  </si>
  <si>
    <t>0523.66-0045</t>
  </si>
  <si>
    <t>Roltrappen / 10255330 en 10255331</t>
  </si>
  <si>
    <t>O&amp;K</t>
  </si>
  <si>
    <t>O&amp;K roltappen RTV-HD-99-S</t>
  </si>
  <si>
    <t>1998</t>
  </si>
  <si>
    <t>0523.66-0101</t>
  </si>
  <si>
    <t>Hydraulische lift / 42772412</t>
  </si>
  <si>
    <t>Mohringer</t>
  </si>
  <si>
    <t>MPK 300</t>
  </si>
  <si>
    <t>0523.66-0102</t>
  </si>
  <si>
    <t>Hydraulische lift / 42772413</t>
  </si>
  <si>
    <t>0679</t>
  </si>
  <si>
    <t xml:space="preserve">Korte Nieuwstraat 6_x000D_
</t>
  </si>
  <si>
    <t>Rijksmonument</t>
  </si>
  <si>
    <t>0679.66-0094</t>
  </si>
  <si>
    <t>Electrische liften algemeen / Oudbouw Burchtstr. 20 \ 42772404</t>
  </si>
  <si>
    <t>Oudbouw Burchtstr. 20</t>
  </si>
  <si>
    <t>Starlift / Kone</t>
  </si>
  <si>
    <t>Fabrieksnummer 42772404/ Lift oudbouw</t>
  </si>
  <si>
    <t>650 kg of 8 personen / 4 stopplaatsen</t>
  </si>
  <si>
    <t>1992</t>
  </si>
  <si>
    <t>Fabrieksnummer 42772404 / Lift oudbouw</t>
  </si>
  <si>
    <t>0679.66-0106</t>
  </si>
  <si>
    <t>Goederenlift / 42772348</t>
  </si>
  <si>
    <t>6613 - onderhoud traplift</t>
  </si>
  <si>
    <t>160 kg / 3 stopplaatsen</t>
  </si>
  <si>
    <t>6613 - warenwetbesluit liften keuring (12mnd)</t>
  </si>
  <si>
    <t>6613 - warenwetbesluit liften keuring (18mnd)</t>
  </si>
  <si>
    <t>0681</t>
  </si>
  <si>
    <t>0681.66-0169</t>
  </si>
  <si>
    <t>Hydraulische lift / 42772410</t>
  </si>
  <si>
    <t>Raadhuisstraat 1, parkeergarage</t>
  </si>
  <si>
    <t>MPK 40</t>
  </si>
  <si>
    <t>3 stopplaatsen, 975 kg</t>
  </si>
  <si>
    <t>1982</t>
  </si>
  <si>
    <t>2003</t>
  </si>
  <si>
    <t>Nieuwe Dukenburgseweg 21-21A-21B (Complex)</t>
  </si>
  <si>
    <t xml:space="preserve">Nieuwe Dukenburgseweg 21_x000D_
</t>
  </si>
  <si>
    <t>Dienstencentrum</t>
  </si>
  <si>
    <t>2003.66-0134</t>
  </si>
  <si>
    <t>Hydraulische lift / 42772409</t>
  </si>
  <si>
    <t>RECHTS ACHTER IN DE HOEK, dienstgebouw</t>
  </si>
  <si>
    <t xml:space="preserve">Schindler	</t>
  </si>
  <si>
    <t>MPK400</t>
  </si>
  <si>
    <t>3 stopplaatsen, 1000 kg</t>
  </si>
  <si>
    <t>B2036</t>
  </si>
  <si>
    <t>Waalkade (nabij ingang Veerpoorttrappen), lift</t>
  </si>
  <si>
    <t xml:space="preserve">Waalkade (nabij ingang Veerpoorttrappen)_x000D_
</t>
  </si>
  <si>
    <t>Lift</t>
  </si>
  <si>
    <t>B2036.66-0001</t>
  </si>
  <si>
    <t>Hydraulische lift / 42446261</t>
  </si>
  <si>
    <t>Veerpoorttrappen</t>
  </si>
  <si>
    <t>2015</t>
  </si>
  <si>
    <t>0014</t>
  </si>
  <si>
    <t>Perceel 2</t>
  </si>
  <si>
    <t>Wijkcentrum Titus Brandsma Tweede Oude Heselaan 386 Complex</t>
  </si>
  <si>
    <t xml:space="preserve">Tweede Oude Heselaan 386_x000D_
</t>
  </si>
  <si>
    <t>Multifunctioneel</t>
  </si>
  <si>
    <t>0014.66-0095</t>
  </si>
  <si>
    <t>Hydraulische lift 43320207</t>
  </si>
  <si>
    <t>CroonWolter&amp;Dros</t>
  </si>
  <si>
    <t>MPK 600</t>
  </si>
  <si>
    <t>3 stopplaatsen_x000D_
750 kg</t>
  </si>
  <si>
    <t>1976</t>
  </si>
  <si>
    <t>0098</t>
  </si>
  <si>
    <t>B. v/d Berghstraat 112/114, Wijkcentrum Burghardt (complex)</t>
  </si>
  <si>
    <t xml:space="preserve">Burghardt van den Berghstraat 114_x000D_
</t>
  </si>
  <si>
    <t>0098.66-0125</t>
  </si>
  <si>
    <t>Platformlift / Grote zaal boven \ 44415304</t>
  </si>
  <si>
    <t>wijkcentrum</t>
  </si>
  <si>
    <t>Easylift</t>
  </si>
  <si>
    <t>Liftup, Easylift 900, V3 plus 104848</t>
  </si>
  <si>
    <t>belasting maximaal 400 kg / 3 stopplaatsen</t>
  </si>
  <si>
    <t>2020</t>
  </si>
  <si>
    <t>0101</t>
  </si>
  <si>
    <t>Cipresstraat 154, Wijkcentrum De Ark van Oost (complex)</t>
  </si>
  <si>
    <t xml:space="preserve">Cipresstraat 154_x000D_
</t>
  </si>
  <si>
    <t>0101.66-0092</t>
  </si>
  <si>
    <t>Hydraulische lift / 10437456</t>
  </si>
  <si>
    <t>MONOSPACE STD</t>
  </si>
  <si>
    <t>5 stopplaatsen, 1000kg / 5 stopplaatsen</t>
  </si>
  <si>
    <t>2005</t>
  </si>
  <si>
    <t>0101.66-0112</t>
  </si>
  <si>
    <t>Plateaulift - 44802471</t>
  </si>
  <si>
    <t>Ark van Oost, links van het podium</t>
  </si>
  <si>
    <t>MPR</t>
  </si>
  <si>
    <t>MPR STRATEGOS SUPERIOR</t>
  </si>
  <si>
    <t>400 kg</t>
  </si>
  <si>
    <t>0106</t>
  </si>
  <si>
    <t>Couwenbergstraat 22,  Wijkcentrum Hatert (Complex)</t>
  </si>
  <si>
    <t xml:space="preserve">Couwenbergstraat 22_x000D_
</t>
  </si>
  <si>
    <t>0106.66-0112</t>
  </si>
  <si>
    <t>Hydraulische lift / 42772349</t>
  </si>
  <si>
    <t>AKB lift</t>
  </si>
  <si>
    <t>Starlift Kolom tractie</t>
  </si>
  <si>
    <t>630 kg of 8 personen / 3 stopplaatsen</t>
  </si>
  <si>
    <t>1987</t>
  </si>
  <si>
    <t>0106.66-0131</t>
  </si>
  <si>
    <t>Plateaulift / 45648855</t>
  </si>
  <si>
    <t>Domicare</t>
  </si>
  <si>
    <t>EL23-00090</t>
  </si>
  <si>
    <t>1 stopplaats</t>
  </si>
  <si>
    <t>2024</t>
  </si>
  <si>
    <t>0107</t>
  </si>
  <si>
    <t>Daalsehof 2, Wijkcentrum Daalsehof</t>
  </si>
  <si>
    <t xml:space="preserve">Daalsehof 2_x000D_
</t>
  </si>
  <si>
    <t>Wijkaccommodatie</t>
  </si>
  <si>
    <t>0107.66-0099</t>
  </si>
  <si>
    <t>Traplift</t>
  </si>
  <si>
    <t>2017</t>
  </si>
  <si>
    <t>0209</t>
  </si>
  <si>
    <t>Griftdijk Noord 9B, Sporthal de Triangel</t>
  </si>
  <si>
    <t xml:space="preserve">Griftdijk Noord 9_x000D_
</t>
  </si>
  <si>
    <t>Sporthal</t>
  </si>
  <si>
    <t>0209.66-0054</t>
  </si>
  <si>
    <t>Hydraulische lift / 40240752</t>
  </si>
  <si>
    <t>Gearless</t>
  </si>
  <si>
    <t>2 stopplaatsen, 630 kg, 8 personen</t>
  </si>
  <si>
    <t>0295</t>
  </si>
  <si>
    <t>Laauwikstraat 5, Sportzaal De Spil</t>
  </si>
  <si>
    <t xml:space="preserve">Laauwikstraat 5_x000D_
</t>
  </si>
  <si>
    <t>Sportzaal</t>
  </si>
  <si>
    <t>0295.66-0095</t>
  </si>
  <si>
    <t>Hydraulische lift / 43320198</t>
  </si>
  <si>
    <t>Hydraulisch</t>
  </si>
  <si>
    <t>2 stopplaatsen, 650 kg, 8 personen</t>
  </si>
  <si>
    <t>1993</t>
  </si>
  <si>
    <t>0330</t>
  </si>
  <si>
    <t>Meijhorst 1107, Sporthal Meijhorst</t>
  </si>
  <si>
    <t xml:space="preserve">Meijhorst 1107_x000D_
</t>
  </si>
  <si>
    <t>0330.66-0086</t>
  </si>
  <si>
    <t>Platformlift / 43320199</t>
  </si>
  <si>
    <t>AKB</t>
  </si>
  <si>
    <t>2 stopplaatsen, 450 kg</t>
  </si>
  <si>
    <t>1979</t>
  </si>
  <si>
    <t>0388</t>
  </si>
  <si>
    <t>Pijlpuntstraat 1, Voorzieningenhart De Klif (complex)</t>
  </si>
  <si>
    <t xml:space="preserve">Pijlpuntstraat 1_x000D_
</t>
  </si>
  <si>
    <t>0388.66-0061</t>
  </si>
  <si>
    <t>Hydraulische lift / 10341997</t>
  </si>
  <si>
    <t>3 stopplaatsen, 630 kg, 8 personen</t>
  </si>
  <si>
    <t>0403</t>
  </si>
  <si>
    <t>Queenstraat 37B, Voorzieningenhart De Ster (complex)</t>
  </si>
  <si>
    <t>Queenstraat 37B</t>
  </si>
  <si>
    <t>0403.66-0043</t>
  </si>
  <si>
    <t>Personenlift / 42772347</t>
  </si>
  <si>
    <t>1125 kg of 15 personen / 4 stopplaatsen</t>
  </si>
  <si>
    <t>2006</t>
  </si>
  <si>
    <t>0403.66-0093</t>
  </si>
  <si>
    <t>Hefplateau / 42772357</t>
  </si>
  <si>
    <t>Otto Ooms</t>
  </si>
  <si>
    <t>Hefplatform</t>
  </si>
  <si>
    <t>250 kg / 4 stopplaatsen</t>
  </si>
  <si>
    <t>0483</t>
  </si>
  <si>
    <t>Symfoniestraat 200,  Sporthal VOCASA</t>
  </si>
  <si>
    <t xml:space="preserve">Symfoniestraat 200_x000D_
</t>
  </si>
  <si>
    <t>0483.66-0069</t>
  </si>
  <si>
    <t>Hydraulische lift / 43320200</t>
  </si>
  <si>
    <t>Kolomlift</t>
  </si>
  <si>
    <t>2 stopplaatsen, 650 kg, 6 personen</t>
  </si>
  <si>
    <t>0484</t>
  </si>
  <si>
    <t>Symfoniestraat 204, Wijkcentrum Schalmei</t>
  </si>
  <si>
    <t xml:space="preserve">Symfoniestraat 204_x000D_
</t>
  </si>
  <si>
    <t>0484.66-0089</t>
  </si>
  <si>
    <t>Hydraulische lift / 43320209</t>
  </si>
  <si>
    <t>BP117</t>
  </si>
  <si>
    <t>0496</t>
  </si>
  <si>
    <t>Thijmstraat 40, Voorzieningenhart 't Hert (complex)</t>
  </si>
  <si>
    <t xml:space="preserve">Thijmstraat 40_x000D_
</t>
  </si>
  <si>
    <t>0496.66-0109</t>
  </si>
  <si>
    <t>Hefplateau miva / 43320202</t>
  </si>
  <si>
    <t>2 stopplaatsen, 350 kg</t>
  </si>
  <si>
    <t>2010</t>
  </si>
  <si>
    <t>0496.66-0110</t>
  </si>
  <si>
    <t>Hydraulische lift / 43320201</t>
  </si>
  <si>
    <t>4 stopplaatsen, 1125 kg, 15 personen</t>
  </si>
  <si>
    <t>0600</t>
  </si>
  <si>
    <t>Zwaluwstraat 200, Sportzaal De Zwaluw</t>
  </si>
  <si>
    <t xml:space="preserve">Zwaluwstraat 200_x000D_
</t>
  </si>
  <si>
    <t>0600.66-0071</t>
  </si>
  <si>
    <t>Traplift / 43320196</t>
  </si>
  <si>
    <t>De Reus</t>
  </si>
  <si>
    <t>20730</t>
  </si>
  <si>
    <t>225kg / 4 stopplaatsen</t>
  </si>
  <si>
    <t>1989</t>
  </si>
  <si>
    <t>2222</t>
  </si>
  <si>
    <t>Oudedijk 3, Bastion</t>
  </si>
  <si>
    <t xml:space="preserve">Oudedijk 3_x000D_
</t>
  </si>
  <si>
    <t>Sportgelegenheid</t>
  </si>
  <si>
    <t>2222.66-0055</t>
  </si>
  <si>
    <t>Platformlift</t>
  </si>
  <si>
    <t>Cibes</t>
  </si>
  <si>
    <t>A5000</t>
  </si>
  <si>
    <t>2022</t>
  </si>
  <si>
    <t>2976</t>
  </si>
  <si>
    <t>Dick Boerrigterplein 4, sporthal</t>
  </si>
  <si>
    <t xml:space="preserve">Dick Boerrigterplein 4_x000D_
</t>
  </si>
  <si>
    <t>2976.66-0060</t>
  </si>
  <si>
    <t>Personenlift (Hydraulische lift) / 44558021</t>
  </si>
  <si>
    <t>Big Monospace</t>
  </si>
  <si>
    <t>33pers. 2500kg / 3 stopplaatsen</t>
  </si>
  <si>
    <t>3493</t>
  </si>
  <si>
    <t>Tarweweg 26</t>
  </si>
  <si>
    <t>Tarweweg 24_x000D_
6534 AM_x000D_
Nijmegen</t>
  </si>
  <si>
    <t>Opvangcentrum</t>
  </si>
  <si>
    <t>3493.66-0059</t>
  </si>
  <si>
    <t>Personenlift (Elektrische lift)</t>
  </si>
  <si>
    <t>Orona</t>
  </si>
  <si>
    <t>Orona Arca3</t>
  </si>
  <si>
    <t>1000kg/ 13 personen</t>
  </si>
  <si>
    <t>0001</t>
  </si>
  <si>
    <t>Perceel 4</t>
  </si>
  <si>
    <t>Arsenaalgas 8-8A-8B-8C (complex)</t>
  </si>
  <si>
    <t xml:space="preserve">Arsenaalgas 8_x000D_
</t>
  </si>
  <si>
    <t>0001.66-0023</t>
  </si>
  <si>
    <t>Hydraulische lift / 43320212</t>
  </si>
  <si>
    <t xml:space="preserve">Otis MCS220	_x000D_
</t>
  </si>
  <si>
    <t xml:space="preserve">1000 kg, 5 stopplaatsen
</t>
  </si>
  <si>
    <t>0001.66-0085</t>
  </si>
  <si>
    <t>Hydraulische lift / 43320213</t>
  </si>
  <si>
    <t>0004</t>
  </si>
  <si>
    <t>Elckerlijc</t>
  </si>
  <si>
    <t xml:space="preserve">Mariënburg 75_x000D_
</t>
  </si>
  <si>
    <t>0004.66-0074</t>
  </si>
  <si>
    <t>Platformlift / 43320185</t>
  </si>
  <si>
    <t>Axxes</t>
  </si>
  <si>
    <t>Cibes A5000 hefplateau invalidelift</t>
  </si>
  <si>
    <t>2 stopplaatsen, 400 kg</t>
  </si>
  <si>
    <t>0004.66-0123</t>
  </si>
  <si>
    <t>Hydraulische lift / 43320182</t>
  </si>
  <si>
    <t>6 stopplaatsen, 1000 kg</t>
  </si>
  <si>
    <t>0004.66-0133</t>
  </si>
  <si>
    <t>Hydraulische lift / 43320183</t>
  </si>
  <si>
    <t>0004.66-0134</t>
  </si>
  <si>
    <t>Hydraulische lift / 43320184</t>
  </si>
  <si>
    <t>4 stopplaatsen, 600 kg</t>
  </si>
  <si>
    <t>0203</t>
  </si>
  <si>
    <t>Griftdijk 91 (complex)</t>
  </si>
  <si>
    <t xml:space="preserve">Griftdijk 91_x000D_
</t>
  </si>
  <si>
    <t>Kinderopvang</t>
  </si>
  <si>
    <t>0203.66-0062</t>
  </si>
  <si>
    <t>Electrische liften algemeen  / 43320210</t>
  </si>
  <si>
    <t>school/KION/BSO</t>
  </si>
  <si>
    <t>675 kg of 9 personen / 2 stopplaatsen</t>
  </si>
  <si>
    <t>2008</t>
  </si>
  <si>
    <t>0260</t>
  </si>
  <si>
    <t>Jagerspad 2 (Complex)</t>
  </si>
  <si>
    <t xml:space="preserve">Jagerspad 2_x000D_
</t>
  </si>
  <si>
    <t>0260.66-0065</t>
  </si>
  <si>
    <t>Platformlift / 43320211</t>
  </si>
  <si>
    <t>micropro</t>
  </si>
  <si>
    <t>0269</t>
  </si>
  <si>
    <t>Keizer Karel 02D, de Vereeniging (0269) (complex)</t>
  </si>
  <si>
    <t xml:space="preserve">Keizer Karelplein 2D_x000D_
</t>
  </si>
  <si>
    <t>Concertgebouw</t>
  </si>
  <si>
    <t>0269.66-0064</t>
  </si>
  <si>
    <t>Kleingoederenlift - keukenlift</t>
  </si>
  <si>
    <t>Multilift</t>
  </si>
  <si>
    <t>-</t>
  </si>
  <si>
    <t>0</t>
  </si>
  <si>
    <t>0269.66-0071</t>
  </si>
  <si>
    <t>Hydraulische lift artiesteningang 4 stops</t>
  </si>
  <si>
    <t>6611 - onderhoud hydraulische lift</t>
  </si>
  <si>
    <t>Multilift Veenendaal</t>
  </si>
  <si>
    <t>800 - Personenlift AK74707</t>
  </si>
  <si>
    <t>1000 kg/ 13 personen</t>
  </si>
  <si>
    <t>2019</t>
  </si>
  <si>
    <t>0269.66-0083</t>
  </si>
  <si>
    <t>Hydraulische lift keuken 3 stops</t>
  </si>
  <si>
    <t>630 kg/ 8 personen</t>
  </si>
  <si>
    <t>0269.66-0084</t>
  </si>
  <si>
    <t>Goederenheffer</t>
  </si>
  <si>
    <t>Ruimte 0.39</t>
  </si>
  <si>
    <t>6632 - onderhoud goederenheffer</t>
  </si>
  <si>
    <t>Stertic</t>
  </si>
  <si>
    <t>XF'XP standaard</t>
  </si>
  <si>
    <t>6632 - warenwetbesluit liften keuring (12mnd)</t>
  </si>
  <si>
    <t>0269.66-0089</t>
  </si>
  <si>
    <t>Hydraulische lift backstage 4 stops</t>
  </si>
  <si>
    <t>800 - Personenlift AK74708</t>
  </si>
  <si>
    <t>1600 kg/ 21 personen</t>
  </si>
  <si>
    <t>0269.66-0096</t>
  </si>
  <si>
    <t>Ruimte 00.41</t>
  </si>
  <si>
    <t>AML</t>
  </si>
  <si>
    <t>TCB600II</t>
  </si>
  <si>
    <t>600kg</t>
  </si>
  <si>
    <t>0269.66-0114</t>
  </si>
  <si>
    <t>Hydraulische liften toren 2 stops</t>
  </si>
  <si>
    <t>Triwa Liften</t>
  </si>
  <si>
    <t>PLV9</t>
  </si>
  <si>
    <t>225 kg</t>
  </si>
  <si>
    <t>0269.66-0183</t>
  </si>
  <si>
    <t>Ruimte 00.01</t>
  </si>
  <si>
    <t>Stapotech</t>
  </si>
  <si>
    <t>0271</t>
  </si>
  <si>
    <t>Kelfkensbos 60, Belvedère</t>
  </si>
  <si>
    <t xml:space="preserve">Kelfkensbos 60_x000D_
</t>
  </si>
  <si>
    <t>Restaurant</t>
  </si>
  <si>
    <t>0271.66-0015</t>
  </si>
  <si>
    <t>Plateaulift / 42772407</t>
  </si>
  <si>
    <t>2 stopplaatsen, 100 kg</t>
  </si>
  <si>
    <t>0431</t>
  </si>
  <si>
    <t>Citycomplex</t>
  </si>
  <si>
    <t xml:space="preserve">Smidstraat 31_x000D_
</t>
  </si>
  <si>
    <t>Bedrijfsverzamelgebouw</t>
  </si>
  <si>
    <t>Niet van toepassing</t>
  </si>
  <si>
    <t>0431.66-0111</t>
  </si>
  <si>
    <t>Hydraulische lift / 42772411</t>
  </si>
  <si>
    <t>sportzaal</t>
  </si>
  <si>
    <t>Van Swaay</t>
  </si>
  <si>
    <t>tractie</t>
  </si>
  <si>
    <t>6 stopplaatsen, 630 kg, 8 personen</t>
  </si>
  <si>
    <t>0548</t>
  </si>
  <si>
    <t>De Bastei (Complex)</t>
  </si>
  <si>
    <t xml:space="preserve">Waalkade 83-84_x000D_
</t>
  </si>
  <si>
    <t>Museum</t>
  </si>
  <si>
    <t>0548.66-0037</t>
  </si>
  <si>
    <t>Lehner</t>
  </si>
  <si>
    <t>Starlift Z300</t>
  </si>
  <si>
    <t>315kg</t>
  </si>
  <si>
    <t>0548.66-0038</t>
  </si>
  <si>
    <t>Personenlift</t>
  </si>
  <si>
    <t>31720024</t>
  </si>
  <si>
    <t>1125kg/15 personen</t>
  </si>
  <si>
    <t>0601</t>
  </si>
  <si>
    <t>Zwanenstraat 1A, Wijkcentrum De Kampenaar (Complex)</t>
  </si>
  <si>
    <t xml:space="preserve">Zwanenstraat 1_x000D_
</t>
  </si>
  <si>
    <t>Cultureel Centrum</t>
  </si>
  <si>
    <t>0601.66-0026</t>
  </si>
  <si>
    <t>Traplift / 43320208</t>
  </si>
  <si>
    <t>2 stopplaatsen, 150 kg</t>
  </si>
  <si>
    <t>3364</t>
  </si>
  <si>
    <t>Tarweweg 2</t>
  </si>
  <si>
    <t xml:space="preserve">Tarweweg 2_x000D_
6534 AM_x000D_
Nijmegen_x000D_
Nederland_x000D_
</t>
  </si>
  <si>
    <t>3364.66-0077</t>
  </si>
  <si>
    <t>Personenlift (Hydraulische lift) - 45000138 / 1996</t>
  </si>
  <si>
    <t>Haushahn</t>
  </si>
  <si>
    <t>Tractie met MK</t>
  </si>
  <si>
    <t>630 KG 8 personen / 5 stopplaatsen</t>
  </si>
  <si>
    <t>1996</t>
  </si>
  <si>
    <t>Tarweweg 24</t>
  </si>
  <si>
    <t>3493.66-0057</t>
  </si>
  <si>
    <t>Totaal preventief onderhoud gemiddeld per jaar:</t>
  </si>
  <si>
    <t>Totaal preventief onderhoud assetlijst (2e tabblad)</t>
  </si>
  <si>
    <t>Inschrijver dient de groen-gearceerde velden in beide tabbladen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</si>
</sst>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44" formatCode="_ &quot;€&quot;\ * #,##0.00_ ;_ &quot;€&quot;\ * \-#,##0.00_ ;_ &quot;€&quot;\ * &quot;-&quot;??_ ;_ @_ "/>
    <numFmt numFmtId="43" formatCode="_ * #,##0.00_ ;_ * \-#,##0.00_ ;_ * &quot;-&quot;??_ ;_ @_ "/>
    <numFmt numFmtId="164" formatCode="0.0%"/>
  </numFmts>
  <fonts count="22" x14ac:knownFonts="1">
    <font>
      <sz val="10"/>
      <color theme="1"/>
      <name val="Arial"/>
      <family val="2"/>
    </font>
    <font>
      <b/>
      <sz val="11"/>
      <color theme="1"/>
      <name val="Verdana"/>
      <family val="2"/>
    </font>
    <font>
      <sz val="8"/>
      <name val="Arial"/>
      <family val="2"/>
    </font>
    <font>
      <b/>
      <sz val="14"/>
      <color theme="1"/>
      <name val="Verdana"/>
      <family val="2"/>
    </font>
    <font>
      <b/>
      <sz val="11"/>
      <color theme="1"/>
      <name val="Verdana"/>
      <family val="2"/>
    </font>
    <font>
      <sz val="11"/>
      <color theme="1"/>
      <name val="Verdana"/>
      <family val="2"/>
    </font>
    <font>
      <b/>
      <sz val="14"/>
      <color theme="1"/>
      <name val="Verdana"/>
      <family val="2"/>
    </font>
    <font>
      <sz val="11"/>
      <name val="Verdana"/>
      <family val="2"/>
    </font>
    <font>
      <b/>
      <sz val="20"/>
      <color theme="1"/>
      <name val="Verdana"/>
      <family val="2"/>
    </font>
    <font>
      <b/>
      <sz val="11"/>
      <name val="Verdana"/>
      <family val="2"/>
    </font>
    <font>
      <sz val="11"/>
      <name val="Verdana"/>
      <family val="2"/>
    </font>
    <font>
      <sz val="11"/>
      <color theme="1"/>
      <name val="Verdana"/>
      <family val="2"/>
    </font>
    <font>
      <b/>
      <sz val="20"/>
      <color rgb="FFFF0000"/>
      <name val="Verdana"/>
      <family val="2"/>
    </font>
    <font>
      <b/>
      <i/>
      <sz val="11"/>
      <color theme="1"/>
      <name val="Verdana"/>
      <family val="2"/>
    </font>
    <font>
      <b/>
      <sz val="11"/>
      <color theme="1"/>
      <name val="Calibri"/>
      <family val="2"/>
      <scheme val="minor"/>
    </font>
    <font>
      <sz val="11"/>
      <color rgb="FF000000"/>
      <name val="Calibri"/>
      <family val="2"/>
      <scheme val="minor"/>
    </font>
    <font>
      <b/>
      <sz val="24"/>
      <color rgb="FF000000"/>
      <name val="Calibri"/>
      <family val="2"/>
      <scheme val="minor"/>
    </font>
    <font>
      <b/>
      <sz val="11"/>
      <color rgb="FFFF0000"/>
      <name val="Aptos Narrow"/>
      <family val="2"/>
    </font>
    <font>
      <sz val="11"/>
      <color rgb="FF000000"/>
      <name val="Aptos Narrow"/>
      <family val="2"/>
    </font>
    <font>
      <b/>
      <sz val="11"/>
      <color rgb="FF000000"/>
      <name val="Aptos Narrow"/>
      <family val="2"/>
    </font>
    <font>
      <b/>
      <sz val="11"/>
      <color rgb="FF000000"/>
      <name val="Calibri"/>
      <family val="2"/>
      <scheme val="minor"/>
    </font>
    <font>
      <sz val="11"/>
      <name val="Calibri"/>
      <family val="2"/>
      <scheme val="minor"/>
    </font>
  </fonts>
  <fills count="8">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BE3D6"/>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style="thin">
        <color indexed="64"/>
      </left>
      <right style="thin">
        <color indexed="64"/>
      </right>
      <top style="thin">
        <color indexed="64"/>
      </top>
      <bottom/>
      <diagonal/>
    </border>
    <border>
      <left/>
      <right/>
      <top style="thin">
        <color rgb="FFBFBFBF"/>
      </top>
      <bottom/>
      <diagonal/>
    </border>
  </borders>
  <cellStyleXfs count="1">
    <xf numFmtId="0" fontId="0" fillId="0" borderId="0"/>
  </cellStyleXfs>
  <cellXfs count="93">
    <xf numFmtId="0" fontId="0" fillId="0" borderId="0" xfId="0"/>
    <xf numFmtId="0" fontId="4" fillId="0" borderId="0" xfId="0" applyFont="1" applyAlignment="1">
      <alignment horizontal="left" vertical="center"/>
    </xf>
    <xf numFmtId="0" fontId="5" fillId="0" borderId="0" xfId="0" applyFont="1" applyAlignment="1">
      <alignment horizontal="left" vertical="center"/>
    </xf>
    <xf numFmtId="0" fontId="6" fillId="0" borderId="2" xfId="0" applyFont="1" applyBorder="1" applyAlignment="1">
      <alignment horizontal="right" vertical="center"/>
    </xf>
    <xf numFmtId="0" fontId="4" fillId="0" borderId="0" xfId="0" applyFont="1" applyAlignment="1">
      <alignment horizontal="center"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wrapText="1"/>
    </xf>
    <xf numFmtId="0" fontId="5" fillId="0" borderId="1" xfId="0" applyFont="1" applyBorder="1" applyAlignment="1">
      <alignment horizontal="left" vertical="center"/>
    </xf>
    <xf numFmtId="0" fontId="4" fillId="0" borderId="1" xfId="0" applyFont="1" applyBorder="1" applyAlignment="1">
      <alignment horizontal="left" vertical="center"/>
    </xf>
    <xf numFmtId="7" fontId="4" fillId="3" borderId="1" xfId="0" applyNumberFormat="1" applyFont="1" applyFill="1" applyBorder="1" applyAlignment="1">
      <alignment horizontal="center" vertical="center"/>
    </xf>
    <xf numFmtId="0" fontId="5" fillId="0" borderId="1" xfId="0" applyFont="1" applyBorder="1" applyAlignment="1">
      <alignment horizontal="left" vertical="center" wrapText="1"/>
    </xf>
    <xf numFmtId="164" fontId="7"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9" fontId="5" fillId="4" borderId="1" xfId="0" applyNumberFormat="1" applyFont="1" applyFill="1" applyBorder="1" applyAlignment="1">
      <alignment horizontal="center" vertical="center" wrapText="1"/>
    </xf>
    <xf numFmtId="0" fontId="5" fillId="0" borderId="2" xfId="0" applyFont="1" applyBorder="1" applyAlignment="1">
      <alignment vertical="center" wrapText="1"/>
    </xf>
    <xf numFmtId="9" fontId="4" fillId="3" borderId="1" xfId="0" applyNumberFormat="1" applyFont="1" applyFill="1" applyBorder="1" applyAlignment="1">
      <alignment horizontal="center" vertical="center"/>
    </xf>
    <xf numFmtId="9" fontId="5" fillId="0" borderId="0" xfId="0" applyNumberFormat="1" applyFont="1" applyAlignment="1">
      <alignment horizontal="center" vertical="center"/>
    </xf>
    <xf numFmtId="44" fontId="5" fillId="0" borderId="1" xfId="0" applyNumberFormat="1" applyFont="1" applyBorder="1" applyAlignment="1">
      <alignment horizontal="right" vertical="center"/>
    </xf>
    <xf numFmtId="44" fontId="4" fillId="2" borderId="1" xfId="0" applyNumberFormat="1" applyFont="1" applyFill="1" applyBorder="1" applyAlignment="1">
      <alignment horizontal="right" vertical="center"/>
    </xf>
    <xf numFmtId="43" fontId="5" fillId="0" borderId="1" xfId="0" applyNumberFormat="1" applyFont="1" applyBorder="1" applyAlignment="1">
      <alignment horizontal="left" vertical="center"/>
    </xf>
    <xf numFmtId="0" fontId="4" fillId="0" borderId="0" xfId="0" applyFont="1" applyAlignment="1">
      <alignment horizontal="right" vertical="center"/>
    </xf>
    <xf numFmtId="44" fontId="4" fillId="0" borderId="0" xfId="0" applyNumberFormat="1" applyFont="1" applyAlignment="1">
      <alignment horizontal="right" vertical="center"/>
    </xf>
    <xf numFmtId="43" fontId="5" fillId="0" borderId="0" xfId="0" applyNumberFormat="1" applyFont="1" applyAlignment="1">
      <alignment horizontal="left" vertical="center"/>
    </xf>
    <xf numFmtId="7" fontId="1" fillId="0" borderId="1" xfId="0" applyNumberFormat="1" applyFont="1" applyBorder="1" applyAlignment="1">
      <alignment horizontal="center"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right" vertical="center"/>
    </xf>
    <xf numFmtId="0" fontId="4" fillId="0" borderId="11" xfId="0" applyFont="1" applyBorder="1" applyAlignment="1">
      <alignment horizontal="right" vertical="center"/>
    </xf>
    <xf numFmtId="0" fontId="4" fillId="3" borderId="12" xfId="0" applyFont="1" applyFill="1" applyBorder="1" applyAlignment="1">
      <alignment horizontal="center" vertical="center"/>
    </xf>
    <xf numFmtId="0" fontId="5" fillId="0" borderId="11" xfId="0" applyFont="1" applyBorder="1" applyAlignment="1">
      <alignment horizontal="left" vertical="center"/>
    </xf>
    <xf numFmtId="0" fontId="4" fillId="5" borderId="13" xfId="0" applyFont="1" applyFill="1" applyBorder="1" applyAlignment="1">
      <alignment horizontal="right" vertical="center"/>
    </xf>
    <xf numFmtId="44" fontId="4" fillId="5" borderId="14" xfId="0" applyNumberFormat="1" applyFont="1" applyFill="1" applyBorder="1" applyAlignment="1">
      <alignment horizontal="righ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13"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horizontal="right" vertical="top"/>
    </xf>
    <xf numFmtId="0" fontId="11" fillId="4" borderId="1" xfId="0" applyFont="1" applyFill="1" applyBorder="1" applyAlignment="1">
      <alignment horizontal="left" vertical="center"/>
    </xf>
    <xf numFmtId="0" fontId="11" fillId="4" borderId="1" xfId="0" applyFont="1" applyFill="1" applyBorder="1" applyAlignment="1">
      <alignment horizontal="left" vertical="top"/>
    </xf>
    <xf numFmtId="0" fontId="3" fillId="4" borderId="1" xfId="0" applyFont="1" applyFill="1" applyBorder="1" applyAlignment="1">
      <alignment horizontal="center" vertical="center"/>
    </xf>
    <xf numFmtId="7" fontId="10" fillId="4" borderId="1" xfId="0" applyNumberFormat="1" applyFont="1" applyFill="1" applyBorder="1" applyAlignment="1">
      <alignment horizontal="center" vertical="center"/>
    </xf>
    <xf numFmtId="0" fontId="9" fillId="0" borderId="11" xfId="0" applyFont="1" applyBorder="1" applyAlignment="1">
      <alignment horizontal="right" vertical="center" wrapText="1"/>
    </xf>
    <xf numFmtId="3" fontId="1" fillId="0" borderId="12" xfId="0" applyNumberFormat="1"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1" fillId="6" borderId="17" xfId="0" applyFont="1" applyFill="1" applyBorder="1" applyAlignment="1">
      <alignment horizontal="center" vertical="center" wrapText="1"/>
    </xf>
    <xf numFmtId="0" fontId="11" fillId="6" borderId="18" xfId="0" applyFont="1" applyFill="1" applyBorder="1" applyAlignment="1">
      <alignment horizontal="center" vertical="center" wrapText="1"/>
    </xf>
    <xf numFmtId="0" fontId="11" fillId="6" borderId="19"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11" fillId="6" borderId="21"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3" borderId="11"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1" xfId="0" applyFont="1" applyFill="1" applyBorder="1" applyAlignment="1">
      <alignment horizontal="left" vertical="center"/>
    </xf>
    <xf numFmtId="0" fontId="8" fillId="6" borderId="6" xfId="0" applyFont="1" applyFill="1" applyBorder="1" applyAlignment="1">
      <alignment horizontal="center" vertical="center"/>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15" fillId="0" borderId="0" xfId="0" applyFont="1"/>
    <xf numFmtId="0" fontId="16" fillId="0" borderId="22" xfId="0" applyFont="1" applyBorder="1" applyAlignment="1">
      <alignment horizontal="left"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7" fillId="0" borderId="22" xfId="0" applyFont="1" applyBorder="1"/>
    <xf numFmtId="0" fontId="18" fillId="0" borderId="22" xfId="0" applyFont="1" applyBorder="1"/>
    <xf numFmtId="0" fontId="18" fillId="0" borderId="22" xfId="0" applyFont="1" applyBorder="1" applyAlignment="1">
      <alignment horizontal="center"/>
    </xf>
    <xf numFmtId="0" fontId="19" fillId="7" borderId="24" xfId="0" applyFont="1" applyFill="1" applyBorder="1" applyAlignment="1">
      <alignment horizontal="left"/>
    </xf>
    <xf numFmtId="0" fontId="20" fillId="7" borderId="25" xfId="0" applyFont="1" applyFill="1" applyBorder="1" applyAlignment="1">
      <alignment horizontal="left" textRotation="45" wrapText="1"/>
    </xf>
    <xf numFmtId="0" fontId="20" fillId="7" borderId="24" xfId="0" applyFont="1" applyFill="1" applyBorder="1" applyAlignment="1">
      <alignment horizontal="left" textRotation="45" wrapText="1"/>
    </xf>
    <xf numFmtId="0" fontId="20" fillId="7" borderId="24" xfId="0" applyFont="1" applyFill="1" applyBorder="1" applyAlignment="1">
      <alignment horizontal="center" textRotation="45" wrapText="1"/>
    </xf>
    <xf numFmtId="0" fontId="15" fillId="0" borderId="1" xfId="0" applyFont="1" applyBorder="1" applyAlignment="1">
      <alignment horizontal="left" vertical="top"/>
    </xf>
    <xf numFmtId="0" fontId="15" fillId="0" borderId="1" xfId="0" applyFont="1" applyBorder="1" applyAlignment="1">
      <alignment horizontal="left" vertical="top" wrapText="1"/>
    </xf>
    <xf numFmtId="3" fontId="15" fillId="0" borderId="1" xfId="0" applyNumberFormat="1" applyFont="1" applyBorder="1" applyAlignment="1">
      <alignment horizontal="right" vertical="top"/>
    </xf>
    <xf numFmtId="1" fontId="15" fillId="0" borderId="1" xfId="0" applyNumberFormat="1" applyFont="1" applyBorder="1" applyAlignment="1">
      <alignment horizontal="right" vertical="top"/>
    </xf>
    <xf numFmtId="49" fontId="15" fillId="0" borderId="1" xfId="0" applyNumberFormat="1" applyFont="1" applyBorder="1" applyAlignment="1">
      <alignment horizontal="left" vertical="top"/>
    </xf>
    <xf numFmtId="4" fontId="15" fillId="0" borderId="1" xfId="0" applyNumberFormat="1" applyFont="1" applyBorder="1" applyAlignment="1">
      <alignment horizontal="right" vertical="top"/>
    </xf>
    <xf numFmtId="1" fontId="15" fillId="0" borderId="1" xfId="0" applyNumberFormat="1" applyFont="1" applyBorder="1" applyAlignment="1">
      <alignment horizontal="left" vertical="top"/>
    </xf>
    <xf numFmtId="1" fontId="15" fillId="0" borderId="1" xfId="0" applyNumberFormat="1" applyFont="1" applyBorder="1" applyAlignment="1">
      <alignment horizontal="center" vertical="top"/>
    </xf>
    <xf numFmtId="44" fontId="15" fillId="4" borderId="1" xfId="0" applyNumberFormat="1" applyFont="1" applyFill="1" applyBorder="1" applyAlignment="1">
      <alignment horizontal="left" vertical="top"/>
    </xf>
    <xf numFmtId="44" fontId="15" fillId="5" borderId="1" xfId="0" applyNumberFormat="1" applyFont="1" applyFill="1" applyBorder="1" applyAlignment="1">
      <alignment horizontal="left" vertical="top"/>
    </xf>
    <xf numFmtId="0" fontId="21" fillId="0" borderId="1" xfId="0" applyFont="1" applyBorder="1" applyAlignment="1">
      <alignment horizontal="left" vertical="top" wrapText="1"/>
    </xf>
    <xf numFmtId="0" fontId="21" fillId="0" borderId="1" xfId="0" applyFont="1" applyBorder="1" applyAlignment="1">
      <alignment horizontal="left" vertical="top"/>
    </xf>
    <xf numFmtId="14" fontId="21" fillId="0" borderId="1" xfId="0" applyNumberFormat="1" applyFont="1" applyBorder="1" applyAlignment="1">
      <alignment horizontal="right"/>
    </xf>
    <xf numFmtId="1" fontId="15" fillId="0" borderId="1" xfId="0" applyNumberFormat="1" applyFont="1" applyBorder="1" applyAlignment="1">
      <alignment horizontal="center"/>
    </xf>
    <xf numFmtId="14" fontId="15" fillId="0" borderId="1" xfId="0" applyNumberFormat="1" applyFont="1" applyBorder="1" applyAlignment="1">
      <alignment horizontal="right"/>
    </xf>
    <xf numFmtId="4" fontId="15" fillId="0" borderId="1" xfId="0" applyNumberFormat="1" applyFont="1" applyBorder="1" applyAlignment="1">
      <alignment horizontal="left" vertical="top"/>
    </xf>
    <xf numFmtId="0" fontId="0" fillId="0" borderId="0" xfId="0" applyAlignment="1">
      <alignment horizontal="center"/>
    </xf>
    <xf numFmtId="0" fontId="0" fillId="0" borderId="1" xfId="0" applyBorder="1"/>
    <xf numFmtId="0" fontId="14" fillId="0" borderId="1" xfId="0" applyFont="1" applyBorder="1" applyAlignment="1">
      <alignment horizontal="right" vertical="center"/>
    </xf>
    <xf numFmtId="44" fontId="20" fillId="5" borderId="1" xfId="0" applyNumberFormat="1" applyFont="1" applyFill="1" applyBorder="1" applyAlignment="1">
      <alignment horizontal="left" vertical="center"/>
    </xf>
    <xf numFmtId="44" fontId="1" fillId="2" borderId="1" xfId="0" applyNumberFormat="1" applyFont="1" applyFill="1" applyBorder="1" applyAlignment="1">
      <alignment horizontal="righ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095BF-2BE0-477B-8868-32B184DE954F}">
  <dimension ref="B3:N47"/>
  <sheetViews>
    <sheetView topLeftCell="A33" zoomScale="90" zoomScaleNormal="90" workbookViewId="0">
      <selection activeCell="F27" sqref="F27"/>
    </sheetView>
  </sheetViews>
  <sheetFormatPr defaultColWidth="9.109375" defaultRowHeight="13.8" x14ac:dyDescent="0.25"/>
  <cols>
    <col min="1" max="1" width="9.109375" style="2"/>
    <col min="2" max="2" width="84.44140625" style="2" customWidth="1"/>
    <col min="3" max="3" width="77.6640625" style="2" customWidth="1"/>
    <col min="4" max="4" width="28.6640625" style="2" customWidth="1"/>
    <col min="5" max="5" width="5.6640625" style="2" customWidth="1"/>
    <col min="6" max="6" width="18.88671875" style="2" customWidth="1"/>
    <col min="7" max="16384" width="9.109375" style="2"/>
  </cols>
  <sheetData>
    <row r="3" spans="2:3" ht="24.6" x14ac:dyDescent="0.25">
      <c r="B3" s="43" t="s">
        <v>25</v>
      </c>
      <c r="C3" s="44"/>
    </row>
    <row r="4" spans="2:3" ht="20.100000000000001" customHeight="1" x14ac:dyDescent="0.25"/>
    <row r="5" spans="2:3" ht="35.25" customHeight="1" x14ac:dyDescent="0.25">
      <c r="B5" s="3" t="s">
        <v>0</v>
      </c>
      <c r="C5" s="39" t="s">
        <v>19</v>
      </c>
    </row>
    <row r="6" spans="2:3" ht="20.100000000000001" customHeight="1" x14ac:dyDescent="0.25">
      <c r="B6" s="1"/>
      <c r="C6" s="1"/>
    </row>
    <row r="7" spans="2:3" ht="23.25" customHeight="1" x14ac:dyDescent="0.25">
      <c r="B7" s="51" t="s">
        <v>573</v>
      </c>
      <c r="C7" s="52"/>
    </row>
    <row r="8" spans="2:3" ht="20.100000000000001" customHeight="1" x14ac:dyDescent="0.25"/>
    <row r="9" spans="2:3" ht="20.100000000000001" customHeight="1" x14ac:dyDescent="0.25">
      <c r="B9" s="55" t="s">
        <v>32</v>
      </c>
      <c r="C9" s="56"/>
    </row>
    <row r="10" spans="2:3" ht="37.5" customHeight="1" x14ac:dyDescent="0.25">
      <c r="B10" s="5" t="s">
        <v>1</v>
      </c>
      <c r="C10" s="6" t="s">
        <v>2</v>
      </c>
    </row>
    <row r="11" spans="2:3" ht="20.100000000000001" customHeight="1" x14ac:dyDescent="0.25">
      <c r="B11" s="7" t="s">
        <v>26</v>
      </c>
      <c r="C11" s="40">
        <v>0</v>
      </c>
    </row>
    <row r="12" spans="2:3" ht="20.100000000000001" customHeight="1" x14ac:dyDescent="0.25">
      <c r="B12" s="7" t="s">
        <v>27</v>
      </c>
      <c r="C12" s="40">
        <v>0</v>
      </c>
    </row>
    <row r="13" spans="2:3" ht="20.100000000000001" customHeight="1" x14ac:dyDescent="0.25">
      <c r="B13" s="7" t="s">
        <v>30</v>
      </c>
      <c r="C13" s="40">
        <v>0</v>
      </c>
    </row>
    <row r="14" spans="2:3" ht="20.100000000000001" customHeight="1" x14ac:dyDescent="0.25">
      <c r="B14" s="7" t="s">
        <v>28</v>
      </c>
      <c r="C14" s="40">
        <v>0</v>
      </c>
    </row>
    <row r="15" spans="2:3" ht="20.100000000000001" customHeight="1" x14ac:dyDescent="0.25">
      <c r="B15" s="7" t="s">
        <v>29</v>
      </c>
      <c r="C15" s="40">
        <v>0</v>
      </c>
    </row>
    <row r="16" spans="2:3" ht="20.100000000000001" customHeight="1" x14ac:dyDescent="0.25">
      <c r="B16" s="7" t="s">
        <v>35</v>
      </c>
      <c r="C16" s="40">
        <v>0</v>
      </c>
    </row>
    <row r="18" spans="2:6" ht="20.100000000000001" customHeight="1" x14ac:dyDescent="0.25">
      <c r="B18" s="8" t="s">
        <v>3</v>
      </c>
      <c r="C18" s="9">
        <f>SUM(C11:C16)/6</f>
        <v>0</v>
      </c>
    </row>
    <row r="19" spans="2:6" ht="20.100000000000001" customHeight="1" x14ac:dyDescent="0.25"/>
    <row r="20" spans="2:6" ht="20.100000000000001" customHeight="1" x14ac:dyDescent="0.25">
      <c r="B20" s="57" t="s">
        <v>31</v>
      </c>
      <c r="C20" s="57"/>
    </row>
    <row r="21" spans="2:6" ht="20.100000000000001" customHeight="1" x14ac:dyDescent="0.25">
      <c r="B21" s="1"/>
      <c r="C21" s="1"/>
    </row>
    <row r="22" spans="2:6" ht="20.100000000000001" customHeight="1" x14ac:dyDescent="0.25">
      <c r="B22" s="55" t="s">
        <v>4</v>
      </c>
      <c r="C22" s="56"/>
      <c r="D22" s="4"/>
    </row>
    <row r="23" spans="2:6" ht="20.100000000000001" customHeight="1" x14ac:dyDescent="0.25">
      <c r="B23" s="12" t="s">
        <v>5</v>
      </c>
      <c r="C23" s="12" t="s">
        <v>6</v>
      </c>
      <c r="D23" s="23" t="s">
        <v>17</v>
      </c>
    </row>
    <row r="24" spans="2:6" ht="20.100000000000001" customHeight="1" x14ac:dyDescent="0.25">
      <c r="B24" s="10" t="s">
        <v>7</v>
      </c>
      <c r="C24" s="13">
        <v>0</v>
      </c>
      <c r="D24" s="11">
        <v>0.25</v>
      </c>
    </row>
    <row r="25" spans="2:6" ht="20.100000000000001" customHeight="1" x14ac:dyDescent="0.25">
      <c r="B25" s="10" t="s">
        <v>8</v>
      </c>
      <c r="C25" s="13">
        <v>0</v>
      </c>
      <c r="D25" s="11">
        <v>0.5</v>
      </c>
    </row>
    <row r="26" spans="2:6" ht="20.100000000000001" customHeight="1" x14ac:dyDescent="0.25">
      <c r="B26" s="10" t="s">
        <v>9</v>
      </c>
      <c r="C26" s="13">
        <v>0</v>
      </c>
      <c r="D26" s="11">
        <v>1</v>
      </c>
    </row>
    <row r="27" spans="2:6" ht="32.25" customHeight="1" x14ac:dyDescent="0.25">
      <c r="B27" s="14" t="s">
        <v>10</v>
      </c>
      <c r="C27" s="15">
        <f>(((C24*70)+(C25*20)+(C26*5))/95)</f>
        <v>0</v>
      </c>
      <c r="D27" s="16"/>
    </row>
    <row r="28" spans="2:6" ht="20.100000000000001" customHeight="1" x14ac:dyDescent="0.25"/>
    <row r="29" spans="2:6" ht="20.100000000000001" customHeight="1" thickBot="1" x14ac:dyDescent="0.3"/>
    <row r="30" spans="2:6" ht="27.75" customHeight="1" x14ac:dyDescent="0.25">
      <c r="C30" s="58" t="s">
        <v>33</v>
      </c>
      <c r="D30" s="59"/>
      <c r="E30" s="59"/>
      <c r="F30" s="60"/>
    </row>
    <row r="31" spans="2:6" ht="20.100000000000001" customHeight="1" x14ac:dyDescent="0.25">
      <c r="C31" s="24"/>
      <c r="F31" s="25"/>
    </row>
    <row r="32" spans="2:6" ht="20.100000000000001" customHeight="1" x14ac:dyDescent="0.25">
      <c r="C32" s="53" t="s">
        <v>11</v>
      </c>
      <c r="D32" s="54"/>
      <c r="F32" s="25"/>
    </row>
    <row r="33" spans="2:14" ht="25.5" customHeight="1" x14ac:dyDescent="0.25">
      <c r="C33" s="41" t="s">
        <v>572</v>
      </c>
      <c r="D33" s="92">
        <f>'Prev.onderhoud Assetlijst'!U143</f>
        <v>0</v>
      </c>
      <c r="F33" s="25"/>
      <c r="H33" s="45" t="s">
        <v>18</v>
      </c>
      <c r="I33" s="46"/>
      <c r="J33" s="46"/>
      <c r="K33" s="46"/>
      <c r="L33" s="46"/>
      <c r="M33" s="46"/>
      <c r="N33" s="47"/>
    </row>
    <row r="34" spans="2:14" ht="20.100000000000001" customHeight="1" x14ac:dyDescent="0.25">
      <c r="C34" s="24"/>
      <c r="F34" s="25"/>
      <c r="H34" s="48"/>
      <c r="I34" s="49"/>
      <c r="J34" s="49"/>
      <c r="K34" s="49"/>
      <c r="L34" s="49"/>
      <c r="M34" s="49"/>
      <c r="N34" s="50"/>
    </row>
    <row r="35" spans="2:14" ht="20.100000000000001" customHeight="1" x14ac:dyDescent="0.25">
      <c r="C35" s="53" t="s">
        <v>12</v>
      </c>
      <c r="D35" s="54"/>
      <c r="F35" s="28" t="s">
        <v>13</v>
      </c>
    </row>
    <row r="36" spans="2:14" ht="20.100000000000001" customHeight="1" x14ac:dyDescent="0.25">
      <c r="C36" s="26" t="s">
        <v>14</v>
      </c>
      <c r="D36" s="17">
        <f>F36*$C$18</f>
        <v>0</v>
      </c>
      <c r="F36" s="42">
        <v>500</v>
      </c>
    </row>
    <row r="37" spans="2:14" ht="20.100000000000001" customHeight="1" x14ac:dyDescent="0.25">
      <c r="C37" s="26" t="s">
        <v>16</v>
      </c>
      <c r="D37" s="17">
        <f>F37*$C$18*$C$27</f>
        <v>0</v>
      </c>
      <c r="F37" s="42">
        <v>100</v>
      </c>
    </row>
    <row r="38" spans="2:14" ht="20.100000000000001" customHeight="1" x14ac:dyDescent="0.25">
      <c r="C38" s="27" t="s">
        <v>15</v>
      </c>
      <c r="D38" s="18">
        <f>SUM(D36:D37)</f>
        <v>0</v>
      </c>
      <c r="F38" s="25"/>
    </row>
    <row r="39" spans="2:14" ht="20.100000000000001" customHeight="1" x14ac:dyDescent="0.25">
      <c r="C39" s="29"/>
      <c r="D39" s="19"/>
      <c r="F39" s="25"/>
    </row>
    <row r="40" spans="2:14" ht="20.100000000000001" customHeight="1" thickBot="1" x14ac:dyDescent="0.3">
      <c r="C40" s="30" t="s">
        <v>34</v>
      </c>
      <c r="D40" s="31">
        <f>D33+D38</f>
        <v>0</v>
      </c>
      <c r="E40" s="32"/>
      <c r="F40" s="33"/>
    </row>
    <row r="41" spans="2:14" ht="20.100000000000001" customHeight="1" x14ac:dyDescent="0.25">
      <c r="C41" s="20"/>
      <c r="D41" s="21"/>
    </row>
    <row r="42" spans="2:14" ht="20.100000000000001" customHeight="1" x14ac:dyDescent="0.25">
      <c r="D42" s="22"/>
    </row>
    <row r="43" spans="2:14" ht="20.100000000000001" customHeight="1" x14ac:dyDescent="0.25">
      <c r="C43" s="34" t="s">
        <v>20</v>
      </c>
    </row>
    <row r="44" spans="2:14" ht="20.100000000000001" customHeight="1" x14ac:dyDescent="0.25">
      <c r="B44" s="35" t="s">
        <v>21</v>
      </c>
      <c r="C44" s="37"/>
    </row>
    <row r="45" spans="2:14" ht="20.100000000000001" customHeight="1" x14ac:dyDescent="0.25">
      <c r="B45" s="35" t="s">
        <v>22</v>
      </c>
      <c r="C45" s="37"/>
    </row>
    <row r="46" spans="2:14" ht="20.100000000000001" customHeight="1" x14ac:dyDescent="0.25">
      <c r="B46" s="35" t="s">
        <v>23</v>
      </c>
      <c r="C46" s="37"/>
    </row>
    <row r="47" spans="2:14" ht="93.75" customHeight="1" x14ac:dyDescent="0.25">
      <c r="B47" s="36" t="s">
        <v>24</v>
      </c>
      <c r="C47" s="38"/>
    </row>
  </sheetData>
  <sheetProtection algorithmName="SHA-512" hashValue="OUNGmOCcBaxQwZodXQU5jgCPHC2I6EI9FTkk8TehCxvwS5tCf4S1VJo2joRbM1CDx2Eb/CflA/75cEv8u4wRaQ==" saltValue="EXCkJ31b/sQwuuOByOm2Nw==" spinCount="100000" sheet="1" objects="1" scenarios="1"/>
  <protectedRanges>
    <protectedRange sqref="C44:C47" name="Bereik4"/>
    <protectedRange sqref="C11:C16" name="Bereik2"/>
    <protectedRange sqref="C5" name="Bereik1"/>
    <protectedRange sqref="C24:C26" name="Bereik3"/>
  </protectedRanges>
  <mergeCells count="9">
    <mergeCell ref="B3:C3"/>
    <mergeCell ref="H33:N34"/>
    <mergeCell ref="B7:C7"/>
    <mergeCell ref="C35:D35"/>
    <mergeCell ref="C32:D32"/>
    <mergeCell ref="B9:C9"/>
    <mergeCell ref="B20:C20"/>
    <mergeCell ref="B22:C22"/>
    <mergeCell ref="C30:F30"/>
  </mergeCells>
  <phoneticPr fontId="2" type="noConversion"/>
  <pageMargins left="0.7" right="0.7" top="0.75" bottom="0.75" header="0.3" footer="0.3"/>
  <pageSetup paperSize="9"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0E386-3225-495A-8AFB-B2863F25BA09}">
  <dimension ref="A1:Z531"/>
  <sheetViews>
    <sheetView tabSelected="1" topLeftCell="O1" workbookViewId="0">
      <selection activeCell="T140" sqref="T140"/>
    </sheetView>
  </sheetViews>
  <sheetFormatPr defaultRowHeight="13.2" x14ac:dyDescent="0.25"/>
  <cols>
    <col min="1" max="1" width="13.109375" customWidth="1"/>
    <col min="2" max="2" width="9" hidden="1" customWidth="1"/>
    <col min="3" max="3" width="58.6640625" customWidth="1"/>
    <col min="4" max="4" width="42.88671875" customWidth="1"/>
    <col min="5" max="6" width="29.5546875" customWidth="1"/>
    <col min="7" max="8" width="14.33203125" customWidth="1"/>
    <col min="9" max="9" width="25.88671875" bestFit="1" customWidth="1"/>
    <col min="10" max="10" width="15.5546875" customWidth="1"/>
    <col min="11" max="11" width="8" customWidth="1"/>
    <col min="12" max="12" width="10" customWidth="1"/>
    <col min="13" max="13" width="60.88671875" bestFit="1" customWidth="1"/>
    <col min="14" max="14" width="10" customWidth="1"/>
    <col min="15" max="15" width="36" customWidth="1"/>
    <col min="16" max="16" width="21" customWidth="1"/>
    <col min="17" max="17" width="57.109375" customWidth="1"/>
    <col min="18" max="18" width="5" style="88" customWidth="1"/>
    <col min="19" max="19" width="34" customWidth="1"/>
    <col min="20" max="21" width="15.77734375" customWidth="1"/>
    <col min="22" max="22" width="21" customWidth="1"/>
    <col min="23" max="23" width="44" customWidth="1"/>
    <col min="24" max="24" width="43.33203125" customWidth="1"/>
    <col min="25" max="25" width="16" customWidth="1"/>
    <col min="26" max="26" width="20" customWidth="1"/>
  </cols>
  <sheetData>
    <row r="1" spans="1:26" ht="37.200000000000003" customHeight="1" x14ac:dyDescent="0.3">
      <c r="A1" s="61"/>
      <c r="B1" s="61"/>
      <c r="C1" s="62" t="s">
        <v>36</v>
      </c>
      <c r="D1" s="63"/>
      <c r="E1" s="64"/>
      <c r="F1" s="65" t="s">
        <v>37</v>
      </c>
      <c r="G1" s="66"/>
      <c r="H1" s="66"/>
      <c r="I1" s="66"/>
      <c r="J1" s="66"/>
      <c r="K1" s="66"/>
      <c r="L1" s="66"/>
      <c r="M1" s="66"/>
      <c r="N1" s="66"/>
      <c r="O1" s="66"/>
      <c r="P1" s="66"/>
      <c r="Q1" s="66"/>
      <c r="R1" s="67"/>
      <c r="S1" s="66"/>
      <c r="T1" s="66"/>
      <c r="U1" s="66"/>
      <c r="V1" s="61"/>
      <c r="W1" s="61"/>
      <c r="X1" s="61"/>
      <c r="Y1" s="61"/>
      <c r="Z1" s="61"/>
    </row>
    <row r="2" spans="1:26" ht="157.5" customHeight="1" x14ac:dyDescent="0.3">
      <c r="A2" s="68" t="s">
        <v>38</v>
      </c>
      <c r="B2" s="69" t="s">
        <v>39</v>
      </c>
      <c r="C2" s="70" t="s">
        <v>40</v>
      </c>
      <c r="D2" s="70" t="s">
        <v>41</v>
      </c>
      <c r="E2" s="70" t="s">
        <v>42</v>
      </c>
      <c r="F2" s="70" t="s">
        <v>43</v>
      </c>
      <c r="G2" s="70" t="s">
        <v>44</v>
      </c>
      <c r="H2" s="70" t="s">
        <v>45</v>
      </c>
      <c r="I2" s="70" t="s">
        <v>46</v>
      </c>
      <c r="J2" s="70" t="s">
        <v>47</v>
      </c>
      <c r="K2" s="70" t="s">
        <v>48</v>
      </c>
      <c r="L2" s="70" t="s">
        <v>49</v>
      </c>
      <c r="M2" s="70" t="s">
        <v>50</v>
      </c>
      <c r="N2" s="70" t="s">
        <v>51</v>
      </c>
      <c r="O2" s="70" t="s">
        <v>52</v>
      </c>
      <c r="P2" s="70" t="s">
        <v>53</v>
      </c>
      <c r="Q2" s="70" t="s">
        <v>54</v>
      </c>
      <c r="R2" s="71" t="s">
        <v>55</v>
      </c>
      <c r="S2" s="70" t="s">
        <v>56</v>
      </c>
      <c r="T2" s="70" t="s">
        <v>57</v>
      </c>
      <c r="U2" s="70" t="s">
        <v>58</v>
      </c>
      <c r="V2" s="70" t="s">
        <v>59</v>
      </c>
      <c r="W2" s="70" t="s">
        <v>60</v>
      </c>
      <c r="X2" s="70" t="s">
        <v>61</v>
      </c>
      <c r="Y2" s="70" t="s">
        <v>62</v>
      </c>
      <c r="Z2" s="70" t="s">
        <v>63</v>
      </c>
    </row>
    <row r="3" spans="1:26" ht="15" customHeight="1" x14ac:dyDescent="0.3">
      <c r="A3" s="72" t="s">
        <v>64</v>
      </c>
      <c r="B3" s="72" t="s">
        <v>65</v>
      </c>
      <c r="C3" s="73" t="s">
        <v>66</v>
      </c>
      <c r="D3" s="73" t="s">
        <v>67</v>
      </c>
      <c r="E3" s="73" t="s">
        <v>68</v>
      </c>
      <c r="F3" s="73" t="s">
        <v>69</v>
      </c>
      <c r="G3" s="74">
        <v>13077</v>
      </c>
      <c r="H3" s="75">
        <v>2001</v>
      </c>
      <c r="I3" s="76" t="s">
        <v>70</v>
      </c>
      <c r="J3" s="73" t="s">
        <v>71</v>
      </c>
      <c r="K3" s="77">
        <v>2</v>
      </c>
      <c r="L3" s="72" t="s">
        <v>72</v>
      </c>
      <c r="M3" s="73" t="s">
        <v>73</v>
      </c>
      <c r="N3" s="78">
        <v>1</v>
      </c>
      <c r="O3" s="73" t="s">
        <v>74</v>
      </c>
      <c r="P3" s="73" t="s">
        <v>75</v>
      </c>
      <c r="Q3" s="73" t="s">
        <v>76</v>
      </c>
      <c r="R3" s="79">
        <v>6</v>
      </c>
      <c r="S3" s="72" t="s">
        <v>77</v>
      </c>
      <c r="T3" s="80">
        <v>0</v>
      </c>
      <c r="U3" s="81">
        <f>T3*2</f>
        <v>0</v>
      </c>
      <c r="V3" s="82" t="s">
        <v>78</v>
      </c>
      <c r="W3" s="82" t="s">
        <v>78</v>
      </c>
      <c r="X3" s="82" t="s">
        <v>78</v>
      </c>
      <c r="Y3" s="83" t="s">
        <v>78</v>
      </c>
      <c r="Z3" s="84">
        <v>46404</v>
      </c>
    </row>
    <row r="4" spans="1:26" ht="15" customHeight="1" x14ac:dyDescent="0.3">
      <c r="A4" s="72" t="s">
        <v>64</v>
      </c>
      <c r="B4" s="72" t="s">
        <v>65</v>
      </c>
      <c r="C4" s="73" t="s">
        <v>66</v>
      </c>
      <c r="D4" s="73" t="s">
        <v>67</v>
      </c>
      <c r="E4" s="73" t="s">
        <v>68</v>
      </c>
      <c r="F4" s="73" t="s">
        <v>69</v>
      </c>
      <c r="G4" s="74">
        <v>13077</v>
      </c>
      <c r="H4" s="75">
        <v>2001</v>
      </c>
      <c r="I4" s="76" t="s">
        <v>70</v>
      </c>
      <c r="J4" s="73" t="s">
        <v>71</v>
      </c>
      <c r="K4" s="77">
        <v>2</v>
      </c>
      <c r="L4" s="72" t="s">
        <v>72</v>
      </c>
      <c r="M4" s="73" t="s">
        <v>73</v>
      </c>
      <c r="N4" s="78">
        <v>1</v>
      </c>
      <c r="O4" s="73" t="s">
        <v>74</v>
      </c>
      <c r="P4" s="73" t="s">
        <v>75</v>
      </c>
      <c r="Q4" s="73" t="s">
        <v>79</v>
      </c>
      <c r="R4" s="79">
        <v>12</v>
      </c>
      <c r="S4" s="72" t="s">
        <v>77</v>
      </c>
      <c r="T4" s="80">
        <v>0</v>
      </c>
      <c r="U4" s="81">
        <f>T4</f>
        <v>0</v>
      </c>
      <c r="V4" s="82" t="s">
        <v>78</v>
      </c>
      <c r="W4" s="82" t="s">
        <v>78</v>
      </c>
      <c r="X4" s="82" t="s">
        <v>78</v>
      </c>
      <c r="Y4" s="83" t="s">
        <v>78</v>
      </c>
      <c r="Z4" s="84">
        <v>46371</v>
      </c>
    </row>
    <row r="5" spans="1:26" ht="15" customHeight="1" x14ac:dyDescent="0.3">
      <c r="A5" s="72" t="s">
        <v>64</v>
      </c>
      <c r="B5" s="72" t="s">
        <v>65</v>
      </c>
      <c r="C5" s="73" t="s">
        <v>66</v>
      </c>
      <c r="D5" s="73" t="s">
        <v>67</v>
      </c>
      <c r="E5" s="73" t="s">
        <v>68</v>
      </c>
      <c r="F5" s="73" t="s">
        <v>69</v>
      </c>
      <c r="G5" s="74">
        <v>13077</v>
      </c>
      <c r="H5" s="75">
        <v>2001</v>
      </c>
      <c r="I5" s="76" t="s">
        <v>70</v>
      </c>
      <c r="J5" s="73" t="s">
        <v>80</v>
      </c>
      <c r="K5" s="77">
        <v>1</v>
      </c>
      <c r="L5" s="72" t="s">
        <v>72</v>
      </c>
      <c r="M5" s="73" t="s">
        <v>81</v>
      </c>
      <c r="N5" s="78">
        <v>1</v>
      </c>
      <c r="O5" s="73" t="s">
        <v>74</v>
      </c>
      <c r="P5" s="73" t="s">
        <v>75</v>
      </c>
      <c r="Q5" s="73" t="s">
        <v>82</v>
      </c>
      <c r="R5" s="79">
        <v>12</v>
      </c>
      <c r="S5" s="72" t="s">
        <v>77</v>
      </c>
      <c r="T5" s="80">
        <v>0</v>
      </c>
      <c r="U5" s="81">
        <f>T5</f>
        <v>0</v>
      </c>
      <c r="V5" s="82" t="s">
        <v>83</v>
      </c>
      <c r="W5" s="82" t="s">
        <v>84</v>
      </c>
      <c r="X5" s="82" t="s">
        <v>85</v>
      </c>
      <c r="Y5" s="83" t="s">
        <v>86</v>
      </c>
      <c r="Z5" s="84">
        <v>46508</v>
      </c>
    </row>
    <row r="6" spans="1:26" ht="15" customHeight="1" x14ac:dyDescent="0.3">
      <c r="A6" s="72" t="s">
        <v>64</v>
      </c>
      <c r="B6" s="72" t="s">
        <v>65</v>
      </c>
      <c r="C6" s="73" t="s">
        <v>66</v>
      </c>
      <c r="D6" s="73" t="s">
        <v>67</v>
      </c>
      <c r="E6" s="73" t="s">
        <v>68</v>
      </c>
      <c r="F6" s="73" t="s">
        <v>69</v>
      </c>
      <c r="G6" s="74">
        <v>13077</v>
      </c>
      <c r="H6" s="75">
        <v>2001</v>
      </c>
      <c r="I6" s="76" t="s">
        <v>70</v>
      </c>
      <c r="J6" s="73" t="s">
        <v>80</v>
      </c>
      <c r="K6" s="77">
        <v>1</v>
      </c>
      <c r="L6" s="72" t="s">
        <v>72</v>
      </c>
      <c r="M6" s="73" t="s">
        <v>81</v>
      </c>
      <c r="N6" s="78">
        <v>1</v>
      </c>
      <c r="O6" s="73" t="s">
        <v>74</v>
      </c>
      <c r="P6" s="73" t="s">
        <v>75</v>
      </c>
      <c r="Q6" s="73" t="s">
        <v>87</v>
      </c>
      <c r="R6" s="79">
        <v>18</v>
      </c>
      <c r="S6" s="72" t="s">
        <v>77</v>
      </c>
      <c r="T6" s="80">
        <v>0</v>
      </c>
      <c r="U6" s="81">
        <f>T6*(12/18)</f>
        <v>0</v>
      </c>
      <c r="V6" s="82" t="s">
        <v>83</v>
      </c>
      <c r="W6" s="82" t="s">
        <v>84</v>
      </c>
      <c r="X6" s="82" t="s">
        <v>85</v>
      </c>
      <c r="Y6" s="83" t="s">
        <v>86</v>
      </c>
      <c r="Z6" s="84">
        <v>46819</v>
      </c>
    </row>
    <row r="7" spans="1:26" ht="15" customHeight="1" x14ac:dyDescent="0.3">
      <c r="A7" s="72" t="s">
        <v>64</v>
      </c>
      <c r="B7" s="72" t="s">
        <v>65</v>
      </c>
      <c r="C7" s="73" t="s">
        <v>66</v>
      </c>
      <c r="D7" s="73" t="s">
        <v>67</v>
      </c>
      <c r="E7" s="73" t="s">
        <v>68</v>
      </c>
      <c r="F7" s="73" t="s">
        <v>69</v>
      </c>
      <c r="G7" s="74">
        <v>13077</v>
      </c>
      <c r="H7" s="75">
        <v>2001</v>
      </c>
      <c r="I7" s="76" t="s">
        <v>70</v>
      </c>
      <c r="J7" s="73" t="s">
        <v>88</v>
      </c>
      <c r="K7" s="77">
        <v>1</v>
      </c>
      <c r="L7" s="72" t="s">
        <v>72</v>
      </c>
      <c r="M7" s="73" t="s">
        <v>89</v>
      </c>
      <c r="N7" s="78">
        <v>1</v>
      </c>
      <c r="O7" s="73" t="s">
        <v>74</v>
      </c>
      <c r="P7" s="73" t="s">
        <v>75</v>
      </c>
      <c r="Q7" s="73" t="s">
        <v>82</v>
      </c>
      <c r="R7" s="79">
        <v>12</v>
      </c>
      <c r="S7" s="72" t="s">
        <v>77</v>
      </c>
      <c r="T7" s="80">
        <v>0</v>
      </c>
      <c r="U7" s="81">
        <f>T7</f>
        <v>0</v>
      </c>
      <c r="V7" s="82" t="s">
        <v>90</v>
      </c>
      <c r="W7" s="82" t="s">
        <v>91</v>
      </c>
      <c r="X7" s="82" t="s">
        <v>92</v>
      </c>
      <c r="Y7" s="83" t="s">
        <v>93</v>
      </c>
      <c r="Z7" s="84">
        <v>46508</v>
      </c>
    </row>
    <row r="8" spans="1:26" ht="15" customHeight="1" x14ac:dyDescent="0.3">
      <c r="A8" s="72" t="s">
        <v>64</v>
      </c>
      <c r="B8" s="72" t="s">
        <v>65</v>
      </c>
      <c r="C8" s="73" t="s">
        <v>66</v>
      </c>
      <c r="D8" s="73" t="s">
        <v>67</v>
      </c>
      <c r="E8" s="73" t="s">
        <v>68</v>
      </c>
      <c r="F8" s="73" t="s">
        <v>69</v>
      </c>
      <c r="G8" s="74">
        <v>13077</v>
      </c>
      <c r="H8" s="75">
        <v>2001</v>
      </c>
      <c r="I8" s="76" t="s">
        <v>70</v>
      </c>
      <c r="J8" s="73" t="s">
        <v>88</v>
      </c>
      <c r="K8" s="77">
        <v>1</v>
      </c>
      <c r="L8" s="72" t="s">
        <v>72</v>
      </c>
      <c r="M8" s="73" t="s">
        <v>89</v>
      </c>
      <c r="N8" s="78">
        <v>1</v>
      </c>
      <c r="O8" s="73" t="s">
        <v>74</v>
      </c>
      <c r="P8" s="73" t="s">
        <v>75</v>
      </c>
      <c r="Q8" s="73" t="s">
        <v>87</v>
      </c>
      <c r="R8" s="79">
        <v>18</v>
      </c>
      <c r="S8" s="72" t="s">
        <v>77</v>
      </c>
      <c r="T8" s="80">
        <v>0</v>
      </c>
      <c r="U8" s="81">
        <f>T8*(12/18)</f>
        <v>0</v>
      </c>
      <c r="V8" s="82" t="s">
        <v>90</v>
      </c>
      <c r="W8" s="82" t="s">
        <v>91</v>
      </c>
      <c r="X8" s="82" t="s">
        <v>94</v>
      </c>
      <c r="Y8" s="83" t="s">
        <v>93</v>
      </c>
      <c r="Z8" s="84">
        <v>46819</v>
      </c>
    </row>
    <row r="9" spans="1:26" ht="15" customHeight="1" x14ac:dyDescent="0.3">
      <c r="A9" s="72" t="s">
        <v>64</v>
      </c>
      <c r="B9" s="72" t="s">
        <v>65</v>
      </c>
      <c r="C9" s="73" t="s">
        <v>66</v>
      </c>
      <c r="D9" s="73" t="s">
        <v>67</v>
      </c>
      <c r="E9" s="73" t="s">
        <v>68</v>
      </c>
      <c r="F9" s="73" t="s">
        <v>69</v>
      </c>
      <c r="G9" s="74">
        <v>13077</v>
      </c>
      <c r="H9" s="75">
        <v>2001</v>
      </c>
      <c r="I9" s="76" t="s">
        <v>70</v>
      </c>
      <c r="J9" s="73" t="s">
        <v>95</v>
      </c>
      <c r="K9" s="77">
        <v>1</v>
      </c>
      <c r="L9" s="72" t="s">
        <v>72</v>
      </c>
      <c r="M9" s="73" t="s">
        <v>96</v>
      </c>
      <c r="N9" s="78">
        <v>1</v>
      </c>
      <c r="O9" s="73" t="s">
        <v>74</v>
      </c>
      <c r="P9" s="73" t="s">
        <v>75</v>
      </c>
      <c r="Q9" s="73" t="s">
        <v>82</v>
      </c>
      <c r="R9" s="79">
        <v>12</v>
      </c>
      <c r="S9" s="72" t="s">
        <v>77</v>
      </c>
      <c r="T9" s="80">
        <v>0</v>
      </c>
      <c r="U9" s="81">
        <f>T9</f>
        <v>0</v>
      </c>
      <c r="V9" s="82" t="s">
        <v>90</v>
      </c>
      <c r="W9" s="82" t="s">
        <v>97</v>
      </c>
      <c r="X9" s="82" t="s">
        <v>94</v>
      </c>
      <c r="Y9" s="83" t="s">
        <v>98</v>
      </c>
      <c r="Z9" s="84">
        <v>46508</v>
      </c>
    </row>
    <row r="10" spans="1:26" ht="15" customHeight="1" x14ac:dyDescent="0.3">
      <c r="A10" s="72" t="s">
        <v>64</v>
      </c>
      <c r="B10" s="72" t="s">
        <v>65</v>
      </c>
      <c r="C10" s="73" t="s">
        <v>66</v>
      </c>
      <c r="D10" s="73" t="s">
        <v>67</v>
      </c>
      <c r="E10" s="73" t="s">
        <v>68</v>
      </c>
      <c r="F10" s="73" t="s">
        <v>69</v>
      </c>
      <c r="G10" s="74">
        <v>13077</v>
      </c>
      <c r="H10" s="75">
        <v>2001</v>
      </c>
      <c r="I10" s="76" t="s">
        <v>70</v>
      </c>
      <c r="J10" s="73" t="s">
        <v>95</v>
      </c>
      <c r="K10" s="77">
        <v>1</v>
      </c>
      <c r="L10" s="72" t="s">
        <v>72</v>
      </c>
      <c r="M10" s="73" t="s">
        <v>96</v>
      </c>
      <c r="N10" s="78">
        <v>1</v>
      </c>
      <c r="O10" s="73" t="s">
        <v>74</v>
      </c>
      <c r="P10" s="73" t="s">
        <v>75</v>
      </c>
      <c r="Q10" s="73" t="s">
        <v>87</v>
      </c>
      <c r="R10" s="79">
        <v>18</v>
      </c>
      <c r="S10" s="72" t="s">
        <v>77</v>
      </c>
      <c r="T10" s="80">
        <v>0</v>
      </c>
      <c r="U10" s="81">
        <f>T10*(12/18)</f>
        <v>0</v>
      </c>
      <c r="V10" s="82" t="s">
        <v>90</v>
      </c>
      <c r="W10" s="82" t="s">
        <v>97</v>
      </c>
      <c r="X10" s="82" t="s">
        <v>94</v>
      </c>
      <c r="Y10" s="83" t="s">
        <v>98</v>
      </c>
      <c r="Z10" s="84">
        <v>46819</v>
      </c>
    </row>
    <row r="11" spans="1:26" ht="15" customHeight="1" x14ac:dyDescent="0.3">
      <c r="A11" s="72" t="s">
        <v>64</v>
      </c>
      <c r="B11" s="72" t="s">
        <v>65</v>
      </c>
      <c r="C11" s="73" t="s">
        <v>66</v>
      </c>
      <c r="D11" s="73" t="s">
        <v>67</v>
      </c>
      <c r="E11" s="73" t="s">
        <v>68</v>
      </c>
      <c r="F11" s="73" t="s">
        <v>69</v>
      </c>
      <c r="G11" s="74">
        <v>13077</v>
      </c>
      <c r="H11" s="75">
        <v>2001</v>
      </c>
      <c r="I11" s="76" t="s">
        <v>70</v>
      </c>
      <c r="J11" s="73" t="s">
        <v>99</v>
      </c>
      <c r="K11" s="77">
        <v>1</v>
      </c>
      <c r="L11" s="72" t="s">
        <v>72</v>
      </c>
      <c r="M11" s="73" t="s">
        <v>100</v>
      </c>
      <c r="N11" s="78">
        <v>1</v>
      </c>
      <c r="O11" s="73" t="s">
        <v>101</v>
      </c>
      <c r="P11" s="73" t="s">
        <v>75</v>
      </c>
      <c r="Q11" s="73" t="s">
        <v>82</v>
      </c>
      <c r="R11" s="85">
        <v>1</v>
      </c>
      <c r="S11" s="72" t="s">
        <v>102</v>
      </c>
      <c r="T11" s="80">
        <v>0</v>
      </c>
      <c r="U11" s="81">
        <f>T11</f>
        <v>0</v>
      </c>
      <c r="V11" s="82" t="s">
        <v>90</v>
      </c>
      <c r="W11" s="82" t="s">
        <v>103</v>
      </c>
      <c r="X11" s="82" t="s">
        <v>104</v>
      </c>
      <c r="Y11" s="83" t="s">
        <v>98</v>
      </c>
      <c r="Z11" s="84">
        <v>46674</v>
      </c>
    </row>
    <row r="12" spans="1:26" ht="15" customHeight="1" x14ac:dyDescent="0.3">
      <c r="A12" s="72" t="s">
        <v>64</v>
      </c>
      <c r="B12" s="72" t="s">
        <v>65</v>
      </c>
      <c r="C12" s="73" t="s">
        <v>66</v>
      </c>
      <c r="D12" s="73" t="s">
        <v>67</v>
      </c>
      <c r="E12" s="73" t="s">
        <v>68</v>
      </c>
      <c r="F12" s="73" t="s">
        <v>69</v>
      </c>
      <c r="G12" s="74">
        <v>13077</v>
      </c>
      <c r="H12" s="75">
        <v>2001</v>
      </c>
      <c r="I12" s="76" t="s">
        <v>70</v>
      </c>
      <c r="J12" s="73" t="s">
        <v>99</v>
      </c>
      <c r="K12" s="77">
        <v>1</v>
      </c>
      <c r="L12" s="72" t="s">
        <v>72</v>
      </c>
      <c r="M12" s="73" t="s">
        <v>100</v>
      </c>
      <c r="N12" s="78">
        <v>1</v>
      </c>
      <c r="O12" s="73" t="s">
        <v>101</v>
      </c>
      <c r="P12" s="73" t="s">
        <v>75</v>
      </c>
      <c r="Q12" s="73" t="s">
        <v>87</v>
      </c>
      <c r="R12" s="79">
        <v>18</v>
      </c>
      <c r="S12" s="72" t="s">
        <v>77</v>
      </c>
      <c r="T12" s="80">
        <v>0</v>
      </c>
      <c r="U12" s="81">
        <f>T12*(12/18)</f>
        <v>0</v>
      </c>
      <c r="V12" s="82" t="s">
        <v>90</v>
      </c>
      <c r="W12" s="82" t="s">
        <v>103</v>
      </c>
      <c r="X12" s="82" t="s">
        <v>104</v>
      </c>
      <c r="Y12" s="83" t="s">
        <v>98</v>
      </c>
      <c r="Z12" s="84">
        <v>46303</v>
      </c>
    </row>
    <row r="13" spans="1:26" ht="15" customHeight="1" x14ac:dyDescent="0.3">
      <c r="A13" s="72" t="s">
        <v>64</v>
      </c>
      <c r="B13" s="72" t="s">
        <v>65</v>
      </c>
      <c r="C13" s="73" t="s">
        <v>66</v>
      </c>
      <c r="D13" s="73" t="s">
        <v>67</v>
      </c>
      <c r="E13" s="73" t="s">
        <v>68</v>
      </c>
      <c r="F13" s="73" t="s">
        <v>69</v>
      </c>
      <c r="G13" s="74">
        <v>13077</v>
      </c>
      <c r="H13" s="75">
        <v>2001</v>
      </c>
      <c r="I13" s="76" t="s">
        <v>70</v>
      </c>
      <c r="J13" s="73" t="s">
        <v>105</v>
      </c>
      <c r="K13" s="77">
        <v>1</v>
      </c>
      <c r="L13" s="72" t="s">
        <v>72</v>
      </c>
      <c r="M13" s="73" t="s">
        <v>106</v>
      </c>
      <c r="N13" s="78">
        <v>1</v>
      </c>
      <c r="O13" s="73" t="s">
        <v>101</v>
      </c>
      <c r="P13" s="73" t="s">
        <v>75</v>
      </c>
      <c r="Q13" s="73" t="s">
        <v>82</v>
      </c>
      <c r="R13" s="85">
        <v>1</v>
      </c>
      <c r="S13" s="72" t="s">
        <v>102</v>
      </c>
      <c r="T13" s="80">
        <v>0</v>
      </c>
      <c r="U13" s="81">
        <f>T13</f>
        <v>0</v>
      </c>
      <c r="V13" s="82" t="s">
        <v>107</v>
      </c>
      <c r="W13" s="82" t="s">
        <v>108</v>
      </c>
      <c r="X13" s="82" t="s">
        <v>109</v>
      </c>
      <c r="Y13" s="83" t="s">
        <v>98</v>
      </c>
      <c r="Z13" s="84">
        <v>46508</v>
      </c>
    </row>
    <row r="14" spans="1:26" ht="15" customHeight="1" x14ac:dyDescent="0.3">
      <c r="A14" s="72" t="s">
        <v>64</v>
      </c>
      <c r="B14" s="72" t="s">
        <v>65</v>
      </c>
      <c r="C14" s="73" t="s">
        <v>66</v>
      </c>
      <c r="D14" s="73" t="s">
        <v>67</v>
      </c>
      <c r="E14" s="73" t="s">
        <v>68</v>
      </c>
      <c r="F14" s="73" t="s">
        <v>69</v>
      </c>
      <c r="G14" s="74">
        <v>13077</v>
      </c>
      <c r="H14" s="75">
        <v>2001</v>
      </c>
      <c r="I14" s="76" t="s">
        <v>70</v>
      </c>
      <c r="J14" s="73" t="s">
        <v>105</v>
      </c>
      <c r="K14" s="77">
        <v>1</v>
      </c>
      <c r="L14" s="72" t="s">
        <v>72</v>
      </c>
      <c r="M14" s="73" t="s">
        <v>106</v>
      </c>
      <c r="N14" s="78">
        <v>1</v>
      </c>
      <c r="O14" s="73" t="s">
        <v>101</v>
      </c>
      <c r="P14" s="73" t="s">
        <v>75</v>
      </c>
      <c r="Q14" s="73" t="s">
        <v>87</v>
      </c>
      <c r="R14" s="79">
        <v>18</v>
      </c>
      <c r="S14" s="72" t="s">
        <v>77</v>
      </c>
      <c r="T14" s="80">
        <v>0</v>
      </c>
      <c r="U14" s="81">
        <f>T14*(12/18)</f>
        <v>0</v>
      </c>
      <c r="V14" s="82" t="s">
        <v>107</v>
      </c>
      <c r="W14" s="82" t="s">
        <v>108</v>
      </c>
      <c r="X14" s="82" t="s">
        <v>109</v>
      </c>
      <c r="Y14" s="83" t="s">
        <v>98</v>
      </c>
      <c r="Z14" s="84">
        <v>46819</v>
      </c>
    </row>
    <row r="15" spans="1:26" ht="15" customHeight="1" x14ac:dyDescent="0.3">
      <c r="A15" s="72" t="s">
        <v>110</v>
      </c>
      <c r="B15" s="72" t="s">
        <v>65</v>
      </c>
      <c r="C15" s="73" t="s">
        <v>66</v>
      </c>
      <c r="D15" s="73" t="s">
        <v>111</v>
      </c>
      <c r="E15" s="73" t="s">
        <v>112</v>
      </c>
      <c r="F15" s="73" t="s">
        <v>69</v>
      </c>
      <c r="G15" s="74">
        <v>4420</v>
      </c>
      <c r="H15" s="75">
        <v>2001</v>
      </c>
      <c r="I15" s="76" t="s">
        <v>70</v>
      </c>
      <c r="J15" s="73" t="s">
        <v>113</v>
      </c>
      <c r="K15" s="77">
        <v>1</v>
      </c>
      <c r="L15" s="72" t="s">
        <v>72</v>
      </c>
      <c r="M15" s="73" t="s">
        <v>114</v>
      </c>
      <c r="N15" s="78">
        <v>2</v>
      </c>
      <c r="O15" s="73" t="s">
        <v>115</v>
      </c>
      <c r="P15" s="73" t="s">
        <v>75</v>
      </c>
      <c r="Q15" s="73" t="s">
        <v>82</v>
      </c>
      <c r="R15" s="79">
        <v>12</v>
      </c>
      <c r="S15" s="72" t="s">
        <v>77</v>
      </c>
      <c r="T15" s="80">
        <v>0</v>
      </c>
      <c r="U15" s="81">
        <f>T15</f>
        <v>0</v>
      </c>
      <c r="V15" s="82" t="s">
        <v>90</v>
      </c>
      <c r="W15" s="82" t="s">
        <v>116</v>
      </c>
      <c r="X15" s="82" t="s">
        <v>117</v>
      </c>
      <c r="Y15" s="83" t="s">
        <v>93</v>
      </c>
      <c r="Z15" s="84">
        <v>46511</v>
      </c>
    </row>
    <row r="16" spans="1:26" ht="15" customHeight="1" x14ac:dyDescent="0.3">
      <c r="A16" s="72" t="s">
        <v>110</v>
      </c>
      <c r="B16" s="72" t="s">
        <v>65</v>
      </c>
      <c r="C16" s="73" t="s">
        <v>66</v>
      </c>
      <c r="D16" s="73" t="s">
        <v>111</v>
      </c>
      <c r="E16" s="73" t="s">
        <v>112</v>
      </c>
      <c r="F16" s="73" t="s">
        <v>69</v>
      </c>
      <c r="G16" s="74">
        <v>4420</v>
      </c>
      <c r="H16" s="75">
        <v>2001</v>
      </c>
      <c r="I16" s="76" t="s">
        <v>70</v>
      </c>
      <c r="J16" s="73" t="s">
        <v>113</v>
      </c>
      <c r="K16" s="77">
        <v>1</v>
      </c>
      <c r="L16" s="72" t="s">
        <v>72</v>
      </c>
      <c r="M16" s="73" t="s">
        <v>114</v>
      </c>
      <c r="N16" s="78">
        <v>2</v>
      </c>
      <c r="O16" s="73" t="s">
        <v>115</v>
      </c>
      <c r="P16" s="73" t="s">
        <v>75</v>
      </c>
      <c r="Q16" s="73" t="s">
        <v>87</v>
      </c>
      <c r="R16" s="79">
        <v>18</v>
      </c>
      <c r="S16" s="72" t="s">
        <v>77</v>
      </c>
      <c r="T16" s="80">
        <v>0</v>
      </c>
      <c r="U16" s="81">
        <f>T16*(12/18)</f>
        <v>0</v>
      </c>
      <c r="V16" s="82" t="s">
        <v>90</v>
      </c>
      <c r="W16" s="82" t="s">
        <v>116</v>
      </c>
      <c r="X16" s="82" t="s">
        <v>117</v>
      </c>
      <c r="Y16" s="83" t="s">
        <v>93</v>
      </c>
      <c r="Z16" s="84">
        <v>46517</v>
      </c>
    </row>
    <row r="17" spans="1:26" ht="15" customHeight="1" x14ac:dyDescent="0.3">
      <c r="A17" s="72" t="s">
        <v>110</v>
      </c>
      <c r="B17" s="72" t="s">
        <v>65</v>
      </c>
      <c r="C17" s="73" t="s">
        <v>66</v>
      </c>
      <c r="D17" s="73" t="s">
        <v>111</v>
      </c>
      <c r="E17" s="73" t="s">
        <v>112</v>
      </c>
      <c r="F17" s="73" t="s">
        <v>69</v>
      </c>
      <c r="G17" s="74">
        <v>4420</v>
      </c>
      <c r="H17" s="75">
        <v>2001</v>
      </c>
      <c r="I17" s="76" t="s">
        <v>70</v>
      </c>
      <c r="J17" s="73" t="s">
        <v>118</v>
      </c>
      <c r="K17" s="77">
        <v>1</v>
      </c>
      <c r="L17" s="72" t="s">
        <v>72</v>
      </c>
      <c r="M17" s="73" t="s">
        <v>119</v>
      </c>
      <c r="N17" s="78">
        <v>2</v>
      </c>
      <c r="O17" s="73" t="s">
        <v>120</v>
      </c>
      <c r="P17" s="73" t="s">
        <v>75</v>
      </c>
      <c r="Q17" s="73" t="s">
        <v>121</v>
      </c>
      <c r="R17" s="79">
        <v>12</v>
      </c>
      <c r="S17" s="72" t="s">
        <v>77</v>
      </c>
      <c r="T17" s="80">
        <v>0</v>
      </c>
      <c r="U17" s="81">
        <f>T17</f>
        <v>0</v>
      </c>
      <c r="V17" s="82" t="s">
        <v>90</v>
      </c>
      <c r="W17" s="82" t="s">
        <v>122</v>
      </c>
      <c r="X17" s="82" t="s">
        <v>123</v>
      </c>
      <c r="Y17" s="83" t="s">
        <v>98</v>
      </c>
      <c r="Z17" s="84">
        <v>46511</v>
      </c>
    </row>
    <row r="18" spans="1:26" ht="15" customHeight="1" x14ac:dyDescent="0.3">
      <c r="A18" s="72" t="s">
        <v>110</v>
      </c>
      <c r="B18" s="72" t="s">
        <v>65</v>
      </c>
      <c r="C18" s="73" t="s">
        <v>66</v>
      </c>
      <c r="D18" s="73" t="s">
        <v>111</v>
      </c>
      <c r="E18" s="73" t="s">
        <v>112</v>
      </c>
      <c r="F18" s="73" t="s">
        <v>69</v>
      </c>
      <c r="G18" s="74">
        <v>4420</v>
      </c>
      <c r="H18" s="75">
        <v>2001</v>
      </c>
      <c r="I18" s="76" t="s">
        <v>70</v>
      </c>
      <c r="J18" s="73" t="s">
        <v>118</v>
      </c>
      <c r="K18" s="77">
        <v>1</v>
      </c>
      <c r="L18" s="72" t="s">
        <v>72</v>
      </c>
      <c r="M18" s="73" t="s">
        <v>119</v>
      </c>
      <c r="N18" s="78">
        <v>2</v>
      </c>
      <c r="O18" s="73" t="s">
        <v>120</v>
      </c>
      <c r="P18" s="73" t="s">
        <v>75</v>
      </c>
      <c r="Q18" s="73" t="s">
        <v>124</v>
      </c>
      <c r="R18" s="79">
        <v>18</v>
      </c>
      <c r="S18" s="72" t="s">
        <v>77</v>
      </c>
      <c r="T18" s="80">
        <v>0</v>
      </c>
      <c r="U18" s="81">
        <f>T18*(12/18)</f>
        <v>0</v>
      </c>
      <c r="V18" s="82" t="s">
        <v>90</v>
      </c>
      <c r="W18" s="82" t="s">
        <v>122</v>
      </c>
      <c r="X18" s="82" t="s">
        <v>123</v>
      </c>
      <c r="Y18" s="83" t="s">
        <v>98</v>
      </c>
      <c r="Z18" s="84">
        <v>46429</v>
      </c>
    </row>
    <row r="19" spans="1:26" ht="15" customHeight="1" x14ac:dyDescent="0.3">
      <c r="A19" s="72" t="s">
        <v>125</v>
      </c>
      <c r="B19" s="72" t="s">
        <v>65</v>
      </c>
      <c r="C19" s="73" t="s">
        <v>126</v>
      </c>
      <c r="D19" s="73" t="s">
        <v>127</v>
      </c>
      <c r="E19" s="73" t="s">
        <v>128</v>
      </c>
      <c r="F19" s="73" t="s">
        <v>69</v>
      </c>
      <c r="G19" s="74">
        <v>15708</v>
      </c>
      <c r="H19" s="75">
        <v>1555</v>
      </c>
      <c r="I19" s="76" t="s">
        <v>70</v>
      </c>
      <c r="J19" s="73" t="s">
        <v>129</v>
      </c>
      <c r="K19" s="77">
        <v>1</v>
      </c>
      <c r="L19" s="72" t="s">
        <v>72</v>
      </c>
      <c r="M19" s="73" t="s">
        <v>130</v>
      </c>
      <c r="N19" s="78">
        <v>3</v>
      </c>
      <c r="O19" s="73" t="s">
        <v>131</v>
      </c>
      <c r="P19" s="73" t="s">
        <v>75</v>
      </c>
      <c r="Q19" s="73" t="s">
        <v>132</v>
      </c>
      <c r="R19" s="79">
        <v>12</v>
      </c>
      <c r="S19" s="72" t="s">
        <v>77</v>
      </c>
      <c r="T19" s="80">
        <v>0</v>
      </c>
      <c r="U19" s="81">
        <f t="shared" ref="U19:U20" si="0">T19</f>
        <v>0</v>
      </c>
      <c r="V19" s="82" t="s">
        <v>133</v>
      </c>
      <c r="W19" s="82" t="s">
        <v>134</v>
      </c>
      <c r="X19" s="82" t="s">
        <v>135</v>
      </c>
      <c r="Y19" s="83" t="s">
        <v>136</v>
      </c>
      <c r="Z19" s="84">
        <v>46480</v>
      </c>
    </row>
    <row r="20" spans="1:26" ht="15" customHeight="1" x14ac:dyDescent="0.3">
      <c r="A20" s="72" t="s">
        <v>125</v>
      </c>
      <c r="B20" s="72" t="s">
        <v>65</v>
      </c>
      <c r="C20" s="73" t="s">
        <v>126</v>
      </c>
      <c r="D20" s="73" t="s">
        <v>127</v>
      </c>
      <c r="E20" s="73" t="s">
        <v>128</v>
      </c>
      <c r="F20" s="73" t="s">
        <v>69</v>
      </c>
      <c r="G20" s="74">
        <v>15708</v>
      </c>
      <c r="H20" s="75">
        <v>1555</v>
      </c>
      <c r="I20" s="76" t="s">
        <v>70</v>
      </c>
      <c r="J20" s="73" t="s">
        <v>137</v>
      </c>
      <c r="K20" s="77">
        <v>1</v>
      </c>
      <c r="L20" s="72" t="s">
        <v>138</v>
      </c>
      <c r="M20" s="73" t="s">
        <v>139</v>
      </c>
      <c r="N20" s="78">
        <v>1</v>
      </c>
      <c r="O20" s="73" t="s">
        <v>140</v>
      </c>
      <c r="P20" s="73" t="s">
        <v>75</v>
      </c>
      <c r="Q20" s="73" t="s">
        <v>82</v>
      </c>
      <c r="R20" s="79">
        <v>12</v>
      </c>
      <c r="S20" s="72" t="s">
        <v>77</v>
      </c>
      <c r="T20" s="80">
        <v>0</v>
      </c>
      <c r="U20" s="81">
        <f t="shared" si="0"/>
        <v>0</v>
      </c>
      <c r="V20" s="82" t="s">
        <v>90</v>
      </c>
      <c r="W20" s="82" t="s">
        <v>141</v>
      </c>
      <c r="X20" s="82" t="s">
        <v>142</v>
      </c>
      <c r="Y20" s="83" t="s">
        <v>143</v>
      </c>
      <c r="Z20" s="84">
        <v>46675</v>
      </c>
    </row>
    <row r="21" spans="1:26" ht="15" customHeight="1" x14ac:dyDescent="0.3">
      <c r="A21" s="72" t="s">
        <v>125</v>
      </c>
      <c r="B21" s="72" t="s">
        <v>65</v>
      </c>
      <c r="C21" s="73" t="s">
        <v>126</v>
      </c>
      <c r="D21" s="73" t="s">
        <v>127</v>
      </c>
      <c r="E21" s="73" t="s">
        <v>128</v>
      </c>
      <c r="F21" s="73" t="s">
        <v>69</v>
      </c>
      <c r="G21" s="74">
        <v>15708</v>
      </c>
      <c r="H21" s="75">
        <v>1555</v>
      </c>
      <c r="I21" s="76" t="s">
        <v>70</v>
      </c>
      <c r="J21" s="73" t="s">
        <v>137</v>
      </c>
      <c r="K21" s="77">
        <v>1</v>
      </c>
      <c r="L21" s="72" t="s">
        <v>138</v>
      </c>
      <c r="M21" s="73" t="s">
        <v>139</v>
      </c>
      <c r="N21" s="78">
        <v>1</v>
      </c>
      <c r="O21" s="73" t="s">
        <v>140</v>
      </c>
      <c r="P21" s="73" t="s">
        <v>75</v>
      </c>
      <c r="Q21" s="73" t="s">
        <v>87</v>
      </c>
      <c r="R21" s="79">
        <v>18</v>
      </c>
      <c r="S21" s="72" t="s">
        <v>77</v>
      </c>
      <c r="T21" s="80">
        <v>0</v>
      </c>
      <c r="U21" s="81">
        <f>T21*(12/18)</f>
        <v>0</v>
      </c>
      <c r="V21" s="82" t="s">
        <v>90</v>
      </c>
      <c r="W21" s="82" t="s">
        <v>141</v>
      </c>
      <c r="X21" s="82" t="s">
        <v>142</v>
      </c>
      <c r="Y21" s="83" t="s">
        <v>143</v>
      </c>
      <c r="Z21" s="84">
        <v>46793</v>
      </c>
    </row>
    <row r="22" spans="1:26" ht="15" customHeight="1" x14ac:dyDescent="0.3">
      <c r="A22" s="72" t="s">
        <v>125</v>
      </c>
      <c r="B22" s="72" t="s">
        <v>65</v>
      </c>
      <c r="C22" s="73" t="s">
        <v>126</v>
      </c>
      <c r="D22" s="73" t="s">
        <v>127</v>
      </c>
      <c r="E22" s="73" t="s">
        <v>128</v>
      </c>
      <c r="F22" s="73" t="s">
        <v>69</v>
      </c>
      <c r="G22" s="74">
        <v>15708</v>
      </c>
      <c r="H22" s="75">
        <v>1555</v>
      </c>
      <c r="I22" s="76" t="s">
        <v>70</v>
      </c>
      <c r="J22" s="73" t="s">
        <v>144</v>
      </c>
      <c r="K22" s="77">
        <v>1</v>
      </c>
      <c r="L22" s="72" t="s">
        <v>138</v>
      </c>
      <c r="M22" s="73" t="s">
        <v>145</v>
      </c>
      <c r="N22" s="78">
        <v>1</v>
      </c>
      <c r="O22" s="73" t="s">
        <v>146</v>
      </c>
      <c r="P22" s="73" t="s">
        <v>75</v>
      </c>
      <c r="Q22" s="73" t="s">
        <v>82</v>
      </c>
      <c r="R22" s="79">
        <v>12</v>
      </c>
      <c r="S22" s="72" t="s">
        <v>77</v>
      </c>
      <c r="T22" s="80">
        <v>0</v>
      </c>
      <c r="U22" s="81">
        <f>T22</f>
        <v>0</v>
      </c>
      <c r="V22" s="82" t="s">
        <v>90</v>
      </c>
      <c r="W22" s="82" t="s">
        <v>147</v>
      </c>
      <c r="X22" s="82" t="s">
        <v>142</v>
      </c>
      <c r="Y22" s="83" t="s">
        <v>143</v>
      </c>
      <c r="Z22" s="84">
        <v>46675</v>
      </c>
    </row>
    <row r="23" spans="1:26" ht="15" customHeight="1" x14ac:dyDescent="0.3">
      <c r="A23" s="72" t="s">
        <v>125</v>
      </c>
      <c r="B23" s="72" t="s">
        <v>65</v>
      </c>
      <c r="C23" s="73" t="s">
        <v>126</v>
      </c>
      <c r="D23" s="73" t="s">
        <v>127</v>
      </c>
      <c r="E23" s="73" t="s">
        <v>128</v>
      </c>
      <c r="F23" s="73" t="s">
        <v>69</v>
      </c>
      <c r="G23" s="74">
        <v>15708</v>
      </c>
      <c r="H23" s="75">
        <v>1555</v>
      </c>
      <c r="I23" s="76" t="s">
        <v>70</v>
      </c>
      <c r="J23" s="73" t="s">
        <v>144</v>
      </c>
      <c r="K23" s="77">
        <v>1</v>
      </c>
      <c r="L23" s="72" t="s">
        <v>138</v>
      </c>
      <c r="M23" s="73" t="s">
        <v>145</v>
      </c>
      <c r="N23" s="78">
        <v>1</v>
      </c>
      <c r="O23" s="73" t="s">
        <v>146</v>
      </c>
      <c r="P23" s="73" t="s">
        <v>75</v>
      </c>
      <c r="Q23" s="73" t="s">
        <v>87</v>
      </c>
      <c r="R23" s="79">
        <v>18</v>
      </c>
      <c r="S23" s="72" t="s">
        <v>77</v>
      </c>
      <c r="T23" s="80">
        <v>0</v>
      </c>
      <c r="U23" s="81">
        <f>T23*(12/18)</f>
        <v>0</v>
      </c>
      <c r="V23" s="82" t="s">
        <v>90</v>
      </c>
      <c r="W23" s="82" t="s">
        <v>147</v>
      </c>
      <c r="X23" s="82" t="s">
        <v>142</v>
      </c>
      <c r="Y23" s="83" t="s">
        <v>143</v>
      </c>
      <c r="Z23" s="84">
        <v>46747</v>
      </c>
    </row>
    <row r="24" spans="1:26" ht="15" customHeight="1" x14ac:dyDescent="0.3">
      <c r="A24" s="72" t="s">
        <v>125</v>
      </c>
      <c r="B24" s="72" t="s">
        <v>65</v>
      </c>
      <c r="C24" s="73" t="s">
        <v>126</v>
      </c>
      <c r="D24" s="73" t="s">
        <v>127</v>
      </c>
      <c r="E24" s="73" t="s">
        <v>128</v>
      </c>
      <c r="F24" s="73" t="s">
        <v>69</v>
      </c>
      <c r="G24" s="74">
        <v>15708</v>
      </c>
      <c r="H24" s="75">
        <v>1555</v>
      </c>
      <c r="I24" s="76" t="s">
        <v>70</v>
      </c>
      <c r="J24" s="73" t="s">
        <v>148</v>
      </c>
      <c r="K24" s="77">
        <v>1</v>
      </c>
      <c r="L24" s="72" t="s">
        <v>138</v>
      </c>
      <c r="M24" s="73" t="s">
        <v>149</v>
      </c>
      <c r="N24" s="78">
        <v>2</v>
      </c>
      <c r="O24" s="73" t="s">
        <v>150</v>
      </c>
      <c r="P24" s="73" t="s">
        <v>75</v>
      </c>
      <c r="Q24" s="73" t="s">
        <v>82</v>
      </c>
      <c r="R24" s="79">
        <v>12</v>
      </c>
      <c r="S24" s="72" t="s">
        <v>77</v>
      </c>
      <c r="T24" s="80">
        <v>0</v>
      </c>
      <c r="U24" s="81">
        <f>T24</f>
        <v>0</v>
      </c>
      <c r="V24" s="82" t="s">
        <v>90</v>
      </c>
      <c r="W24" s="82" t="s">
        <v>151</v>
      </c>
      <c r="X24" s="82" t="s">
        <v>142</v>
      </c>
      <c r="Y24" s="83" t="s">
        <v>143</v>
      </c>
      <c r="Z24" s="84">
        <v>46480</v>
      </c>
    </row>
    <row r="25" spans="1:26" ht="15" customHeight="1" x14ac:dyDescent="0.3">
      <c r="A25" s="72" t="s">
        <v>125</v>
      </c>
      <c r="B25" s="72" t="s">
        <v>65</v>
      </c>
      <c r="C25" s="73" t="s">
        <v>126</v>
      </c>
      <c r="D25" s="73" t="s">
        <v>127</v>
      </c>
      <c r="E25" s="73" t="s">
        <v>128</v>
      </c>
      <c r="F25" s="73" t="s">
        <v>69</v>
      </c>
      <c r="G25" s="74">
        <v>15708</v>
      </c>
      <c r="H25" s="75">
        <v>1555</v>
      </c>
      <c r="I25" s="76" t="s">
        <v>70</v>
      </c>
      <c r="J25" s="73" t="s">
        <v>148</v>
      </c>
      <c r="K25" s="77">
        <v>1</v>
      </c>
      <c r="L25" s="72" t="s">
        <v>138</v>
      </c>
      <c r="M25" s="73" t="s">
        <v>149</v>
      </c>
      <c r="N25" s="78">
        <v>2</v>
      </c>
      <c r="O25" s="73" t="s">
        <v>150</v>
      </c>
      <c r="P25" s="73" t="s">
        <v>75</v>
      </c>
      <c r="Q25" s="73" t="s">
        <v>87</v>
      </c>
      <c r="R25" s="79">
        <v>18</v>
      </c>
      <c r="S25" s="72" t="s">
        <v>77</v>
      </c>
      <c r="T25" s="80">
        <v>0</v>
      </c>
      <c r="U25" s="81">
        <f>T25*(12/18)</f>
        <v>0</v>
      </c>
      <c r="V25" s="82" t="s">
        <v>90</v>
      </c>
      <c r="W25" s="82" t="s">
        <v>151</v>
      </c>
      <c r="X25" s="82" t="s">
        <v>142</v>
      </c>
      <c r="Y25" s="83" t="s">
        <v>143</v>
      </c>
      <c r="Z25" s="84">
        <v>46747</v>
      </c>
    </row>
    <row r="26" spans="1:26" ht="15" customHeight="1" x14ac:dyDescent="0.3">
      <c r="A26" s="72" t="s">
        <v>152</v>
      </c>
      <c r="B26" s="72" t="s">
        <v>65</v>
      </c>
      <c r="C26" s="73" t="s">
        <v>153</v>
      </c>
      <c r="D26" s="73" t="s">
        <v>154</v>
      </c>
      <c r="E26" s="73" t="s">
        <v>155</v>
      </c>
      <c r="F26" s="73" t="s">
        <v>69</v>
      </c>
      <c r="G26" s="74">
        <v>9440</v>
      </c>
      <c r="H26" s="75">
        <v>1886</v>
      </c>
      <c r="I26" s="76" t="s">
        <v>70</v>
      </c>
      <c r="J26" s="73" t="s">
        <v>156</v>
      </c>
      <c r="K26" s="77">
        <v>1</v>
      </c>
      <c r="L26" s="72" t="s">
        <v>72</v>
      </c>
      <c r="M26" s="73" t="s">
        <v>157</v>
      </c>
      <c r="N26" s="78">
        <v>3</v>
      </c>
      <c r="O26" s="73" t="s">
        <v>74</v>
      </c>
      <c r="P26" s="73" t="s">
        <v>75</v>
      </c>
      <c r="Q26" s="73" t="s">
        <v>82</v>
      </c>
      <c r="R26" s="79">
        <v>12</v>
      </c>
      <c r="S26" s="72" t="s">
        <v>77</v>
      </c>
      <c r="T26" s="80">
        <v>0</v>
      </c>
      <c r="U26" s="81">
        <f>T26</f>
        <v>0</v>
      </c>
      <c r="V26" s="82" t="s">
        <v>90</v>
      </c>
      <c r="W26" s="82" t="s">
        <v>158</v>
      </c>
      <c r="X26" s="82" t="s">
        <v>159</v>
      </c>
      <c r="Y26" s="83" t="s">
        <v>160</v>
      </c>
      <c r="Z26" s="84">
        <v>46505</v>
      </c>
    </row>
    <row r="27" spans="1:26" ht="15" customHeight="1" x14ac:dyDescent="0.3">
      <c r="A27" s="72" t="s">
        <v>152</v>
      </c>
      <c r="B27" s="72" t="s">
        <v>65</v>
      </c>
      <c r="C27" s="73" t="s">
        <v>153</v>
      </c>
      <c r="D27" s="73" t="s">
        <v>154</v>
      </c>
      <c r="E27" s="73" t="s">
        <v>155</v>
      </c>
      <c r="F27" s="73" t="s">
        <v>69</v>
      </c>
      <c r="G27" s="74">
        <v>9440</v>
      </c>
      <c r="H27" s="75">
        <v>1886</v>
      </c>
      <c r="I27" s="76" t="s">
        <v>70</v>
      </c>
      <c r="J27" s="73" t="s">
        <v>156</v>
      </c>
      <c r="K27" s="77">
        <v>1</v>
      </c>
      <c r="L27" s="72" t="s">
        <v>72</v>
      </c>
      <c r="M27" s="73" t="s">
        <v>157</v>
      </c>
      <c r="N27" s="78">
        <v>3</v>
      </c>
      <c r="O27" s="73" t="s">
        <v>74</v>
      </c>
      <c r="P27" s="73" t="s">
        <v>75</v>
      </c>
      <c r="Q27" s="73" t="s">
        <v>87</v>
      </c>
      <c r="R27" s="79">
        <v>18</v>
      </c>
      <c r="S27" s="72" t="s">
        <v>77</v>
      </c>
      <c r="T27" s="80">
        <v>0</v>
      </c>
      <c r="U27" s="81">
        <f>T27*(12/18)</f>
        <v>0</v>
      </c>
      <c r="V27" s="82" t="s">
        <v>90</v>
      </c>
      <c r="W27" s="82" t="s">
        <v>158</v>
      </c>
      <c r="X27" s="82" t="s">
        <v>159</v>
      </c>
      <c r="Y27" s="83" t="s">
        <v>160</v>
      </c>
      <c r="Z27" s="84">
        <v>46444</v>
      </c>
    </row>
    <row r="28" spans="1:26" ht="15" customHeight="1" x14ac:dyDescent="0.3">
      <c r="A28" s="72" t="s">
        <v>152</v>
      </c>
      <c r="B28" s="72" t="s">
        <v>65</v>
      </c>
      <c r="C28" s="73" t="s">
        <v>153</v>
      </c>
      <c r="D28" s="73" t="s">
        <v>154</v>
      </c>
      <c r="E28" s="73" t="s">
        <v>155</v>
      </c>
      <c r="F28" s="73" t="s">
        <v>69</v>
      </c>
      <c r="G28" s="74">
        <v>9440</v>
      </c>
      <c r="H28" s="75">
        <v>1886</v>
      </c>
      <c r="I28" s="76" t="s">
        <v>70</v>
      </c>
      <c r="J28" s="73" t="s">
        <v>161</v>
      </c>
      <c r="K28" s="77">
        <v>1</v>
      </c>
      <c r="L28" s="72" t="s">
        <v>72</v>
      </c>
      <c r="M28" s="73" t="s">
        <v>162</v>
      </c>
      <c r="N28" s="78" t="s">
        <v>78</v>
      </c>
      <c r="O28" s="73" t="s">
        <v>74</v>
      </c>
      <c r="P28" s="73" t="s">
        <v>75</v>
      </c>
      <c r="Q28" s="73" t="s">
        <v>82</v>
      </c>
      <c r="R28" s="79">
        <v>12</v>
      </c>
      <c r="S28" s="72" t="s">
        <v>77</v>
      </c>
      <c r="T28" s="80">
        <v>0</v>
      </c>
      <c r="U28" s="81">
        <f>T28</f>
        <v>0</v>
      </c>
      <c r="V28" s="82" t="s">
        <v>90</v>
      </c>
      <c r="W28" s="82" t="s">
        <v>158</v>
      </c>
      <c r="X28" s="82" t="s">
        <v>163</v>
      </c>
      <c r="Y28" s="83" t="s">
        <v>160</v>
      </c>
      <c r="Z28" s="84">
        <v>46505</v>
      </c>
    </row>
    <row r="29" spans="1:26" ht="15" customHeight="1" x14ac:dyDescent="0.3">
      <c r="A29" s="72" t="s">
        <v>152</v>
      </c>
      <c r="B29" s="72" t="s">
        <v>65</v>
      </c>
      <c r="C29" s="73" t="s">
        <v>153</v>
      </c>
      <c r="D29" s="73" t="s">
        <v>154</v>
      </c>
      <c r="E29" s="73" t="s">
        <v>155</v>
      </c>
      <c r="F29" s="73" t="s">
        <v>69</v>
      </c>
      <c r="G29" s="74">
        <v>9440</v>
      </c>
      <c r="H29" s="75">
        <v>1886</v>
      </c>
      <c r="I29" s="76" t="s">
        <v>70</v>
      </c>
      <c r="J29" s="73" t="s">
        <v>161</v>
      </c>
      <c r="K29" s="77">
        <v>1</v>
      </c>
      <c r="L29" s="72" t="s">
        <v>72</v>
      </c>
      <c r="M29" s="73" t="s">
        <v>162</v>
      </c>
      <c r="N29" s="78" t="s">
        <v>78</v>
      </c>
      <c r="O29" s="73" t="s">
        <v>74</v>
      </c>
      <c r="P29" s="73" t="s">
        <v>75</v>
      </c>
      <c r="Q29" s="73" t="s">
        <v>87</v>
      </c>
      <c r="R29" s="79">
        <v>18</v>
      </c>
      <c r="S29" s="72" t="s">
        <v>77</v>
      </c>
      <c r="T29" s="80">
        <v>0</v>
      </c>
      <c r="U29" s="81">
        <f>T29*(12/18)</f>
        <v>0</v>
      </c>
      <c r="V29" s="82" t="s">
        <v>90</v>
      </c>
      <c r="W29" s="82" t="s">
        <v>158</v>
      </c>
      <c r="X29" s="82" t="s">
        <v>163</v>
      </c>
      <c r="Y29" s="83" t="s">
        <v>160</v>
      </c>
      <c r="Z29" s="84">
        <v>46444</v>
      </c>
    </row>
    <row r="30" spans="1:26" ht="15" customHeight="1" x14ac:dyDescent="0.3">
      <c r="A30" s="72" t="s">
        <v>164</v>
      </c>
      <c r="B30" s="72" t="s">
        <v>65</v>
      </c>
      <c r="C30" s="73" t="s">
        <v>165</v>
      </c>
      <c r="D30" s="73" t="s">
        <v>166</v>
      </c>
      <c r="E30" s="73" t="s">
        <v>155</v>
      </c>
      <c r="F30" s="73" t="s">
        <v>69</v>
      </c>
      <c r="G30" s="74">
        <v>13670</v>
      </c>
      <c r="H30" s="75">
        <v>1984</v>
      </c>
      <c r="I30" s="76" t="s">
        <v>70</v>
      </c>
      <c r="J30" s="73" t="s">
        <v>167</v>
      </c>
      <c r="K30" s="77">
        <v>1</v>
      </c>
      <c r="L30" s="72" t="s">
        <v>72</v>
      </c>
      <c r="M30" s="73" t="s">
        <v>168</v>
      </c>
      <c r="N30" s="78">
        <v>3</v>
      </c>
      <c r="O30" s="73" t="s">
        <v>169</v>
      </c>
      <c r="P30" s="73" t="s">
        <v>75</v>
      </c>
      <c r="Q30" s="73" t="s">
        <v>82</v>
      </c>
      <c r="R30" s="79">
        <v>12</v>
      </c>
      <c r="S30" s="72" t="s">
        <v>77</v>
      </c>
      <c r="T30" s="80">
        <v>0</v>
      </c>
      <c r="U30" s="81">
        <f>T30</f>
        <v>0</v>
      </c>
      <c r="V30" s="82" t="s">
        <v>170</v>
      </c>
      <c r="W30" s="82" t="s">
        <v>171</v>
      </c>
      <c r="X30" s="82" t="s">
        <v>172</v>
      </c>
      <c r="Y30" s="83" t="s">
        <v>173</v>
      </c>
      <c r="Z30" s="84">
        <v>46528</v>
      </c>
    </row>
    <row r="31" spans="1:26" ht="15" customHeight="1" x14ac:dyDescent="0.3">
      <c r="A31" s="72" t="s">
        <v>164</v>
      </c>
      <c r="B31" s="72" t="s">
        <v>65</v>
      </c>
      <c r="C31" s="73" t="s">
        <v>165</v>
      </c>
      <c r="D31" s="73" t="s">
        <v>166</v>
      </c>
      <c r="E31" s="73" t="s">
        <v>155</v>
      </c>
      <c r="F31" s="73" t="s">
        <v>69</v>
      </c>
      <c r="G31" s="74">
        <v>13670</v>
      </c>
      <c r="H31" s="75">
        <v>1984</v>
      </c>
      <c r="I31" s="76" t="s">
        <v>70</v>
      </c>
      <c r="J31" s="73" t="s">
        <v>167</v>
      </c>
      <c r="K31" s="77">
        <v>1</v>
      </c>
      <c r="L31" s="72" t="s">
        <v>72</v>
      </c>
      <c r="M31" s="73" t="s">
        <v>168</v>
      </c>
      <c r="N31" s="78">
        <v>3</v>
      </c>
      <c r="O31" s="73" t="s">
        <v>169</v>
      </c>
      <c r="P31" s="73" t="s">
        <v>75</v>
      </c>
      <c r="Q31" s="73" t="s">
        <v>87</v>
      </c>
      <c r="R31" s="79">
        <v>18</v>
      </c>
      <c r="S31" s="72" t="s">
        <v>77</v>
      </c>
      <c r="T31" s="80">
        <v>0</v>
      </c>
      <c r="U31" s="81">
        <f>T31*(12/18)</f>
        <v>0</v>
      </c>
      <c r="V31" s="82" t="s">
        <v>170</v>
      </c>
      <c r="W31" s="82" t="s">
        <v>171</v>
      </c>
      <c r="X31" s="82" t="s">
        <v>172</v>
      </c>
      <c r="Y31" s="83" t="s">
        <v>173</v>
      </c>
      <c r="Z31" s="84">
        <v>46395</v>
      </c>
    </row>
    <row r="32" spans="1:26" ht="15" customHeight="1" x14ac:dyDescent="0.3">
      <c r="A32" s="72" t="s">
        <v>164</v>
      </c>
      <c r="B32" s="72" t="s">
        <v>65</v>
      </c>
      <c r="C32" s="73" t="s">
        <v>165</v>
      </c>
      <c r="D32" s="73" t="s">
        <v>166</v>
      </c>
      <c r="E32" s="73" t="s">
        <v>155</v>
      </c>
      <c r="F32" s="73" t="s">
        <v>69</v>
      </c>
      <c r="G32" s="74">
        <v>13670</v>
      </c>
      <c r="H32" s="75">
        <v>1984</v>
      </c>
      <c r="I32" s="76" t="s">
        <v>70</v>
      </c>
      <c r="J32" s="73" t="s">
        <v>174</v>
      </c>
      <c r="K32" s="77">
        <v>1</v>
      </c>
      <c r="L32" s="72" t="s">
        <v>72</v>
      </c>
      <c r="M32" s="73" t="s">
        <v>175</v>
      </c>
      <c r="N32" s="78">
        <v>3</v>
      </c>
      <c r="O32" s="73" t="s">
        <v>169</v>
      </c>
      <c r="P32" s="73" t="s">
        <v>75</v>
      </c>
      <c r="Q32" s="73" t="s">
        <v>82</v>
      </c>
      <c r="R32" s="79">
        <v>12</v>
      </c>
      <c r="S32" s="72" t="s">
        <v>77</v>
      </c>
      <c r="T32" s="80">
        <v>0</v>
      </c>
      <c r="U32" s="81">
        <f>T32</f>
        <v>0</v>
      </c>
      <c r="V32" s="82" t="s">
        <v>176</v>
      </c>
      <c r="W32" s="82" t="s">
        <v>177</v>
      </c>
      <c r="X32" s="82" t="s">
        <v>172</v>
      </c>
      <c r="Y32" s="83" t="s">
        <v>173</v>
      </c>
      <c r="Z32" s="84">
        <v>46528</v>
      </c>
    </row>
    <row r="33" spans="1:26" ht="15" customHeight="1" x14ac:dyDescent="0.3">
      <c r="A33" s="72" t="s">
        <v>164</v>
      </c>
      <c r="B33" s="72" t="s">
        <v>65</v>
      </c>
      <c r="C33" s="73" t="s">
        <v>165</v>
      </c>
      <c r="D33" s="73" t="s">
        <v>166</v>
      </c>
      <c r="E33" s="73" t="s">
        <v>155</v>
      </c>
      <c r="F33" s="73" t="s">
        <v>69</v>
      </c>
      <c r="G33" s="74">
        <v>13670</v>
      </c>
      <c r="H33" s="75">
        <v>1984</v>
      </c>
      <c r="I33" s="76" t="s">
        <v>70</v>
      </c>
      <c r="J33" s="73" t="s">
        <v>174</v>
      </c>
      <c r="K33" s="77">
        <v>1</v>
      </c>
      <c r="L33" s="72" t="s">
        <v>72</v>
      </c>
      <c r="M33" s="73" t="s">
        <v>175</v>
      </c>
      <c r="N33" s="78">
        <v>3</v>
      </c>
      <c r="O33" s="73" t="s">
        <v>169</v>
      </c>
      <c r="P33" s="73" t="s">
        <v>75</v>
      </c>
      <c r="Q33" s="73" t="s">
        <v>87</v>
      </c>
      <c r="R33" s="79">
        <v>18</v>
      </c>
      <c r="S33" s="72" t="s">
        <v>77</v>
      </c>
      <c r="T33" s="80">
        <v>0</v>
      </c>
      <c r="U33" s="81">
        <f>T33*(12/18)</f>
        <v>0</v>
      </c>
      <c r="V33" s="82" t="s">
        <v>176</v>
      </c>
      <c r="W33" s="82" t="s">
        <v>177</v>
      </c>
      <c r="X33" s="82" t="s">
        <v>172</v>
      </c>
      <c r="Y33" s="83" t="s">
        <v>173</v>
      </c>
      <c r="Z33" s="84">
        <v>46396</v>
      </c>
    </row>
    <row r="34" spans="1:26" ht="15" customHeight="1" x14ac:dyDescent="0.3">
      <c r="A34" s="72" t="s">
        <v>178</v>
      </c>
      <c r="B34" s="72" t="s">
        <v>65</v>
      </c>
      <c r="C34" s="73" t="s">
        <v>66</v>
      </c>
      <c r="D34" s="73" t="s">
        <v>67</v>
      </c>
      <c r="E34" s="73" t="s">
        <v>179</v>
      </c>
      <c r="F34" s="73" t="s">
        <v>69</v>
      </c>
      <c r="G34" s="74">
        <v>4583</v>
      </c>
      <c r="H34" s="75">
        <v>2001</v>
      </c>
      <c r="I34" s="76" t="s">
        <v>70</v>
      </c>
      <c r="J34" s="73" t="s">
        <v>180</v>
      </c>
      <c r="K34" s="77">
        <v>1</v>
      </c>
      <c r="L34" s="72" t="s">
        <v>72</v>
      </c>
      <c r="M34" s="73" t="s">
        <v>181</v>
      </c>
      <c r="N34" s="78">
        <v>1</v>
      </c>
      <c r="O34" s="73" t="s">
        <v>182</v>
      </c>
      <c r="P34" s="73" t="s">
        <v>75</v>
      </c>
      <c r="Q34" s="73" t="s">
        <v>183</v>
      </c>
      <c r="R34" s="79">
        <v>12</v>
      </c>
      <c r="S34" s="72" t="s">
        <v>77</v>
      </c>
      <c r="T34" s="80">
        <v>0</v>
      </c>
      <c r="U34" s="81">
        <f>T34</f>
        <v>0</v>
      </c>
      <c r="V34" s="82" t="s">
        <v>184</v>
      </c>
      <c r="W34" s="82" t="s">
        <v>185</v>
      </c>
      <c r="X34" s="82" t="s">
        <v>186</v>
      </c>
      <c r="Y34" s="83" t="s">
        <v>187</v>
      </c>
      <c r="Z34" s="84">
        <v>46674</v>
      </c>
    </row>
    <row r="35" spans="1:26" ht="15" customHeight="1" x14ac:dyDescent="0.3">
      <c r="A35" s="72" t="s">
        <v>178</v>
      </c>
      <c r="B35" s="72" t="s">
        <v>65</v>
      </c>
      <c r="C35" s="73" t="s">
        <v>66</v>
      </c>
      <c r="D35" s="73" t="s">
        <v>67</v>
      </c>
      <c r="E35" s="73" t="s">
        <v>179</v>
      </c>
      <c r="F35" s="73" t="s">
        <v>69</v>
      </c>
      <c r="G35" s="74">
        <v>4583</v>
      </c>
      <c r="H35" s="75">
        <v>2001</v>
      </c>
      <c r="I35" s="76" t="s">
        <v>70</v>
      </c>
      <c r="J35" s="73" t="s">
        <v>180</v>
      </c>
      <c r="K35" s="77">
        <v>1</v>
      </c>
      <c r="L35" s="72" t="s">
        <v>72</v>
      </c>
      <c r="M35" s="73" t="s">
        <v>181</v>
      </c>
      <c r="N35" s="78">
        <v>1</v>
      </c>
      <c r="O35" s="73" t="s">
        <v>182</v>
      </c>
      <c r="P35" s="73" t="s">
        <v>75</v>
      </c>
      <c r="Q35" s="73" t="s">
        <v>188</v>
      </c>
      <c r="R35" s="79">
        <v>18</v>
      </c>
      <c r="S35" s="72" t="s">
        <v>77</v>
      </c>
      <c r="T35" s="80">
        <v>0</v>
      </c>
      <c r="U35" s="81">
        <f>T35*(12/18)</f>
        <v>0</v>
      </c>
      <c r="V35" s="82" t="s">
        <v>184</v>
      </c>
      <c r="W35" s="82" t="s">
        <v>185</v>
      </c>
      <c r="X35" s="82" t="s">
        <v>186</v>
      </c>
      <c r="Y35" s="83" t="s">
        <v>187</v>
      </c>
      <c r="Z35" s="84">
        <v>46303</v>
      </c>
    </row>
    <row r="36" spans="1:26" ht="15" customHeight="1" x14ac:dyDescent="0.3">
      <c r="A36" s="72" t="s">
        <v>178</v>
      </c>
      <c r="B36" s="72" t="s">
        <v>65</v>
      </c>
      <c r="C36" s="73" t="s">
        <v>66</v>
      </c>
      <c r="D36" s="73" t="s">
        <v>67</v>
      </c>
      <c r="E36" s="73" t="s">
        <v>179</v>
      </c>
      <c r="F36" s="73" t="s">
        <v>69</v>
      </c>
      <c r="G36" s="74">
        <v>4583</v>
      </c>
      <c r="H36" s="75">
        <v>2001</v>
      </c>
      <c r="I36" s="76" t="s">
        <v>70</v>
      </c>
      <c r="J36" s="73" t="s">
        <v>189</v>
      </c>
      <c r="K36" s="77">
        <v>1</v>
      </c>
      <c r="L36" s="72" t="s">
        <v>72</v>
      </c>
      <c r="M36" s="73" t="s">
        <v>190</v>
      </c>
      <c r="N36" s="78">
        <v>3</v>
      </c>
      <c r="O36" s="73" t="s">
        <v>182</v>
      </c>
      <c r="P36" s="73" t="s">
        <v>75</v>
      </c>
      <c r="Q36" s="73" t="s">
        <v>132</v>
      </c>
      <c r="R36" s="79">
        <v>12</v>
      </c>
      <c r="S36" s="72" t="s">
        <v>77</v>
      </c>
      <c r="T36" s="80">
        <v>0</v>
      </c>
      <c r="U36" s="81">
        <f t="shared" ref="U36:U37" si="1">T36</f>
        <v>0</v>
      </c>
      <c r="V36" s="82" t="s">
        <v>107</v>
      </c>
      <c r="W36" s="82" t="s">
        <v>191</v>
      </c>
      <c r="X36" s="82" t="s">
        <v>109</v>
      </c>
      <c r="Y36" s="83" t="s">
        <v>98</v>
      </c>
      <c r="Z36" s="84">
        <v>46427</v>
      </c>
    </row>
    <row r="37" spans="1:26" ht="15" customHeight="1" x14ac:dyDescent="0.3">
      <c r="A37" s="72" t="s">
        <v>192</v>
      </c>
      <c r="B37" s="72" t="s">
        <v>65</v>
      </c>
      <c r="C37" s="73" t="s">
        <v>66</v>
      </c>
      <c r="D37" s="73" t="s">
        <v>193</v>
      </c>
      <c r="E37" s="73" t="s">
        <v>194</v>
      </c>
      <c r="F37" s="73" t="s">
        <v>69</v>
      </c>
      <c r="G37" s="74">
        <v>4447</v>
      </c>
      <c r="H37" s="75">
        <v>2001</v>
      </c>
      <c r="I37" s="76" t="s">
        <v>70</v>
      </c>
      <c r="J37" s="73" t="s">
        <v>195</v>
      </c>
      <c r="K37" s="77">
        <v>1</v>
      </c>
      <c r="L37" s="72" t="s">
        <v>72</v>
      </c>
      <c r="M37" s="73" t="s">
        <v>196</v>
      </c>
      <c r="N37" s="78">
        <v>1</v>
      </c>
      <c r="O37" s="73" t="s">
        <v>197</v>
      </c>
      <c r="P37" s="73" t="s">
        <v>75</v>
      </c>
      <c r="Q37" s="73" t="s">
        <v>82</v>
      </c>
      <c r="R37" s="79">
        <v>12</v>
      </c>
      <c r="S37" s="72" t="s">
        <v>77</v>
      </c>
      <c r="T37" s="80">
        <v>0</v>
      </c>
      <c r="U37" s="81">
        <f t="shared" si="1"/>
        <v>0</v>
      </c>
      <c r="V37" s="82" t="s">
        <v>198</v>
      </c>
      <c r="W37" s="82" t="s">
        <v>199</v>
      </c>
      <c r="X37" s="82" t="s">
        <v>200</v>
      </c>
      <c r="Y37" s="83" t="s">
        <v>98</v>
      </c>
      <c r="Z37" s="84">
        <v>46505</v>
      </c>
    </row>
    <row r="38" spans="1:26" ht="15" customHeight="1" x14ac:dyDescent="0.3">
      <c r="A38" s="72" t="s">
        <v>192</v>
      </c>
      <c r="B38" s="72" t="s">
        <v>65</v>
      </c>
      <c r="C38" s="73" t="s">
        <v>66</v>
      </c>
      <c r="D38" s="73" t="s">
        <v>193</v>
      </c>
      <c r="E38" s="73" t="s">
        <v>194</v>
      </c>
      <c r="F38" s="73" t="s">
        <v>69</v>
      </c>
      <c r="G38" s="74">
        <v>4447</v>
      </c>
      <c r="H38" s="75">
        <v>2001</v>
      </c>
      <c r="I38" s="76" t="s">
        <v>70</v>
      </c>
      <c r="J38" s="73" t="s">
        <v>195</v>
      </c>
      <c r="K38" s="77">
        <v>1</v>
      </c>
      <c r="L38" s="72" t="s">
        <v>72</v>
      </c>
      <c r="M38" s="73" t="s">
        <v>196</v>
      </c>
      <c r="N38" s="78">
        <v>1</v>
      </c>
      <c r="O38" s="73" t="s">
        <v>197</v>
      </c>
      <c r="P38" s="73" t="s">
        <v>75</v>
      </c>
      <c r="Q38" s="73" t="s">
        <v>87</v>
      </c>
      <c r="R38" s="79">
        <v>18</v>
      </c>
      <c r="S38" s="72" t="s">
        <v>77</v>
      </c>
      <c r="T38" s="80">
        <v>0</v>
      </c>
      <c r="U38" s="81">
        <f>T38*(12/18)</f>
        <v>0</v>
      </c>
      <c r="V38" s="82" t="s">
        <v>198</v>
      </c>
      <c r="W38" s="82" t="s">
        <v>199</v>
      </c>
      <c r="X38" s="82" t="s">
        <v>200</v>
      </c>
      <c r="Y38" s="83" t="s">
        <v>98</v>
      </c>
      <c r="Z38" s="84">
        <v>46296</v>
      </c>
    </row>
    <row r="39" spans="1:26" ht="15" customHeight="1" x14ac:dyDescent="0.3">
      <c r="A39" s="72" t="s">
        <v>192</v>
      </c>
      <c r="B39" s="72" t="s">
        <v>65</v>
      </c>
      <c r="C39" s="73" t="s">
        <v>66</v>
      </c>
      <c r="D39" s="73" t="s">
        <v>193</v>
      </c>
      <c r="E39" s="73" t="s">
        <v>194</v>
      </c>
      <c r="F39" s="73" t="s">
        <v>69</v>
      </c>
      <c r="G39" s="74">
        <v>4447</v>
      </c>
      <c r="H39" s="75">
        <v>2001</v>
      </c>
      <c r="I39" s="76" t="s">
        <v>70</v>
      </c>
      <c r="J39" s="73" t="s">
        <v>201</v>
      </c>
      <c r="K39" s="77">
        <v>1</v>
      </c>
      <c r="L39" s="72" t="s">
        <v>72</v>
      </c>
      <c r="M39" s="73" t="s">
        <v>202</v>
      </c>
      <c r="N39" s="78">
        <v>1</v>
      </c>
      <c r="O39" s="73" t="s">
        <v>197</v>
      </c>
      <c r="P39" s="73" t="s">
        <v>75</v>
      </c>
      <c r="Q39" s="73" t="s">
        <v>82</v>
      </c>
      <c r="R39" s="79">
        <v>12</v>
      </c>
      <c r="S39" s="72" t="s">
        <v>77</v>
      </c>
      <c r="T39" s="80">
        <v>0</v>
      </c>
      <c r="U39" s="81">
        <f>T39</f>
        <v>0</v>
      </c>
      <c r="V39" s="82" t="s">
        <v>198</v>
      </c>
      <c r="W39" s="82" t="s">
        <v>203</v>
      </c>
      <c r="X39" s="82" t="s">
        <v>204</v>
      </c>
      <c r="Y39" s="83" t="s">
        <v>93</v>
      </c>
      <c r="Z39" s="84">
        <v>46505</v>
      </c>
    </row>
    <row r="40" spans="1:26" ht="15" customHeight="1" x14ac:dyDescent="0.3">
      <c r="A40" s="72" t="s">
        <v>192</v>
      </c>
      <c r="B40" s="72" t="s">
        <v>65</v>
      </c>
      <c r="C40" s="73" t="s">
        <v>66</v>
      </c>
      <c r="D40" s="73" t="s">
        <v>193</v>
      </c>
      <c r="E40" s="73" t="s">
        <v>194</v>
      </c>
      <c r="F40" s="73" t="s">
        <v>69</v>
      </c>
      <c r="G40" s="74">
        <v>4447</v>
      </c>
      <c r="H40" s="75">
        <v>2001</v>
      </c>
      <c r="I40" s="76" t="s">
        <v>70</v>
      </c>
      <c r="J40" s="73" t="s">
        <v>201</v>
      </c>
      <c r="K40" s="77">
        <v>1</v>
      </c>
      <c r="L40" s="72" t="s">
        <v>72</v>
      </c>
      <c r="M40" s="73" t="s">
        <v>202</v>
      </c>
      <c r="N40" s="78">
        <v>1</v>
      </c>
      <c r="O40" s="73" t="s">
        <v>197</v>
      </c>
      <c r="P40" s="73" t="s">
        <v>75</v>
      </c>
      <c r="Q40" s="73" t="s">
        <v>87</v>
      </c>
      <c r="R40" s="79">
        <v>18</v>
      </c>
      <c r="S40" s="72" t="s">
        <v>77</v>
      </c>
      <c r="T40" s="80">
        <v>0</v>
      </c>
      <c r="U40" s="81">
        <f>T40*(12/18)</f>
        <v>0</v>
      </c>
      <c r="V40" s="82" t="s">
        <v>198</v>
      </c>
      <c r="W40" s="82" t="s">
        <v>203</v>
      </c>
      <c r="X40" s="82" t="s">
        <v>204</v>
      </c>
      <c r="Y40" s="83" t="s">
        <v>93</v>
      </c>
      <c r="Z40" s="84">
        <v>46816</v>
      </c>
    </row>
    <row r="41" spans="1:26" ht="15" customHeight="1" x14ac:dyDescent="0.3">
      <c r="A41" s="72" t="s">
        <v>205</v>
      </c>
      <c r="B41" s="72" t="s">
        <v>65</v>
      </c>
      <c r="C41" s="73" t="s">
        <v>206</v>
      </c>
      <c r="D41" s="73" t="s">
        <v>207</v>
      </c>
      <c r="E41" s="73" t="s">
        <v>155</v>
      </c>
      <c r="F41" s="73" t="s">
        <v>69</v>
      </c>
      <c r="G41" s="74">
        <v>17982</v>
      </c>
      <c r="H41" s="75">
        <v>2012</v>
      </c>
      <c r="I41" s="76" t="s">
        <v>70</v>
      </c>
      <c r="J41" s="73" t="s">
        <v>208</v>
      </c>
      <c r="K41" s="77">
        <v>1</v>
      </c>
      <c r="L41" s="72" t="s">
        <v>72</v>
      </c>
      <c r="M41" s="73" t="s">
        <v>209</v>
      </c>
      <c r="N41" s="78">
        <v>1</v>
      </c>
      <c r="O41" s="73" t="s">
        <v>74</v>
      </c>
      <c r="P41" s="73" t="s">
        <v>75</v>
      </c>
      <c r="Q41" s="73" t="s">
        <v>183</v>
      </c>
      <c r="R41" s="79">
        <v>12</v>
      </c>
      <c r="S41" s="72" t="s">
        <v>77</v>
      </c>
      <c r="T41" s="80">
        <v>0</v>
      </c>
      <c r="U41" s="81">
        <f>T41</f>
        <v>0</v>
      </c>
      <c r="V41" s="82" t="s">
        <v>210</v>
      </c>
      <c r="W41" s="82" t="s">
        <v>211</v>
      </c>
      <c r="X41" s="82" t="s">
        <v>212</v>
      </c>
      <c r="Y41" s="83" t="s">
        <v>213</v>
      </c>
      <c r="Z41" s="84">
        <v>46640</v>
      </c>
    </row>
    <row r="42" spans="1:26" ht="15" customHeight="1" x14ac:dyDescent="0.3">
      <c r="A42" s="72" t="s">
        <v>205</v>
      </c>
      <c r="B42" s="72" t="s">
        <v>65</v>
      </c>
      <c r="C42" s="73" t="s">
        <v>206</v>
      </c>
      <c r="D42" s="73" t="s">
        <v>207</v>
      </c>
      <c r="E42" s="73" t="s">
        <v>155</v>
      </c>
      <c r="F42" s="73" t="s">
        <v>69</v>
      </c>
      <c r="G42" s="74">
        <v>17982</v>
      </c>
      <c r="H42" s="75">
        <v>2012</v>
      </c>
      <c r="I42" s="76" t="s">
        <v>70</v>
      </c>
      <c r="J42" s="73" t="s">
        <v>208</v>
      </c>
      <c r="K42" s="77">
        <v>1</v>
      </c>
      <c r="L42" s="72" t="s">
        <v>72</v>
      </c>
      <c r="M42" s="73" t="s">
        <v>209</v>
      </c>
      <c r="N42" s="78">
        <v>1</v>
      </c>
      <c r="O42" s="73" t="s">
        <v>74</v>
      </c>
      <c r="P42" s="73" t="s">
        <v>75</v>
      </c>
      <c r="Q42" s="73" t="s">
        <v>188</v>
      </c>
      <c r="R42" s="79">
        <v>18</v>
      </c>
      <c r="S42" s="72" t="s">
        <v>77</v>
      </c>
      <c r="T42" s="80">
        <v>0</v>
      </c>
      <c r="U42" s="81">
        <f>T42*(12/18)</f>
        <v>0</v>
      </c>
      <c r="V42" s="82" t="s">
        <v>210</v>
      </c>
      <c r="W42" s="82" t="s">
        <v>211</v>
      </c>
      <c r="X42" s="82" t="s">
        <v>212</v>
      </c>
      <c r="Y42" s="83" t="s">
        <v>213</v>
      </c>
      <c r="Z42" s="84">
        <v>46409</v>
      </c>
    </row>
    <row r="43" spans="1:26" ht="15" customHeight="1" x14ac:dyDescent="0.3">
      <c r="A43" s="72" t="s">
        <v>205</v>
      </c>
      <c r="B43" s="72" t="s">
        <v>65</v>
      </c>
      <c r="C43" s="73" t="s">
        <v>206</v>
      </c>
      <c r="D43" s="73" t="s">
        <v>207</v>
      </c>
      <c r="E43" s="73" t="s">
        <v>155</v>
      </c>
      <c r="F43" s="73" t="s">
        <v>69</v>
      </c>
      <c r="G43" s="74">
        <v>17982</v>
      </c>
      <c r="H43" s="75">
        <v>2012</v>
      </c>
      <c r="I43" s="76" t="s">
        <v>70</v>
      </c>
      <c r="J43" s="73" t="s">
        <v>214</v>
      </c>
      <c r="K43" s="77">
        <v>1</v>
      </c>
      <c r="L43" s="72" t="s">
        <v>78</v>
      </c>
      <c r="M43" s="73" t="s">
        <v>215</v>
      </c>
      <c r="N43" s="78" t="s">
        <v>78</v>
      </c>
      <c r="O43" s="73" t="s">
        <v>74</v>
      </c>
      <c r="P43" s="73" t="s">
        <v>75</v>
      </c>
      <c r="Q43" s="73" t="s">
        <v>183</v>
      </c>
      <c r="R43" s="79">
        <v>12</v>
      </c>
      <c r="S43" s="72" t="s">
        <v>77</v>
      </c>
      <c r="T43" s="80">
        <v>0</v>
      </c>
      <c r="U43" s="81">
        <f>T43</f>
        <v>0</v>
      </c>
      <c r="V43" s="82" t="s">
        <v>210</v>
      </c>
      <c r="W43" s="82" t="s">
        <v>216</v>
      </c>
      <c r="X43" s="82" t="s">
        <v>212</v>
      </c>
      <c r="Y43" s="83" t="s">
        <v>213</v>
      </c>
      <c r="Z43" s="84">
        <v>46640</v>
      </c>
    </row>
    <row r="44" spans="1:26" ht="15" customHeight="1" x14ac:dyDescent="0.3">
      <c r="A44" s="72" t="s">
        <v>205</v>
      </c>
      <c r="B44" s="72" t="s">
        <v>65</v>
      </c>
      <c r="C44" s="73" t="s">
        <v>206</v>
      </c>
      <c r="D44" s="73" t="s">
        <v>207</v>
      </c>
      <c r="E44" s="73" t="s">
        <v>155</v>
      </c>
      <c r="F44" s="73" t="s">
        <v>69</v>
      </c>
      <c r="G44" s="74">
        <v>17982</v>
      </c>
      <c r="H44" s="75">
        <v>2012</v>
      </c>
      <c r="I44" s="76" t="s">
        <v>70</v>
      </c>
      <c r="J44" s="73" t="s">
        <v>214</v>
      </c>
      <c r="K44" s="77">
        <v>1</v>
      </c>
      <c r="L44" s="72" t="s">
        <v>78</v>
      </c>
      <c r="M44" s="73" t="s">
        <v>215</v>
      </c>
      <c r="N44" s="78" t="s">
        <v>78</v>
      </c>
      <c r="O44" s="73" t="s">
        <v>74</v>
      </c>
      <c r="P44" s="73" t="s">
        <v>75</v>
      </c>
      <c r="Q44" s="73" t="s">
        <v>188</v>
      </c>
      <c r="R44" s="79">
        <v>18</v>
      </c>
      <c r="S44" s="72" t="s">
        <v>77</v>
      </c>
      <c r="T44" s="80">
        <v>0</v>
      </c>
      <c r="U44" s="81">
        <f>T44*(12/18)</f>
        <v>0</v>
      </c>
      <c r="V44" s="82" t="s">
        <v>210</v>
      </c>
      <c r="W44" s="82" t="s">
        <v>216</v>
      </c>
      <c r="X44" s="82" t="s">
        <v>212</v>
      </c>
      <c r="Y44" s="83" t="s">
        <v>213</v>
      </c>
      <c r="Z44" s="84">
        <v>46409</v>
      </c>
    </row>
    <row r="45" spans="1:26" ht="15" customHeight="1" x14ac:dyDescent="0.3">
      <c r="A45" s="72" t="s">
        <v>205</v>
      </c>
      <c r="B45" s="72" t="s">
        <v>65</v>
      </c>
      <c r="C45" s="73" t="s">
        <v>206</v>
      </c>
      <c r="D45" s="73" t="s">
        <v>207</v>
      </c>
      <c r="E45" s="73" t="s">
        <v>155</v>
      </c>
      <c r="F45" s="73" t="s">
        <v>69</v>
      </c>
      <c r="G45" s="74">
        <v>17982</v>
      </c>
      <c r="H45" s="75">
        <v>2012</v>
      </c>
      <c r="I45" s="76" t="s">
        <v>70</v>
      </c>
      <c r="J45" s="73" t="s">
        <v>217</v>
      </c>
      <c r="K45" s="77">
        <v>1</v>
      </c>
      <c r="L45" s="72" t="s">
        <v>78</v>
      </c>
      <c r="M45" s="73" t="s">
        <v>218</v>
      </c>
      <c r="N45" s="78" t="s">
        <v>78</v>
      </c>
      <c r="O45" s="73" t="s">
        <v>78</v>
      </c>
      <c r="P45" s="73" t="s">
        <v>75</v>
      </c>
      <c r="Q45" s="73" t="s">
        <v>183</v>
      </c>
      <c r="R45" s="79">
        <v>12</v>
      </c>
      <c r="S45" s="72" t="s">
        <v>77</v>
      </c>
      <c r="T45" s="80">
        <v>0</v>
      </c>
      <c r="U45" s="81">
        <f>T45</f>
        <v>0</v>
      </c>
      <c r="V45" s="82" t="s">
        <v>210</v>
      </c>
      <c r="W45" s="82" t="s">
        <v>219</v>
      </c>
      <c r="X45" s="82" t="s">
        <v>212</v>
      </c>
      <c r="Y45" s="83" t="s">
        <v>213</v>
      </c>
      <c r="Z45" s="84">
        <v>46640</v>
      </c>
    </row>
    <row r="46" spans="1:26" ht="15" customHeight="1" x14ac:dyDescent="0.3">
      <c r="A46" s="72" t="s">
        <v>205</v>
      </c>
      <c r="B46" s="72" t="s">
        <v>65</v>
      </c>
      <c r="C46" s="73" t="s">
        <v>206</v>
      </c>
      <c r="D46" s="73" t="s">
        <v>207</v>
      </c>
      <c r="E46" s="73" t="s">
        <v>155</v>
      </c>
      <c r="F46" s="73" t="s">
        <v>69</v>
      </c>
      <c r="G46" s="74">
        <v>17982</v>
      </c>
      <c r="H46" s="75">
        <v>2012</v>
      </c>
      <c r="I46" s="76" t="s">
        <v>70</v>
      </c>
      <c r="J46" s="73" t="s">
        <v>217</v>
      </c>
      <c r="K46" s="77">
        <v>1</v>
      </c>
      <c r="L46" s="72" t="s">
        <v>78</v>
      </c>
      <c r="M46" s="73" t="s">
        <v>218</v>
      </c>
      <c r="N46" s="78" t="s">
        <v>78</v>
      </c>
      <c r="O46" s="73" t="s">
        <v>78</v>
      </c>
      <c r="P46" s="73" t="s">
        <v>75</v>
      </c>
      <c r="Q46" s="73" t="s">
        <v>188</v>
      </c>
      <c r="R46" s="79">
        <v>18</v>
      </c>
      <c r="S46" s="72" t="s">
        <v>77</v>
      </c>
      <c r="T46" s="80">
        <v>0</v>
      </c>
      <c r="U46" s="81">
        <f>T46*(12/18)</f>
        <v>0</v>
      </c>
      <c r="V46" s="82" t="s">
        <v>210</v>
      </c>
      <c r="W46" s="82" t="s">
        <v>219</v>
      </c>
      <c r="X46" s="82" t="s">
        <v>212</v>
      </c>
      <c r="Y46" s="83" t="s">
        <v>213</v>
      </c>
      <c r="Z46" s="84">
        <v>46409</v>
      </c>
    </row>
    <row r="47" spans="1:26" ht="15" customHeight="1" x14ac:dyDescent="0.3">
      <c r="A47" s="72" t="s">
        <v>220</v>
      </c>
      <c r="B47" s="72" t="s">
        <v>65</v>
      </c>
      <c r="C47" s="73" t="s">
        <v>221</v>
      </c>
      <c r="D47" s="73" t="s">
        <v>222</v>
      </c>
      <c r="E47" s="73" t="s">
        <v>155</v>
      </c>
      <c r="F47" s="73" t="s">
        <v>69</v>
      </c>
      <c r="G47" s="74">
        <v>18375</v>
      </c>
      <c r="H47" s="75">
        <v>1998</v>
      </c>
      <c r="I47" s="76" t="s">
        <v>70</v>
      </c>
      <c r="J47" s="73" t="s">
        <v>223</v>
      </c>
      <c r="K47" s="77">
        <v>1</v>
      </c>
      <c r="L47" s="72" t="s">
        <v>72</v>
      </c>
      <c r="M47" s="73" t="s">
        <v>224</v>
      </c>
      <c r="N47" s="78">
        <v>1</v>
      </c>
      <c r="O47" s="73" t="s">
        <v>74</v>
      </c>
      <c r="P47" s="73" t="s">
        <v>75</v>
      </c>
      <c r="Q47" s="73" t="s">
        <v>82</v>
      </c>
      <c r="R47" s="79">
        <v>12</v>
      </c>
      <c r="S47" s="72" t="s">
        <v>77</v>
      </c>
      <c r="T47" s="80">
        <v>0</v>
      </c>
      <c r="U47" s="81">
        <f>T47</f>
        <v>0</v>
      </c>
      <c r="V47" s="82" t="s">
        <v>225</v>
      </c>
      <c r="W47" s="82" t="s">
        <v>226</v>
      </c>
      <c r="X47" s="82" t="s">
        <v>227</v>
      </c>
      <c r="Y47" s="83" t="s">
        <v>228</v>
      </c>
      <c r="Z47" s="84">
        <v>46473</v>
      </c>
    </row>
    <row r="48" spans="1:26" ht="15" customHeight="1" x14ac:dyDescent="0.3">
      <c r="A48" s="72" t="s">
        <v>220</v>
      </c>
      <c r="B48" s="72" t="s">
        <v>65</v>
      </c>
      <c r="C48" s="73" t="s">
        <v>221</v>
      </c>
      <c r="D48" s="73" t="s">
        <v>222</v>
      </c>
      <c r="E48" s="73" t="s">
        <v>155</v>
      </c>
      <c r="F48" s="73" t="s">
        <v>69</v>
      </c>
      <c r="G48" s="74">
        <v>18375</v>
      </c>
      <c r="H48" s="75">
        <v>1998</v>
      </c>
      <c r="I48" s="76" t="s">
        <v>70</v>
      </c>
      <c r="J48" s="73" t="s">
        <v>223</v>
      </c>
      <c r="K48" s="77">
        <v>1</v>
      </c>
      <c r="L48" s="72" t="s">
        <v>72</v>
      </c>
      <c r="M48" s="73" t="s">
        <v>224</v>
      </c>
      <c r="N48" s="78">
        <v>1</v>
      </c>
      <c r="O48" s="73" t="s">
        <v>74</v>
      </c>
      <c r="P48" s="73" t="s">
        <v>75</v>
      </c>
      <c r="Q48" s="73" t="s">
        <v>87</v>
      </c>
      <c r="R48" s="79">
        <v>18</v>
      </c>
      <c r="S48" s="72" t="s">
        <v>77</v>
      </c>
      <c r="T48" s="80">
        <v>0</v>
      </c>
      <c r="U48" s="81">
        <f>T48*(12/18)</f>
        <v>0</v>
      </c>
      <c r="V48" s="82" t="s">
        <v>225</v>
      </c>
      <c r="W48" s="82" t="s">
        <v>226</v>
      </c>
      <c r="X48" s="82" t="s">
        <v>227</v>
      </c>
      <c r="Y48" s="83" t="s">
        <v>228</v>
      </c>
      <c r="Z48" s="84">
        <v>46455</v>
      </c>
    </row>
    <row r="49" spans="1:26" ht="15" customHeight="1" x14ac:dyDescent="0.3">
      <c r="A49" s="72" t="s">
        <v>220</v>
      </c>
      <c r="B49" s="72" t="s">
        <v>65</v>
      </c>
      <c r="C49" s="73" t="s">
        <v>221</v>
      </c>
      <c r="D49" s="73" t="s">
        <v>222</v>
      </c>
      <c r="E49" s="73" t="s">
        <v>155</v>
      </c>
      <c r="F49" s="73" t="s">
        <v>69</v>
      </c>
      <c r="G49" s="74">
        <v>18375</v>
      </c>
      <c r="H49" s="75">
        <v>1998</v>
      </c>
      <c r="I49" s="76" t="s">
        <v>70</v>
      </c>
      <c r="J49" s="73" t="s">
        <v>229</v>
      </c>
      <c r="K49" s="77">
        <v>2</v>
      </c>
      <c r="L49" s="72" t="s">
        <v>72</v>
      </c>
      <c r="M49" s="73" t="s">
        <v>230</v>
      </c>
      <c r="N49" s="78">
        <v>1</v>
      </c>
      <c r="O49" s="73" t="s">
        <v>74</v>
      </c>
      <c r="P49" s="73" t="s">
        <v>75</v>
      </c>
      <c r="Q49" s="73" t="s">
        <v>76</v>
      </c>
      <c r="R49" s="85">
        <v>1</v>
      </c>
      <c r="S49" s="72" t="s">
        <v>102</v>
      </c>
      <c r="T49" s="80">
        <v>0</v>
      </c>
      <c r="U49" s="81">
        <f>T49</f>
        <v>0</v>
      </c>
      <c r="V49" s="82" t="s">
        <v>231</v>
      </c>
      <c r="W49" s="82" t="s">
        <v>232</v>
      </c>
      <c r="X49" s="82" t="s">
        <v>78</v>
      </c>
      <c r="Y49" s="83" t="s">
        <v>233</v>
      </c>
      <c r="Z49" s="84">
        <v>46585</v>
      </c>
    </row>
    <row r="50" spans="1:26" ht="15" customHeight="1" x14ac:dyDescent="0.3">
      <c r="A50" s="72" t="s">
        <v>220</v>
      </c>
      <c r="B50" s="72" t="s">
        <v>65</v>
      </c>
      <c r="C50" s="73" t="s">
        <v>221</v>
      </c>
      <c r="D50" s="73" t="s">
        <v>222</v>
      </c>
      <c r="E50" s="73" t="s">
        <v>155</v>
      </c>
      <c r="F50" s="73" t="s">
        <v>69</v>
      </c>
      <c r="G50" s="74">
        <v>18375</v>
      </c>
      <c r="H50" s="75">
        <v>1998</v>
      </c>
      <c r="I50" s="76" t="s">
        <v>70</v>
      </c>
      <c r="J50" s="73" t="s">
        <v>229</v>
      </c>
      <c r="K50" s="77">
        <v>2</v>
      </c>
      <c r="L50" s="72" t="s">
        <v>72</v>
      </c>
      <c r="M50" s="73" t="s">
        <v>230</v>
      </c>
      <c r="N50" s="78">
        <v>1</v>
      </c>
      <c r="O50" s="73" t="s">
        <v>74</v>
      </c>
      <c r="P50" s="73" t="s">
        <v>75</v>
      </c>
      <c r="Q50" s="73" t="s">
        <v>79</v>
      </c>
      <c r="R50" s="79">
        <v>12</v>
      </c>
      <c r="S50" s="72" t="s">
        <v>77</v>
      </c>
      <c r="T50" s="80">
        <v>0</v>
      </c>
      <c r="U50" s="81">
        <f t="shared" ref="U50:U51" si="2">T50</f>
        <v>0</v>
      </c>
      <c r="V50" s="82" t="s">
        <v>231</v>
      </c>
      <c r="W50" s="82" t="s">
        <v>232</v>
      </c>
      <c r="X50" s="82" t="s">
        <v>78</v>
      </c>
      <c r="Y50" s="83" t="s">
        <v>233</v>
      </c>
      <c r="Z50" s="84">
        <v>46648</v>
      </c>
    </row>
    <row r="51" spans="1:26" ht="15" customHeight="1" x14ac:dyDescent="0.3">
      <c r="A51" s="72" t="s">
        <v>220</v>
      </c>
      <c r="B51" s="72" t="s">
        <v>65</v>
      </c>
      <c r="C51" s="73" t="s">
        <v>221</v>
      </c>
      <c r="D51" s="73" t="s">
        <v>222</v>
      </c>
      <c r="E51" s="73" t="s">
        <v>155</v>
      </c>
      <c r="F51" s="73" t="s">
        <v>69</v>
      </c>
      <c r="G51" s="74">
        <v>18375</v>
      </c>
      <c r="H51" s="75">
        <v>1998</v>
      </c>
      <c r="I51" s="76" t="s">
        <v>70</v>
      </c>
      <c r="J51" s="73" t="s">
        <v>234</v>
      </c>
      <c r="K51" s="77">
        <v>1</v>
      </c>
      <c r="L51" s="72" t="s">
        <v>72</v>
      </c>
      <c r="M51" s="73" t="s">
        <v>235</v>
      </c>
      <c r="N51" s="78">
        <v>1</v>
      </c>
      <c r="O51" s="73" t="s">
        <v>74</v>
      </c>
      <c r="P51" s="73" t="s">
        <v>75</v>
      </c>
      <c r="Q51" s="73" t="s">
        <v>82</v>
      </c>
      <c r="R51" s="79">
        <v>12</v>
      </c>
      <c r="S51" s="72" t="s">
        <v>77</v>
      </c>
      <c r="T51" s="80">
        <v>0</v>
      </c>
      <c r="U51" s="81">
        <f t="shared" si="2"/>
        <v>0</v>
      </c>
      <c r="V51" s="82" t="s">
        <v>236</v>
      </c>
      <c r="W51" s="82" t="s">
        <v>237</v>
      </c>
      <c r="X51" s="82" t="s">
        <v>163</v>
      </c>
      <c r="Y51" s="83" t="s">
        <v>233</v>
      </c>
      <c r="Z51" s="84">
        <v>46674</v>
      </c>
    </row>
    <row r="52" spans="1:26" ht="15" customHeight="1" x14ac:dyDescent="0.3">
      <c r="A52" s="72" t="s">
        <v>220</v>
      </c>
      <c r="B52" s="72" t="s">
        <v>65</v>
      </c>
      <c r="C52" s="73" t="s">
        <v>221</v>
      </c>
      <c r="D52" s="73" t="s">
        <v>222</v>
      </c>
      <c r="E52" s="73" t="s">
        <v>155</v>
      </c>
      <c r="F52" s="73" t="s">
        <v>69</v>
      </c>
      <c r="G52" s="74">
        <v>18375</v>
      </c>
      <c r="H52" s="75">
        <v>1998</v>
      </c>
      <c r="I52" s="76" t="s">
        <v>70</v>
      </c>
      <c r="J52" s="73" t="s">
        <v>234</v>
      </c>
      <c r="K52" s="77">
        <v>1</v>
      </c>
      <c r="L52" s="72" t="s">
        <v>72</v>
      </c>
      <c r="M52" s="73" t="s">
        <v>235</v>
      </c>
      <c r="N52" s="78">
        <v>1</v>
      </c>
      <c r="O52" s="73" t="s">
        <v>74</v>
      </c>
      <c r="P52" s="73" t="s">
        <v>75</v>
      </c>
      <c r="Q52" s="73" t="s">
        <v>87</v>
      </c>
      <c r="R52" s="79">
        <v>18</v>
      </c>
      <c r="S52" s="72" t="s">
        <v>77</v>
      </c>
      <c r="T52" s="80">
        <v>0</v>
      </c>
      <c r="U52" s="81">
        <f>T52*(12/18)</f>
        <v>0</v>
      </c>
      <c r="V52" s="82" t="s">
        <v>236</v>
      </c>
      <c r="W52" s="82" t="s">
        <v>237</v>
      </c>
      <c r="X52" s="82" t="s">
        <v>163</v>
      </c>
      <c r="Y52" s="83" t="s">
        <v>233</v>
      </c>
      <c r="Z52" s="84">
        <v>46455</v>
      </c>
    </row>
    <row r="53" spans="1:26" ht="15" customHeight="1" x14ac:dyDescent="0.3">
      <c r="A53" s="72" t="s">
        <v>220</v>
      </c>
      <c r="B53" s="72" t="s">
        <v>65</v>
      </c>
      <c r="C53" s="73" t="s">
        <v>221</v>
      </c>
      <c r="D53" s="73" t="s">
        <v>222</v>
      </c>
      <c r="E53" s="73" t="s">
        <v>155</v>
      </c>
      <c r="F53" s="73" t="s">
        <v>69</v>
      </c>
      <c r="G53" s="74">
        <v>18375</v>
      </c>
      <c r="H53" s="75">
        <v>1998</v>
      </c>
      <c r="I53" s="76" t="s">
        <v>70</v>
      </c>
      <c r="J53" s="73" t="s">
        <v>238</v>
      </c>
      <c r="K53" s="77">
        <v>1</v>
      </c>
      <c r="L53" s="72" t="s">
        <v>72</v>
      </c>
      <c r="M53" s="73" t="s">
        <v>239</v>
      </c>
      <c r="N53" s="78">
        <v>1</v>
      </c>
      <c r="O53" s="73" t="s">
        <v>74</v>
      </c>
      <c r="P53" s="73" t="s">
        <v>75</v>
      </c>
      <c r="Q53" s="73" t="s">
        <v>82</v>
      </c>
      <c r="R53" s="79">
        <v>12</v>
      </c>
      <c r="S53" s="72" t="s">
        <v>77</v>
      </c>
      <c r="T53" s="80">
        <v>0</v>
      </c>
      <c r="U53" s="81">
        <f>T53</f>
        <v>0</v>
      </c>
      <c r="V53" s="82" t="s">
        <v>236</v>
      </c>
      <c r="W53" s="82" t="s">
        <v>237</v>
      </c>
      <c r="X53" s="82" t="s">
        <v>163</v>
      </c>
      <c r="Y53" s="83" t="s">
        <v>233</v>
      </c>
      <c r="Z53" s="84">
        <v>46473</v>
      </c>
    </row>
    <row r="54" spans="1:26" ht="15" customHeight="1" x14ac:dyDescent="0.3">
      <c r="A54" s="72" t="s">
        <v>220</v>
      </c>
      <c r="B54" s="72" t="s">
        <v>65</v>
      </c>
      <c r="C54" s="73" t="s">
        <v>221</v>
      </c>
      <c r="D54" s="73" t="s">
        <v>222</v>
      </c>
      <c r="E54" s="73" t="s">
        <v>155</v>
      </c>
      <c r="F54" s="73" t="s">
        <v>69</v>
      </c>
      <c r="G54" s="74">
        <v>18375</v>
      </c>
      <c r="H54" s="75">
        <v>1998</v>
      </c>
      <c r="I54" s="76" t="s">
        <v>70</v>
      </c>
      <c r="J54" s="73" t="s">
        <v>238</v>
      </c>
      <c r="K54" s="77">
        <v>1</v>
      </c>
      <c r="L54" s="72" t="s">
        <v>72</v>
      </c>
      <c r="M54" s="73" t="s">
        <v>239</v>
      </c>
      <c r="N54" s="78">
        <v>1</v>
      </c>
      <c r="O54" s="73" t="s">
        <v>74</v>
      </c>
      <c r="P54" s="73" t="s">
        <v>75</v>
      </c>
      <c r="Q54" s="73" t="s">
        <v>87</v>
      </c>
      <c r="R54" s="79">
        <v>18</v>
      </c>
      <c r="S54" s="72" t="s">
        <v>77</v>
      </c>
      <c r="T54" s="80">
        <v>0</v>
      </c>
      <c r="U54" s="81">
        <f>T54*(12/18)</f>
        <v>0</v>
      </c>
      <c r="V54" s="82" t="s">
        <v>236</v>
      </c>
      <c r="W54" s="82" t="s">
        <v>237</v>
      </c>
      <c r="X54" s="82" t="s">
        <v>163</v>
      </c>
      <c r="Y54" s="83" t="s">
        <v>233</v>
      </c>
      <c r="Z54" s="84">
        <v>46465</v>
      </c>
    </row>
    <row r="55" spans="1:26" ht="15" customHeight="1" x14ac:dyDescent="0.3">
      <c r="A55" s="72" t="s">
        <v>240</v>
      </c>
      <c r="B55" s="72" t="s">
        <v>65</v>
      </c>
      <c r="C55" s="73" t="s">
        <v>126</v>
      </c>
      <c r="D55" s="73" t="s">
        <v>241</v>
      </c>
      <c r="E55" s="73" t="s">
        <v>128</v>
      </c>
      <c r="F55" s="73" t="s">
        <v>242</v>
      </c>
      <c r="G55" s="74" t="s">
        <v>78</v>
      </c>
      <c r="H55" s="75">
        <v>1873</v>
      </c>
      <c r="I55" s="76" t="s">
        <v>70</v>
      </c>
      <c r="J55" s="73" t="s">
        <v>243</v>
      </c>
      <c r="K55" s="77">
        <v>1</v>
      </c>
      <c r="L55" s="72" t="s">
        <v>138</v>
      </c>
      <c r="M55" s="73" t="s">
        <v>244</v>
      </c>
      <c r="N55" s="78">
        <v>2</v>
      </c>
      <c r="O55" s="73" t="s">
        <v>245</v>
      </c>
      <c r="P55" s="73" t="s">
        <v>75</v>
      </c>
      <c r="Q55" s="73" t="s">
        <v>183</v>
      </c>
      <c r="R55" s="79">
        <v>12</v>
      </c>
      <c r="S55" s="72" t="s">
        <v>77</v>
      </c>
      <c r="T55" s="80">
        <v>0</v>
      </c>
      <c r="U55" s="81">
        <f>T55</f>
        <v>0</v>
      </c>
      <c r="V55" s="82" t="s">
        <v>246</v>
      </c>
      <c r="W55" s="82" t="s">
        <v>247</v>
      </c>
      <c r="X55" s="82" t="s">
        <v>248</v>
      </c>
      <c r="Y55" s="83" t="s">
        <v>249</v>
      </c>
      <c r="Z55" s="84">
        <v>46676</v>
      </c>
    </row>
    <row r="56" spans="1:26" ht="15" customHeight="1" x14ac:dyDescent="0.3">
      <c r="A56" s="72" t="s">
        <v>240</v>
      </c>
      <c r="B56" s="72" t="s">
        <v>65</v>
      </c>
      <c r="C56" s="73" t="s">
        <v>126</v>
      </c>
      <c r="D56" s="73" t="s">
        <v>241</v>
      </c>
      <c r="E56" s="73" t="s">
        <v>128</v>
      </c>
      <c r="F56" s="73" t="s">
        <v>242</v>
      </c>
      <c r="G56" s="74" t="s">
        <v>78</v>
      </c>
      <c r="H56" s="75">
        <v>1873</v>
      </c>
      <c r="I56" s="76" t="s">
        <v>70</v>
      </c>
      <c r="J56" s="73" t="s">
        <v>243</v>
      </c>
      <c r="K56" s="77">
        <v>1</v>
      </c>
      <c r="L56" s="72" t="s">
        <v>138</v>
      </c>
      <c r="M56" s="73" t="s">
        <v>244</v>
      </c>
      <c r="N56" s="78">
        <v>2</v>
      </c>
      <c r="O56" s="73" t="s">
        <v>245</v>
      </c>
      <c r="P56" s="73" t="s">
        <v>75</v>
      </c>
      <c r="Q56" s="73" t="s">
        <v>188</v>
      </c>
      <c r="R56" s="79">
        <v>18</v>
      </c>
      <c r="S56" s="72" t="s">
        <v>77</v>
      </c>
      <c r="T56" s="80">
        <v>0</v>
      </c>
      <c r="U56" s="81">
        <f>T56*(12/18)</f>
        <v>0</v>
      </c>
      <c r="V56" s="82" t="s">
        <v>246</v>
      </c>
      <c r="W56" s="82" t="s">
        <v>250</v>
      </c>
      <c r="X56" s="82" t="s">
        <v>248</v>
      </c>
      <c r="Y56" s="83" t="s">
        <v>249</v>
      </c>
      <c r="Z56" s="84">
        <v>46471</v>
      </c>
    </row>
    <row r="57" spans="1:26" ht="15" customHeight="1" x14ac:dyDescent="0.3">
      <c r="A57" s="72" t="s">
        <v>240</v>
      </c>
      <c r="B57" s="72" t="s">
        <v>65</v>
      </c>
      <c r="C57" s="73" t="s">
        <v>126</v>
      </c>
      <c r="D57" s="73" t="s">
        <v>241</v>
      </c>
      <c r="E57" s="73" t="s">
        <v>128</v>
      </c>
      <c r="F57" s="73" t="s">
        <v>242</v>
      </c>
      <c r="G57" s="74" t="s">
        <v>78</v>
      </c>
      <c r="H57" s="75">
        <v>1873</v>
      </c>
      <c r="I57" s="76" t="s">
        <v>70</v>
      </c>
      <c r="J57" s="73" t="s">
        <v>251</v>
      </c>
      <c r="K57" s="77">
        <v>1</v>
      </c>
      <c r="L57" s="72" t="s">
        <v>72</v>
      </c>
      <c r="M57" s="73" t="s">
        <v>252</v>
      </c>
      <c r="N57" s="78">
        <v>3</v>
      </c>
      <c r="O57" s="73" t="s">
        <v>74</v>
      </c>
      <c r="P57" s="73" t="s">
        <v>75</v>
      </c>
      <c r="Q57" s="73" t="s">
        <v>253</v>
      </c>
      <c r="R57" s="79">
        <v>12</v>
      </c>
      <c r="S57" s="72" t="s">
        <v>77</v>
      </c>
      <c r="T57" s="80">
        <v>0</v>
      </c>
      <c r="U57" s="81">
        <f t="shared" ref="U57:U58" si="3">T57</f>
        <v>0</v>
      </c>
      <c r="V57" s="82" t="s">
        <v>78</v>
      </c>
      <c r="W57" s="82" t="s">
        <v>78</v>
      </c>
      <c r="X57" s="82" t="s">
        <v>254</v>
      </c>
      <c r="Y57" s="83" t="s">
        <v>136</v>
      </c>
      <c r="Z57" s="84">
        <v>46480</v>
      </c>
    </row>
    <row r="58" spans="1:26" ht="15" customHeight="1" x14ac:dyDescent="0.3">
      <c r="A58" s="72" t="s">
        <v>240</v>
      </c>
      <c r="B58" s="72" t="s">
        <v>65</v>
      </c>
      <c r="C58" s="73" t="s">
        <v>126</v>
      </c>
      <c r="D58" s="73" t="s">
        <v>241</v>
      </c>
      <c r="E58" s="73" t="s">
        <v>128</v>
      </c>
      <c r="F58" s="73" t="s">
        <v>242</v>
      </c>
      <c r="G58" s="74" t="s">
        <v>78</v>
      </c>
      <c r="H58" s="75">
        <v>1873</v>
      </c>
      <c r="I58" s="76" t="s">
        <v>70</v>
      </c>
      <c r="J58" s="73" t="s">
        <v>251</v>
      </c>
      <c r="K58" s="77">
        <v>1</v>
      </c>
      <c r="L58" s="72" t="s">
        <v>72</v>
      </c>
      <c r="M58" s="73" t="s">
        <v>252</v>
      </c>
      <c r="N58" s="78">
        <v>3</v>
      </c>
      <c r="O58" s="73" t="s">
        <v>74</v>
      </c>
      <c r="P58" s="73" t="s">
        <v>75</v>
      </c>
      <c r="Q58" s="73" t="s">
        <v>255</v>
      </c>
      <c r="R58" s="79">
        <v>12</v>
      </c>
      <c r="S58" s="72" t="s">
        <v>77</v>
      </c>
      <c r="T58" s="80">
        <v>0</v>
      </c>
      <c r="U58" s="81">
        <f t="shared" si="3"/>
        <v>0</v>
      </c>
      <c r="V58" s="82" t="s">
        <v>78</v>
      </c>
      <c r="W58" s="82" t="s">
        <v>78</v>
      </c>
      <c r="X58" s="82" t="s">
        <v>254</v>
      </c>
      <c r="Y58" s="83" t="s">
        <v>136</v>
      </c>
      <c r="Z58" s="84">
        <v>44146</v>
      </c>
    </row>
    <row r="59" spans="1:26" ht="15" customHeight="1" x14ac:dyDescent="0.3">
      <c r="A59" s="72" t="s">
        <v>240</v>
      </c>
      <c r="B59" s="72" t="s">
        <v>65</v>
      </c>
      <c r="C59" s="73" t="s">
        <v>126</v>
      </c>
      <c r="D59" s="73" t="s">
        <v>241</v>
      </c>
      <c r="E59" s="73" t="s">
        <v>128</v>
      </c>
      <c r="F59" s="73" t="s">
        <v>242</v>
      </c>
      <c r="G59" s="74" t="s">
        <v>78</v>
      </c>
      <c r="H59" s="75">
        <v>1873</v>
      </c>
      <c r="I59" s="76" t="s">
        <v>70</v>
      </c>
      <c r="J59" s="73" t="s">
        <v>251</v>
      </c>
      <c r="K59" s="77">
        <v>1</v>
      </c>
      <c r="L59" s="72" t="s">
        <v>72</v>
      </c>
      <c r="M59" s="73" t="s">
        <v>252</v>
      </c>
      <c r="N59" s="78">
        <v>3</v>
      </c>
      <c r="O59" s="73" t="s">
        <v>74</v>
      </c>
      <c r="P59" s="73" t="s">
        <v>75</v>
      </c>
      <c r="Q59" s="73" t="s">
        <v>256</v>
      </c>
      <c r="R59" s="79">
        <v>18</v>
      </c>
      <c r="S59" s="72" t="s">
        <v>77</v>
      </c>
      <c r="T59" s="80">
        <v>0</v>
      </c>
      <c r="U59" s="81">
        <f>T59*(12/18)</f>
        <v>0</v>
      </c>
      <c r="V59" s="82" t="s">
        <v>78</v>
      </c>
      <c r="W59" s="82" t="s">
        <v>78</v>
      </c>
      <c r="X59" s="82" t="s">
        <v>254</v>
      </c>
      <c r="Y59" s="83" t="s">
        <v>136</v>
      </c>
      <c r="Z59" s="84">
        <v>46471</v>
      </c>
    </row>
    <row r="60" spans="1:26" ht="15" customHeight="1" x14ac:dyDescent="0.3">
      <c r="A60" s="72" t="s">
        <v>257</v>
      </c>
      <c r="B60" s="72" t="s">
        <v>65</v>
      </c>
      <c r="C60" s="73" t="s">
        <v>126</v>
      </c>
      <c r="D60" s="73" t="s">
        <v>241</v>
      </c>
      <c r="E60" s="73" t="s">
        <v>155</v>
      </c>
      <c r="F60" s="73" t="s">
        <v>69</v>
      </c>
      <c r="G60" s="74">
        <v>7607</v>
      </c>
      <c r="H60" s="75">
        <v>1555</v>
      </c>
      <c r="I60" s="76" t="s">
        <v>70</v>
      </c>
      <c r="J60" s="73" t="s">
        <v>258</v>
      </c>
      <c r="K60" s="77">
        <v>1</v>
      </c>
      <c r="L60" s="72" t="s">
        <v>72</v>
      </c>
      <c r="M60" s="73" t="s">
        <v>259</v>
      </c>
      <c r="N60" s="78">
        <v>3</v>
      </c>
      <c r="O60" s="73" t="s">
        <v>260</v>
      </c>
      <c r="P60" s="73" t="s">
        <v>75</v>
      </c>
      <c r="Q60" s="73" t="s">
        <v>82</v>
      </c>
      <c r="R60" s="79">
        <v>6</v>
      </c>
      <c r="S60" s="72" t="s">
        <v>77</v>
      </c>
      <c r="T60" s="80">
        <v>0</v>
      </c>
      <c r="U60" s="81">
        <f>T60*2</f>
        <v>0</v>
      </c>
      <c r="V60" s="73" t="s">
        <v>90</v>
      </c>
      <c r="W60" s="73" t="s">
        <v>261</v>
      </c>
      <c r="X60" s="73" t="s">
        <v>262</v>
      </c>
      <c r="Y60" s="72" t="s">
        <v>263</v>
      </c>
      <c r="Z60" s="86">
        <v>46298</v>
      </c>
    </row>
    <row r="61" spans="1:26" ht="15" customHeight="1" x14ac:dyDescent="0.3">
      <c r="A61" s="72" t="s">
        <v>257</v>
      </c>
      <c r="B61" s="72" t="s">
        <v>65</v>
      </c>
      <c r="C61" s="73" t="s">
        <v>126</v>
      </c>
      <c r="D61" s="73" t="s">
        <v>241</v>
      </c>
      <c r="E61" s="73" t="s">
        <v>155</v>
      </c>
      <c r="F61" s="73" t="s">
        <v>69</v>
      </c>
      <c r="G61" s="74">
        <v>7607</v>
      </c>
      <c r="H61" s="75">
        <v>1555</v>
      </c>
      <c r="I61" s="76" t="s">
        <v>70</v>
      </c>
      <c r="J61" s="73" t="s">
        <v>258</v>
      </c>
      <c r="K61" s="77">
        <v>1</v>
      </c>
      <c r="L61" s="72" t="s">
        <v>72</v>
      </c>
      <c r="M61" s="73" t="s">
        <v>259</v>
      </c>
      <c r="N61" s="78">
        <v>3</v>
      </c>
      <c r="O61" s="73" t="s">
        <v>260</v>
      </c>
      <c r="P61" s="73" t="s">
        <v>75</v>
      </c>
      <c r="Q61" s="73" t="s">
        <v>87</v>
      </c>
      <c r="R61" s="79">
        <v>18</v>
      </c>
      <c r="S61" s="72" t="s">
        <v>77</v>
      </c>
      <c r="T61" s="80">
        <v>0</v>
      </c>
      <c r="U61" s="81">
        <f>T61*(12/18)</f>
        <v>0</v>
      </c>
      <c r="V61" s="73" t="s">
        <v>90</v>
      </c>
      <c r="W61" s="73" t="s">
        <v>261</v>
      </c>
      <c r="X61" s="73" t="s">
        <v>262</v>
      </c>
      <c r="Y61" s="72" t="s">
        <v>263</v>
      </c>
      <c r="Z61" s="86">
        <v>46354</v>
      </c>
    </row>
    <row r="62" spans="1:26" ht="15" customHeight="1" x14ac:dyDescent="0.3">
      <c r="A62" s="72" t="s">
        <v>264</v>
      </c>
      <c r="B62" s="72" t="s">
        <v>65</v>
      </c>
      <c r="C62" s="73" t="s">
        <v>265</v>
      </c>
      <c r="D62" s="73" t="s">
        <v>266</v>
      </c>
      <c r="E62" s="73" t="s">
        <v>267</v>
      </c>
      <c r="F62" s="73" t="s">
        <v>69</v>
      </c>
      <c r="G62" s="74">
        <v>21402</v>
      </c>
      <c r="H62" s="75" t="s">
        <v>78</v>
      </c>
      <c r="I62" s="76" t="s">
        <v>70</v>
      </c>
      <c r="J62" s="73" t="s">
        <v>268</v>
      </c>
      <c r="K62" s="77">
        <v>1</v>
      </c>
      <c r="L62" s="72" t="s">
        <v>72</v>
      </c>
      <c r="M62" s="73" t="s">
        <v>269</v>
      </c>
      <c r="N62" s="78">
        <v>1</v>
      </c>
      <c r="O62" s="73" t="s">
        <v>270</v>
      </c>
      <c r="P62" s="73" t="s">
        <v>75</v>
      </c>
      <c r="Q62" s="73" t="s">
        <v>82</v>
      </c>
      <c r="R62" s="79">
        <v>12</v>
      </c>
      <c r="S62" s="72" t="s">
        <v>77</v>
      </c>
      <c r="T62" s="80">
        <v>0</v>
      </c>
      <c r="U62" s="81">
        <f>T62</f>
        <v>0</v>
      </c>
      <c r="V62" s="73" t="s">
        <v>271</v>
      </c>
      <c r="W62" s="73" t="s">
        <v>272</v>
      </c>
      <c r="X62" s="73" t="s">
        <v>273</v>
      </c>
      <c r="Y62" s="72" t="s">
        <v>78</v>
      </c>
      <c r="Z62" s="86">
        <v>46506</v>
      </c>
    </row>
    <row r="63" spans="1:26" ht="15" customHeight="1" x14ac:dyDescent="0.3">
      <c r="A63" s="72" t="s">
        <v>264</v>
      </c>
      <c r="B63" s="72" t="s">
        <v>65</v>
      </c>
      <c r="C63" s="73" t="s">
        <v>265</v>
      </c>
      <c r="D63" s="73" t="s">
        <v>266</v>
      </c>
      <c r="E63" s="73" t="s">
        <v>267</v>
      </c>
      <c r="F63" s="73" t="s">
        <v>69</v>
      </c>
      <c r="G63" s="74">
        <v>21402</v>
      </c>
      <c r="H63" s="75" t="s">
        <v>78</v>
      </c>
      <c r="I63" s="76" t="s">
        <v>70</v>
      </c>
      <c r="J63" s="73" t="s">
        <v>268</v>
      </c>
      <c r="K63" s="77">
        <v>1</v>
      </c>
      <c r="L63" s="72" t="s">
        <v>72</v>
      </c>
      <c r="M63" s="73" t="s">
        <v>269</v>
      </c>
      <c r="N63" s="78">
        <v>1</v>
      </c>
      <c r="O63" s="73" t="s">
        <v>270</v>
      </c>
      <c r="P63" s="73" t="s">
        <v>75</v>
      </c>
      <c r="Q63" s="73" t="s">
        <v>87</v>
      </c>
      <c r="R63" s="79">
        <v>18</v>
      </c>
      <c r="S63" s="72" t="s">
        <v>77</v>
      </c>
      <c r="T63" s="80">
        <v>0</v>
      </c>
      <c r="U63" s="81">
        <f>T63*(12/18)</f>
        <v>0</v>
      </c>
      <c r="V63" s="73" t="s">
        <v>271</v>
      </c>
      <c r="W63" s="73" t="s">
        <v>272</v>
      </c>
      <c r="X63" s="73" t="s">
        <v>273</v>
      </c>
      <c r="Y63" s="72" t="s">
        <v>78</v>
      </c>
      <c r="Z63" s="86">
        <v>46553</v>
      </c>
    </row>
    <row r="64" spans="1:26" ht="15" customHeight="1" x14ac:dyDescent="0.3">
      <c r="A64" s="72" t="s">
        <v>274</v>
      </c>
      <c r="B64" s="72" t="s">
        <v>65</v>
      </c>
      <c r="C64" s="73" t="s">
        <v>275</v>
      </c>
      <c r="D64" s="73" t="s">
        <v>276</v>
      </c>
      <c r="E64" s="73" t="s">
        <v>277</v>
      </c>
      <c r="F64" s="73" t="s">
        <v>69</v>
      </c>
      <c r="G64" s="74">
        <v>0</v>
      </c>
      <c r="H64" s="75">
        <v>2015</v>
      </c>
      <c r="I64" s="76" t="s">
        <v>70</v>
      </c>
      <c r="J64" s="73" t="s">
        <v>278</v>
      </c>
      <c r="K64" s="77">
        <v>1</v>
      </c>
      <c r="L64" s="72" t="s">
        <v>72</v>
      </c>
      <c r="M64" s="73" t="s">
        <v>279</v>
      </c>
      <c r="N64" s="78">
        <v>2</v>
      </c>
      <c r="O64" s="73" t="s">
        <v>280</v>
      </c>
      <c r="P64" s="73" t="s">
        <v>75</v>
      </c>
      <c r="Q64" s="73" t="s">
        <v>82</v>
      </c>
      <c r="R64" s="85">
        <v>1</v>
      </c>
      <c r="S64" s="72" t="s">
        <v>102</v>
      </c>
      <c r="T64" s="80">
        <v>0</v>
      </c>
      <c r="U64" s="81">
        <f>T64</f>
        <v>0</v>
      </c>
      <c r="V64" s="82" t="s">
        <v>83</v>
      </c>
      <c r="W64" s="82" t="s">
        <v>84</v>
      </c>
      <c r="X64" s="82" t="s">
        <v>227</v>
      </c>
      <c r="Y64" s="83" t="s">
        <v>281</v>
      </c>
      <c r="Z64" s="84">
        <v>46645</v>
      </c>
    </row>
    <row r="65" spans="1:26" ht="15" customHeight="1" x14ac:dyDescent="0.3">
      <c r="A65" s="72" t="s">
        <v>274</v>
      </c>
      <c r="B65" s="72" t="s">
        <v>65</v>
      </c>
      <c r="C65" s="73" t="s">
        <v>275</v>
      </c>
      <c r="D65" s="73" t="s">
        <v>276</v>
      </c>
      <c r="E65" s="73" t="s">
        <v>277</v>
      </c>
      <c r="F65" s="73" t="s">
        <v>69</v>
      </c>
      <c r="G65" s="74">
        <v>0</v>
      </c>
      <c r="H65" s="75">
        <v>2015</v>
      </c>
      <c r="I65" s="76" t="s">
        <v>70</v>
      </c>
      <c r="J65" s="73" t="s">
        <v>278</v>
      </c>
      <c r="K65" s="77">
        <v>1</v>
      </c>
      <c r="L65" s="72" t="s">
        <v>72</v>
      </c>
      <c r="M65" s="73" t="s">
        <v>279</v>
      </c>
      <c r="N65" s="78">
        <v>2</v>
      </c>
      <c r="O65" s="73" t="s">
        <v>280</v>
      </c>
      <c r="P65" s="73" t="s">
        <v>75</v>
      </c>
      <c r="Q65" s="73" t="s">
        <v>87</v>
      </c>
      <c r="R65" s="79">
        <v>18</v>
      </c>
      <c r="S65" s="72" t="s">
        <v>77</v>
      </c>
      <c r="T65" s="80">
        <v>0</v>
      </c>
      <c r="U65" s="81">
        <f>T65*(12/18)</f>
        <v>0</v>
      </c>
      <c r="V65" s="82" t="s">
        <v>83</v>
      </c>
      <c r="W65" s="82" t="s">
        <v>84</v>
      </c>
      <c r="X65" s="82" t="s">
        <v>227</v>
      </c>
      <c r="Y65" s="83" t="s">
        <v>281</v>
      </c>
      <c r="Z65" s="84">
        <v>46816</v>
      </c>
    </row>
    <row r="66" spans="1:26" ht="15" customHeight="1" x14ac:dyDescent="0.3">
      <c r="A66" s="72" t="s">
        <v>282</v>
      </c>
      <c r="B66" s="72" t="s">
        <v>283</v>
      </c>
      <c r="C66" s="73" t="s">
        <v>284</v>
      </c>
      <c r="D66" s="73" t="s">
        <v>285</v>
      </c>
      <c r="E66" s="73" t="s">
        <v>286</v>
      </c>
      <c r="F66" s="73" t="s">
        <v>69</v>
      </c>
      <c r="G66" s="74">
        <v>3105</v>
      </c>
      <c r="H66" s="75">
        <v>1977</v>
      </c>
      <c r="I66" s="76" t="s">
        <v>70</v>
      </c>
      <c r="J66" s="73" t="s">
        <v>287</v>
      </c>
      <c r="K66" s="77">
        <v>1</v>
      </c>
      <c r="L66" s="72" t="s">
        <v>138</v>
      </c>
      <c r="M66" s="73" t="s">
        <v>288</v>
      </c>
      <c r="N66" s="78">
        <v>3</v>
      </c>
      <c r="O66" s="73" t="s">
        <v>74</v>
      </c>
      <c r="P66" s="73" t="s">
        <v>75</v>
      </c>
      <c r="Q66" s="73" t="s">
        <v>82</v>
      </c>
      <c r="R66" s="79">
        <v>12</v>
      </c>
      <c r="S66" s="72" t="s">
        <v>77</v>
      </c>
      <c r="T66" s="80">
        <v>0</v>
      </c>
      <c r="U66" s="81">
        <f>T66</f>
        <v>0</v>
      </c>
      <c r="V66" s="82" t="s">
        <v>289</v>
      </c>
      <c r="W66" s="82" t="s">
        <v>290</v>
      </c>
      <c r="X66" s="82" t="s">
        <v>291</v>
      </c>
      <c r="Y66" s="83" t="s">
        <v>292</v>
      </c>
      <c r="Z66" s="84">
        <v>46506</v>
      </c>
    </row>
    <row r="67" spans="1:26" ht="15" customHeight="1" x14ac:dyDescent="0.3">
      <c r="A67" s="72" t="s">
        <v>282</v>
      </c>
      <c r="B67" s="72" t="s">
        <v>283</v>
      </c>
      <c r="C67" s="73" t="s">
        <v>284</v>
      </c>
      <c r="D67" s="73" t="s">
        <v>285</v>
      </c>
      <c r="E67" s="73" t="s">
        <v>286</v>
      </c>
      <c r="F67" s="73" t="s">
        <v>69</v>
      </c>
      <c r="G67" s="74">
        <v>3105</v>
      </c>
      <c r="H67" s="75">
        <v>1977</v>
      </c>
      <c r="I67" s="76" t="s">
        <v>70</v>
      </c>
      <c r="J67" s="73" t="s">
        <v>287</v>
      </c>
      <c r="K67" s="77">
        <v>1</v>
      </c>
      <c r="L67" s="72" t="s">
        <v>138</v>
      </c>
      <c r="M67" s="73" t="s">
        <v>288</v>
      </c>
      <c r="N67" s="78">
        <v>3</v>
      </c>
      <c r="O67" s="73" t="s">
        <v>74</v>
      </c>
      <c r="P67" s="73" t="s">
        <v>75</v>
      </c>
      <c r="Q67" s="73" t="s">
        <v>87</v>
      </c>
      <c r="R67" s="79">
        <v>18</v>
      </c>
      <c r="S67" s="72" t="s">
        <v>77</v>
      </c>
      <c r="T67" s="80">
        <v>0</v>
      </c>
      <c r="U67" s="81">
        <f>T67*(12/18)</f>
        <v>0</v>
      </c>
      <c r="V67" s="82" t="s">
        <v>289</v>
      </c>
      <c r="W67" s="82" t="s">
        <v>290</v>
      </c>
      <c r="X67" s="82" t="s">
        <v>291</v>
      </c>
      <c r="Y67" s="83" t="s">
        <v>292</v>
      </c>
      <c r="Z67" s="84">
        <v>46518</v>
      </c>
    </row>
    <row r="68" spans="1:26" ht="15" customHeight="1" x14ac:dyDescent="0.3">
      <c r="A68" s="72" t="s">
        <v>293</v>
      </c>
      <c r="B68" s="72" t="s">
        <v>283</v>
      </c>
      <c r="C68" s="73" t="s">
        <v>294</v>
      </c>
      <c r="D68" s="73" t="s">
        <v>295</v>
      </c>
      <c r="E68" s="73" t="s">
        <v>286</v>
      </c>
      <c r="F68" s="73" t="s">
        <v>69</v>
      </c>
      <c r="G68" s="74">
        <v>2081</v>
      </c>
      <c r="H68" s="75">
        <v>1895</v>
      </c>
      <c r="I68" s="76" t="s">
        <v>70</v>
      </c>
      <c r="J68" s="73" t="s">
        <v>296</v>
      </c>
      <c r="K68" s="77">
        <v>1</v>
      </c>
      <c r="L68" s="72" t="s">
        <v>72</v>
      </c>
      <c r="M68" s="73" t="s">
        <v>297</v>
      </c>
      <c r="N68" s="78">
        <v>1</v>
      </c>
      <c r="O68" s="73" t="s">
        <v>298</v>
      </c>
      <c r="P68" s="73" t="s">
        <v>75</v>
      </c>
      <c r="Q68" s="73" t="s">
        <v>183</v>
      </c>
      <c r="R68" s="79">
        <v>12</v>
      </c>
      <c r="S68" s="72" t="s">
        <v>77</v>
      </c>
      <c r="T68" s="80">
        <v>0</v>
      </c>
      <c r="U68" s="81">
        <f t="shared" ref="U68:U69" si="4">T68</f>
        <v>0</v>
      </c>
      <c r="V68" s="82" t="s">
        <v>299</v>
      </c>
      <c r="W68" s="82" t="s">
        <v>300</v>
      </c>
      <c r="X68" s="82" t="s">
        <v>301</v>
      </c>
      <c r="Y68" s="83" t="s">
        <v>302</v>
      </c>
      <c r="Z68" s="84">
        <v>46451</v>
      </c>
    </row>
    <row r="69" spans="1:26" ht="15" customHeight="1" x14ac:dyDescent="0.3">
      <c r="A69" s="72" t="s">
        <v>303</v>
      </c>
      <c r="B69" s="72" t="s">
        <v>283</v>
      </c>
      <c r="C69" s="73" t="s">
        <v>304</v>
      </c>
      <c r="D69" s="73" t="s">
        <v>305</v>
      </c>
      <c r="E69" s="73" t="s">
        <v>286</v>
      </c>
      <c r="F69" s="73" t="s">
        <v>69</v>
      </c>
      <c r="G69" s="74">
        <v>4599</v>
      </c>
      <c r="H69" s="75">
        <v>2005</v>
      </c>
      <c r="I69" s="76" t="s">
        <v>70</v>
      </c>
      <c r="J69" s="73" t="s">
        <v>306</v>
      </c>
      <c r="K69" s="77">
        <v>1</v>
      </c>
      <c r="L69" s="72" t="s">
        <v>138</v>
      </c>
      <c r="M69" s="73" t="s">
        <v>307</v>
      </c>
      <c r="N69" s="78">
        <v>3</v>
      </c>
      <c r="O69" s="73" t="s">
        <v>74</v>
      </c>
      <c r="P69" s="73" t="s">
        <v>75</v>
      </c>
      <c r="Q69" s="73" t="s">
        <v>82</v>
      </c>
      <c r="R69" s="79">
        <v>12</v>
      </c>
      <c r="S69" s="72" t="s">
        <v>77</v>
      </c>
      <c r="T69" s="80">
        <v>0</v>
      </c>
      <c r="U69" s="81">
        <f t="shared" si="4"/>
        <v>0</v>
      </c>
      <c r="V69" s="82" t="s">
        <v>83</v>
      </c>
      <c r="W69" s="82" t="s">
        <v>308</v>
      </c>
      <c r="X69" s="82" t="s">
        <v>309</v>
      </c>
      <c r="Y69" s="83" t="s">
        <v>310</v>
      </c>
      <c r="Z69" s="84">
        <v>46511</v>
      </c>
    </row>
    <row r="70" spans="1:26" ht="15" customHeight="1" x14ac:dyDescent="0.3">
      <c r="A70" s="72" t="s">
        <v>303</v>
      </c>
      <c r="B70" s="72" t="s">
        <v>283</v>
      </c>
      <c r="C70" s="73" t="s">
        <v>304</v>
      </c>
      <c r="D70" s="73" t="s">
        <v>305</v>
      </c>
      <c r="E70" s="73" t="s">
        <v>286</v>
      </c>
      <c r="F70" s="73" t="s">
        <v>69</v>
      </c>
      <c r="G70" s="74">
        <v>4599</v>
      </c>
      <c r="H70" s="75">
        <v>2005</v>
      </c>
      <c r="I70" s="76" t="s">
        <v>70</v>
      </c>
      <c r="J70" s="73" t="s">
        <v>306</v>
      </c>
      <c r="K70" s="77">
        <v>1</v>
      </c>
      <c r="L70" s="72" t="s">
        <v>138</v>
      </c>
      <c r="M70" s="73" t="s">
        <v>307</v>
      </c>
      <c r="N70" s="78">
        <v>3</v>
      </c>
      <c r="O70" s="73" t="s">
        <v>74</v>
      </c>
      <c r="P70" s="73" t="s">
        <v>75</v>
      </c>
      <c r="Q70" s="73" t="s">
        <v>87</v>
      </c>
      <c r="R70" s="79">
        <v>18</v>
      </c>
      <c r="S70" s="72" t="s">
        <v>77</v>
      </c>
      <c r="T70" s="80">
        <v>0</v>
      </c>
      <c r="U70" s="81">
        <f>T70*(12/18)</f>
        <v>0</v>
      </c>
      <c r="V70" s="82" t="s">
        <v>83</v>
      </c>
      <c r="W70" s="82" t="s">
        <v>308</v>
      </c>
      <c r="X70" s="82" t="s">
        <v>309</v>
      </c>
      <c r="Y70" s="83" t="s">
        <v>310</v>
      </c>
      <c r="Z70" s="84">
        <v>46358</v>
      </c>
    </row>
    <row r="71" spans="1:26" ht="15" customHeight="1" x14ac:dyDescent="0.3">
      <c r="A71" s="72" t="s">
        <v>303</v>
      </c>
      <c r="B71" s="72" t="s">
        <v>283</v>
      </c>
      <c r="C71" s="73" t="s">
        <v>304</v>
      </c>
      <c r="D71" s="73" t="s">
        <v>305</v>
      </c>
      <c r="E71" s="73" t="s">
        <v>286</v>
      </c>
      <c r="F71" s="73" t="s">
        <v>69</v>
      </c>
      <c r="G71" s="74">
        <v>4599</v>
      </c>
      <c r="H71" s="75">
        <v>2005</v>
      </c>
      <c r="I71" s="76" t="s">
        <v>70</v>
      </c>
      <c r="J71" s="73" t="s">
        <v>311</v>
      </c>
      <c r="K71" s="77">
        <v>1</v>
      </c>
      <c r="L71" s="72" t="s">
        <v>138</v>
      </c>
      <c r="M71" s="73" t="s">
        <v>312</v>
      </c>
      <c r="N71" s="78">
        <v>1</v>
      </c>
      <c r="O71" s="73" t="s">
        <v>313</v>
      </c>
      <c r="P71" s="73" t="s">
        <v>75</v>
      </c>
      <c r="Q71" s="73" t="s">
        <v>82</v>
      </c>
      <c r="R71" s="79">
        <v>12</v>
      </c>
      <c r="S71" s="72" t="s">
        <v>77</v>
      </c>
      <c r="T71" s="80">
        <v>0</v>
      </c>
      <c r="U71" s="81">
        <f t="shared" ref="U71:U72" si="5">T71</f>
        <v>0</v>
      </c>
      <c r="V71" s="82" t="s">
        <v>314</v>
      </c>
      <c r="W71" s="82" t="s">
        <v>315</v>
      </c>
      <c r="X71" s="82" t="s">
        <v>316</v>
      </c>
      <c r="Y71" s="83" t="s">
        <v>187</v>
      </c>
      <c r="Z71" s="84">
        <v>46511</v>
      </c>
    </row>
    <row r="72" spans="1:26" ht="15" customHeight="1" x14ac:dyDescent="0.3">
      <c r="A72" s="72" t="s">
        <v>317</v>
      </c>
      <c r="B72" s="72" t="s">
        <v>283</v>
      </c>
      <c r="C72" s="73" t="s">
        <v>318</v>
      </c>
      <c r="D72" s="73" t="s">
        <v>319</v>
      </c>
      <c r="E72" s="73" t="s">
        <v>286</v>
      </c>
      <c r="F72" s="73" t="s">
        <v>69</v>
      </c>
      <c r="G72" s="74">
        <v>1989</v>
      </c>
      <c r="H72" s="75">
        <v>1966</v>
      </c>
      <c r="I72" s="76" t="s">
        <v>70</v>
      </c>
      <c r="J72" s="73" t="s">
        <v>320</v>
      </c>
      <c r="K72" s="77">
        <v>1</v>
      </c>
      <c r="L72" s="72" t="s">
        <v>138</v>
      </c>
      <c r="M72" s="73" t="s">
        <v>321</v>
      </c>
      <c r="N72" s="78">
        <v>1</v>
      </c>
      <c r="O72" s="73" t="s">
        <v>74</v>
      </c>
      <c r="P72" s="73" t="s">
        <v>75</v>
      </c>
      <c r="Q72" s="73" t="s">
        <v>82</v>
      </c>
      <c r="R72" s="79">
        <v>12</v>
      </c>
      <c r="S72" s="72" t="s">
        <v>77</v>
      </c>
      <c r="T72" s="80">
        <v>0</v>
      </c>
      <c r="U72" s="81">
        <f t="shared" si="5"/>
        <v>0</v>
      </c>
      <c r="V72" s="82" t="s">
        <v>322</v>
      </c>
      <c r="W72" s="82" t="s">
        <v>323</v>
      </c>
      <c r="X72" s="82" t="s">
        <v>324</v>
      </c>
      <c r="Y72" s="83" t="s">
        <v>325</v>
      </c>
      <c r="Z72" s="84">
        <v>46675</v>
      </c>
    </row>
    <row r="73" spans="1:26" ht="15" customHeight="1" x14ac:dyDescent="0.3">
      <c r="A73" s="72" t="s">
        <v>317</v>
      </c>
      <c r="B73" s="72" t="s">
        <v>283</v>
      </c>
      <c r="C73" s="73" t="s">
        <v>318</v>
      </c>
      <c r="D73" s="73" t="s">
        <v>319</v>
      </c>
      <c r="E73" s="73" t="s">
        <v>286</v>
      </c>
      <c r="F73" s="73" t="s">
        <v>69</v>
      </c>
      <c r="G73" s="74">
        <v>1989</v>
      </c>
      <c r="H73" s="75">
        <v>1966</v>
      </c>
      <c r="I73" s="76" t="s">
        <v>70</v>
      </c>
      <c r="J73" s="73" t="s">
        <v>320</v>
      </c>
      <c r="K73" s="77">
        <v>1</v>
      </c>
      <c r="L73" s="72" t="s">
        <v>138</v>
      </c>
      <c r="M73" s="73" t="s">
        <v>321</v>
      </c>
      <c r="N73" s="78">
        <v>1</v>
      </c>
      <c r="O73" s="73" t="s">
        <v>74</v>
      </c>
      <c r="P73" s="73" t="s">
        <v>75</v>
      </c>
      <c r="Q73" s="73" t="s">
        <v>87</v>
      </c>
      <c r="R73" s="79">
        <v>18</v>
      </c>
      <c r="S73" s="72" t="s">
        <v>77</v>
      </c>
      <c r="T73" s="80">
        <v>0</v>
      </c>
      <c r="U73" s="81">
        <f>T73*(12/18)</f>
        <v>0</v>
      </c>
      <c r="V73" s="82" t="s">
        <v>322</v>
      </c>
      <c r="W73" s="82" t="s">
        <v>323</v>
      </c>
      <c r="X73" s="82" t="s">
        <v>324</v>
      </c>
      <c r="Y73" s="83" t="s">
        <v>325</v>
      </c>
      <c r="Z73" s="84">
        <v>46227</v>
      </c>
    </row>
    <row r="74" spans="1:26" ht="15" customHeight="1" x14ac:dyDescent="0.3">
      <c r="A74" s="72" t="s">
        <v>317</v>
      </c>
      <c r="B74" s="72" t="s">
        <v>283</v>
      </c>
      <c r="C74" s="73" t="s">
        <v>318</v>
      </c>
      <c r="D74" s="73" t="s">
        <v>319</v>
      </c>
      <c r="E74" s="73" t="s">
        <v>286</v>
      </c>
      <c r="F74" s="73" t="s">
        <v>69</v>
      </c>
      <c r="G74" s="74">
        <v>1989</v>
      </c>
      <c r="H74" s="75">
        <v>1966</v>
      </c>
      <c r="I74" s="76" t="s">
        <v>70</v>
      </c>
      <c r="J74" s="73" t="s">
        <v>326</v>
      </c>
      <c r="K74" s="77">
        <v>1</v>
      </c>
      <c r="L74" s="72" t="s">
        <v>72</v>
      </c>
      <c r="M74" s="73" t="s">
        <v>327</v>
      </c>
      <c r="N74" s="78">
        <v>1</v>
      </c>
      <c r="O74" s="73" t="s">
        <v>78</v>
      </c>
      <c r="P74" s="73" t="s">
        <v>75</v>
      </c>
      <c r="Q74" s="73" t="s">
        <v>121</v>
      </c>
      <c r="R74" s="85">
        <v>1</v>
      </c>
      <c r="S74" s="72" t="s">
        <v>102</v>
      </c>
      <c r="T74" s="80">
        <v>0</v>
      </c>
      <c r="U74" s="81">
        <f t="shared" ref="U74:U75" si="6">T74</f>
        <v>0</v>
      </c>
      <c r="V74" s="82" t="s">
        <v>328</v>
      </c>
      <c r="W74" s="82" t="s">
        <v>329</v>
      </c>
      <c r="X74" s="82" t="s">
        <v>330</v>
      </c>
      <c r="Y74" s="83" t="s">
        <v>331</v>
      </c>
      <c r="Z74" s="84">
        <v>46675</v>
      </c>
    </row>
    <row r="75" spans="1:26" ht="15" customHeight="1" x14ac:dyDescent="0.3">
      <c r="A75" s="72" t="s">
        <v>332</v>
      </c>
      <c r="B75" s="72" t="s">
        <v>283</v>
      </c>
      <c r="C75" s="73" t="s">
        <v>333</v>
      </c>
      <c r="D75" s="73" t="s">
        <v>334</v>
      </c>
      <c r="E75" s="73" t="s">
        <v>335</v>
      </c>
      <c r="F75" s="73" t="s">
        <v>69</v>
      </c>
      <c r="G75" s="74">
        <v>917</v>
      </c>
      <c r="H75" s="75">
        <v>1936</v>
      </c>
      <c r="I75" s="76" t="s">
        <v>70</v>
      </c>
      <c r="J75" s="73" t="s">
        <v>336</v>
      </c>
      <c r="K75" s="77">
        <v>1</v>
      </c>
      <c r="L75" s="72" t="s">
        <v>72</v>
      </c>
      <c r="M75" s="73" t="s">
        <v>337</v>
      </c>
      <c r="N75" s="78" t="s">
        <v>78</v>
      </c>
      <c r="O75" s="73" t="s">
        <v>78</v>
      </c>
      <c r="P75" s="73" t="s">
        <v>75</v>
      </c>
      <c r="Q75" s="73" t="s">
        <v>253</v>
      </c>
      <c r="R75" s="85">
        <v>1</v>
      </c>
      <c r="S75" s="72" t="s">
        <v>102</v>
      </c>
      <c r="T75" s="80">
        <v>0</v>
      </c>
      <c r="U75" s="81">
        <f t="shared" si="6"/>
        <v>0</v>
      </c>
      <c r="V75" s="82" t="s">
        <v>78</v>
      </c>
      <c r="W75" s="82" t="s">
        <v>78</v>
      </c>
      <c r="X75" s="82" t="s">
        <v>330</v>
      </c>
      <c r="Y75" s="83" t="s">
        <v>338</v>
      </c>
      <c r="Z75" s="84">
        <v>46463</v>
      </c>
    </row>
    <row r="76" spans="1:26" ht="15" customHeight="1" x14ac:dyDescent="0.3">
      <c r="A76" s="72" t="s">
        <v>339</v>
      </c>
      <c r="B76" s="72" t="s">
        <v>283</v>
      </c>
      <c r="C76" s="73" t="s">
        <v>340</v>
      </c>
      <c r="D76" s="73" t="s">
        <v>341</v>
      </c>
      <c r="E76" s="73" t="s">
        <v>342</v>
      </c>
      <c r="F76" s="73" t="s">
        <v>69</v>
      </c>
      <c r="G76" s="74">
        <v>3043</v>
      </c>
      <c r="H76" s="75">
        <v>2013</v>
      </c>
      <c r="I76" s="76" t="s">
        <v>70</v>
      </c>
      <c r="J76" s="73" t="s">
        <v>343</v>
      </c>
      <c r="K76" s="77">
        <v>1</v>
      </c>
      <c r="L76" s="72" t="s">
        <v>72</v>
      </c>
      <c r="M76" s="73" t="s">
        <v>344</v>
      </c>
      <c r="N76" s="78">
        <v>1</v>
      </c>
      <c r="O76" s="73" t="s">
        <v>74</v>
      </c>
      <c r="P76" s="73" t="s">
        <v>75</v>
      </c>
      <c r="Q76" s="73" t="s">
        <v>82</v>
      </c>
      <c r="R76" s="79">
        <v>12</v>
      </c>
      <c r="S76" s="72" t="s">
        <v>77</v>
      </c>
      <c r="T76" s="80">
        <v>0</v>
      </c>
      <c r="U76" s="81">
        <f>T76</f>
        <v>0</v>
      </c>
      <c r="V76" s="82" t="s">
        <v>83</v>
      </c>
      <c r="W76" s="82" t="s">
        <v>345</v>
      </c>
      <c r="X76" s="82" t="s">
        <v>346</v>
      </c>
      <c r="Y76" s="83" t="s">
        <v>213</v>
      </c>
      <c r="Z76" s="84">
        <v>46645</v>
      </c>
    </row>
    <row r="77" spans="1:26" ht="15" customHeight="1" x14ac:dyDescent="0.3">
      <c r="A77" s="72" t="s">
        <v>339</v>
      </c>
      <c r="B77" s="72" t="s">
        <v>283</v>
      </c>
      <c r="C77" s="73" t="s">
        <v>340</v>
      </c>
      <c r="D77" s="73" t="s">
        <v>341</v>
      </c>
      <c r="E77" s="73" t="s">
        <v>342</v>
      </c>
      <c r="F77" s="73" t="s">
        <v>69</v>
      </c>
      <c r="G77" s="74">
        <v>3043</v>
      </c>
      <c r="H77" s="75">
        <v>2013</v>
      </c>
      <c r="I77" s="76" t="s">
        <v>70</v>
      </c>
      <c r="J77" s="73" t="s">
        <v>343</v>
      </c>
      <c r="K77" s="77">
        <v>1</v>
      </c>
      <c r="L77" s="72" t="s">
        <v>72</v>
      </c>
      <c r="M77" s="73" t="s">
        <v>344</v>
      </c>
      <c r="N77" s="78">
        <v>1</v>
      </c>
      <c r="O77" s="73" t="s">
        <v>74</v>
      </c>
      <c r="P77" s="73" t="s">
        <v>75</v>
      </c>
      <c r="Q77" s="73" t="s">
        <v>87</v>
      </c>
      <c r="R77" s="79">
        <v>18</v>
      </c>
      <c r="S77" s="72" t="s">
        <v>77</v>
      </c>
      <c r="T77" s="80">
        <v>0</v>
      </c>
      <c r="U77" s="81">
        <f>T77*(12/18)</f>
        <v>0</v>
      </c>
      <c r="V77" s="82" t="s">
        <v>83</v>
      </c>
      <c r="W77" s="82" t="s">
        <v>345</v>
      </c>
      <c r="X77" s="82" t="s">
        <v>346</v>
      </c>
      <c r="Y77" s="83" t="s">
        <v>213</v>
      </c>
      <c r="Z77" s="84">
        <v>46444</v>
      </c>
    </row>
    <row r="78" spans="1:26" ht="15" customHeight="1" x14ac:dyDescent="0.3">
      <c r="A78" s="72" t="s">
        <v>347</v>
      </c>
      <c r="B78" s="72" t="s">
        <v>283</v>
      </c>
      <c r="C78" s="73" t="s">
        <v>348</v>
      </c>
      <c r="D78" s="73" t="s">
        <v>349</v>
      </c>
      <c r="E78" s="73" t="s">
        <v>350</v>
      </c>
      <c r="F78" s="73" t="s">
        <v>69</v>
      </c>
      <c r="G78" s="74">
        <v>1506</v>
      </c>
      <c r="H78" s="75">
        <v>1994</v>
      </c>
      <c r="I78" s="76" t="s">
        <v>70</v>
      </c>
      <c r="J78" s="73" t="s">
        <v>351</v>
      </c>
      <c r="K78" s="77">
        <v>1</v>
      </c>
      <c r="L78" s="72" t="s">
        <v>72</v>
      </c>
      <c r="M78" s="73" t="s">
        <v>352</v>
      </c>
      <c r="N78" s="78">
        <v>3</v>
      </c>
      <c r="O78" s="73" t="s">
        <v>74</v>
      </c>
      <c r="P78" s="73" t="s">
        <v>75</v>
      </c>
      <c r="Q78" s="73" t="s">
        <v>82</v>
      </c>
      <c r="R78" s="79">
        <v>12</v>
      </c>
      <c r="S78" s="72" t="s">
        <v>77</v>
      </c>
      <c r="T78" s="80">
        <v>0</v>
      </c>
      <c r="U78" s="81">
        <f>T78</f>
        <v>0</v>
      </c>
      <c r="V78" s="82" t="s">
        <v>90</v>
      </c>
      <c r="W78" s="82" t="s">
        <v>353</v>
      </c>
      <c r="X78" s="82" t="s">
        <v>354</v>
      </c>
      <c r="Y78" s="83" t="s">
        <v>355</v>
      </c>
      <c r="Z78" s="84">
        <v>46529</v>
      </c>
    </row>
    <row r="79" spans="1:26" ht="15" customHeight="1" x14ac:dyDescent="0.3">
      <c r="A79" s="72" t="s">
        <v>347</v>
      </c>
      <c r="B79" s="72" t="s">
        <v>283</v>
      </c>
      <c r="C79" s="73" t="s">
        <v>348</v>
      </c>
      <c r="D79" s="73" t="s">
        <v>349</v>
      </c>
      <c r="E79" s="73" t="s">
        <v>350</v>
      </c>
      <c r="F79" s="73" t="s">
        <v>69</v>
      </c>
      <c r="G79" s="74">
        <v>1506</v>
      </c>
      <c r="H79" s="75">
        <v>1994</v>
      </c>
      <c r="I79" s="76" t="s">
        <v>70</v>
      </c>
      <c r="J79" s="73" t="s">
        <v>351</v>
      </c>
      <c r="K79" s="77">
        <v>1</v>
      </c>
      <c r="L79" s="72" t="s">
        <v>72</v>
      </c>
      <c r="M79" s="73" t="s">
        <v>352</v>
      </c>
      <c r="N79" s="78">
        <v>3</v>
      </c>
      <c r="O79" s="73" t="s">
        <v>74</v>
      </c>
      <c r="P79" s="73" t="s">
        <v>75</v>
      </c>
      <c r="Q79" s="73" t="s">
        <v>87</v>
      </c>
      <c r="R79" s="79">
        <v>18</v>
      </c>
      <c r="S79" s="72" t="s">
        <v>77</v>
      </c>
      <c r="T79" s="80">
        <v>0</v>
      </c>
      <c r="U79" s="81">
        <f>T79*(12/18)</f>
        <v>0</v>
      </c>
      <c r="V79" s="82" t="s">
        <v>90</v>
      </c>
      <c r="W79" s="82" t="s">
        <v>353</v>
      </c>
      <c r="X79" s="82" t="s">
        <v>354</v>
      </c>
      <c r="Y79" s="83" t="s">
        <v>355</v>
      </c>
      <c r="Z79" s="84">
        <v>46416</v>
      </c>
    </row>
    <row r="80" spans="1:26" ht="15" customHeight="1" x14ac:dyDescent="0.3">
      <c r="A80" s="72" t="s">
        <v>356</v>
      </c>
      <c r="B80" s="72" t="s">
        <v>283</v>
      </c>
      <c r="C80" s="73" t="s">
        <v>357</v>
      </c>
      <c r="D80" s="73" t="s">
        <v>358</v>
      </c>
      <c r="E80" s="73" t="s">
        <v>342</v>
      </c>
      <c r="F80" s="73" t="s">
        <v>69</v>
      </c>
      <c r="G80" s="74">
        <v>2156</v>
      </c>
      <c r="H80" s="75">
        <v>1971</v>
      </c>
      <c r="I80" s="76" t="s">
        <v>70</v>
      </c>
      <c r="J80" s="73" t="s">
        <v>359</v>
      </c>
      <c r="K80" s="77">
        <v>1</v>
      </c>
      <c r="L80" s="72" t="s">
        <v>72</v>
      </c>
      <c r="M80" s="73" t="s">
        <v>360</v>
      </c>
      <c r="N80" s="78">
        <v>1</v>
      </c>
      <c r="O80" s="73" t="s">
        <v>74</v>
      </c>
      <c r="P80" s="73" t="s">
        <v>75</v>
      </c>
      <c r="Q80" s="73" t="s">
        <v>82</v>
      </c>
      <c r="R80" s="79">
        <v>12</v>
      </c>
      <c r="S80" s="72" t="s">
        <v>77</v>
      </c>
      <c r="T80" s="80">
        <v>0</v>
      </c>
      <c r="U80" s="81">
        <f>T80</f>
        <v>0</v>
      </c>
      <c r="V80" s="82" t="s">
        <v>361</v>
      </c>
      <c r="W80" s="82" t="s">
        <v>91</v>
      </c>
      <c r="X80" s="82" t="s">
        <v>362</v>
      </c>
      <c r="Y80" s="83" t="s">
        <v>363</v>
      </c>
      <c r="Z80" s="84">
        <v>46520</v>
      </c>
    </row>
    <row r="81" spans="1:26" ht="15" customHeight="1" x14ac:dyDescent="0.3">
      <c r="A81" s="72" t="s">
        <v>356</v>
      </c>
      <c r="B81" s="72" t="s">
        <v>283</v>
      </c>
      <c r="C81" s="73" t="s">
        <v>357</v>
      </c>
      <c r="D81" s="73" t="s">
        <v>358</v>
      </c>
      <c r="E81" s="73" t="s">
        <v>342</v>
      </c>
      <c r="F81" s="73" t="s">
        <v>69</v>
      </c>
      <c r="G81" s="74">
        <v>2156</v>
      </c>
      <c r="H81" s="75">
        <v>1971</v>
      </c>
      <c r="I81" s="76" t="s">
        <v>70</v>
      </c>
      <c r="J81" s="73" t="s">
        <v>359</v>
      </c>
      <c r="K81" s="77">
        <v>1</v>
      </c>
      <c r="L81" s="72" t="s">
        <v>72</v>
      </c>
      <c r="M81" s="73" t="s">
        <v>360</v>
      </c>
      <c r="N81" s="78">
        <v>1</v>
      </c>
      <c r="O81" s="73" t="s">
        <v>74</v>
      </c>
      <c r="P81" s="73" t="s">
        <v>75</v>
      </c>
      <c r="Q81" s="73" t="s">
        <v>87</v>
      </c>
      <c r="R81" s="79">
        <v>18</v>
      </c>
      <c r="S81" s="72" t="s">
        <v>77</v>
      </c>
      <c r="T81" s="80">
        <v>0</v>
      </c>
      <c r="U81" s="81">
        <f>T81*(12/18)</f>
        <v>0</v>
      </c>
      <c r="V81" s="82" t="s">
        <v>361</v>
      </c>
      <c r="W81" s="82" t="s">
        <v>91</v>
      </c>
      <c r="X81" s="82" t="s">
        <v>362</v>
      </c>
      <c r="Y81" s="83" t="s">
        <v>363</v>
      </c>
      <c r="Z81" s="84">
        <v>46297</v>
      </c>
    </row>
    <row r="82" spans="1:26" ht="15" customHeight="1" x14ac:dyDescent="0.3">
      <c r="A82" s="72" t="s">
        <v>364</v>
      </c>
      <c r="B82" s="72" t="s">
        <v>283</v>
      </c>
      <c r="C82" s="73" t="s">
        <v>365</v>
      </c>
      <c r="D82" s="73" t="s">
        <v>366</v>
      </c>
      <c r="E82" s="73" t="s">
        <v>286</v>
      </c>
      <c r="F82" s="73" t="s">
        <v>69</v>
      </c>
      <c r="G82" s="74">
        <v>7459</v>
      </c>
      <c r="H82" s="75">
        <v>2006</v>
      </c>
      <c r="I82" s="76" t="s">
        <v>70</v>
      </c>
      <c r="J82" s="73" t="s">
        <v>367</v>
      </c>
      <c r="K82" s="77">
        <v>1</v>
      </c>
      <c r="L82" s="72" t="s">
        <v>72</v>
      </c>
      <c r="M82" s="73" t="s">
        <v>368</v>
      </c>
      <c r="N82" s="78">
        <v>1</v>
      </c>
      <c r="O82" s="73" t="s">
        <v>74</v>
      </c>
      <c r="P82" s="73" t="s">
        <v>75</v>
      </c>
      <c r="Q82" s="73" t="s">
        <v>82</v>
      </c>
      <c r="R82" s="79">
        <v>12</v>
      </c>
      <c r="S82" s="72" t="s">
        <v>77</v>
      </c>
      <c r="T82" s="80">
        <v>0</v>
      </c>
      <c r="U82" s="81">
        <f>T82</f>
        <v>0</v>
      </c>
      <c r="V82" s="82" t="s">
        <v>83</v>
      </c>
      <c r="W82" s="82" t="s">
        <v>345</v>
      </c>
      <c r="X82" s="82" t="s">
        <v>369</v>
      </c>
      <c r="Y82" s="83" t="s">
        <v>264</v>
      </c>
      <c r="Z82" s="84">
        <v>46644</v>
      </c>
    </row>
    <row r="83" spans="1:26" ht="15" customHeight="1" x14ac:dyDescent="0.3">
      <c r="A83" s="72" t="s">
        <v>364</v>
      </c>
      <c r="B83" s="72" t="s">
        <v>283</v>
      </c>
      <c r="C83" s="73" t="s">
        <v>365</v>
      </c>
      <c r="D83" s="73" t="s">
        <v>366</v>
      </c>
      <c r="E83" s="73" t="s">
        <v>286</v>
      </c>
      <c r="F83" s="73" t="s">
        <v>69</v>
      </c>
      <c r="G83" s="74">
        <v>7459</v>
      </c>
      <c r="H83" s="75">
        <v>2006</v>
      </c>
      <c r="I83" s="76" t="s">
        <v>70</v>
      </c>
      <c r="J83" s="73" t="s">
        <v>367</v>
      </c>
      <c r="K83" s="77">
        <v>1</v>
      </c>
      <c r="L83" s="72" t="s">
        <v>72</v>
      </c>
      <c r="M83" s="73" t="s">
        <v>368</v>
      </c>
      <c r="N83" s="78">
        <v>1</v>
      </c>
      <c r="O83" s="73" t="s">
        <v>74</v>
      </c>
      <c r="P83" s="73" t="s">
        <v>75</v>
      </c>
      <c r="Q83" s="73" t="s">
        <v>87</v>
      </c>
      <c r="R83" s="79">
        <v>18</v>
      </c>
      <c r="S83" s="72" t="s">
        <v>77</v>
      </c>
      <c r="T83" s="80">
        <v>0</v>
      </c>
      <c r="U83" s="81">
        <f>T83*(12/18)</f>
        <v>0</v>
      </c>
      <c r="V83" s="82" t="s">
        <v>83</v>
      </c>
      <c r="W83" s="82" t="s">
        <v>345</v>
      </c>
      <c r="X83" s="82" t="s">
        <v>369</v>
      </c>
      <c r="Y83" s="83" t="s">
        <v>264</v>
      </c>
      <c r="Z83" s="84">
        <v>46416</v>
      </c>
    </row>
    <row r="84" spans="1:26" ht="15" customHeight="1" x14ac:dyDescent="0.3">
      <c r="A84" s="72" t="s">
        <v>370</v>
      </c>
      <c r="B84" s="72" t="s">
        <v>283</v>
      </c>
      <c r="C84" s="73" t="s">
        <v>371</v>
      </c>
      <c r="D84" s="73" t="s">
        <v>372</v>
      </c>
      <c r="E84" s="73" t="s">
        <v>286</v>
      </c>
      <c r="F84" s="73" t="s">
        <v>69</v>
      </c>
      <c r="G84" s="74">
        <v>6228</v>
      </c>
      <c r="H84" s="75">
        <v>2007</v>
      </c>
      <c r="I84" s="76" t="s">
        <v>70</v>
      </c>
      <c r="J84" s="73" t="s">
        <v>373</v>
      </c>
      <c r="K84" s="77">
        <v>1</v>
      </c>
      <c r="L84" s="72" t="s">
        <v>138</v>
      </c>
      <c r="M84" s="73" t="s">
        <v>374</v>
      </c>
      <c r="N84" s="78">
        <v>2</v>
      </c>
      <c r="O84" s="73" t="s">
        <v>74</v>
      </c>
      <c r="P84" s="73" t="s">
        <v>75</v>
      </c>
      <c r="Q84" s="73" t="s">
        <v>183</v>
      </c>
      <c r="R84" s="79">
        <v>12</v>
      </c>
      <c r="S84" s="72" t="s">
        <v>77</v>
      </c>
      <c r="T84" s="80">
        <v>0</v>
      </c>
      <c r="U84" s="81">
        <f>T84</f>
        <v>0</v>
      </c>
      <c r="V84" s="82" t="s">
        <v>210</v>
      </c>
      <c r="W84" s="82" t="s">
        <v>345</v>
      </c>
      <c r="X84" s="82" t="s">
        <v>375</v>
      </c>
      <c r="Y84" s="83" t="s">
        <v>376</v>
      </c>
      <c r="Z84" s="84">
        <v>46641</v>
      </c>
    </row>
    <row r="85" spans="1:26" ht="15" customHeight="1" x14ac:dyDescent="0.3">
      <c r="A85" s="72" t="s">
        <v>370</v>
      </c>
      <c r="B85" s="72" t="s">
        <v>283</v>
      </c>
      <c r="C85" s="73" t="s">
        <v>371</v>
      </c>
      <c r="D85" s="73" t="s">
        <v>372</v>
      </c>
      <c r="E85" s="73" t="s">
        <v>286</v>
      </c>
      <c r="F85" s="73" t="s">
        <v>69</v>
      </c>
      <c r="G85" s="74">
        <v>6228</v>
      </c>
      <c r="H85" s="75">
        <v>2007</v>
      </c>
      <c r="I85" s="76" t="s">
        <v>70</v>
      </c>
      <c r="J85" s="73" t="s">
        <v>373</v>
      </c>
      <c r="K85" s="77">
        <v>1</v>
      </c>
      <c r="L85" s="72" t="s">
        <v>138</v>
      </c>
      <c r="M85" s="73" t="s">
        <v>374</v>
      </c>
      <c r="N85" s="78">
        <v>2</v>
      </c>
      <c r="O85" s="73" t="s">
        <v>74</v>
      </c>
      <c r="P85" s="73" t="s">
        <v>75</v>
      </c>
      <c r="Q85" s="73" t="s">
        <v>188</v>
      </c>
      <c r="R85" s="79">
        <v>18</v>
      </c>
      <c r="S85" s="72" t="s">
        <v>77</v>
      </c>
      <c r="T85" s="80">
        <v>0</v>
      </c>
      <c r="U85" s="81">
        <f>T85*(12/18)</f>
        <v>0</v>
      </c>
      <c r="V85" s="82" t="s">
        <v>210</v>
      </c>
      <c r="W85" s="82" t="s">
        <v>345</v>
      </c>
      <c r="X85" s="82" t="s">
        <v>375</v>
      </c>
      <c r="Y85" s="83" t="s">
        <v>376</v>
      </c>
      <c r="Z85" s="84">
        <v>46358</v>
      </c>
    </row>
    <row r="86" spans="1:26" ht="15" customHeight="1" x14ac:dyDescent="0.3">
      <c r="A86" s="72" t="s">
        <v>370</v>
      </c>
      <c r="B86" s="72" t="s">
        <v>283</v>
      </c>
      <c r="C86" s="73" t="s">
        <v>371</v>
      </c>
      <c r="D86" s="73" t="s">
        <v>372</v>
      </c>
      <c r="E86" s="73" t="s">
        <v>286</v>
      </c>
      <c r="F86" s="73" t="s">
        <v>69</v>
      </c>
      <c r="G86" s="74">
        <v>6228</v>
      </c>
      <c r="H86" s="75">
        <v>2007</v>
      </c>
      <c r="I86" s="76" t="s">
        <v>70</v>
      </c>
      <c r="J86" s="73" t="s">
        <v>377</v>
      </c>
      <c r="K86" s="77">
        <v>1</v>
      </c>
      <c r="L86" s="72" t="s">
        <v>72</v>
      </c>
      <c r="M86" s="73" t="s">
        <v>378</v>
      </c>
      <c r="N86" s="78">
        <v>1</v>
      </c>
      <c r="O86" s="73" t="s">
        <v>74</v>
      </c>
      <c r="P86" s="73" t="s">
        <v>75</v>
      </c>
      <c r="Q86" s="73" t="s">
        <v>121</v>
      </c>
      <c r="R86" s="79">
        <v>12</v>
      </c>
      <c r="S86" s="72" t="s">
        <v>77</v>
      </c>
      <c r="T86" s="80">
        <v>0</v>
      </c>
      <c r="U86" s="81">
        <f t="shared" ref="U86:U87" si="7">T86</f>
        <v>0</v>
      </c>
      <c r="V86" s="82" t="s">
        <v>379</v>
      </c>
      <c r="W86" s="82" t="s">
        <v>380</v>
      </c>
      <c r="X86" s="82" t="s">
        <v>381</v>
      </c>
      <c r="Y86" s="83" t="s">
        <v>160</v>
      </c>
      <c r="Z86" s="84">
        <v>46641</v>
      </c>
    </row>
    <row r="87" spans="1:26" ht="15" customHeight="1" x14ac:dyDescent="0.3">
      <c r="A87" s="72" t="s">
        <v>382</v>
      </c>
      <c r="B87" s="72" t="s">
        <v>283</v>
      </c>
      <c r="C87" s="73" t="s">
        <v>383</v>
      </c>
      <c r="D87" s="73" t="s">
        <v>384</v>
      </c>
      <c r="E87" s="73" t="s">
        <v>342</v>
      </c>
      <c r="F87" s="73" t="s">
        <v>69</v>
      </c>
      <c r="G87" s="74">
        <v>2066</v>
      </c>
      <c r="H87" s="75">
        <v>1968</v>
      </c>
      <c r="I87" s="76" t="s">
        <v>70</v>
      </c>
      <c r="J87" s="73" t="s">
        <v>385</v>
      </c>
      <c r="K87" s="77">
        <v>1</v>
      </c>
      <c r="L87" s="72" t="s">
        <v>72</v>
      </c>
      <c r="M87" s="73" t="s">
        <v>386</v>
      </c>
      <c r="N87" s="78">
        <v>3</v>
      </c>
      <c r="O87" s="73" t="s">
        <v>74</v>
      </c>
      <c r="P87" s="73" t="s">
        <v>75</v>
      </c>
      <c r="Q87" s="73" t="s">
        <v>82</v>
      </c>
      <c r="R87" s="79">
        <v>12</v>
      </c>
      <c r="S87" s="72" t="s">
        <v>77</v>
      </c>
      <c r="T87" s="80">
        <v>0</v>
      </c>
      <c r="U87" s="81">
        <f t="shared" si="7"/>
        <v>0</v>
      </c>
      <c r="V87" s="82" t="s">
        <v>361</v>
      </c>
      <c r="W87" s="82" t="s">
        <v>387</v>
      </c>
      <c r="X87" s="82" t="s">
        <v>388</v>
      </c>
      <c r="Y87" s="83" t="s">
        <v>233</v>
      </c>
      <c r="Z87" s="84">
        <v>46485</v>
      </c>
    </row>
    <row r="88" spans="1:26" ht="15" customHeight="1" x14ac:dyDescent="0.3">
      <c r="A88" s="72" t="s">
        <v>382</v>
      </c>
      <c r="B88" s="72" t="s">
        <v>283</v>
      </c>
      <c r="C88" s="73" t="s">
        <v>383</v>
      </c>
      <c r="D88" s="73" t="s">
        <v>384</v>
      </c>
      <c r="E88" s="73" t="s">
        <v>342</v>
      </c>
      <c r="F88" s="73" t="s">
        <v>69</v>
      </c>
      <c r="G88" s="74">
        <v>2066</v>
      </c>
      <c r="H88" s="75">
        <v>1968</v>
      </c>
      <c r="I88" s="76" t="s">
        <v>70</v>
      </c>
      <c r="J88" s="73" t="s">
        <v>385</v>
      </c>
      <c r="K88" s="77">
        <v>1</v>
      </c>
      <c r="L88" s="72" t="s">
        <v>72</v>
      </c>
      <c r="M88" s="73" t="s">
        <v>386</v>
      </c>
      <c r="N88" s="78">
        <v>3</v>
      </c>
      <c r="O88" s="73" t="s">
        <v>74</v>
      </c>
      <c r="P88" s="73" t="s">
        <v>75</v>
      </c>
      <c r="Q88" s="73" t="s">
        <v>87</v>
      </c>
      <c r="R88" s="79">
        <v>18</v>
      </c>
      <c r="S88" s="72" t="s">
        <v>77</v>
      </c>
      <c r="T88" s="80">
        <v>0</v>
      </c>
      <c r="U88" s="81">
        <f>T88*(12/18)</f>
        <v>0</v>
      </c>
      <c r="V88" s="82" t="s">
        <v>361</v>
      </c>
      <c r="W88" s="82" t="s">
        <v>387</v>
      </c>
      <c r="X88" s="82" t="s">
        <v>388</v>
      </c>
      <c r="Y88" s="83" t="s">
        <v>233</v>
      </c>
      <c r="Z88" s="84">
        <v>46251</v>
      </c>
    </row>
    <row r="89" spans="1:26" ht="15" customHeight="1" x14ac:dyDescent="0.3">
      <c r="A89" s="72" t="s">
        <v>389</v>
      </c>
      <c r="B89" s="72" t="s">
        <v>283</v>
      </c>
      <c r="C89" s="73" t="s">
        <v>390</v>
      </c>
      <c r="D89" s="73" t="s">
        <v>391</v>
      </c>
      <c r="E89" s="73" t="s">
        <v>335</v>
      </c>
      <c r="F89" s="73" t="s">
        <v>69</v>
      </c>
      <c r="G89" s="74">
        <v>1119</v>
      </c>
      <c r="H89" s="75">
        <v>1973</v>
      </c>
      <c r="I89" s="76" t="s">
        <v>70</v>
      </c>
      <c r="J89" s="73" t="s">
        <v>392</v>
      </c>
      <c r="K89" s="77">
        <v>1</v>
      </c>
      <c r="L89" s="72" t="s">
        <v>138</v>
      </c>
      <c r="M89" s="73" t="s">
        <v>393</v>
      </c>
      <c r="N89" s="78">
        <v>2</v>
      </c>
      <c r="O89" s="73" t="s">
        <v>74</v>
      </c>
      <c r="P89" s="73" t="s">
        <v>75</v>
      </c>
      <c r="Q89" s="73" t="s">
        <v>82</v>
      </c>
      <c r="R89" s="79">
        <v>12</v>
      </c>
      <c r="S89" s="72" t="s">
        <v>77</v>
      </c>
      <c r="T89" s="80">
        <v>0</v>
      </c>
      <c r="U89" s="81">
        <f>T89</f>
        <v>0</v>
      </c>
      <c r="V89" s="82" t="s">
        <v>176</v>
      </c>
      <c r="W89" s="82" t="s">
        <v>394</v>
      </c>
      <c r="X89" s="82" t="s">
        <v>346</v>
      </c>
      <c r="Y89" s="83" t="s">
        <v>263</v>
      </c>
      <c r="Z89" s="84">
        <v>46485</v>
      </c>
    </row>
    <row r="90" spans="1:26" ht="15" customHeight="1" x14ac:dyDescent="0.3">
      <c r="A90" s="72" t="s">
        <v>389</v>
      </c>
      <c r="B90" s="72" t="s">
        <v>283</v>
      </c>
      <c r="C90" s="73" t="s">
        <v>390</v>
      </c>
      <c r="D90" s="73" t="s">
        <v>391</v>
      </c>
      <c r="E90" s="73" t="s">
        <v>335</v>
      </c>
      <c r="F90" s="73" t="s">
        <v>69</v>
      </c>
      <c r="G90" s="74">
        <v>1119</v>
      </c>
      <c r="H90" s="75">
        <v>1973</v>
      </c>
      <c r="I90" s="76" t="s">
        <v>70</v>
      </c>
      <c r="J90" s="73" t="s">
        <v>392</v>
      </c>
      <c r="K90" s="77">
        <v>1</v>
      </c>
      <c r="L90" s="72" t="s">
        <v>138</v>
      </c>
      <c r="M90" s="73" t="s">
        <v>393</v>
      </c>
      <c r="N90" s="78">
        <v>2</v>
      </c>
      <c r="O90" s="73" t="s">
        <v>74</v>
      </c>
      <c r="P90" s="73" t="s">
        <v>75</v>
      </c>
      <c r="Q90" s="73" t="s">
        <v>87</v>
      </c>
      <c r="R90" s="79">
        <v>18</v>
      </c>
      <c r="S90" s="72" t="s">
        <v>77</v>
      </c>
      <c r="T90" s="80">
        <v>0</v>
      </c>
      <c r="U90" s="81">
        <f>T90*(12/18)</f>
        <v>0</v>
      </c>
      <c r="V90" s="82" t="s">
        <v>176</v>
      </c>
      <c r="W90" s="82" t="s">
        <v>394</v>
      </c>
      <c r="X90" s="82" t="s">
        <v>346</v>
      </c>
      <c r="Y90" s="83" t="s">
        <v>263</v>
      </c>
      <c r="Z90" s="84">
        <v>46445</v>
      </c>
    </row>
    <row r="91" spans="1:26" ht="15" customHeight="1" x14ac:dyDescent="0.3">
      <c r="A91" s="72" t="s">
        <v>395</v>
      </c>
      <c r="B91" s="72" t="s">
        <v>283</v>
      </c>
      <c r="C91" s="73" t="s">
        <v>396</v>
      </c>
      <c r="D91" s="73" t="s">
        <v>397</v>
      </c>
      <c r="E91" s="73" t="s">
        <v>286</v>
      </c>
      <c r="F91" s="73" t="s">
        <v>69</v>
      </c>
      <c r="G91" s="74">
        <v>4827</v>
      </c>
      <c r="H91" s="75">
        <v>2011</v>
      </c>
      <c r="I91" s="76" t="s">
        <v>70</v>
      </c>
      <c r="J91" s="73" t="s">
        <v>398</v>
      </c>
      <c r="K91" s="77">
        <v>1</v>
      </c>
      <c r="L91" s="72" t="s">
        <v>72</v>
      </c>
      <c r="M91" s="73" t="s">
        <v>399</v>
      </c>
      <c r="N91" s="78">
        <v>1</v>
      </c>
      <c r="O91" s="73" t="s">
        <v>74</v>
      </c>
      <c r="P91" s="73" t="s">
        <v>75</v>
      </c>
      <c r="Q91" s="73" t="s">
        <v>121</v>
      </c>
      <c r="R91" s="79">
        <v>12</v>
      </c>
      <c r="S91" s="72" t="s">
        <v>77</v>
      </c>
      <c r="T91" s="80">
        <v>0</v>
      </c>
      <c r="U91" s="81">
        <f t="shared" ref="U91:U93" si="8">T91</f>
        <v>0</v>
      </c>
      <c r="V91" s="82" t="s">
        <v>210</v>
      </c>
      <c r="W91" s="82" t="s">
        <v>380</v>
      </c>
      <c r="X91" s="82" t="s">
        <v>400</v>
      </c>
      <c r="Y91" s="83" t="s">
        <v>401</v>
      </c>
      <c r="Z91" s="84">
        <v>46659</v>
      </c>
    </row>
    <row r="92" spans="1:26" ht="15" customHeight="1" x14ac:dyDescent="0.3">
      <c r="A92" s="72" t="s">
        <v>395</v>
      </c>
      <c r="B92" s="72" t="s">
        <v>283</v>
      </c>
      <c r="C92" s="73" t="s">
        <v>396</v>
      </c>
      <c r="D92" s="73" t="s">
        <v>397</v>
      </c>
      <c r="E92" s="73" t="s">
        <v>286</v>
      </c>
      <c r="F92" s="73" t="s">
        <v>69</v>
      </c>
      <c r="G92" s="74">
        <v>4827</v>
      </c>
      <c r="H92" s="75">
        <v>2011</v>
      </c>
      <c r="I92" s="76" t="s">
        <v>70</v>
      </c>
      <c r="J92" s="73" t="s">
        <v>398</v>
      </c>
      <c r="K92" s="77">
        <v>1</v>
      </c>
      <c r="L92" s="72" t="s">
        <v>72</v>
      </c>
      <c r="M92" s="73" t="s">
        <v>399</v>
      </c>
      <c r="N92" s="78">
        <v>1</v>
      </c>
      <c r="O92" s="73" t="s">
        <v>74</v>
      </c>
      <c r="P92" s="73" t="s">
        <v>75</v>
      </c>
      <c r="Q92" s="73" t="s">
        <v>124</v>
      </c>
      <c r="R92" s="79">
        <v>12</v>
      </c>
      <c r="S92" s="72" t="s">
        <v>77</v>
      </c>
      <c r="T92" s="80">
        <v>0</v>
      </c>
      <c r="U92" s="81">
        <f t="shared" si="8"/>
        <v>0</v>
      </c>
      <c r="V92" s="82" t="s">
        <v>210</v>
      </c>
      <c r="W92" s="82" t="s">
        <v>380</v>
      </c>
      <c r="X92" s="82" t="s">
        <v>400</v>
      </c>
      <c r="Y92" s="83" t="s">
        <v>401</v>
      </c>
      <c r="Z92" s="84">
        <v>46232</v>
      </c>
    </row>
    <row r="93" spans="1:26" ht="15" customHeight="1" x14ac:dyDescent="0.3">
      <c r="A93" s="72" t="s">
        <v>395</v>
      </c>
      <c r="B93" s="72" t="s">
        <v>283</v>
      </c>
      <c r="C93" s="73" t="s">
        <v>396</v>
      </c>
      <c r="D93" s="73" t="s">
        <v>397</v>
      </c>
      <c r="E93" s="73" t="s">
        <v>286</v>
      </c>
      <c r="F93" s="73" t="s">
        <v>69</v>
      </c>
      <c r="G93" s="74">
        <v>4827</v>
      </c>
      <c r="H93" s="75">
        <v>2011</v>
      </c>
      <c r="I93" s="76" t="s">
        <v>70</v>
      </c>
      <c r="J93" s="73" t="s">
        <v>402</v>
      </c>
      <c r="K93" s="77">
        <v>1</v>
      </c>
      <c r="L93" s="72" t="s">
        <v>72</v>
      </c>
      <c r="M93" s="73" t="s">
        <v>403</v>
      </c>
      <c r="N93" s="78">
        <v>2</v>
      </c>
      <c r="O93" s="73" t="s">
        <v>74</v>
      </c>
      <c r="P93" s="73" t="s">
        <v>75</v>
      </c>
      <c r="Q93" s="73" t="s">
        <v>82</v>
      </c>
      <c r="R93" s="79">
        <v>12</v>
      </c>
      <c r="S93" s="72" t="s">
        <v>77</v>
      </c>
      <c r="T93" s="80">
        <v>0</v>
      </c>
      <c r="U93" s="81">
        <f t="shared" si="8"/>
        <v>0</v>
      </c>
      <c r="V93" s="82" t="s">
        <v>210</v>
      </c>
      <c r="W93" s="82" t="s">
        <v>345</v>
      </c>
      <c r="X93" s="82" t="s">
        <v>404</v>
      </c>
      <c r="Y93" s="83" t="s">
        <v>401</v>
      </c>
      <c r="Z93" s="84">
        <v>46506</v>
      </c>
    </row>
    <row r="94" spans="1:26" ht="15" customHeight="1" x14ac:dyDescent="0.3">
      <c r="A94" s="72" t="s">
        <v>395</v>
      </c>
      <c r="B94" s="72" t="s">
        <v>283</v>
      </c>
      <c r="C94" s="73" t="s">
        <v>396</v>
      </c>
      <c r="D94" s="73" t="s">
        <v>397</v>
      </c>
      <c r="E94" s="73" t="s">
        <v>286</v>
      </c>
      <c r="F94" s="73" t="s">
        <v>69</v>
      </c>
      <c r="G94" s="74">
        <v>4827</v>
      </c>
      <c r="H94" s="75">
        <v>2011</v>
      </c>
      <c r="I94" s="76" t="s">
        <v>70</v>
      </c>
      <c r="J94" s="73" t="s">
        <v>402</v>
      </c>
      <c r="K94" s="77">
        <v>1</v>
      </c>
      <c r="L94" s="72" t="s">
        <v>72</v>
      </c>
      <c r="M94" s="73" t="s">
        <v>403</v>
      </c>
      <c r="N94" s="78">
        <v>2</v>
      </c>
      <c r="O94" s="73" t="s">
        <v>74</v>
      </c>
      <c r="P94" s="73" t="s">
        <v>75</v>
      </c>
      <c r="Q94" s="73" t="s">
        <v>87</v>
      </c>
      <c r="R94" s="79">
        <v>18</v>
      </c>
      <c r="S94" s="72" t="s">
        <v>77</v>
      </c>
      <c r="T94" s="80">
        <v>0</v>
      </c>
      <c r="U94" s="81">
        <f>T94*(12/18)</f>
        <v>0</v>
      </c>
      <c r="V94" s="82" t="s">
        <v>210</v>
      </c>
      <c r="W94" s="82" t="s">
        <v>345</v>
      </c>
      <c r="X94" s="82" t="s">
        <v>404</v>
      </c>
      <c r="Y94" s="83" t="s">
        <v>401</v>
      </c>
      <c r="Z94" s="84">
        <v>46498</v>
      </c>
    </row>
    <row r="95" spans="1:26" ht="15" customHeight="1" x14ac:dyDescent="0.3">
      <c r="A95" s="72" t="s">
        <v>405</v>
      </c>
      <c r="B95" s="72" t="s">
        <v>283</v>
      </c>
      <c r="C95" s="73" t="s">
        <v>406</v>
      </c>
      <c r="D95" s="73" t="s">
        <v>407</v>
      </c>
      <c r="E95" s="73" t="s">
        <v>350</v>
      </c>
      <c r="F95" s="73" t="s">
        <v>69</v>
      </c>
      <c r="G95" s="74">
        <v>1215</v>
      </c>
      <c r="H95" s="75">
        <v>1989</v>
      </c>
      <c r="I95" s="76" t="s">
        <v>70</v>
      </c>
      <c r="J95" s="73" t="s">
        <v>408</v>
      </c>
      <c r="K95" s="77">
        <v>1</v>
      </c>
      <c r="L95" s="72" t="s">
        <v>72</v>
      </c>
      <c r="M95" s="73" t="s">
        <v>409</v>
      </c>
      <c r="N95" s="78">
        <v>3</v>
      </c>
      <c r="O95" s="73" t="s">
        <v>74</v>
      </c>
      <c r="P95" s="73" t="s">
        <v>75</v>
      </c>
      <c r="Q95" s="73" t="s">
        <v>253</v>
      </c>
      <c r="R95" s="79">
        <v>12</v>
      </c>
      <c r="S95" s="72" t="s">
        <v>77</v>
      </c>
      <c r="T95" s="80">
        <v>0</v>
      </c>
      <c r="U95" s="81">
        <f>T95</f>
        <v>0</v>
      </c>
      <c r="V95" s="82" t="s">
        <v>410</v>
      </c>
      <c r="W95" s="82" t="s">
        <v>411</v>
      </c>
      <c r="X95" s="82" t="s">
        <v>412</v>
      </c>
      <c r="Y95" s="83" t="s">
        <v>413</v>
      </c>
      <c r="Z95" s="84">
        <v>46503</v>
      </c>
    </row>
    <row r="96" spans="1:26" ht="15" customHeight="1" x14ac:dyDescent="0.3">
      <c r="A96" s="72" t="s">
        <v>414</v>
      </c>
      <c r="B96" s="72" t="s">
        <v>283</v>
      </c>
      <c r="C96" s="73" t="s">
        <v>415</v>
      </c>
      <c r="D96" s="73" t="s">
        <v>416</v>
      </c>
      <c r="E96" s="73" t="s">
        <v>417</v>
      </c>
      <c r="F96" s="73" t="s">
        <v>78</v>
      </c>
      <c r="G96" s="74" t="s">
        <v>78</v>
      </c>
      <c r="H96" s="75" t="s">
        <v>78</v>
      </c>
      <c r="I96" s="76" t="s">
        <v>70</v>
      </c>
      <c r="J96" s="73" t="s">
        <v>418</v>
      </c>
      <c r="K96" s="77">
        <v>1</v>
      </c>
      <c r="L96" s="72" t="s">
        <v>72</v>
      </c>
      <c r="M96" s="73" t="s">
        <v>419</v>
      </c>
      <c r="N96" s="78">
        <v>1</v>
      </c>
      <c r="O96" s="73" t="s">
        <v>74</v>
      </c>
      <c r="P96" s="73" t="s">
        <v>75</v>
      </c>
      <c r="Q96" s="73" t="s">
        <v>183</v>
      </c>
      <c r="R96" s="85">
        <v>1</v>
      </c>
      <c r="S96" s="72" t="s">
        <v>102</v>
      </c>
      <c r="T96" s="80">
        <v>0</v>
      </c>
      <c r="U96" s="81">
        <f>T96</f>
        <v>0</v>
      </c>
      <c r="V96" s="82" t="s">
        <v>420</v>
      </c>
      <c r="W96" s="82" t="s">
        <v>421</v>
      </c>
      <c r="X96" s="82" t="s">
        <v>78</v>
      </c>
      <c r="Y96" s="83" t="s">
        <v>422</v>
      </c>
      <c r="Z96" s="84">
        <v>45765</v>
      </c>
    </row>
    <row r="97" spans="1:26" ht="15" customHeight="1" x14ac:dyDescent="0.3">
      <c r="A97" s="72" t="s">
        <v>414</v>
      </c>
      <c r="B97" s="72" t="s">
        <v>283</v>
      </c>
      <c r="C97" s="73" t="s">
        <v>415</v>
      </c>
      <c r="D97" s="73" t="s">
        <v>416</v>
      </c>
      <c r="E97" s="73" t="s">
        <v>417</v>
      </c>
      <c r="F97" s="73" t="s">
        <v>78</v>
      </c>
      <c r="G97" s="74" t="s">
        <v>78</v>
      </c>
      <c r="H97" s="75" t="s">
        <v>78</v>
      </c>
      <c r="I97" s="76" t="s">
        <v>70</v>
      </c>
      <c r="J97" s="73" t="s">
        <v>418</v>
      </c>
      <c r="K97" s="77">
        <v>1</v>
      </c>
      <c r="L97" s="72" t="s">
        <v>72</v>
      </c>
      <c r="M97" s="73" t="s">
        <v>419</v>
      </c>
      <c r="N97" s="78">
        <v>1</v>
      </c>
      <c r="O97" s="73" t="s">
        <v>74</v>
      </c>
      <c r="P97" s="73" t="s">
        <v>75</v>
      </c>
      <c r="Q97" s="73" t="s">
        <v>188</v>
      </c>
      <c r="R97" s="79">
        <v>12</v>
      </c>
      <c r="S97" s="72" t="s">
        <v>77</v>
      </c>
      <c r="T97" s="80">
        <v>0</v>
      </c>
      <c r="U97" s="81">
        <f>T97</f>
        <v>0</v>
      </c>
      <c r="V97" s="82" t="s">
        <v>420</v>
      </c>
      <c r="W97" s="82" t="s">
        <v>421</v>
      </c>
      <c r="X97" s="82" t="s">
        <v>78</v>
      </c>
      <c r="Y97" s="83" t="s">
        <v>422</v>
      </c>
      <c r="Z97" s="84">
        <v>45292</v>
      </c>
    </row>
    <row r="98" spans="1:26" ht="15" customHeight="1" x14ac:dyDescent="0.3">
      <c r="A98" s="72" t="s">
        <v>423</v>
      </c>
      <c r="B98" s="72" t="s">
        <v>283</v>
      </c>
      <c r="C98" s="73" t="s">
        <v>424</v>
      </c>
      <c r="D98" s="73" t="s">
        <v>425</v>
      </c>
      <c r="E98" s="73" t="s">
        <v>342</v>
      </c>
      <c r="F98" s="73" t="s">
        <v>78</v>
      </c>
      <c r="G98" s="74" t="s">
        <v>78</v>
      </c>
      <c r="H98" s="75">
        <v>2022</v>
      </c>
      <c r="I98" s="76" t="s">
        <v>70</v>
      </c>
      <c r="J98" s="73" t="s">
        <v>426</v>
      </c>
      <c r="K98" s="77">
        <v>1</v>
      </c>
      <c r="L98" s="72" t="s">
        <v>72</v>
      </c>
      <c r="M98" s="73" t="s">
        <v>427</v>
      </c>
      <c r="N98" s="78">
        <v>1</v>
      </c>
      <c r="O98" s="73" t="s">
        <v>74</v>
      </c>
      <c r="P98" s="73" t="s">
        <v>75</v>
      </c>
      <c r="Q98" s="73" t="s">
        <v>82</v>
      </c>
      <c r="R98" s="79">
        <v>3</v>
      </c>
      <c r="S98" s="72" t="s">
        <v>77</v>
      </c>
      <c r="T98" s="80">
        <v>0</v>
      </c>
      <c r="U98" s="81">
        <f>T98*4</f>
        <v>0</v>
      </c>
      <c r="V98" s="82" t="s">
        <v>83</v>
      </c>
      <c r="W98" s="82" t="s">
        <v>428</v>
      </c>
      <c r="X98" s="82" t="s">
        <v>429</v>
      </c>
      <c r="Y98" s="83" t="s">
        <v>422</v>
      </c>
      <c r="Z98" s="84">
        <v>46311</v>
      </c>
    </row>
    <row r="99" spans="1:26" ht="15" customHeight="1" x14ac:dyDescent="0.3">
      <c r="A99" s="72" t="s">
        <v>423</v>
      </c>
      <c r="B99" s="72" t="s">
        <v>283</v>
      </c>
      <c r="C99" s="73" t="s">
        <v>424</v>
      </c>
      <c r="D99" s="73" t="s">
        <v>425</v>
      </c>
      <c r="E99" s="73" t="s">
        <v>342</v>
      </c>
      <c r="F99" s="73" t="s">
        <v>78</v>
      </c>
      <c r="G99" s="74" t="s">
        <v>78</v>
      </c>
      <c r="H99" s="75">
        <v>2022</v>
      </c>
      <c r="I99" s="76" t="s">
        <v>70</v>
      </c>
      <c r="J99" s="73" t="s">
        <v>426</v>
      </c>
      <c r="K99" s="77">
        <v>1</v>
      </c>
      <c r="L99" s="72" t="s">
        <v>72</v>
      </c>
      <c r="M99" s="73" t="s">
        <v>427</v>
      </c>
      <c r="N99" s="78">
        <v>1</v>
      </c>
      <c r="O99" s="73" t="s">
        <v>74</v>
      </c>
      <c r="P99" s="73" t="s">
        <v>75</v>
      </c>
      <c r="Q99" s="73" t="s">
        <v>87</v>
      </c>
      <c r="R99" s="79">
        <v>18</v>
      </c>
      <c r="S99" s="72" t="s">
        <v>77</v>
      </c>
      <c r="T99" s="80">
        <v>0</v>
      </c>
      <c r="U99" s="81">
        <f>T99*(12/18)</f>
        <v>0</v>
      </c>
      <c r="V99" s="82" t="s">
        <v>83</v>
      </c>
      <c r="W99" s="82" t="s">
        <v>428</v>
      </c>
      <c r="X99" s="82" t="s">
        <v>429</v>
      </c>
      <c r="Y99" s="83" t="s">
        <v>422</v>
      </c>
      <c r="Z99" s="84">
        <v>46416</v>
      </c>
    </row>
    <row r="100" spans="1:26" ht="15" customHeight="1" x14ac:dyDescent="0.3">
      <c r="A100" s="72" t="s">
        <v>430</v>
      </c>
      <c r="B100" s="72" t="s">
        <v>283</v>
      </c>
      <c r="C100" s="73" t="s">
        <v>431</v>
      </c>
      <c r="D100" s="73" t="s">
        <v>432</v>
      </c>
      <c r="E100" s="73" t="s">
        <v>433</v>
      </c>
      <c r="F100" s="73" t="s">
        <v>78</v>
      </c>
      <c r="G100" s="74" t="s">
        <v>78</v>
      </c>
      <c r="H100" s="75">
        <v>2024</v>
      </c>
      <c r="I100" s="76" t="s">
        <v>70</v>
      </c>
      <c r="J100" s="73" t="s">
        <v>434</v>
      </c>
      <c r="K100" s="77">
        <v>1</v>
      </c>
      <c r="L100" s="72" t="s">
        <v>78</v>
      </c>
      <c r="M100" s="73" t="s">
        <v>435</v>
      </c>
      <c r="N100" s="78" t="s">
        <v>78</v>
      </c>
      <c r="O100" s="73" t="s">
        <v>78</v>
      </c>
      <c r="P100" s="73" t="s">
        <v>75</v>
      </c>
      <c r="Q100" s="73" t="s">
        <v>183</v>
      </c>
      <c r="R100" s="85">
        <v>1</v>
      </c>
      <c r="S100" s="72" t="s">
        <v>102</v>
      </c>
      <c r="T100" s="80">
        <v>0</v>
      </c>
      <c r="U100" s="81">
        <f>T100</f>
        <v>0</v>
      </c>
      <c r="V100" s="82" t="s">
        <v>436</v>
      </c>
      <c r="W100" s="82" t="s">
        <v>437</v>
      </c>
      <c r="X100" s="82" t="s">
        <v>438</v>
      </c>
      <c r="Y100" s="83" t="s">
        <v>331</v>
      </c>
      <c r="Z100" s="84">
        <v>46388</v>
      </c>
    </row>
    <row r="101" spans="1:26" ht="15" customHeight="1" x14ac:dyDescent="0.3">
      <c r="A101" s="72" t="s">
        <v>430</v>
      </c>
      <c r="B101" s="72" t="s">
        <v>283</v>
      </c>
      <c r="C101" s="73" t="s">
        <v>431</v>
      </c>
      <c r="D101" s="73" t="s">
        <v>432</v>
      </c>
      <c r="E101" s="73" t="s">
        <v>433</v>
      </c>
      <c r="F101" s="73" t="s">
        <v>78</v>
      </c>
      <c r="G101" s="74" t="s">
        <v>78</v>
      </c>
      <c r="H101" s="75">
        <v>2024</v>
      </c>
      <c r="I101" s="76" t="s">
        <v>70</v>
      </c>
      <c r="J101" s="73" t="s">
        <v>434</v>
      </c>
      <c r="K101" s="77">
        <v>1</v>
      </c>
      <c r="L101" s="72" t="s">
        <v>78</v>
      </c>
      <c r="M101" s="73" t="s">
        <v>435</v>
      </c>
      <c r="N101" s="78" t="s">
        <v>78</v>
      </c>
      <c r="O101" s="73" t="s">
        <v>78</v>
      </c>
      <c r="P101" s="73" t="s">
        <v>75</v>
      </c>
      <c r="Q101" s="73" t="s">
        <v>188</v>
      </c>
      <c r="R101" s="79">
        <v>18</v>
      </c>
      <c r="S101" s="72" t="s">
        <v>77</v>
      </c>
      <c r="T101" s="80">
        <v>0</v>
      </c>
      <c r="U101" s="81">
        <f>T101*(12/18)</f>
        <v>0</v>
      </c>
      <c r="V101" s="82" t="s">
        <v>436</v>
      </c>
      <c r="W101" s="82" t="s">
        <v>437</v>
      </c>
      <c r="X101" s="82" t="s">
        <v>438</v>
      </c>
      <c r="Y101" s="83" t="s">
        <v>331</v>
      </c>
      <c r="Z101" s="84">
        <v>46826</v>
      </c>
    </row>
    <row r="102" spans="1:26" ht="15" customHeight="1" x14ac:dyDescent="0.3">
      <c r="A102" s="72" t="s">
        <v>439</v>
      </c>
      <c r="B102" s="72" t="s">
        <v>440</v>
      </c>
      <c r="C102" s="72" t="s">
        <v>441</v>
      </c>
      <c r="D102" s="73" t="s">
        <v>442</v>
      </c>
      <c r="E102" s="73" t="s">
        <v>68</v>
      </c>
      <c r="F102" s="73" t="s">
        <v>69</v>
      </c>
      <c r="G102" s="74" t="s">
        <v>78</v>
      </c>
      <c r="H102" s="75" t="s">
        <v>78</v>
      </c>
      <c r="I102" s="76" t="s">
        <v>70</v>
      </c>
      <c r="J102" s="72" t="s">
        <v>443</v>
      </c>
      <c r="K102" s="87">
        <v>1</v>
      </c>
      <c r="L102" s="72" t="s">
        <v>72</v>
      </c>
      <c r="M102" s="72" t="s">
        <v>444</v>
      </c>
      <c r="N102" s="78">
        <v>2</v>
      </c>
      <c r="O102" s="72" t="s">
        <v>74</v>
      </c>
      <c r="P102" s="72" t="s">
        <v>75</v>
      </c>
      <c r="Q102" s="72" t="s">
        <v>82</v>
      </c>
      <c r="R102" s="79">
        <v>12</v>
      </c>
      <c r="S102" s="72" t="s">
        <v>77</v>
      </c>
      <c r="T102" s="80">
        <v>0</v>
      </c>
      <c r="U102" s="81">
        <f>T102</f>
        <v>0</v>
      </c>
      <c r="V102" s="83" t="s">
        <v>90</v>
      </c>
      <c r="W102" s="83" t="s">
        <v>445</v>
      </c>
      <c r="X102" s="82" t="s">
        <v>446</v>
      </c>
      <c r="Y102" s="83" t="s">
        <v>160</v>
      </c>
      <c r="Z102" s="84">
        <v>46505</v>
      </c>
    </row>
    <row r="103" spans="1:26" ht="15" customHeight="1" x14ac:dyDescent="0.3">
      <c r="A103" s="72" t="s">
        <v>439</v>
      </c>
      <c r="B103" s="72" t="s">
        <v>440</v>
      </c>
      <c r="C103" s="72" t="s">
        <v>441</v>
      </c>
      <c r="D103" s="73" t="s">
        <v>442</v>
      </c>
      <c r="E103" s="73" t="s">
        <v>68</v>
      </c>
      <c r="F103" s="73" t="s">
        <v>69</v>
      </c>
      <c r="G103" s="74" t="s">
        <v>78</v>
      </c>
      <c r="H103" s="75" t="s">
        <v>78</v>
      </c>
      <c r="I103" s="76" t="s">
        <v>70</v>
      </c>
      <c r="J103" s="72" t="s">
        <v>443</v>
      </c>
      <c r="K103" s="87">
        <v>1</v>
      </c>
      <c r="L103" s="72" t="s">
        <v>72</v>
      </c>
      <c r="M103" s="72" t="s">
        <v>444</v>
      </c>
      <c r="N103" s="78">
        <v>2</v>
      </c>
      <c r="O103" s="72" t="s">
        <v>74</v>
      </c>
      <c r="P103" s="72" t="s">
        <v>75</v>
      </c>
      <c r="Q103" s="72" t="s">
        <v>87</v>
      </c>
      <c r="R103" s="79">
        <v>18</v>
      </c>
      <c r="S103" s="72" t="s">
        <v>77</v>
      </c>
      <c r="T103" s="80">
        <v>0</v>
      </c>
      <c r="U103" s="81">
        <f>T103*(12/18)</f>
        <v>0</v>
      </c>
      <c r="V103" s="83" t="s">
        <v>90</v>
      </c>
      <c r="W103" s="83" t="s">
        <v>445</v>
      </c>
      <c r="X103" s="82" t="s">
        <v>446</v>
      </c>
      <c r="Y103" s="83" t="s">
        <v>160</v>
      </c>
      <c r="Z103" s="84">
        <v>46444</v>
      </c>
    </row>
    <row r="104" spans="1:26" ht="15" customHeight="1" x14ac:dyDescent="0.3">
      <c r="A104" s="72" t="s">
        <v>439</v>
      </c>
      <c r="B104" s="72" t="s">
        <v>440</v>
      </c>
      <c r="C104" s="72" t="s">
        <v>441</v>
      </c>
      <c r="D104" s="73" t="s">
        <v>442</v>
      </c>
      <c r="E104" s="73" t="s">
        <v>68</v>
      </c>
      <c r="F104" s="73" t="s">
        <v>69</v>
      </c>
      <c r="G104" s="74" t="s">
        <v>78</v>
      </c>
      <c r="H104" s="75" t="s">
        <v>78</v>
      </c>
      <c r="I104" s="76" t="s">
        <v>70</v>
      </c>
      <c r="J104" s="72" t="s">
        <v>447</v>
      </c>
      <c r="K104" s="87">
        <v>1</v>
      </c>
      <c r="L104" s="72" t="s">
        <v>72</v>
      </c>
      <c r="M104" s="72" t="s">
        <v>448</v>
      </c>
      <c r="N104" s="78">
        <v>2</v>
      </c>
      <c r="O104" s="72" t="s">
        <v>74</v>
      </c>
      <c r="P104" s="72" t="s">
        <v>75</v>
      </c>
      <c r="Q104" s="72" t="s">
        <v>82</v>
      </c>
      <c r="R104" s="79">
        <v>12</v>
      </c>
      <c r="S104" s="72" t="s">
        <v>77</v>
      </c>
      <c r="T104" s="80">
        <v>0</v>
      </c>
      <c r="U104" s="81">
        <f>T104</f>
        <v>0</v>
      </c>
      <c r="V104" s="83" t="s">
        <v>90</v>
      </c>
      <c r="W104" s="83" t="s">
        <v>445</v>
      </c>
      <c r="X104" s="82" t="s">
        <v>446</v>
      </c>
      <c r="Y104" s="83" t="s">
        <v>160</v>
      </c>
      <c r="Z104" s="84">
        <v>46505</v>
      </c>
    </row>
    <row r="105" spans="1:26" ht="15" customHeight="1" x14ac:dyDescent="0.3">
      <c r="A105" s="72" t="s">
        <v>439</v>
      </c>
      <c r="B105" s="72" t="s">
        <v>440</v>
      </c>
      <c r="C105" s="72" t="s">
        <v>441</v>
      </c>
      <c r="D105" s="73" t="s">
        <v>442</v>
      </c>
      <c r="E105" s="73" t="s">
        <v>68</v>
      </c>
      <c r="F105" s="73" t="s">
        <v>69</v>
      </c>
      <c r="G105" s="74" t="s">
        <v>78</v>
      </c>
      <c r="H105" s="75" t="s">
        <v>78</v>
      </c>
      <c r="I105" s="76" t="s">
        <v>70</v>
      </c>
      <c r="J105" s="72" t="s">
        <v>447</v>
      </c>
      <c r="K105" s="87">
        <v>1</v>
      </c>
      <c r="L105" s="72" t="s">
        <v>72</v>
      </c>
      <c r="M105" s="72" t="s">
        <v>448</v>
      </c>
      <c r="N105" s="78">
        <v>2</v>
      </c>
      <c r="O105" s="72" t="s">
        <v>74</v>
      </c>
      <c r="P105" s="72" t="s">
        <v>75</v>
      </c>
      <c r="Q105" s="72" t="s">
        <v>87</v>
      </c>
      <c r="R105" s="79">
        <v>18</v>
      </c>
      <c r="S105" s="72" t="s">
        <v>77</v>
      </c>
      <c r="T105" s="80">
        <v>0</v>
      </c>
      <c r="U105" s="81">
        <f>T105*(12/18)</f>
        <v>0</v>
      </c>
      <c r="V105" s="83" t="s">
        <v>90</v>
      </c>
      <c r="W105" s="83" t="s">
        <v>445</v>
      </c>
      <c r="X105" s="82" t="s">
        <v>446</v>
      </c>
      <c r="Y105" s="83" t="s">
        <v>160</v>
      </c>
      <c r="Z105" s="84">
        <v>46444</v>
      </c>
    </row>
    <row r="106" spans="1:26" ht="15" customHeight="1" x14ac:dyDescent="0.3">
      <c r="A106" s="72" t="s">
        <v>449</v>
      </c>
      <c r="B106" s="72" t="s">
        <v>440</v>
      </c>
      <c r="C106" s="72" t="s">
        <v>450</v>
      </c>
      <c r="D106" s="73" t="s">
        <v>451</v>
      </c>
      <c r="E106" s="73" t="s">
        <v>68</v>
      </c>
      <c r="F106" s="73" t="s">
        <v>69</v>
      </c>
      <c r="G106" s="74">
        <v>8840</v>
      </c>
      <c r="H106" s="75" t="s">
        <v>78</v>
      </c>
      <c r="I106" s="76" t="s">
        <v>70</v>
      </c>
      <c r="J106" s="72" t="s">
        <v>452</v>
      </c>
      <c r="K106" s="87">
        <v>1</v>
      </c>
      <c r="L106" s="72" t="s">
        <v>72</v>
      </c>
      <c r="M106" s="72" t="s">
        <v>453</v>
      </c>
      <c r="N106" s="78">
        <v>2</v>
      </c>
      <c r="O106" s="72" t="s">
        <v>74</v>
      </c>
      <c r="P106" s="72" t="s">
        <v>75</v>
      </c>
      <c r="Q106" s="72" t="s">
        <v>183</v>
      </c>
      <c r="R106" s="79">
        <v>12</v>
      </c>
      <c r="S106" s="72" t="s">
        <v>77</v>
      </c>
      <c r="T106" s="80">
        <v>0</v>
      </c>
      <c r="U106" s="81">
        <f t="shared" ref="U106:U107" si="9">T106</f>
        <v>0</v>
      </c>
      <c r="V106" s="83" t="s">
        <v>454</v>
      </c>
      <c r="W106" s="83" t="s">
        <v>455</v>
      </c>
      <c r="X106" s="83" t="s">
        <v>456</v>
      </c>
      <c r="Y106" s="83" t="s">
        <v>302</v>
      </c>
      <c r="Z106" s="84">
        <v>46480</v>
      </c>
    </row>
    <row r="107" spans="1:26" ht="15" customHeight="1" x14ac:dyDescent="0.3">
      <c r="A107" s="72" t="s">
        <v>449</v>
      </c>
      <c r="B107" s="72" t="s">
        <v>440</v>
      </c>
      <c r="C107" s="72" t="s">
        <v>450</v>
      </c>
      <c r="D107" s="73" t="s">
        <v>451</v>
      </c>
      <c r="E107" s="73" t="s">
        <v>68</v>
      </c>
      <c r="F107" s="73" t="s">
        <v>69</v>
      </c>
      <c r="G107" s="74">
        <v>8840</v>
      </c>
      <c r="H107" s="75" t="s">
        <v>78</v>
      </c>
      <c r="I107" s="76" t="s">
        <v>70</v>
      </c>
      <c r="J107" s="72" t="s">
        <v>457</v>
      </c>
      <c r="K107" s="87">
        <v>1</v>
      </c>
      <c r="L107" s="72" t="s">
        <v>72</v>
      </c>
      <c r="M107" s="72" t="s">
        <v>458</v>
      </c>
      <c r="N107" s="78">
        <v>2</v>
      </c>
      <c r="O107" s="72" t="s">
        <v>74</v>
      </c>
      <c r="P107" s="72" t="s">
        <v>75</v>
      </c>
      <c r="Q107" s="72" t="s">
        <v>82</v>
      </c>
      <c r="R107" s="79">
        <v>12</v>
      </c>
      <c r="S107" s="72" t="s">
        <v>77</v>
      </c>
      <c r="T107" s="80">
        <v>0</v>
      </c>
      <c r="U107" s="81">
        <f t="shared" si="9"/>
        <v>0</v>
      </c>
      <c r="V107" s="83" t="s">
        <v>90</v>
      </c>
      <c r="W107" s="83" t="s">
        <v>91</v>
      </c>
      <c r="X107" s="83" t="s">
        <v>459</v>
      </c>
      <c r="Y107" s="83" t="s">
        <v>160</v>
      </c>
      <c r="Z107" s="84">
        <v>46480</v>
      </c>
    </row>
    <row r="108" spans="1:26" ht="15" customHeight="1" x14ac:dyDescent="0.3">
      <c r="A108" s="72" t="s">
        <v>449</v>
      </c>
      <c r="B108" s="72" t="s">
        <v>440</v>
      </c>
      <c r="C108" s="72" t="s">
        <v>450</v>
      </c>
      <c r="D108" s="73" t="s">
        <v>451</v>
      </c>
      <c r="E108" s="73" t="s">
        <v>68</v>
      </c>
      <c r="F108" s="73" t="s">
        <v>69</v>
      </c>
      <c r="G108" s="74">
        <v>8840</v>
      </c>
      <c r="H108" s="75" t="s">
        <v>78</v>
      </c>
      <c r="I108" s="76" t="s">
        <v>70</v>
      </c>
      <c r="J108" s="72" t="s">
        <v>457</v>
      </c>
      <c r="K108" s="87">
        <v>1</v>
      </c>
      <c r="L108" s="72" t="s">
        <v>72</v>
      </c>
      <c r="M108" s="72" t="s">
        <v>458</v>
      </c>
      <c r="N108" s="78">
        <v>2</v>
      </c>
      <c r="O108" s="72" t="s">
        <v>74</v>
      </c>
      <c r="P108" s="72" t="s">
        <v>75</v>
      </c>
      <c r="Q108" s="72" t="s">
        <v>87</v>
      </c>
      <c r="R108" s="79">
        <v>18</v>
      </c>
      <c r="S108" s="72" t="s">
        <v>77</v>
      </c>
      <c r="T108" s="80">
        <v>0</v>
      </c>
      <c r="U108" s="81">
        <f>T108*(12/18)</f>
        <v>0</v>
      </c>
      <c r="V108" s="83" t="s">
        <v>90</v>
      </c>
      <c r="W108" s="83" t="s">
        <v>91</v>
      </c>
      <c r="X108" s="83" t="s">
        <v>459</v>
      </c>
      <c r="Y108" s="83" t="s">
        <v>160</v>
      </c>
      <c r="Z108" s="84">
        <v>46816</v>
      </c>
    </row>
    <row r="109" spans="1:26" ht="15" customHeight="1" x14ac:dyDescent="0.3">
      <c r="A109" s="72" t="s">
        <v>449</v>
      </c>
      <c r="B109" s="72" t="s">
        <v>440</v>
      </c>
      <c r="C109" s="72" t="s">
        <v>450</v>
      </c>
      <c r="D109" s="73" t="s">
        <v>451</v>
      </c>
      <c r="E109" s="73" t="s">
        <v>68</v>
      </c>
      <c r="F109" s="73" t="s">
        <v>69</v>
      </c>
      <c r="G109" s="74">
        <v>8840</v>
      </c>
      <c r="H109" s="75" t="s">
        <v>78</v>
      </c>
      <c r="I109" s="76" t="s">
        <v>70</v>
      </c>
      <c r="J109" s="72" t="s">
        <v>460</v>
      </c>
      <c r="K109" s="87">
        <v>1</v>
      </c>
      <c r="L109" s="72" t="s">
        <v>72</v>
      </c>
      <c r="M109" s="72" t="s">
        <v>461</v>
      </c>
      <c r="N109" s="78" t="s">
        <v>78</v>
      </c>
      <c r="O109" s="72" t="s">
        <v>74</v>
      </c>
      <c r="P109" s="72" t="s">
        <v>75</v>
      </c>
      <c r="Q109" s="72" t="s">
        <v>82</v>
      </c>
      <c r="R109" s="79">
        <v>12</v>
      </c>
      <c r="S109" s="72" t="s">
        <v>77</v>
      </c>
      <c r="T109" s="80">
        <v>0</v>
      </c>
      <c r="U109" s="81">
        <f>T109</f>
        <v>0</v>
      </c>
      <c r="V109" s="83" t="s">
        <v>90</v>
      </c>
      <c r="W109" s="83" t="s">
        <v>91</v>
      </c>
      <c r="X109" s="83" t="s">
        <v>459</v>
      </c>
      <c r="Y109" s="83" t="s">
        <v>160</v>
      </c>
      <c r="Z109" s="84">
        <v>46480</v>
      </c>
    </row>
    <row r="110" spans="1:26" ht="15" customHeight="1" x14ac:dyDescent="0.3">
      <c r="A110" s="72" t="s">
        <v>449</v>
      </c>
      <c r="B110" s="72" t="s">
        <v>440</v>
      </c>
      <c r="C110" s="72" t="s">
        <v>450</v>
      </c>
      <c r="D110" s="73" t="s">
        <v>451</v>
      </c>
      <c r="E110" s="73" t="s">
        <v>68</v>
      </c>
      <c r="F110" s="73" t="s">
        <v>69</v>
      </c>
      <c r="G110" s="74">
        <v>8840</v>
      </c>
      <c r="H110" s="75" t="s">
        <v>78</v>
      </c>
      <c r="I110" s="76" t="s">
        <v>70</v>
      </c>
      <c r="J110" s="72" t="s">
        <v>460</v>
      </c>
      <c r="K110" s="87">
        <v>1</v>
      </c>
      <c r="L110" s="72" t="s">
        <v>72</v>
      </c>
      <c r="M110" s="72" t="s">
        <v>461</v>
      </c>
      <c r="N110" s="78" t="s">
        <v>78</v>
      </c>
      <c r="O110" s="72" t="s">
        <v>74</v>
      </c>
      <c r="P110" s="72" t="s">
        <v>75</v>
      </c>
      <c r="Q110" s="72" t="s">
        <v>87</v>
      </c>
      <c r="R110" s="79">
        <v>18</v>
      </c>
      <c r="S110" s="72" t="s">
        <v>77</v>
      </c>
      <c r="T110" s="80">
        <v>0</v>
      </c>
      <c r="U110" s="81">
        <f>T110*(12/18)</f>
        <v>0</v>
      </c>
      <c r="V110" s="83" t="s">
        <v>90</v>
      </c>
      <c r="W110" s="83" t="s">
        <v>91</v>
      </c>
      <c r="X110" s="83" t="s">
        <v>459</v>
      </c>
      <c r="Y110" s="83" t="s">
        <v>160</v>
      </c>
      <c r="Z110" s="84">
        <v>46816</v>
      </c>
    </row>
    <row r="111" spans="1:26" ht="15" customHeight="1" x14ac:dyDescent="0.3">
      <c r="A111" s="72" t="s">
        <v>449</v>
      </c>
      <c r="B111" s="72" t="s">
        <v>440</v>
      </c>
      <c r="C111" s="72" t="s">
        <v>450</v>
      </c>
      <c r="D111" s="73" t="s">
        <v>451</v>
      </c>
      <c r="E111" s="73" t="s">
        <v>68</v>
      </c>
      <c r="F111" s="73" t="s">
        <v>69</v>
      </c>
      <c r="G111" s="74">
        <v>8840</v>
      </c>
      <c r="H111" s="75" t="s">
        <v>78</v>
      </c>
      <c r="I111" s="76" t="s">
        <v>70</v>
      </c>
      <c r="J111" s="72" t="s">
        <v>462</v>
      </c>
      <c r="K111" s="87">
        <v>1</v>
      </c>
      <c r="L111" s="72" t="s">
        <v>72</v>
      </c>
      <c r="M111" s="72" t="s">
        <v>463</v>
      </c>
      <c r="N111" s="78" t="s">
        <v>78</v>
      </c>
      <c r="O111" s="72" t="s">
        <v>74</v>
      </c>
      <c r="P111" s="72" t="s">
        <v>75</v>
      </c>
      <c r="Q111" s="72" t="s">
        <v>82</v>
      </c>
      <c r="R111" s="79">
        <v>12</v>
      </c>
      <c r="S111" s="72" t="s">
        <v>77</v>
      </c>
      <c r="T111" s="80">
        <v>0</v>
      </c>
      <c r="U111" s="81">
        <f>T111</f>
        <v>0</v>
      </c>
      <c r="V111" s="83" t="s">
        <v>90</v>
      </c>
      <c r="W111" s="83" t="s">
        <v>91</v>
      </c>
      <c r="X111" s="83" t="s">
        <v>464</v>
      </c>
      <c r="Y111" s="83" t="s">
        <v>160</v>
      </c>
      <c r="Z111" s="84">
        <v>46675</v>
      </c>
    </row>
    <row r="112" spans="1:26" ht="15" customHeight="1" x14ac:dyDescent="0.3">
      <c r="A112" s="72" t="s">
        <v>449</v>
      </c>
      <c r="B112" s="72" t="s">
        <v>440</v>
      </c>
      <c r="C112" s="72" t="s">
        <v>450</v>
      </c>
      <c r="D112" s="73" t="s">
        <v>451</v>
      </c>
      <c r="E112" s="73" t="s">
        <v>68</v>
      </c>
      <c r="F112" s="73" t="s">
        <v>69</v>
      </c>
      <c r="G112" s="74">
        <v>8840</v>
      </c>
      <c r="H112" s="75" t="s">
        <v>78</v>
      </c>
      <c r="I112" s="76" t="s">
        <v>70</v>
      </c>
      <c r="J112" s="72" t="s">
        <v>462</v>
      </c>
      <c r="K112" s="87">
        <v>1</v>
      </c>
      <c r="L112" s="72" t="s">
        <v>72</v>
      </c>
      <c r="M112" s="72" t="s">
        <v>463</v>
      </c>
      <c r="N112" s="78" t="s">
        <v>78</v>
      </c>
      <c r="O112" s="72" t="s">
        <v>74</v>
      </c>
      <c r="P112" s="72" t="s">
        <v>75</v>
      </c>
      <c r="Q112" s="72" t="s">
        <v>87</v>
      </c>
      <c r="R112" s="79">
        <v>18</v>
      </c>
      <c r="S112" s="72" t="s">
        <v>77</v>
      </c>
      <c r="T112" s="80">
        <v>0</v>
      </c>
      <c r="U112" s="81">
        <f>T112*(12/18)</f>
        <v>0</v>
      </c>
      <c r="V112" s="83" t="s">
        <v>90</v>
      </c>
      <c r="W112" s="83" t="s">
        <v>91</v>
      </c>
      <c r="X112" s="83" t="s">
        <v>464</v>
      </c>
      <c r="Y112" s="83" t="s">
        <v>160</v>
      </c>
      <c r="Z112" s="84">
        <v>46816</v>
      </c>
    </row>
    <row r="113" spans="1:26" ht="15" customHeight="1" x14ac:dyDescent="0.3">
      <c r="A113" s="72" t="s">
        <v>465</v>
      </c>
      <c r="B113" s="72" t="s">
        <v>440</v>
      </c>
      <c r="C113" s="72" t="s">
        <v>466</v>
      </c>
      <c r="D113" s="73" t="s">
        <v>467</v>
      </c>
      <c r="E113" s="73" t="s">
        <v>468</v>
      </c>
      <c r="F113" s="73" t="s">
        <v>69</v>
      </c>
      <c r="G113" s="74">
        <v>1547</v>
      </c>
      <c r="H113" s="75">
        <v>2009</v>
      </c>
      <c r="I113" s="76" t="s">
        <v>70</v>
      </c>
      <c r="J113" s="72" t="s">
        <v>469</v>
      </c>
      <c r="K113" s="87">
        <v>1</v>
      </c>
      <c r="L113" s="72" t="s">
        <v>72</v>
      </c>
      <c r="M113" s="72" t="s">
        <v>470</v>
      </c>
      <c r="N113" s="78">
        <v>2</v>
      </c>
      <c r="O113" s="72" t="s">
        <v>471</v>
      </c>
      <c r="P113" s="72" t="s">
        <v>75</v>
      </c>
      <c r="Q113" s="72" t="s">
        <v>183</v>
      </c>
      <c r="R113" s="79">
        <v>12</v>
      </c>
      <c r="S113" s="72" t="s">
        <v>77</v>
      </c>
      <c r="T113" s="80">
        <v>0</v>
      </c>
      <c r="U113" s="81">
        <f>T113</f>
        <v>0</v>
      </c>
      <c r="V113" s="83" t="s">
        <v>210</v>
      </c>
      <c r="W113" s="83">
        <v>3300</v>
      </c>
      <c r="X113" s="83" t="s">
        <v>472</v>
      </c>
      <c r="Y113" s="83" t="s">
        <v>473</v>
      </c>
      <c r="Z113" s="84">
        <v>46536</v>
      </c>
    </row>
    <row r="114" spans="1:26" ht="15" customHeight="1" x14ac:dyDescent="0.3">
      <c r="A114" s="72" t="s">
        <v>465</v>
      </c>
      <c r="B114" s="72" t="s">
        <v>440</v>
      </c>
      <c r="C114" s="72" t="s">
        <v>466</v>
      </c>
      <c r="D114" s="73" t="s">
        <v>467</v>
      </c>
      <c r="E114" s="73" t="s">
        <v>468</v>
      </c>
      <c r="F114" s="73" t="s">
        <v>69</v>
      </c>
      <c r="G114" s="74">
        <v>1547</v>
      </c>
      <c r="H114" s="75">
        <v>2009</v>
      </c>
      <c r="I114" s="76" t="s">
        <v>70</v>
      </c>
      <c r="J114" s="72" t="s">
        <v>469</v>
      </c>
      <c r="K114" s="87">
        <v>1</v>
      </c>
      <c r="L114" s="72" t="s">
        <v>72</v>
      </c>
      <c r="M114" s="72" t="s">
        <v>470</v>
      </c>
      <c r="N114" s="78">
        <v>2</v>
      </c>
      <c r="O114" s="72" t="s">
        <v>471</v>
      </c>
      <c r="P114" s="72" t="s">
        <v>75</v>
      </c>
      <c r="Q114" s="72" t="s">
        <v>188</v>
      </c>
      <c r="R114" s="79">
        <v>18</v>
      </c>
      <c r="S114" s="72" t="s">
        <v>77</v>
      </c>
      <c r="T114" s="80">
        <v>0</v>
      </c>
      <c r="U114" s="81">
        <f>T114*(12/18)</f>
        <v>0</v>
      </c>
      <c r="V114" s="83" t="s">
        <v>210</v>
      </c>
      <c r="W114" s="83">
        <v>3300</v>
      </c>
      <c r="X114" s="83" t="s">
        <v>472</v>
      </c>
      <c r="Y114" s="83" t="s">
        <v>473</v>
      </c>
      <c r="Z114" s="84">
        <v>46358</v>
      </c>
    </row>
    <row r="115" spans="1:26" ht="15" customHeight="1" x14ac:dyDescent="0.3">
      <c r="A115" s="72" t="s">
        <v>474</v>
      </c>
      <c r="B115" s="72" t="s">
        <v>440</v>
      </c>
      <c r="C115" s="72" t="s">
        <v>475</v>
      </c>
      <c r="D115" s="73" t="s">
        <v>476</v>
      </c>
      <c r="E115" s="73" t="s">
        <v>286</v>
      </c>
      <c r="F115" s="73" t="s">
        <v>69</v>
      </c>
      <c r="G115" s="74">
        <v>2032</v>
      </c>
      <c r="H115" s="75">
        <v>1958</v>
      </c>
      <c r="I115" s="76" t="s">
        <v>70</v>
      </c>
      <c r="J115" s="72" t="s">
        <v>477</v>
      </c>
      <c r="K115" s="87">
        <v>1</v>
      </c>
      <c r="L115" s="72" t="s">
        <v>72</v>
      </c>
      <c r="M115" s="72" t="s">
        <v>478</v>
      </c>
      <c r="N115" s="78">
        <v>1</v>
      </c>
      <c r="O115" s="72" t="s">
        <v>74</v>
      </c>
      <c r="P115" s="72" t="s">
        <v>75</v>
      </c>
      <c r="Q115" s="72" t="s">
        <v>183</v>
      </c>
      <c r="R115" s="79">
        <v>12</v>
      </c>
      <c r="S115" s="72" t="s">
        <v>77</v>
      </c>
      <c r="T115" s="80">
        <v>0</v>
      </c>
      <c r="U115" s="81">
        <f>T115</f>
        <v>0</v>
      </c>
      <c r="V115" s="83" t="s">
        <v>454</v>
      </c>
      <c r="W115" s="83" t="s">
        <v>479</v>
      </c>
      <c r="X115" s="83" t="s">
        <v>456</v>
      </c>
      <c r="Y115" s="83" t="s">
        <v>98</v>
      </c>
      <c r="Z115" s="84">
        <v>46674</v>
      </c>
    </row>
    <row r="116" spans="1:26" ht="15" customHeight="1" x14ac:dyDescent="0.3">
      <c r="A116" s="72" t="s">
        <v>480</v>
      </c>
      <c r="B116" s="72" t="s">
        <v>440</v>
      </c>
      <c r="C116" s="72" t="s">
        <v>481</v>
      </c>
      <c r="D116" s="73" t="s">
        <v>482</v>
      </c>
      <c r="E116" s="73" t="s">
        <v>483</v>
      </c>
      <c r="F116" s="73" t="s">
        <v>242</v>
      </c>
      <c r="G116" s="74">
        <v>6737</v>
      </c>
      <c r="H116" s="75">
        <v>1914</v>
      </c>
      <c r="I116" s="76" t="s">
        <v>70</v>
      </c>
      <c r="J116" s="72" t="s">
        <v>484</v>
      </c>
      <c r="K116" s="87">
        <v>1</v>
      </c>
      <c r="L116" s="72" t="s">
        <v>72</v>
      </c>
      <c r="M116" s="72" t="s">
        <v>485</v>
      </c>
      <c r="N116" s="78">
        <v>1</v>
      </c>
      <c r="O116" s="72" t="s">
        <v>74</v>
      </c>
      <c r="P116" s="72" t="s">
        <v>75</v>
      </c>
      <c r="Q116" s="72" t="s">
        <v>132</v>
      </c>
      <c r="R116" s="85">
        <v>1</v>
      </c>
      <c r="S116" s="72" t="s">
        <v>102</v>
      </c>
      <c r="T116" s="80">
        <v>0</v>
      </c>
      <c r="U116" s="81">
        <f t="shared" ref="U116:U117" si="10">T116</f>
        <v>0</v>
      </c>
      <c r="V116" s="83" t="s">
        <v>486</v>
      </c>
      <c r="W116" s="83" t="s">
        <v>487</v>
      </c>
      <c r="X116" s="83" t="s">
        <v>488</v>
      </c>
      <c r="Y116" s="83" t="s">
        <v>488</v>
      </c>
      <c r="Z116" s="84">
        <v>46464</v>
      </c>
    </row>
    <row r="117" spans="1:26" ht="15" customHeight="1" x14ac:dyDescent="0.3">
      <c r="A117" s="72" t="s">
        <v>480</v>
      </c>
      <c r="B117" s="72" t="s">
        <v>440</v>
      </c>
      <c r="C117" s="72" t="s">
        <v>481</v>
      </c>
      <c r="D117" s="73" t="s">
        <v>482</v>
      </c>
      <c r="E117" s="73" t="s">
        <v>483</v>
      </c>
      <c r="F117" s="73" t="s">
        <v>242</v>
      </c>
      <c r="G117" s="74">
        <v>6737</v>
      </c>
      <c r="H117" s="75">
        <v>1914</v>
      </c>
      <c r="I117" s="76" t="s">
        <v>70</v>
      </c>
      <c r="J117" s="72" t="s">
        <v>489</v>
      </c>
      <c r="K117" s="87">
        <v>1</v>
      </c>
      <c r="L117" s="72" t="s">
        <v>138</v>
      </c>
      <c r="M117" s="72" t="s">
        <v>490</v>
      </c>
      <c r="N117" s="78">
        <v>1</v>
      </c>
      <c r="O117" s="72" t="s">
        <v>74</v>
      </c>
      <c r="P117" s="72" t="s">
        <v>75</v>
      </c>
      <c r="Q117" s="72" t="s">
        <v>491</v>
      </c>
      <c r="R117" s="85">
        <v>1</v>
      </c>
      <c r="S117" s="72" t="s">
        <v>102</v>
      </c>
      <c r="T117" s="80">
        <v>0</v>
      </c>
      <c r="U117" s="81">
        <f t="shared" si="10"/>
        <v>0</v>
      </c>
      <c r="V117" s="83" t="s">
        <v>492</v>
      </c>
      <c r="W117" s="83" t="s">
        <v>493</v>
      </c>
      <c r="X117" s="83" t="s">
        <v>494</v>
      </c>
      <c r="Y117" s="83" t="s">
        <v>495</v>
      </c>
      <c r="Z117" s="84">
        <v>46464</v>
      </c>
    </row>
    <row r="118" spans="1:26" ht="15" customHeight="1" x14ac:dyDescent="0.3">
      <c r="A118" s="72" t="s">
        <v>480</v>
      </c>
      <c r="B118" s="72" t="s">
        <v>440</v>
      </c>
      <c r="C118" s="72" t="s">
        <v>481</v>
      </c>
      <c r="D118" s="73" t="s">
        <v>482</v>
      </c>
      <c r="E118" s="73" t="s">
        <v>483</v>
      </c>
      <c r="F118" s="73" t="s">
        <v>242</v>
      </c>
      <c r="G118" s="74">
        <v>6737</v>
      </c>
      <c r="H118" s="75">
        <v>1914</v>
      </c>
      <c r="I118" s="76" t="s">
        <v>70</v>
      </c>
      <c r="J118" s="72" t="s">
        <v>489</v>
      </c>
      <c r="K118" s="87">
        <v>1</v>
      </c>
      <c r="L118" s="72" t="s">
        <v>138</v>
      </c>
      <c r="M118" s="72" t="s">
        <v>490</v>
      </c>
      <c r="N118" s="78">
        <v>1</v>
      </c>
      <c r="O118" s="72" t="s">
        <v>74</v>
      </c>
      <c r="P118" s="72" t="s">
        <v>75</v>
      </c>
      <c r="Q118" s="72" t="s">
        <v>188</v>
      </c>
      <c r="R118" s="79">
        <v>18</v>
      </c>
      <c r="S118" s="72" t="s">
        <v>77</v>
      </c>
      <c r="T118" s="80">
        <v>0</v>
      </c>
      <c r="U118" s="81">
        <f>T118*(12/18)</f>
        <v>0</v>
      </c>
      <c r="V118" s="83" t="s">
        <v>492</v>
      </c>
      <c r="W118" s="83" t="s">
        <v>493</v>
      </c>
      <c r="X118" s="83" t="s">
        <v>494</v>
      </c>
      <c r="Y118" s="83" t="s">
        <v>495</v>
      </c>
      <c r="Z118" s="84">
        <v>46220</v>
      </c>
    </row>
    <row r="119" spans="1:26" ht="15" customHeight="1" x14ac:dyDescent="0.3">
      <c r="A119" s="72" t="s">
        <v>480</v>
      </c>
      <c r="B119" s="72" t="s">
        <v>440</v>
      </c>
      <c r="C119" s="72" t="s">
        <v>481</v>
      </c>
      <c r="D119" s="73" t="s">
        <v>482</v>
      </c>
      <c r="E119" s="73" t="s">
        <v>483</v>
      </c>
      <c r="F119" s="73" t="s">
        <v>242</v>
      </c>
      <c r="G119" s="74">
        <v>6737</v>
      </c>
      <c r="H119" s="75">
        <v>1914</v>
      </c>
      <c r="I119" s="76" t="s">
        <v>70</v>
      </c>
      <c r="J119" s="72" t="s">
        <v>496</v>
      </c>
      <c r="K119" s="87">
        <v>1</v>
      </c>
      <c r="L119" s="72" t="s">
        <v>138</v>
      </c>
      <c r="M119" s="72" t="s">
        <v>497</v>
      </c>
      <c r="N119" s="78">
        <v>1</v>
      </c>
      <c r="O119" s="72" t="s">
        <v>74</v>
      </c>
      <c r="P119" s="72" t="s">
        <v>75</v>
      </c>
      <c r="Q119" s="72" t="s">
        <v>491</v>
      </c>
      <c r="R119" s="85">
        <v>1</v>
      </c>
      <c r="S119" s="72" t="s">
        <v>102</v>
      </c>
      <c r="T119" s="80">
        <v>0</v>
      </c>
      <c r="U119" s="81">
        <f>T119</f>
        <v>0</v>
      </c>
      <c r="V119" s="83" t="s">
        <v>492</v>
      </c>
      <c r="W119" s="83" t="s">
        <v>78</v>
      </c>
      <c r="X119" s="83" t="s">
        <v>498</v>
      </c>
      <c r="Y119" s="83" t="s">
        <v>495</v>
      </c>
      <c r="Z119" s="84">
        <v>46464</v>
      </c>
    </row>
    <row r="120" spans="1:26" ht="15" customHeight="1" x14ac:dyDescent="0.3">
      <c r="A120" s="72" t="s">
        <v>480</v>
      </c>
      <c r="B120" s="72" t="s">
        <v>440</v>
      </c>
      <c r="C120" s="72" t="s">
        <v>481</v>
      </c>
      <c r="D120" s="73" t="s">
        <v>482</v>
      </c>
      <c r="E120" s="73" t="s">
        <v>483</v>
      </c>
      <c r="F120" s="73" t="s">
        <v>242</v>
      </c>
      <c r="G120" s="74">
        <v>6737</v>
      </c>
      <c r="H120" s="75">
        <v>1914</v>
      </c>
      <c r="I120" s="76" t="s">
        <v>70</v>
      </c>
      <c r="J120" s="72" t="s">
        <v>496</v>
      </c>
      <c r="K120" s="87">
        <v>1</v>
      </c>
      <c r="L120" s="72" t="s">
        <v>138</v>
      </c>
      <c r="M120" s="72" t="s">
        <v>497</v>
      </c>
      <c r="N120" s="78">
        <v>1</v>
      </c>
      <c r="O120" s="72" t="s">
        <v>74</v>
      </c>
      <c r="P120" s="72" t="s">
        <v>75</v>
      </c>
      <c r="Q120" s="72" t="s">
        <v>188</v>
      </c>
      <c r="R120" s="79">
        <v>18</v>
      </c>
      <c r="S120" s="72" t="s">
        <v>77</v>
      </c>
      <c r="T120" s="80">
        <v>0</v>
      </c>
      <c r="U120" s="81">
        <f>T120*(12/18)</f>
        <v>0</v>
      </c>
      <c r="V120" s="83" t="s">
        <v>492</v>
      </c>
      <c r="W120" s="83" t="s">
        <v>78</v>
      </c>
      <c r="X120" s="83" t="s">
        <v>498</v>
      </c>
      <c r="Y120" s="83" t="s">
        <v>495</v>
      </c>
      <c r="Z120" s="84">
        <v>45110</v>
      </c>
    </row>
    <row r="121" spans="1:26" ht="15" customHeight="1" x14ac:dyDescent="0.3">
      <c r="A121" s="72" t="s">
        <v>480</v>
      </c>
      <c r="B121" s="72" t="s">
        <v>440</v>
      </c>
      <c r="C121" s="72" t="s">
        <v>481</v>
      </c>
      <c r="D121" s="73" t="s">
        <v>482</v>
      </c>
      <c r="E121" s="73" t="s">
        <v>483</v>
      </c>
      <c r="F121" s="73" t="s">
        <v>242</v>
      </c>
      <c r="G121" s="74">
        <v>6737</v>
      </c>
      <c r="H121" s="75">
        <v>1914</v>
      </c>
      <c r="I121" s="76" t="s">
        <v>70</v>
      </c>
      <c r="J121" s="72" t="s">
        <v>499</v>
      </c>
      <c r="K121" s="87">
        <v>2</v>
      </c>
      <c r="L121" s="72" t="s">
        <v>72</v>
      </c>
      <c r="M121" s="72" t="s">
        <v>500</v>
      </c>
      <c r="N121" s="78">
        <v>1</v>
      </c>
      <c r="O121" s="72" t="s">
        <v>501</v>
      </c>
      <c r="P121" s="72" t="s">
        <v>75</v>
      </c>
      <c r="Q121" s="72" t="s">
        <v>502</v>
      </c>
      <c r="R121" s="85">
        <v>1</v>
      </c>
      <c r="S121" s="72" t="s">
        <v>102</v>
      </c>
      <c r="T121" s="80">
        <v>0</v>
      </c>
      <c r="U121" s="81">
        <f>T121</f>
        <v>0</v>
      </c>
      <c r="V121" s="83" t="s">
        <v>503</v>
      </c>
      <c r="W121" s="83" t="s">
        <v>504</v>
      </c>
      <c r="X121" s="83" t="s">
        <v>78</v>
      </c>
      <c r="Y121" s="83" t="s">
        <v>187</v>
      </c>
      <c r="Z121" s="84">
        <v>44929</v>
      </c>
    </row>
    <row r="122" spans="1:26" ht="15" customHeight="1" x14ac:dyDescent="0.3">
      <c r="A122" s="72" t="s">
        <v>480</v>
      </c>
      <c r="B122" s="72" t="s">
        <v>440</v>
      </c>
      <c r="C122" s="72" t="s">
        <v>481</v>
      </c>
      <c r="D122" s="73" t="s">
        <v>482</v>
      </c>
      <c r="E122" s="73" t="s">
        <v>483</v>
      </c>
      <c r="F122" s="73" t="s">
        <v>242</v>
      </c>
      <c r="G122" s="74">
        <v>6737</v>
      </c>
      <c r="H122" s="75">
        <v>1914</v>
      </c>
      <c r="I122" s="76" t="s">
        <v>70</v>
      </c>
      <c r="J122" s="72" t="s">
        <v>499</v>
      </c>
      <c r="K122" s="87">
        <v>2</v>
      </c>
      <c r="L122" s="72" t="s">
        <v>72</v>
      </c>
      <c r="M122" s="72" t="s">
        <v>500</v>
      </c>
      <c r="N122" s="78">
        <v>1</v>
      </c>
      <c r="O122" s="72" t="s">
        <v>501</v>
      </c>
      <c r="P122" s="72" t="s">
        <v>75</v>
      </c>
      <c r="Q122" s="72" t="s">
        <v>505</v>
      </c>
      <c r="R122" s="79">
        <v>12</v>
      </c>
      <c r="S122" s="72" t="s">
        <v>77</v>
      </c>
      <c r="T122" s="80">
        <v>0</v>
      </c>
      <c r="U122" s="81">
        <f>T122</f>
        <v>0</v>
      </c>
      <c r="V122" s="83" t="s">
        <v>503</v>
      </c>
      <c r="W122" s="83" t="s">
        <v>504</v>
      </c>
      <c r="X122" s="83" t="s">
        <v>78</v>
      </c>
      <c r="Y122" s="83" t="s">
        <v>187</v>
      </c>
      <c r="Z122" s="84">
        <v>44929</v>
      </c>
    </row>
    <row r="123" spans="1:26" ht="15" customHeight="1" x14ac:dyDescent="0.3">
      <c r="A123" s="72" t="s">
        <v>480</v>
      </c>
      <c r="B123" s="72" t="s">
        <v>440</v>
      </c>
      <c r="C123" s="72" t="s">
        <v>481</v>
      </c>
      <c r="D123" s="73" t="s">
        <v>482</v>
      </c>
      <c r="E123" s="73" t="s">
        <v>483</v>
      </c>
      <c r="F123" s="73" t="s">
        <v>242</v>
      </c>
      <c r="G123" s="74">
        <v>6737</v>
      </c>
      <c r="H123" s="75">
        <v>1914</v>
      </c>
      <c r="I123" s="76" t="s">
        <v>70</v>
      </c>
      <c r="J123" s="72" t="s">
        <v>506</v>
      </c>
      <c r="K123" s="87">
        <v>1</v>
      </c>
      <c r="L123" s="72" t="s">
        <v>138</v>
      </c>
      <c r="M123" s="72" t="s">
        <v>507</v>
      </c>
      <c r="N123" s="78">
        <v>1</v>
      </c>
      <c r="O123" s="72" t="s">
        <v>74</v>
      </c>
      <c r="P123" s="72" t="s">
        <v>75</v>
      </c>
      <c r="Q123" s="72" t="s">
        <v>491</v>
      </c>
      <c r="R123" s="85">
        <v>1</v>
      </c>
      <c r="S123" s="72" t="s">
        <v>102</v>
      </c>
      <c r="T123" s="80">
        <v>0</v>
      </c>
      <c r="U123" s="81">
        <f>T123</f>
        <v>0</v>
      </c>
      <c r="V123" s="83" t="s">
        <v>492</v>
      </c>
      <c r="W123" s="83" t="s">
        <v>508</v>
      </c>
      <c r="X123" s="83" t="s">
        <v>509</v>
      </c>
      <c r="Y123" s="83" t="s">
        <v>495</v>
      </c>
      <c r="Z123" s="84">
        <v>46464</v>
      </c>
    </row>
    <row r="124" spans="1:26" ht="15" customHeight="1" x14ac:dyDescent="0.3">
      <c r="A124" s="72" t="s">
        <v>480</v>
      </c>
      <c r="B124" s="72" t="s">
        <v>440</v>
      </c>
      <c r="C124" s="72" t="s">
        <v>481</v>
      </c>
      <c r="D124" s="73" t="s">
        <v>482</v>
      </c>
      <c r="E124" s="73" t="s">
        <v>483</v>
      </c>
      <c r="F124" s="73" t="s">
        <v>242</v>
      </c>
      <c r="G124" s="74">
        <v>6737</v>
      </c>
      <c r="H124" s="75">
        <v>1914</v>
      </c>
      <c r="I124" s="76" t="s">
        <v>70</v>
      </c>
      <c r="J124" s="72" t="s">
        <v>506</v>
      </c>
      <c r="K124" s="87">
        <v>1</v>
      </c>
      <c r="L124" s="72" t="s">
        <v>138</v>
      </c>
      <c r="M124" s="72" t="s">
        <v>507</v>
      </c>
      <c r="N124" s="78">
        <v>1</v>
      </c>
      <c r="O124" s="72" t="s">
        <v>74</v>
      </c>
      <c r="P124" s="72" t="s">
        <v>75</v>
      </c>
      <c r="Q124" s="72" t="s">
        <v>188</v>
      </c>
      <c r="R124" s="79">
        <v>18</v>
      </c>
      <c r="S124" s="72" t="s">
        <v>77</v>
      </c>
      <c r="T124" s="80">
        <v>0</v>
      </c>
      <c r="U124" s="81">
        <f>T124*(12/18)</f>
        <v>0</v>
      </c>
      <c r="V124" s="83" t="s">
        <v>492</v>
      </c>
      <c r="W124" s="83" t="s">
        <v>508</v>
      </c>
      <c r="X124" s="83" t="s">
        <v>509</v>
      </c>
      <c r="Y124" s="83" t="s">
        <v>495</v>
      </c>
      <c r="Z124" s="84">
        <v>46220</v>
      </c>
    </row>
    <row r="125" spans="1:26" ht="15" customHeight="1" x14ac:dyDescent="0.3">
      <c r="A125" s="72" t="s">
        <v>480</v>
      </c>
      <c r="B125" s="72" t="s">
        <v>440</v>
      </c>
      <c r="C125" s="72" t="s">
        <v>481</v>
      </c>
      <c r="D125" s="73" t="s">
        <v>482</v>
      </c>
      <c r="E125" s="73" t="s">
        <v>483</v>
      </c>
      <c r="F125" s="73" t="s">
        <v>242</v>
      </c>
      <c r="G125" s="74">
        <v>6737</v>
      </c>
      <c r="H125" s="75">
        <v>1914</v>
      </c>
      <c r="I125" s="76" t="s">
        <v>70</v>
      </c>
      <c r="J125" s="72" t="s">
        <v>510</v>
      </c>
      <c r="K125" s="87">
        <v>1</v>
      </c>
      <c r="L125" s="72" t="s">
        <v>72</v>
      </c>
      <c r="M125" s="72" t="s">
        <v>500</v>
      </c>
      <c r="N125" s="78">
        <v>3</v>
      </c>
      <c r="O125" s="72" t="s">
        <v>511</v>
      </c>
      <c r="P125" s="72" t="s">
        <v>75</v>
      </c>
      <c r="Q125" s="72" t="s">
        <v>502</v>
      </c>
      <c r="R125" s="85">
        <v>1</v>
      </c>
      <c r="S125" s="72" t="s">
        <v>102</v>
      </c>
      <c r="T125" s="80">
        <v>0</v>
      </c>
      <c r="U125" s="81">
        <f>T125</f>
        <v>0</v>
      </c>
      <c r="V125" s="83" t="s">
        <v>512</v>
      </c>
      <c r="W125" s="83" t="s">
        <v>513</v>
      </c>
      <c r="X125" s="83" t="s">
        <v>514</v>
      </c>
      <c r="Y125" s="83" t="s">
        <v>93</v>
      </c>
      <c r="Z125" s="84">
        <v>44929</v>
      </c>
    </row>
    <row r="126" spans="1:26" ht="15" customHeight="1" x14ac:dyDescent="0.3">
      <c r="A126" s="72" t="s">
        <v>480</v>
      </c>
      <c r="B126" s="72" t="s">
        <v>440</v>
      </c>
      <c r="C126" s="72" t="s">
        <v>481</v>
      </c>
      <c r="D126" s="73" t="s">
        <v>482</v>
      </c>
      <c r="E126" s="73" t="s">
        <v>483</v>
      </c>
      <c r="F126" s="73" t="s">
        <v>242</v>
      </c>
      <c r="G126" s="74">
        <v>6737</v>
      </c>
      <c r="H126" s="75">
        <v>1914</v>
      </c>
      <c r="I126" s="76" t="s">
        <v>70</v>
      </c>
      <c r="J126" s="72" t="s">
        <v>510</v>
      </c>
      <c r="K126" s="87">
        <v>1</v>
      </c>
      <c r="L126" s="72" t="s">
        <v>72</v>
      </c>
      <c r="M126" s="72" t="s">
        <v>500</v>
      </c>
      <c r="N126" s="78">
        <v>3</v>
      </c>
      <c r="O126" s="72" t="s">
        <v>511</v>
      </c>
      <c r="P126" s="72" t="s">
        <v>75</v>
      </c>
      <c r="Q126" s="72" t="s">
        <v>505</v>
      </c>
      <c r="R126" s="79">
        <v>12</v>
      </c>
      <c r="S126" s="72" t="s">
        <v>77</v>
      </c>
      <c r="T126" s="80">
        <v>0</v>
      </c>
      <c r="U126" s="81">
        <f>T126</f>
        <v>0</v>
      </c>
      <c r="V126" s="83" t="s">
        <v>512</v>
      </c>
      <c r="W126" s="83" t="s">
        <v>513</v>
      </c>
      <c r="X126" s="83" t="s">
        <v>514</v>
      </c>
      <c r="Y126" s="83" t="s">
        <v>93</v>
      </c>
      <c r="Z126" s="84">
        <v>44929</v>
      </c>
    </row>
    <row r="127" spans="1:26" ht="15" customHeight="1" x14ac:dyDescent="0.3">
      <c r="A127" s="72" t="s">
        <v>480</v>
      </c>
      <c r="B127" s="72" t="s">
        <v>440</v>
      </c>
      <c r="C127" s="72" t="s">
        <v>481</v>
      </c>
      <c r="D127" s="73" t="s">
        <v>482</v>
      </c>
      <c r="E127" s="73" t="s">
        <v>483</v>
      </c>
      <c r="F127" s="73" t="s">
        <v>242</v>
      </c>
      <c r="G127" s="74">
        <v>6737</v>
      </c>
      <c r="H127" s="75">
        <v>1914</v>
      </c>
      <c r="I127" s="76" t="s">
        <v>70</v>
      </c>
      <c r="J127" s="72" t="s">
        <v>515</v>
      </c>
      <c r="K127" s="87">
        <v>1</v>
      </c>
      <c r="L127" s="72" t="s">
        <v>138</v>
      </c>
      <c r="M127" s="72" t="s">
        <v>516</v>
      </c>
      <c r="N127" s="78">
        <v>1</v>
      </c>
      <c r="O127" s="72" t="s">
        <v>74</v>
      </c>
      <c r="P127" s="72" t="s">
        <v>75</v>
      </c>
      <c r="Q127" s="72" t="s">
        <v>491</v>
      </c>
      <c r="R127" s="85">
        <v>1</v>
      </c>
      <c r="S127" s="72" t="s">
        <v>102</v>
      </c>
      <c r="T127" s="80">
        <v>0</v>
      </c>
      <c r="U127" s="81">
        <f>T127</f>
        <v>0</v>
      </c>
      <c r="V127" s="83" t="s">
        <v>517</v>
      </c>
      <c r="W127" s="83" t="s">
        <v>518</v>
      </c>
      <c r="X127" s="83" t="s">
        <v>519</v>
      </c>
      <c r="Y127" s="83" t="s">
        <v>495</v>
      </c>
      <c r="Z127" s="84">
        <v>46464</v>
      </c>
    </row>
    <row r="128" spans="1:26" ht="15" customHeight="1" x14ac:dyDescent="0.3">
      <c r="A128" s="72" t="s">
        <v>480</v>
      </c>
      <c r="B128" s="72" t="s">
        <v>440</v>
      </c>
      <c r="C128" s="72" t="s">
        <v>481</v>
      </c>
      <c r="D128" s="73" t="s">
        <v>482</v>
      </c>
      <c r="E128" s="73" t="s">
        <v>483</v>
      </c>
      <c r="F128" s="73" t="s">
        <v>242</v>
      </c>
      <c r="G128" s="74">
        <v>6737</v>
      </c>
      <c r="H128" s="75">
        <v>1914</v>
      </c>
      <c r="I128" s="76" t="s">
        <v>70</v>
      </c>
      <c r="J128" s="72" t="s">
        <v>515</v>
      </c>
      <c r="K128" s="87">
        <v>1</v>
      </c>
      <c r="L128" s="72" t="s">
        <v>138</v>
      </c>
      <c r="M128" s="72" t="s">
        <v>516</v>
      </c>
      <c r="N128" s="78">
        <v>1</v>
      </c>
      <c r="O128" s="72" t="s">
        <v>74</v>
      </c>
      <c r="P128" s="72" t="s">
        <v>75</v>
      </c>
      <c r="Q128" s="72" t="s">
        <v>188</v>
      </c>
      <c r="R128" s="79">
        <v>18</v>
      </c>
      <c r="S128" s="72" t="s">
        <v>77</v>
      </c>
      <c r="T128" s="80">
        <v>0</v>
      </c>
      <c r="U128" s="81">
        <f>T128*(12/18)</f>
        <v>0</v>
      </c>
      <c r="V128" s="83" t="s">
        <v>517</v>
      </c>
      <c r="W128" s="83" t="s">
        <v>518</v>
      </c>
      <c r="X128" s="83" t="s">
        <v>519</v>
      </c>
      <c r="Y128" s="83" t="s">
        <v>495</v>
      </c>
      <c r="Z128" s="84">
        <v>46220</v>
      </c>
    </row>
    <row r="129" spans="1:26" ht="15" customHeight="1" x14ac:dyDescent="0.3">
      <c r="A129" s="72" t="s">
        <v>480</v>
      </c>
      <c r="B129" s="72" t="s">
        <v>440</v>
      </c>
      <c r="C129" s="72" t="s">
        <v>481</v>
      </c>
      <c r="D129" s="73" t="s">
        <v>482</v>
      </c>
      <c r="E129" s="73" t="s">
        <v>483</v>
      </c>
      <c r="F129" s="73" t="s">
        <v>242</v>
      </c>
      <c r="G129" s="74">
        <v>6737</v>
      </c>
      <c r="H129" s="75">
        <v>1914</v>
      </c>
      <c r="I129" s="76" t="s">
        <v>70</v>
      </c>
      <c r="J129" s="72" t="s">
        <v>520</v>
      </c>
      <c r="K129" s="87">
        <v>1</v>
      </c>
      <c r="L129" s="72" t="s">
        <v>72</v>
      </c>
      <c r="M129" s="72" t="s">
        <v>500</v>
      </c>
      <c r="N129" s="78">
        <v>1</v>
      </c>
      <c r="O129" s="72" t="s">
        <v>521</v>
      </c>
      <c r="P129" s="72" t="s">
        <v>75</v>
      </c>
      <c r="Q129" s="72" t="s">
        <v>502</v>
      </c>
      <c r="R129" s="85">
        <v>1</v>
      </c>
      <c r="S129" s="72" t="s">
        <v>102</v>
      </c>
      <c r="T129" s="80">
        <v>0</v>
      </c>
      <c r="U129" s="81">
        <f>T129</f>
        <v>0</v>
      </c>
      <c r="V129" s="83" t="s">
        <v>522</v>
      </c>
      <c r="W129" s="83" t="s">
        <v>78</v>
      </c>
      <c r="X129" s="83" t="s">
        <v>78</v>
      </c>
      <c r="Y129" s="83" t="s">
        <v>78</v>
      </c>
      <c r="Z129" s="84">
        <v>44929</v>
      </c>
    </row>
    <row r="130" spans="1:26" ht="15" customHeight="1" x14ac:dyDescent="0.3">
      <c r="A130" s="72" t="s">
        <v>480</v>
      </c>
      <c r="B130" s="72" t="s">
        <v>440</v>
      </c>
      <c r="C130" s="72" t="s">
        <v>481</v>
      </c>
      <c r="D130" s="73" t="s">
        <v>482</v>
      </c>
      <c r="E130" s="73" t="s">
        <v>483</v>
      </c>
      <c r="F130" s="73" t="s">
        <v>242</v>
      </c>
      <c r="G130" s="74">
        <v>6737</v>
      </c>
      <c r="H130" s="75">
        <v>1914</v>
      </c>
      <c r="I130" s="76" t="s">
        <v>70</v>
      </c>
      <c r="J130" s="72" t="s">
        <v>520</v>
      </c>
      <c r="K130" s="87">
        <v>1</v>
      </c>
      <c r="L130" s="72" t="s">
        <v>72</v>
      </c>
      <c r="M130" s="72" t="s">
        <v>500</v>
      </c>
      <c r="N130" s="78">
        <v>1</v>
      </c>
      <c r="O130" s="72" t="s">
        <v>521</v>
      </c>
      <c r="P130" s="72" t="s">
        <v>75</v>
      </c>
      <c r="Q130" s="72" t="s">
        <v>505</v>
      </c>
      <c r="R130" s="79">
        <v>12</v>
      </c>
      <c r="S130" s="72" t="s">
        <v>77</v>
      </c>
      <c r="T130" s="80">
        <v>0</v>
      </c>
      <c r="U130" s="81">
        <f t="shared" ref="U130:U132" si="11">T130</f>
        <v>0</v>
      </c>
      <c r="V130" s="83" t="s">
        <v>522</v>
      </c>
      <c r="W130" s="83" t="s">
        <v>78</v>
      </c>
      <c r="X130" s="83" t="s">
        <v>78</v>
      </c>
      <c r="Y130" s="83" t="s">
        <v>78</v>
      </c>
      <c r="Z130" s="84">
        <v>44929</v>
      </c>
    </row>
    <row r="131" spans="1:26" ht="15" customHeight="1" x14ac:dyDescent="0.3">
      <c r="A131" s="72" t="s">
        <v>523</v>
      </c>
      <c r="B131" s="72" t="s">
        <v>440</v>
      </c>
      <c r="C131" s="72" t="s">
        <v>524</v>
      </c>
      <c r="D131" s="73" t="s">
        <v>525</v>
      </c>
      <c r="E131" s="73" t="s">
        <v>526</v>
      </c>
      <c r="F131" s="73" t="s">
        <v>242</v>
      </c>
      <c r="G131" s="74">
        <v>214</v>
      </c>
      <c r="H131" s="75">
        <v>1899</v>
      </c>
      <c r="I131" s="76" t="s">
        <v>70</v>
      </c>
      <c r="J131" s="72" t="s">
        <v>527</v>
      </c>
      <c r="K131" s="87">
        <v>1</v>
      </c>
      <c r="L131" s="72" t="s">
        <v>72</v>
      </c>
      <c r="M131" s="72" t="s">
        <v>528</v>
      </c>
      <c r="N131" s="78">
        <v>2</v>
      </c>
      <c r="O131" s="72" t="s">
        <v>74</v>
      </c>
      <c r="P131" s="72" t="s">
        <v>75</v>
      </c>
      <c r="Q131" s="72" t="s">
        <v>132</v>
      </c>
      <c r="R131" s="79">
        <v>12</v>
      </c>
      <c r="S131" s="72" t="s">
        <v>77</v>
      </c>
      <c r="T131" s="80">
        <v>0</v>
      </c>
      <c r="U131" s="81">
        <f t="shared" si="11"/>
        <v>0</v>
      </c>
      <c r="V131" s="83" t="s">
        <v>78</v>
      </c>
      <c r="W131" s="83" t="s">
        <v>78</v>
      </c>
      <c r="X131" s="83" t="s">
        <v>529</v>
      </c>
      <c r="Y131" s="83" t="s">
        <v>78</v>
      </c>
      <c r="Z131" s="84">
        <v>46520</v>
      </c>
    </row>
    <row r="132" spans="1:26" ht="15" customHeight="1" x14ac:dyDescent="0.3">
      <c r="A132" s="72" t="s">
        <v>530</v>
      </c>
      <c r="B132" s="72" t="s">
        <v>440</v>
      </c>
      <c r="C132" s="72" t="s">
        <v>531</v>
      </c>
      <c r="D132" s="73" t="s">
        <v>532</v>
      </c>
      <c r="E132" s="73" t="s">
        <v>533</v>
      </c>
      <c r="F132" s="73" t="s">
        <v>534</v>
      </c>
      <c r="G132" s="74">
        <v>479</v>
      </c>
      <c r="H132" s="75" t="s">
        <v>78</v>
      </c>
      <c r="I132" s="76" t="s">
        <v>70</v>
      </c>
      <c r="J132" s="72" t="s">
        <v>535</v>
      </c>
      <c r="K132" s="87">
        <v>1</v>
      </c>
      <c r="L132" s="72" t="s">
        <v>72</v>
      </c>
      <c r="M132" s="72" t="s">
        <v>536</v>
      </c>
      <c r="N132" s="78">
        <v>1</v>
      </c>
      <c r="O132" s="72" t="s">
        <v>537</v>
      </c>
      <c r="P132" s="72" t="s">
        <v>75</v>
      </c>
      <c r="Q132" s="72" t="s">
        <v>82</v>
      </c>
      <c r="R132" s="79">
        <v>12</v>
      </c>
      <c r="S132" s="72" t="s">
        <v>77</v>
      </c>
      <c r="T132" s="80">
        <v>0</v>
      </c>
      <c r="U132" s="81">
        <f t="shared" si="11"/>
        <v>0</v>
      </c>
      <c r="V132" s="83" t="s">
        <v>538</v>
      </c>
      <c r="W132" s="83" t="s">
        <v>539</v>
      </c>
      <c r="X132" s="83" t="s">
        <v>540</v>
      </c>
      <c r="Y132" s="83" t="s">
        <v>143</v>
      </c>
      <c r="Z132" s="84">
        <v>46513</v>
      </c>
    </row>
    <row r="133" spans="1:26" ht="15" customHeight="1" x14ac:dyDescent="0.3">
      <c r="A133" s="72" t="s">
        <v>530</v>
      </c>
      <c r="B133" s="72" t="s">
        <v>440</v>
      </c>
      <c r="C133" s="72" t="s">
        <v>531</v>
      </c>
      <c r="D133" s="73" t="s">
        <v>532</v>
      </c>
      <c r="E133" s="73" t="s">
        <v>533</v>
      </c>
      <c r="F133" s="73" t="s">
        <v>534</v>
      </c>
      <c r="G133" s="74">
        <v>479</v>
      </c>
      <c r="H133" s="75" t="s">
        <v>78</v>
      </c>
      <c r="I133" s="76" t="s">
        <v>70</v>
      </c>
      <c r="J133" s="72" t="s">
        <v>535</v>
      </c>
      <c r="K133" s="87">
        <v>1</v>
      </c>
      <c r="L133" s="72" t="s">
        <v>72</v>
      </c>
      <c r="M133" s="72" t="s">
        <v>536</v>
      </c>
      <c r="N133" s="78">
        <v>1</v>
      </c>
      <c r="O133" s="72" t="s">
        <v>537</v>
      </c>
      <c r="P133" s="72" t="s">
        <v>75</v>
      </c>
      <c r="Q133" s="72" t="s">
        <v>87</v>
      </c>
      <c r="R133" s="79">
        <v>18</v>
      </c>
      <c r="S133" s="72" t="s">
        <v>77</v>
      </c>
      <c r="T133" s="80">
        <v>0</v>
      </c>
      <c r="U133" s="81">
        <f>T133*(12/18)</f>
        <v>0</v>
      </c>
      <c r="V133" s="83" t="s">
        <v>538</v>
      </c>
      <c r="W133" s="83" t="s">
        <v>539</v>
      </c>
      <c r="X133" s="82" t="s">
        <v>540</v>
      </c>
      <c r="Y133" s="83" t="s">
        <v>143</v>
      </c>
      <c r="Z133" s="84">
        <v>46454</v>
      </c>
    </row>
    <row r="134" spans="1:26" ht="15" customHeight="1" x14ac:dyDescent="0.3">
      <c r="A134" s="72" t="s">
        <v>541</v>
      </c>
      <c r="B134" s="72" t="s">
        <v>440</v>
      </c>
      <c r="C134" s="72" t="s">
        <v>542</v>
      </c>
      <c r="D134" s="73" t="s">
        <v>543</v>
      </c>
      <c r="E134" s="73" t="s">
        <v>544</v>
      </c>
      <c r="F134" s="73" t="s">
        <v>242</v>
      </c>
      <c r="G134" s="74">
        <v>293</v>
      </c>
      <c r="H134" s="75">
        <v>2018</v>
      </c>
      <c r="I134" s="76" t="s">
        <v>70</v>
      </c>
      <c r="J134" s="72" t="s">
        <v>545</v>
      </c>
      <c r="K134" s="87">
        <v>1</v>
      </c>
      <c r="L134" s="72" t="s">
        <v>72</v>
      </c>
      <c r="M134" s="72" t="s">
        <v>435</v>
      </c>
      <c r="N134" s="78">
        <v>1</v>
      </c>
      <c r="O134" s="72" t="s">
        <v>74</v>
      </c>
      <c r="P134" s="72" t="s">
        <v>75</v>
      </c>
      <c r="Q134" s="72" t="s">
        <v>183</v>
      </c>
      <c r="R134" s="85">
        <v>1</v>
      </c>
      <c r="S134" s="72" t="s">
        <v>102</v>
      </c>
      <c r="T134" s="80">
        <v>0</v>
      </c>
      <c r="U134" s="81">
        <f>T134</f>
        <v>0</v>
      </c>
      <c r="V134" s="83" t="s">
        <v>546</v>
      </c>
      <c r="W134" s="83" t="s">
        <v>547</v>
      </c>
      <c r="X134" s="83" t="s">
        <v>548</v>
      </c>
      <c r="Y134" s="83" t="s">
        <v>338</v>
      </c>
      <c r="Z134" s="84">
        <v>46023</v>
      </c>
    </row>
    <row r="135" spans="1:26" ht="15" customHeight="1" x14ac:dyDescent="0.3">
      <c r="A135" s="72" t="s">
        <v>541</v>
      </c>
      <c r="B135" s="72" t="s">
        <v>440</v>
      </c>
      <c r="C135" s="72" t="s">
        <v>542</v>
      </c>
      <c r="D135" s="73" t="s">
        <v>543</v>
      </c>
      <c r="E135" s="73" t="s">
        <v>544</v>
      </c>
      <c r="F135" s="73" t="s">
        <v>242</v>
      </c>
      <c r="G135" s="74">
        <v>293</v>
      </c>
      <c r="H135" s="75">
        <v>2018</v>
      </c>
      <c r="I135" s="76" t="s">
        <v>70</v>
      </c>
      <c r="J135" s="72" t="s">
        <v>545</v>
      </c>
      <c r="K135" s="87">
        <v>1</v>
      </c>
      <c r="L135" s="72" t="s">
        <v>72</v>
      </c>
      <c r="M135" s="72" t="s">
        <v>435</v>
      </c>
      <c r="N135" s="78">
        <v>1</v>
      </c>
      <c r="O135" s="72" t="s">
        <v>74</v>
      </c>
      <c r="P135" s="72" t="s">
        <v>75</v>
      </c>
      <c r="Q135" s="72" t="s">
        <v>188</v>
      </c>
      <c r="R135" s="79">
        <v>18</v>
      </c>
      <c r="S135" s="72" t="s">
        <v>77</v>
      </c>
      <c r="T135" s="80">
        <v>0</v>
      </c>
      <c r="U135" s="81">
        <f>T135*(12/18)</f>
        <v>0</v>
      </c>
      <c r="V135" s="83" t="s">
        <v>546</v>
      </c>
      <c r="W135" s="83" t="s">
        <v>547</v>
      </c>
      <c r="X135" s="83" t="s">
        <v>548</v>
      </c>
      <c r="Y135" s="83" t="s">
        <v>338</v>
      </c>
      <c r="Z135" s="84">
        <v>46023</v>
      </c>
    </row>
    <row r="136" spans="1:26" ht="15" customHeight="1" x14ac:dyDescent="0.3">
      <c r="A136" s="72" t="s">
        <v>541</v>
      </c>
      <c r="B136" s="72" t="s">
        <v>440</v>
      </c>
      <c r="C136" s="72" t="s">
        <v>542</v>
      </c>
      <c r="D136" s="73" t="s">
        <v>543</v>
      </c>
      <c r="E136" s="73" t="s">
        <v>544</v>
      </c>
      <c r="F136" s="73" t="s">
        <v>242</v>
      </c>
      <c r="G136" s="74">
        <v>293</v>
      </c>
      <c r="H136" s="75">
        <v>2018</v>
      </c>
      <c r="I136" s="76" t="s">
        <v>70</v>
      </c>
      <c r="J136" s="72" t="s">
        <v>549</v>
      </c>
      <c r="K136" s="87">
        <v>1</v>
      </c>
      <c r="L136" s="72" t="s">
        <v>72</v>
      </c>
      <c r="M136" s="72" t="s">
        <v>550</v>
      </c>
      <c r="N136" s="78">
        <v>1</v>
      </c>
      <c r="O136" s="72" t="s">
        <v>74</v>
      </c>
      <c r="P136" s="72" t="s">
        <v>75</v>
      </c>
      <c r="Q136" s="72" t="s">
        <v>82</v>
      </c>
      <c r="R136" s="79">
        <v>3</v>
      </c>
      <c r="S136" s="72" t="s">
        <v>77</v>
      </c>
      <c r="T136" s="80">
        <v>0</v>
      </c>
      <c r="U136" s="81">
        <f>T136*4</f>
        <v>0</v>
      </c>
      <c r="V136" s="83" t="s">
        <v>236</v>
      </c>
      <c r="W136" s="83" t="s">
        <v>551</v>
      </c>
      <c r="X136" s="83" t="s">
        <v>552</v>
      </c>
      <c r="Y136" s="83" t="s">
        <v>338</v>
      </c>
      <c r="Z136" s="84">
        <v>45292</v>
      </c>
    </row>
    <row r="137" spans="1:26" ht="15" customHeight="1" x14ac:dyDescent="0.3">
      <c r="A137" s="72" t="s">
        <v>541</v>
      </c>
      <c r="B137" s="72" t="s">
        <v>440</v>
      </c>
      <c r="C137" s="72" t="s">
        <v>542</v>
      </c>
      <c r="D137" s="73" t="s">
        <v>543</v>
      </c>
      <c r="E137" s="73" t="s">
        <v>544</v>
      </c>
      <c r="F137" s="73" t="s">
        <v>242</v>
      </c>
      <c r="G137" s="74">
        <v>293</v>
      </c>
      <c r="H137" s="75">
        <v>2018</v>
      </c>
      <c r="I137" s="76" t="s">
        <v>70</v>
      </c>
      <c r="J137" s="72" t="s">
        <v>549</v>
      </c>
      <c r="K137" s="87">
        <v>1</v>
      </c>
      <c r="L137" s="72" t="s">
        <v>72</v>
      </c>
      <c r="M137" s="72" t="s">
        <v>550</v>
      </c>
      <c r="N137" s="78">
        <v>1</v>
      </c>
      <c r="O137" s="72" t="s">
        <v>74</v>
      </c>
      <c r="P137" s="72" t="s">
        <v>75</v>
      </c>
      <c r="Q137" s="72" t="s">
        <v>87</v>
      </c>
      <c r="R137" s="79">
        <v>18</v>
      </c>
      <c r="S137" s="72" t="s">
        <v>77</v>
      </c>
      <c r="T137" s="80">
        <v>0</v>
      </c>
      <c r="U137" s="81">
        <f>T137*(12/18)</f>
        <v>0</v>
      </c>
      <c r="V137" s="83" t="s">
        <v>236</v>
      </c>
      <c r="W137" s="83" t="s">
        <v>551</v>
      </c>
      <c r="X137" s="83" t="s">
        <v>552</v>
      </c>
      <c r="Y137" s="83" t="s">
        <v>338</v>
      </c>
      <c r="Z137" s="84">
        <v>45292</v>
      </c>
    </row>
    <row r="138" spans="1:26" ht="15" customHeight="1" x14ac:dyDescent="0.3">
      <c r="A138" s="72" t="s">
        <v>553</v>
      </c>
      <c r="B138" s="72" t="s">
        <v>440</v>
      </c>
      <c r="C138" s="72" t="s">
        <v>554</v>
      </c>
      <c r="D138" s="73" t="s">
        <v>555</v>
      </c>
      <c r="E138" s="73" t="s">
        <v>556</v>
      </c>
      <c r="F138" s="73" t="s">
        <v>69</v>
      </c>
      <c r="G138" s="74">
        <v>522</v>
      </c>
      <c r="H138" s="75">
        <v>1982</v>
      </c>
      <c r="I138" s="76" t="s">
        <v>70</v>
      </c>
      <c r="J138" s="72" t="s">
        <v>557</v>
      </c>
      <c r="K138" s="87">
        <v>1</v>
      </c>
      <c r="L138" s="72" t="s">
        <v>72</v>
      </c>
      <c r="M138" s="72" t="s">
        <v>558</v>
      </c>
      <c r="N138" s="78">
        <v>3</v>
      </c>
      <c r="O138" s="72" t="s">
        <v>74</v>
      </c>
      <c r="P138" s="72" t="s">
        <v>75</v>
      </c>
      <c r="Q138" s="72" t="s">
        <v>253</v>
      </c>
      <c r="R138" s="79">
        <v>12</v>
      </c>
      <c r="S138" s="72" t="s">
        <v>77</v>
      </c>
      <c r="T138" s="80">
        <v>0</v>
      </c>
      <c r="U138" s="81">
        <f>T138</f>
        <v>0</v>
      </c>
      <c r="V138" s="83" t="s">
        <v>379</v>
      </c>
      <c r="W138" s="83" t="s">
        <v>78</v>
      </c>
      <c r="X138" s="83" t="s">
        <v>559</v>
      </c>
      <c r="Y138" s="83" t="s">
        <v>78</v>
      </c>
      <c r="Z138" s="84">
        <v>46333</v>
      </c>
    </row>
    <row r="139" spans="1:26" ht="15" customHeight="1" x14ac:dyDescent="0.3">
      <c r="A139" s="72" t="s">
        <v>560</v>
      </c>
      <c r="B139" s="72" t="s">
        <v>440</v>
      </c>
      <c r="C139" s="72" t="s">
        <v>561</v>
      </c>
      <c r="D139" s="73" t="s">
        <v>562</v>
      </c>
      <c r="E139" s="73" t="s">
        <v>433</v>
      </c>
      <c r="F139" s="73" t="s">
        <v>78</v>
      </c>
      <c r="G139" s="74" t="s">
        <v>78</v>
      </c>
      <c r="H139" s="75" t="s">
        <v>78</v>
      </c>
      <c r="I139" s="76" t="s">
        <v>70</v>
      </c>
      <c r="J139" s="72" t="s">
        <v>563</v>
      </c>
      <c r="K139" s="87">
        <v>1</v>
      </c>
      <c r="L139" s="72" t="s">
        <v>72</v>
      </c>
      <c r="M139" s="72" t="s">
        <v>564</v>
      </c>
      <c r="N139" s="78">
        <v>1</v>
      </c>
      <c r="O139" s="72" t="s">
        <v>78</v>
      </c>
      <c r="P139" s="72" t="s">
        <v>75</v>
      </c>
      <c r="Q139" s="72" t="s">
        <v>82</v>
      </c>
      <c r="R139" s="85">
        <v>1</v>
      </c>
      <c r="S139" s="72" t="s">
        <v>102</v>
      </c>
      <c r="T139" s="80">
        <v>0</v>
      </c>
      <c r="U139" s="81">
        <f>T139</f>
        <v>0</v>
      </c>
      <c r="V139" s="83" t="s">
        <v>565</v>
      </c>
      <c r="W139" s="83" t="s">
        <v>566</v>
      </c>
      <c r="X139" s="83" t="s">
        <v>567</v>
      </c>
      <c r="Y139" s="83" t="s">
        <v>568</v>
      </c>
      <c r="Z139" s="84">
        <v>46673</v>
      </c>
    </row>
    <row r="140" spans="1:26" ht="15" customHeight="1" x14ac:dyDescent="0.3">
      <c r="A140" s="72" t="s">
        <v>560</v>
      </c>
      <c r="B140" s="72" t="s">
        <v>440</v>
      </c>
      <c r="C140" s="72" t="s">
        <v>561</v>
      </c>
      <c r="D140" s="73" t="s">
        <v>562</v>
      </c>
      <c r="E140" s="73" t="s">
        <v>433</v>
      </c>
      <c r="F140" s="73" t="s">
        <v>78</v>
      </c>
      <c r="G140" s="74" t="s">
        <v>78</v>
      </c>
      <c r="H140" s="75" t="s">
        <v>78</v>
      </c>
      <c r="I140" s="76" t="s">
        <v>70</v>
      </c>
      <c r="J140" s="72" t="s">
        <v>563</v>
      </c>
      <c r="K140" s="87">
        <v>1</v>
      </c>
      <c r="L140" s="72" t="s">
        <v>72</v>
      </c>
      <c r="M140" s="72" t="s">
        <v>564</v>
      </c>
      <c r="N140" s="78">
        <v>1</v>
      </c>
      <c r="O140" s="72" t="s">
        <v>78</v>
      </c>
      <c r="P140" s="72" t="s">
        <v>75</v>
      </c>
      <c r="Q140" s="72" t="s">
        <v>87</v>
      </c>
      <c r="R140" s="79">
        <v>18</v>
      </c>
      <c r="S140" s="72" t="s">
        <v>77</v>
      </c>
      <c r="T140" s="80">
        <v>0</v>
      </c>
      <c r="U140" s="81">
        <f t="shared" ref="U140:U141" si="12">T140*(12/18)</f>
        <v>0</v>
      </c>
      <c r="V140" s="83" t="s">
        <v>565</v>
      </c>
      <c r="W140" s="83" t="s">
        <v>566</v>
      </c>
      <c r="X140" s="83" t="s">
        <v>567</v>
      </c>
      <c r="Y140" s="83" t="s">
        <v>568</v>
      </c>
      <c r="Z140" s="84">
        <v>46498</v>
      </c>
    </row>
    <row r="141" spans="1:26" ht="15" customHeight="1" x14ac:dyDescent="0.3">
      <c r="A141" s="72" t="s">
        <v>430</v>
      </c>
      <c r="B141" s="72" t="s">
        <v>440</v>
      </c>
      <c r="C141" s="72" t="s">
        <v>569</v>
      </c>
      <c r="D141" s="73" t="s">
        <v>432</v>
      </c>
      <c r="E141" s="73" t="s">
        <v>433</v>
      </c>
      <c r="F141" s="73" t="s">
        <v>78</v>
      </c>
      <c r="G141" s="74" t="s">
        <v>78</v>
      </c>
      <c r="H141" s="75">
        <v>2024</v>
      </c>
      <c r="I141" s="76" t="s">
        <v>70</v>
      </c>
      <c r="J141" s="72" t="s">
        <v>570</v>
      </c>
      <c r="K141" s="87">
        <v>1</v>
      </c>
      <c r="L141" s="72" t="s">
        <v>78</v>
      </c>
      <c r="M141" s="72" t="s">
        <v>435</v>
      </c>
      <c r="N141" s="78">
        <v>1</v>
      </c>
      <c r="O141" s="72" t="s">
        <v>78</v>
      </c>
      <c r="P141" s="72" t="s">
        <v>75</v>
      </c>
      <c r="Q141" s="72" t="s">
        <v>188</v>
      </c>
      <c r="R141" s="79">
        <v>18</v>
      </c>
      <c r="S141" s="72" t="s">
        <v>77</v>
      </c>
      <c r="T141" s="80">
        <v>0</v>
      </c>
      <c r="U141" s="81">
        <f t="shared" si="12"/>
        <v>0</v>
      </c>
      <c r="V141" s="83" t="s">
        <v>436</v>
      </c>
      <c r="W141" s="83" t="s">
        <v>437</v>
      </c>
      <c r="X141" s="83" t="s">
        <v>438</v>
      </c>
      <c r="Y141" s="83" t="s">
        <v>331</v>
      </c>
      <c r="Z141" s="84">
        <v>46802</v>
      </c>
    </row>
    <row r="142" spans="1:26" ht="15" customHeight="1" x14ac:dyDescent="0.25"/>
    <row r="143" spans="1:26" ht="24.6" customHeight="1" x14ac:dyDescent="0.25">
      <c r="S143" s="89"/>
      <c r="T143" s="90" t="s">
        <v>571</v>
      </c>
      <c r="U143" s="91">
        <f>SUM(U3:U141)</f>
        <v>0</v>
      </c>
    </row>
    <row r="144" spans="1:26"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sheetData>
  <sheetProtection algorithmName="SHA-512" hashValue="4Nz6voCBqsPyyfnsqFi+BCyGPw58tspLbq8Hyz3uZUEmt9U6OkERPIteZNh8FhXVpVQkFps8AEoD6J23M+jcxg==" saltValue="XZTwzQTN2OnHsDa0mxHjcQ==" spinCount="100000" sheet="1" objects="1" scenarios="1"/>
  <protectedRanges>
    <protectedRange sqref="T3:T141" name="Bereik1"/>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976E8983F6C642843550556D1A7C8A" ma:contentTypeVersion="20" ma:contentTypeDescription="Create a new document." ma:contentTypeScope="" ma:versionID="b66b07a5c02feb79bbce8ab4815deb82">
  <xsd:schema xmlns:xsd="http://www.w3.org/2001/XMLSchema" xmlns:xs="http://www.w3.org/2001/XMLSchema" xmlns:p="http://schemas.microsoft.com/office/2006/metadata/properties" xmlns:ns2="e98dbc91-5e97-4bca-b73d-c61067c63f88" xmlns:ns3="b8d1fe1f-0d8b-493d-a1ce-e2d25ba54325" targetNamespace="http://schemas.microsoft.com/office/2006/metadata/properties" ma:root="true" ma:fieldsID="13fe23d7c55a1ff9946c54f489f33386" ns2:_="" ns3:_="">
    <xsd:import namespace="e98dbc91-5e97-4bca-b73d-c61067c63f88"/>
    <xsd:import namespace="b8d1fe1f-0d8b-493d-a1ce-e2d25ba5432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Beroepsproduct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8dbc91-5e97-4bca-b73d-c61067c63f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37cccc9-d100-4f69-962f-cbaf453461b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Beroepsproducten" ma:index="27" nillable="true" ma:displayName="Beroepsproducten" ma:format="Dropdown" ma:internalName="Beroepsproducte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d1fe1f-0d8b-493d-a1ce-e2d25ba5432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33abcf0-0e3b-4ca2-9f21-84600f075a37}" ma:internalName="TaxCatchAll" ma:showField="CatchAllData" ma:web="b8d1fe1f-0d8b-493d-a1ce-e2d25ba543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8d1fe1f-0d8b-493d-a1ce-e2d25ba54325" xsi:nil="true"/>
    <Beroepsproducten xmlns="e98dbc91-5e97-4bca-b73d-c61067c63f88" xsi:nil="true"/>
    <lcf76f155ced4ddcb4097134ff3c332f xmlns="e98dbc91-5e97-4bca-b73d-c61067c63f8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5F6991E-CB6F-457F-B0C3-10B060115946}">
  <ds:schemaRefs>
    <ds:schemaRef ds:uri="http://schemas.microsoft.com/sharepoint/v3/contenttype/forms"/>
  </ds:schemaRefs>
</ds:datastoreItem>
</file>

<file path=customXml/itemProps2.xml><?xml version="1.0" encoding="utf-8"?>
<ds:datastoreItem xmlns:ds="http://schemas.openxmlformats.org/officeDocument/2006/customXml" ds:itemID="{393D818C-9535-42CA-A510-71E38FCB47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8dbc91-5e97-4bca-b73d-c61067c63f88"/>
    <ds:schemaRef ds:uri="b8d1fe1f-0d8b-493d-a1ce-e2d25ba543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C150F6-CEEC-4924-B92F-4F98965263E7}">
  <ds:schemaRefs>
    <ds:schemaRef ds:uri="http://purl.org/dc/term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e98dbc91-5e97-4bca-b73d-c61067c63f88"/>
    <ds:schemaRef ds:uri="http://schemas.microsoft.com/office/infopath/2007/PartnerControls"/>
    <ds:schemaRef ds:uri="b8d1fe1f-0d8b-493d-a1ce-e2d25ba5432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 </vt:lpstr>
      <vt:lpstr>Prev.onderhoud Assetlijst</vt:lpstr>
    </vt:vector>
  </TitlesOfParts>
  <Manager/>
  <Company>Gemeente Venlo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Prijzenblad</dc:title>
  <dc:subject/>
  <dc:creator>Sassen, Ruud (RLM)</dc:creator>
  <cp:keywords/>
  <dc:description/>
  <cp:lastModifiedBy>Sassen, Ruud</cp:lastModifiedBy>
  <cp:revision/>
  <dcterms:created xsi:type="dcterms:W3CDTF">2020-04-02T14:20:47Z</dcterms:created>
  <dcterms:modified xsi:type="dcterms:W3CDTF">2026-10-28T15:27:38Z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0x010100B8976E8983F6C642843550556D1A7C8A</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16da2d88-b9b1-4a76-88bb-2eeaabb19d15</vt:lpwstr>
  </property>
  <property fmtid="{D5CDD505-2E9C-101B-9397-08002B2CF9AE}" pid="6" name="_docset_NoMedatataSyncRequired">
    <vt:lpwstr>False</vt:lpwstr>
  </property>
  <property fmtid="{D5CDD505-2E9C-101B-9397-08002B2CF9AE}" pid="7" name="MediaServiceImageTags">
    <vt:lpwstr/>
  </property>
</Properties>
</file>