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6\Bedrijfsafval (EA)\4. NvI\NvI 3 Rectificatie\Gepubliceerd op TenderNed 28-10-2026\"/>
    </mc:Choice>
  </mc:AlternateContent>
  <xr:revisionPtr revIDLastSave="0" documentId="13_ncr:1_{3AA10752-13E1-4FF0-ABD4-2E21A6B2C2D0}" xr6:coauthVersionLast="47" xr6:coauthVersionMax="47" xr10:uidLastSave="{00000000-0000-0000-0000-000000000000}"/>
  <bookViews>
    <workbookView xWindow="-120" yWindow="-120" windowWidth="29040" windowHeight="15840" xr2:uid="{9A5CDF4E-9C75-4D17-998C-64ECA913DD2E}"/>
  </bookViews>
  <sheets>
    <sheet name="Invulblad reguliere diensten" sheetId="2" r:id="rId1"/>
    <sheet name="Invulblad aanvullende diensten" sheetId="3" r:id="rId2"/>
    <sheet name="Inschrijfbedrag" sheetId="4" r:id="rId3"/>
  </sheets>
  <definedNames>
    <definedName name="_xlnm._FilterDatabase" localSheetId="0">'Invulblad reguliere diensten'!$A$8:$K$111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36" i="3" l="1"/>
  <c r="E35" i="3"/>
  <c r="E38" i="3" l="1"/>
  <c r="B38" i="3"/>
  <c r="A38" i="3"/>
  <c r="E37" i="3"/>
  <c r="B37" i="3"/>
  <c r="A37" i="3"/>
  <c r="E36" i="3"/>
  <c r="A36" i="3"/>
  <c r="B35" i="3"/>
  <c r="E34" i="3"/>
  <c r="B34" i="3"/>
  <c r="A34" i="3"/>
  <c r="E33" i="3"/>
  <c r="E39" i="3" s="1"/>
  <c r="K15" i="2" l="1"/>
  <c r="J15" i="2" s="1"/>
  <c r="K13" i="2"/>
  <c r="J13" i="2" s="1"/>
  <c r="K12" i="2"/>
  <c r="J12" i="2" s="1"/>
  <c r="K11" i="2"/>
  <c r="J11" i="2" s="1"/>
  <c r="K14" i="2"/>
  <c r="J14" i="2" s="1"/>
  <c r="K16" i="2"/>
  <c r="J16" i="2" s="1"/>
  <c r="K17" i="2"/>
  <c r="J17" i="2" s="1"/>
  <c r="K21" i="2"/>
  <c r="K22" i="2"/>
  <c r="J22" i="2" s="1"/>
  <c r="K26" i="2"/>
  <c r="J26" i="2" s="1"/>
  <c r="K27" i="2"/>
  <c r="J27" i="2" s="1"/>
  <c r="K31" i="2"/>
  <c r="K32" i="2" s="1"/>
  <c r="K35" i="2"/>
  <c r="K36" i="2"/>
  <c r="J36" i="2" s="1"/>
  <c r="K40" i="2"/>
  <c r="K44" i="2"/>
  <c r="K45" i="2" s="1"/>
  <c r="K48" i="2"/>
  <c r="J48" i="2" s="1"/>
  <c r="K49" i="2"/>
  <c r="J49" i="2" s="1"/>
  <c r="K53" i="2"/>
  <c r="K57" i="2"/>
  <c r="K61" i="2"/>
  <c r="J61" i="2" s="1"/>
  <c r="K62" i="2"/>
  <c r="J62" i="2" s="1"/>
  <c r="K66" i="2"/>
  <c r="K70" i="2"/>
  <c r="K71" i="2"/>
  <c r="J71" i="2" s="1"/>
  <c r="K75" i="2"/>
  <c r="K79" i="2"/>
  <c r="K83" i="2"/>
  <c r="K84" i="2"/>
  <c r="J84" i="2" s="1"/>
  <c r="K88" i="2"/>
  <c r="K92" i="2"/>
  <c r="K93" i="2"/>
  <c r="K94" i="2"/>
  <c r="J94" i="2" s="1"/>
  <c r="K98" i="2"/>
  <c r="K102" i="2"/>
  <c r="J102" i="2" s="1"/>
  <c r="K103" i="2"/>
  <c r="J103" i="2" s="1"/>
  <c r="K107" i="2"/>
  <c r="J107" i="2" s="1"/>
  <c r="K108" i="2"/>
  <c r="J108" i="2" s="1"/>
  <c r="K10" i="2"/>
  <c r="J98" i="2" l="1"/>
  <c r="K99" i="2"/>
  <c r="J88" i="2"/>
  <c r="K89" i="2"/>
  <c r="J79" i="2"/>
  <c r="K80" i="2"/>
  <c r="J75" i="2"/>
  <c r="K76" i="2"/>
  <c r="J66" i="2"/>
  <c r="K67" i="2"/>
  <c r="J57" i="2"/>
  <c r="K58" i="2"/>
  <c r="J53" i="2"/>
  <c r="K54" i="2"/>
  <c r="J44" i="2"/>
  <c r="J40" i="2"/>
  <c r="K41" i="2"/>
  <c r="J21" i="2"/>
  <c r="K23" i="2"/>
  <c r="K18" i="2"/>
  <c r="J10" i="2"/>
  <c r="J92" i="2"/>
  <c r="K95" i="2"/>
  <c r="J93" i="2"/>
  <c r="J31" i="2"/>
  <c r="J83" i="2"/>
  <c r="K85" i="2"/>
  <c r="J70" i="2"/>
  <c r="K72" i="2"/>
  <c r="K63" i="2"/>
  <c r="K50" i="2"/>
  <c r="J35" i="2"/>
  <c r="K37" i="2"/>
  <c r="K104" i="2"/>
  <c r="K109" i="2"/>
  <c r="K28" i="2"/>
  <c r="K111" i="2" l="1"/>
  <c r="B7" i="4" s="1"/>
</calcChain>
</file>

<file path=xl/sharedStrings.xml><?xml version="1.0" encoding="utf-8"?>
<sst xmlns="http://schemas.openxmlformats.org/spreadsheetml/2006/main" count="365" uniqueCount="200">
  <si>
    <t>Afvalstroom</t>
  </si>
  <si>
    <t>GFT</t>
  </si>
  <si>
    <t>PMD</t>
  </si>
  <si>
    <t>Restafval</t>
  </si>
  <si>
    <t>1x per week</t>
  </si>
  <si>
    <t>2x per week</t>
  </si>
  <si>
    <t>1x per 4 weken</t>
  </si>
  <si>
    <t>1x per 12 weken</t>
  </si>
  <si>
    <t>Container</t>
  </si>
  <si>
    <t>660 liter</t>
  </si>
  <si>
    <t xml:space="preserve">1x per week </t>
  </si>
  <si>
    <t>Vrijdag</t>
  </si>
  <si>
    <t>Glas</t>
  </si>
  <si>
    <t>1700 liter</t>
  </si>
  <si>
    <t>1x per 2 weken</t>
  </si>
  <si>
    <t>Verantwoordelijk team</t>
  </si>
  <si>
    <t>Facilitair</t>
  </si>
  <si>
    <t>Purmaryn</t>
  </si>
  <si>
    <t>Vastgoed</t>
  </si>
  <si>
    <t xml:space="preserve">2x per week </t>
  </si>
  <si>
    <t>3x per week</t>
  </si>
  <si>
    <t xml:space="preserve">Vertrouwelijk papier (met slot)
</t>
  </si>
  <si>
    <t>Prijs</t>
  </si>
  <si>
    <t>Ontheemden</t>
  </si>
  <si>
    <t xml:space="preserve">3x per week </t>
  </si>
  <si>
    <t>Maandag, vrijdag</t>
  </si>
  <si>
    <t>Lediging op afroep</t>
  </si>
  <si>
    <t xml:space="preserve">Papier/karton </t>
  </si>
  <si>
    <t>1x per 3 weken</t>
  </si>
  <si>
    <t>Handdoekjes/tissues (papier)</t>
  </si>
  <si>
    <t>Papiervernietiging op locatie</t>
  </si>
  <si>
    <t>1x 2 per weken</t>
  </si>
  <si>
    <t>0 - 200 stembussen</t>
  </si>
  <si>
    <t xml:space="preserve">Huurprijs per werkdag (na 8 weken huurvrije periode) </t>
  </si>
  <si>
    <t xml:space="preserve">Extra sleutel (incl. verzending en evt. administratie) </t>
  </si>
  <si>
    <t>Eenheid</t>
  </si>
  <si>
    <t>per stuk</t>
  </si>
  <si>
    <t>per kilo (op afroep)</t>
  </si>
  <si>
    <t>per stop</t>
  </si>
  <si>
    <t>Lediging Stembussen n.a.v.verkiezingen</t>
  </si>
  <si>
    <t>Reguliere diensten</t>
  </si>
  <si>
    <t>Ledigingsfrequentie</t>
  </si>
  <si>
    <t>Aantal containers</t>
  </si>
  <si>
    <t xml:space="preserve">Vertrouwelijk papier </t>
  </si>
  <si>
    <t xml:space="preserve">Papier/karton 
</t>
  </si>
  <si>
    <t>240 liter, rolcontainer met slot</t>
  </si>
  <si>
    <t>240 liter, aluminium rolcontainer met slot</t>
  </si>
  <si>
    <t xml:space="preserve">Restafval </t>
  </si>
  <si>
    <t xml:space="preserve">Restafval
</t>
  </si>
  <si>
    <t xml:space="preserve">Vertrouwelijk papier 
</t>
  </si>
  <si>
    <t>Vertrouwelijk papier</t>
  </si>
  <si>
    <t xml:space="preserve">70 liter, aluminium (rol)container met slot </t>
  </si>
  <si>
    <t xml:space="preserve">Vertrouwelijk papier
</t>
  </si>
  <si>
    <t>240 liter, rolcontainer</t>
  </si>
  <si>
    <t>1700 liter, rolcontainer</t>
  </si>
  <si>
    <t>2400 liter, rolcontainer</t>
  </si>
  <si>
    <t>240 liter,  rolcontainer</t>
  </si>
  <si>
    <t>660 liter, rolcontainer</t>
  </si>
  <si>
    <t>1100 liter, rolcontainer</t>
  </si>
  <si>
    <t>1100 liter, oranje rolcontainer, met tekstuele aanduiding soort afvalstroom</t>
  </si>
  <si>
    <t>660, groene rolcontainer, met tekstuele aanduiding soort afvalstroom</t>
  </si>
  <si>
    <t>1100 liter, grijze rolcontainer, met tekstuele aanduiding soort afvalstroom</t>
  </si>
  <si>
    <t>660 liter, gele rolcontainer, met tekstuele aanduiding soort afvalstroom</t>
  </si>
  <si>
    <t>660 liter, blauwe rolcontainer, met tekstuele aanduiding soort afvalstroom</t>
  </si>
  <si>
    <t>240 liter, aluminium rolcontainer met slot, met tekstuele aanduiding soort afvalstroom</t>
  </si>
  <si>
    <t>Subtotaal Stadhuis</t>
  </si>
  <si>
    <t>Subtotaal Begraafplaats</t>
  </si>
  <si>
    <t>Totaal All-in prijs per jaar</t>
  </si>
  <si>
    <t>Subtotaal Grond Depot</t>
  </si>
  <si>
    <t>Subtotaal De Koog</t>
  </si>
  <si>
    <t>Subtotaal Kinderboerderij</t>
  </si>
  <si>
    <t>Subtotaal Infopunt Wheermolen</t>
  </si>
  <si>
    <t>Subtotaal Purmaryn</t>
  </si>
  <si>
    <t>Subtotaal Cultuurhuis</t>
  </si>
  <si>
    <t>Subtotaal Opvanglocatie Meeuwvleugel</t>
  </si>
  <si>
    <t>All-in prijs,               per lediging                   per container</t>
  </si>
  <si>
    <t>Bouw en sloopafval</t>
  </si>
  <si>
    <t>10 m3 afzetcontainer (open &amp; gesloten)</t>
  </si>
  <si>
    <t>6 m3 afzetcontainer (open &amp; gesloten)</t>
  </si>
  <si>
    <t xml:space="preserve">10 m3 afzetcontainer (open &amp; gesloten) </t>
  </si>
  <si>
    <t xml:space="preserve">Glas </t>
  </si>
  <si>
    <t>Tonnage per jaar</t>
  </si>
  <si>
    <t xml:space="preserve">20 m3 afzetcontainer </t>
  </si>
  <si>
    <t xml:space="preserve">20 &amp; 30 m3 afzetcontainer </t>
  </si>
  <si>
    <t xml:space="preserve">30 &amp; 40 m3 afzetcontainer </t>
  </si>
  <si>
    <t>Bedrijfsafval</t>
  </si>
  <si>
    <t>Karton</t>
  </si>
  <si>
    <t xml:space="preserve">Afzetcontainer </t>
  </si>
  <si>
    <t>All-in prijs **</t>
  </si>
  <si>
    <t>Subtotaal Opvanglocatie Gorslaan</t>
  </si>
  <si>
    <t>Verwerkingskosten per kg.</t>
  </si>
  <si>
    <t>Vernietigen Data dragers/harde schijven</t>
  </si>
  <si>
    <t>Vernietigen (ontbrande) Lithium batterijen</t>
  </si>
  <si>
    <t xml:space="preserve">Afvoeren matrassen </t>
  </si>
  <si>
    <t>Afvoeren (lach)gasfles</t>
  </si>
  <si>
    <t>240 liter</t>
  </si>
  <si>
    <t>1100liter</t>
  </si>
  <si>
    <t>240liter</t>
  </si>
  <si>
    <t>660liter</t>
  </si>
  <si>
    <t>Papier/karton</t>
  </si>
  <si>
    <t>Vertrouwelijk papier (met slot)</t>
  </si>
  <si>
    <t>660liter (kunstof container)</t>
  </si>
  <si>
    <t>660liter (aluminium containerontainer)</t>
  </si>
  <si>
    <t>All-in prijs, per lediging                   per container</t>
  </si>
  <si>
    <t>All- in prijs, per container                    per maand</t>
  </si>
  <si>
    <t>Subtotaal De Gors</t>
  </si>
  <si>
    <t>Subtotaal Gasinjetstraat</t>
  </si>
  <si>
    <t>Subtotaal Kwadijkerkoogweg</t>
  </si>
  <si>
    <t>Subtotaal Loods Trimpad</t>
  </si>
  <si>
    <t>Subtotaal Purmerends Museum</t>
  </si>
  <si>
    <t>Subtotaal Stadhuispleingarage</t>
  </si>
  <si>
    <t>Subtotaal CJB Beemster</t>
  </si>
  <si>
    <t>Ledigingsfrequentie 
per jaar, per container</t>
  </si>
  <si>
    <t>Subtotaal Parkeergarage de Claxonate</t>
  </si>
  <si>
    <t>EINDTOTAAL REGULIERE DIENSTEN</t>
  </si>
  <si>
    <t>Subtotaal Opvanglocatie Van IJsendijkstraat</t>
  </si>
  <si>
    <t>Subtotaal Opvanglocatie Rijn Middelburgstraat</t>
  </si>
  <si>
    <r>
      <rPr>
        <b/>
        <sz val="14"/>
        <color rgb="FFFF0000"/>
        <rFont val="Aptos"/>
        <family val="2"/>
      </rPr>
      <t xml:space="preserve">! </t>
    </r>
    <r>
      <rPr>
        <sz val="11"/>
        <color theme="1"/>
        <rFont val="Aptos"/>
        <family val="2"/>
      </rPr>
      <t>Voor een correcte invulling van dit tarievenblad wordt inschrijvers verzocht kennis te nemen van de uitgangspunten, voorwaarden en overige toelichting zoals opgenomen in paragraaf 5.2.3 Prijs van de Aanbestedingsleidraad Bedrijfsafvalverwerking.</t>
    </r>
  </si>
  <si>
    <t>Totaal all-in prijs per jaar</t>
  </si>
  <si>
    <t>n.v.t</t>
  </si>
  <si>
    <t>EINDTOTAAL AANVULLENDE DIENSTEN</t>
  </si>
  <si>
    <t xml:space="preserve">* De aantallen en hoeveelheid tonnage is fictief en dient uitsluitend ter prijsvergelijking. Aan dit aantal kunnen geen rechten worden ontleend. </t>
  </si>
  <si>
    <t>Huurprijs     
per eenheid *</t>
  </si>
  <si>
    <t>Verwerkingskosten 
per ton in KG</t>
  </si>
  <si>
    <t>Afzetcontainers ten behoeve van aanvullende dienstverlening (op afroep)</t>
  </si>
  <si>
    <t>Transportkosten</t>
  </si>
  <si>
    <t>Aanvullende diensten ten behoeve van reguliere diensten</t>
  </si>
  <si>
    <t>Diversen ten behoeve van aanvullende diensten (op afroep)</t>
  </si>
  <si>
    <t>Omschrijving</t>
  </si>
  <si>
    <r>
      <rPr>
        <b/>
        <i/>
        <sz val="10"/>
        <color theme="1"/>
        <rFont val="Aptos"/>
        <family val="2"/>
      </rPr>
      <t xml:space="preserve">* </t>
    </r>
    <r>
      <rPr>
        <i/>
        <sz val="10"/>
        <color theme="1"/>
        <rFont val="Aptos"/>
        <family val="2"/>
      </rPr>
      <t>All-in huurprijs per eenheid, inclusief 8 weken huurvrije periode en exclusief verwerkingskosten. Onder all-in prijs wordt verstaan hetgeen is opgenomen in paragraaf 5.2.3 (Prijs) van de Aanbestedingsleidraad.</t>
    </r>
  </si>
  <si>
    <r>
      <rPr>
        <b/>
        <i/>
        <sz val="10"/>
        <color theme="1"/>
        <rFont val="Aptos"/>
        <family val="2"/>
      </rPr>
      <t xml:space="preserve">** </t>
    </r>
    <r>
      <rPr>
        <i/>
        <sz val="10"/>
        <color theme="1"/>
        <rFont val="Aptos"/>
        <family val="2"/>
      </rPr>
      <t>All-in huurprijs per eenheid, inclusief 8 weken huurvrije periode. Onder all-in prijs wordt verstaan hetgeen is opgenomen in paragraaf 5.2.3 (Prijs) van de Aanbestedingsleidraad.</t>
    </r>
  </si>
  <si>
    <t xml:space="preserve">Aanvullende diensten (op afroep) </t>
  </si>
  <si>
    <t xml:space="preserve">  De facturatie vindt plaats op basis van de daadwerkelijke op afroep gerealiseerde ledigingen.</t>
  </si>
  <si>
    <t>INSCHRIJFBEDRAG</t>
  </si>
  <si>
    <r>
      <rPr>
        <b/>
        <sz val="14"/>
        <color rgb="FFFF0000"/>
        <rFont val="Aptos"/>
        <family val="2"/>
      </rPr>
      <t xml:space="preserve">! </t>
    </r>
    <r>
      <rPr>
        <sz val="11"/>
        <color theme="1"/>
        <rFont val="Aptos"/>
        <family val="2"/>
      </rPr>
      <t xml:space="preserve">Voor een correcte invulling van dit tarievenblad wordt inschrijvers verzocht kennis te nemen van de uitgangspunten, </t>
    </r>
  </si>
  <si>
    <t xml:space="preserve">   voorwaarden en overige toelichting zoals opgenomen in paragraaf 5.2.3 Prijs van de Aanbestedingsleidraad Bedrijfsafvalverwerking.</t>
  </si>
  <si>
    <t>Verklaring Inschrijver</t>
  </si>
  <si>
    <t>Hierbij verklaart ondergetekende namens Inschrijver dat:</t>
  </si>
  <si>
    <t>1. het tarievenblad volledig en naar waarheid is ingevuld;</t>
  </si>
  <si>
    <t>2. de aangeboden prijzen zijn opgesteld overeenkomstig de eisen, uitgangspunten en voorwaarden van de aanbestedingsstukken;</t>
  </si>
  <si>
    <t>3. de inschrijving onvoorwaardelijk en gestand wordt gedaan overeenkomstig de in de aanbestedingsleidraad opgenomen gestanddoeningstermijn;</t>
  </si>
  <si>
    <t>4. de aangeboden tarieven alle kosten omvatten zoals voorgeschreven in paragraaf 5.2.3 Prijs van de Aanbestedingsleidraad;</t>
  </si>
  <si>
    <t>5. de ondertekenaar bevoegd is om Inschrijver rechtsgeldig te vertegenwoordigen.</t>
  </si>
  <si>
    <t>Ondertekening</t>
  </si>
  <si>
    <t>Bedrijfsnaam:</t>
  </si>
  <si>
    <t>Functie:</t>
  </si>
  <si>
    <t>Plaats:</t>
  </si>
  <si>
    <t>Datum:</t>
  </si>
  <si>
    <t>Handtekening:</t>
  </si>
  <si>
    <t>Naam:</t>
  </si>
  <si>
    <r>
      <rPr>
        <b/>
        <sz val="10"/>
        <color rgb="FF003366"/>
        <rFont val="Aptos"/>
        <family val="2"/>
      </rPr>
      <t>Stadhuis</t>
    </r>
    <r>
      <rPr>
        <sz val="10"/>
        <color rgb="FF003366"/>
        <rFont val="Aptos"/>
        <family val="2"/>
      </rPr>
      <t xml:space="preserve"> (Purmersteenweg 42, 1441DM Purmerend)</t>
    </r>
  </si>
  <si>
    <r>
      <rPr>
        <b/>
        <sz val="10"/>
        <color rgb="FF003366"/>
        <rFont val="Aptos"/>
        <family val="2"/>
      </rPr>
      <t>Begraafplaats</t>
    </r>
    <r>
      <rPr>
        <sz val="10"/>
        <color rgb="FF003366"/>
        <rFont val="Aptos"/>
        <family val="2"/>
      </rPr>
      <t xml:space="preserve"> (Purmerweg 92, 1441RC Purmerend)</t>
    </r>
  </si>
  <si>
    <r>
      <rPr>
        <b/>
        <sz val="10"/>
        <color rgb="FF003366"/>
        <rFont val="Aptos"/>
        <family val="2"/>
      </rPr>
      <t xml:space="preserve">Grond Depot </t>
    </r>
    <r>
      <rPr>
        <sz val="10"/>
        <color rgb="FF003366"/>
        <rFont val="Aptos"/>
        <family val="2"/>
      </rPr>
      <t>(Edammerweg 3, 1446AH Purmerend)</t>
    </r>
  </si>
  <si>
    <r>
      <rPr>
        <b/>
        <sz val="10"/>
        <color rgb="FF003366"/>
        <rFont val="Aptos"/>
        <family val="2"/>
      </rPr>
      <t>De Gors</t>
    </r>
    <r>
      <rPr>
        <sz val="10"/>
        <color rgb="FF003366"/>
        <rFont val="Aptos"/>
        <family val="2"/>
      </rPr>
      <t xml:space="preserve"> (Dotterbloem 100, 1441TP Purmerend)</t>
    </r>
  </si>
  <si>
    <r>
      <rPr>
        <b/>
        <sz val="10"/>
        <color rgb="FF003366"/>
        <rFont val="Aptos"/>
        <family val="2"/>
      </rPr>
      <t>De Koog</t>
    </r>
    <r>
      <rPr>
        <sz val="10"/>
        <color rgb="FF003366"/>
        <rFont val="Aptos"/>
        <family val="2"/>
      </rPr>
      <t xml:space="preserve"> (Van IJsendijkstraat 417, 1442LB Purmerend)</t>
    </r>
  </si>
  <si>
    <r>
      <rPr>
        <b/>
        <sz val="10"/>
        <color rgb="FF003366"/>
        <rFont val="Aptos"/>
        <family val="2"/>
      </rPr>
      <t>Gasinjetstraat</t>
    </r>
    <r>
      <rPr>
        <sz val="10"/>
        <color rgb="FF003366"/>
        <rFont val="Aptos"/>
        <family val="2"/>
      </rPr>
      <t xml:space="preserve"> (Gasinjetstraat 74, 1442WP Purmerend)</t>
    </r>
  </si>
  <si>
    <r>
      <rPr>
        <b/>
        <sz val="10"/>
        <color rgb="FF003366"/>
        <rFont val="Aptos"/>
        <family val="2"/>
      </rPr>
      <t>Den Uyllaan</t>
    </r>
    <r>
      <rPr>
        <sz val="10"/>
        <color rgb="FF003366"/>
        <rFont val="Aptos"/>
        <family val="2"/>
      </rPr>
      <t xml:space="preserve"> (Doctor J.M. Den Uyllaan 14, 1442 VS Purmerend)</t>
    </r>
  </si>
  <si>
    <r>
      <rPr>
        <b/>
        <sz val="10"/>
        <color rgb="FF003366"/>
        <rFont val="Aptos"/>
        <family val="2"/>
      </rPr>
      <t>Kinderboerderij</t>
    </r>
    <r>
      <rPr>
        <sz val="10"/>
        <color rgb="FF003366"/>
        <rFont val="Aptos"/>
        <family val="2"/>
      </rPr>
      <t xml:space="preserve"> (Leeghwaterpark 4, 1445RA Purmerend)</t>
    </r>
  </si>
  <si>
    <r>
      <rPr>
        <b/>
        <sz val="10"/>
        <color rgb="FF003366"/>
        <rFont val="Aptos"/>
        <family val="2"/>
      </rPr>
      <t>Kwadijkerkoogweg</t>
    </r>
    <r>
      <rPr>
        <sz val="10"/>
        <color rgb="FF003366"/>
        <rFont val="Aptos"/>
        <family val="2"/>
      </rPr>
      <t xml:space="preserve"> (Kwadijkerkoogweg 1 C, 1442LA  Purmerend)</t>
    </r>
  </si>
  <si>
    <r>
      <rPr>
        <b/>
        <sz val="10"/>
        <color rgb="FF003366"/>
        <rFont val="Aptos"/>
        <family val="2"/>
      </rPr>
      <t>Loods Trimpad</t>
    </r>
    <r>
      <rPr>
        <sz val="10"/>
        <color rgb="FF003366"/>
        <rFont val="Aptos"/>
        <family val="2"/>
      </rPr>
      <t xml:space="preserve"> (Trimpad 6, 1443WB  Purmerend)</t>
    </r>
  </si>
  <si>
    <r>
      <rPr>
        <b/>
        <sz val="10"/>
        <color rgb="FF003366"/>
        <rFont val="Aptos"/>
        <family val="2"/>
      </rPr>
      <t>Infopunt Wheermolen</t>
    </r>
    <r>
      <rPr>
        <sz val="10"/>
        <color rgb="FF003366"/>
        <rFont val="Aptos"/>
        <family val="2"/>
      </rPr>
      <t xml:space="preserve"> (John F. Kennedyplein 1, 1443EA  Purmerend)</t>
    </r>
  </si>
  <si>
    <r>
      <rPr>
        <b/>
        <sz val="10"/>
        <color rgb="FF003366"/>
        <rFont val="Aptos"/>
        <family val="2"/>
      </rPr>
      <t>Purmerends Museum</t>
    </r>
    <r>
      <rPr>
        <sz val="10"/>
        <color rgb="FF003366"/>
        <rFont val="Aptos"/>
        <family val="2"/>
      </rPr>
      <t xml:space="preserve"> (Kaasmarkt 20, 1441BG  Purmerend)</t>
    </r>
  </si>
  <si>
    <r>
      <rPr>
        <b/>
        <sz val="10"/>
        <color rgb="FF003366"/>
        <rFont val="Aptos"/>
        <family val="2"/>
      </rPr>
      <t>Purmaryn</t>
    </r>
    <r>
      <rPr>
        <sz val="10"/>
        <color rgb="FF003366"/>
        <rFont val="Aptos"/>
        <family val="2"/>
      </rPr>
      <t xml:space="preserve"> (Waagplein 1, 1441 BR Purmerend)</t>
    </r>
  </si>
  <si>
    <r>
      <rPr>
        <b/>
        <sz val="10"/>
        <color rgb="FF003366"/>
        <rFont val="Aptos"/>
        <family val="2"/>
      </rPr>
      <t>Stadhuispleingarage</t>
    </r>
    <r>
      <rPr>
        <sz val="10"/>
        <color rgb="FF003366"/>
        <rFont val="Aptos"/>
        <family val="2"/>
      </rPr>
      <t xml:space="preserve"> (Purmersteenweg 42, 1441DP Purmerend)</t>
    </r>
  </si>
  <si>
    <r>
      <rPr>
        <b/>
        <sz val="10"/>
        <color rgb="FF003366"/>
        <rFont val="Aptos"/>
        <family val="2"/>
      </rPr>
      <t xml:space="preserve">CJG Beemster </t>
    </r>
    <r>
      <rPr>
        <sz val="10"/>
        <color rgb="FF003366"/>
        <rFont val="Aptos"/>
        <family val="2"/>
      </rPr>
      <t>(Centrum Jeugd en Gezin)  (Tobias de Coeneplein 3a en 4, 1462 KB Middenbeemster)</t>
    </r>
  </si>
  <si>
    <r>
      <rPr>
        <b/>
        <sz val="10"/>
        <color rgb="FF003366"/>
        <rFont val="Aptos"/>
        <family val="2"/>
      </rPr>
      <t>Cultuurhuis</t>
    </r>
    <r>
      <rPr>
        <sz val="10"/>
        <color rgb="FF003366"/>
        <rFont val="Aptos"/>
        <family val="2"/>
      </rPr>
      <t xml:space="preserve"> (Van ijsendijkstraat 403, 1442 LB Purmerend)</t>
    </r>
  </si>
  <si>
    <r>
      <rPr>
        <b/>
        <sz val="10"/>
        <color rgb="FF003366"/>
        <rFont val="Aptos"/>
        <family val="2"/>
      </rPr>
      <t xml:space="preserve">Parkeergarage de Claxonate </t>
    </r>
    <r>
      <rPr>
        <sz val="10"/>
        <color rgb="FF003366"/>
        <rFont val="Aptos"/>
        <family val="2"/>
      </rPr>
      <t>(Schoolplein 9, 1441GV)</t>
    </r>
  </si>
  <si>
    <r>
      <rPr>
        <b/>
        <sz val="10"/>
        <color rgb="FF003366"/>
        <rFont val="Aptos"/>
        <family val="2"/>
      </rPr>
      <t>Opvanglocatie Gorslaan</t>
    </r>
    <r>
      <rPr>
        <sz val="10"/>
        <color rgb="FF003366"/>
        <rFont val="Aptos"/>
        <family val="2"/>
      </rPr>
      <t xml:space="preserve"> (Gorslaan 60, 1441RG Purmerend)</t>
    </r>
  </si>
  <si>
    <r>
      <rPr>
        <b/>
        <sz val="10"/>
        <color rgb="FF003366"/>
        <rFont val="Aptos"/>
        <family val="2"/>
      </rPr>
      <t>Opvanglocatie Van IJsendijkstraat</t>
    </r>
    <r>
      <rPr>
        <sz val="10"/>
        <color rgb="FF003366"/>
        <rFont val="Aptos"/>
        <family val="2"/>
      </rPr>
      <t xml:space="preserve"> (Van IJsendijkstraat 148, 1442 CS Purmerend)</t>
    </r>
  </si>
  <si>
    <r>
      <rPr>
        <b/>
        <sz val="10"/>
        <color rgb="FF003366"/>
        <rFont val="Aptos"/>
        <family val="2"/>
      </rPr>
      <t>Opvanglocatie Rijn Middelburgstraat</t>
    </r>
    <r>
      <rPr>
        <sz val="10"/>
        <color rgb="FF003366"/>
        <rFont val="Aptos"/>
        <family val="2"/>
      </rPr>
      <t xml:space="preserve"> (Rijn Middelburgstraat 1, 1462 NV Middenbeemster)</t>
    </r>
  </si>
  <si>
    <r>
      <rPr>
        <b/>
        <sz val="10"/>
        <color rgb="FF003366"/>
        <rFont val="Aptos"/>
        <family val="2"/>
      </rPr>
      <t>Opvanglocatie Meeuwvleugel</t>
    </r>
    <r>
      <rPr>
        <sz val="10"/>
        <color rgb="FF003366"/>
        <rFont val="Aptos"/>
        <family val="2"/>
      </rPr>
      <t xml:space="preserve"> (Rietgorsplein 1, 1444 TA Purmerend)</t>
    </r>
  </si>
  <si>
    <t xml:space="preserve">Het inschrijfbedrag wordt uitsluitend gebruikt voor de beoordeling en rangschikking van de inschrijvingen. </t>
  </si>
  <si>
    <t>Aan het inschrijfbedrag kunnen geen afnamegaranties, volumeverplichtingen of omzetverwachtingen worden ontleend.</t>
  </si>
  <si>
    <t xml:space="preserve">Data / vertrouwelijke documenten (o.a. paspoorten, Identiteitskaarten en rijbewijzen) </t>
  </si>
  <si>
    <r>
      <rPr>
        <b/>
        <sz val="14"/>
        <color rgb="FFFF0000"/>
        <rFont val="Aptos"/>
        <family val="2"/>
      </rPr>
      <t xml:space="preserve">! </t>
    </r>
    <r>
      <rPr>
        <sz val="11"/>
        <color theme="1"/>
        <rFont val="Aptos"/>
        <family val="2"/>
      </rPr>
      <t xml:space="preserve">Alle </t>
    </r>
    <r>
      <rPr>
        <u/>
        <sz val="11"/>
        <color theme="1"/>
        <rFont val="Aptos"/>
        <family val="2"/>
      </rPr>
      <t xml:space="preserve">groene </t>
    </r>
    <r>
      <rPr>
        <sz val="11"/>
        <color theme="1"/>
        <rFont val="Aptos"/>
        <family val="2"/>
      </rPr>
      <t>invoervelden in het Tarievenblad zijn verplichte invulvelden en dienen volledig te worden ingevuld. Op dit tabblad tot en met regel 121.</t>
    </r>
  </si>
  <si>
    <r>
      <rPr>
        <b/>
        <sz val="14"/>
        <color rgb="FFFF0000"/>
        <rFont val="Aptos"/>
        <family val="2"/>
      </rPr>
      <t xml:space="preserve">! </t>
    </r>
    <r>
      <rPr>
        <sz val="11"/>
        <color theme="1"/>
        <rFont val="Aptos"/>
        <family val="2"/>
      </rPr>
      <t xml:space="preserve">Alle </t>
    </r>
    <r>
      <rPr>
        <u/>
        <sz val="11"/>
        <color theme="1"/>
        <rFont val="Aptos"/>
        <family val="2"/>
      </rPr>
      <t xml:space="preserve">groene </t>
    </r>
    <r>
      <rPr>
        <sz val="11"/>
        <color theme="1"/>
        <rFont val="Aptos"/>
        <family val="2"/>
      </rPr>
      <t>invoervelden in het Tarievenblad zijn verplichte invulvelden en dienen volledig te worden ingevuld. Op dit tabblad tot en met regel 29.</t>
    </r>
  </si>
  <si>
    <r>
      <rPr>
        <b/>
        <sz val="14"/>
        <color rgb="FFFF0000"/>
        <rFont val="Aptos"/>
        <family val="2"/>
      </rPr>
      <t xml:space="preserve">! </t>
    </r>
    <r>
      <rPr>
        <sz val="11"/>
        <color theme="1"/>
        <rFont val="Aptos"/>
        <family val="2"/>
      </rPr>
      <t xml:space="preserve">Alle </t>
    </r>
    <r>
      <rPr>
        <u/>
        <sz val="11"/>
        <color theme="1"/>
        <rFont val="Aptos"/>
        <family val="2"/>
      </rPr>
      <t xml:space="preserve">groene </t>
    </r>
    <r>
      <rPr>
        <sz val="11"/>
        <color theme="1"/>
        <rFont val="Aptos"/>
        <family val="2"/>
      </rPr>
      <t>invoervelden in het Tarievenblad zijn verplichte invulvelden en dienen volledig te worden ingevuld. Op dit tabblad tot en met regel 32.</t>
    </r>
  </si>
  <si>
    <t>Vervuild puin</t>
  </si>
  <si>
    <t>Aantal per jaar</t>
  </si>
  <si>
    <t>Fictieve casus o.b.v. fictieve aantallen en hoeveelheden t.b.v. het inschrijfbedrag</t>
  </si>
  <si>
    <t>Daadwerkelijke ledingsdag(en)</t>
  </si>
  <si>
    <t>Maandag, dinsdag, woensdag, donderdag en vrijdag
(tussen 7:30 - 17:00 uur)</t>
  </si>
  <si>
    <t>In overleg indien van toepassing</t>
  </si>
  <si>
    <t>Maandag, dinsdag, woensdag, donderdag en vrijdag
(tussen 7:00 - 16:00 uur)</t>
  </si>
  <si>
    <t xml:space="preserve">Maandag, dinsdag, woensdag, donderdag en vrijdag
</t>
  </si>
  <si>
    <t xml:space="preserve">Maandag, dinsdag, woensdag, donderdag en vrijdag
</t>
  </si>
  <si>
    <t>Maandag, dinsdag, donderdag en vrijdag
(tussen 08:00 - 16:00 uur)</t>
  </si>
  <si>
    <t>Maandag, dinsdag, woensdag, donderdag en vrijdag
(tussen 09:00 - 17:00 uur)</t>
  </si>
  <si>
    <t>Maandag, dinsdag, woensdag, donderdag en vrijdag</t>
  </si>
  <si>
    <t>Dinsdag, woensdag en donderdag
(tussen 7:00 - 12:00 uur)</t>
  </si>
  <si>
    <t xml:space="preserve">Maandag, woensdag en vrijdag
</t>
  </si>
  <si>
    <t xml:space="preserve">Maandag, woensdag en vrijdag
</t>
  </si>
  <si>
    <t>Maandag, dinsdag, woensdag, donderdag en vrijdag
(evenredig verdeeld over de week )</t>
  </si>
  <si>
    <t>Woensdag en donderdag
(tussen 9:00 - 16.00 uur)</t>
  </si>
  <si>
    <t xml:space="preserve">Maandag, woensdag, vrijdag
</t>
  </si>
  <si>
    <t>Subtotaal Den Uyllaan</t>
  </si>
  <si>
    <t xml:space="preserve">Maandag, woensdag, vrijdag
</t>
  </si>
  <si>
    <t>Maandag, dinsdag, woensdag, donderdag en vrijdag
(tussen 7:00 - 16:00)</t>
  </si>
  <si>
    <t xml:space="preserve">Opties ledigingsdag(en) </t>
  </si>
  <si>
    <r>
      <t>Bijlage 3 Tarievenblad Bedrijfsafvalwerking</t>
    </r>
    <r>
      <rPr>
        <b/>
        <sz val="12"/>
        <color rgb="FF003366"/>
        <rFont val="Aptos"/>
        <family val="2"/>
      </rPr>
      <t xml:space="preserve">   (versie 1.3)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</si>
</sst>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&quot;€&quot;\ #,##0.00"/>
  </numFmts>
  <fonts count="26" x14ac:knownFonts="1">
    <font>
      <sz val="11"/>
      <color theme="1"/>
      <name val="Corbel"/>
      <family val="2"/>
    </font>
    <font>
      <b/>
      <sz val="11"/>
      <color theme="1"/>
      <name val="Aptos"/>
      <family val="2"/>
    </font>
    <font>
      <sz val="11"/>
      <color theme="1"/>
      <name val="Aptos"/>
      <family val="2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sz val="11"/>
      <color rgb="FFFF0000"/>
      <name val="Aptos"/>
      <family val="2"/>
    </font>
    <font>
      <b/>
      <sz val="11"/>
      <color theme="0"/>
      <name val="Aptos"/>
      <family val="2"/>
    </font>
    <font>
      <sz val="11"/>
      <color theme="0"/>
      <name val="Aptos"/>
      <family val="2"/>
    </font>
    <font>
      <b/>
      <sz val="10"/>
      <color theme="1"/>
      <name val="Aptos"/>
      <family val="2"/>
    </font>
    <font>
      <b/>
      <sz val="10"/>
      <color theme="0"/>
      <name val="Aptos"/>
      <family val="2"/>
    </font>
    <font>
      <sz val="10"/>
      <color theme="1"/>
      <name val="Aptos"/>
      <family val="2"/>
    </font>
    <font>
      <b/>
      <sz val="24"/>
      <color rgb="FF003366"/>
      <name val="Aptos"/>
      <family val="2"/>
    </font>
    <font>
      <b/>
      <sz val="12"/>
      <color theme="0"/>
      <name val="Aptos"/>
      <family val="2"/>
    </font>
    <font>
      <b/>
      <sz val="12"/>
      <color rgb="FF003366"/>
      <name val="Aptos"/>
      <family val="2"/>
    </font>
    <font>
      <b/>
      <sz val="14"/>
      <color rgb="FFFF0000"/>
      <name val="Aptos"/>
      <family val="2"/>
    </font>
    <font>
      <i/>
      <sz val="10"/>
      <color theme="1"/>
      <name val="Aptos"/>
      <family val="2"/>
    </font>
    <font>
      <b/>
      <u/>
      <sz val="11"/>
      <color theme="5"/>
      <name val="Aptos"/>
      <family val="2"/>
    </font>
    <font>
      <sz val="10"/>
      <color rgb="FF000000"/>
      <name val="Aptos"/>
      <family val="2"/>
    </font>
    <font>
      <b/>
      <i/>
      <sz val="10"/>
      <color theme="1"/>
      <name val="Aptos"/>
      <family val="2"/>
    </font>
    <font>
      <b/>
      <sz val="16"/>
      <color theme="1"/>
      <name val="Aptos"/>
      <family val="2"/>
    </font>
    <font>
      <b/>
      <u/>
      <sz val="11"/>
      <color theme="1"/>
      <name val="Aptos"/>
      <family val="2"/>
    </font>
    <font>
      <sz val="11"/>
      <name val="Aptos"/>
      <family val="2"/>
    </font>
    <font>
      <sz val="10"/>
      <color rgb="FF003366"/>
      <name val="Aptos"/>
      <family val="2"/>
    </font>
    <font>
      <b/>
      <sz val="10"/>
      <color rgb="FF003366"/>
      <name val="Aptos"/>
      <family val="2"/>
    </font>
    <font>
      <b/>
      <u/>
      <sz val="12"/>
      <color theme="5"/>
      <name val="Aptos"/>
      <family val="2"/>
    </font>
    <font>
      <u/>
      <sz val="11"/>
      <color theme="1"/>
      <name val="Aptos"/>
      <family val="2"/>
    </font>
  </fonts>
  <fills count="11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E2F5DB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theme="5"/>
      </bottom>
      <diagonal/>
    </border>
    <border>
      <left/>
      <right style="thin">
        <color theme="5"/>
      </right>
      <top style="double">
        <color theme="5"/>
      </top>
      <bottom style="double">
        <color theme="5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152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0" borderId="0" xfId="0" applyFont="1"/>
    <xf numFmtId="16" fontId="2" fillId="0" borderId="0" xfId="0" applyNumberFormat="1" applyFont="1"/>
    <xf numFmtId="0" fontId="7" fillId="5" borderId="0" xfId="0" applyFont="1" applyFill="1"/>
    <xf numFmtId="0" fontId="2" fillId="0" borderId="0" xfId="0" applyFont="1" applyAlignment="1">
      <alignment vertical="top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wrapText="1"/>
    </xf>
    <xf numFmtId="0" fontId="9" fillId="6" borderId="3" xfId="0" applyFont="1" applyFill="1" applyBorder="1" applyAlignment="1">
      <alignment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center" vertical="top"/>
    </xf>
    <xf numFmtId="0" fontId="2" fillId="5" borderId="0" xfId="0" applyFont="1" applyFill="1" applyAlignment="1">
      <alignment horizontal="left" vertical="top" wrapText="1"/>
    </xf>
    <xf numFmtId="0" fontId="2" fillId="5" borderId="0" xfId="0" applyFont="1" applyFill="1" applyAlignment="1">
      <alignment horizontal="left" vertical="top"/>
    </xf>
    <xf numFmtId="0" fontId="2" fillId="5" borderId="0" xfId="0" applyFont="1" applyFill="1" applyAlignment="1">
      <alignment horizontal="center" vertical="top"/>
    </xf>
    <xf numFmtId="0" fontId="10" fillId="0" borderId="3" xfId="0" applyFont="1" applyBorder="1" applyAlignment="1">
      <alignment horizontal="center" vertical="center"/>
    </xf>
    <xf numFmtId="164" fontId="6" fillId="3" borderId="10" xfId="0" applyNumberFormat="1" applyFont="1" applyFill="1" applyBorder="1" applyAlignment="1">
      <alignment horizontal="center" vertical="center"/>
    </xf>
    <xf numFmtId="164" fontId="10" fillId="5" borderId="3" xfId="0" applyNumberFormat="1" applyFont="1" applyFill="1" applyBorder="1" applyAlignment="1">
      <alignment horizontal="center" vertical="center"/>
    </xf>
    <xf numFmtId="164" fontId="10" fillId="5" borderId="8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top"/>
    </xf>
    <xf numFmtId="0" fontId="2" fillId="5" borderId="0" xfId="0" applyFont="1" applyFill="1" applyAlignment="1">
      <alignment horizontal="center" vertical="center"/>
    </xf>
    <xf numFmtId="164" fontId="6" fillId="3" borderId="11" xfId="0" applyNumberFormat="1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44" fontId="2" fillId="0" borderId="0" xfId="0" applyNumberFormat="1" applyFont="1" applyAlignment="1">
      <alignment horizontal="left" vertical="top" wrapText="1"/>
    </xf>
    <xf numFmtId="44" fontId="2" fillId="0" borderId="0" xfId="0" applyNumberFormat="1" applyFont="1"/>
    <xf numFmtId="44" fontId="1" fillId="0" borderId="0" xfId="0" applyNumberFormat="1" applyFont="1"/>
    <xf numFmtId="0" fontId="10" fillId="0" borderId="0" xfId="0" applyFont="1"/>
    <xf numFmtId="0" fontId="10" fillId="0" borderId="3" xfId="0" applyFont="1" applyBorder="1"/>
    <xf numFmtId="0" fontId="10" fillId="0" borderId="9" xfId="0" applyFont="1" applyBorder="1" applyAlignment="1">
      <alignment horizontal="left" vertical="top" wrapText="1"/>
    </xf>
    <xf numFmtId="0" fontId="10" fillId="0" borderId="9" xfId="0" applyFont="1" applyBorder="1" applyAlignment="1">
      <alignment horizontal="center" vertical="top"/>
    </xf>
    <xf numFmtId="164" fontId="10" fillId="5" borderId="9" xfId="0" applyNumberFormat="1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top"/>
    </xf>
    <xf numFmtId="164" fontId="10" fillId="5" borderId="11" xfId="0" applyNumberFormat="1" applyFont="1" applyFill="1" applyBorder="1" applyAlignment="1">
      <alignment horizontal="center" vertical="center"/>
    </xf>
    <xf numFmtId="0" fontId="10" fillId="0" borderId="3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2" fillId="0" borderId="16" xfId="0" applyFont="1" applyBorder="1"/>
    <xf numFmtId="0" fontId="12" fillId="7" borderId="15" xfId="0" applyFont="1" applyFill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5" fillId="0" borderId="0" xfId="0" applyFont="1" applyAlignment="1">
      <alignment horizontal="left"/>
    </xf>
    <xf numFmtId="0" fontId="10" fillId="0" borderId="3" xfId="0" applyFont="1" applyBorder="1" applyAlignment="1">
      <alignment wrapText="1"/>
    </xf>
    <xf numFmtId="0" fontId="10" fillId="4" borderId="3" xfId="0" applyFont="1" applyFill="1" applyBorder="1" applyAlignment="1">
      <alignment horizontal="center" vertical="center"/>
    </xf>
    <xf numFmtId="164" fontId="6" fillId="7" borderId="10" xfId="0" applyNumberFormat="1" applyFont="1" applyFill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vertical="top"/>
    </xf>
    <xf numFmtId="0" fontId="10" fillId="0" borderId="3" xfId="0" applyFont="1" applyBorder="1" applyAlignment="1">
      <alignment vertical="center" wrapText="1"/>
    </xf>
    <xf numFmtId="0" fontId="8" fillId="0" borderId="0" xfId="0" applyFont="1"/>
    <xf numFmtId="0" fontId="15" fillId="0" borderId="1" xfId="0" applyFont="1" applyBorder="1"/>
    <xf numFmtId="0" fontId="15" fillId="0" borderId="0" xfId="0" applyFont="1"/>
    <xf numFmtId="0" fontId="9" fillId="6" borderId="9" xfId="0" applyFont="1" applyFill="1" applyBorder="1" applyAlignment="1">
      <alignment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16" fillId="0" borderId="0" xfId="0" applyFont="1" applyAlignment="1">
      <alignment horizontal="left" vertical="top"/>
    </xf>
    <xf numFmtId="0" fontId="10" fillId="0" borderId="3" xfId="0" applyFont="1" applyBorder="1" applyAlignment="1">
      <alignment vertical="center"/>
    </xf>
    <xf numFmtId="0" fontId="10" fillId="0" borderId="3" xfId="0" applyFont="1" applyBorder="1" applyAlignment="1">
      <alignment vertical="top" wrapText="1"/>
    </xf>
    <xf numFmtId="0" fontId="9" fillId="6" borderId="3" xfId="0" applyFont="1" applyFill="1" applyBorder="1" applyAlignment="1">
      <alignment horizontal="left" wrapText="1"/>
    </xf>
    <xf numFmtId="0" fontId="9" fillId="6" borderId="3" xfId="0" applyFont="1" applyFill="1" applyBorder="1"/>
    <xf numFmtId="0" fontId="15" fillId="0" borderId="0" xfId="0" applyFont="1" applyAlignment="1">
      <alignment horizontal="left" vertical="top"/>
    </xf>
    <xf numFmtId="0" fontId="9" fillId="6" borderId="5" xfId="0" applyFont="1" applyFill="1" applyBorder="1" applyAlignment="1">
      <alignment vertical="center" wrapText="1"/>
    </xf>
    <xf numFmtId="0" fontId="9" fillId="6" borderId="6" xfId="0" applyFont="1" applyFill="1" applyBorder="1" applyAlignment="1">
      <alignment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wrapText="1"/>
    </xf>
    <xf numFmtId="0" fontId="9" fillId="6" borderId="8" xfId="0" applyFont="1" applyFill="1" applyBorder="1" applyAlignment="1">
      <alignment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left" vertical="top" wrapText="1"/>
    </xf>
    <xf numFmtId="0" fontId="2" fillId="5" borderId="15" xfId="0" applyFont="1" applyFill="1" applyBorder="1" applyAlignment="1">
      <alignment horizontal="left" vertical="top"/>
    </xf>
    <xf numFmtId="0" fontId="2" fillId="5" borderId="15" xfId="0" applyFont="1" applyFill="1" applyBorder="1" applyAlignment="1">
      <alignment horizontal="center" vertical="top"/>
    </xf>
    <xf numFmtId="44" fontId="7" fillId="0" borderId="15" xfId="0" applyNumberFormat="1" applyFont="1" applyBorder="1" applyAlignment="1">
      <alignment horizontal="right" vertical="top"/>
    </xf>
    <xf numFmtId="164" fontId="6" fillId="0" borderId="15" xfId="0" applyNumberFormat="1" applyFont="1" applyBorder="1" applyAlignment="1">
      <alignment horizontal="center" vertical="center"/>
    </xf>
    <xf numFmtId="0" fontId="2" fillId="5" borderId="15" xfId="0" applyFont="1" applyFill="1" applyBorder="1" applyAlignment="1">
      <alignment horizontal="center" vertical="center"/>
    </xf>
    <xf numFmtId="0" fontId="10" fillId="0" borderId="15" xfId="0" applyFont="1" applyBorder="1" applyAlignment="1">
      <alignment horizontal="left" vertical="top" wrapText="1"/>
    </xf>
    <xf numFmtId="0" fontId="10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left" vertical="top"/>
    </xf>
    <xf numFmtId="0" fontId="10" fillId="0" borderId="15" xfId="0" applyFont="1" applyBorder="1" applyAlignment="1">
      <alignment horizontal="center" vertical="top"/>
    </xf>
    <xf numFmtId="44" fontId="9" fillId="0" borderId="15" xfId="0" applyNumberFormat="1" applyFont="1" applyBorder="1" applyAlignment="1">
      <alignment horizontal="right" vertical="center"/>
    </xf>
    <xf numFmtId="0" fontId="2" fillId="0" borderId="15" xfId="0" applyFont="1" applyBorder="1" applyAlignment="1">
      <alignment horizontal="left" vertical="top" wrapText="1"/>
    </xf>
    <xf numFmtId="0" fontId="2" fillId="0" borderId="15" xfId="0" applyFont="1" applyBorder="1" applyAlignment="1">
      <alignment horizontal="left" vertical="top"/>
    </xf>
    <xf numFmtId="0" fontId="2" fillId="0" borderId="15" xfId="0" applyFont="1" applyBorder="1" applyAlignment="1">
      <alignment horizontal="center" vertical="center"/>
    </xf>
    <xf numFmtId="44" fontId="2" fillId="0" borderId="15" xfId="0" applyNumberFormat="1" applyFont="1" applyBorder="1" applyAlignment="1">
      <alignment horizontal="left" vertical="top" wrapText="1"/>
    </xf>
    <xf numFmtId="44" fontId="2" fillId="0" borderId="15" xfId="0" applyNumberFormat="1" applyFont="1" applyBorder="1"/>
    <xf numFmtId="44" fontId="1" fillId="0" borderId="15" xfId="0" applyNumberFormat="1" applyFont="1" applyBorder="1"/>
    <xf numFmtId="44" fontId="1" fillId="5" borderId="15" xfId="0" applyNumberFormat="1" applyFont="1" applyFill="1" applyBorder="1" applyAlignment="1">
      <alignment horizontal="center"/>
    </xf>
    <xf numFmtId="44" fontId="1" fillId="5" borderId="15" xfId="0" applyNumberFormat="1" applyFont="1" applyFill="1" applyBorder="1"/>
    <xf numFmtId="0" fontId="0" fillId="0" borderId="0" xfId="0" applyAlignment="1">
      <alignment horizontal="left" vertical="top"/>
    </xf>
    <xf numFmtId="0" fontId="0" fillId="0" borderId="15" xfId="0" applyBorder="1"/>
    <xf numFmtId="0" fontId="6" fillId="5" borderId="0" xfId="0" applyFont="1" applyFill="1"/>
    <xf numFmtId="0" fontId="1" fillId="0" borderId="0" xfId="0" applyFont="1" applyAlignment="1">
      <alignment vertical="top"/>
    </xf>
    <xf numFmtId="0" fontId="10" fillId="0" borderId="3" xfId="0" applyFont="1" applyBorder="1" applyAlignment="1">
      <alignment horizontal="left" vertical="center"/>
    </xf>
    <xf numFmtId="0" fontId="6" fillId="7" borderId="15" xfId="0" applyFont="1" applyFill="1" applyBorder="1" applyAlignment="1">
      <alignment vertical="top"/>
    </xf>
    <xf numFmtId="0" fontId="6" fillId="0" borderId="0" xfId="0" applyFont="1" applyAlignment="1">
      <alignment vertical="top"/>
    </xf>
    <xf numFmtId="0" fontId="2" fillId="0" borderId="19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indent="1"/>
    </xf>
    <xf numFmtId="0" fontId="20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164" fontId="19" fillId="0" borderId="20" xfId="0" applyNumberFormat="1" applyFont="1" applyBorder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49" fontId="10" fillId="0" borderId="9" xfId="0" applyNumberFormat="1" applyFont="1" applyBorder="1" applyAlignment="1">
      <alignment horizontal="left" vertical="top" wrapText="1"/>
    </xf>
    <xf numFmtId="164" fontId="10" fillId="5" borderId="10" xfId="0" applyNumberFormat="1" applyFont="1" applyFill="1" applyBorder="1" applyAlignment="1">
      <alignment horizontal="center" vertical="center"/>
    </xf>
    <xf numFmtId="0" fontId="24" fillId="0" borderId="4" xfId="0" applyFont="1" applyBorder="1" applyAlignment="1">
      <alignment vertical="top"/>
    </xf>
    <xf numFmtId="0" fontId="24" fillId="0" borderId="0" xfId="0" applyFont="1" applyAlignment="1">
      <alignment horizontal="left" vertical="top"/>
    </xf>
    <xf numFmtId="0" fontId="24" fillId="0" borderId="0" xfId="0" applyFont="1" applyAlignment="1">
      <alignment horizontal="left"/>
    </xf>
    <xf numFmtId="164" fontId="6" fillId="9" borderId="10" xfId="0" applyNumberFormat="1" applyFont="1" applyFill="1" applyBorder="1" applyAlignment="1">
      <alignment horizontal="center" vertical="center"/>
    </xf>
    <xf numFmtId="0" fontId="21" fillId="8" borderId="3" xfId="0" applyFont="1" applyFill="1" applyBorder="1" applyProtection="1">
      <protection locked="0"/>
    </xf>
    <xf numFmtId="164" fontId="10" fillId="8" borderId="3" xfId="0" applyNumberFormat="1" applyFont="1" applyFill="1" applyBorder="1" applyAlignment="1" applyProtection="1">
      <alignment horizontal="center" vertical="center"/>
      <protection locked="0"/>
    </xf>
    <xf numFmtId="164" fontId="10" fillId="8" borderId="3" xfId="0" applyNumberFormat="1" applyFont="1" applyFill="1" applyBorder="1" applyAlignment="1" applyProtection="1">
      <alignment horizontal="center" vertical="center" wrapText="1"/>
      <protection locked="0"/>
    </xf>
    <xf numFmtId="164" fontId="10" fillId="8" borderId="9" xfId="0" applyNumberFormat="1" applyFont="1" applyFill="1" applyBorder="1" applyAlignment="1" applyProtection="1">
      <alignment horizontal="center" vertical="center" wrapText="1"/>
      <protection locked="0"/>
    </xf>
    <xf numFmtId="164" fontId="10" fillId="8" borderId="8" xfId="0" applyNumberFormat="1" applyFont="1" applyFill="1" applyBorder="1" applyAlignment="1" applyProtection="1">
      <alignment horizontal="center" vertical="center" wrapText="1"/>
      <protection locked="0"/>
    </xf>
    <xf numFmtId="164" fontId="10" fillId="8" borderId="11" xfId="0" applyNumberFormat="1" applyFont="1" applyFill="1" applyBorder="1" applyAlignment="1" applyProtection="1">
      <alignment horizontal="center" vertical="center" wrapText="1"/>
      <protection locked="0"/>
    </xf>
    <xf numFmtId="164" fontId="10" fillId="8" borderId="10" xfId="0" applyNumberFormat="1" applyFont="1" applyFill="1" applyBorder="1" applyAlignment="1" applyProtection="1">
      <alignment horizontal="center" vertical="center" wrapText="1"/>
      <protection locked="0"/>
    </xf>
    <xf numFmtId="164" fontId="10" fillId="8" borderId="9" xfId="0" applyNumberFormat="1" applyFont="1" applyFill="1" applyBorder="1" applyAlignment="1" applyProtection="1">
      <alignment horizontal="center" vertical="center"/>
      <protection locked="0"/>
    </xf>
    <xf numFmtId="0" fontId="10" fillId="5" borderId="9" xfId="0" applyFont="1" applyFill="1" applyBorder="1" applyAlignment="1">
      <alignment horizontal="left" vertical="top" wrapText="1"/>
    </xf>
    <xf numFmtId="0" fontId="10" fillId="5" borderId="3" xfId="0" applyFont="1" applyFill="1" applyBorder="1" applyAlignment="1">
      <alignment horizontal="left" vertical="top" wrapText="1"/>
    </xf>
    <xf numFmtId="0" fontId="6" fillId="7" borderId="10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center" vertical="top"/>
    </xf>
    <xf numFmtId="0" fontId="10" fillId="0" borderId="3" xfId="0" applyFont="1" applyBorder="1" applyAlignment="1">
      <alignment horizontal="center" vertical="top"/>
    </xf>
    <xf numFmtId="44" fontId="9" fillId="9" borderId="10" xfId="0" applyNumberFormat="1" applyFont="1" applyFill="1" applyBorder="1" applyAlignment="1">
      <alignment horizontal="right" vertical="center"/>
    </xf>
    <xf numFmtId="44" fontId="9" fillId="3" borderId="11" xfId="0" applyNumberFormat="1" applyFont="1" applyFill="1" applyBorder="1" applyAlignment="1">
      <alignment horizontal="right" vertical="center"/>
    </xf>
    <xf numFmtId="44" fontId="9" fillId="3" borderId="14" xfId="0" applyNumberFormat="1" applyFont="1" applyFill="1" applyBorder="1" applyAlignment="1">
      <alignment horizontal="right" vertical="center"/>
    </xf>
    <xf numFmtId="44" fontId="9" fillId="3" borderId="13" xfId="0" applyNumberFormat="1" applyFont="1" applyFill="1" applyBorder="1" applyAlignment="1">
      <alignment horizontal="right" vertical="center"/>
    </xf>
    <xf numFmtId="44" fontId="9" fillId="3" borderId="10" xfId="0" applyNumberFormat="1" applyFont="1" applyFill="1" applyBorder="1" applyAlignment="1">
      <alignment horizontal="right" vertical="center"/>
    </xf>
    <xf numFmtId="0" fontId="22" fillId="2" borderId="17" xfId="0" applyFont="1" applyFill="1" applyBorder="1" applyAlignment="1">
      <alignment horizontal="left" vertical="center"/>
    </xf>
    <xf numFmtId="0" fontId="22" fillId="2" borderId="15" xfId="0" applyFont="1" applyFill="1" applyBorder="1" applyAlignment="1">
      <alignment horizontal="left" vertical="center"/>
    </xf>
    <xf numFmtId="0" fontId="22" fillId="2" borderId="18" xfId="0" applyFont="1" applyFill="1" applyBorder="1" applyAlignment="1">
      <alignment horizontal="left" vertical="center"/>
    </xf>
    <xf numFmtId="0" fontId="22" fillId="2" borderId="0" xfId="0" applyFont="1" applyFill="1" applyAlignment="1">
      <alignment horizontal="left" vertical="center"/>
    </xf>
    <xf numFmtId="0" fontId="22" fillId="2" borderId="21" xfId="0" applyFont="1" applyFill="1" applyBorder="1" applyAlignment="1">
      <alignment horizontal="left" vertical="center"/>
    </xf>
    <xf numFmtId="0" fontId="22" fillId="2" borderId="11" xfId="0" applyFont="1" applyFill="1" applyBorder="1" applyAlignment="1">
      <alignment horizontal="left" vertical="center"/>
    </xf>
    <xf numFmtId="0" fontId="22" fillId="2" borderId="8" xfId="0" applyFont="1" applyFill="1" applyBorder="1" applyAlignment="1">
      <alignment horizontal="left" vertical="center"/>
    </xf>
    <xf numFmtId="0" fontId="10" fillId="0" borderId="12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21" fillId="8" borderId="12" xfId="0" applyFont="1" applyFill="1" applyBorder="1" applyAlignment="1" applyProtection="1">
      <alignment horizontal="left" vertical="top"/>
      <protection locked="0"/>
    </xf>
    <xf numFmtId="0" fontId="21" fillId="8" borderId="4" xfId="0" applyFont="1" applyFill="1" applyBorder="1" applyAlignment="1" applyProtection="1">
      <alignment horizontal="left" vertical="top"/>
      <protection locked="0"/>
    </xf>
    <xf numFmtId="0" fontId="21" fillId="8" borderId="9" xfId="0" applyFont="1" applyFill="1" applyBorder="1" applyAlignment="1" applyProtection="1">
      <alignment horizontal="left" vertical="top"/>
      <protection locked="0"/>
    </xf>
    <xf numFmtId="0" fontId="10" fillId="10" borderId="9" xfId="0" applyFont="1" applyFill="1" applyBorder="1" applyAlignment="1" applyProtection="1">
      <alignment horizontal="left" vertical="top" wrapText="1"/>
      <protection locked="0"/>
    </xf>
    <xf numFmtId="0" fontId="10" fillId="10" borderId="3" xfId="0" applyFont="1" applyFill="1" applyBorder="1" applyAlignment="1" applyProtection="1">
      <alignment horizontal="left" vertical="top" wrapText="1"/>
      <protection locked="0"/>
    </xf>
    <xf numFmtId="49" fontId="10" fillId="10" borderId="9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E2F5DB"/>
      <color rgb="FF003366"/>
      <color rgb="FF00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98671-09AC-4E9D-922C-92FA6CDBEA1F}">
  <sheetPr>
    <pageSetUpPr fitToPage="1"/>
  </sheetPr>
  <dimension ref="A1:M121"/>
  <sheetViews>
    <sheetView showGridLines="0" tabSelected="1" zoomScaleNormal="100" workbookViewId="0">
      <selection activeCell="H35" sqref="H35:H36"/>
    </sheetView>
  </sheetViews>
  <sheetFormatPr defaultColWidth="9" defaultRowHeight="15" x14ac:dyDescent="0.25"/>
  <cols>
    <col min="1" max="1" width="26.875" style="10" customWidth="1"/>
    <col min="2" max="2" width="29.875" style="1" customWidth="1"/>
    <col min="3" max="3" width="15.25" style="1" customWidth="1"/>
    <col min="4" max="4" width="20.75" style="1" customWidth="1"/>
    <col min="5" max="5" width="21.375" style="1" customWidth="1"/>
    <col min="6" max="6" width="22.375" style="1" customWidth="1"/>
    <col min="7" max="7" width="12.5" style="1" bestFit="1" customWidth="1"/>
    <col min="8" max="8" width="19.375" style="1" customWidth="1"/>
    <col min="9" max="11" width="20.75" style="1" customWidth="1"/>
    <col min="12" max="16384" width="9" style="1"/>
  </cols>
  <sheetData>
    <row r="1" spans="1:13" ht="31.5" x14ac:dyDescent="0.25">
      <c r="A1" s="23" t="s">
        <v>199</v>
      </c>
      <c r="E1" s="2"/>
      <c r="F1" s="2"/>
      <c r="G1" s="2"/>
      <c r="H1" s="2"/>
      <c r="I1" s="2"/>
      <c r="J1" s="2"/>
      <c r="K1" s="2"/>
    </row>
    <row r="2" spans="1:13" ht="6" customHeight="1" x14ac:dyDescent="0.25">
      <c r="H2" s="3"/>
    </row>
    <row r="3" spans="1:13" ht="18.75" x14ac:dyDescent="0.25">
      <c r="A3" s="33" t="s">
        <v>117</v>
      </c>
      <c r="E3" s="3"/>
      <c r="F3" s="3"/>
      <c r="G3" s="3"/>
      <c r="H3" s="3"/>
      <c r="I3" s="3"/>
      <c r="J3" s="3"/>
      <c r="K3" s="3"/>
    </row>
    <row r="4" spans="1:13" ht="18.75" x14ac:dyDescent="0.25">
      <c r="A4" s="33" t="s">
        <v>174</v>
      </c>
      <c r="E4" s="3"/>
      <c r="F4" s="3"/>
      <c r="G4" s="3"/>
      <c r="H4" s="3"/>
      <c r="I4" s="3"/>
      <c r="J4" s="3"/>
      <c r="K4" s="3"/>
    </row>
    <row r="5" spans="1:13" ht="16.5" thickBot="1" x14ac:dyDescent="0.3">
      <c r="A5" s="89"/>
      <c r="E5" s="3"/>
      <c r="F5" s="3"/>
      <c r="G5" s="3"/>
      <c r="H5" s="3"/>
      <c r="I5" s="3"/>
      <c r="J5" s="3"/>
      <c r="K5" s="3"/>
    </row>
    <row r="6" spans="1:13" ht="17.25" thickTop="1" thickBot="1" x14ac:dyDescent="0.3">
      <c r="A6" s="50" t="s">
        <v>40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3" ht="8.25" customHeight="1" thickTop="1" x14ac:dyDescent="0.25">
      <c r="A7" s="1"/>
    </row>
    <row r="8" spans="1:13" s="13" customFormat="1" ht="27" customHeight="1" thickBot="1" x14ac:dyDescent="0.3">
      <c r="A8" s="75" t="s">
        <v>0</v>
      </c>
      <c r="B8" s="75" t="s">
        <v>8</v>
      </c>
      <c r="C8" s="76" t="s">
        <v>42</v>
      </c>
      <c r="D8" s="76" t="s">
        <v>41</v>
      </c>
      <c r="E8" s="76" t="s">
        <v>112</v>
      </c>
      <c r="F8" s="76" t="s">
        <v>198</v>
      </c>
      <c r="G8" s="76" t="s">
        <v>180</v>
      </c>
      <c r="H8" s="76" t="s">
        <v>15</v>
      </c>
      <c r="I8" s="76" t="s">
        <v>103</v>
      </c>
      <c r="J8" s="76" t="s">
        <v>104</v>
      </c>
      <c r="K8" s="76" t="s">
        <v>67</v>
      </c>
    </row>
    <row r="9" spans="1:13" ht="16.5" thickTop="1" thickBot="1" x14ac:dyDescent="0.3">
      <c r="A9" s="134" t="s">
        <v>150</v>
      </c>
      <c r="B9" s="135"/>
      <c r="C9" s="135"/>
      <c r="D9" s="135"/>
      <c r="E9" s="135"/>
      <c r="F9" s="135"/>
      <c r="G9" s="135"/>
      <c r="H9" s="135"/>
      <c r="I9" s="135"/>
      <c r="J9" s="135"/>
      <c r="K9" s="136"/>
    </row>
    <row r="10" spans="1:13" ht="54.75" thickTop="1" x14ac:dyDescent="0.25">
      <c r="A10" s="39" t="s">
        <v>173</v>
      </c>
      <c r="B10" s="39" t="s">
        <v>64</v>
      </c>
      <c r="C10" s="40">
        <v>3</v>
      </c>
      <c r="D10" s="40" t="s">
        <v>28</v>
      </c>
      <c r="E10" s="40">
        <v>17</v>
      </c>
      <c r="F10" s="39" t="s">
        <v>181</v>
      </c>
      <c r="G10" s="149"/>
      <c r="H10" s="127" t="s">
        <v>16</v>
      </c>
      <c r="I10" s="119">
        <v>0</v>
      </c>
      <c r="J10" s="41">
        <f t="shared" ref="J10:J17" si="0">K10/12/C10</f>
        <v>0</v>
      </c>
      <c r="K10" s="41">
        <f t="shared" ref="K10:K17" si="1">I10*E10*C10</f>
        <v>0</v>
      </c>
    </row>
    <row r="11" spans="1:13" ht="54" x14ac:dyDescent="0.25">
      <c r="A11" s="14" t="s">
        <v>44</v>
      </c>
      <c r="B11" s="14" t="s">
        <v>63</v>
      </c>
      <c r="C11" s="15">
        <v>4</v>
      </c>
      <c r="D11" s="15" t="s">
        <v>10</v>
      </c>
      <c r="E11" s="15">
        <v>52</v>
      </c>
      <c r="F11" s="39" t="s">
        <v>181</v>
      </c>
      <c r="G11" s="150"/>
      <c r="H11" s="128"/>
      <c r="I11" s="118">
        <v>0</v>
      </c>
      <c r="J11" s="21">
        <f t="shared" si="0"/>
        <v>0</v>
      </c>
      <c r="K11" s="21">
        <f t="shared" si="1"/>
        <v>0</v>
      </c>
    </row>
    <row r="12" spans="1:13" ht="27" x14ac:dyDescent="0.25">
      <c r="A12" s="14" t="s">
        <v>43</v>
      </c>
      <c r="B12" s="14" t="s">
        <v>51</v>
      </c>
      <c r="C12" s="15">
        <v>2</v>
      </c>
      <c r="D12" s="15" t="s">
        <v>26</v>
      </c>
      <c r="E12" s="15"/>
      <c r="F12" s="39" t="s">
        <v>182</v>
      </c>
      <c r="G12" s="39" t="s">
        <v>182</v>
      </c>
      <c r="H12" s="128"/>
      <c r="I12" s="118">
        <v>0</v>
      </c>
      <c r="J12" s="21">
        <f t="shared" si="0"/>
        <v>0</v>
      </c>
      <c r="K12" s="21">
        <f t="shared" si="1"/>
        <v>0</v>
      </c>
    </row>
    <row r="13" spans="1:13" ht="54" x14ac:dyDescent="0.25">
      <c r="A13" s="14" t="s">
        <v>50</v>
      </c>
      <c r="B13" s="14" t="s">
        <v>46</v>
      </c>
      <c r="C13" s="15">
        <v>23</v>
      </c>
      <c r="D13" s="15" t="s">
        <v>10</v>
      </c>
      <c r="E13" s="15">
        <v>52</v>
      </c>
      <c r="F13" s="39" t="s">
        <v>181</v>
      </c>
      <c r="G13" s="150"/>
      <c r="H13" s="128"/>
      <c r="I13" s="118">
        <v>0</v>
      </c>
      <c r="J13" s="21">
        <f t="shared" si="0"/>
        <v>0</v>
      </c>
      <c r="K13" s="21">
        <f t="shared" si="1"/>
        <v>0</v>
      </c>
      <c r="M13" s="4"/>
    </row>
    <row r="14" spans="1:13" ht="54" x14ac:dyDescent="0.25">
      <c r="A14" s="14" t="s">
        <v>29</v>
      </c>
      <c r="B14" s="14" t="s">
        <v>62</v>
      </c>
      <c r="C14" s="15">
        <v>3</v>
      </c>
      <c r="D14" s="15" t="s">
        <v>10</v>
      </c>
      <c r="E14" s="15">
        <v>52</v>
      </c>
      <c r="F14" s="39" t="s">
        <v>181</v>
      </c>
      <c r="G14" s="150"/>
      <c r="H14" s="128"/>
      <c r="I14" s="118">
        <v>0</v>
      </c>
      <c r="J14" s="21">
        <f t="shared" si="0"/>
        <v>0</v>
      </c>
      <c r="K14" s="21">
        <f t="shared" si="1"/>
        <v>0</v>
      </c>
    </row>
    <row r="15" spans="1:13" ht="54" x14ac:dyDescent="0.25">
      <c r="A15" s="14" t="s">
        <v>47</v>
      </c>
      <c r="B15" s="14" t="s">
        <v>61</v>
      </c>
      <c r="C15" s="15">
        <v>4</v>
      </c>
      <c r="D15" s="15" t="s">
        <v>4</v>
      </c>
      <c r="E15" s="15">
        <v>52</v>
      </c>
      <c r="F15" s="39" t="s">
        <v>181</v>
      </c>
      <c r="G15" s="150"/>
      <c r="H15" s="128"/>
      <c r="I15" s="118">
        <v>0</v>
      </c>
      <c r="J15" s="21">
        <f t="shared" si="0"/>
        <v>0</v>
      </c>
      <c r="K15" s="21">
        <f t="shared" si="1"/>
        <v>0</v>
      </c>
    </row>
    <row r="16" spans="1:13" ht="54" x14ac:dyDescent="0.25">
      <c r="A16" s="14" t="s">
        <v>1</v>
      </c>
      <c r="B16" s="14" t="s">
        <v>60</v>
      </c>
      <c r="C16" s="15">
        <v>1</v>
      </c>
      <c r="D16" s="15" t="s">
        <v>4</v>
      </c>
      <c r="E16" s="15">
        <v>52</v>
      </c>
      <c r="F16" s="39" t="s">
        <v>181</v>
      </c>
      <c r="G16" s="150"/>
      <c r="H16" s="128"/>
      <c r="I16" s="118">
        <v>0</v>
      </c>
      <c r="J16" s="21">
        <f t="shared" si="0"/>
        <v>0</v>
      </c>
      <c r="K16" s="21">
        <f t="shared" si="1"/>
        <v>0</v>
      </c>
    </row>
    <row r="17" spans="1:11" ht="54.75" thickBot="1" x14ac:dyDescent="0.3">
      <c r="A17" s="14" t="s">
        <v>2</v>
      </c>
      <c r="B17" s="14" t="s">
        <v>59</v>
      </c>
      <c r="C17" s="15">
        <v>1</v>
      </c>
      <c r="D17" s="15" t="s">
        <v>4</v>
      </c>
      <c r="E17" s="15">
        <v>52</v>
      </c>
      <c r="F17" s="39" t="s">
        <v>181</v>
      </c>
      <c r="G17" s="150"/>
      <c r="H17" s="128"/>
      <c r="I17" s="120">
        <v>0</v>
      </c>
      <c r="J17" s="22">
        <f t="shared" si="0"/>
        <v>0</v>
      </c>
      <c r="K17" s="22">
        <f t="shared" si="1"/>
        <v>0</v>
      </c>
    </row>
    <row r="18" spans="1:11" ht="16.5" thickTop="1" thickBot="1" x14ac:dyDescent="0.3">
      <c r="A18" s="16"/>
      <c r="B18" s="16"/>
      <c r="C18" s="17"/>
      <c r="D18" s="17"/>
      <c r="E18" s="17"/>
      <c r="F18" s="16"/>
      <c r="G18" s="16"/>
      <c r="H18" s="18"/>
      <c r="I18" s="129" t="s">
        <v>65</v>
      </c>
      <c r="J18" s="129"/>
      <c r="K18" s="115">
        <f>SUM(K10:K17)</f>
        <v>0</v>
      </c>
    </row>
    <row r="19" spans="1:11" ht="12" customHeight="1" thickTop="1" thickBot="1" x14ac:dyDescent="0.3">
      <c r="A19" s="77"/>
      <c r="B19" s="77"/>
      <c r="C19" s="78"/>
      <c r="D19" s="78"/>
      <c r="E19" s="78"/>
      <c r="F19" s="77"/>
      <c r="G19" s="77"/>
      <c r="H19" s="79"/>
      <c r="I19" s="80"/>
      <c r="J19" s="80"/>
      <c r="K19" s="81"/>
    </row>
    <row r="20" spans="1:11" ht="16.5" thickTop="1" thickBot="1" x14ac:dyDescent="0.3">
      <c r="A20" s="134" t="s">
        <v>151</v>
      </c>
      <c r="B20" s="135"/>
      <c r="C20" s="135"/>
      <c r="D20" s="135"/>
      <c r="E20" s="135"/>
      <c r="F20" s="135"/>
      <c r="G20" s="135"/>
      <c r="H20" s="135"/>
      <c r="I20" s="135"/>
      <c r="J20" s="135"/>
      <c r="K20" s="136"/>
    </row>
    <row r="21" spans="1:11" ht="54.75" thickTop="1" x14ac:dyDescent="0.25">
      <c r="A21" s="39" t="s">
        <v>3</v>
      </c>
      <c r="B21" s="39" t="s">
        <v>57</v>
      </c>
      <c r="C21" s="40">
        <v>5</v>
      </c>
      <c r="D21" s="40" t="s">
        <v>4</v>
      </c>
      <c r="E21" s="40">
        <v>52</v>
      </c>
      <c r="F21" s="39" t="s">
        <v>189</v>
      </c>
      <c r="G21" s="149"/>
      <c r="H21" s="127" t="s">
        <v>16</v>
      </c>
      <c r="I21" s="119">
        <v>0</v>
      </c>
      <c r="J21" s="41">
        <f>K21/12/C21</f>
        <v>0</v>
      </c>
      <c r="K21" s="41">
        <f>I21*E21*C21</f>
        <v>0</v>
      </c>
    </row>
    <row r="22" spans="1:11" ht="54.75" thickBot="1" x14ac:dyDescent="0.3">
      <c r="A22" s="14" t="s">
        <v>3</v>
      </c>
      <c r="B22" s="14" t="s">
        <v>58</v>
      </c>
      <c r="C22" s="15">
        <v>3</v>
      </c>
      <c r="D22" s="15" t="s">
        <v>4</v>
      </c>
      <c r="E22" s="15">
        <v>52</v>
      </c>
      <c r="F22" s="14" t="s">
        <v>189</v>
      </c>
      <c r="G22" s="150"/>
      <c r="H22" s="128"/>
      <c r="I22" s="120">
        <v>0</v>
      </c>
      <c r="J22" s="22">
        <f>K22/12/C22</f>
        <v>0</v>
      </c>
      <c r="K22" s="22">
        <f>I22*E22*C22</f>
        <v>0</v>
      </c>
    </row>
    <row r="23" spans="1:11" ht="16.5" thickTop="1" thickBot="1" x14ac:dyDescent="0.3">
      <c r="A23" s="16"/>
      <c r="B23" s="16"/>
      <c r="C23" s="17"/>
      <c r="D23" s="17"/>
      <c r="E23" s="17"/>
      <c r="F23" s="16"/>
      <c r="G23" s="16"/>
      <c r="H23" s="24"/>
      <c r="I23" s="130" t="s">
        <v>66</v>
      </c>
      <c r="J23" s="130"/>
      <c r="K23" s="25">
        <f>SUM(K21:K22)</f>
        <v>0</v>
      </c>
    </row>
    <row r="24" spans="1:11" ht="16.5" thickTop="1" thickBot="1" x14ac:dyDescent="0.3">
      <c r="A24" s="77"/>
      <c r="B24" s="77"/>
      <c r="C24" s="78"/>
      <c r="D24" s="78"/>
      <c r="E24" s="78"/>
      <c r="F24" s="77"/>
      <c r="G24" s="77"/>
      <c r="H24" s="82"/>
      <c r="I24" s="80"/>
      <c r="J24" s="80"/>
      <c r="K24" s="81"/>
    </row>
    <row r="25" spans="1:11" ht="16.5" thickTop="1" thickBot="1" x14ac:dyDescent="0.3">
      <c r="A25" s="134" t="s">
        <v>152</v>
      </c>
      <c r="B25" s="135"/>
      <c r="C25" s="135"/>
      <c r="D25" s="135"/>
      <c r="E25" s="135"/>
      <c r="F25" s="135"/>
      <c r="G25" s="135"/>
      <c r="H25" s="135"/>
      <c r="I25" s="135"/>
      <c r="J25" s="135"/>
      <c r="K25" s="136"/>
    </row>
    <row r="26" spans="1:11" ht="54.75" thickTop="1" x14ac:dyDescent="0.25">
      <c r="A26" s="124" t="s">
        <v>48</v>
      </c>
      <c r="B26" s="124" t="s">
        <v>53</v>
      </c>
      <c r="C26" s="40">
        <v>1</v>
      </c>
      <c r="D26" s="40" t="s">
        <v>14</v>
      </c>
      <c r="E26" s="40">
        <v>26</v>
      </c>
      <c r="F26" s="110" t="s">
        <v>197</v>
      </c>
      <c r="G26" s="151"/>
      <c r="H26" s="127" t="s">
        <v>16</v>
      </c>
      <c r="I26" s="119">
        <v>0</v>
      </c>
      <c r="J26" s="41">
        <f>K26/12/C26</f>
        <v>0</v>
      </c>
      <c r="K26" s="41">
        <f>I26*E26*C26</f>
        <v>0</v>
      </c>
    </row>
    <row r="27" spans="1:11" ht="27.75" thickBot="1" x14ac:dyDescent="0.3">
      <c r="A27" s="125" t="s">
        <v>49</v>
      </c>
      <c r="B27" s="125" t="s">
        <v>46</v>
      </c>
      <c r="C27" s="15">
        <v>1</v>
      </c>
      <c r="D27" s="15" t="s">
        <v>26</v>
      </c>
      <c r="E27" s="15"/>
      <c r="F27" s="39" t="s">
        <v>182</v>
      </c>
      <c r="G27" s="39" t="s">
        <v>182</v>
      </c>
      <c r="H27" s="128"/>
      <c r="I27" s="120">
        <v>0</v>
      </c>
      <c r="J27" s="22">
        <f>K27/12</f>
        <v>0</v>
      </c>
      <c r="K27" s="22">
        <f>I27*E27*C27</f>
        <v>0</v>
      </c>
    </row>
    <row r="28" spans="1:11" ht="16.5" thickTop="1" thickBot="1" x14ac:dyDescent="0.3">
      <c r="A28" s="16"/>
      <c r="B28" s="16"/>
      <c r="C28" s="17"/>
      <c r="D28" s="17"/>
      <c r="E28" s="17"/>
      <c r="F28" s="16"/>
      <c r="G28" s="16"/>
      <c r="H28" s="26"/>
      <c r="I28" s="131" t="s">
        <v>68</v>
      </c>
      <c r="J28" s="130"/>
      <c r="K28" s="25">
        <f>SUM(K26:K27)</f>
        <v>0</v>
      </c>
    </row>
    <row r="29" spans="1:11" ht="15.75" customHeight="1" thickTop="1" thickBot="1" x14ac:dyDescent="0.3">
      <c r="A29" s="77"/>
      <c r="B29" s="77"/>
      <c r="C29" s="78"/>
      <c r="D29" s="78"/>
      <c r="E29" s="78"/>
      <c r="F29" s="77"/>
      <c r="G29" s="77"/>
      <c r="H29" s="82"/>
      <c r="I29" s="80"/>
      <c r="J29" s="80"/>
      <c r="K29" s="81"/>
    </row>
    <row r="30" spans="1:11" ht="16.5" thickTop="1" thickBot="1" x14ac:dyDescent="0.3">
      <c r="A30" s="134" t="s">
        <v>153</v>
      </c>
      <c r="B30" s="135"/>
      <c r="C30" s="135"/>
      <c r="D30" s="135"/>
      <c r="E30" s="135"/>
      <c r="F30" s="135"/>
      <c r="G30" s="135"/>
      <c r="H30" s="135"/>
      <c r="I30" s="135"/>
      <c r="J30" s="135"/>
      <c r="K30" s="136"/>
    </row>
    <row r="31" spans="1:11" ht="28.5" thickTop="1" thickBot="1" x14ac:dyDescent="0.3">
      <c r="A31" s="39" t="s">
        <v>49</v>
      </c>
      <c r="B31" s="39" t="s">
        <v>45</v>
      </c>
      <c r="C31" s="40">
        <v>1</v>
      </c>
      <c r="D31" s="15" t="s">
        <v>26</v>
      </c>
      <c r="E31" s="40">
        <v>4</v>
      </c>
      <c r="F31" s="39" t="s">
        <v>182</v>
      </c>
      <c r="G31" s="39" t="s">
        <v>182</v>
      </c>
      <c r="H31" s="40" t="s">
        <v>16</v>
      </c>
      <c r="I31" s="121">
        <v>0</v>
      </c>
      <c r="J31" s="44">
        <f>K31/12</f>
        <v>0</v>
      </c>
      <c r="K31" s="44">
        <f>I31*E31*C31</f>
        <v>0</v>
      </c>
    </row>
    <row r="32" spans="1:11" ht="15" customHeight="1" thickTop="1" thickBot="1" x14ac:dyDescent="0.3">
      <c r="A32" s="27"/>
      <c r="B32" s="27"/>
      <c r="C32" s="28"/>
      <c r="D32" s="28"/>
      <c r="E32" s="28"/>
      <c r="F32" s="29"/>
      <c r="G32" s="29"/>
      <c r="H32" s="30"/>
      <c r="I32" s="131" t="s">
        <v>105</v>
      </c>
      <c r="J32" s="130"/>
      <c r="K32" s="25">
        <f>K31</f>
        <v>0</v>
      </c>
    </row>
    <row r="33" spans="1:11" ht="15" customHeight="1" thickTop="1" thickBot="1" x14ac:dyDescent="0.3">
      <c r="A33" s="83"/>
      <c r="B33" s="83"/>
      <c r="C33" s="84"/>
      <c r="D33" s="84"/>
      <c r="E33" s="84"/>
      <c r="F33" s="85"/>
      <c r="G33" s="85"/>
      <c r="H33" s="86"/>
      <c r="I33" s="87"/>
      <c r="J33" s="87"/>
      <c r="K33" s="81"/>
    </row>
    <row r="34" spans="1:11" ht="16.5" thickTop="1" thickBot="1" x14ac:dyDescent="0.3">
      <c r="A34" s="134" t="s">
        <v>154</v>
      </c>
      <c r="B34" s="135"/>
      <c r="C34" s="135"/>
      <c r="D34" s="135"/>
      <c r="E34" s="135"/>
      <c r="F34" s="135"/>
      <c r="G34" s="135"/>
      <c r="H34" s="135"/>
      <c r="I34" s="137"/>
      <c r="J34" s="137"/>
      <c r="K34" s="138"/>
    </row>
    <row r="35" spans="1:11" ht="54.75" thickTop="1" x14ac:dyDescent="0.25">
      <c r="A35" s="39" t="s">
        <v>27</v>
      </c>
      <c r="B35" s="39" t="s">
        <v>57</v>
      </c>
      <c r="C35" s="40">
        <v>1</v>
      </c>
      <c r="D35" s="40" t="s">
        <v>7</v>
      </c>
      <c r="E35" s="40">
        <v>4</v>
      </c>
      <c r="F35" s="39" t="s">
        <v>183</v>
      </c>
      <c r="G35" s="149"/>
      <c r="H35" s="127" t="s">
        <v>16</v>
      </c>
      <c r="I35" s="118">
        <v>0</v>
      </c>
      <c r="J35" s="21">
        <f>K35/12</f>
        <v>0</v>
      </c>
      <c r="K35" s="21">
        <f>I35*E35*C35</f>
        <v>0</v>
      </c>
    </row>
    <row r="36" spans="1:11" ht="54.75" thickBot="1" x14ac:dyDescent="0.3">
      <c r="A36" s="14" t="s">
        <v>49</v>
      </c>
      <c r="B36" s="14" t="s">
        <v>45</v>
      </c>
      <c r="C36" s="15">
        <v>7</v>
      </c>
      <c r="D36" s="15" t="s">
        <v>7</v>
      </c>
      <c r="E36" s="15">
        <v>4</v>
      </c>
      <c r="F36" s="14" t="s">
        <v>183</v>
      </c>
      <c r="G36" s="150"/>
      <c r="H36" s="128"/>
      <c r="I36" s="120">
        <v>0</v>
      </c>
      <c r="J36" s="22">
        <f>K36/12</f>
        <v>0</v>
      </c>
      <c r="K36" s="22">
        <f>I36*E36*C36</f>
        <v>0</v>
      </c>
    </row>
    <row r="37" spans="1:11" ht="16.5" thickTop="1" thickBot="1" x14ac:dyDescent="0.3">
      <c r="A37" s="16"/>
      <c r="B37" s="16"/>
      <c r="C37" s="17"/>
      <c r="D37" s="17"/>
      <c r="E37" s="17"/>
      <c r="F37" s="16"/>
      <c r="G37" s="16"/>
      <c r="H37" s="26"/>
      <c r="I37" s="131" t="s">
        <v>69</v>
      </c>
      <c r="J37" s="130"/>
      <c r="K37" s="25">
        <f>SUM(K35:K36)</f>
        <v>0</v>
      </c>
    </row>
    <row r="38" spans="1:11" ht="9" customHeight="1" thickTop="1" thickBot="1" x14ac:dyDescent="0.3">
      <c r="A38" s="77"/>
      <c r="B38" s="77"/>
      <c r="C38" s="78"/>
      <c r="D38" s="78"/>
      <c r="E38" s="78"/>
      <c r="F38" s="77"/>
      <c r="G38" s="77"/>
      <c r="H38" s="82"/>
      <c r="I38" s="87"/>
      <c r="J38" s="87"/>
      <c r="K38" s="81"/>
    </row>
    <row r="39" spans="1:11" ht="16.5" thickTop="1" thickBot="1" x14ac:dyDescent="0.3">
      <c r="A39" s="134" t="s">
        <v>155</v>
      </c>
      <c r="B39" s="135"/>
      <c r="C39" s="135"/>
      <c r="D39" s="135"/>
      <c r="E39" s="135"/>
      <c r="F39" s="135"/>
      <c r="G39" s="135"/>
      <c r="H39" s="135"/>
      <c r="I39" s="135"/>
      <c r="J39" s="135"/>
      <c r="K39" s="136"/>
    </row>
    <row r="40" spans="1:11" ht="28.5" thickTop="1" thickBot="1" x14ac:dyDescent="0.3">
      <c r="A40" s="39" t="s">
        <v>49</v>
      </c>
      <c r="B40" s="39" t="s">
        <v>45</v>
      </c>
      <c r="C40" s="42">
        <v>1</v>
      </c>
      <c r="D40" s="42" t="s">
        <v>26</v>
      </c>
      <c r="E40" s="42"/>
      <c r="F40" s="39" t="s">
        <v>182</v>
      </c>
      <c r="G40" s="39" t="s">
        <v>182</v>
      </c>
      <c r="H40" s="42" t="s">
        <v>16</v>
      </c>
      <c r="I40" s="121">
        <v>0</v>
      </c>
      <c r="J40" s="44">
        <f>K40/12</f>
        <v>0</v>
      </c>
      <c r="K40" s="44">
        <f>I40*E40*C40</f>
        <v>0</v>
      </c>
    </row>
    <row r="41" spans="1:11" ht="15" customHeight="1" thickTop="1" thickBot="1" x14ac:dyDescent="0.3">
      <c r="A41" s="32"/>
      <c r="B41" s="32"/>
      <c r="C41" s="33"/>
      <c r="D41" s="33"/>
      <c r="E41" s="33"/>
      <c r="F41" s="33"/>
      <c r="G41" s="33"/>
      <c r="H41" s="31"/>
      <c r="I41" s="132" t="s">
        <v>106</v>
      </c>
      <c r="J41" s="133"/>
      <c r="K41" s="20">
        <f>K40</f>
        <v>0</v>
      </c>
    </row>
    <row r="42" spans="1:11" ht="15" customHeight="1" thickTop="1" thickBot="1" x14ac:dyDescent="0.3">
      <c r="A42" s="88"/>
      <c r="B42" s="88"/>
      <c r="C42" s="89"/>
      <c r="D42" s="89"/>
      <c r="E42" s="89"/>
      <c r="F42" s="89"/>
      <c r="G42" s="89"/>
      <c r="H42" s="90"/>
      <c r="I42" s="91"/>
      <c r="J42" s="92"/>
      <c r="K42" s="93"/>
    </row>
    <row r="43" spans="1:11" ht="16.5" thickTop="1" thickBot="1" x14ac:dyDescent="0.3">
      <c r="A43" s="139" t="s">
        <v>156</v>
      </c>
      <c r="B43" s="139"/>
      <c r="C43" s="139"/>
      <c r="D43" s="139"/>
      <c r="E43" s="139"/>
      <c r="F43" s="139"/>
      <c r="G43" s="139"/>
      <c r="H43" s="139"/>
      <c r="I43" s="139"/>
      <c r="J43" s="139"/>
      <c r="K43" s="139"/>
    </row>
    <row r="44" spans="1:11" s="37" customFormat="1" ht="28.5" thickTop="1" thickBot="1" x14ac:dyDescent="0.3">
      <c r="A44" s="39" t="s">
        <v>52</v>
      </c>
      <c r="B44" s="39" t="s">
        <v>45</v>
      </c>
      <c r="C44" s="40">
        <v>1</v>
      </c>
      <c r="D44" s="40" t="s">
        <v>26</v>
      </c>
      <c r="E44" s="40"/>
      <c r="F44" s="39" t="s">
        <v>182</v>
      </c>
      <c r="G44" s="39" t="s">
        <v>182</v>
      </c>
      <c r="H44" s="40" t="s">
        <v>16</v>
      </c>
      <c r="I44" s="119">
        <v>0</v>
      </c>
      <c r="J44" s="41">
        <f>K44/12</f>
        <v>0</v>
      </c>
      <c r="K44" s="41">
        <f>I44*E44*C44</f>
        <v>0</v>
      </c>
    </row>
    <row r="45" spans="1:11" ht="15" customHeight="1" thickTop="1" thickBot="1" x14ac:dyDescent="0.3">
      <c r="A45" s="32"/>
      <c r="B45" s="32"/>
      <c r="C45" s="33"/>
      <c r="D45" s="33"/>
      <c r="E45" s="33"/>
      <c r="F45" s="33"/>
      <c r="G45" s="33"/>
      <c r="H45" s="31"/>
      <c r="I45" s="132" t="s">
        <v>195</v>
      </c>
      <c r="J45" s="133"/>
      <c r="K45" s="20">
        <f>K44</f>
        <v>0</v>
      </c>
    </row>
    <row r="46" spans="1:11" ht="15" customHeight="1" thickTop="1" thickBot="1" x14ac:dyDescent="0.3">
      <c r="A46" s="88"/>
      <c r="B46" s="88"/>
      <c r="C46" s="89"/>
      <c r="D46" s="89"/>
      <c r="E46" s="89"/>
      <c r="F46" s="89"/>
      <c r="G46" s="89"/>
      <c r="H46" s="90"/>
      <c r="I46" s="87"/>
      <c r="J46" s="87"/>
      <c r="K46" s="81"/>
    </row>
    <row r="47" spans="1:11" ht="16.5" thickTop="1" thickBot="1" x14ac:dyDescent="0.3">
      <c r="A47" s="134" t="s">
        <v>157</v>
      </c>
      <c r="B47" s="135"/>
      <c r="C47" s="135"/>
      <c r="D47" s="135"/>
      <c r="E47" s="135"/>
      <c r="F47" s="135"/>
      <c r="G47" s="135"/>
      <c r="H47" s="135"/>
      <c r="I47" s="135"/>
      <c r="J47" s="135"/>
      <c r="K47" s="136"/>
    </row>
    <row r="48" spans="1:11" ht="41.25" thickTop="1" x14ac:dyDescent="0.25">
      <c r="A48" s="39" t="s">
        <v>3</v>
      </c>
      <c r="B48" s="39" t="s">
        <v>58</v>
      </c>
      <c r="C48" s="40">
        <v>1</v>
      </c>
      <c r="D48" s="40" t="s">
        <v>10</v>
      </c>
      <c r="E48" s="40">
        <v>52</v>
      </c>
      <c r="F48" s="39" t="s">
        <v>184</v>
      </c>
      <c r="G48" s="149"/>
      <c r="H48" s="127" t="s">
        <v>16</v>
      </c>
      <c r="I48" s="119">
        <v>0</v>
      </c>
      <c r="J48" s="41">
        <f>K48/12/C48</f>
        <v>0</v>
      </c>
      <c r="K48" s="41">
        <f>I48*E48*C48</f>
        <v>0</v>
      </c>
    </row>
    <row r="49" spans="1:11" ht="27.75" thickBot="1" x14ac:dyDescent="0.3">
      <c r="A49" s="14" t="s">
        <v>27</v>
      </c>
      <c r="B49" s="14" t="s">
        <v>57</v>
      </c>
      <c r="C49" s="15">
        <v>1</v>
      </c>
      <c r="D49" s="15" t="s">
        <v>6</v>
      </c>
      <c r="E49" s="15">
        <v>13</v>
      </c>
      <c r="F49" s="39" t="s">
        <v>188</v>
      </c>
      <c r="G49" s="150"/>
      <c r="H49" s="128"/>
      <c r="I49" s="118">
        <v>0</v>
      </c>
      <c r="J49" s="21">
        <f>K49/12</f>
        <v>0</v>
      </c>
      <c r="K49" s="21">
        <f>I49*E49*C49</f>
        <v>0</v>
      </c>
    </row>
    <row r="50" spans="1:11" ht="16.5" thickTop="1" thickBot="1" x14ac:dyDescent="0.3">
      <c r="A50" s="16"/>
      <c r="B50" s="16"/>
      <c r="C50" s="17"/>
      <c r="D50" s="17"/>
      <c r="E50" s="17"/>
      <c r="F50" s="16"/>
      <c r="G50" s="16"/>
      <c r="H50" s="26"/>
      <c r="I50" s="132" t="s">
        <v>70</v>
      </c>
      <c r="J50" s="133"/>
      <c r="K50" s="20">
        <f>SUM(K48:K49)</f>
        <v>0</v>
      </c>
    </row>
    <row r="51" spans="1:11" ht="16.5" thickTop="1" thickBot="1" x14ac:dyDescent="0.3">
      <c r="A51" s="77"/>
      <c r="B51" s="77"/>
      <c r="C51" s="78"/>
      <c r="D51" s="78"/>
      <c r="E51" s="78"/>
      <c r="F51" s="77"/>
      <c r="G51" s="77"/>
      <c r="H51" s="82"/>
      <c r="I51" s="87"/>
      <c r="J51" s="87"/>
      <c r="K51" s="81"/>
    </row>
    <row r="52" spans="1:11" ht="16.5" thickTop="1" thickBot="1" x14ac:dyDescent="0.3">
      <c r="A52" s="139" t="s">
        <v>158</v>
      </c>
      <c r="B52" s="139"/>
      <c r="C52" s="139"/>
      <c r="D52" s="139"/>
      <c r="E52" s="139"/>
      <c r="F52" s="139"/>
      <c r="G52" s="139"/>
      <c r="H52" s="139"/>
      <c r="I52" s="139"/>
      <c r="J52" s="139"/>
      <c r="K52" s="139"/>
    </row>
    <row r="53" spans="1:11" ht="55.5" thickTop="1" thickBot="1" x14ac:dyDescent="0.3">
      <c r="A53" s="39" t="s">
        <v>52</v>
      </c>
      <c r="B53" s="39" t="s">
        <v>45</v>
      </c>
      <c r="C53" s="40">
        <v>1</v>
      </c>
      <c r="D53" s="40" t="s">
        <v>7</v>
      </c>
      <c r="E53" s="40">
        <v>4</v>
      </c>
      <c r="F53" s="39" t="s">
        <v>186</v>
      </c>
      <c r="G53" s="149"/>
      <c r="H53" s="40" t="s">
        <v>16</v>
      </c>
      <c r="I53" s="121">
        <v>0</v>
      </c>
      <c r="J53" s="44">
        <f>K53/12</f>
        <v>0</v>
      </c>
      <c r="K53" s="44">
        <f>I53*E53*C53</f>
        <v>0</v>
      </c>
    </row>
    <row r="54" spans="1:11" ht="15" customHeight="1" thickTop="1" thickBot="1" x14ac:dyDescent="0.3">
      <c r="A54" s="32"/>
      <c r="B54" s="32"/>
      <c r="C54" s="33"/>
      <c r="D54" s="33"/>
      <c r="E54" s="33"/>
      <c r="F54" s="33"/>
      <c r="G54" s="33"/>
      <c r="H54" s="31"/>
      <c r="I54" s="131" t="s">
        <v>107</v>
      </c>
      <c r="J54" s="130"/>
      <c r="K54" s="25">
        <f>K53</f>
        <v>0</v>
      </c>
    </row>
    <row r="55" spans="1:11" ht="15" customHeight="1" thickTop="1" thickBot="1" x14ac:dyDescent="0.3">
      <c r="A55" s="88"/>
      <c r="B55" s="88"/>
      <c r="C55" s="89"/>
      <c r="D55" s="89"/>
      <c r="E55" s="89"/>
      <c r="F55" s="89"/>
      <c r="G55" s="89"/>
      <c r="H55" s="90"/>
      <c r="I55" s="91"/>
      <c r="J55" s="92"/>
      <c r="K55" s="93"/>
    </row>
    <row r="56" spans="1:11" ht="16.5" thickTop="1" thickBot="1" x14ac:dyDescent="0.3">
      <c r="A56" s="134" t="s">
        <v>159</v>
      </c>
      <c r="B56" s="135"/>
      <c r="C56" s="135"/>
      <c r="D56" s="135"/>
      <c r="E56" s="135"/>
      <c r="F56" s="135"/>
      <c r="G56" s="135"/>
      <c r="H56" s="135"/>
      <c r="I56" s="135"/>
      <c r="J56" s="135"/>
      <c r="K56" s="136"/>
    </row>
    <row r="57" spans="1:11" s="37" customFormat="1" ht="54.75" thickTop="1" x14ac:dyDescent="0.25">
      <c r="A57" s="39" t="s">
        <v>3</v>
      </c>
      <c r="B57" s="39" t="s">
        <v>53</v>
      </c>
      <c r="C57" s="40">
        <v>1</v>
      </c>
      <c r="D57" s="40" t="s">
        <v>6</v>
      </c>
      <c r="E57" s="40">
        <v>13</v>
      </c>
      <c r="F57" s="39" t="s">
        <v>187</v>
      </c>
      <c r="G57" s="149"/>
      <c r="H57" s="40" t="s">
        <v>16</v>
      </c>
      <c r="I57" s="119">
        <v>0</v>
      </c>
      <c r="J57" s="41">
        <f>K57/12/C57</f>
        <v>0</v>
      </c>
      <c r="K57" s="41">
        <f>I57*E57*C57</f>
        <v>0</v>
      </c>
    </row>
    <row r="58" spans="1:11" ht="15.75" thickBot="1" x14ac:dyDescent="0.3">
      <c r="A58" s="32"/>
      <c r="B58" s="32"/>
      <c r="C58" s="33"/>
      <c r="D58" s="33"/>
      <c r="E58" s="33"/>
      <c r="F58" s="33"/>
      <c r="G58" s="33"/>
      <c r="H58" s="31"/>
      <c r="I58" s="131" t="s">
        <v>108</v>
      </c>
      <c r="J58" s="130"/>
      <c r="K58" s="25">
        <f>K57</f>
        <v>0</v>
      </c>
    </row>
    <row r="59" spans="1:11" ht="15.75" thickTop="1" x14ac:dyDescent="0.25">
      <c r="A59" s="32"/>
      <c r="B59" s="32"/>
      <c r="C59" s="33"/>
      <c r="D59" s="33"/>
      <c r="E59" s="33"/>
      <c r="F59" s="33"/>
      <c r="G59" s="33"/>
      <c r="H59" s="31"/>
      <c r="I59" s="34"/>
      <c r="J59" s="35"/>
      <c r="K59" s="36"/>
    </row>
    <row r="60" spans="1:11" ht="15.75" thickBot="1" x14ac:dyDescent="0.3">
      <c r="A60" s="140" t="s">
        <v>160</v>
      </c>
      <c r="B60" s="140"/>
      <c r="C60" s="140"/>
      <c r="D60" s="140"/>
      <c r="E60" s="140"/>
      <c r="F60" s="140"/>
      <c r="G60" s="140"/>
      <c r="H60" s="140"/>
      <c r="I60" s="140"/>
      <c r="J60" s="140"/>
      <c r="K60" s="140"/>
    </row>
    <row r="61" spans="1:11" s="37" customFormat="1" ht="41.25" thickTop="1" x14ac:dyDescent="0.25">
      <c r="A61" s="39" t="s">
        <v>3</v>
      </c>
      <c r="B61" s="39" t="s">
        <v>53</v>
      </c>
      <c r="C61" s="40">
        <v>1</v>
      </c>
      <c r="D61" s="40" t="s">
        <v>4</v>
      </c>
      <c r="E61" s="40">
        <v>52</v>
      </c>
      <c r="F61" s="39" t="s">
        <v>193</v>
      </c>
      <c r="G61" s="149"/>
      <c r="H61" s="127" t="s">
        <v>16</v>
      </c>
      <c r="I61" s="119">
        <v>0</v>
      </c>
      <c r="J61" s="41">
        <f>K61/12/C61</f>
        <v>0</v>
      </c>
      <c r="K61" s="41">
        <f>I61*E61*C61</f>
        <v>0</v>
      </c>
    </row>
    <row r="62" spans="1:11" s="37" customFormat="1" ht="27.75" thickBot="1" x14ac:dyDescent="0.3">
      <c r="A62" s="14" t="s">
        <v>21</v>
      </c>
      <c r="B62" s="14" t="s">
        <v>45</v>
      </c>
      <c r="C62" s="15">
        <v>1</v>
      </c>
      <c r="D62" s="15" t="s">
        <v>26</v>
      </c>
      <c r="E62" s="15"/>
      <c r="F62" s="39" t="s">
        <v>182</v>
      </c>
      <c r="G62" s="39" t="s">
        <v>182</v>
      </c>
      <c r="H62" s="128"/>
      <c r="I62" s="120">
        <v>0</v>
      </c>
      <c r="J62" s="22">
        <f>K62/12</f>
        <v>0</v>
      </c>
      <c r="K62" s="22">
        <f>I62*E62*C62</f>
        <v>0</v>
      </c>
    </row>
    <row r="63" spans="1:11" ht="16.5" thickTop="1" thickBot="1" x14ac:dyDescent="0.3">
      <c r="A63" s="16"/>
      <c r="B63" s="16"/>
      <c r="C63" s="17"/>
      <c r="D63" s="17"/>
      <c r="E63" s="17"/>
      <c r="F63" s="16"/>
      <c r="G63" s="16"/>
      <c r="H63" s="26"/>
      <c r="I63" s="132" t="s">
        <v>71</v>
      </c>
      <c r="J63" s="133"/>
      <c r="K63" s="20">
        <f>SUM(K61:K62)</f>
        <v>0</v>
      </c>
    </row>
    <row r="64" spans="1:11" ht="16.5" thickTop="1" thickBot="1" x14ac:dyDescent="0.3">
      <c r="A64" s="77"/>
      <c r="B64" s="77"/>
      <c r="C64" s="78"/>
      <c r="D64" s="78"/>
      <c r="E64" s="78"/>
      <c r="F64" s="77"/>
      <c r="G64" s="77"/>
      <c r="H64" s="82"/>
      <c r="I64" s="87"/>
      <c r="J64" s="87"/>
      <c r="K64" s="81"/>
    </row>
    <row r="65" spans="1:11" ht="16.5" thickTop="1" thickBot="1" x14ac:dyDescent="0.3">
      <c r="A65" s="139" t="s">
        <v>161</v>
      </c>
      <c r="B65" s="139"/>
      <c r="C65" s="139"/>
      <c r="D65" s="139"/>
      <c r="E65" s="139"/>
      <c r="F65" s="139"/>
      <c r="G65" s="139"/>
      <c r="H65" s="139"/>
      <c r="I65" s="139"/>
      <c r="J65" s="139"/>
      <c r="K65" s="139"/>
    </row>
    <row r="66" spans="1:11" ht="28.5" thickTop="1" thickBot="1" x14ac:dyDescent="0.3">
      <c r="A66" s="39" t="s">
        <v>52</v>
      </c>
      <c r="B66" s="39" t="s">
        <v>46</v>
      </c>
      <c r="C66" s="40">
        <v>2</v>
      </c>
      <c r="D66" s="40" t="s">
        <v>26</v>
      </c>
      <c r="E66" s="40"/>
      <c r="F66" s="39" t="s">
        <v>182</v>
      </c>
      <c r="G66" s="39" t="s">
        <v>182</v>
      </c>
      <c r="H66" s="40" t="s">
        <v>16</v>
      </c>
      <c r="I66" s="119">
        <v>0</v>
      </c>
      <c r="J66" s="41">
        <f>K66/12</f>
        <v>0</v>
      </c>
      <c r="K66" s="41">
        <f>I66*E66*C66</f>
        <v>0</v>
      </c>
    </row>
    <row r="67" spans="1:11" ht="15" customHeight="1" thickTop="1" thickBot="1" x14ac:dyDescent="0.3">
      <c r="A67" s="32"/>
      <c r="B67" s="32"/>
      <c r="C67" s="33"/>
      <c r="D67" s="33"/>
      <c r="E67" s="33"/>
      <c r="F67" s="33"/>
      <c r="G67" s="33"/>
      <c r="H67" s="31"/>
      <c r="I67" s="132" t="s">
        <v>109</v>
      </c>
      <c r="J67" s="133"/>
      <c r="K67" s="20">
        <f>K66</f>
        <v>0</v>
      </c>
    </row>
    <row r="68" spans="1:11" ht="15" customHeight="1" thickTop="1" thickBot="1" x14ac:dyDescent="0.3">
      <c r="A68" s="88"/>
      <c r="B68" s="88"/>
      <c r="C68" s="89"/>
      <c r="D68" s="89"/>
      <c r="E68" s="89"/>
      <c r="F68" s="89"/>
      <c r="G68" s="89"/>
      <c r="H68" s="90"/>
      <c r="I68" s="91"/>
      <c r="J68" s="92"/>
      <c r="K68" s="93"/>
    </row>
    <row r="69" spans="1:11" ht="16.5" thickTop="1" thickBot="1" x14ac:dyDescent="0.3">
      <c r="A69" s="139" t="s">
        <v>162</v>
      </c>
      <c r="B69" s="139"/>
      <c r="C69" s="139"/>
      <c r="D69" s="139"/>
      <c r="E69" s="139"/>
      <c r="F69" s="139"/>
      <c r="G69" s="139"/>
      <c r="H69" s="139"/>
      <c r="I69" s="139"/>
      <c r="J69" s="139"/>
      <c r="K69" s="139"/>
    </row>
    <row r="70" spans="1:11" ht="15.75" thickTop="1" x14ac:dyDescent="0.25">
      <c r="A70" s="39" t="s">
        <v>27</v>
      </c>
      <c r="B70" s="39" t="s">
        <v>53</v>
      </c>
      <c r="C70" s="40">
        <v>1</v>
      </c>
      <c r="D70" s="40" t="s">
        <v>4</v>
      </c>
      <c r="E70" s="40">
        <v>52</v>
      </c>
      <c r="F70" s="43" t="s">
        <v>11</v>
      </c>
      <c r="G70" s="43" t="s">
        <v>11</v>
      </c>
      <c r="H70" s="127" t="s">
        <v>17</v>
      </c>
      <c r="I70" s="119">
        <v>0</v>
      </c>
      <c r="J70" s="41">
        <f>K70/12</f>
        <v>0</v>
      </c>
      <c r="K70" s="41">
        <f>I70*E70*C70</f>
        <v>0</v>
      </c>
    </row>
    <row r="71" spans="1:11" ht="27.75" thickBot="1" x14ac:dyDescent="0.3">
      <c r="A71" s="14" t="s">
        <v>3</v>
      </c>
      <c r="B71" s="14" t="s">
        <v>13</v>
      </c>
      <c r="C71" s="15">
        <v>1</v>
      </c>
      <c r="D71" s="15" t="s">
        <v>5</v>
      </c>
      <c r="E71" s="15">
        <v>104</v>
      </c>
      <c r="F71" s="14" t="s">
        <v>25</v>
      </c>
      <c r="G71" s="14" t="s">
        <v>25</v>
      </c>
      <c r="H71" s="128"/>
      <c r="I71" s="118">
        <v>0</v>
      </c>
      <c r="J71" s="21">
        <f>K71/12</f>
        <v>0</v>
      </c>
      <c r="K71" s="21">
        <f>I71*E71*C71</f>
        <v>0</v>
      </c>
    </row>
    <row r="72" spans="1:11" ht="16.5" thickTop="1" thickBot="1" x14ac:dyDescent="0.3">
      <c r="A72" s="16"/>
      <c r="B72" s="16"/>
      <c r="C72" s="17"/>
      <c r="D72" s="17"/>
      <c r="E72" s="17"/>
      <c r="F72" s="16"/>
      <c r="G72" s="16"/>
      <c r="H72" s="26"/>
      <c r="I72" s="132" t="s">
        <v>72</v>
      </c>
      <c r="J72" s="133"/>
      <c r="K72" s="20">
        <f>SUM(K70:K71)</f>
        <v>0</v>
      </c>
    </row>
    <row r="73" spans="1:11" ht="16.5" thickTop="1" thickBot="1" x14ac:dyDescent="0.3">
      <c r="A73" s="77"/>
      <c r="B73" s="77"/>
      <c r="C73" s="78"/>
      <c r="D73" s="78"/>
      <c r="E73" s="78"/>
      <c r="F73" s="77"/>
      <c r="G73" s="77"/>
      <c r="H73" s="82"/>
      <c r="I73" s="87"/>
      <c r="J73" s="87"/>
      <c r="K73" s="81"/>
    </row>
    <row r="74" spans="1:11" ht="16.5" thickTop="1" thickBot="1" x14ac:dyDescent="0.3">
      <c r="A74" s="139" t="s">
        <v>163</v>
      </c>
      <c r="B74" s="139"/>
      <c r="C74" s="139"/>
      <c r="D74" s="139"/>
      <c r="E74" s="139"/>
      <c r="F74" s="139"/>
      <c r="G74" s="139"/>
      <c r="H74" s="139"/>
      <c r="I74" s="139"/>
      <c r="J74" s="139"/>
      <c r="K74" s="139"/>
    </row>
    <row r="75" spans="1:11" ht="28.5" thickTop="1" thickBot="1" x14ac:dyDescent="0.3">
      <c r="A75" s="39" t="s">
        <v>3</v>
      </c>
      <c r="B75" s="39" t="s">
        <v>53</v>
      </c>
      <c r="C75" s="40">
        <v>1</v>
      </c>
      <c r="D75" s="46" t="s">
        <v>14</v>
      </c>
      <c r="E75" s="46">
        <v>26</v>
      </c>
      <c r="F75" s="39" t="s">
        <v>188</v>
      </c>
      <c r="G75" s="149"/>
      <c r="H75" s="40" t="s">
        <v>18</v>
      </c>
      <c r="I75" s="121">
        <v>0</v>
      </c>
      <c r="J75" s="44">
        <f>K75/12</f>
        <v>0</v>
      </c>
      <c r="K75" s="44">
        <f>I75*E75*C75</f>
        <v>0</v>
      </c>
    </row>
    <row r="76" spans="1:11" ht="15" customHeight="1" thickTop="1" thickBot="1" x14ac:dyDescent="0.3">
      <c r="A76" s="32"/>
      <c r="B76" s="32"/>
      <c r="C76" s="33"/>
      <c r="D76" s="32"/>
      <c r="E76" s="32"/>
      <c r="F76" s="33"/>
      <c r="G76" s="33"/>
      <c r="H76" s="31"/>
      <c r="I76" s="131" t="s">
        <v>110</v>
      </c>
      <c r="J76" s="130"/>
      <c r="K76" s="25">
        <f>K75</f>
        <v>0</v>
      </c>
    </row>
    <row r="77" spans="1:11" ht="15" customHeight="1" thickTop="1" thickBot="1" x14ac:dyDescent="0.3">
      <c r="A77" s="88"/>
      <c r="B77" s="88"/>
      <c r="C77" s="89"/>
      <c r="D77" s="88"/>
      <c r="E77" s="88"/>
      <c r="F77" s="89"/>
      <c r="G77" s="89"/>
      <c r="H77" s="90"/>
      <c r="I77" s="91"/>
      <c r="J77" s="92"/>
      <c r="K77" s="93"/>
    </row>
    <row r="78" spans="1:11" ht="16.5" thickTop="1" thickBot="1" x14ac:dyDescent="0.3">
      <c r="A78" s="134" t="s">
        <v>164</v>
      </c>
      <c r="B78" s="135"/>
      <c r="C78" s="135"/>
      <c r="D78" s="135"/>
      <c r="E78" s="135"/>
      <c r="F78" s="135"/>
      <c r="G78" s="135"/>
      <c r="H78" s="135"/>
      <c r="I78" s="135"/>
      <c r="J78" s="135"/>
      <c r="K78" s="136"/>
    </row>
    <row r="79" spans="1:11" ht="28.5" thickTop="1" thickBot="1" x14ac:dyDescent="0.3">
      <c r="A79" s="39" t="s">
        <v>3</v>
      </c>
      <c r="B79" s="39" t="s">
        <v>53</v>
      </c>
      <c r="C79" s="40">
        <v>1</v>
      </c>
      <c r="D79" s="40" t="s">
        <v>4</v>
      </c>
      <c r="E79" s="40">
        <v>52</v>
      </c>
      <c r="F79" s="39" t="s">
        <v>188</v>
      </c>
      <c r="G79" s="149"/>
      <c r="H79" s="40" t="s">
        <v>18</v>
      </c>
      <c r="I79" s="122">
        <v>0</v>
      </c>
      <c r="J79" s="111">
        <f>K79/12</f>
        <v>0</v>
      </c>
      <c r="K79" s="111">
        <f>I79*E79*C79</f>
        <v>0</v>
      </c>
    </row>
    <row r="80" spans="1:11" ht="16.5" thickTop="1" thickBot="1" x14ac:dyDescent="0.3">
      <c r="A80" s="32"/>
      <c r="B80" s="32"/>
      <c r="C80" s="33"/>
      <c r="D80" s="33"/>
      <c r="E80" s="33"/>
      <c r="F80" s="33"/>
      <c r="G80" s="33"/>
      <c r="H80" s="31"/>
      <c r="I80" s="131" t="s">
        <v>111</v>
      </c>
      <c r="J80" s="130"/>
      <c r="K80" s="25">
        <f>K79</f>
        <v>0</v>
      </c>
    </row>
    <row r="81" spans="1:12" ht="16.5" thickTop="1" thickBot="1" x14ac:dyDescent="0.3">
      <c r="A81" s="88"/>
      <c r="B81" s="88"/>
      <c r="C81" s="89"/>
      <c r="D81" s="89"/>
      <c r="E81" s="89"/>
      <c r="F81" s="89"/>
      <c r="G81" s="89"/>
      <c r="H81" s="90"/>
      <c r="I81" s="91"/>
      <c r="J81" s="92"/>
      <c r="K81" s="93"/>
    </row>
    <row r="82" spans="1:12" ht="16.5" thickTop="1" thickBot="1" x14ac:dyDescent="0.3">
      <c r="A82" s="134" t="s">
        <v>165</v>
      </c>
      <c r="B82" s="135"/>
      <c r="C82" s="135"/>
      <c r="D82" s="135"/>
      <c r="E82" s="135"/>
      <c r="F82" s="135"/>
      <c r="G82" s="135"/>
      <c r="H82" s="135"/>
      <c r="I82" s="135"/>
      <c r="J82" s="135"/>
      <c r="K82" s="136"/>
    </row>
    <row r="83" spans="1:12" ht="27.75" thickTop="1" x14ac:dyDescent="0.25">
      <c r="A83" s="39" t="s">
        <v>3</v>
      </c>
      <c r="B83" s="47" t="s">
        <v>9</v>
      </c>
      <c r="C83" s="40">
        <v>1</v>
      </c>
      <c r="D83" s="46" t="s">
        <v>14</v>
      </c>
      <c r="E83" s="46">
        <v>26</v>
      </c>
      <c r="F83" s="39" t="s">
        <v>188</v>
      </c>
      <c r="G83" s="149"/>
      <c r="H83" s="127" t="s">
        <v>18</v>
      </c>
      <c r="I83" s="119">
        <v>0</v>
      </c>
      <c r="J83" s="41">
        <f>K83/12</f>
        <v>0</v>
      </c>
      <c r="K83" s="41">
        <f>I83*E83*C83</f>
        <v>0</v>
      </c>
    </row>
    <row r="84" spans="1:12" ht="41.25" thickBot="1" x14ac:dyDescent="0.3">
      <c r="A84" s="14" t="s">
        <v>27</v>
      </c>
      <c r="B84" s="48" t="s">
        <v>56</v>
      </c>
      <c r="C84" s="15">
        <v>2</v>
      </c>
      <c r="D84" s="45" t="s">
        <v>14</v>
      </c>
      <c r="E84" s="45">
        <v>26</v>
      </c>
      <c r="F84" s="14" t="s">
        <v>184</v>
      </c>
      <c r="G84" s="150"/>
      <c r="H84" s="128"/>
      <c r="I84" s="120">
        <v>0</v>
      </c>
      <c r="J84" s="22">
        <f>K84/12</f>
        <v>0</v>
      </c>
      <c r="K84" s="22">
        <f>I84*E84*C84</f>
        <v>0</v>
      </c>
    </row>
    <row r="85" spans="1:12" ht="16.5" thickTop="1" thickBot="1" x14ac:dyDescent="0.3">
      <c r="A85" s="16"/>
      <c r="B85" s="16"/>
      <c r="C85" s="17"/>
      <c r="D85" s="17"/>
      <c r="E85" s="17"/>
      <c r="F85" s="16"/>
      <c r="G85" s="16"/>
      <c r="H85" s="26"/>
      <c r="I85" s="132" t="s">
        <v>73</v>
      </c>
      <c r="J85" s="133"/>
      <c r="K85" s="20">
        <f>SUM(K83:K84)</f>
        <v>0</v>
      </c>
    </row>
    <row r="86" spans="1:12" ht="16.5" thickTop="1" thickBot="1" x14ac:dyDescent="0.3">
      <c r="A86" s="77"/>
      <c r="B86" s="77"/>
      <c r="C86" s="78"/>
      <c r="D86" s="78"/>
      <c r="E86" s="78"/>
      <c r="F86" s="77"/>
      <c r="G86" s="77"/>
      <c r="H86" s="82"/>
      <c r="I86" s="87"/>
      <c r="J86" s="87"/>
      <c r="K86" s="81"/>
    </row>
    <row r="87" spans="1:12" ht="16.5" thickTop="1" thickBot="1" x14ac:dyDescent="0.3">
      <c r="A87" s="139" t="s">
        <v>166</v>
      </c>
      <c r="B87" s="139"/>
      <c r="C87" s="139"/>
      <c r="D87" s="139"/>
      <c r="E87" s="139"/>
      <c r="F87" s="139"/>
      <c r="G87" s="139"/>
      <c r="H87" s="139"/>
      <c r="I87" s="139"/>
      <c r="J87" s="139"/>
      <c r="K87" s="139"/>
    </row>
    <row r="88" spans="1:12" ht="42" thickTop="1" thickBot="1" x14ac:dyDescent="0.3">
      <c r="A88" s="39" t="s">
        <v>3</v>
      </c>
      <c r="B88" s="47" t="s">
        <v>53</v>
      </c>
      <c r="C88" s="40">
        <v>1</v>
      </c>
      <c r="D88" s="40" t="s">
        <v>31</v>
      </c>
      <c r="E88" s="40">
        <v>26</v>
      </c>
      <c r="F88" s="39" t="s">
        <v>184</v>
      </c>
      <c r="G88" s="149"/>
      <c r="H88" s="40" t="s">
        <v>18</v>
      </c>
      <c r="I88" s="123">
        <v>0</v>
      </c>
      <c r="J88" s="41">
        <f>K88/12</f>
        <v>0</v>
      </c>
      <c r="K88" s="41">
        <f>I88*E88*C88</f>
        <v>0</v>
      </c>
    </row>
    <row r="89" spans="1:12" ht="16.5" thickTop="1" thickBot="1" x14ac:dyDescent="0.3">
      <c r="A89" s="32"/>
      <c r="B89" s="32"/>
      <c r="C89" s="33"/>
      <c r="D89" s="33"/>
      <c r="E89" s="33"/>
      <c r="F89" s="33"/>
      <c r="G89" s="33"/>
      <c r="H89" s="31"/>
      <c r="I89" s="132" t="s">
        <v>113</v>
      </c>
      <c r="J89" s="133"/>
      <c r="K89" s="20">
        <f>K88</f>
        <v>0</v>
      </c>
    </row>
    <row r="90" spans="1:12" ht="16.5" thickTop="1" thickBot="1" x14ac:dyDescent="0.3">
      <c r="A90" s="88"/>
      <c r="B90" s="88"/>
      <c r="C90" s="89"/>
      <c r="D90" s="89"/>
      <c r="E90" s="89"/>
      <c r="F90" s="89"/>
      <c r="G90" s="89"/>
      <c r="H90" s="90"/>
      <c r="I90" s="87"/>
      <c r="J90" s="87"/>
      <c r="K90" s="81"/>
    </row>
    <row r="91" spans="1:12" ht="16.5" thickTop="1" thickBot="1" x14ac:dyDescent="0.3">
      <c r="A91" s="139" t="s">
        <v>167</v>
      </c>
      <c r="B91" s="139"/>
      <c r="C91" s="139"/>
      <c r="D91" s="139"/>
      <c r="E91" s="139"/>
      <c r="F91" s="139"/>
      <c r="G91" s="139"/>
      <c r="H91" s="139"/>
      <c r="I91" s="139"/>
      <c r="J91" s="139"/>
      <c r="K91" s="139"/>
    </row>
    <row r="92" spans="1:12" ht="68.25" thickTop="1" x14ac:dyDescent="0.25">
      <c r="A92" s="39" t="s">
        <v>3</v>
      </c>
      <c r="B92" s="39" t="s">
        <v>54</v>
      </c>
      <c r="C92" s="40">
        <v>1</v>
      </c>
      <c r="D92" s="40" t="s">
        <v>24</v>
      </c>
      <c r="E92" s="40">
        <v>156</v>
      </c>
      <c r="F92" s="39" t="s">
        <v>191</v>
      </c>
      <c r="G92" s="39" t="s">
        <v>190</v>
      </c>
      <c r="H92" s="127" t="s">
        <v>23</v>
      </c>
      <c r="I92" s="119">
        <v>0</v>
      </c>
      <c r="J92" s="41">
        <f>K92/12</f>
        <v>0</v>
      </c>
      <c r="K92" s="41">
        <f>I92*E92*C92</f>
        <v>0</v>
      </c>
      <c r="L92" s="5"/>
    </row>
    <row r="93" spans="1:12" ht="54" x14ac:dyDescent="0.25">
      <c r="A93" s="14" t="s">
        <v>27</v>
      </c>
      <c r="B93" s="14" t="s">
        <v>55</v>
      </c>
      <c r="C93" s="15">
        <v>1</v>
      </c>
      <c r="D93" s="15" t="s">
        <v>4</v>
      </c>
      <c r="E93" s="15">
        <v>52</v>
      </c>
      <c r="F93" s="14" t="s">
        <v>185</v>
      </c>
      <c r="G93" s="150"/>
      <c r="H93" s="128"/>
      <c r="I93" s="118">
        <v>0</v>
      </c>
      <c r="J93" s="21">
        <f>K93/12</f>
        <v>0</v>
      </c>
      <c r="K93" s="21">
        <f>I93*E93*C93</f>
        <v>0</v>
      </c>
    </row>
    <row r="94" spans="1:12" ht="54.75" thickBot="1" x14ac:dyDescent="0.3">
      <c r="A94" s="14" t="s">
        <v>12</v>
      </c>
      <c r="B94" s="14" t="s">
        <v>53</v>
      </c>
      <c r="C94" s="15">
        <v>1</v>
      </c>
      <c r="D94" s="15" t="s">
        <v>14</v>
      </c>
      <c r="E94" s="15">
        <v>26</v>
      </c>
      <c r="F94" s="14" t="s">
        <v>185</v>
      </c>
      <c r="G94" s="150"/>
      <c r="H94" s="128"/>
      <c r="I94" s="118">
        <v>0</v>
      </c>
      <c r="J94" s="21">
        <f>K94/12</f>
        <v>0</v>
      </c>
      <c r="K94" s="21">
        <f>I94*E94*C94</f>
        <v>0</v>
      </c>
    </row>
    <row r="95" spans="1:12" ht="16.5" thickTop="1" thickBot="1" x14ac:dyDescent="0.3">
      <c r="A95" s="16"/>
      <c r="B95" s="16"/>
      <c r="C95" s="17"/>
      <c r="D95" s="17"/>
      <c r="E95" s="17"/>
      <c r="F95" s="16"/>
      <c r="G95" s="16"/>
      <c r="H95" s="26"/>
      <c r="I95" s="132" t="s">
        <v>89</v>
      </c>
      <c r="J95" s="133"/>
      <c r="K95" s="20">
        <f>SUM(K92:K94)</f>
        <v>0</v>
      </c>
    </row>
    <row r="96" spans="1:12" ht="16.5" thickTop="1" thickBot="1" x14ac:dyDescent="0.3">
      <c r="A96" s="77"/>
      <c r="B96" s="77"/>
      <c r="C96" s="78"/>
      <c r="D96" s="78"/>
      <c r="E96" s="78"/>
      <c r="F96" s="77"/>
      <c r="G96" s="77"/>
      <c r="H96" s="82"/>
      <c r="I96" s="87"/>
      <c r="J96" s="87"/>
      <c r="K96" s="81"/>
    </row>
    <row r="97" spans="1:11" ht="16.5" thickTop="1" thickBot="1" x14ac:dyDescent="0.3">
      <c r="A97" s="139" t="s">
        <v>168</v>
      </c>
      <c r="B97" s="139"/>
      <c r="C97" s="139"/>
      <c r="D97" s="139"/>
      <c r="E97" s="139"/>
      <c r="F97" s="139"/>
      <c r="G97" s="139"/>
      <c r="H97" s="139"/>
      <c r="I97" s="139"/>
      <c r="J97" s="139"/>
      <c r="K97" s="139"/>
    </row>
    <row r="98" spans="1:11" s="37" customFormat="1" ht="69" thickTop="1" thickBot="1" x14ac:dyDescent="0.3">
      <c r="A98" s="39" t="s">
        <v>3</v>
      </c>
      <c r="B98" s="39" t="s">
        <v>54</v>
      </c>
      <c r="C98" s="40">
        <v>2</v>
      </c>
      <c r="D98" s="40" t="s">
        <v>20</v>
      </c>
      <c r="E98" s="40">
        <v>156</v>
      </c>
      <c r="F98" s="39" t="s">
        <v>191</v>
      </c>
      <c r="G98" s="39" t="s">
        <v>190</v>
      </c>
      <c r="H98" s="40" t="s">
        <v>23</v>
      </c>
      <c r="I98" s="119">
        <v>0</v>
      </c>
      <c r="J98" s="41">
        <f>K98/12/C98</f>
        <v>0</v>
      </c>
      <c r="K98" s="41">
        <f>I98*E98*C98</f>
        <v>0</v>
      </c>
    </row>
    <row r="99" spans="1:11" ht="16.5" thickTop="1" thickBot="1" x14ac:dyDescent="0.3">
      <c r="A99" s="32"/>
      <c r="B99" s="32"/>
      <c r="C99" s="33"/>
      <c r="D99" s="33"/>
      <c r="E99" s="33"/>
      <c r="F99" s="33"/>
      <c r="G99" s="33"/>
      <c r="H99" s="31"/>
      <c r="I99" s="132" t="s">
        <v>115</v>
      </c>
      <c r="J99" s="133"/>
      <c r="K99" s="20">
        <f>K98</f>
        <v>0</v>
      </c>
    </row>
    <row r="100" spans="1:11" ht="16.5" thickTop="1" thickBot="1" x14ac:dyDescent="0.3">
      <c r="A100" s="88"/>
      <c r="B100" s="88"/>
      <c r="C100" s="89"/>
      <c r="D100" s="89"/>
      <c r="E100" s="89"/>
      <c r="F100" s="89"/>
      <c r="G100" s="89"/>
      <c r="H100" s="90"/>
      <c r="I100" s="91"/>
      <c r="J100" s="92"/>
      <c r="K100" s="92"/>
    </row>
    <row r="101" spans="1:11" ht="16.5" thickTop="1" thickBot="1" x14ac:dyDescent="0.3">
      <c r="A101" s="139" t="s">
        <v>169</v>
      </c>
      <c r="B101" s="139"/>
      <c r="C101" s="139"/>
      <c r="D101" s="139"/>
      <c r="E101" s="139"/>
      <c r="F101" s="139"/>
      <c r="G101" s="139"/>
      <c r="H101" s="139"/>
      <c r="I101" s="139"/>
      <c r="J101" s="139"/>
      <c r="K101" s="139"/>
    </row>
    <row r="102" spans="1:11" ht="68.25" thickTop="1" x14ac:dyDescent="0.25">
      <c r="A102" s="39" t="s">
        <v>3</v>
      </c>
      <c r="B102" s="39" t="s">
        <v>54</v>
      </c>
      <c r="C102" s="40">
        <v>3</v>
      </c>
      <c r="D102" s="40" t="s">
        <v>19</v>
      </c>
      <c r="E102" s="40">
        <v>104</v>
      </c>
      <c r="F102" s="39" t="s">
        <v>192</v>
      </c>
      <c r="G102" s="149"/>
      <c r="H102" s="127" t="s">
        <v>23</v>
      </c>
      <c r="I102" s="119">
        <v>0</v>
      </c>
      <c r="J102" s="41">
        <f>K102/12/C102</f>
        <v>0</v>
      </c>
      <c r="K102" s="41">
        <f>I102*E102*C102</f>
        <v>0</v>
      </c>
    </row>
    <row r="103" spans="1:11" ht="41.25" thickBot="1" x14ac:dyDescent="0.3">
      <c r="A103" s="14" t="s">
        <v>27</v>
      </c>
      <c r="B103" s="14" t="s">
        <v>55</v>
      </c>
      <c r="C103" s="15">
        <v>1</v>
      </c>
      <c r="D103" s="15" t="s">
        <v>4</v>
      </c>
      <c r="E103" s="15">
        <v>52</v>
      </c>
      <c r="F103" s="14" t="s">
        <v>184</v>
      </c>
      <c r="G103" s="150"/>
      <c r="H103" s="128"/>
      <c r="I103" s="120">
        <v>0</v>
      </c>
      <c r="J103" s="22">
        <f>K103/12</f>
        <v>0</v>
      </c>
      <c r="K103" s="22">
        <f>I103*E103*C103</f>
        <v>0</v>
      </c>
    </row>
    <row r="104" spans="1:11" ht="16.5" thickTop="1" thickBot="1" x14ac:dyDescent="0.3">
      <c r="A104" s="16"/>
      <c r="B104" s="16"/>
      <c r="C104" s="17"/>
      <c r="D104" s="17"/>
      <c r="E104" s="17"/>
      <c r="F104" s="16"/>
      <c r="G104" s="16"/>
      <c r="H104" s="26"/>
      <c r="I104" s="131" t="s">
        <v>116</v>
      </c>
      <c r="J104" s="130"/>
      <c r="K104" s="25">
        <f>SUM(K102:K103)</f>
        <v>0</v>
      </c>
    </row>
    <row r="105" spans="1:11" ht="16.5" thickTop="1" thickBot="1" x14ac:dyDescent="0.3">
      <c r="A105" s="77"/>
      <c r="B105" s="77"/>
      <c r="C105" s="78"/>
      <c r="D105" s="78"/>
      <c r="E105" s="78"/>
      <c r="F105" s="77"/>
      <c r="G105" s="77"/>
      <c r="H105" s="82"/>
      <c r="I105" s="94"/>
      <c r="J105" s="94"/>
      <c r="K105" s="95"/>
    </row>
    <row r="106" spans="1:11" ht="16.5" thickTop="1" thickBot="1" x14ac:dyDescent="0.3">
      <c r="A106" s="139" t="s">
        <v>170</v>
      </c>
      <c r="B106" s="139"/>
      <c r="C106" s="139"/>
      <c r="D106" s="139"/>
      <c r="E106" s="139"/>
      <c r="F106" s="139"/>
      <c r="G106" s="139"/>
      <c r="H106" s="139"/>
      <c r="I106" s="139"/>
      <c r="J106" s="139"/>
      <c r="K106" s="139"/>
    </row>
    <row r="107" spans="1:11" ht="68.25" thickTop="1" x14ac:dyDescent="0.25">
      <c r="A107" s="39" t="s">
        <v>3</v>
      </c>
      <c r="B107" s="39" t="s">
        <v>54</v>
      </c>
      <c r="C107" s="40">
        <v>1</v>
      </c>
      <c r="D107" s="46" t="s">
        <v>20</v>
      </c>
      <c r="E107" s="46">
        <v>156</v>
      </c>
      <c r="F107" s="39" t="s">
        <v>194</v>
      </c>
      <c r="G107" s="39" t="s">
        <v>196</v>
      </c>
      <c r="H107" s="127" t="s">
        <v>23</v>
      </c>
      <c r="I107" s="119">
        <v>0</v>
      </c>
      <c r="J107" s="41">
        <f>K107/12/C107</f>
        <v>0</v>
      </c>
      <c r="K107" s="41">
        <f>I107*E107*C107</f>
        <v>0</v>
      </c>
    </row>
    <row r="108" spans="1:11" ht="54.75" thickBot="1" x14ac:dyDescent="0.3">
      <c r="A108" s="14" t="s">
        <v>27</v>
      </c>
      <c r="B108" s="14" t="s">
        <v>54</v>
      </c>
      <c r="C108" s="15">
        <v>1</v>
      </c>
      <c r="D108" s="45" t="s">
        <v>4</v>
      </c>
      <c r="E108" s="45">
        <v>52</v>
      </c>
      <c r="F108" s="14" t="s">
        <v>185</v>
      </c>
      <c r="G108" s="150"/>
      <c r="H108" s="128"/>
      <c r="I108" s="120">
        <v>0</v>
      </c>
      <c r="J108" s="22">
        <f>K108/12</f>
        <v>0</v>
      </c>
      <c r="K108" s="22">
        <f>I108*E108*C108</f>
        <v>0</v>
      </c>
    </row>
    <row r="109" spans="1:11" ht="16.5" thickTop="1" thickBot="1" x14ac:dyDescent="0.3">
      <c r="A109" s="16"/>
      <c r="B109" s="16"/>
      <c r="C109" s="17"/>
      <c r="D109" s="17"/>
      <c r="E109" s="17"/>
      <c r="F109" s="16"/>
      <c r="G109" s="16"/>
      <c r="H109" s="24"/>
      <c r="I109" s="131" t="s">
        <v>74</v>
      </c>
      <c r="J109" s="130"/>
      <c r="K109" s="25">
        <f>SUM(K107:K108)</f>
        <v>0</v>
      </c>
    </row>
    <row r="110" spans="1:11" ht="16.5" thickTop="1" thickBot="1" x14ac:dyDescent="0.3">
      <c r="I110" s="49"/>
      <c r="J110" s="49"/>
      <c r="K110" s="49"/>
    </row>
    <row r="111" spans="1:11" ht="20.25" customHeight="1" thickTop="1" thickBot="1" x14ac:dyDescent="0.3">
      <c r="A111" s="112" t="s">
        <v>126</v>
      </c>
      <c r="B111" s="98"/>
      <c r="C111" s="6"/>
      <c r="D111" s="6"/>
      <c r="E111" s="6"/>
      <c r="F111" s="6"/>
      <c r="G111" s="6"/>
      <c r="H111" s="6"/>
      <c r="I111" s="126" t="s">
        <v>114</v>
      </c>
      <c r="J111" s="126"/>
      <c r="K111" s="55">
        <f>K18+K23+K28+K32+K37+K41+K45+K50+K54+K58+K63+K67+K72+K76+K80+K85+K89+K95+K99+K104+K109</f>
        <v>0</v>
      </c>
    </row>
    <row r="112" spans="1:11" ht="39.75" customHeight="1" thickTop="1" x14ac:dyDescent="0.25">
      <c r="A112" s="71" t="s">
        <v>0</v>
      </c>
      <c r="B112" s="72" t="s">
        <v>8</v>
      </c>
      <c r="C112" s="73" t="s">
        <v>75</v>
      </c>
    </row>
    <row r="113" spans="1:11" x14ac:dyDescent="0.25">
      <c r="A113" s="74" t="s">
        <v>1</v>
      </c>
      <c r="B113" s="38" t="s">
        <v>95</v>
      </c>
      <c r="C113" s="117">
        <v>0</v>
      </c>
    </row>
    <row r="114" spans="1:11" x14ac:dyDescent="0.25">
      <c r="A114" s="53" t="s">
        <v>1</v>
      </c>
      <c r="B114" s="38" t="s">
        <v>96</v>
      </c>
      <c r="C114" s="117">
        <v>0</v>
      </c>
    </row>
    <row r="115" spans="1:11" x14ac:dyDescent="0.25">
      <c r="A115" s="53" t="s">
        <v>2</v>
      </c>
      <c r="B115" s="38" t="s">
        <v>97</v>
      </c>
      <c r="C115" s="117">
        <v>0</v>
      </c>
    </row>
    <row r="116" spans="1:11" x14ac:dyDescent="0.25">
      <c r="A116" s="53" t="s">
        <v>2</v>
      </c>
      <c r="B116" s="38" t="s">
        <v>98</v>
      </c>
      <c r="C116" s="117">
        <v>0</v>
      </c>
    </row>
    <row r="117" spans="1:11" x14ac:dyDescent="0.25">
      <c r="A117" s="53" t="s">
        <v>99</v>
      </c>
      <c r="B117" s="38" t="s">
        <v>96</v>
      </c>
      <c r="C117" s="117">
        <v>0</v>
      </c>
    </row>
    <row r="118" spans="1:11" x14ac:dyDescent="0.25">
      <c r="A118" s="74" t="s">
        <v>100</v>
      </c>
      <c r="B118" s="38" t="s">
        <v>101</v>
      </c>
      <c r="C118" s="117">
        <v>0</v>
      </c>
    </row>
    <row r="119" spans="1:11" x14ac:dyDescent="0.25">
      <c r="A119" s="74" t="s">
        <v>100</v>
      </c>
      <c r="B119" s="38" t="s">
        <v>102</v>
      </c>
      <c r="C119" s="117">
        <v>0</v>
      </c>
    </row>
    <row r="120" spans="1:11" x14ac:dyDescent="0.25">
      <c r="A120" s="53" t="s">
        <v>29</v>
      </c>
      <c r="B120" s="38" t="s">
        <v>97</v>
      </c>
      <c r="C120" s="117">
        <v>0</v>
      </c>
      <c r="H120" s="8"/>
      <c r="K120" s="8"/>
    </row>
    <row r="121" spans="1:11" x14ac:dyDescent="0.25">
      <c r="A121" s="53" t="s">
        <v>29</v>
      </c>
      <c r="B121" s="38" t="s">
        <v>96</v>
      </c>
      <c r="C121" s="117">
        <v>0</v>
      </c>
      <c r="H121" s="8"/>
      <c r="K121" s="8"/>
    </row>
  </sheetData>
  <sheetProtection algorithmName="SHA-512" hashValue="7yYPvhFCU2jwiTYX99MoGUJYeTymwXGfKrtbXeYBOTws8gEuv7e+GKCrYmaIQrJHr+vDSM+iYZ/1bgr+2rplsw==" saltValue="lapUEV/HAhqwdMRGIFOvaw==" spinCount="100000" sheet="1" objects="1" scenarios="1"/>
  <mergeCells count="54">
    <mergeCell ref="A101:K101"/>
    <mergeCell ref="A106:K106"/>
    <mergeCell ref="I95:J95"/>
    <mergeCell ref="I109:J109"/>
    <mergeCell ref="I104:J104"/>
    <mergeCell ref="I89:J89"/>
    <mergeCell ref="A87:K87"/>
    <mergeCell ref="A91:K91"/>
    <mergeCell ref="I99:J99"/>
    <mergeCell ref="A97:K97"/>
    <mergeCell ref="I85:J85"/>
    <mergeCell ref="A47:K47"/>
    <mergeCell ref="A52:K52"/>
    <mergeCell ref="I54:J54"/>
    <mergeCell ref="I58:J58"/>
    <mergeCell ref="A56:K56"/>
    <mergeCell ref="A60:K60"/>
    <mergeCell ref="I67:J67"/>
    <mergeCell ref="A65:K65"/>
    <mergeCell ref="A69:K69"/>
    <mergeCell ref="I76:J76"/>
    <mergeCell ref="A74:K74"/>
    <mergeCell ref="I80:J80"/>
    <mergeCell ref="A78:K78"/>
    <mergeCell ref="A82:K82"/>
    <mergeCell ref="A9:K9"/>
    <mergeCell ref="A20:K20"/>
    <mergeCell ref="A25:K25"/>
    <mergeCell ref="I50:J50"/>
    <mergeCell ref="I63:J63"/>
    <mergeCell ref="I32:J32"/>
    <mergeCell ref="A34:K34"/>
    <mergeCell ref="A39:K39"/>
    <mergeCell ref="I41:J41"/>
    <mergeCell ref="I45:J45"/>
    <mergeCell ref="A43:K43"/>
    <mergeCell ref="I37:J37"/>
    <mergeCell ref="A30:K30"/>
    <mergeCell ref="I111:J111"/>
    <mergeCell ref="H107:H108"/>
    <mergeCell ref="H10:H17"/>
    <mergeCell ref="H21:H22"/>
    <mergeCell ref="H35:H36"/>
    <mergeCell ref="H102:H103"/>
    <mergeCell ref="H83:H84"/>
    <mergeCell ref="H48:H49"/>
    <mergeCell ref="H61:H62"/>
    <mergeCell ref="H70:H71"/>
    <mergeCell ref="H92:H94"/>
    <mergeCell ref="I18:J18"/>
    <mergeCell ref="I23:J23"/>
    <mergeCell ref="I28:J28"/>
    <mergeCell ref="H26:H27"/>
    <mergeCell ref="I72:J72"/>
  </mergeCells>
  <pageMargins left="0.7" right="0.7" top="0.75" bottom="0.75" header="0.3" footer="0.3"/>
  <pageSetup paperSize="9" scale="3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90337-6DA0-44E5-A19B-1EA2692296D0}">
  <sheetPr>
    <pageSetUpPr fitToPage="1"/>
  </sheetPr>
  <dimension ref="A1:J41"/>
  <sheetViews>
    <sheetView showGridLines="0" topLeftCell="A28" workbookViewId="0"/>
  </sheetViews>
  <sheetFormatPr defaultRowHeight="15" x14ac:dyDescent="0.25"/>
  <cols>
    <col min="1" max="1" width="30" customWidth="1"/>
    <col min="2" max="2" width="32.25" customWidth="1"/>
    <col min="3" max="3" width="24.875" customWidth="1"/>
    <col min="4" max="4" width="27.875" customWidth="1"/>
    <col min="5" max="5" width="29.5" customWidth="1"/>
    <col min="6" max="6" width="28.125" customWidth="1"/>
  </cols>
  <sheetData>
    <row r="1" spans="1:10" s="1" customFormat="1" ht="31.5" x14ac:dyDescent="0.25">
      <c r="A1" s="23" t="s">
        <v>199</v>
      </c>
      <c r="E1" s="2"/>
      <c r="F1" s="2"/>
      <c r="G1" s="2"/>
      <c r="H1" s="2"/>
      <c r="I1" s="2"/>
      <c r="J1" s="2"/>
    </row>
    <row r="2" spans="1:10" s="1" customFormat="1" ht="6" customHeight="1" x14ac:dyDescent="0.25">
      <c r="A2" s="10"/>
      <c r="G2" s="3"/>
    </row>
    <row r="3" spans="1:10" s="1" customFormat="1" ht="18.75" x14ac:dyDescent="0.25">
      <c r="A3" s="33" t="s">
        <v>117</v>
      </c>
      <c r="E3" s="3"/>
      <c r="F3" s="3"/>
      <c r="G3" s="3"/>
      <c r="H3" s="3"/>
      <c r="I3" s="3"/>
      <c r="J3" s="3"/>
    </row>
    <row r="4" spans="1:10" s="1" customFormat="1" ht="18.75" x14ac:dyDescent="0.25">
      <c r="A4" s="33" t="s">
        <v>175</v>
      </c>
      <c r="E4" s="3"/>
      <c r="F4" s="3"/>
      <c r="G4" s="3"/>
      <c r="H4" s="3"/>
      <c r="I4" s="3"/>
      <c r="J4" s="3"/>
    </row>
    <row r="5" spans="1:10" ht="15.75" thickBot="1" x14ac:dyDescent="0.3">
      <c r="A5" s="97"/>
    </row>
    <row r="6" spans="1:10" ht="16.5" thickTop="1" thickBot="1" x14ac:dyDescent="0.3">
      <c r="A6" s="101" t="s">
        <v>131</v>
      </c>
      <c r="B6" s="102"/>
      <c r="G6" s="96"/>
    </row>
    <row r="7" spans="1:10" ht="15.75" thickTop="1" x14ac:dyDescent="0.25"/>
    <row r="8" spans="1:10" s="1" customFormat="1" ht="15.75" x14ac:dyDescent="0.25">
      <c r="A8" s="114" t="s">
        <v>124</v>
      </c>
      <c r="B8" s="64"/>
      <c r="C8" s="64"/>
      <c r="D8" s="37"/>
      <c r="E8" s="37"/>
      <c r="F8" s="37"/>
      <c r="G8" s="37"/>
      <c r="H8" s="37"/>
    </row>
    <row r="9" spans="1:10" s="1" customFormat="1" ht="27" x14ac:dyDescent="0.25">
      <c r="A9" s="62" t="s">
        <v>0</v>
      </c>
      <c r="B9" s="62" t="s">
        <v>87</v>
      </c>
      <c r="C9" s="63" t="s">
        <v>122</v>
      </c>
      <c r="D9" s="63" t="s">
        <v>123</v>
      </c>
      <c r="E9" s="63" t="s">
        <v>33</v>
      </c>
      <c r="F9" s="12" t="s">
        <v>88</v>
      </c>
      <c r="G9" s="37"/>
      <c r="H9" s="37"/>
    </row>
    <row r="10" spans="1:10" s="1" customFormat="1" x14ac:dyDescent="0.25">
      <c r="A10" s="53" t="s">
        <v>76</v>
      </c>
      <c r="B10" s="38" t="s">
        <v>78</v>
      </c>
      <c r="C10" s="54" t="s">
        <v>119</v>
      </c>
      <c r="D10" s="54" t="s">
        <v>119</v>
      </c>
      <c r="E10" s="54" t="s">
        <v>119</v>
      </c>
      <c r="F10" s="117">
        <v>0</v>
      </c>
      <c r="G10" s="37"/>
      <c r="H10" s="37"/>
    </row>
    <row r="11" spans="1:10" s="1" customFormat="1" x14ac:dyDescent="0.25">
      <c r="A11" s="53" t="s">
        <v>76</v>
      </c>
      <c r="B11" s="38" t="s">
        <v>77</v>
      </c>
      <c r="C11" s="54" t="s">
        <v>119</v>
      </c>
      <c r="D11" s="54" t="s">
        <v>119</v>
      </c>
      <c r="E11" s="54" t="s">
        <v>119</v>
      </c>
      <c r="F11" s="117">
        <v>0</v>
      </c>
      <c r="G11" s="59"/>
      <c r="H11" s="37"/>
    </row>
    <row r="12" spans="1:10" s="1" customFormat="1" x14ac:dyDescent="0.25">
      <c r="A12" s="53" t="s">
        <v>76</v>
      </c>
      <c r="B12" s="38" t="s">
        <v>84</v>
      </c>
      <c r="C12" s="117">
        <v>0</v>
      </c>
      <c r="D12" s="117">
        <v>0</v>
      </c>
      <c r="E12" s="117">
        <v>0</v>
      </c>
      <c r="F12" s="54" t="s">
        <v>119</v>
      </c>
      <c r="G12" s="59"/>
      <c r="H12" s="37"/>
    </row>
    <row r="13" spans="1:10" s="1" customFormat="1" x14ac:dyDescent="0.25">
      <c r="A13" s="53" t="s">
        <v>80</v>
      </c>
      <c r="B13" s="38" t="s">
        <v>79</v>
      </c>
      <c r="C13" s="54" t="s">
        <v>119</v>
      </c>
      <c r="D13" s="54" t="s">
        <v>119</v>
      </c>
      <c r="E13" s="54" t="s">
        <v>119</v>
      </c>
      <c r="F13" s="117">
        <v>0</v>
      </c>
      <c r="G13" s="37"/>
      <c r="H13" s="37"/>
    </row>
    <row r="14" spans="1:10" s="1" customFormat="1" x14ac:dyDescent="0.25">
      <c r="A14" s="53" t="s">
        <v>177</v>
      </c>
      <c r="B14" s="38" t="s">
        <v>82</v>
      </c>
      <c r="C14" s="117">
        <v>0</v>
      </c>
      <c r="D14" s="117">
        <v>0</v>
      </c>
      <c r="E14" s="117">
        <v>0</v>
      </c>
      <c r="F14" s="54" t="s">
        <v>119</v>
      </c>
      <c r="G14" s="59"/>
      <c r="H14" s="37"/>
    </row>
    <row r="15" spans="1:10" s="1" customFormat="1" x14ac:dyDescent="0.25">
      <c r="A15" s="53" t="s">
        <v>85</v>
      </c>
      <c r="B15" s="38" t="s">
        <v>83</v>
      </c>
      <c r="C15" s="117">
        <v>0</v>
      </c>
      <c r="D15" s="117">
        <v>0</v>
      </c>
      <c r="E15" s="117">
        <v>0</v>
      </c>
      <c r="F15" s="54" t="s">
        <v>119</v>
      </c>
      <c r="G15" s="59"/>
      <c r="H15" s="37"/>
    </row>
    <row r="16" spans="1:10" s="1" customFormat="1" x14ac:dyDescent="0.25">
      <c r="A16" s="53" t="s">
        <v>86</v>
      </c>
      <c r="B16" s="38" t="s">
        <v>83</v>
      </c>
      <c r="C16" s="117">
        <v>0</v>
      </c>
      <c r="D16" s="54" t="s">
        <v>119</v>
      </c>
      <c r="E16" s="117">
        <v>0</v>
      </c>
      <c r="F16" s="54" t="s">
        <v>119</v>
      </c>
      <c r="G16" s="59"/>
      <c r="H16" s="37"/>
    </row>
    <row r="17" spans="1:8" s="1" customFormat="1" x14ac:dyDescent="0.25">
      <c r="A17" s="60" t="s">
        <v>129</v>
      </c>
      <c r="B17" s="37"/>
      <c r="C17" s="37"/>
      <c r="D17" s="37"/>
      <c r="E17" s="37"/>
      <c r="F17" s="59"/>
      <c r="G17" s="59"/>
      <c r="H17" s="37"/>
    </row>
    <row r="18" spans="1:8" s="1" customFormat="1" x14ac:dyDescent="0.25">
      <c r="A18" s="61" t="s">
        <v>130</v>
      </c>
      <c r="B18" s="37"/>
      <c r="C18" s="37"/>
      <c r="D18" s="37"/>
      <c r="E18" s="37"/>
      <c r="F18" s="59"/>
      <c r="G18" s="59"/>
      <c r="H18" s="37"/>
    </row>
    <row r="19" spans="1:8" s="1" customFormat="1" x14ac:dyDescent="0.25">
      <c r="A19" s="10"/>
    </row>
    <row r="20" spans="1:8" s="1" customFormat="1" ht="15.75" x14ac:dyDescent="0.25">
      <c r="A20" s="113" t="s">
        <v>127</v>
      </c>
      <c r="B20" s="65"/>
      <c r="C20" s="65"/>
      <c r="D20" s="8"/>
      <c r="E20" s="9"/>
      <c r="F20" s="9"/>
      <c r="G20" s="9"/>
    </row>
    <row r="21" spans="1:8" s="1" customFormat="1" x14ac:dyDescent="0.25">
      <c r="A21" s="68" t="s">
        <v>128</v>
      </c>
      <c r="B21" s="69" t="s">
        <v>35</v>
      </c>
      <c r="C21" s="69" t="s">
        <v>22</v>
      </c>
      <c r="E21" s="8"/>
      <c r="F21" s="8"/>
      <c r="G21" s="8"/>
    </row>
    <row r="22" spans="1:8" s="1" customFormat="1" ht="15" customHeight="1" x14ac:dyDescent="0.25">
      <c r="A22" s="67" t="s">
        <v>34</v>
      </c>
      <c r="B22" s="66" t="s">
        <v>36</v>
      </c>
      <c r="C22" s="117">
        <v>0</v>
      </c>
    </row>
    <row r="23" spans="1:8" s="1" customFormat="1" x14ac:dyDescent="0.25">
      <c r="A23" s="53" t="s">
        <v>91</v>
      </c>
      <c r="B23" s="57" t="s">
        <v>37</v>
      </c>
      <c r="C23" s="117">
        <v>0</v>
      </c>
    </row>
    <row r="24" spans="1:8" s="1" customFormat="1" ht="18.75" customHeight="1" x14ac:dyDescent="0.25">
      <c r="A24" s="141" t="s">
        <v>92</v>
      </c>
      <c r="B24" s="57" t="s">
        <v>125</v>
      </c>
      <c r="C24" s="118">
        <v>0</v>
      </c>
    </row>
    <row r="25" spans="1:8" s="1" customFormat="1" x14ac:dyDescent="0.25">
      <c r="A25" s="142"/>
      <c r="B25" s="57" t="s">
        <v>90</v>
      </c>
      <c r="C25" s="118">
        <v>0</v>
      </c>
    </row>
    <row r="26" spans="1:8" s="7" customFormat="1" x14ac:dyDescent="0.25">
      <c r="A26" s="67" t="s">
        <v>39</v>
      </c>
      <c r="B26" s="100" t="s">
        <v>32</v>
      </c>
      <c r="C26" s="117">
        <v>0</v>
      </c>
      <c r="D26" s="99"/>
    </row>
    <row r="27" spans="1:8" s="1" customFormat="1" x14ac:dyDescent="0.25">
      <c r="A27" s="67" t="s">
        <v>93</v>
      </c>
      <c r="B27" s="67" t="s">
        <v>36</v>
      </c>
      <c r="C27" s="117">
        <v>0</v>
      </c>
    </row>
    <row r="28" spans="1:8" s="1" customFormat="1" x14ac:dyDescent="0.25">
      <c r="A28" s="67" t="s">
        <v>30</v>
      </c>
      <c r="B28" s="67" t="s">
        <v>38</v>
      </c>
      <c r="C28" s="117">
        <v>0</v>
      </c>
      <c r="F28" s="4"/>
    </row>
    <row r="29" spans="1:8" s="1" customFormat="1" x14ac:dyDescent="0.25">
      <c r="A29" s="67" t="s">
        <v>94</v>
      </c>
      <c r="B29" s="67" t="s">
        <v>36</v>
      </c>
      <c r="C29" s="117">
        <v>0</v>
      </c>
    </row>
    <row r="31" spans="1:8" ht="15.75" x14ac:dyDescent="0.25">
      <c r="A31" s="113" t="s">
        <v>179</v>
      </c>
    </row>
    <row r="32" spans="1:8" s="1" customFormat="1" x14ac:dyDescent="0.25">
      <c r="A32" s="11" t="s">
        <v>0</v>
      </c>
      <c r="B32" s="11" t="s">
        <v>8</v>
      </c>
      <c r="C32" s="12" t="s">
        <v>178</v>
      </c>
      <c r="D32" s="12" t="s">
        <v>81</v>
      </c>
      <c r="E32" s="12" t="s">
        <v>118</v>
      </c>
    </row>
    <row r="33" spans="1:8" s="1" customFormat="1" x14ac:dyDescent="0.25">
      <c r="A33" s="58" t="s">
        <v>76</v>
      </c>
      <c r="B33" s="57" t="s">
        <v>77</v>
      </c>
      <c r="C33" s="19">
        <v>18</v>
      </c>
      <c r="D33" s="54" t="s">
        <v>119</v>
      </c>
      <c r="E33" s="56">
        <f>'Invulblad aanvullende diensten'!F11*C33</f>
        <v>0</v>
      </c>
    </row>
    <row r="34" spans="1:8" s="1" customFormat="1" x14ac:dyDescent="0.25">
      <c r="A34" s="58" t="str">
        <f>'Invulblad aanvullende diensten'!A12</f>
        <v>Bouw en sloopafval</v>
      </c>
      <c r="B34" s="57" t="str">
        <f>'Invulblad aanvullende diensten'!B12</f>
        <v xml:space="preserve">30 &amp; 40 m3 afzetcontainer </v>
      </c>
      <c r="C34" s="19">
        <v>17</v>
      </c>
      <c r="D34" s="19">
        <v>9.5</v>
      </c>
      <c r="E34" s="56">
        <f>(C34*'Invulblad aanvullende diensten'!C12)+(D34*'Invulblad aanvullende diensten'!D12)</f>
        <v>0</v>
      </c>
    </row>
    <row r="35" spans="1:8" s="1" customFormat="1" x14ac:dyDescent="0.25">
      <c r="A35" s="58" t="s">
        <v>177</v>
      </c>
      <c r="B35" s="57" t="str">
        <f>'Invulblad aanvullende diensten'!B14</f>
        <v xml:space="preserve">20 m3 afzetcontainer </v>
      </c>
      <c r="C35" s="19">
        <v>23</v>
      </c>
      <c r="D35" s="19">
        <v>242</v>
      </c>
      <c r="E35" s="56">
        <f>(C35*'Invulblad aanvullende diensten'!C14)+(D35*'Invulblad aanvullende diensten'!D14)</f>
        <v>0</v>
      </c>
    </row>
    <row r="36" spans="1:8" s="1" customFormat="1" x14ac:dyDescent="0.25">
      <c r="A36" s="58" t="str">
        <f>'Invulblad aanvullende diensten'!A15</f>
        <v>Bedrijfsafval</v>
      </c>
      <c r="B36" s="57" t="str">
        <f>'Invulblad aanvullende diensten'!B15</f>
        <v xml:space="preserve">20 &amp; 30 m3 afzetcontainer </v>
      </c>
      <c r="C36" s="19">
        <v>9</v>
      </c>
      <c r="D36" s="19">
        <v>10.5</v>
      </c>
      <c r="E36" s="56">
        <f>(C36*'Invulblad aanvullende diensten'!C15)+(D36*'Invulblad aanvullende diensten'!D15)</f>
        <v>0</v>
      </c>
    </row>
    <row r="37" spans="1:8" s="1" customFormat="1" x14ac:dyDescent="0.25">
      <c r="A37" s="58" t="str">
        <f>'Invulblad aanvullende diensten'!A16</f>
        <v>Karton</v>
      </c>
      <c r="B37" s="57" t="str">
        <f>'Invulblad aanvullende diensten'!B16</f>
        <v xml:space="preserve">20 &amp; 30 m3 afzetcontainer </v>
      </c>
      <c r="C37" s="19">
        <v>7</v>
      </c>
      <c r="D37" s="54" t="s">
        <v>119</v>
      </c>
      <c r="E37" s="56">
        <f>(C37*'Invulblad aanvullende diensten'!C16)</f>
        <v>0</v>
      </c>
    </row>
    <row r="38" spans="1:8" s="1" customFormat="1" ht="15.75" thickBot="1" x14ac:dyDescent="0.3">
      <c r="A38" s="67" t="str">
        <f>'Invulblad aanvullende diensten'!A26</f>
        <v>Lediging Stembussen n.a.v.verkiezingen</v>
      </c>
      <c r="B38" s="57" t="str">
        <f>'Invulblad aanvullende diensten'!B26</f>
        <v>0 - 200 stembussen</v>
      </c>
      <c r="C38" s="19">
        <v>1</v>
      </c>
      <c r="D38" s="54" t="s">
        <v>119</v>
      </c>
      <c r="E38" s="56">
        <f>C38*'Invulblad aanvullende diensten'!C26</f>
        <v>0</v>
      </c>
      <c r="H38" s="7"/>
    </row>
    <row r="39" spans="1:8" s="1" customFormat="1" ht="22.5" customHeight="1" thickTop="1" thickBot="1" x14ac:dyDescent="0.3">
      <c r="A39" s="51"/>
      <c r="B39" s="37"/>
      <c r="C39" s="126" t="s">
        <v>120</v>
      </c>
      <c r="D39" s="126"/>
      <c r="E39" s="55">
        <f>SUM(E33:E38)</f>
        <v>0</v>
      </c>
    </row>
    <row r="40" spans="1:8" s="1" customFormat="1" ht="15.75" thickTop="1" x14ac:dyDescent="0.25">
      <c r="A40" s="52" t="s">
        <v>121</v>
      </c>
      <c r="C40" s="7"/>
    </row>
    <row r="41" spans="1:8" s="1" customFormat="1" x14ac:dyDescent="0.25">
      <c r="A41" s="70" t="s">
        <v>132</v>
      </c>
    </row>
  </sheetData>
  <sheetProtection algorithmName="SHA-512" hashValue="QGliRJHdn9OBhx6xXBwrOg0IAIRfxE139V3aaSUIN8O4SCoIKux0ii+b7tvryc4onXdUeeAGmXQ7IZxTWipYOw==" saltValue="MPZzA+aEcFquJ+H0YE4GfA==" spinCount="100000" sheet="1" objects="1" scenarios="1"/>
  <mergeCells count="2">
    <mergeCell ref="A24:A25"/>
    <mergeCell ref="C39:D39"/>
  </mergeCells>
  <pageMargins left="0.7" right="0.7" top="0.75" bottom="0.75" header="0.3" footer="0.3"/>
  <pageSetup paperSize="9" scale="41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ACF0E-BACC-4971-8497-EFE6E21A9104}">
  <sheetPr>
    <pageSetUpPr fitToPage="1"/>
  </sheetPr>
  <dimension ref="A1:J32"/>
  <sheetViews>
    <sheetView showGridLines="0" workbookViewId="0">
      <selection activeCell="J21" sqref="J21"/>
    </sheetView>
  </sheetViews>
  <sheetFormatPr defaultColWidth="9" defaultRowHeight="15" x14ac:dyDescent="0.25"/>
  <cols>
    <col min="1" max="1" width="24.375" style="1" customWidth="1"/>
    <col min="2" max="2" width="40.875" style="1" customWidth="1"/>
    <col min="3" max="16384" width="9" style="1"/>
  </cols>
  <sheetData>
    <row r="1" spans="1:10" ht="31.5" x14ac:dyDescent="0.25">
      <c r="A1" s="23" t="s">
        <v>199</v>
      </c>
      <c r="E1" s="2"/>
      <c r="F1" s="2"/>
      <c r="G1" s="2"/>
      <c r="H1" s="2"/>
      <c r="I1" s="2"/>
      <c r="J1" s="2"/>
    </row>
    <row r="2" spans="1:10" ht="6" customHeight="1" x14ac:dyDescent="0.25">
      <c r="A2" s="10"/>
      <c r="G2" s="3"/>
    </row>
    <row r="3" spans="1:10" ht="18.75" x14ac:dyDescent="0.25">
      <c r="A3" s="33" t="s">
        <v>134</v>
      </c>
      <c r="E3" s="3"/>
      <c r="F3" s="3"/>
      <c r="G3" s="3"/>
      <c r="H3" s="3"/>
      <c r="I3" s="3"/>
      <c r="J3" s="3"/>
    </row>
    <row r="4" spans="1:10" ht="15.75" x14ac:dyDescent="0.25">
      <c r="A4" s="33" t="s">
        <v>135</v>
      </c>
      <c r="E4" s="3"/>
      <c r="F4" s="3"/>
      <c r="G4" s="3"/>
      <c r="H4" s="3"/>
      <c r="I4" s="3"/>
      <c r="J4" s="3"/>
    </row>
    <row r="5" spans="1:10" ht="18.75" x14ac:dyDescent="0.25">
      <c r="A5" s="33" t="s">
        <v>176</v>
      </c>
      <c r="E5" s="3"/>
      <c r="F5" s="3"/>
      <c r="G5" s="3"/>
      <c r="H5" s="3"/>
      <c r="I5" s="3"/>
      <c r="J5" s="3"/>
    </row>
    <row r="6" spans="1:10" ht="23.25" customHeight="1" thickBot="1" x14ac:dyDescent="0.3">
      <c r="A6" s="33"/>
      <c r="B6" s="103"/>
      <c r="E6" s="3"/>
      <c r="F6" s="3"/>
      <c r="G6" s="3"/>
      <c r="H6" s="3"/>
      <c r="I6" s="3"/>
      <c r="J6" s="3"/>
    </row>
    <row r="7" spans="1:10" ht="33.75" customHeight="1" thickTop="1" thickBot="1" x14ac:dyDescent="0.3">
      <c r="A7" s="109" t="s">
        <v>133</v>
      </c>
      <c r="B7" s="108">
        <f>'Invulblad reguliere diensten'!K111+'Invulblad aanvullende diensten'!E39</f>
        <v>0</v>
      </c>
      <c r="C7" s="3"/>
      <c r="D7" s="3"/>
      <c r="E7" s="3"/>
      <c r="F7" s="3"/>
      <c r="G7" s="3"/>
      <c r="H7" s="3"/>
      <c r="I7" s="3"/>
      <c r="J7" s="3"/>
    </row>
    <row r="8" spans="1:10" ht="15.75" thickTop="1" x14ac:dyDescent="0.25">
      <c r="A8" s="61" t="s">
        <v>171</v>
      </c>
    </row>
    <row r="9" spans="1:10" x14ac:dyDescent="0.25">
      <c r="A9" s="61" t="s">
        <v>172</v>
      </c>
    </row>
    <row r="10" spans="1:10" x14ac:dyDescent="0.25">
      <c r="A10" s="61"/>
    </row>
    <row r="12" spans="1:10" x14ac:dyDescent="0.25">
      <c r="A12" s="106" t="s">
        <v>136</v>
      </c>
    </row>
    <row r="13" spans="1:10" x14ac:dyDescent="0.25">
      <c r="A13" s="104"/>
    </row>
    <row r="14" spans="1:10" x14ac:dyDescent="0.25">
      <c r="A14" s="104" t="s">
        <v>137</v>
      </c>
    </row>
    <row r="15" spans="1:10" x14ac:dyDescent="0.25">
      <c r="A15" s="105" t="s">
        <v>138</v>
      </c>
    </row>
    <row r="16" spans="1:10" x14ac:dyDescent="0.25">
      <c r="A16" s="105" t="s">
        <v>139</v>
      </c>
    </row>
    <row r="17" spans="1:2" x14ac:dyDescent="0.25">
      <c r="A17" s="105" t="s">
        <v>140</v>
      </c>
    </row>
    <row r="18" spans="1:2" x14ac:dyDescent="0.25">
      <c r="A18" s="105" t="s">
        <v>141</v>
      </c>
    </row>
    <row r="19" spans="1:2" x14ac:dyDescent="0.25">
      <c r="A19" s="105" t="s">
        <v>142</v>
      </c>
    </row>
    <row r="21" spans="1:2" x14ac:dyDescent="0.25">
      <c r="A21" s="106" t="s">
        <v>143</v>
      </c>
    </row>
    <row r="22" spans="1:2" x14ac:dyDescent="0.25">
      <c r="A22" s="104"/>
    </row>
    <row r="23" spans="1:2" ht="21" customHeight="1" x14ac:dyDescent="0.25">
      <c r="A23" s="107" t="s">
        <v>144</v>
      </c>
      <c r="B23" s="116"/>
    </row>
    <row r="24" spans="1:2" ht="20.25" customHeight="1" x14ac:dyDescent="0.25">
      <c r="A24" s="107" t="s">
        <v>149</v>
      </c>
      <c r="B24" s="116"/>
    </row>
    <row r="25" spans="1:2" ht="18" customHeight="1" x14ac:dyDescent="0.25">
      <c r="A25" s="107" t="s">
        <v>145</v>
      </c>
      <c r="B25" s="116"/>
    </row>
    <row r="26" spans="1:2" ht="18.75" customHeight="1" x14ac:dyDescent="0.25">
      <c r="A26" s="107" t="s">
        <v>146</v>
      </c>
      <c r="B26" s="116"/>
    </row>
    <row r="27" spans="1:2" ht="21.75" customHeight="1" x14ac:dyDescent="0.25">
      <c r="A27" s="107" t="s">
        <v>147</v>
      </c>
      <c r="B27" s="116"/>
    </row>
    <row r="28" spans="1:2" x14ac:dyDescent="0.25">
      <c r="A28" s="143" t="s">
        <v>148</v>
      </c>
      <c r="B28" s="146"/>
    </row>
    <row r="29" spans="1:2" x14ac:dyDescent="0.25">
      <c r="A29" s="144"/>
      <c r="B29" s="147"/>
    </row>
    <row r="30" spans="1:2" x14ac:dyDescent="0.25">
      <c r="A30" s="144"/>
      <c r="B30" s="147"/>
    </row>
    <row r="31" spans="1:2" x14ac:dyDescent="0.25">
      <c r="A31" s="144"/>
      <c r="B31" s="147"/>
    </row>
    <row r="32" spans="1:2" x14ac:dyDescent="0.25">
      <c r="A32" s="145"/>
      <c r="B32" s="148"/>
    </row>
  </sheetData>
  <sheetProtection algorithmName="SHA-512" hashValue="GCtl6H7yo20NGGq8uHr7XrwO4pIuxHk0BBbkSvG7g78PvVbo8M3N5PekE1VJvM8mgb1AgYBaYL3fcRTwxCoREw==" saltValue="IgUV/3xfN22sTChkJDZgiw==" spinCount="100000" sheet="1" objects="1" scenarios="1"/>
  <mergeCells count="2">
    <mergeCell ref="A28:A32"/>
    <mergeCell ref="B28:B32"/>
  </mergeCells>
  <pageMargins left="0.7" right="0.7" top="0.75" bottom="0.75" header="0.3" footer="0.3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Invulblad reguliere diensten</vt:lpstr>
      <vt:lpstr>Invulblad aanvullende diensten</vt:lpstr>
      <vt:lpstr>Inschrijfbedrag</vt:lpstr>
      <vt:lpstr>'Invulblad reguliere diensten'!_FilterDatabase</vt:lpstr>
    </vt:vector>
  </TitlesOfParts>
  <Company>Gemeente Purmerend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Leonie van de Kamp</dc:creator>
  <cp:lastModifiedBy>An Ha - Vu</cp:lastModifiedBy>
  <cp:lastPrinted>2026-09-10T14:15:02Z</cp:lastPrinted>
  <dcterms:created xsi:type="dcterms:W3CDTF">2026-06-01T10:44:27Z</dcterms:created>
  <dcterms:modified xsi:type="dcterms:W3CDTF">2026-10-28T14:30:15Z</dcterms:modified>
</cp:coreProperties>
</file>