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ilburg.sharepoint.com/sites/PRCInburgering-Inkoop/Gedeelde documenten/Project Inburgering 2026 ev/5. Aanbestedingsleidraad/Perceel 1A en 1B (WW, MB en PVT)/"/>
    </mc:Choice>
  </mc:AlternateContent>
  <xr:revisionPtr revIDLastSave="38" documentId="8_{30247F3A-8994-4B3B-A292-68A22337B504}" xr6:coauthVersionLast="47" xr6:coauthVersionMax="47" xr10:uidLastSave="{FBAEFEDA-D1D2-4C2B-B5EA-30D588858816}"/>
  <bookViews>
    <workbookView xWindow="-28920" yWindow="2550" windowWidth="29040" windowHeight="15720" xr2:uid="{1AE7F8E4-FE5F-4BB5-9F57-6AEA553E09D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15" i="1" l="1"/>
  <c r="H12" i="1"/>
  <c r="D12" i="1"/>
  <c r="H11" i="1"/>
  <c r="I11" i="1" s="1"/>
  <c r="D11" i="1"/>
  <c r="D15" i="1" l="1"/>
  <c r="I12" i="1"/>
  <c r="I15" i="1" s="1"/>
</calcChain>
</file>

<file path=xl/sharedStrings.xml><?xml version="1.0" encoding="utf-8"?>
<sst xmlns="http://schemas.openxmlformats.org/spreadsheetml/2006/main" count="29" uniqueCount="29">
  <si>
    <t>Bijlage bij aanbesteding Perceel</t>
  </si>
  <si>
    <t>1A</t>
  </si>
  <si>
    <t xml:space="preserve">De gele cellen dienen ingevuld te worden conform paragraaf 6.4 van het aanbestedingsdocument. Het tarief per product is exclusief BTW te zijn, en inclusief alle kosten. </t>
  </si>
  <si>
    <t>Let op: het tarief dient gelijk of hoger dan het bodemtarief te zijn op straffe van uitsluiting</t>
  </si>
  <si>
    <t>Let op: het tarief dient gelijk of lager dan het plafondtarief te zijn op straffe van uitsluiting</t>
  </si>
  <si>
    <t>Prijsblad</t>
  </si>
  <si>
    <t>Tarief</t>
  </si>
  <si>
    <t>#punten</t>
  </si>
  <si>
    <t>bodemtarief</t>
  </si>
  <si>
    <t>plafondtarief</t>
  </si>
  <si>
    <t># stuks</t>
  </si>
  <si>
    <t xml:space="preserve">Jaarlijkse opdrachtwaarde (bodem x aantal) * </t>
  </si>
  <si>
    <t>% de totale jaarlijkse opdrachtwaarde</t>
  </si>
  <si>
    <t>max aantal punten</t>
  </si>
  <si>
    <t>Product 1</t>
  </si>
  <si>
    <t>Regulier MB WW (Maatschappelijke begeleiding en Warm Welkom)</t>
  </si>
  <si>
    <t>Product 2</t>
  </si>
  <si>
    <t>Beperkte MB (Maatschappelijke begeleiding)</t>
  </si>
  <si>
    <t>Product 3</t>
  </si>
  <si>
    <t>PVT AM (Participatie verklarings traject asielmigranten)</t>
  </si>
  <si>
    <t>Product 4</t>
  </si>
  <si>
    <t>PVT GM (Participatie verklarings traject gezinsmigranten)</t>
  </si>
  <si>
    <t xml:space="preserve">Aantal punten </t>
  </si>
  <si>
    <t>Datum:</t>
  </si>
  <si>
    <t>Handtekening rechtsgeldig vertegenwoordiger:</t>
  </si>
  <si>
    <t>Naam:</t>
  </si>
  <si>
    <t>Functie:</t>
  </si>
  <si>
    <t>Organisatie:</t>
  </si>
  <si>
    <t xml:space="preserve">* hier kunnen geen rechten aan ontleend worden, dit is puur ter berekening van de puntenverdeling tussen de verschillende producten.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</si>
</sst>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2]\ * #,##0.00_ ;_ [$€-2]\ * \-#,##0.00_ ;_ [$€-2]\ * &quot;-&quot;??_ ;_ @_ 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9D9D9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">
    <xf numFmtId="0" fontId="0" fillId="0" borderId="0" xfId="0"/>
    <xf numFmtId="164" fontId="0" fillId="3" borderId="3" xfId="1" applyNumberFormat="1" applyFont="1" applyFill="1" applyBorder="1" applyProtection="1">
      <protection locked="0"/>
    </xf>
    <xf numFmtId="0" fontId="0" fillId="3" borderId="3" xfId="0" applyFill="1" applyBorder="1" applyAlignment="1" applyProtection="1">
      <alignment horizontal="left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2" fillId="0" borderId="0" xfId="0" applyFont="1" applyProtection="1"/>
    <xf numFmtId="0" fontId="0" fillId="0" borderId="0" xfId="0" applyProtection="1"/>
    <xf numFmtId="0" fontId="0" fillId="0" borderId="0" xfId="0" applyAlignment="1" applyProtection="1">
      <alignment horizontal="center" vertical="top" wrapText="1"/>
    </xf>
    <xf numFmtId="0" fontId="2" fillId="0" borderId="1" xfId="0" applyFont="1" applyBorder="1" applyAlignment="1" applyProtection="1">
      <alignment horizontal="center"/>
    </xf>
    <xf numFmtId="0" fontId="0" fillId="0" borderId="2" xfId="0" applyBorder="1" applyProtection="1"/>
    <xf numFmtId="0" fontId="2" fillId="0" borderId="2" xfId="0" applyFont="1" applyBorder="1" applyProtection="1"/>
    <xf numFmtId="0" fontId="2" fillId="0" borderId="3" xfId="0" applyFont="1" applyBorder="1" applyProtection="1"/>
    <xf numFmtId="0" fontId="2" fillId="2" borderId="2" xfId="0" applyFont="1" applyFill="1" applyBorder="1" applyProtection="1"/>
    <xf numFmtId="0" fontId="3" fillId="5" borderId="2" xfId="0" applyFont="1" applyFill="1" applyBorder="1" applyAlignment="1" applyProtection="1">
      <alignment wrapText="1"/>
    </xf>
    <xf numFmtId="0" fontId="3" fillId="5" borderId="4" xfId="0" applyFont="1" applyFill="1" applyBorder="1" applyAlignment="1" applyProtection="1">
      <alignment wrapText="1"/>
    </xf>
    <xf numFmtId="44" fontId="0" fillId="2" borderId="2" xfId="1" applyFont="1" applyFill="1" applyBorder="1" applyProtection="1"/>
    <xf numFmtId="0" fontId="0" fillId="2" borderId="2" xfId="0" applyFill="1" applyBorder="1" applyProtection="1"/>
    <xf numFmtId="44" fontId="0" fillId="2" borderId="2" xfId="0" applyNumberFormat="1" applyFill="1" applyBorder="1" applyProtection="1"/>
    <xf numFmtId="9" fontId="0" fillId="2" borderId="2" xfId="2" applyFont="1" applyFill="1" applyBorder="1" applyProtection="1"/>
    <xf numFmtId="164" fontId="0" fillId="2" borderId="3" xfId="1" applyNumberFormat="1" applyFont="1" applyFill="1" applyBorder="1" applyProtection="1"/>
    <xf numFmtId="0" fontId="2" fillId="0" borderId="2" xfId="0" applyFont="1" applyBorder="1" applyAlignment="1" applyProtection="1">
      <alignment horizontal="center"/>
    </xf>
    <xf numFmtId="0" fontId="0" fillId="4" borderId="2" xfId="0" applyFill="1" applyBorder="1" applyProtection="1"/>
    <xf numFmtId="9" fontId="0" fillId="0" borderId="0" xfId="0" applyNumberFormat="1" applyProtection="1"/>
    <xf numFmtId="0" fontId="0" fillId="0" borderId="3" xfId="0" applyBorder="1" applyAlignment="1" applyProtection="1">
      <alignment horizontal="left" vertical="center"/>
    </xf>
    <xf numFmtId="0" fontId="0" fillId="0" borderId="3" xfId="0" applyBorder="1" applyAlignment="1" applyProtection="1">
      <alignment horizontal="left" vertical="center" wrapText="1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D5A8A-3A52-48F7-9D2E-2F21CCE09CC2}">
  <dimension ref="A1:J24"/>
  <sheetViews>
    <sheetView tabSelected="1" workbookViewId="0">
      <selection activeCell="B18" sqref="B18:C18"/>
    </sheetView>
  </sheetViews>
  <sheetFormatPr defaultRowHeight="15" x14ac:dyDescent="0.25"/>
  <cols>
    <col min="1" max="1" width="30.42578125" style="5" customWidth="1"/>
    <col min="2" max="2" width="58.85546875" style="5" customWidth="1"/>
    <col min="3" max="3" width="14.7109375" style="5" customWidth="1"/>
    <col min="4" max="4" width="9.140625" style="5"/>
    <col min="5" max="5" width="12.7109375" style="5" customWidth="1"/>
    <col min="6" max="6" width="14.28515625" style="5" customWidth="1"/>
    <col min="7" max="7" width="7.28515625" style="5" bestFit="1" customWidth="1"/>
    <col min="8" max="8" width="14.28515625" style="5" customWidth="1"/>
    <col min="9" max="9" width="9.42578125" style="5" customWidth="1"/>
    <col min="10" max="10" width="17.7109375" style="5" bestFit="1" customWidth="1"/>
    <col min="11" max="16384" width="9.140625" style="5"/>
  </cols>
  <sheetData>
    <row r="1" spans="1:10" x14ac:dyDescent="0.25">
      <c r="A1" s="4" t="s">
        <v>0</v>
      </c>
      <c r="B1" s="5" t="s">
        <v>1</v>
      </c>
    </row>
    <row r="2" spans="1:10" x14ac:dyDescent="0.25">
      <c r="A2" s="4"/>
    </row>
    <row r="3" spans="1:10" x14ac:dyDescent="0.25">
      <c r="A3" s="6" t="s">
        <v>2</v>
      </c>
      <c r="B3" s="6"/>
      <c r="C3" s="6"/>
    </row>
    <row r="4" spans="1:10" x14ac:dyDescent="0.25">
      <c r="A4" s="6"/>
      <c r="B4" s="6"/>
      <c r="C4" s="6"/>
    </row>
    <row r="5" spans="1:10" x14ac:dyDescent="0.25">
      <c r="A5" s="6"/>
      <c r="B5" s="6"/>
      <c r="C5" s="6"/>
    </row>
    <row r="6" spans="1:10" x14ac:dyDescent="0.25">
      <c r="A6" s="6" t="s">
        <v>3</v>
      </c>
      <c r="B6" s="6"/>
      <c r="C6" s="6"/>
    </row>
    <row r="7" spans="1:10" x14ac:dyDescent="0.25">
      <c r="A7" s="6" t="s">
        <v>4</v>
      </c>
      <c r="B7" s="6"/>
      <c r="C7" s="6"/>
    </row>
    <row r="9" spans="1:10" x14ac:dyDescent="0.25">
      <c r="A9" s="7" t="s">
        <v>5</v>
      </c>
      <c r="B9" s="7"/>
      <c r="C9" s="7"/>
      <c r="D9" s="7"/>
    </row>
    <row r="10" spans="1:10" ht="75" x14ac:dyDescent="0.25">
      <c r="A10" s="8"/>
      <c r="B10" s="9"/>
      <c r="C10" s="10" t="s">
        <v>6</v>
      </c>
      <c r="D10" s="9" t="s">
        <v>7</v>
      </c>
      <c r="E10" s="11" t="s">
        <v>8</v>
      </c>
      <c r="F10" s="11" t="s">
        <v>9</v>
      </c>
      <c r="G10" s="11" t="s">
        <v>10</v>
      </c>
      <c r="H10" s="12" t="s">
        <v>11</v>
      </c>
      <c r="I10" s="13" t="s">
        <v>12</v>
      </c>
      <c r="J10" s="11" t="s">
        <v>13</v>
      </c>
    </row>
    <row r="11" spans="1:10" x14ac:dyDescent="0.25">
      <c r="A11" s="9" t="s">
        <v>14</v>
      </c>
      <c r="B11" s="8" t="s">
        <v>15</v>
      </c>
      <c r="C11" s="1"/>
      <c r="D11" s="8">
        <f>MAX(0,MIN(22,22*(F11-C11)/(F11-E11)))</f>
        <v>22</v>
      </c>
      <c r="E11" s="14">
        <v>2312.7750000000001</v>
      </c>
      <c r="F11" s="14">
        <v>3083.7</v>
      </c>
      <c r="G11" s="15">
        <v>53</v>
      </c>
      <c r="H11" s="16">
        <f>E11*G11</f>
        <v>122577.07500000001</v>
      </c>
      <c r="I11" s="17">
        <f>(H11/(H11+H12))</f>
        <v>0.54639175257731964</v>
      </c>
      <c r="J11" s="15">
        <v>22</v>
      </c>
    </row>
    <row r="12" spans="1:10" x14ac:dyDescent="0.25">
      <c r="A12" s="9" t="s">
        <v>16</v>
      </c>
      <c r="B12" s="8" t="s">
        <v>17</v>
      </c>
      <c r="C12" s="1"/>
      <c r="D12" s="8">
        <f>MAX(0,MIN(18,18*(F12-C12)/(F12-E12)))</f>
        <v>18</v>
      </c>
      <c r="E12" s="14">
        <v>1541.85</v>
      </c>
      <c r="F12" s="14">
        <v>1850.22</v>
      </c>
      <c r="G12" s="15">
        <v>66</v>
      </c>
      <c r="H12" s="16">
        <f>E12*G12</f>
        <v>101762.09999999999</v>
      </c>
      <c r="I12" s="17">
        <f>H12/(H11+H12)</f>
        <v>0.45360824742268041</v>
      </c>
      <c r="J12" s="15">
        <v>18</v>
      </c>
    </row>
    <row r="13" spans="1:10" x14ac:dyDescent="0.25">
      <c r="A13" s="9" t="s">
        <v>18</v>
      </c>
      <c r="B13" s="8" t="s">
        <v>19</v>
      </c>
      <c r="C13" s="18">
        <v>237.78</v>
      </c>
      <c r="D13" s="15"/>
      <c r="E13" s="15"/>
      <c r="F13" s="15"/>
      <c r="G13" s="15"/>
      <c r="H13" s="15"/>
      <c r="I13" s="15"/>
      <c r="J13" s="15"/>
    </row>
    <row r="14" spans="1:10" x14ac:dyDescent="0.25">
      <c r="A14" s="9" t="s">
        <v>20</v>
      </c>
      <c r="B14" s="8" t="s">
        <v>21</v>
      </c>
      <c r="C14" s="18">
        <v>237.78</v>
      </c>
      <c r="D14" s="15"/>
      <c r="E14" s="15"/>
      <c r="F14" s="15"/>
      <c r="G14" s="15"/>
      <c r="H14" s="15"/>
      <c r="I14" s="15"/>
      <c r="J14" s="15"/>
    </row>
    <row r="15" spans="1:10" x14ac:dyDescent="0.25">
      <c r="A15" s="19" t="s">
        <v>22</v>
      </c>
      <c r="B15" s="19"/>
      <c r="C15" s="19"/>
      <c r="D15" s="20">
        <f>SUM(D11:D12)</f>
        <v>40</v>
      </c>
      <c r="I15" s="21">
        <f>SUM(I11:I12)</f>
        <v>1</v>
      </c>
      <c r="J15" s="5">
        <f>SUM(J11:J12)</f>
        <v>40</v>
      </c>
    </row>
    <row r="16" spans="1:10" ht="15" customHeight="1" x14ac:dyDescent="0.25">
      <c r="H16" s="6" t="s">
        <v>28</v>
      </c>
      <c r="I16" s="6"/>
    </row>
    <row r="17" spans="1:9" x14ac:dyDescent="0.25">
      <c r="A17" s="22" t="s">
        <v>23</v>
      </c>
      <c r="B17" s="2"/>
      <c r="C17" s="3"/>
      <c r="H17" s="6"/>
      <c r="I17" s="6"/>
    </row>
    <row r="18" spans="1:9" ht="30" x14ac:dyDescent="0.25">
      <c r="A18" s="23" t="s">
        <v>24</v>
      </c>
      <c r="B18" s="2"/>
      <c r="C18" s="3"/>
      <c r="H18" s="6"/>
      <c r="I18" s="6"/>
    </row>
    <row r="19" spans="1:9" x14ac:dyDescent="0.25">
      <c r="A19" s="22" t="s">
        <v>25</v>
      </c>
      <c r="B19" s="2"/>
      <c r="C19" s="3"/>
      <c r="H19" s="6"/>
      <c r="I19" s="6"/>
    </row>
    <row r="20" spans="1:9" x14ac:dyDescent="0.25">
      <c r="A20" s="22" t="s">
        <v>26</v>
      </c>
      <c r="B20" s="2"/>
      <c r="C20" s="3"/>
      <c r="H20" s="6"/>
      <c r="I20" s="6"/>
    </row>
    <row r="21" spans="1:9" x14ac:dyDescent="0.25">
      <c r="A21" s="22" t="s">
        <v>27</v>
      </c>
      <c r="B21" s="2"/>
      <c r="C21" s="3"/>
      <c r="H21" s="6"/>
      <c r="I21" s="6"/>
    </row>
    <row r="24" spans="1:9" ht="87.75" customHeight="1" x14ac:dyDescent="0.25"/>
  </sheetData>
  <sheetProtection algorithmName="SHA-512" hashValue="9pXKVNK4x56ShmIBGbzMsXtAdy3WQbtkOK+Jf8LE24fHd8vUZGpnGL6+BB1JQyyDaNj/XYDD7Y6MR+mpn2ztFg==" saltValue="CWBT+IsyEjPbG224j4GiGQ==" spinCount="100000" sheet="1" objects="1" scenarios="1"/>
  <protectedRanges>
    <protectedRange sqref="B17:C21" name="Bereik2"/>
  </protectedRanges>
  <mergeCells count="11">
    <mergeCell ref="H16:I21"/>
    <mergeCell ref="B18:C18"/>
    <mergeCell ref="B19:C19"/>
    <mergeCell ref="B20:C20"/>
    <mergeCell ref="B21:C21"/>
    <mergeCell ref="A3:C5"/>
    <mergeCell ref="A6:C6"/>
    <mergeCell ref="A7:C7"/>
    <mergeCell ref="A9:D9"/>
    <mergeCell ref="A15:C15"/>
    <mergeCell ref="B17:C17"/>
  </mergeCells>
  <dataValidations count="1">
    <dataValidation type="decimal" allowBlank="1" showInputMessage="1" showErrorMessage="1" sqref="C11:C12" xr:uid="{09CD2759-9503-48C4-9CD8-ED6960D578AD}">
      <formula1>E11</formula1>
      <formula2>F11</formula2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e7aa820-d895-4319-a446-c8beba36a2fc">
      <Terms xmlns="http://schemas.microsoft.com/office/infopath/2007/PartnerControls"/>
    </lcf76f155ced4ddcb4097134ff3c332f>
    <Title0 xmlns="3e7aa820-d895-4319-a446-c8beba36a2fc" xsi:nil="true"/>
    <SharedWithUsers xmlns="5a7324a0-af70-443c-9725-5f68cecdec97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4918D9FB83794180CD270A32989B47" ma:contentTypeVersion="14" ma:contentTypeDescription="Een nieuw document maken." ma:contentTypeScope="" ma:versionID="7038f47b18c47e9fc2c0cd1bb46e1a85">
  <xsd:schema xmlns:xsd="http://www.w3.org/2001/XMLSchema" xmlns:xs="http://www.w3.org/2001/XMLSchema" xmlns:p="http://schemas.microsoft.com/office/2006/metadata/properties" xmlns:ns2="3e7aa820-d895-4319-a446-c8beba36a2fc" xmlns:ns3="5a7324a0-af70-443c-9725-5f68cecdec97" targetNamespace="http://schemas.microsoft.com/office/2006/metadata/properties" ma:root="true" ma:fieldsID="ad7a68f0f74d324dacb12e9f258e412e" ns2:_="" ns3:_="">
    <xsd:import namespace="3e7aa820-d895-4319-a446-c8beba36a2fc"/>
    <xsd:import namespace="5a7324a0-af70-443c-9725-5f68cecdec97"/>
    <xsd:element name="properties">
      <xsd:complexType>
        <xsd:sequence>
          <xsd:element name="documentManagement">
            <xsd:complexType>
              <xsd:all>
                <xsd:element ref="ns2:Title0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7aa820-d895-4319-a446-c8beba36a2fc" elementFormDefault="qualified">
    <xsd:import namespace="http://schemas.microsoft.com/office/2006/documentManagement/types"/>
    <xsd:import namespace="http://schemas.microsoft.com/office/infopath/2007/PartnerControls"/>
    <xsd:element name="Title0" ma:index="8" nillable="true" ma:displayName="Title" ma:description="" ma:internalName="Title0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da67cf7-fe4b-4a66-9a0d-a2326cc296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7324a0-af70-443c-9725-5f68cecdec9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843E8A9-2086-4C6D-900D-2DE7AB572748}">
  <ds:schemaRefs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purl.org/dc/elements/1.1/"/>
    <ds:schemaRef ds:uri="http://schemas.microsoft.com/office/2006/documentManagement/types"/>
    <ds:schemaRef ds:uri="5a7324a0-af70-443c-9725-5f68cecdec97"/>
    <ds:schemaRef ds:uri="3e7aa820-d895-4319-a446-c8beba36a2fc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AB028AB7-CFA2-4EA9-8584-5DFF1116D2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ACB81FC-6592-43C2-B08C-527A9FE23A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7aa820-d895-4319-a446-c8beba36a2fc"/>
    <ds:schemaRef ds:uri="5a7324a0-af70-443c-9725-5f68cecdec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ce80e9c-661b-453a-b52e-c00e4f65cc34}" enabled="1" method="Standard" siteId="{bbc3bd55-2812-4652-96ae-ce7932a2e8b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Stevens, Laura</dc:creator>
  <cp:keywords/>
  <dc:description/>
  <cp:lastModifiedBy>Stevens, Laura</cp:lastModifiedBy>
  <cp:revision/>
  <dcterms:created xsi:type="dcterms:W3CDTF">2026-10-21T18:48:04Z</dcterms:created>
  <dcterms:modified xsi:type="dcterms:W3CDTF">2026-10-27T19:56:22Z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fdeling">
    <vt:lpwstr>3;#JUR|c13dae60-aece-4cd4-a722-d80de7d0f43c</vt:lpwstr>
  </property>
  <property fmtid="{D5CDD505-2E9C-101B-9397-08002B2CF9AE}" pid="3" name="MediaServiceImageTags">
    <vt:lpwstr/>
  </property>
  <property fmtid="{D5CDD505-2E9C-101B-9397-08002B2CF9AE}" pid="4" name="ContentTypeId">
    <vt:lpwstr>0x0101005A4918D9FB83794180CD270A32989B47</vt:lpwstr>
  </property>
  <property fmtid="{D5CDD505-2E9C-101B-9397-08002B2CF9AE}" pid="5" name="Order">
    <vt:r8>42488600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h2344027f68a4e9eb4a04d2b019ff848">
    <vt:lpwstr>JUR|c13dae60-aece-4cd4-a722-d80de7d0f43c</vt:lpwstr>
  </property>
  <property fmtid="{D5CDD505-2E9C-101B-9397-08002B2CF9AE}" pid="11" name="_ExtendedDescription">
    <vt:lpwstr/>
  </property>
  <property fmtid="{D5CDD505-2E9C-101B-9397-08002B2CF9AE}" pid="12" name="TriggerFlowInfo">
    <vt:lpwstr/>
  </property>
</Properties>
</file>