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tilburg.sharepoint.com/sites/PRCInburgering-Inkoop/Gedeelde documenten/Project Inburgering 2026 ev/5. Aanbestedingsleidraad/Perceel 2A en 2C (Leerroutes)/"/>
    </mc:Choice>
  </mc:AlternateContent>
  <xr:revisionPtr revIDLastSave="10" documentId="8_{944BDB5C-BFF4-46A9-BB8E-B0ADB65A0B14}" xr6:coauthVersionLast="47" xr6:coauthVersionMax="47" xr10:uidLastSave="{7526B085-F316-42CB-B18D-32A1167A1983}"/>
  <bookViews>
    <workbookView xWindow="-28920" yWindow="2550" windowWidth="29040" windowHeight="15720" xr2:uid="{D7904913-0D3E-4A6D-82DB-B47D6397A07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3" i="1" l="1"/>
  <c r="H12" i="1"/>
  <c r="D12" i="1"/>
  <c r="H11" i="1"/>
  <c r="I11" i="1" s="1"/>
  <c r="D11" i="1"/>
  <c r="D13" i="1" l="1"/>
  <c r="I12" i="1"/>
  <c r="I13" i="1" s="1"/>
</calcChain>
</file>

<file path=xl/sharedStrings.xml><?xml version="1.0" encoding="utf-8"?>
<sst xmlns="http://schemas.openxmlformats.org/spreadsheetml/2006/main" count="25" uniqueCount="25">
  <si>
    <t>Bijlage bij aanbesteding Perceel</t>
  </si>
  <si>
    <t xml:space="preserve">2A Leerroutes inburgering 18 tot en met 26 </t>
  </si>
  <si>
    <t xml:space="preserve">De gele cellen dienen ingevuld te worden conform paragraaf 6.4 van het aanbestedingsdocument. Het tarief per product is exclusief BTW te zijn, en inclusief alle kosten. </t>
  </si>
  <si>
    <t>Let op: het tarief dient gelijk of hoger dan het bodemtarief te zijn op straffe van uitsluiting</t>
  </si>
  <si>
    <t>Let op: het tarief dient gelijk of lager dan het plafondtarief te zijn op straffe van uitsluiting</t>
  </si>
  <si>
    <t>Prijsblad</t>
  </si>
  <si>
    <t>Tarief</t>
  </si>
  <si>
    <t>#punten</t>
  </si>
  <si>
    <t>bodemtarief</t>
  </si>
  <si>
    <t>plafondtarief</t>
  </si>
  <si>
    <t># stuks</t>
  </si>
  <si>
    <t xml:space="preserve">Jaarlijkse opdrachtwaarde (bodem x aantal) * </t>
  </si>
  <si>
    <t>% de totale jaarlijkse opdracht waarde</t>
  </si>
  <si>
    <t>max aantal punten</t>
  </si>
  <si>
    <t>Product 1</t>
  </si>
  <si>
    <t>B1 route en Entree</t>
  </si>
  <si>
    <t>Product 2</t>
  </si>
  <si>
    <t>Z route en Entree</t>
  </si>
  <si>
    <t xml:space="preserve">Aantal punten </t>
  </si>
  <si>
    <t>Datum:</t>
  </si>
  <si>
    <t xml:space="preserve">* hier kunnen geen rechten aan ontleend worden, dit is puur ter berekening van de puntenverdeling tussen de verschillende producten. </t>
  </si>
  <si>
    <t>Handtekening rechtsgeldig vertegenwoordiger:</t>
  </si>
  <si>
    <t>Naam:</t>
  </si>
  <si>
    <t>Functie:</t>
  </si>
  <si>
    <t>Organisatie: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</si>
</sst>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2]\ * #,##0.00_ ;_ [$€-2]\ * \-#,##0.00_ ;_ [$€-2]\ * &quot;-&quot;??_ ;_ @_ "/>
    <numFmt numFmtId="165" formatCode="_ * #,##0_ ;_ * \-#,##0_ ;_ * &quot;-&quot;??_ ;_ @_ 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164" fontId="0" fillId="3" borderId="3" xfId="2" applyNumberFormat="1" applyFont="1" applyFill="1" applyBorder="1" applyProtection="1">
      <protection locked="0"/>
    </xf>
    <xf numFmtId="0" fontId="2" fillId="0" borderId="0" xfId="0" applyFont="1"/>
    <xf numFmtId="0" fontId="0" fillId="0" borderId="2" xfId="0" applyBorder="1"/>
    <xf numFmtId="0" fontId="2" fillId="0" borderId="2" xfId="0" applyFont="1" applyBorder="1"/>
    <xf numFmtId="0" fontId="2" fillId="0" borderId="3" xfId="0" applyFont="1" applyBorder="1"/>
    <xf numFmtId="0" fontId="2" fillId="2" borderId="2" xfId="0" applyFont="1" applyFill="1" applyBorder="1"/>
    <xf numFmtId="0" fontId="3" fillId="5" borderId="2" xfId="0" applyFont="1" applyFill="1" applyBorder="1" applyAlignment="1">
      <alignment wrapText="1"/>
    </xf>
    <xf numFmtId="0" fontId="3" fillId="5" borderId="4" xfId="0" applyFont="1" applyFill="1" applyBorder="1" applyAlignment="1">
      <alignment wrapText="1"/>
    </xf>
    <xf numFmtId="44" fontId="0" fillId="2" borderId="2" xfId="2" applyFont="1" applyFill="1" applyBorder="1" applyProtection="1"/>
    <xf numFmtId="165" fontId="0" fillId="2" borderId="2" xfId="1" applyNumberFormat="1" applyFont="1" applyFill="1" applyBorder="1" applyProtection="1"/>
    <xf numFmtId="9" fontId="0" fillId="2" borderId="2" xfId="3" applyFont="1" applyFill="1" applyBorder="1" applyProtection="1"/>
    <xf numFmtId="0" fontId="0" fillId="2" borderId="2" xfId="0" applyFill="1" applyBorder="1"/>
    <xf numFmtId="0" fontId="0" fillId="4" borderId="2" xfId="0" applyFill="1" applyBorder="1"/>
    <xf numFmtId="9" fontId="0" fillId="2" borderId="2" xfId="0" applyNumberFormat="1" applyFill="1" applyBorder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0" fontId="0" fillId="3" borderId="3" xfId="0" applyFill="1" applyBorder="1" applyAlignment="1" applyProtection="1">
      <alignment horizontal="left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4">
    <cellStyle name="Komma" xfId="1" builtinId="3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C3592-948C-4CAB-91CA-F4D9F72ABE63}">
  <dimension ref="A1:J22"/>
  <sheetViews>
    <sheetView tabSelected="1" workbookViewId="0">
      <selection activeCell="E21" sqref="E21"/>
    </sheetView>
  </sheetViews>
  <sheetFormatPr defaultRowHeight="15"/>
  <cols>
    <col min="1" max="1" width="30.42578125" customWidth="1"/>
    <col min="2" max="2" width="38.7109375" customWidth="1"/>
    <col min="3" max="3" width="14.7109375" customWidth="1"/>
    <col min="4" max="4" width="8.42578125" bestFit="1" customWidth="1"/>
    <col min="5" max="5" width="12.140625" bestFit="1" customWidth="1"/>
    <col min="6" max="6" width="12.140625" customWidth="1"/>
    <col min="7" max="7" width="9.140625" customWidth="1"/>
    <col min="8" max="8" width="16.140625" customWidth="1"/>
    <col min="9" max="9" width="11.28515625" customWidth="1"/>
    <col min="10" max="10" width="17.42578125" customWidth="1"/>
  </cols>
  <sheetData>
    <row r="1" spans="1:10">
      <c r="A1" s="2" t="s">
        <v>0</v>
      </c>
      <c r="B1" t="s">
        <v>1</v>
      </c>
    </row>
    <row r="2" spans="1:10">
      <c r="A2" s="2"/>
    </row>
    <row r="3" spans="1:10">
      <c r="A3" s="17" t="s">
        <v>2</v>
      </c>
      <c r="B3" s="17"/>
      <c r="C3" s="17"/>
    </row>
    <row r="4" spans="1:10">
      <c r="A4" s="17"/>
      <c r="B4" s="17"/>
      <c r="C4" s="17"/>
    </row>
    <row r="5" spans="1:10">
      <c r="A5" s="17"/>
      <c r="B5" s="17"/>
      <c r="C5" s="17"/>
    </row>
    <row r="6" spans="1:10">
      <c r="A6" s="17" t="s">
        <v>3</v>
      </c>
      <c r="B6" s="17"/>
      <c r="C6" s="17"/>
    </row>
    <row r="7" spans="1:10">
      <c r="A7" s="17" t="s">
        <v>4</v>
      </c>
      <c r="B7" s="17"/>
      <c r="C7" s="17"/>
    </row>
    <row r="9" spans="1:10">
      <c r="A9" s="20" t="s">
        <v>5</v>
      </c>
      <c r="B9" s="20"/>
      <c r="C9" s="20"/>
      <c r="D9" s="20"/>
    </row>
    <row r="10" spans="1:10" ht="60">
      <c r="A10" s="3"/>
      <c r="B10" s="4"/>
      <c r="C10" s="5" t="s">
        <v>6</v>
      </c>
      <c r="D10" s="4" t="s">
        <v>7</v>
      </c>
      <c r="E10" s="6" t="s">
        <v>8</v>
      </c>
      <c r="F10" s="6" t="s">
        <v>9</v>
      </c>
      <c r="G10" s="6" t="s">
        <v>10</v>
      </c>
      <c r="H10" s="7" t="s">
        <v>11</v>
      </c>
      <c r="I10" s="8" t="s">
        <v>12</v>
      </c>
      <c r="J10" s="6" t="s">
        <v>13</v>
      </c>
    </row>
    <row r="11" spans="1:10">
      <c r="A11" s="4" t="s">
        <v>14</v>
      </c>
      <c r="B11" s="3" t="s">
        <v>15</v>
      </c>
      <c r="C11" s="1"/>
      <c r="D11" s="3">
        <f>MAX(0,MIN(25,25*(F11-C11)/(F11-E11)))</f>
        <v>25</v>
      </c>
      <c r="E11" s="9">
        <v>11820.85</v>
      </c>
      <c r="F11" s="9">
        <v>12749.0437</v>
      </c>
      <c r="G11" s="10">
        <v>48</v>
      </c>
      <c r="H11" s="9">
        <f>G11*E11</f>
        <v>567400.80000000005</v>
      </c>
      <c r="I11" s="11">
        <f>H11/(H11+H12)</f>
        <v>0.64186046511627914</v>
      </c>
      <c r="J11" s="12">
        <v>25</v>
      </c>
    </row>
    <row r="12" spans="1:10">
      <c r="A12" s="4" t="s">
        <v>16</v>
      </c>
      <c r="B12" s="3" t="s">
        <v>17</v>
      </c>
      <c r="C12" s="1"/>
      <c r="D12" s="3">
        <f>MAX(0,MIN(15,15*(F12-C12)/(F12-E12)))</f>
        <v>15</v>
      </c>
      <c r="E12" s="9">
        <v>11306.9</v>
      </c>
      <c r="F12" s="9">
        <v>13054.33</v>
      </c>
      <c r="G12" s="10">
        <v>28</v>
      </c>
      <c r="H12" s="9">
        <f>G12*E12</f>
        <v>316593.2</v>
      </c>
      <c r="I12" s="11">
        <f>H12/(H11+H12)</f>
        <v>0.35813953488372097</v>
      </c>
      <c r="J12" s="12">
        <v>15</v>
      </c>
    </row>
    <row r="13" spans="1:10">
      <c r="A13" s="21" t="s">
        <v>18</v>
      </c>
      <c r="B13" s="21"/>
      <c r="C13" s="21"/>
      <c r="D13" s="13">
        <f>SUM(D11:D12)</f>
        <v>40</v>
      </c>
      <c r="I13" s="14">
        <f>SUM(I11:I12)</f>
        <v>1</v>
      </c>
      <c r="J13" s="12">
        <f>SUM(J11:J12)</f>
        <v>40</v>
      </c>
    </row>
    <row r="15" spans="1:10" ht="19.5" customHeight="1">
      <c r="A15" s="15" t="s">
        <v>19</v>
      </c>
      <c r="B15" s="18"/>
      <c r="C15" s="19"/>
      <c r="H15" s="17" t="s">
        <v>20</v>
      </c>
      <c r="I15" s="17"/>
    </row>
    <row r="16" spans="1:10" ht="30">
      <c r="A16" s="16" t="s">
        <v>21</v>
      </c>
      <c r="B16" s="18"/>
      <c r="C16" s="19"/>
      <c r="H16" s="17"/>
      <c r="I16" s="17"/>
    </row>
    <row r="17" spans="1:9">
      <c r="A17" s="15" t="s">
        <v>22</v>
      </c>
      <c r="B17" s="18"/>
      <c r="C17" s="19"/>
      <c r="H17" s="17"/>
      <c r="I17" s="17"/>
    </row>
    <row r="18" spans="1:9">
      <c r="A18" s="15" t="s">
        <v>23</v>
      </c>
      <c r="B18" s="18"/>
      <c r="C18" s="19"/>
      <c r="H18" s="17"/>
      <c r="I18" s="17"/>
    </row>
    <row r="19" spans="1:9">
      <c r="A19" s="15" t="s">
        <v>24</v>
      </c>
      <c r="B19" s="18"/>
      <c r="C19" s="19"/>
      <c r="H19" s="17"/>
      <c r="I19" s="17"/>
    </row>
    <row r="20" spans="1:9">
      <c r="H20" s="17"/>
      <c r="I20" s="17"/>
    </row>
    <row r="22" spans="1:9" ht="87.75" customHeight="1"/>
  </sheetData>
  <sheetProtection algorithmName="SHA-512" hashValue="vt+33xg+l/UycaoUnB1P9xnhUiyTvtdhDurugkHDIiqRoQg/ksmtlQcq2IUcceOhW6GvCXrHfl8mwXN+WeqmrA==" saltValue="uu7l2M6aV49OxUaw7DXrfw==" spinCount="100000" sheet="1" objects="1" scenarios="1"/>
  <protectedRanges>
    <protectedRange sqref="B15:C19" name="Bereik2"/>
  </protectedRanges>
  <mergeCells count="11">
    <mergeCell ref="A3:C5"/>
    <mergeCell ref="A6:C6"/>
    <mergeCell ref="A7:C7"/>
    <mergeCell ref="A9:D9"/>
    <mergeCell ref="A13:C13"/>
    <mergeCell ref="H15:I20"/>
    <mergeCell ref="B16:C16"/>
    <mergeCell ref="B17:C17"/>
    <mergeCell ref="B18:C18"/>
    <mergeCell ref="B19:C19"/>
    <mergeCell ref="B15:C15"/>
  </mergeCells>
  <dataValidations count="1">
    <dataValidation type="decimal" allowBlank="1" showInputMessage="1" showErrorMessage="1" sqref="C11:C12" xr:uid="{6DEC7A4E-48EB-4EE2-BB75-9B309467F07D}">
      <formula1>E11</formula1>
      <formula2>F11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3e7aa820-d895-4319-a446-c8beba36a2fc" xsi:nil="true"/>
    <lcf76f155ced4ddcb4097134ff3c332f xmlns="3e7aa820-d895-4319-a446-c8beba36a2f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4918D9FB83794180CD270A32989B47" ma:contentTypeVersion="14" ma:contentTypeDescription="Een nieuw document maken." ma:contentTypeScope="" ma:versionID="7038f47b18c47e9fc2c0cd1bb46e1a85">
  <xsd:schema xmlns:xsd="http://www.w3.org/2001/XMLSchema" xmlns:xs="http://www.w3.org/2001/XMLSchema" xmlns:p="http://schemas.microsoft.com/office/2006/metadata/properties" xmlns:ns2="3e7aa820-d895-4319-a446-c8beba36a2fc" xmlns:ns3="5a7324a0-af70-443c-9725-5f68cecdec97" targetNamespace="http://schemas.microsoft.com/office/2006/metadata/properties" ma:root="true" ma:fieldsID="ad7a68f0f74d324dacb12e9f258e412e" ns2:_="" ns3:_="">
    <xsd:import namespace="3e7aa820-d895-4319-a446-c8beba36a2fc"/>
    <xsd:import namespace="5a7324a0-af70-443c-9725-5f68cecdec97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aa820-d895-4319-a446-c8beba36a2fc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324a0-af70-443c-9725-5f68cecdec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BD1560-A0A6-4B64-91D5-6F59AF48C525}"/>
</file>

<file path=customXml/itemProps2.xml><?xml version="1.0" encoding="utf-8"?>
<ds:datastoreItem xmlns:ds="http://schemas.openxmlformats.org/officeDocument/2006/customXml" ds:itemID="{3C60A10C-D43A-499D-B0AE-CA8837C96231}"/>
</file>

<file path=customXml/itemProps3.xml><?xml version="1.0" encoding="utf-8"?>
<ds:datastoreItem xmlns:ds="http://schemas.openxmlformats.org/officeDocument/2006/customXml" ds:itemID="{32001F10-5E4A-44F9-8F62-A2AAC70C9D76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Stevens, Laura</dc:creator>
  <cp:keywords/>
  <dc:description/>
  <cp:lastModifiedBy>Stevens, Laura</cp:lastModifiedBy>
  <cp:revision/>
  <dcterms:created xsi:type="dcterms:W3CDTF">2026-10-24T19:37:42Z</dcterms:created>
  <dcterms:modified xsi:type="dcterms:W3CDTF">2026-10-27T19:58:44Z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0x0101005A4918D9FB83794180CD270A32989B47</vt:lpwstr>
  </property>
  <property fmtid="{D5CDD505-2E9C-101B-9397-08002B2CF9AE}" pid="3" name="MediaServiceImageTags">
    <vt:lpwstr/>
  </property>
</Properties>
</file>